
<file path=[Content_Types].xml><?xml version="1.0" encoding="utf-8"?>
<Types xmlns="http://schemas.openxmlformats.org/package/2006/content-types">
  <Override PartName="/xl/_rels/workbook.xml.rels" ContentType="application/vnd.openxmlformats-package.relationships+xml"/>
  <Override PartName="/xl/comments7.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7.xml.rels" ContentType="application/vnd.openxmlformats-package.relationships+xml"/>
  <Override PartName="/xl/worksheets/_rels/sheet6.xml.rels" ContentType="application/vnd.openxmlformats-package.relationships+xml"/>
  <Override PartName="/xl/worksheets/_rels/sheet1.xml.rels" ContentType="application/vnd.openxmlformats-package.relationships+xml"/>
  <Override PartName="/xl/worksheets/_rels/sheet4.xml.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drawings/vmlDrawing4.vml" ContentType="application/vnd.openxmlformats-officedocument.vmlDrawing"/>
  <Override PartName="/xl/drawings/vmlDrawing3.vml" ContentType="application/vnd.openxmlformats-officedocument.vmlDrawing"/>
  <Override PartName="/xl/drawings/drawing1.xml" ContentType="application/vnd.openxmlformats-officedocument.drawing+xml"/>
  <Override PartName="/xl/drawings/vmlDrawing1.vml" ContentType="application/vnd.openxmlformats-officedocument.vmlDrawing"/>
  <Override PartName="/xl/drawings/vmlDrawing2.vml" ContentType="application/vnd.openxmlformats-officedocument.vmlDrawi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Admin" sheetId="1" state="visible" r:id="rId2"/>
    <sheet name="Background info" sheetId="2" state="visible" r:id="rId3"/>
    <sheet name="GSP info" sheetId="3" state="visible" r:id="rId4"/>
    <sheet name="Controls" sheetId="4" state="visible" r:id="rId5"/>
    <sheet name="Years" sheetId="5" state="hidden" r:id="rId6"/>
    <sheet name="MAIN DATA" sheetId="6" state="visible" r:id="rId7"/>
    <sheet name="MAIN DATA Flopzones" sheetId="7" state="visible" r:id="rId8"/>
    <sheet name="EG -&gt;" sheetId="8" state="visible" r:id="rId9"/>
    <sheet name="DG" sheetId="9" state="visible" r:id="rId10"/>
    <sheet name="Sub1MW" sheetId="10" state="visible" r:id="rId11"/>
    <sheet name="Demands -&gt;" sheetId="11" state="visible" r:id="rId12"/>
    <sheet name="mBattery" sheetId="12" state="visible" r:id="rId13"/>
    <sheet name="DxStorage" sheetId="13" state="visible" r:id="rId14"/>
    <sheet name="Active" sheetId="14" state="visible" r:id="rId15"/>
    <sheet name="Gross Reactive" sheetId="15" state="visible" r:id="rId16"/>
    <sheet name="LV Gain" sheetId="16" state="visible" r:id="rId17"/>
    <sheet name="DSR" sheetId="17" state="visible" r:id="rId18"/>
  </sheets>
  <definedNames>
    <definedName function="false" hidden="false" name="ActiveLocation" vbProcedure="false"/>
    <definedName function="false" hidden="false" name="ActivePk" vbProcedure="false"/>
    <definedName function="false" hidden="false" name="ActiveScenario" vbProcedure="false"/>
    <definedName function="false" hidden="false" name="ActiveYear" vbProcedure="false"/>
    <definedName function="false" hidden="false" name="DGcapacity" vbProcedure="false"/>
    <definedName function="false" hidden="false" name="DGlocation" vbProcedure="false"/>
    <definedName function="false" hidden="false" name="DGscenario" vbProcedure="false"/>
    <definedName function="false" hidden="false" name="DGtech" vbProcedure="false"/>
    <definedName function="false" hidden="false" name="DGWintPk" vbProcedure="false"/>
    <definedName function="false" hidden="false" name="DGyear" vbProcedure="false"/>
    <definedName function="false" hidden="false" name="DxStorCapacity" vbProcedure="false"/>
    <definedName function="false" hidden="false" name="DxStorLocation" vbProcedure="false"/>
    <definedName function="false" hidden="false" name="DxStorScenario" vbProcedure="false"/>
    <definedName function="false" hidden="false" name="DxStorWintpk" vbProcedure="false"/>
    <definedName function="false" hidden="false" name="DxStorYear" vbProcedure="false"/>
    <definedName function="false" hidden="false" name="LOCAL_DATE_SEPARATOR" vbProcedure="false"/>
    <definedName function="false" hidden="false" name="LOCAL_DAY_FORMAT" vbProcedure="false"/>
    <definedName function="false" hidden="false" name="LOCAL_HOUR_FORMAT" vbProcedure="false"/>
    <definedName function="false" hidden="false" name="LOCAL_MINUTE_FORMAT" vbProcedure="false"/>
    <definedName function="false" hidden="false" name="LOCAL_MONTH_FORMAT" vbProcedure="false"/>
    <definedName function="false" hidden="false" name="LOCAL_MYSQL_DATE_FORMAT" vbProcedure="false"/>
    <definedName function="false" hidden="false" name="LOCAL_SECOND_FORMAT" vbProcedure="false"/>
    <definedName function="false" hidden="false" name="LOCAL_TIME_SEPARATOR" vbProcedure="false"/>
    <definedName function="false" hidden="false" name="LOCAL_YEAR_FORMAT" vbProcedure="false"/>
    <definedName function="false" hidden="false" name="LVGLocation" vbProcedure="false"/>
    <definedName function="false" hidden="false" name="LVGScenario" vbProcedure="false"/>
    <definedName function="false" hidden="false" name="LVGWintPk" vbProcedure="false"/>
    <definedName function="false" hidden="false" name="LVGYear" vbProcedure="false"/>
    <definedName function="false" hidden="false" name="mbat_location" vbProcedure="false"/>
    <definedName function="false" hidden="false" name="mbat_scenario" vbProcedure="false"/>
    <definedName function="false" hidden="false" name="mbat_wintpk" vbProcedure="false"/>
    <definedName function="false" hidden="false" name="mbat_year" vbProcedure="false"/>
    <definedName function="false" hidden="false" name="micro_capacity" vbProcedure="false"/>
    <definedName function="false" hidden="false" name="micro_location" vbProcedure="false"/>
    <definedName function="false" hidden="false" name="micro_scenario" vbProcedure="false"/>
    <definedName function="false" hidden="false" name="micro_tech" vbProcedure="false"/>
    <definedName function="false" hidden="false" name="micro_WintPk" vbProcedure="false"/>
    <definedName function="false" hidden="false" name="micro_year" vbProcedure="false"/>
    <definedName function="false" hidden="false" name="QGrossLocation" vbProcedure="false"/>
    <definedName function="false" hidden="false" name="QGrossPk" vbProcedure="false"/>
    <definedName function="false" hidden="false" name="QGrossScenario" vbProcedure="false"/>
    <definedName function="false" hidden="false" name="QGrossYear" vbProcedure="false"/>
    <definedName function="false" hidden="false" name="_Order1" vbProcedure="false"/>
    <definedName function="false" hidden="false" name="_Order2" vbProcedure="false"/>
    <definedName function="false" hidden="false" name="_SS_AC_1102100054" vbProcedure="false"/>
    <definedName function="false" hidden="false" localSheetId="6" name="LOCAL_MYSQL_DATE_FORMAT" vbProcedure="false"/>
    <definedName function="false" hidden="false" localSheetId="8" name="_xlnm._FilterDatabase" vbProcedure="false"/>
    <definedName function="false" hidden="false" localSheetId="9" name="_xlnm._FilterDatabase" vbProcedure="false"/>
    <definedName function="false" hidden="false" localSheetId="11" name="_xlnm._FilterDatabase" vbProcedure="false"/>
    <definedName function="false" hidden="false" localSheetId="12" name="_xlnm._FilterDatabase" vbProcedure="false"/>
    <definedName function="false" hidden="false" localSheetId="13" name="_xlnm._FilterDatabase" vbProcedure="false"/>
    <definedName function="false" hidden="false" localSheetId="14" name="_xlnm._FilterDatabase" vbProcedure="false"/>
  </definedNames>
  <calcPr iterateCount="100" refMode="A1" iterate="false" iterateDelta="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F149" authorId="0">
      <text>
        <r>
          <rPr>
            <b val="true"/>
            <sz val="9"/>
            <color rgb="FF000000"/>
            <rFont val="Tahoma"/>
            <family val="2"/>
            <charset val="1"/>
          </rPr>
          <t xml:space="preserve">Nickerson, Rob:
</t>
        </r>
        <r>
          <rPr>
            <sz val="9"/>
            <color rgb="FF000000"/>
            <rFont val="Tahoma"/>
            <family val="2"/>
            <charset val="1"/>
          </rPr>
          <t xml:space="preserve">FES 2017 draft release.</t>
        </r>
      </text>
    </comment>
  </commentList>
</comments>
</file>

<file path=xl/comments4.xml><?xml version="1.0" encoding="utf-8"?>
<comments xmlns="http://schemas.openxmlformats.org/spreadsheetml/2006/main" xmlns:xdr="http://schemas.openxmlformats.org/drawingml/2006/spreadsheetDrawing">
  <authors>
    <author> </author>
  </authors>
  <commentList>
    <comment ref="B12" authorId="0">
      <text>
        <r>
          <rPr>
            <b val="true"/>
            <sz val="9"/>
            <color rgb="FF000000"/>
            <rFont val="Tahoma"/>
            <family val="2"/>
            <charset val="1"/>
          </rPr>
          <t xml:space="preserve">janet.coley:
</t>
        </r>
        <r>
          <rPr>
            <sz val="9"/>
            <color rgb="FF000000"/>
            <rFont val="Tahoma"/>
            <family val="2"/>
            <charset val="1"/>
          </rPr>
          <t xml:space="preserve">Used by Demand</t>
        </r>
      </text>
    </comment>
  </commentList>
</comments>
</file>

<file path=xl/comments6.xml><?xml version="1.0" encoding="utf-8"?>
<comments xmlns="http://schemas.openxmlformats.org/spreadsheetml/2006/main" xmlns:xdr="http://schemas.openxmlformats.org/drawingml/2006/spreadsheetDrawing">
  <authors>
    <author> </author>
  </authors>
  <commentList>
    <comment ref="A15" authorId="0">
      <text>
        <r>
          <rPr>
            <b val="true"/>
            <sz val="9"/>
            <color rgb="FF000000"/>
            <rFont val="Tahoma"/>
            <family val="2"/>
            <charset val="1"/>
          </rPr>
          <t xml:space="preserve">Nickerson, Rob:
</t>
        </r>
        <r>
          <rPr>
            <sz val="9"/>
            <color rgb="FF000000"/>
            <rFont val="Tahoma"/>
            <family val="2"/>
            <charset val="1"/>
          </rPr>
          <t xml:space="preserve">- Elexon GSP ID for GSPs.
- Elexon BMU ID for demand direct connects (start T_ or M_)
- NG codes starting G_Extra for "Extra GSPs".</t>
        </r>
      </text>
    </comment>
    <comment ref="A372" authorId="0">
      <text>
        <r>
          <rPr>
            <b val="true"/>
            <sz val="9"/>
            <color rgb="FF000000"/>
            <rFont val="Tahoma"/>
            <family val="2"/>
            <charset val="1"/>
          </rPr>
          <t xml:space="preserve">Nickerson, Rob:
</t>
        </r>
        <r>
          <rPr>
            <sz val="9"/>
            <color rgb="FF000000"/>
            <rFont val="Tahoma"/>
            <family val="2"/>
            <charset val="1"/>
          </rPr>
          <t xml:space="preserve">This block not strictly Elexon registered GSPs but agreed with TO to include for ETYS 2018 (e.g. new sites or split busbar sites).</t>
        </r>
      </text>
    </comment>
    <comment ref="B15" authorId="0">
      <text>
        <r>
          <rPr>
            <b val="true"/>
            <sz val="9"/>
            <color rgb="FF000000"/>
            <rFont val="Tahoma"/>
            <family val="2"/>
            <charset val="1"/>
          </rPr>
          <t xml:space="preserve">Nickerson, Rob:
</t>
        </r>
        <r>
          <rPr>
            <sz val="9"/>
            <color rgb="FF000000"/>
            <rFont val="Tahoma"/>
            <family val="2"/>
            <charset val="1"/>
          </rPr>
          <t xml:space="preserve">There is no concept of an "official" name. We have used the TO preferred name when requested.</t>
        </r>
      </text>
    </comment>
    <comment ref="B443" authorId="0">
      <text>
        <r>
          <rPr>
            <b val="true"/>
            <sz val="9"/>
            <color rgb="FF000000"/>
            <rFont val="Tahoma"/>
            <family val="2"/>
            <charset val="1"/>
          </rPr>
          <t xml:space="preserve">Nickerson, Rob:
</t>
        </r>
        <r>
          <rPr>
            <sz val="9"/>
            <color rgb="FF000000"/>
            <rFont val="Tahoma"/>
            <family val="2"/>
            <charset val="1"/>
          </rPr>
          <t xml:space="preserve">Not strictly a Direct Connect but agreed to include this year as demand is missing from Week24 data for Lunanhead GSP.</t>
        </r>
      </text>
    </comment>
    <comment ref="F8" authorId="0">
      <text>
        <r>
          <rPr>
            <b val="true"/>
            <sz val="9"/>
            <color rgb="FF000000"/>
            <rFont val="Tahoma"/>
            <family val="2"/>
            <charset val="1"/>
          </rPr>
          <t xml:space="preserve">janet.coley:
</t>
        </r>
        <r>
          <rPr>
            <sz val="9"/>
            <color rgb="FF000000"/>
            <rFont val="Tahoma"/>
            <family val="2"/>
            <charset val="1"/>
          </rPr>
          <t xml:space="preserve">For EG lookups</t>
        </r>
      </text>
    </comment>
    <comment ref="H15" authorId="0">
      <text>
        <r>
          <rPr>
            <sz val="9"/>
            <color rgb="FF000000"/>
            <rFont val="Tahoma"/>
            <family val="2"/>
            <charset val="1"/>
          </rPr>
          <t xml:space="preserve">P(Gross) plus all storage demands, minus the "EG Output (</t>
        </r>
        <r>
          <rPr>
            <b val="true"/>
            <sz val="9"/>
            <color rgb="FF000000"/>
            <rFont val="Tahoma"/>
            <family val="2"/>
            <charset val="1"/>
          </rPr>
          <t xml:space="preserve">70% wind</t>
        </r>
        <r>
          <rPr>
            <sz val="9"/>
            <color rgb="FF000000"/>
            <rFont val="Tahoma"/>
            <family val="2"/>
            <charset val="1"/>
          </rPr>
          <t xml:space="preserve">) incl Storage".
</t>
        </r>
      </text>
    </comment>
    <comment ref="I15" authorId="0">
      <text>
        <r>
          <rPr>
            <sz val="9"/>
            <color rgb="FF000000"/>
            <rFont val="Tahoma"/>
            <family val="2"/>
            <charset val="1"/>
          </rPr>
          <t xml:space="preserve">P(Gross) plus all storage demands, minus the "EG Output (</t>
        </r>
        <r>
          <rPr>
            <b val="true"/>
            <sz val="9"/>
            <color rgb="FF000000"/>
            <rFont val="Tahoma"/>
            <family val="2"/>
            <charset val="1"/>
          </rPr>
          <t xml:space="preserve">0% wind</t>
        </r>
        <r>
          <rPr>
            <sz val="9"/>
            <color rgb="FF000000"/>
            <rFont val="Tahoma"/>
            <family val="2"/>
            <charset val="1"/>
          </rPr>
          <t xml:space="preserve">) incl Storage".</t>
        </r>
      </text>
    </comment>
    <comment ref="J15" authorId="0">
      <text>
        <r>
          <rPr>
            <sz val="9"/>
            <color rgb="FF000000"/>
            <rFont val="Tahoma"/>
            <family val="2"/>
            <charset val="1"/>
          </rPr>
          <t xml:space="preserve">Installed capacity (as at December) of all distributed and micro electricity storage.</t>
        </r>
      </text>
    </comment>
    <comment ref="K15" authorId="0">
      <text>
        <r>
          <rPr>
            <sz val="9"/>
            <color rgb="FF000000"/>
            <rFont val="Tahoma"/>
            <family val="2"/>
            <charset val="1"/>
          </rPr>
          <t xml:space="preserve">Installed capacity (as at December) of all distributed and micro solar.</t>
        </r>
      </text>
    </comment>
    <comment ref="L15" authorId="0">
      <text>
        <r>
          <rPr>
            <b val="true"/>
            <sz val="9"/>
            <color rgb="FF000000"/>
            <rFont val="Tahoma"/>
            <family val="2"/>
            <charset val="1"/>
          </rPr>
          <t xml:space="preserve">Installed capacity (as at December) of all distributed and micro wind.
</t>
        </r>
      </text>
    </comment>
    <comment ref="M15" authorId="0">
      <text>
        <r>
          <rPr>
            <b val="true"/>
            <sz val="9"/>
            <color rgb="FF000000"/>
            <rFont val="Tahoma"/>
            <family val="2"/>
            <charset val="1"/>
          </rPr>
          <t xml:space="preserve">Installed capacity (as at December) of all distributed and micro hydro.
</t>
        </r>
      </text>
    </comment>
    <comment ref="N15" authorId="0">
      <text>
        <r>
          <rPr>
            <sz val="9"/>
            <color rgb="FF000000"/>
            <rFont val="Tahoma"/>
            <family val="2"/>
            <charset val="1"/>
          </rPr>
          <t xml:space="preserve">Installed capacity (as at December) of all distributed and micro technologies other than those shown to the left.</t>
        </r>
      </text>
    </comment>
    <comment ref="O15" authorId="0">
      <text>
        <r>
          <rPr>
            <b val="true"/>
            <sz val="9"/>
            <color rgb="FF000000"/>
            <rFont val="Tahoma"/>
            <family val="2"/>
            <charset val="1"/>
          </rPr>
          <t xml:space="preserve">These columns are the </t>
        </r>
        <r>
          <rPr>
            <b val="true"/>
            <u val="single"/>
            <sz val="9"/>
            <color rgb="FF000000"/>
            <rFont val="Tahoma"/>
            <family val="2"/>
            <charset val="1"/>
          </rPr>
          <t xml:space="preserve">generation</t>
        </r>
        <r>
          <rPr>
            <b val="true"/>
            <sz val="9"/>
            <color rgb="FF000000"/>
            <rFont val="Tahoma"/>
            <family val="2"/>
            <charset val="1"/>
          </rPr>
          <t xml:space="preserve"> load factors for the associated installed capacities to the left.</t>
        </r>
      </text>
    </comment>
    <comment ref="T15" authorId="0">
      <text>
        <r>
          <rPr>
            <b val="true"/>
            <sz val="9"/>
            <color rgb="FF000000"/>
            <rFont val="Tahoma"/>
            <family val="2"/>
            <charset val="1"/>
          </rPr>
          <t xml:space="preserve">janet.coley:
</t>
        </r>
        <r>
          <rPr>
            <sz val="9"/>
            <color rgb="FF000000"/>
            <rFont val="Tahoma"/>
            <family val="2"/>
            <charset val="1"/>
          </rPr>
          <t xml:space="preserve">Different formulae for Scottish GSPs</t>
        </r>
      </text>
    </comment>
    <comment ref="U15" authorId="0">
      <text>
        <r>
          <rPr>
            <b val="true"/>
            <sz val="9"/>
            <color rgb="FF000000"/>
            <rFont val="Tahoma"/>
            <family val="2"/>
            <charset val="1"/>
          </rPr>
          <t xml:space="preserve">janet.coley:
</t>
        </r>
        <r>
          <rPr>
            <sz val="9"/>
            <color rgb="FF000000"/>
            <rFont val="Tahoma"/>
            <family val="2"/>
            <charset val="1"/>
          </rPr>
          <t xml:space="preserve">Different formulae for Scottish GSPs</t>
        </r>
      </text>
    </comment>
    <comment ref="V15" authorId="0">
      <text>
        <r>
          <rPr>
            <sz val="9"/>
            <color rgb="FF000000"/>
            <rFont val="Tahoma"/>
            <family val="2"/>
            <charset val="1"/>
          </rPr>
          <t xml:space="preserve">Distributed storage (excluding micro) </t>
        </r>
        <r>
          <rPr>
            <u val="single"/>
            <sz val="9"/>
            <color rgb="FF000000"/>
            <rFont val="Tahoma"/>
            <family val="2"/>
            <charset val="1"/>
          </rPr>
          <t xml:space="preserve">demand</t>
        </r>
        <r>
          <rPr>
            <sz val="9"/>
            <color rgb="FF000000"/>
            <rFont val="Tahoma"/>
            <family val="2"/>
            <charset val="1"/>
          </rPr>
          <t xml:space="preserve"> (take from the grid). It is zero in Winter Peak as we assume storage is exporting (</t>
        </r>
        <r>
          <rPr>
            <u val="single"/>
            <sz val="9"/>
            <color rgb="FF000000"/>
            <rFont val="Tahoma"/>
            <family val="2"/>
            <charset val="1"/>
          </rPr>
          <t xml:space="preserve">generation</t>
        </r>
        <r>
          <rPr>
            <sz val="9"/>
            <color rgb="FF000000"/>
            <rFont val="Tahoma"/>
            <family val="2"/>
            <charset val="1"/>
          </rPr>
          <t xml:space="preserve">) at this time.
</t>
        </r>
      </text>
    </comment>
    <comment ref="W15" authorId="0">
      <text>
        <r>
          <rPr>
            <sz val="9"/>
            <color rgb="FF000000"/>
            <rFont val="Tahoma"/>
            <family val="2"/>
            <charset val="1"/>
          </rPr>
          <t xml:space="preserve">Sub 1 MW storage </t>
        </r>
        <r>
          <rPr>
            <u val="single"/>
            <sz val="9"/>
            <color rgb="FF000000"/>
            <rFont val="Tahoma"/>
            <family val="2"/>
            <charset val="1"/>
          </rPr>
          <t xml:space="preserve">demand</t>
        </r>
        <r>
          <rPr>
            <sz val="9"/>
            <color rgb="FF000000"/>
            <rFont val="Tahoma"/>
            <family val="2"/>
            <charset val="1"/>
          </rPr>
          <t xml:space="preserve"> (take from the grid). It is zero in Winter Peak as we assume storage is exporting (</t>
        </r>
        <r>
          <rPr>
            <u val="single"/>
            <sz val="9"/>
            <color rgb="FF000000"/>
            <rFont val="Tahoma"/>
            <family val="2"/>
            <charset val="1"/>
          </rPr>
          <t xml:space="preserve">generation</t>
        </r>
        <r>
          <rPr>
            <sz val="9"/>
            <color rgb="FF000000"/>
            <rFont val="Tahoma"/>
            <family val="2"/>
            <charset val="1"/>
          </rPr>
          <t xml:space="preserve">) at this time.
</t>
        </r>
      </text>
    </comment>
    <comment ref="AA15" authorId="0">
      <text>
        <r>
          <rPr>
            <b val="true"/>
            <sz val="9"/>
            <color rgb="FF000000"/>
            <rFont val="Tahoma"/>
            <family val="2"/>
            <charset val="1"/>
          </rPr>
          <t xml:space="preserve">Angeliki Gkogka:
</t>
        </r>
        <r>
          <rPr>
            <sz val="9"/>
            <color rgb="FF000000"/>
            <rFont val="Tahoma"/>
            <family val="2"/>
            <charset val="1"/>
          </rPr>
          <t xml:space="preserve">Indicative DSR, proportionate to the I&amp;C demand of each GSP. Direct Connects are not included</t>
        </r>
      </text>
    </comment>
  </commentList>
</comments>
</file>

<file path=xl/comments7.xml><?xml version="1.0" encoding="utf-8"?>
<comments xmlns="http://schemas.openxmlformats.org/spreadsheetml/2006/main" xmlns:xdr="http://schemas.openxmlformats.org/drawingml/2006/spreadsheetDrawing">
  <authors>
    <author> </author>
  </authors>
  <commentList>
    <comment ref="D8" authorId="0">
      <text>
        <r>
          <rPr>
            <b val="true"/>
            <sz val="9"/>
            <color rgb="FF000000"/>
            <rFont val="Tahoma"/>
            <family val="2"/>
            <charset val="1"/>
          </rPr>
          <t xml:space="preserve">janet.coley:
</t>
        </r>
        <r>
          <rPr>
            <sz val="9"/>
            <color rgb="FF000000"/>
            <rFont val="Tahoma"/>
            <family val="2"/>
            <charset val="1"/>
          </rPr>
          <t xml:space="preserve">For EG lookups</t>
        </r>
      </text>
    </comment>
    <comment ref="F15" authorId="0">
      <text>
        <r>
          <rPr>
            <sz val="9"/>
            <color rgb="FF000000"/>
            <rFont val="Tahoma"/>
            <family val="2"/>
            <charset val="1"/>
          </rPr>
          <t xml:space="preserve">P(Gross) plus all storage demands, minus the "EG Output (</t>
        </r>
        <r>
          <rPr>
            <b val="true"/>
            <sz val="9"/>
            <color rgb="FF000000"/>
            <rFont val="Tahoma"/>
            <family val="2"/>
            <charset val="1"/>
          </rPr>
          <t xml:space="preserve">70% wind</t>
        </r>
        <r>
          <rPr>
            <sz val="9"/>
            <color rgb="FF000000"/>
            <rFont val="Tahoma"/>
            <family val="2"/>
            <charset val="1"/>
          </rPr>
          <t xml:space="preserve">) incl Storage".
</t>
        </r>
      </text>
    </comment>
    <comment ref="G15" authorId="0">
      <text>
        <r>
          <rPr>
            <sz val="9"/>
            <color rgb="FF000000"/>
            <rFont val="Tahoma"/>
            <family val="2"/>
            <charset val="1"/>
          </rPr>
          <t xml:space="preserve">P(Gross) plus all storage demands, minus the "EG Output (</t>
        </r>
        <r>
          <rPr>
            <b val="true"/>
            <sz val="9"/>
            <color rgb="FF000000"/>
            <rFont val="Tahoma"/>
            <family val="2"/>
            <charset val="1"/>
          </rPr>
          <t xml:space="preserve">0% wind</t>
        </r>
        <r>
          <rPr>
            <sz val="9"/>
            <color rgb="FF000000"/>
            <rFont val="Tahoma"/>
            <family val="2"/>
            <charset val="1"/>
          </rPr>
          <t xml:space="preserve">) incl Storage".</t>
        </r>
      </text>
    </comment>
    <comment ref="H15" authorId="0">
      <text>
        <r>
          <rPr>
            <sz val="9"/>
            <color rgb="FF000000"/>
            <rFont val="Tahoma"/>
            <family val="2"/>
            <charset val="1"/>
          </rPr>
          <t xml:space="preserve">Installed capacity (as at December) of all distributed and micro electricity storage.</t>
        </r>
      </text>
    </comment>
    <comment ref="I15" authorId="0">
      <text>
        <r>
          <rPr>
            <sz val="9"/>
            <color rgb="FF000000"/>
            <rFont val="Tahoma"/>
            <family val="2"/>
            <charset val="1"/>
          </rPr>
          <t xml:space="preserve">Installed capacity (as at December) of all distributed and micro solar.</t>
        </r>
      </text>
    </comment>
    <comment ref="J15" authorId="0">
      <text>
        <r>
          <rPr>
            <b val="true"/>
            <sz val="9"/>
            <color rgb="FF000000"/>
            <rFont val="Tahoma"/>
            <family val="2"/>
            <charset val="1"/>
          </rPr>
          <t xml:space="preserve">Installed capacity (as at December) of all distributed and micro wind.
</t>
        </r>
      </text>
    </comment>
    <comment ref="K15" authorId="0">
      <text>
        <r>
          <rPr>
            <b val="true"/>
            <sz val="9"/>
            <color rgb="FF000000"/>
            <rFont val="Tahoma"/>
            <family val="2"/>
            <charset val="1"/>
          </rPr>
          <t xml:space="preserve">Installed capacity (as at December) of all distributed and micro hydro.
</t>
        </r>
      </text>
    </comment>
    <comment ref="L15" authorId="0">
      <text>
        <r>
          <rPr>
            <sz val="9"/>
            <color rgb="FF000000"/>
            <rFont val="Tahoma"/>
            <family val="2"/>
            <charset val="1"/>
          </rPr>
          <t xml:space="preserve">Installed capacity (as at December) of all distributed and micro technologies other than those shown to the left.</t>
        </r>
      </text>
    </comment>
    <comment ref="M15" authorId="0">
      <text>
        <r>
          <rPr>
            <b val="true"/>
            <sz val="9"/>
            <color rgb="FF000000"/>
            <rFont val="Tahoma"/>
            <family val="2"/>
            <charset val="1"/>
          </rPr>
          <t xml:space="preserve">These columns are the </t>
        </r>
        <r>
          <rPr>
            <b val="true"/>
            <u val="single"/>
            <sz val="9"/>
            <color rgb="FF000000"/>
            <rFont val="Tahoma"/>
            <family val="2"/>
            <charset val="1"/>
          </rPr>
          <t xml:space="preserve">generation</t>
        </r>
        <r>
          <rPr>
            <b val="true"/>
            <sz val="9"/>
            <color rgb="FF000000"/>
            <rFont val="Tahoma"/>
            <family val="2"/>
            <charset val="1"/>
          </rPr>
          <t xml:space="preserve"> load factors for the associated installed capacities to the left.</t>
        </r>
      </text>
    </comment>
    <comment ref="R15" authorId="0">
      <text>
        <r>
          <rPr>
            <b val="true"/>
            <sz val="9"/>
            <color rgb="FF000000"/>
            <rFont val="Tahoma"/>
            <family val="2"/>
            <charset val="1"/>
          </rPr>
          <t xml:space="preserve">janet.coley:
</t>
        </r>
        <r>
          <rPr>
            <sz val="9"/>
            <color rgb="FF000000"/>
            <rFont val="Tahoma"/>
            <family val="2"/>
            <charset val="1"/>
          </rPr>
          <t xml:space="preserve">Different formulae for Scottish GSPs</t>
        </r>
      </text>
    </comment>
    <comment ref="S15" authorId="0">
      <text>
        <r>
          <rPr>
            <b val="true"/>
            <sz val="9"/>
            <color rgb="FF000000"/>
            <rFont val="Tahoma"/>
            <family val="2"/>
            <charset val="1"/>
          </rPr>
          <t xml:space="preserve">janet.coley:
</t>
        </r>
        <r>
          <rPr>
            <sz val="9"/>
            <color rgb="FF000000"/>
            <rFont val="Tahoma"/>
            <family val="2"/>
            <charset val="1"/>
          </rPr>
          <t xml:space="preserve">Different formulae for Scottish GSPs</t>
        </r>
      </text>
    </comment>
    <comment ref="T15" authorId="0">
      <text>
        <r>
          <rPr>
            <sz val="9"/>
            <color rgb="FF000000"/>
            <rFont val="Tahoma"/>
            <family val="2"/>
            <charset val="1"/>
          </rPr>
          <t xml:space="preserve">Distributed storage (excluding micro) </t>
        </r>
        <r>
          <rPr>
            <u val="single"/>
            <sz val="9"/>
            <color rgb="FF000000"/>
            <rFont val="Tahoma"/>
            <family val="2"/>
            <charset val="1"/>
          </rPr>
          <t xml:space="preserve">demand</t>
        </r>
        <r>
          <rPr>
            <sz val="9"/>
            <color rgb="FF000000"/>
            <rFont val="Tahoma"/>
            <family val="2"/>
            <charset val="1"/>
          </rPr>
          <t xml:space="preserve"> (take from the grid). It is zero in Winter Peak as we assume storage is exporting (</t>
        </r>
        <r>
          <rPr>
            <u val="single"/>
            <sz val="9"/>
            <color rgb="FF000000"/>
            <rFont val="Tahoma"/>
            <family val="2"/>
            <charset val="1"/>
          </rPr>
          <t xml:space="preserve">generation</t>
        </r>
        <r>
          <rPr>
            <sz val="9"/>
            <color rgb="FF000000"/>
            <rFont val="Tahoma"/>
            <family val="2"/>
            <charset val="1"/>
          </rPr>
          <t xml:space="preserve">) at this time.
</t>
        </r>
      </text>
    </comment>
    <comment ref="U15" authorId="0">
      <text>
        <r>
          <rPr>
            <sz val="9"/>
            <color rgb="FF000000"/>
            <rFont val="Tahoma"/>
            <family val="2"/>
            <charset val="1"/>
          </rPr>
          <t xml:space="preserve">Sub 1 MW storage </t>
        </r>
        <r>
          <rPr>
            <u val="single"/>
            <sz val="9"/>
            <color rgb="FF000000"/>
            <rFont val="Tahoma"/>
            <family val="2"/>
            <charset val="1"/>
          </rPr>
          <t xml:space="preserve">demand</t>
        </r>
        <r>
          <rPr>
            <sz val="9"/>
            <color rgb="FF000000"/>
            <rFont val="Tahoma"/>
            <family val="2"/>
            <charset val="1"/>
          </rPr>
          <t xml:space="preserve"> (take from the grid). It is zero in Winter Peak as we assume storage is exporting (</t>
        </r>
        <r>
          <rPr>
            <u val="single"/>
            <sz val="9"/>
            <color rgb="FF000000"/>
            <rFont val="Tahoma"/>
            <family val="2"/>
            <charset val="1"/>
          </rPr>
          <t xml:space="preserve">generation</t>
        </r>
        <r>
          <rPr>
            <sz val="9"/>
            <color rgb="FF000000"/>
            <rFont val="Tahoma"/>
            <family val="2"/>
            <charset val="1"/>
          </rPr>
          <t xml:space="preserve">) at this time.
</t>
        </r>
      </text>
    </comment>
    <comment ref="Y15" authorId="0">
      <text>
        <r>
          <rPr>
            <b val="true"/>
            <sz val="9"/>
            <color rgb="FF000000"/>
            <rFont val="Tahoma"/>
            <family val="2"/>
            <charset val="1"/>
          </rPr>
          <t xml:space="preserve">Angeliki Gkogka:
</t>
        </r>
        <r>
          <rPr>
            <sz val="9"/>
            <color rgb="FF000000"/>
            <rFont val="Tahoma"/>
            <family val="2"/>
            <charset val="1"/>
          </rPr>
          <t xml:space="preserve">Indicative DSR, proportionate to the I&amp;C demand of each GSP. Direct Connects are not included</t>
        </r>
      </text>
    </comment>
  </commentList>
</comments>
</file>

<file path=xl/sharedStrings.xml><?xml version="1.0" encoding="utf-8"?>
<sst xmlns="http://schemas.openxmlformats.org/spreadsheetml/2006/main" count="23363" uniqueCount="1558">
  <si>
    <t xml:space="preserve">Model: ETYS Spatial Model</t>
  </si>
  <si>
    <t xml:space="preserve">Display of spatial data for SO Strategy customers, provided by National Grid's Energy Insights team</t>
  </si>
  <si>
    <t xml:space="preserve">Key</t>
  </si>
  <si>
    <t xml:space="preserve">Data comes from another sheet or goes to another sheet</t>
  </si>
  <si>
    <t xml:space="preserve">Blue Text</t>
  </si>
  <si>
    <t xml:space="preserve">Calculation/text/label</t>
  </si>
  <si>
    <t xml:space="preserve">Black Text</t>
  </si>
  <si>
    <t xml:space="preserve">Key output</t>
  </si>
  <si>
    <t xml:space="preserve">Purple Background</t>
  </si>
  <si>
    <t xml:space="preserve">Pasted / Manually input</t>
  </si>
  <si>
    <t xml:space="preserve">Yellow Background</t>
  </si>
  <si>
    <t xml:space="preserve">Key data / warning</t>
  </si>
  <si>
    <t xml:space="preserve">Red Text</t>
  </si>
  <si>
    <t xml:space="preserve">Input pending</t>
  </si>
  <si>
    <t xml:space="preserve">Orange background</t>
  </si>
  <si>
    <t xml:space="preserve">Admin</t>
  </si>
  <si>
    <t xml:space="preserve">Black Tab</t>
  </si>
  <si>
    <t xml:space="preserve">Data</t>
  </si>
  <si>
    <t xml:space="preserve">Green Tab</t>
  </si>
  <si>
    <t xml:space="preserve">Data (NEEDS UPDATE)</t>
  </si>
  <si>
    <t xml:space="preserve">Yellow Tab</t>
  </si>
  <si>
    <t xml:space="preserve">Calculations</t>
  </si>
  <si>
    <t xml:space="preserve">Grey Tab</t>
  </si>
  <si>
    <t xml:space="preserve">Outputs</t>
  </si>
  <si>
    <t xml:space="preserve">Purple Tab</t>
  </si>
  <si>
    <t xml:space="preserve">Update Log</t>
  </si>
  <si>
    <t xml:space="preserve">Activities  completed on the workbook</t>
  </si>
  <si>
    <t xml:space="preserve">Worksheet</t>
  </si>
  <si>
    <t xml:space="preserve">Date</t>
  </si>
  <si>
    <t xml:space="preserve">Who</t>
  </si>
  <si>
    <t xml:space="preserve">Version</t>
  </si>
  <si>
    <t xml:space="preserve">FES 2016</t>
  </si>
  <si>
    <t xml:space="preserve">Admin Sheet</t>
  </si>
  <si>
    <t xml:space="preserve">Kein-Arn Ong</t>
  </si>
  <si>
    <t xml:space="preserve">Update Sources: Updates supply data</t>
  </si>
  <si>
    <t xml:space="preserve">Update Sources</t>
  </si>
  <si>
    <t xml:space="preserve">Alignment: Aligns Minor FLOPS</t>
  </si>
  <si>
    <t xml:space="preserve">Alignment</t>
  </si>
  <si>
    <t xml:space="preserve">Active: (FES) Gross GB demands (no interconnectors or pumping)</t>
  </si>
  <si>
    <t xml:space="preserve">Active</t>
  </si>
  <si>
    <t xml:space="preserve">Micro: Microgeneration</t>
  </si>
  <si>
    <t xml:space="preserve">Micro</t>
  </si>
  <si>
    <t xml:space="preserve">Reactive inc LV gain</t>
  </si>
  <si>
    <t xml:space="preserve">Reactive exc LV Gain</t>
  </si>
  <si>
    <t xml:space="preserve">Load Factor: DG Load Factors</t>
  </si>
  <si>
    <t xml:space="preserve">Load Factor</t>
  </si>
  <si>
    <t xml:space="preserve">Embedded: Embedded Gen</t>
  </si>
  <si>
    <t xml:space="preserve">Embedded</t>
  </si>
  <si>
    <t xml:space="preserve">Controls: Vlookup controls</t>
  </si>
  <si>
    <t xml:space="preserve">Controls</t>
  </si>
  <si>
    <t xml:space="preserve">Check Embedded vs Load Factor: Check Sheet to ensure data aligned</t>
  </si>
  <si>
    <t xml:space="preserve">Check Embedded vs Load Factor</t>
  </si>
  <si>
    <t xml:space="preserve">Check Demands: Used to check alignment of vlookups</t>
  </si>
  <si>
    <t xml:space="preserve">Check Demand</t>
  </si>
  <si>
    <t xml:space="preserve">Year sheets containing spatial splits for years</t>
  </si>
  <si>
    <t xml:space="preserve">14-40</t>
  </si>
  <si>
    <t xml:space="preserve">Added 12 DG worksheets: [NG xx], [SP xx], [SH xx]</t>
  </si>
  <si>
    <t xml:space="preserve">Peak</t>
  </si>
  <si>
    <t xml:space="preserve">Janet Coley</t>
  </si>
  <si>
    <t xml:space="preserve">Min AM</t>
  </si>
  <si>
    <t xml:space="preserve">Min PM</t>
  </si>
  <si>
    <t xml:space="preserve">Capacity</t>
  </si>
  <si>
    <t xml:space="preserve">Updated look-ups in [Controls]</t>
  </si>
  <si>
    <t xml:space="preserve">Added extra columns for DG technologies</t>
  </si>
  <si>
    <t xml:space="preserve">[15]</t>
  </si>
  <si>
    <t xml:space="preserve">Sheets modified to take into account different study periods AM/PM/Peak</t>
  </si>
  <si>
    <t xml:space="preserve">2_Demand_Mod</t>
  </si>
  <si>
    <t xml:space="preserve">Reactive inc LV Gain</t>
  </si>
  <si>
    <t xml:space="preserve">Reactive Exc LV Gain</t>
  </si>
  <si>
    <t xml:space="preserve">Merged v2_Demand_Mod with v3 = v4</t>
  </si>
  <si>
    <t xml:space="preserve">Various</t>
  </si>
  <si>
    <t xml:space="preserve">Rename [15] to [Analysis Year]</t>
  </si>
  <si>
    <t xml:space="preserve">15/Analysis Year</t>
  </si>
  <si>
    <t xml:space="preserve">Updated formulae in cols AL:AO</t>
  </si>
  <si>
    <t xml:space="preserve">Analysis Year</t>
  </si>
  <si>
    <t xml:space="preserve">Tidied up look-ups in [Controls]</t>
  </si>
  <si>
    <t xml:space="preserve">Renamed 'Micro' to '&lt;1MW'</t>
  </si>
  <si>
    <t xml:space="preserve">Live links to:</t>
  </si>
  <si>
    <r>
      <rPr>
        <sz val="11"/>
        <rFont val="Calibri"/>
        <family val="2"/>
        <charset val="1"/>
      </rPr>
      <t xml:space="preserve">1.</t>
    </r>
    <r>
      <rPr>
        <sz val="7"/>
        <rFont val="Times New Roman"/>
        <family val="1"/>
        <charset val="1"/>
      </rPr>
      <t xml:space="preserve">       </t>
    </r>
    <r>
      <rPr>
        <sz val="11"/>
        <rFont val="Calibri"/>
        <family val="2"/>
        <charset val="1"/>
      </rPr>
      <t xml:space="preserve">2016 Distributed Generation NGET Spatial Projections.xlsm</t>
    </r>
  </si>
  <si>
    <r>
      <rPr>
        <sz val="11"/>
        <rFont val="Calibri"/>
        <family val="2"/>
        <charset val="1"/>
      </rPr>
      <t xml:space="preserve">2.</t>
    </r>
    <r>
      <rPr>
        <sz val="7"/>
        <rFont val="Times New Roman"/>
        <family val="1"/>
        <charset val="1"/>
      </rPr>
      <t xml:space="preserve">       </t>
    </r>
    <r>
      <rPr>
        <sz val="11"/>
        <rFont val="Calibri"/>
        <family val="2"/>
        <charset val="1"/>
      </rPr>
      <t xml:space="preserve">2016 Distributed Generation SPT Spatial Projections.xlsm</t>
    </r>
  </si>
  <si>
    <r>
      <rPr>
        <sz val="11"/>
        <rFont val="Calibri"/>
        <family val="2"/>
        <charset val="1"/>
      </rPr>
      <t xml:space="preserve">3.</t>
    </r>
    <r>
      <rPr>
        <sz val="7"/>
        <rFont val="Times New Roman"/>
        <family val="1"/>
        <charset val="1"/>
      </rPr>
      <t xml:space="preserve">       </t>
    </r>
    <r>
      <rPr>
        <sz val="11"/>
        <rFont val="Calibri"/>
        <family val="2"/>
        <charset val="1"/>
      </rPr>
      <t xml:space="preserve">2016 Distributed Generation SHETL Spatial Projections.xlsm</t>
    </r>
  </si>
  <si>
    <t xml:space="preserve">Renumbered versions from 5 to 0.5, 6 to 0.6</t>
  </si>
  <si>
    <t xml:space="preserve">Modifed micro load factors in Analysis Year Sheet</t>
  </si>
  <si>
    <t xml:space="preserve">Total formulae modified. Addition of Micro Other. Linking of load factors</t>
  </si>
  <si>
    <t xml:space="preserve">Automated [Active]</t>
  </si>
  <si>
    <t xml:space="preserve">0.9x</t>
  </si>
  <si>
    <t xml:space="preserve">Rename [Analysis Year] to [MAIN DATA]</t>
  </si>
  <si>
    <t xml:space="preserve">Analysis Year/MAIN DATA</t>
  </si>
  <si>
    <t xml:space="preserve">Added calculations for Scottish Minor FLOP zones</t>
  </si>
  <si>
    <t xml:space="preserve">[SP xx], [SH xx]</t>
  </si>
  <si>
    <t xml:space="preserve">Controls, Main Data</t>
  </si>
  <si>
    <t xml:space="preserve">Automated the following in [MAIN DATA]:</t>
  </si>
  <si>
    <t xml:space="preserve">Col D:G</t>
  </si>
  <si>
    <t xml:space="preserve">MAIN DATA</t>
  </si>
  <si>
    <t xml:space="preserve">Q inc LV Gain</t>
  </si>
  <si>
    <t xml:space="preserve">now v1</t>
  </si>
  <si>
    <t xml:space="preserve">Q exc LV Gain</t>
  </si>
  <si>
    <t xml:space="preserve">Tx Battery Capacity</t>
  </si>
  <si>
    <t xml:space="preserve">Tx CAES Capacity</t>
  </si>
  <si>
    <t xml:space="preserve">Col AF:AM</t>
  </si>
  <si>
    <t xml:space="preserve">&lt;1MW CHP Capacity</t>
  </si>
  <si>
    <t xml:space="preserve">&lt;1MW Solar Capacity</t>
  </si>
  <si>
    <t xml:space="preserve">&lt;1MW Battery Capacity</t>
  </si>
  <si>
    <t xml:space="preserve">&lt;1MW I&amp;C Microgen</t>
  </si>
  <si>
    <t xml:space="preserve">&lt;1MW CHP LF</t>
  </si>
  <si>
    <t xml:space="preserve">&lt;1MW Solar LF</t>
  </si>
  <si>
    <t xml:space="preserve">&lt;1MW Battery LF</t>
  </si>
  <si>
    <t xml:space="preserve">Post C&amp;R</t>
  </si>
  <si>
    <t xml:space="preserve">Updated SHET's GSP list as per Malcolm's email using “SHET GSP List + Flop Zone (as in 2016) - FINAL.xlsx” on Friday 17:00.</t>
  </si>
  <si>
    <t xml:space="preserve">v2</t>
  </si>
  <si>
    <t xml:space="preserve">MAIN DATA:</t>
  </si>
  <si>
    <t xml:space="preserve">v2 sent out to SPT, SHE-T</t>
  </si>
  <si>
    <t xml:space="preserve">Added Totals for capacity or Averages for LFs; by TOs, GB, FLOP Zones S &amp; T</t>
  </si>
  <si>
    <t xml:space="preserve">Rows 10:15</t>
  </si>
  <si>
    <t xml:space="preserve">v2b sent out to NETSO, ETAM</t>
  </si>
  <si>
    <t xml:space="preserve">SHET GSP list has been updated using “SHET GSP List + Flop Zone (as in 2016) - FINAL.xlsx” as per Malcolm’s email on Friday 17:00.</t>
  </si>
  <si>
    <t xml:space="preserve">Column A</t>
  </si>
  <si>
    <t xml:space="preserve">P(Gross) now returns 0 instead of “”, if look-up value cannot be found (i.e. no demand in particular GSP).  This removes the error in the Net Demands in cols (AW:AX)</t>
  </si>
  <si>
    <t xml:space="preserve">Column B</t>
  </si>
  <si>
    <t xml:space="preserve">Irrelevant cells are greyed out {cosmetic}</t>
  </si>
  <si>
    <t xml:space="preserve">Cols H:AF</t>
  </si>
  <si>
    <t xml:space="preserve">DG Output (using Average Wind Load Factors) have been added (column AQ)</t>
  </si>
  <si>
    <t xml:space="preserve">Column AQ</t>
  </si>
  <si>
    <t xml:space="preserve">DG Output (using 70% Wind LF) {% can be changed in cell AR5} has been corrected (DG capacity x DG LF) and is still linked to P(Economy Net Demand)</t>
  </si>
  <si>
    <t xml:space="preserve">Column AR</t>
  </si>
  <si>
    <t xml:space="preserve">DG Output (using   0% Wind LF) {% can be changed in cell AS5} has been corrected (DG capacity x DG LF) and is still linked to P(Security Net Demand)</t>
  </si>
  <si>
    <t xml:space="preserve">Column AS</t>
  </si>
  <si>
    <t xml:space="preserve">Sub-1MW Output including storage has been added</t>
  </si>
  <si>
    <t xml:space="preserve">Column AU</t>
  </si>
  <si>
    <t xml:space="preserve">Embedded Generation (EG) Output total has been added.</t>
  </si>
  <si>
    <t xml:space="preserve">Column AV</t>
  </si>
  <si>
    <t xml:space="preserve">P(Economy) &amp; P(Security) now have the option to include or exclude storage (storage as generation and storage as demand) using cell AX3.</t>
  </si>
  <si>
    <t xml:space="preserve">Cols AY:AZ</t>
  </si>
  <si>
    <t xml:space="preserve">Added GSP List from Richard Proctor for comparison on GSP Lists</t>
  </si>
  <si>
    <t xml:space="preserve">Updated SPT GSP List</t>
  </si>
  <si>
    <t xml:space="preserve">Live</t>
  </si>
  <si>
    <t xml:space="preserve">Replaced S1, S2 with Z6, Z5</t>
  </si>
  <si>
    <t xml:space="preserve">All SPT, SHETL sheets, MAIN DATA</t>
  </si>
  <si>
    <t xml:space="preserve">Refreshed Links to DG Spatial Models (NGET, SPT, SHETL)</t>
  </si>
  <si>
    <t xml:space="preserve">All DG Input sheets</t>
  </si>
  <si>
    <t xml:space="preserve">Inserted two columns in Sub1MW area to allow for the categories SPT, SHE-T wanted (Wind, Solar, Hydro, Other, Battery)</t>
  </si>
  <si>
    <t xml:space="preserve">Added comments on renaming the current Sub1MW categories</t>
  </si>
  <si>
    <t xml:space="preserve">(Changes made by Kein but they were updated in his own version (v2c) rather than Live version so Janet's "transferred" the changes)</t>
  </si>
  <si>
    <t xml:space="preserve">Edited the categores to reflect SPT, SHE-T's categories</t>
  </si>
  <si>
    <t xml:space="preserve">Sub-1MW</t>
  </si>
  <si>
    <t xml:space="preserve">Need to be checked by Kein</t>
  </si>
  <si>
    <t xml:space="preserve">Added Hydro to Sub1MW</t>
  </si>
  <si>
    <t xml:space="preserve">Added Data in Columns BC:BJ</t>
  </si>
  <si>
    <t xml:space="preserve">Updated LFs in Sub1MW LF</t>
  </si>
  <si>
    <t xml:space="preserve">Sub-1MWLF</t>
  </si>
  <si>
    <t xml:space="preserve">Updated categories in Sub-1MW</t>
  </si>
  <si>
    <t xml:space="preserve">Updated Sub1MW look-ups in [Controls] to reflect new categories</t>
  </si>
  <si>
    <t xml:space="preserve">Renamed ALIGNMENT to Ctrl_Zones</t>
  </si>
  <si>
    <t xml:space="preserve">Ctrl_Zones</t>
  </si>
  <si>
    <t xml:space="preserve">Updated/links added to look up relevant category/technology for Sub1MW for MW and LF%</t>
  </si>
  <si>
    <t xml:space="preserve">Updated look-ups in Sub-1MW to the correct category</t>
  </si>
  <si>
    <t xml:space="preserve">Deleted redundant column C 'Battery' in MAIN DATA</t>
  </si>
  <si>
    <t xml:space="preserve">Updated various output columns</t>
  </si>
  <si>
    <t xml:space="preserve">Added Shetland as a GSP to account for a DG capacity in Shetland</t>
  </si>
  <si>
    <t xml:space="preserve">Ctrl_Zones, MAIN DATA</t>
  </si>
  <si>
    <t xml:space="preserve">Changed Z5, Z6 to S5, S6</t>
  </si>
  <si>
    <t xml:space="preserve">Ctrl_Zones, Controls</t>
  </si>
  <si>
    <t xml:space="preserve">Added SPT and SHET data in Active</t>
  </si>
  <si>
    <t xml:space="preserve">Added SPT and SHET data in Reactive</t>
  </si>
  <si>
    <t xml:space="preserve">Reactive INC LV gain</t>
  </si>
  <si>
    <t xml:space="preserve">Updated GSP list for SPT and SHET in Reactive excluding LV gain</t>
  </si>
  <si>
    <t xml:space="preserve">Reactive EXC LV gain</t>
  </si>
  <si>
    <t xml:space="preserve">Updated NGET data for &lt;1MW for Others, Hydro, Wind, Solar, Batteries</t>
  </si>
  <si>
    <t xml:space="preserve">Updated SPT data for &lt;1MW for Others, Hydro, Wind, Solar</t>
  </si>
  <si>
    <t xml:space="preserve">Updated SHET data for &lt;1MW for Others, Hydro, Wind, Solar</t>
  </si>
  <si>
    <t xml:space="preserve">Added FLOP total for FLOP Ss and FLOP Ts to bottom of minor FLOP zone list</t>
  </si>
  <si>
    <t xml:space="preserve">Need to update 'Others' LFs in Sub-1MWLF</t>
  </si>
  <si>
    <t xml:space="preserve">Post v3</t>
  </si>
  <si>
    <t xml:space="preserve">Updated Wind LFs formulae for Sub1MW to look up the maximum of DG Wind LFs</t>
  </si>
  <si>
    <t xml:space="preserve">Updated formula for Carradale, Clay Hill, Dunoon in Peak, AM, PM</t>
  </si>
  <si>
    <t xml:space="preserve">[SH xx]</t>
  </si>
  <si>
    <t xml:space="preserve">Updated formula for Clay Hill, Dunoon in Peak, AM, PM for Slow Progression</t>
  </si>
  <si>
    <t xml:space="preserve">Updated formula for Coupar Angus - capacity for solar</t>
  </si>
  <si>
    <t xml:space="preserve">Dunoon moved to SPT area</t>
  </si>
  <si>
    <t xml:space="preserve">KAO</t>
  </si>
  <si>
    <t xml:space="preserve">Strathleven SHET demand zeroed to avoid duplication</t>
  </si>
  <si>
    <t xml:space="preserve">Strathleven SHET FLOP changed to T3 (SPT left as T5)</t>
  </si>
  <si>
    <t xml:space="preserve">SHET: St Fergus Compressor, St Fergus Mobil, Lunanhead Kirriemuir added in</t>
  </si>
  <si>
    <t xml:space="preserve">Scottish FLOPS: Capacity and Demands: Formulae changed to sumifs</t>
  </si>
  <si>
    <t xml:space="preserve">Scottish FLOPS: Load Factors: New composite load facts calculated</t>
  </si>
  <si>
    <r>
      <rPr>
        <sz val="11"/>
        <color rgb="FF000000"/>
        <rFont val="Calibri"/>
        <family val="2"/>
        <charset val="1"/>
      </rPr>
      <t xml:space="preserve">Microgen load factors: All "other" </t>
    </r>
    <r>
      <rPr>
        <b val="true"/>
        <sz val="11"/>
        <color rgb="FF000000"/>
        <rFont val="Calibri"/>
        <family val="2"/>
        <charset val="1"/>
      </rPr>
      <t xml:space="preserve">summer</t>
    </r>
    <r>
      <rPr>
        <sz val="11"/>
        <color rgb="FF000000"/>
        <rFont val="Calibri"/>
        <family val="2"/>
        <charset val="1"/>
      </rPr>
      <t xml:space="preserve"> load factors picking up 2010. Corrected</t>
    </r>
  </si>
  <si>
    <t xml:space="preserve">Now =v4</t>
  </si>
  <si>
    <t xml:space="preserve">Post v4 (sent out to customers on 18/05/16)</t>
  </si>
  <si>
    <t xml:space="preserve">Corrected/refreshed links to NGET Spatial (which has been updated today)</t>
  </si>
  <si>
    <t xml:space="preserve">NG Min AM</t>
  </si>
  <si>
    <t xml:space="preserve">NG Min PM</t>
  </si>
  <si>
    <t xml:space="preserve">Corrected Sub1MW Wind LFs</t>
  </si>
  <si>
    <t xml:space="preserve">Updated LFs by minor FLOPs in rows 800:850</t>
  </si>
  <si>
    <t xml:space="preserve">Added new load factor worksheets</t>
  </si>
  <si>
    <t xml:space="preserve">Load Factors GB</t>
  </si>
  <si>
    <t xml:space="preserve">Ranges Peak</t>
  </si>
  <si>
    <t xml:space="preserve">Ranges AM</t>
  </si>
  <si>
    <t xml:space="preserve">Ranges PM</t>
  </si>
  <si>
    <t xml:space="preserve">Added formulae to flex LFs</t>
  </si>
  <si>
    <t xml:space="preserve">Correction to thermal LFs in NGET for Gone Green</t>
  </si>
  <si>
    <t xml:space="preserve">NG Peak</t>
  </si>
  <si>
    <t xml:space="preserve">v5</t>
  </si>
  <si>
    <t xml:space="preserve">Correction to Other Renewable LF in NGET for No Progression for Q8</t>
  </si>
  <si>
    <t xml:space="preserve">Updated Reactive Power incl LV gain for No Progression (double-counted GSP super groups)</t>
  </si>
  <si>
    <t xml:space="preserve">Reactive INC LV Gain</t>
  </si>
  <si>
    <t xml:space="preserve">FES 2017</t>
  </si>
  <si>
    <t xml:space="preserve">Unlinked and removed Ctrl_Zones sheet. This is in MAIN DATA and should be driven from there.</t>
  </si>
  <si>
    <t xml:space="preserve">Rob</t>
  </si>
  <si>
    <t xml:space="preserve">5.0.1</t>
  </si>
  <si>
    <t xml:space="preserve">Updated DG and Sub1MW data plus linked to Main Data. Removed old DG sheets and functions.</t>
  </si>
  <si>
    <t xml:space="preserve">DG, Sub1MW,Main Data</t>
  </si>
  <si>
    <t xml:space="preserve">5.0.2</t>
  </si>
  <si>
    <t xml:space="preserve">Added mBattery and linked in to MAIN DATA</t>
  </si>
  <si>
    <t xml:space="preserve">mBattery</t>
  </si>
  <si>
    <t xml:space="preserve">5.0.3</t>
  </si>
  <si>
    <t xml:space="preserve">Added TxStorage and removed old Tx Batter and Batter LF worksheets</t>
  </si>
  <si>
    <t xml:space="preserve">TxStorage</t>
  </si>
  <si>
    <t xml:space="preserve">5.0.4</t>
  </si>
  <si>
    <t xml:space="preserve">Added DG storgae generation and linked it in.</t>
  </si>
  <si>
    <t xml:space="preserve">5.1.0</t>
  </si>
  <si>
    <t xml:space="preserve">Adjusted DG and Sub1MW sheets so as to speed up formulas. Cleaned LV Gain sheet.</t>
  </si>
  <si>
    <t xml:space="preserve">DG, Sub1MW, LV Gain</t>
  </si>
  <si>
    <t xml:space="preserve">5.1.1</t>
  </si>
  <si>
    <t xml:space="preserve">Replace "Clydes' Mill" with "Clyde's Mill". Embedded generation moved from Westburn Raod to Cyle's Mill (same site, two names). Removed Westburn Road from MAIN DATA sheet.</t>
  </si>
  <si>
    <t xml:space="preserve">MAIN DATA (+ data)</t>
  </si>
  <si>
    <t xml:space="preserve">5.1.2</t>
  </si>
  <si>
    <t xml:space="preserve">Dunlaw removed and EG moved to Kaimes GSP (as per DNO LTDS data). Removed from MAIN DATA rows.</t>
  </si>
  <si>
    <t xml:space="preserve">5.1.3</t>
  </si>
  <si>
    <t xml:space="preserve">Scorrodale removed (EG moved to Thurso), Loch Carnen removed (EG moved to Ardmore. At request of SHETL</t>
  </si>
  <si>
    <t xml:space="preserve">5.1.4</t>
  </si>
  <si>
    <t xml:space="preserve">Updated micro, dx storage, &amp; dg</t>
  </si>
  <si>
    <t xml:space="preserve">Sub1MW</t>
  </si>
  <si>
    <t xml:space="preserve">5.1.5</t>
  </si>
  <si>
    <t xml:space="preserve">Added reactive power LV gain </t>
  </si>
  <si>
    <t xml:space="preserve">LV Gain (+data)</t>
  </si>
  <si>
    <t xml:space="preserve">Angeliki</t>
  </si>
  <si>
    <t xml:space="preserve">5.1.6</t>
  </si>
  <si>
    <t xml:space="preserve">Updated demands (ACS Winter Peak, Normal Weather for Summer AM/PM and reactive power (2016 method)</t>
  </si>
  <si>
    <t xml:space="preserve">Active, Main</t>
  </si>
  <si>
    <t xml:space="preserve">5.1.7</t>
  </si>
  <si>
    <t xml:space="preserve">Final SSE Edits. This version issued</t>
  </si>
  <si>
    <t xml:space="preserve">5.1.8</t>
  </si>
  <si>
    <t xml:space="preserve">This version not issued: Reactive inc LV gain relabelled</t>
  </si>
  <si>
    <t xml:space="preserve">Main, Reactive inc LV Gain</t>
  </si>
  <si>
    <t xml:space="preserve">5.1.9</t>
  </si>
  <si>
    <t xml:space="preserve">AM and PM storage load factors changed, AWS for Summer PM</t>
  </si>
  <si>
    <t xml:space="preserve">Active, Main, Reactive, Storage, Battery</t>
  </si>
  <si>
    <t xml:space="preserve">KO/RN</t>
  </si>
  <si>
    <t xml:space="preserve">5.1.10</t>
  </si>
  <si>
    <t xml:space="preserve">Scottish P and Q changes. 57.4MW wind moved from Dunbar to Berwick GSP (both S6)</t>
  </si>
  <si>
    <t xml:space="preserve">Active, Reactive</t>
  </si>
  <si>
    <t xml:space="preserve">KO/AG/RN</t>
  </si>
  <si>
    <t xml:space="preserve">5.1.12 (v12)</t>
  </si>
  <si>
    <t xml:space="preserve">FES 2018</t>
  </si>
  <si>
    <t xml:space="preserve">Created template ready for new GSP and Direct Connect level data.</t>
  </si>
  <si>
    <t xml:space="preserve">MAIN DATA, Controls</t>
  </si>
  <si>
    <t xml:space="preserve">6.0.1</t>
  </si>
  <si>
    <t xml:space="preserve">Draft release of all scenarios.</t>
  </si>
  <si>
    <t xml:space="preserve">&lt;All&gt;</t>
  </si>
  <si>
    <t xml:space="preserve">6.0.2</t>
  </si>
  <si>
    <t xml:space="preserve">Fixed a P Gross over statement issue (too much DG assigned).</t>
  </si>
  <si>
    <t xml:space="preserve">Main Data, &lt;Demand sheets&gt;</t>
  </si>
  <si>
    <t xml:space="preserve">6.0.3</t>
  </si>
  <si>
    <t xml:space="preserve">Added missing flop zones (for direct connects). Added new DCs. Data refresh</t>
  </si>
  <si>
    <t xml:space="preserve">6.0.4</t>
  </si>
  <si>
    <t xml:space="preserve">Data refresh (Thurso, SPT DG locations, reactive power)</t>
  </si>
  <si>
    <t xml:space="preserve">Rob/Angeliki</t>
  </si>
  <si>
    <t xml:space="preserve">6.0.5</t>
  </si>
  <si>
    <t xml:space="preserve">Updated DG, Sub1MW, mBattery &amp; DxStorage tabs with new Summer data.</t>
  </si>
  <si>
    <t xml:space="preserve">DG, Sub1MW, mBattery, DXStorage</t>
  </si>
  <si>
    <t xml:space="preserve">7.0.0</t>
  </si>
  <si>
    <t xml:space="preserve">Updated Active and Gross Reactive tabs with new Summer data.</t>
  </si>
  <si>
    <t xml:space="preserve">7.0.1</t>
  </si>
  <si>
    <t xml:space="preserve">Updated MAIN DATA tab (columns Pnet and Psecurity) so that the total sums include (rows 10 to 13)  also the Direct Connects Demands.</t>
  </si>
  <si>
    <t xml:space="preserve">Main Data</t>
  </si>
  <si>
    <t xml:space="preserve">7.0.2</t>
  </si>
  <si>
    <t xml:space="preserve">Updated Net Reactive tab with new Summer data</t>
  </si>
  <si>
    <t xml:space="preserve">Main Data, Net Reactive</t>
  </si>
  <si>
    <t xml:space="preserve">7.0.3</t>
  </si>
  <si>
    <t xml:space="preserve">Updated DSR output for summer </t>
  </si>
  <si>
    <t xml:space="preserve">Main Data,</t>
  </si>
  <si>
    <t xml:space="preserve">Updated Active and Reactive demands for final summer minimums dataset</t>
  </si>
  <si>
    <t xml:space="preserve">7.0.4</t>
  </si>
  <si>
    <t xml:space="preserve">Updated active demands, with the additional EV commercial demands and District Heating</t>
  </si>
  <si>
    <t xml:space="preserve">8.0.1</t>
  </si>
  <si>
    <t xml:space="preserve">8.0.2</t>
  </si>
  <si>
    <t xml:space="preserve">Updated demand sub-components following revision of the initial dataset</t>
  </si>
  <si>
    <t xml:space="preserve">8.0.3</t>
  </si>
  <si>
    <t xml:space="preserve">Added GSP info sheet.</t>
  </si>
  <si>
    <t xml:space="preserve">GSP info</t>
  </si>
  <si>
    <t xml:space="preserve">8.0.4</t>
  </si>
  <si>
    <t xml:space="preserve">FES 2019</t>
  </si>
  <si>
    <t xml:space="preserve">New Active MW tab added and old ones removed.</t>
  </si>
  <si>
    <t xml:space="preserve">Active, MAIN DATA</t>
  </si>
  <si>
    <t xml:space="preserve">8.0.5</t>
  </si>
  <si>
    <t xml:space="preserve">Data for FES 2019 added (excluding LV Gain for QNET).</t>
  </si>
  <si>
    <t xml:space="preserve">8.0.6</t>
  </si>
  <si>
    <t xml:space="preserve">Key Definitions for FES</t>
  </si>
  <si>
    <t xml:space="preserve">Winter peak:</t>
  </si>
  <si>
    <t xml:space="preserve">It refers to the highest peak demand for the whole GB (not highest GSP demand)</t>
  </si>
  <si>
    <t xml:space="preserve">Summer am: </t>
  </si>
  <si>
    <t xml:space="preserve">It refers to the lowest GB demand in summer am periods (not the lowest GSP demand)</t>
  </si>
  <si>
    <t xml:space="preserve">Summer pm: </t>
  </si>
  <si>
    <t xml:space="preserve">It refers to the lowest GB demand in summer pm periods (not the lowest GSP demand)</t>
  </si>
  <si>
    <t xml:space="preserve">P Gross in each GSP - winter peak:</t>
  </si>
  <si>
    <t xml:space="preserve">Total demand at GSP (net demand + Distributed generation demand) at time of GB winter peak demand.</t>
  </si>
  <si>
    <t xml:space="preserve">P Gross in each GSP - summer am:</t>
  </si>
  <si>
    <t xml:space="preserve">Total demand at GSP (net demand + Distributed generation demand) at time of GB summer am minimums.</t>
  </si>
  <si>
    <t xml:space="preserve">P Gross in each GSP- summer pm:</t>
  </si>
  <si>
    <t xml:space="preserve">Total demand at GSP (net demand + Distributed generation demand) at time of GB summen pm minimums.</t>
  </si>
  <si>
    <t xml:space="preserve">Q net: </t>
  </si>
  <si>
    <t xml:space="preserve">This is the net reactive power demand that we see at transmission level. For 17/18 net demands the NDD has been used for NGET areas and week24 for SHET and SPT GSPs.</t>
  </si>
  <si>
    <t xml:space="preserve">Qgross: </t>
  </si>
  <si>
    <t xml:space="preserve">This is the total reactive power demand including LV gain and losses (including DNOs network)</t>
  </si>
  <si>
    <t xml:space="preserve">P(Economy Net Demand): </t>
  </si>
  <si>
    <t xml:space="preserve">P(Gross) plus all storage demands, minus the "EG Output (70% wind) incl Storage</t>
  </si>
  <si>
    <t xml:space="preserve">P(Security Net Demand):</t>
  </si>
  <si>
    <t xml:space="preserve">P(Gross) plus all storage demands, minus the "EG Output (0% wind) incl Storage</t>
  </si>
  <si>
    <t xml:space="preserve">Key assumptions/inputs for FES</t>
  </si>
  <si>
    <t xml:space="preserve">Direct Connects:</t>
  </si>
  <si>
    <t xml:space="preserve">The total demand for Direct Connects is assumed to be 1GW for the whole GB and same across the years</t>
  </si>
  <si>
    <t xml:space="preserve">AM/PM ratio (SHET and SPT only):</t>
  </si>
  <si>
    <t xml:space="preserve">Week24 provides only am values for summer minimums at GSP level. To estimate the pm summer minimum value for SHET and SPT we apply the am/pm ratio to the whole TO area as this is submitted in week24 (schedule 10c)</t>
  </si>
  <si>
    <t xml:space="preserve">Demand Components modelling:</t>
  </si>
  <si>
    <r>
      <rPr>
        <sz val="10"/>
        <rFont val="Arial"/>
        <family val="2"/>
        <charset val="1"/>
      </rPr>
      <t xml:space="preserve">Detailed description of how we etsimated the demand component in each GSP is provided in the ETYS Spatial Summary Document. Please note that demand component behaviour in each GSP is different for winter peaks, summer am and summer pm and has been adjusted so that the total trends align with FES trends in each time period. For example, FES GB residential demand consists the 37% of resi and I&amp;C demand at winter peak, and 24% of resi and I&amp;C demand in summer am.
If you require more details, please contact </t>
    </r>
    <r>
      <rPr>
        <b val="true"/>
        <sz val="10"/>
        <color rgb="FF0070C0"/>
        <rFont val="Arial"/>
        <family val="2"/>
        <charset val="1"/>
      </rPr>
      <t xml:space="preserve">Angeliki.Gkogka@nationalgrid.com</t>
    </r>
  </si>
  <si>
    <t xml:space="preserve">Power Factors for Qgross:</t>
  </si>
  <si>
    <r>
      <rPr>
        <sz val="10"/>
        <rFont val="Arial"/>
        <family val="2"/>
        <charset val="1"/>
      </rPr>
      <t xml:space="preserve">The power factors that have been used for calculating the Qgross are provided below. If you require more details on how these power factors were calculated please contact </t>
    </r>
    <r>
      <rPr>
        <b val="true"/>
        <sz val="10"/>
        <color rgb="FF0070C0"/>
        <rFont val="Arial"/>
        <family val="2"/>
        <charset val="1"/>
      </rPr>
      <t xml:space="preserve">Angeliki.Gkogka@nationalgrid.com
</t>
    </r>
    <r>
      <rPr>
        <sz val="10"/>
        <rFont val="Arial"/>
        <family val="2"/>
        <charset val="1"/>
      </rPr>
      <t xml:space="preserve">
Please note that these power factors were not used to calculate the absolute and final value of Qgross based on Pgross, but the trend of the Qgross in the coming years. For more details, please refer to the methodology document.</t>
    </r>
  </si>
  <si>
    <t xml:space="preserve">16/17</t>
  </si>
  <si>
    <t xml:space="preserve">17/18</t>
  </si>
  <si>
    <t xml:space="preserve">18/19</t>
  </si>
  <si>
    <t xml:space="preserve">19/20</t>
  </si>
  <si>
    <t xml:space="preserve">20/21</t>
  </si>
  <si>
    <t xml:space="preserve">21/22</t>
  </si>
  <si>
    <t xml:space="preserve">22/23</t>
  </si>
  <si>
    <t xml:space="preserve">23/24</t>
  </si>
  <si>
    <t xml:space="preserve">24/25</t>
  </si>
  <si>
    <t xml:space="preserve">25/26</t>
  </si>
  <si>
    <t xml:space="preserve">26/27</t>
  </si>
  <si>
    <t xml:space="preserve">27/28</t>
  </si>
  <si>
    <t xml:space="preserve">28/29</t>
  </si>
  <si>
    <t xml:space="preserve">29/30</t>
  </si>
  <si>
    <t xml:space="preserve">30/31</t>
  </si>
  <si>
    <t xml:space="preserve">31/32</t>
  </si>
  <si>
    <t xml:space="preserve">32/33</t>
  </si>
  <si>
    <t xml:space="preserve">33/34</t>
  </si>
  <si>
    <t xml:space="preserve">34/35</t>
  </si>
  <si>
    <t xml:space="preserve">35/36</t>
  </si>
  <si>
    <t xml:space="preserve">36/37</t>
  </si>
  <si>
    <t xml:space="preserve">37/38</t>
  </si>
  <si>
    <t xml:space="preserve">38/39</t>
  </si>
  <si>
    <t xml:space="preserve">39/40</t>
  </si>
  <si>
    <t xml:space="preserve">40/41</t>
  </si>
  <si>
    <t xml:space="preserve">41/42</t>
  </si>
  <si>
    <t xml:space="preserve">42/43</t>
  </si>
  <si>
    <t xml:space="preserve">43/44</t>
  </si>
  <si>
    <t xml:space="preserve">44/45</t>
  </si>
  <si>
    <t xml:space="preserve">45/46</t>
  </si>
  <si>
    <t xml:space="preserve">46/47</t>
  </si>
  <si>
    <t xml:space="preserve">47/48</t>
  </si>
  <si>
    <t xml:space="preserve">48/49</t>
  </si>
  <si>
    <t xml:space="preserve">49/50</t>
  </si>
  <si>
    <t xml:space="preserve">50/51</t>
  </si>
  <si>
    <t xml:space="preserve">Power Factor of Residential Demand exclunding resistive heating</t>
  </si>
  <si>
    <t xml:space="preserve">TD</t>
  </si>
  <si>
    <t xml:space="preserve">CR</t>
  </si>
  <si>
    <t xml:space="preserve">SP</t>
  </si>
  <si>
    <t xml:space="preserve">CE</t>
  </si>
  <si>
    <t xml:space="preserve">Power Factor of Commercial Demand </t>
  </si>
  <si>
    <t xml:space="preserve">Industrial Power Factor</t>
  </si>
  <si>
    <t xml:space="preserve">EV power factor - for residential chargers</t>
  </si>
  <si>
    <t xml:space="preserve">Heat Pumps Power Factor</t>
  </si>
  <si>
    <t xml:space="preserve">DH Power Factor</t>
  </si>
  <si>
    <t xml:space="preserve">SMR Plants</t>
  </si>
  <si>
    <t xml:space="preserve">The following table gives the location and GSP Group (DNO Licence area) for each Grid Supply Point.</t>
  </si>
  <si>
    <t xml:space="preserve">GSP ID</t>
  </si>
  <si>
    <t xml:space="preserve">GSP Group</t>
  </si>
  <si>
    <t xml:space="preserve">Minor FLOP</t>
  </si>
  <si>
    <t xml:space="preserve">Name</t>
  </si>
  <si>
    <t xml:space="preserve">Latitude</t>
  </si>
  <si>
    <t xml:space="preserve">Longitude</t>
  </si>
  <si>
    <t xml:space="preserve">Comments</t>
  </si>
  <si>
    <t xml:space="preserve">ABNE_P</t>
  </si>
  <si>
    <t xml:space="preserve">_P</t>
  </si>
  <si>
    <t xml:space="preserve">T4</t>
  </si>
  <si>
    <t xml:space="preserve">Abernethy</t>
  </si>
  <si>
    <t xml:space="preserve">ABTH_1</t>
  </si>
  <si>
    <t xml:space="preserve">_K</t>
  </si>
  <si>
    <t xml:space="preserve">H2</t>
  </si>
  <si>
    <t xml:space="preserve">Aberthaw</t>
  </si>
  <si>
    <t xml:space="preserve">ABHA1</t>
  </si>
  <si>
    <t xml:space="preserve">_L</t>
  </si>
  <si>
    <t xml:space="preserve">F6</t>
  </si>
  <si>
    <t xml:space="preserve">Abham</t>
  </si>
  <si>
    <t xml:space="preserve">ACTL_C</t>
  </si>
  <si>
    <t xml:space="preserve">_C</t>
  </si>
  <si>
    <t xml:space="preserve">A7</t>
  </si>
  <si>
    <t xml:space="preserve">Acton Lane 22kV</t>
  </si>
  <si>
    <t xml:space="preserve">ACTL_2</t>
  </si>
  <si>
    <t xml:space="preserve">_H</t>
  </si>
  <si>
    <t xml:space="preserve">Acton Lane 66kV</t>
  </si>
  <si>
    <t xml:space="preserve">ALNE_P</t>
  </si>
  <si>
    <t xml:space="preserve">T5</t>
  </si>
  <si>
    <t xml:space="preserve">Alness</t>
  </si>
  <si>
    <t xml:space="preserve">ALST_3</t>
  </si>
  <si>
    <t xml:space="preserve">Alpha Steel (Uskmouth)</t>
  </si>
  <si>
    <t xml:space="preserve">ALVE1</t>
  </si>
  <si>
    <t xml:space="preserve">Alverdiscott</t>
  </si>
  <si>
    <t xml:space="preserve">AMEM_1</t>
  </si>
  <si>
    <t xml:space="preserve">_A</t>
  </si>
  <si>
    <t xml:space="preserve">A6</t>
  </si>
  <si>
    <t xml:space="preserve">Amersham Main</t>
  </si>
  <si>
    <t xml:space="preserve">ARBR_P</t>
  </si>
  <si>
    <t xml:space="preserve">Arbroath</t>
  </si>
  <si>
    <t xml:space="preserve">ARDK_P</t>
  </si>
  <si>
    <t xml:space="preserve">T3</t>
  </si>
  <si>
    <t xml:space="preserve">Ardkinglas</t>
  </si>
  <si>
    <t xml:space="preserve">ARMO_P</t>
  </si>
  <si>
    <t xml:space="preserve">T1</t>
  </si>
  <si>
    <t xml:space="preserve">Ardmore</t>
  </si>
  <si>
    <t xml:space="preserve">AXMI1</t>
  </si>
  <si>
    <t xml:space="preserve">E1</t>
  </si>
  <si>
    <t xml:space="preserve">Axminster</t>
  </si>
  <si>
    <t xml:space="preserve">AYRR</t>
  </si>
  <si>
    <t xml:space="preserve">_N</t>
  </si>
  <si>
    <t xml:space="preserve">S6</t>
  </si>
  <si>
    <t xml:space="preserve">Ayr</t>
  </si>
  <si>
    <t xml:space="preserve">BAIN</t>
  </si>
  <si>
    <t xml:space="preserve">S5</t>
  </si>
  <si>
    <t xml:space="preserve">Bainsford</t>
  </si>
  <si>
    <t xml:space="preserve">BARKC1</t>
  </si>
  <si>
    <t xml:space="preserve">A1</t>
  </si>
  <si>
    <t xml:space="preserve">Barking</t>
  </si>
  <si>
    <t xml:space="preserve">BARKW3</t>
  </si>
  <si>
    <t xml:space="preserve">Barking West</t>
  </si>
  <si>
    <t xml:space="preserve">BAGA</t>
  </si>
  <si>
    <t xml:space="preserve">Bathgate</t>
  </si>
  <si>
    <t xml:space="preserve">BEAU_P</t>
  </si>
  <si>
    <t xml:space="preserve">Beauly</t>
  </si>
  <si>
    <t xml:space="preserve">BEDDT1</t>
  </si>
  <si>
    <t xml:space="preserve">A8</t>
  </si>
  <si>
    <t xml:space="preserve">Beddington (_C)</t>
  </si>
  <si>
    <t xml:space="preserve">BEDD_1</t>
  </si>
  <si>
    <t xml:space="preserve">_J</t>
  </si>
  <si>
    <t xml:space="preserve">Beddington (_J)</t>
  </si>
  <si>
    <t xml:space="preserve">BESW_1</t>
  </si>
  <si>
    <t xml:space="preserve">_B</t>
  </si>
  <si>
    <t xml:space="preserve">L3</t>
  </si>
  <si>
    <t xml:space="preserve">Berkswell</t>
  </si>
  <si>
    <t xml:space="preserve">BERB_P</t>
  </si>
  <si>
    <t xml:space="preserve">Berryburn</t>
  </si>
  <si>
    <t xml:space="preserve">BERW</t>
  </si>
  <si>
    <t xml:space="preserve">Berwick</t>
  </si>
  <si>
    <t xml:space="preserve">BICF_1</t>
  </si>
  <si>
    <t xml:space="preserve">K4</t>
  </si>
  <si>
    <t xml:space="preserve">Bicker Fen</t>
  </si>
  <si>
    <t xml:space="preserve">BIRK_1</t>
  </si>
  <si>
    <t xml:space="preserve">_D</t>
  </si>
  <si>
    <t xml:space="preserve">N3</t>
  </si>
  <si>
    <t xml:space="preserve">Birkenhead</t>
  </si>
  <si>
    <t xml:space="preserve">BISW_1</t>
  </si>
  <si>
    <t xml:space="preserve">_E</t>
  </si>
  <si>
    <t xml:space="preserve">L2</t>
  </si>
  <si>
    <t xml:space="preserve">Bishops Wood</t>
  </si>
  <si>
    <t xml:space="preserve">BLYTB1</t>
  </si>
  <si>
    <t xml:space="preserve">_F</t>
  </si>
  <si>
    <t xml:space="preserve">Q6</t>
  </si>
  <si>
    <t xml:space="preserve">Blyth 66kV</t>
  </si>
  <si>
    <t xml:space="preserve">BLYTH132</t>
  </si>
  <si>
    <t xml:space="preserve">Blyth 132kV</t>
  </si>
  <si>
    <t xml:space="preserve">BOAG_P</t>
  </si>
  <si>
    <t xml:space="preserve">Boat of Garten</t>
  </si>
  <si>
    <t xml:space="preserve">BOLN_1</t>
  </si>
  <si>
    <t xml:space="preserve">B1</t>
  </si>
  <si>
    <t xml:space="preserve">Bolney</t>
  </si>
  <si>
    <t xml:space="preserve">BONN</t>
  </si>
  <si>
    <t xml:space="preserve">Bonnybridge</t>
  </si>
  <si>
    <t xml:space="preserve">BOTW_1</t>
  </si>
  <si>
    <t xml:space="preserve">B2</t>
  </si>
  <si>
    <t xml:space="preserve">Botley Wood</t>
  </si>
  <si>
    <t xml:space="preserve">BRAC_P</t>
  </si>
  <si>
    <t xml:space="preserve">Braco West</t>
  </si>
  <si>
    <t xml:space="preserve">BRAW_1</t>
  </si>
  <si>
    <t xml:space="preserve">_M</t>
  </si>
  <si>
    <t xml:space="preserve">P1</t>
  </si>
  <si>
    <t xml:space="preserve">Bradford West</t>
  </si>
  <si>
    <t xml:space="preserve">BRAP</t>
  </si>
  <si>
    <t xml:space="preserve">Braehead Park</t>
  </si>
  <si>
    <t xml:space="preserve">BRAI_1</t>
  </si>
  <si>
    <t xml:space="preserve">J8</t>
  </si>
  <si>
    <t xml:space="preserve">Braintree</t>
  </si>
  <si>
    <t xml:space="preserve">BRFO_1</t>
  </si>
  <si>
    <t xml:space="preserve">J5</t>
  </si>
  <si>
    <t xml:space="preserve">Bramford</t>
  </si>
  <si>
    <t xml:space="preserve">BRLE_1</t>
  </si>
  <si>
    <t xml:space="preserve">B4</t>
  </si>
  <si>
    <t xml:space="preserve">Bramley</t>
  </si>
  <si>
    <t xml:space="preserve">BRED_1</t>
  </si>
  <si>
    <t xml:space="preserve">_G</t>
  </si>
  <si>
    <t xml:space="preserve">N2</t>
  </si>
  <si>
    <t xml:space="preserve">Bredbury</t>
  </si>
  <si>
    <t xml:space="preserve">BRID_P</t>
  </si>
  <si>
    <t xml:space="preserve">Bridge of Dun</t>
  </si>
  <si>
    <t xml:space="preserve">BRWA1</t>
  </si>
  <si>
    <t xml:space="preserve">E7</t>
  </si>
  <si>
    <t xml:space="preserve">Bridgewater</t>
  </si>
  <si>
    <t xml:space="preserve">BRIM_1</t>
  </si>
  <si>
    <t xml:space="preserve">A3</t>
  </si>
  <si>
    <t xml:space="preserve">Brimsdown</t>
  </si>
  <si>
    <t xml:space="preserve">BROA_P</t>
  </si>
  <si>
    <t xml:space="preserve">Broadford</t>
  </si>
  <si>
    <t xml:space="preserve">BROR_P</t>
  </si>
  <si>
    <t xml:space="preserve">Brora</t>
  </si>
  <si>
    <t xml:space="preserve">BROX</t>
  </si>
  <si>
    <t xml:space="preserve">Broxburn</t>
  </si>
  <si>
    <t xml:space="preserve">BUMU_P</t>
  </si>
  <si>
    <t xml:space="preserve">Burghmuir</t>
  </si>
  <si>
    <t xml:space="preserve">BURM_1</t>
  </si>
  <si>
    <t xml:space="preserve">J7</t>
  </si>
  <si>
    <t xml:space="preserve">Burwell Main</t>
  </si>
  <si>
    <t xml:space="preserve">BUSH_1</t>
  </si>
  <si>
    <t xml:space="preserve">Bushbury</t>
  </si>
  <si>
    <t xml:space="preserve">BUST_1</t>
  </si>
  <si>
    <t xml:space="preserve">Bustleholme</t>
  </si>
  <si>
    <t xml:space="preserve">CAIF_P</t>
  </si>
  <si>
    <t xml:space="preserve">T2</t>
  </si>
  <si>
    <t xml:space="preserve">Cairnford</t>
  </si>
  <si>
    <t xml:space="preserve">CAMB_01</t>
  </si>
  <si>
    <t xml:space="preserve">P4</t>
  </si>
  <si>
    <t xml:space="preserve">Camblesforth</t>
  </si>
  <si>
    <t xml:space="preserve">CBNK_H</t>
  </si>
  <si>
    <t xml:space="preserve">Canal Bank</t>
  </si>
  <si>
    <t xml:space="preserve">CANTN1</t>
  </si>
  <si>
    <t xml:space="preserve">C7</t>
  </si>
  <si>
    <t xml:space="preserve">Canterbury</t>
  </si>
  <si>
    <t xml:space="preserve">CAPEA1</t>
  </si>
  <si>
    <t xml:space="preserve">Capenhurst</t>
  </si>
  <si>
    <t xml:space="preserve">CARE_1</t>
  </si>
  <si>
    <t xml:space="preserve">Cardiff East</t>
  </si>
  <si>
    <t xml:space="preserve">CATY</t>
  </si>
  <si>
    <t xml:space="preserve">Carntyne</t>
  </si>
  <si>
    <t xml:space="preserve">CAAD_P</t>
  </si>
  <si>
    <t xml:space="preserve">Carradale</t>
  </si>
  <si>
    <t xml:space="preserve">CARR_1</t>
  </si>
  <si>
    <t xml:space="preserve">Carrington</t>
  </si>
  <si>
    <t xml:space="preserve">CAFA</t>
  </si>
  <si>
    <t xml:space="preserve">Carsfad</t>
  </si>
  <si>
    <t xml:space="preserve">CASS_P</t>
  </si>
  <si>
    <t xml:space="preserve">Cassley</t>
  </si>
  <si>
    <t xml:space="preserve">CEAN_P</t>
  </si>
  <si>
    <t xml:space="preserve">Ceannacroc</t>
  </si>
  <si>
    <t xml:space="preserve">CELL_1</t>
  </si>
  <si>
    <t xml:space="preserve">L5</t>
  </si>
  <si>
    <t xml:space="preserve">Cellarhead</t>
  </si>
  <si>
    <t xml:space="preserve">CHAP</t>
  </si>
  <si>
    <t xml:space="preserve">Chapelcross</t>
  </si>
  <si>
    <t xml:space="preserve">CHAR_P</t>
  </si>
  <si>
    <t xml:space="preserve">Charleston</t>
  </si>
  <si>
    <t xml:space="preserve">CHAS</t>
  </si>
  <si>
    <t xml:space="preserve">Charlotte Street</t>
  </si>
  <si>
    <t xml:space="preserve">CHSI_1</t>
  </si>
  <si>
    <t xml:space="preserve">Chessington</t>
  </si>
  <si>
    <t xml:space="preserve">CHTE_1</t>
  </si>
  <si>
    <t xml:space="preserve">P3</t>
  </si>
  <si>
    <t xml:space="preserve">Chesterfield</t>
  </si>
  <si>
    <t xml:space="preserve">CHIC_1</t>
  </si>
  <si>
    <t xml:space="preserve">Chickerell</t>
  </si>
  <si>
    <t xml:space="preserve">CITR_1</t>
  </si>
  <si>
    <t xml:space="preserve">City Road</t>
  </si>
  <si>
    <t xml:space="preserve">CLAC_P</t>
  </si>
  <si>
    <t xml:space="preserve">Clachan</t>
  </si>
  <si>
    <t xml:space="preserve">CLT03</t>
  </si>
  <si>
    <t xml:space="preserve">Clacton</t>
  </si>
  <si>
    <t xml:space="preserve">CLAY_P</t>
  </si>
  <si>
    <t xml:space="preserve">Clayhills</t>
  </si>
  <si>
    <t xml:space="preserve">CLYM</t>
  </si>
  <si>
    <t xml:space="preserve">Clyde’s Mill</t>
  </si>
  <si>
    <t xml:space="preserve">COAT</t>
  </si>
  <si>
    <t xml:space="preserve">Coatbridge</t>
  </si>
  <si>
    <t xml:space="preserve">COCK</t>
  </si>
  <si>
    <t xml:space="preserve">Cockenzie</t>
  </si>
  <si>
    <t xml:space="preserve">CONQA1</t>
  </si>
  <si>
    <t xml:space="preserve">M5</t>
  </si>
  <si>
    <t xml:space="preserve">Connah's Quay</t>
  </si>
  <si>
    <t xml:space="preserve">COUA_P</t>
  </si>
  <si>
    <t xml:space="preserve">Coupar Angus</t>
  </si>
  <si>
    <t xml:space="preserve">COVE_1</t>
  </si>
  <si>
    <t xml:space="preserve">Coventry</t>
  </si>
  <si>
    <t xml:space="preserve">COWL_1</t>
  </si>
  <si>
    <t xml:space="preserve">D6</t>
  </si>
  <si>
    <t xml:space="preserve">Cowley</t>
  </si>
  <si>
    <t xml:space="preserve">COYL</t>
  </si>
  <si>
    <t xml:space="preserve">Coylton</t>
  </si>
  <si>
    <t xml:space="preserve">CRAI_P</t>
  </si>
  <si>
    <t xml:space="preserve">Craigiebuckler</t>
  </si>
  <si>
    <t xml:space="preserve">CREB_1</t>
  </si>
  <si>
    <t xml:space="preserve">P8</t>
  </si>
  <si>
    <t xml:space="preserve">Creyke Beck</t>
  </si>
  <si>
    <t xml:space="preserve">CUMB</t>
  </si>
  <si>
    <t xml:space="preserve">Cumbernauld</t>
  </si>
  <si>
    <t xml:space="preserve">CUPA</t>
  </si>
  <si>
    <t xml:space="preserve">Cupar</t>
  </si>
  <si>
    <t xml:space="preserve">CURR</t>
  </si>
  <si>
    <t xml:space="preserve">Currie</t>
  </si>
  <si>
    <t xml:space="preserve">DALL_P</t>
  </si>
  <si>
    <t xml:space="preserve">Dallas</t>
  </si>
  <si>
    <t xml:space="preserve">DALM3</t>
  </si>
  <si>
    <t xml:space="preserve">Dalmarnock</t>
  </si>
  <si>
    <t xml:space="preserve">DEVM</t>
  </si>
  <si>
    <t xml:space="preserve">Devol Moor</t>
  </si>
  <si>
    <t xml:space="preserve">DEVO</t>
  </si>
  <si>
    <t xml:space="preserve">Devonside</t>
  </si>
  <si>
    <t xml:space="preserve">DEWP</t>
  </si>
  <si>
    <t xml:space="preserve">Dewar Place</t>
  </si>
  <si>
    <t xml:space="preserve">DOUN_P</t>
  </si>
  <si>
    <t xml:space="preserve">Dounreay</t>
  </si>
  <si>
    <t xml:space="preserve">DRAK_1</t>
  </si>
  <si>
    <t xml:space="preserve">Drakelow</t>
  </si>
  <si>
    <t xml:space="preserve">DRAX_1</t>
  </si>
  <si>
    <t xml:space="preserve">Drax</t>
  </si>
  <si>
    <t xml:space="preserve">DRUM</t>
  </si>
  <si>
    <t xml:space="preserve">Drumchapel</t>
  </si>
  <si>
    <t xml:space="preserve">DRCR</t>
  </si>
  <si>
    <t xml:space="preserve">Drumcross</t>
  </si>
  <si>
    <t xml:space="preserve">DUDH_P</t>
  </si>
  <si>
    <t xml:space="preserve">Dudhope</t>
  </si>
  <si>
    <t xml:space="preserve">DUNB</t>
  </si>
  <si>
    <t xml:space="preserve">Dunbar</t>
  </si>
  <si>
    <t xml:space="preserve">DUBE_P</t>
  </si>
  <si>
    <t xml:space="preserve">Dunbeath</t>
  </si>
  <si>
    <t xml:space="preserve">DUNF</t>
  </si>
  <si>
    <t xml:space="preserve">Dunfermline</t>
  </si>
  <si>
    <t xml:space="preserve">DUNO_P</t>
  </si>
  <si>
    <t xml:space="preserve">Dunoon</t>
  </si>
  <si>
    <t xml:space="preserve">DUGR_P</t>
  </si>
  <si>
    <t xml:space="preserve">Dunvegan</t>
  </si>
  <si>
    <t xml:space="preserve">DYCE_P</t>
  </si>
  <si>
    <t xml:space="preserve">Dyce</t>
  </si>
  <si>
    <t xml:space="preserve">EALI_6</t>
  </si>
  <si>
    <t xml:space="preserve">Ealing</t>
  </si>
  <si>
    <t xml:space="preserve">EAST</t>
  </si>
  <si>
    <t xml:space="preserve">Earlstoun</t>
  </si>
  <si>
    <t xml:space="preserve">ECLA_1</t>
  </si>
  <si>
    <t xml:space="preserve">D4</t>
  </si>
  <si>
    <t xml:space="preserve">East Claydon</t>
  </si>
  <si>
    <t xml:space="preserve">EKIL</t>
  </si>
  <si>
    <t xml:space="preserve">East Kilbride</t>
  </si>
  <si>
    <t xml:space="preserve">EKIS</t>
  </si>
  <si>
    <t xml:space="preserve">East Kilbride South</t>
  </si>
  <si>
    <t xml:space="preserve">EERH</t>
  </si>
  <si>
    <t xml:space="preserve">Easterhouse</t>
  </si>
  <si>
    <t xml:space="preserve">EASO_1</t>
  </si>
  <si>
    <t xml:space="preserve">J4</t>
  </si>
  <si>
    <t xml:space="preserve">Eaton Socon</t>
  </si>
  <si>
    <t xml:space="preserve">ECCL</t>
  </si>
  <si>
    <t xml:space="preserve">Eccles</t>
  </si>
  <si>
    <t xml:space="preserve">ELDE</t>
  </si>
  <si>
    <t xml:space="preserve">Elderslie</t>
  </si>
  <si>
    <t xml:space="preserve">ELGI_P</t>
  </si>
  <si>
    <t xml:space="preserve">Elgin</t>
  </si>
  <si>
    <t xml:space="preserve">ELLA_1</t>
  </si>
  <si>
    <t xml:space="preserve">Elland</t>
  </si>
  <si>
    <t xml:space="preserve">ELST_1</t>
  </si>
  <si>
    <t xml:space="preserve">Elstree</t>
  </si>
  <si>
    <t xml:space="preserve">ENDE_1</t>
  </si>
  <si>
    <t xml:space="preserve">L8</t>
  </si>
  <si>
    <t xml:space="preserve">Enderby</t>
  </si>
  <si>
    <t xml:space="preserve">ERSK</t>
  </si>
  <si>
    <t xml:space="preserve">Erskine</t>
  </si>
  <si>
    <t xml:space="preserve">EXET1</t>
  </si>
  <si>
    <t xml:space="preserve">Exeter</t>
  </si>
  <si>
    <t xml:space="preserve">FASN_P</t>
  </si>
  <si>
    <t xml:space="preserve">Fasnakyle</t>
  </si>
  <si>
    <t xml:space="preserve">FAWL_1</t>
  </si>
  <si>
    <t xml:space="preserve">Fawley</t>
  </si>
  <si>
    <t xml:space="preserve">FECK_6</t>
  </si>
  <si>
    <t xml:space="preserve">Feckenham</t>
  </si>
  <si>
    <t xml:space="preserve">FERRA2</t>
  </si>
  <si>
    <t xml:space="preserve">P5</t>
  </si>
  <si>
    <t xml:space="preserve">Ferrybridge A</t>
  </si>
  <si>
    <t xml:space="preserve">FERRB1</t>
  </si>
  <si>
    <t xml:space="preserve">Ferrybridge B</t>
  </si>
  <si>
    <t xml:space="preserve">FETT_P</t>
  </si>
  <si>
    <t xml:space="preserve">Fetteresso</t>
  </si>
  <si>
    <t xml:space="preserve">FIDD_P</t>
  </si>
  <si>
    <t xml:space="preserve">Fiddes</t>
  </si>
  <si>
    <t xml:space="preserve">FIDF_1</t>
  </si>
  <si>
    <t xml:space="preserve">N1</t>
  </si>
  <si>
    <t xml:space="preserve">Fiddlers Ferry</t>
  </si>
  <si>
    <t xml:space="preserve">FINN</t>
  </si>
  <si>
    <t xml:space="preserve">Finnieston</t>
  </si>
  <si>
    <t xml:space="preserve">FLEE_1</t>
  </si>
  <si>
    <t xml:space="preserve">B3</t>
  </si>
  <si>
    <t xml:space="preserve">Fleet</t>
  </si>
  <si>
    <t xml:space="preserve">FAUG_P</t>
  </si>
  <si>
    <t xml:space="preserve">Fort Augustus</t>
  </si>
  <si>
    <t xml:space="preserve">FWIL_P</t>
  </si>
  <si>
    <t xml:space="preserve">Fort William</t>
  </si>
  <si>
    <t xml:space="preserve">FOUR_1</t>
  </si>
  <si>
    <t xml:space="preserve">Q8</t>
  </si>
  <si>
    <t xml:space="preserve">Fourstones</t>
  </si>
  <si>
    <t xml:space="preserve">FRAS_P</t>
  </si>
  <si>
    <t xml:space="preserve">Fraserburgh</t>
  </si>
  <si>
    <t xml:space="preserve">FROD_1</t>
  </si>
  <si>
    <t xml:space="preserve">Frodsham</t>
  </si>
  <si>
    <t xml:space="preserve">GALA</t>
  </si>
  <si>
    <t xml:space="preserve">Galashiels</t>
  </si>
  <si>
    <t xml:space="preserve">GIFF</t>
  </si>
  <si>
    <t xml:space="preserve">Giffnock</t>
  </si>
  <si>
    <t xml:space="preserve">GLEF_P</t>
  </si>
  <si>
    <t xml:space="preserve">Glenfarclas</t>
  </si>
  <si>
    <t xml:space="preserve">GLLE</t>
  </si>
  <si>
    <t xml:space="preserve">Glenlee</t>
  </si>
  <si>
    <t xml:space="preserve">GLLU</t>
  </si>
  <si>
    <t xml:space="preserve">Glenluce</t>
  </si>
  <si>
    <t xml:space="preserve">GLNI</t>
  </si>
  <si>
    <t xml:space="preserve">Glenniston</t>
  </si>
  <si>
    <t xml:space="preserve">GLRO</t>
  </si>
  <si>
    <t xml:space="preserve">Glenrothes</t>
  </si>
  <si>
    <t xml:space="preserve">GORG</t>
  </si>
  <si>
    <t xml:space="preserve">Gorgie</t>
  </si>
  <si>
    <t xml:space="preserve">GOVA</t>
  </si>
  <si>
    <t xml:space="preserve">Govan</t>
  </si>
  <si>
    <t xml:space="preserve">GREE_H</t>
  </si>
  <si>
    <t xml:space="preserve">Greenford</t>
  </si>
  <si>
    <t xml:space="preserve">GREN_1</t>
  </si>
  <si>
    <t xml:space="preserve">J6</t>
  </si>
  <si>
    <t xml:space="preserve">Grendon</t>
  </si>
  <si>
    <t xml:space="preserve">GRIW_1</t>
  </si>
  <si>
    <t xml:space="preserve">P7</t>
  </si>
  <si>
    <t xml:space="preserve">Grimsby West</t>
  </si>
  <si>
    <t xml:space="preserve">GRUB_P</t>
  </si>
  <si>
    <t xml:space="preserve">Grudie Bridge</t>
  </si>
  <si>
    <t xml:space="preserve">HACK_1</t>
  </si>
  <si>
    <t xml:space="preserve">Hackney 132kV</t>
  </si>
  <si>
    <t xml:space="preserve">HACK_6</t>
  </si>
  <si>
    <t xml:space="preserve">Hackney 66kV</t>
  </si>
  <si>
    <t xml:space="preserve">HAGR</t>
  </si>
  <si>
    <t xml:space="preserve">Haggs Road</t>
  </si>
  <si>
    <t xml:space="preserve">HAMHC1</t>
  </si>
  <si>
    <t xml:space="preserve">Hams Hall</t>
  </si>
  <si>
    <t xml:space="preserve">HARK_1</t>
  </si>
  <si>
    <t xml:space="preserve">Harker</t>
  </si>
  <si>
    <t xml:space="preserve">HARM_6</t>
  </si>
  <si>
    <t xml:space="preserve">Q4</t>
  </si>
  <si>
    <t xml:space="preserve">Hart Moor</t>
  </si>
  <si>
    <t xml:space="preserve">HAWI</t>
  </si>
  <si>
    <t xml:space="preserve">Hawick</t>
  </si>
  <si>
    <t xml:space="preserve">HAWP_6</t>
  </si>
  <si>
    <t xml:space="preserve">Hawthorn Pit</t>
  </si>
  <si>
    <t xml:space="preserve">HELE</t>
  </si>
  <si>
    <t xml:space="preserve">Helensburgh</t>
  </si>
  <si>
    <t xml:space="preserve">HEYS_1</t>
  </si>
  <si>
    <t xml:space="preserve">R5</t>
  </si>
  <si>
    <t xml:space="preserve">Heysham (HEYS_1)</t>
  </si>
  <si>
    <t xml:space="preserve">HEYS1</t>
  </si>
  <si>
    <t xml:space="preserve">Heysham (HEYS1)</t>
  </si>
  <si>
    <t xml:space="preserve">HUER</t>
  </si>
  <si>
    <t xml:space="preserve">Hunterston Farm</t>
  </si>
  <si>
    <t xml:space="preserve">HURS_1</t>
  </si>
  <si>
    <t xml:space="preserve">Hurst</t>
  </si>
  <si>
    <t xml:space="preserve">HUTT_1</t>
  </si>
  <si>
    <t xml:space="preserve">R6</t>
  </si>
  <si>
    <t xml:space="preserve">Hutton</t>
  </si>
  <si>
    <t xml:space="preserve">IMPK_1</t>
  </si>
  <si>
    <t xml:space="preserve">H6</t>
  </si>
  <si>
    <t xml:space="preserve">Imperial Park</t>
  </si>
  <si>
    <t xml:space="preserve">INDQ1</t>
  </si>
  <si>
    <t xml:space="preserve">Indian Queens</t>
  </si>
  <si>
    <t xml:space="preserve">INKE</t>
  </si>
  <si>
    <t xml:space="preserve">Inverkeithing</t>
  </si>
  <si>
    <t xml:space="preserve">INNE_P</t>
  </si>
  <si>
    <t xml:space="preserve">Inverness</t>
  </si>
  <si>
    <t xml:space="preserve">IROA1</t>
  </si>
  <si>
    <t xml:space="preserve">G5</t>
  </si>
  <si>
    <t xml:space="preserve">Iron Acton</t>
  </si>
  <si>
    <t xml:space="preserve">IRONB1</t>
  </si>
  <si>
    <t xml:space="preserve">Ironbridge</t>
  </si>
  <si>
    <t xml:space="preserve">IVER_1</t>
  </si>
  <si>
    <t xml:space="preserve">Iver 132kV</t>
  </si>
  <si>
    <t xml:space="preserve">IVER_6</t>
  </si>
  <si>
    <t xml:space="preserve">Iver 66kV</t>
  </si>
  <si>
    <t xml:space="preserve">JOHN</t>
  </si>
  <si>
    <t xml:space="preserve">Johnstone</t>
  </si>
  <si>
    <t xml:space="preserve">JORD_3</t>
  </si>
  <si>
    <t xml:space="preserve">Jordanthorpe</t>
  </si>
  <si>
    <t xml:space="preserve">KAIM</t>
  </si>
  <si>
    <t xml:space="preserve">Kaimes</t>
  </si>
  <si>
    <t xml:space="preserve">KEAD_1</t>
  </si>
  <si>
    <t xml:space="preserve">Keadby</t>
  </si>
  <si>
    <t xml:space="preserve">KEAR_1</t>
  </si>
  <si>
    <t xml:space="preserve">N4</t>
  </si>
  <si>
    <t xml:space="preserve">Kearsley 132kV</t>
  </si>
  <si>
    <t xml:space="preserve">KEAR_3</t>
  </si>
  <si>
    <t xml:space="preserve">Kearsley 33kV</t>
  </si>
  <si>
    <t xml:space="preserve">KEIT_P</t>
  </si>
  <si>
    <t xml:space="preserve">Keith</t>
  </si>
  <si>
    <t xml:space="preserve">KEMS_1</t>
  </si>
  <si>
    <t xml:space="preserve">C3</t>
  </si>
  <si>
    <t xml:space="preserve">Kemsley</t>
  </si>
  <si>
    <t xml:space="preserve">KEOO</t>
  </si>
  <si>
    <t xml:space="preserve">Kendoon</t>
  </si>
  <si>
    <t xml:space="preserve">KIER</t>
  </si>
  <si>
    <t xml:space="preserve">Killermont</t>
  </si>
  <si>
    <t xml:space="preserve">KIIN_P</t>
  </si>
  <si>
    <t xml:space="preserve">Killin</t>
  </si>
  <si>
    <t xml:space="preserve">KILS</t>
  </si>
  <si>
    <t xml:space="preserve">Kilmarnock South</t>
  </si>
  <si>
    <t xml:space="preserve">KILT</t>
  </si>
  <si>
    <t xml:space="preserve">Kilmarnock Town</t>
  </si>
  <si>
    <t xml:space="preserve">KILW</t>
  </si>
  <si>
    <t xml:space="preserve">Kilwinning</t>
  </si>
  <si>
    <t xml:space="preserve">KINO_1</t>
  </si>
  <si>
    <t xml:space="preserve">C2</t>
  </si>
  <si>
    <t xml:space="preserve">Kingsnorth</t>
  </si>
  <si>
    <t xml:space="preserve">KINL_P</t>
  </si>
  <si>
    <t xml:space="preserve">Kinlochleven</t>
  </si>
  <si>
    <t xml:space="preserve">KINT_P</t>
  </si>
  <si>
    <t xml:space="preserve">Kintore</t>
  </si>
  <si>
    <t xml:space="preserve">KIBY_1</t>
  </si>
  <si>
    <t xml:space="preserve">Kirkby (_D)</t>
  </si>
  <si>
    <t xml:space="preserve">KIBY_G</t>
  </si>
  <si>
    <t xml:space="preserve">Kirkby (_G)</t>
  </si>
  <si>
    <t xml:space="preserve">KIRKB1</t>
  </si>
  <si>
    <t xml:space="preserve">Kirkstall B</t>
  </si>
  <si>
    <t xml:space="preserve">KITW_1</t>
  </si>
  <si>
    <t xml:space="preserve">Kitwell</t>
  </si>
  <si>
    <t xml:space="preserve">KNAR</t>
  </si>
  <si>
    <t xml:space="preserve">P2</t>
  </si>
  <si>
    <t xml:space="preserve">Knaresborough</t>
  </si>
  <si>
    <t xml:space="preserve">LACK_6</t>
  </si>
  <si>
    <t xml:space="preserve">Q2</t>
  </si>
  <si>
    <t xml:space="preserve">Lackenby</t>
  </si>
  <si>
    <t xml:space="preserve">LAIR_P</t>
  </si>
  <si>
    <t xml:space="preserve">Lairg</t>
  </si>
  <si>
    <t xml:space="preserve">LALE1SG003</t>
  </si>
  <si>
    <t xml:space="preserve">Laleham</t>
  </si>
  <si>
    <t xml:space="preserve">LAND1</t>
  </si>
  <si>
    <t xml:space="preserve">Landulph</t>
  </si>
  <si>
    <t xml:space="preserve">LEGA_1</t>
  </si>
  <si>
    <t xml:space="preserve">M4</t>
  </si>
  <si>
    <t xml:space="preserve">Legacy</t>
  </si>
  <si>
    <t xml:space="preserve">LEVE</t>
  </si>
  <si>
    <t xml:space="preserve">Leven</t>
  </si>
  <si>
    <t xml:space="preserve">LINM</t>
  </si>
  <si>
    <t xml:space="preserve">Linnmill</t>
  </si>
  <si>
    <t xml:space="preserve">LISD_1</t>
  </si>
  <si>
    <t xml:space="preserve">Lister Drive</t>
  </si>
  <si>
    <t xml:space="preserve">LITT_C</t>
  </si>
  <si>
    <t xml:space="preserve">Littlebrook (_C)</t>
  </si>
  <si>
    <t xml:space="preserve">LITT_J</t>
  </si>
  <si>
    <t xml:space="preserve">Littlebrook (_J)</t>
  </si>
  <si>
    <t xml:space="preserve">LING</t>
  </si>
  <si>
    <t xml:space="preserve">Livingston East</t>
  </si>
  <si>
    <t xml:space="preserve">LODR_6</t>
  </si>
  <si>
    <t xml:space="preserve">Lodge Road</t>
  </si>
  <si>
    <t xml:space="preserve">LOUD_H</t>
  </si>
  <si>
    <t xml:space="preserve">Loudwater</t>
  </si>
  <si>
    <t xml:space="preserve">LOVE_1</t>
  </si>
  <si>
    <t xml:space="preserve">Lovedean</t>
  </si>
  <si>
    <t xml:space="preserve">LUNA_P</t>
  </si>
  <si>
    <t xml:space="preserve">Lunanhead</t>
  </si>
  <si>
    <t xml:space="preserve">LYND_P</t>
  </si>
  <si>
    <t xml:space="preserve">Lyndhurst</t>
  </si>
  <si>
    <t xml:space="preserve">MACC_3</t>
  </si>
  <si>
    <t xml:space="preserve">N6</t>
  </si>
  <si>
    <t xml:space="preserve">Macclesfield</t>
  </si>
  <si>
    <t xml:space="preserve">MACD_P</t>
  </si>
  <si>
    <t xml:space="preserve">Macduff</t>
  </si>
  <si>
    <t xml:space="preserve">MANN_1</t>
  </si>
  <si>
    <t xml:space="preserve">Mannington</t>
  </si>
  <si>
    <t xml:space="preserve">MAGA_6</t>
  </si>
  <si>
    <t xml:space="preserve">H1</t>
  </si>
  <si>
    <t xml:space="preserve">Margam</t>
  </si>
  <si>
    <t xml:space="preserve">MAYB</t>
  </si>
  <si>
    <t xml:space="preserve">Maybole</t>
  </si>
  <si>
    <t xml:space="preserve">MELK_1</t>
  </si>
  <si>
    <t xml:space="preserve">G6</t>
  </si>
  <si>
    <t xml:space="preserve">Melksham</t>
  </si>
  <si>
    <t xml:space="preserve">MILH_1</t>
  </si>
  <si>
    <t xml:space="preserve">Mill Hill</t>
  </si>
  <si>
    <t xml:space="preserve">MILC_P</t>
  </si>
  <si>
    <t xml:space="preserve">Milton of Craigie</t>
  </si>
  <si>
    <t xml:space="preserve">MITY_1</t>
  </si>
  <si>
    <t xml:space="preserve">Minety</t>
  </si>
  <si>
    <t xml:space="preserve">MYBS_P</t>
  </si>
  <si>
    <t xml:space="preserve">Mybster</t>
  </si>
  <si>
    <t xml:space="preserve">NAIR_P</t>
  </si>
  <si>
    <t xml:space="preserve">Nairn</t>
  </si>
  <si>
    <t xml:space="preserve">NECE_1</t>
  </si>
  <si>
    <t xml:space="preserve">Nechells</t>
  </si>
  <si>
    <t xml:space="preserve">NEEP_3</t>
  </si>
  <si>
    <t xml:space="preserve">Neepsend</t>
  </si>
  <si>
    <t xml:space="preserve">NEWX_6</t>
  </si>
  <si>
    <t xml:space="preserve">A4</t>
  </si>
  <si>
    <t xml:space="preserve">New Cross</t>
  </si>
  <si>
    <t xml:space="preserve">NEAR</t>
  </si>
  <si>
    <t xml:space="preserve">Newarthill</t>
  </si>
  <si>
    <t xml:space="preserve">NETS</t>
  </si>
  <si>
    <t xml:space="preserve">Newton Stewart</t>
  </si>
  <si>
    <t xml:space="preserve">NINF_1</t>
  </si>
  <si>
    <t xml:space="preserve">Ninfield</t>
  </si>
  <si>
    <t xml:space="preserve">NHYD_6</t>
  </si>
  <si>
    <t xml:space="preserve">North Hyde</t>
  </si>
  <si>
    <t xml:space="preserve">NFLE</t>
  </si>
  <si>
    <t xml:space="preserve">Northfleet East</t>
  </si>
  <si>
    <t xml:space="preserve">NORT_1</t>
  </si>
  <si>
    <t xml:space="preserve">Norton</t>
  </si>
  <si>
    <t xml:space="preserve">NORL_3</t>
  </si>
  <si>
    <t xml:space="preserve">Norton Lees</t>
  </si>
  <si>
    <t xml:space="preserve">NORM_1</t>
  </si>
  <si>
    <t xml:space="preserve">J3</t>
  </si>
  <si>
    <t xml:space="preserve">Norwich Main</t>
  </si>
  <si>
    <t xml:space="preserve">NURS_1</t>
  </si>
  <si>
    <t xml:space="preserve">Nursling</t>
  </si>
  <si>
    <t xml:space="preserve">OCKH_1</t>
  </si>
  <si>
    <t xml:space="preserve">Ocker Hill</t>
  </si>
  <si>
    <t xml:space="preserve">OFFE_3</t>
  </si>
  <si>
    <t xml:space="preserve">Offerton</t>
  </si>
  <si>
    <t xml:space="preserve">OLDB_1</t>
  </si>
  <si>
    <t xml:space="preserve">Oldbury</t>
  </si>
  <si>
    <t xml:space="preserve">ORMO</t>
  </si>
  <si>
    <t xml:space="preserve">Ormonde</t>
  </si>
  <si>
    <t xml:space="preserve">ORRI_P</t>
  </si>
  <si>
    <t xml:space="preserve">Orrin</t>
  </si>
  <si>
    <t xml:space="preserve">OSBA_1</t>
  </si>
  <si>
    <t xml:space="preserve">P6</t>
  </si>
  <si>
    <t xml:space="preserve">Osbaldwick</t>
  </si>
  <si>
    <t xml:space="preserve">PADIB1</t>
  </si>
  <si>
    <t xml:space="preserve">N5</t>
  </si>
  <si>
    <t xml:space="preserve">Padiham</t>
  </si>
  <si>
    <t xml:space="preserve">PAIS</t>
  </si>
  <si>
    <t xml:space="preserve">Paisley</t>
  </si>
  <si>
    <t xml:space="preserve">PART</t>
  </si>
  <si>
    <t xml:space="preserve">Partick</t>
  </si>
  <si>
    <t xml:space="preserve">PELH_1</t>
  </si>
  <si>
    <t xml:space="preserve">D5</t>
  </si>
  <si>
    <t xml:space="preserve">Pelham</t>
  </si>
  <si>
    <t xml:space="preserve">PEMB_1</t>
  </si>
  <si>
    <t xml:space="preserve">Pembroke</t>
  </si>
  <si>
    <t xml:space="preserve">PENN_1</t>
  </si>
  <si>
    <t xml:space="preserve">L1</t>
  </si>
  <si>
    <t xml:space="preserve">Penn</t>
  </si>
  <si>
    <t xml:space="preserve">PENT_1</t>
  </si>
  <si>
    <t xml:space="preserve">M6</t>
  </si>
  <si>
    <t xml:space="preserve">Pentir</t>
  </si>
  <si>
    <t xml:space="preserve">PENE_1</t>
  </si>
  <si>
    <t xml:space="preserve">R4</t>
  </si>
  <si>
    <t xml:space="preserve">Penwortham East</t>
  </si>
  <si>
    <t xml:space="preserve">PENW_1</t>
  </si>
  <si>
    <t xml:space="preserve">Penwortham West</t>
  </si>
  <si>
    <t xml:space="preserve">PERI_H</t>
  </si>
  <si>
    <t xml:space="preserve">Perivale</t>
  </si>
  <si>
    <t xml:space="preserve">PERS_P</t>
  </si>
  <si>
    <t xml:space="preserve">Persley</t>
  </si>
  <si>
    <t xml:space="preserve">PEHG_P</t>
  </si>
  <si>
    <t xml:space="preserve">Peterhead Grange</t>
  </si>
  <si>
    <t xml:space="preserve">PEHS_P</t>
  </si>
  <si>
    <t xml:space="preserve">Peterhead Shell</t>
  </si>
  <si>
    <t xml:space="preserve">PITS_3</t>
  </si>
  <si>
    <t xml:space="preserve">Pitsmoor</t>
  </si>
  <si>
    <t xml:space="preserve">POPP_3</t>
  </si>
  <si>
    <t xml:space="preserve">Poppleton</t>
  </si>
  <si>
    <t xml:space="preserve">PORA_P</t>
  </si>
  <si>
    <t xml:space="preserve">Port Ann</t>
  </si>
  <si>
    <t xml:space="preserve">PORD</t>
  </si>
  <si>
    <t xml:space="preserve">Port Dundas</t>
  </si>
  <si>
    <t xml:space="preserve">POOB</t>
  </si>
  <si>
    <t xml:space="preserve">Portobello</t>
  </si>
  <si>
    <t xml:space="preserve">PYLE_1</t>
  </si>
  <si>
    <t xml:space="preserve">Pyle</t>
  </si>
  <si>
    <t xml:space="preserve">QUOI_P</t>
  </si>
  <si>
    <t xml:space="preserve">Quoich</t>
  </si>
  <si>
    <t xml:space="preserve">RAIN_1</t>
  </si>
  <si>
    <t xml:space="preserve">Rainhill</t>
  </si>
  <si>
    <t xml:space="preserve">RANN_P</t>
  </si>
  <si>
    <t xml:space="preserve">Rannoch</t>
  </si>
  <si>
    <t xml:space="preserve">RASS_1</t>
  </si>
  <si>
    <t xml:space="preserve">Rassau</t>
  </si>
  <si>
    <t xml:space="preserve">RATS_1</t>
  </si>
  <si>
    <t xml:space="preserve">L7</t>
  </si>
  <si>
    <t xml:space="preserve">Ratcliffe</t>
  </si>
  <si>
    <t xml:space="preserve">RAVE</t>
  </si>
  <si>
    <t xml:space="preserve">Ravenscraig</t>
  </si>
  <si>
    <t xml:space="preserve">RAYL_1</t>
  </si>
  <si>
    <t xml:space="preserve">C5</t>
  </si>
  <si>
    <t xml:space="preserve">Rayleigh</t>
  </si>
  <si>
    <t xml:space="preserve">REBR_3</t>
  </si>
  <si>
    <t xml:space="preserve">Redbridge</t>
  </si>
  <si>
    <t xml:space="preserve">REDH</t>
  </si>
  <si>
    <t xml:space="preserve">Redhouse</t>
  </si>
  <si>
    <t xml:space="preserve">REDM_P</t>
  </si>
  <si>
    <t xml:space="preserve">Redmoss</t>
  </si>
  <si>
    <t xml:space="preserve">RICH1</t>
  </si>
  <si>
    <t xml:space="preserve">Richborough</t>
  </si>
  <si>
    <t xml:space="preserve">RRIG</t>
  </si>
  <si>
    <t xml:space="preserve">Robin Rigg</t>
  </si>
  <si>
    <t xml:space="preserve">ROCH_1</t>
  </si>
  <si>
    <t xml:space="preserve">Rochdale</t>
  </si>
  <si>
    <t xml:space="preserve">RUGEB1</t>
  </si>
  <si>
    <t xml:space="preserve">Rugeley</t>
  </si>
  <si>
    <t xml:space="preserve">RYEH_1</t>
  </si>
  <si>
    <t xml:space="preserve">A9</t>
  </si>
  <si>
    <t xml:space="preserve">Rye House</t>
  </si>
  <si>
    <t xml:space="preserve">SALT_1</t>
  </si>
  <si>
    <t xml:space="preserve">Saltend North</t>
  </si>
  <si>
    <t xml:space="preserve">SALH_1</t>
  </si>
  <si>
    <t xml:space="preserve">Saltholme</t>
  </si>
  <si>
    <t xml:space="preserve">SEAB1</t>
  </si>
  <si>
    <t xml:space="preserve">G7</t>
  </si>
  <si>
    <t xml:space="preserve">Seabank</t>
  </si>
  <si>
    <t xml:space="preserve">SELL_1</t>
  </si>
  <si>
    <t xml:space="preserve">C4</t>
  </si>
  <si>
    <t xml:space="preserve">Sellindge</t>
  </si>
  <si>
    <t xml:space="preserve">SHEC_3</t>
  </si>
  <si>
    <t xml:space="preserve">Sheffield City</t>
  </si>
  <si>
    <t xml:space="preserve">SALL1</t>
  </si>
  <si>
    <t xml:space="preserve">Sheringham Shoal</t>
  </si>
  <si>
    <t xml:space="preserve">SHIN_P</t>
  </si>
  <si>
    <t xml:space="preserve">Shin</t>
  </si>
  <si>
    <t xml:space="preserve">SHRW_1</t>
  </si>
  <si>
    <t xml:space="preserve">Shrewsbury</t>
  </si>
  <si>
    <t xml:space="preserve">SHRU</t>
  </si>
  <si>
    <t xml:space="preserve">Shrubhill</t>
  </si>
  <si>
    <t xml:space="preserve">SIGH</t>
  </si>
  <si>
    <t xml:space="preserve">Sighthill</t>
  </si>
  <si>
    <t xml:space="preserve">SKLGB1</t>
  </si>
  <si>
    <t xml:space="preserve">Skelton Grange</t>
  </si>
  <si>
    <t xml:space="preserve">SLOY_P</t>
  </si>
  <si>
    <t xml:space="preserve">Sloy</t>
  </si>
  <si>
    <t xml:space="preserve">SMAN_1</t>
  </si>
  <si>
    <t xml:space="preserve">South Manchester</t>
  </si>
  <si>
    <t xml:space="preserve">SSHI_3</t>
  </si>
  <si>
    <t xml:space="preserve">South Shields</t>
  </si>
  <si>
    <t xml:space="preserve">SPAV</t>
  </si>
  <si>
    <t xml:space="preserve">Spango Valley</t>
  </si>
  <si>
    <t xml:space="preserve">SPEN_1</t>
  </si>
  <si>
    <t xml:space="preserve">Q7</t>
  </si>
  <si>
    <t xml:space="preserve">Spennymoor</t>
  </si>
  <si>
    <t xml:space="preserve">SANX</t>
  </si>
  <si>
    <t xml:space="preserve">St Andrews Cross</t>
  </si>
  <si>
    <t xml:space="preserve">SFEG_P</t>
  </si>
  <si>
    <t xml:space="preserve">St Fergus Gas Terminal</t>
  </si>
  <si>
    <t xml:space="preserve">SFIL_P</t>
  </si>
  <si>
    <t xml:space="preserve">St Fillans</t>
  </si>
  <si>
    <t xml:space="preserve">SJOW_1</t>
  </si>
  <si>
    <t xml:space="preserve">St John's Wood</t>
  </si>
  <si>
    <t xml:space="preserve">SASA</t>
  </si>
  <si>
    <t xml:space="preserve">St. Asaph</t>
  </si>
  <si>
    <t xml:space="preserve">STAL_1</t>
  </si>
  <si>
    <t xml:space="preserve">N7</t>
  </si>
  <si>
    <t xml:space="preserve">Stalybridge</t>
  </si>
  <si>
    <t xml:space="preserve">STAH_1</t>
  </si>
  <si>
    <t xml:space="preserve">Stanah</t>
  </si>
  <si>
    <t xml:space="preserve">STAY_1</t>
  </si>
  <si>
    <t xml:space="preserve">K5</t>
  </si>
  <si>
    <t xml:space="preserve">Staythorpe</t>
  </si>
  <si>
    <t xml:space="preserve">STEN_1</t>
  </si>
  <si>
    <t xml:space="preserve">Q5</t>
  </si>
  <si>
    <t xml:space="preserve">Stella North</t>
  </si>
  <si>
    <t xml:space="preserve">STES_1</t>
  </si>
  <si>
    <t xml:space="preserve">Stella South</t>
  </si>
  <si>
    <t xml:space="preserve">STIR</t>
  </si>
  <si>
    <t xml:space="preserve">Stirling</t>
  </si>
  <si>
    <t xml:space="preserve">SBAR</t>
  </si>
  <si>
    <t xml:space="preserve">Stoke Bardolph</t>
  </si>
  <si>
    <t xml:space="preserve">STHA</t>
  </si>
  <si>
    <t xml:space="preserve">Strathaven</t>
  </si>
  <si>
    <t xml:space="preserve">STLE</t>
  </si>
  <si>
    <t xml:space="preserve">Strathleven</t>
  </si>
  <si>
    <t xml:space="preserve">STRI_P</t>
  </si>
  <si>
    <t xml:space="preserve">Strichen</t>
  </si>
  <si>
    <t xml:space="preserve">SUND_1</t>
  </si>
  <si>
    <t xml:space="preserve">Sundon</t>
  </si>
  <si>
    <t xml:space="preserve">SWAN_1</t>
  </si>
  <si>
    <t xml:space="preserve">Swansea North</t>
  </si>
  <si>
    <t xml:space="preserve">TARL_P</t>
  </si>
  <si>
    <t xml:space="preserve">Tarland</t>
  </si>
  <si>
    <t xml:space="preserve">TAUN1</t>
  </si>
  <si>
    <t xml:space="preserve">E8</t>
  </si>
  <si>
    <t xml:space="preserve">Taunton</t>
  </si>
  <si>
    <t xml:space="preserve">TAYN_P</t>
  </si>
  <si>
    <t xml:space="preserve">Taynuilt</t>
  </si>
  <si>
    <t xml:space="preserve">TELR</t>
  </si>
  <si>
    <t xml:space="preserve">Telford Road</t>
  </si>
  <si>
    <t xml:space="preserve">TEMP_3</t>
  </si>
  <si>
    <t xml:space="preserve">Templeborough</t>
  </si>
  <si>
    <t xml:space="preserve">THOM_6</t>
  </si>
  <si>
    <t xml:space="preserve">Thorpe Marsh</t>
  </si>
  <si>
    <t xml:space="preserve">THUR_6</t>
  </si>
  <si>
    <t xml:space="preserve">Thurcroft</t>
  </si>
  <si>
    <t xml:space="preserve">THSO_P</t>
  </si>
  <si>
    <t xml:space="preserve">Thurso</t>
  </si>
  <si>
    <t xml:space="preserve">TILBB_1</t>
  </si>
  <si>
    <t xml:space="preserve">C1</t>
  </si>
  <si>
    <t xml:space="preserve">Tilbury</t>
  </si>
  <si>
    <t xml:space="preserve">TONG</t>
  </si>
  <si>
    <t xml:space="preserve">Tongland</t>
  </si>
  <si>
    <t xml:space="preserve">TOTT_1</t>
  </si>
  <si>
    <t xml:space="preserve">Tottenham</t>
  </si>
  <si>
    <t xml:space="preserve">TOWH</t>
  </si>
  <si>
    <t xml:space="preserve">Townhill</t>
  </si>
  <si>
    <t xml:space="preserve">TRAW_1</t>
  </si>
  <si>
    <t xml:space="preserve">M7</t>
  </si>
  <si>
    <t xml:space="preserve">Trawsfynydd</t>
  </si>
  <si>
    <t xml:space="preserve">TUMB_P</t>
  </si>
  <si>
    <t xml:space="preserve">Tummel Bridge</t>
  </si>
  <si>
    <t xml:space="preserve">TYNE_1</t>
  </si>
  <si>
    <t xml:space="preserve">Tynemouth 1</t>
  </si>
  <si>
    <t xml:space="preserve">TYNE_2</t>
  </si>
  <si>
    <t xml:space="preserve">Tynemouth 2</t>
  </si>
  <si>
    <t xml:space="preserve">UPPB_1</t>
  </si>
  <si>
    <t xml:space="preserve">Upper Boat 132kV</t>
  </si>
  <si>
    <t xml:space="preserve">UPPB_3</t>
  </si>
  <si>
    <t xml:space="preserve">Upper Boat 33kV</t>
  </si>
  <si>
    <t xml:space="preserve">USKM_1</t>
  </si>
  <si>
    <t xml:space="preserve">Uskmouth</t>
  </si>
  <si>
    <t xml:space="preserve">WALH_1</t>
  </si>
  <si>
    <t xml:space="preserve">G1</t>
  </si>
  <si>
    <t xml:space="preserve">Walham</t>
  </si>
  <si>
    <t xml:space="preserve">WABO</t>
  </si>
  <si>
    <t xml:space="preserve">Walney 2</t>
  </si>
  <si>
    <t xml:space="preserve">WALP_1</t>
  </si>
  <si>
    <t xml:space="preserve">J1</t>
  </si>
  <si>
    <t xml:space="preserve">Walpole (_A)</t>
  </si>
  <si>
    <t xml:space="preserve">WALP_B</t>
  </si>
  <si>
    <t xml:space="preserve">Walpole (_B)</t>
  </si>
  <si>
    <t xml:space="preserve">WARL_1</t>
  </si>
  <si>
    <t xml:space="preserve">C6</t>
  </si>
  <si>
    <t xml:space="preserve">Warley</t>
  </si>
  <si>
    <t xml:space="preserve">WASF_1</t>
  </si>
  <si>
    <t xml:space="preserve">Washway Farm</t>
  </si>
  <si>
    <t xml:space="preserve">WATFS_1</t>
  </si>
  <si>
    <t xml:space="preserve">Watford South</t>
  </si>
  <si>
    <t xml:space="preserve">WBOL_6</t>
  </si>
  <si>
    <t xml:space="preserve">West Boldon</t>
  </si>
  <si>
    <t xml:space="preserve">WBUR_1</t>
  </si>
  <si>
    <t xml:space="preserve">K6</t>
  </si>
  <si>
    <t xml:space="preserve">West Burton</t>
  </si>
  <si>
    <t xml:space="preserve">WGEO</t>
  </si>
  <si>
    <t xml:space="preserve">West George Street</t>
  </si>
  <si>
    <t xml:space="preserve">WHAM_1</t>
  </si>
  <si>
    <t xml:space="preserve">West Ham</t>
  </si>
  <si>
    <t xml:space="preserve">WMEL_1</t>
  </si>
  <si>
    <t xml:space="preserve">West Melton</t>
  </si>
  <si>
    <t xml:space="preserve">WTHU31</t>
  </si>
  <si>
    <t xml:space="preserve">West Thurrock</t>
  </si>
  <si>
    <t xml:space="preserve">WWEY_1</t>
  </si>
  <si>
    <t xml:space="preserve">West Weybridge</t>
  </si>
  <si>
    <t xml:space="preserve">WFIE</t>
  </si>
  <si>
    <t xml:space="preserve">Westfield</t>
  </si>
  <si>
    <t xml:space="preserve">WHGA_1</t>
  </si>
  <si>
    <t xml:space="preserve">Whitegate</t>
  </si>
  <si>
    <t xml:space="preserve">WHHO</t>
  </si>
  <si>
    <t xml:space="preserve">Whitehouse</t>
  </si>
  <si>
    <t xml:space="preserve">WIEN_1</t>
  </si>
  <si>
    <t xml:space="preserve">Willenhall</t>
  </si>
  <si>
    <t xml:space="preserve">WISD_1</t>
  </si>
  <si>
    <t xml:space="preserve">Willesden 132kV</t>
  </si>
  <si>
    <t xml:space="preserve">WISD_6</t>
  </si>
  <si>
    <t xml:space="preserve">Willesden 66kV</t>
  </si>
  <si>
    <t xml:space="preserve">WILL_1</t>
  </si>
  <si>
    <t xml:space="preserve">Willington</t>
  </si>
  <si>
    <t xml:space="preserve">WIOW_P</t>
  </si>
  <si>
    <t xml:space="preserve">Willowdale</t>
  </si>
  <si>
    <t xml:space="preserve">WIMBN1</t>
  </si>
  <si>
    <t xml:space="preserve">Wimbledon North</t>
  </si>
  <si>
    <t xml:space="preserve">WIMBS1</t>
  </si>
  <si>
    <t xml:space="preserve">Wimbledon South</t>
  </si>
  <si>
    <t xml:space="preserve">WIBA_3</t>
  </si>
  <si>
    <t xml:space="preserve">Wincobank</t>
  </si>
  <si>
    <t xml:space="preserve">WISH</t>
  </si>
  <si>
    <t xml:space="preserve">Wishaw</t>
  </si>
  <si>
    <t xml:space="preserve">WOHI_P</t>
  </si>
  <si>
    <t xml:space="preserve">Woodhill</t>
  </si>
  <si>
    <t xml:space="preserve">WYLF_1</t>
  </si>
  <si>
    <t xml:space="preserve">M8</t>
  </si>
  <si>
    <t xml:space="preserve">Wylfa</t>
  </si>
  <si>
    <t xml:space="preserve">WYMOM_1</t>
  </si>
  <si>
    <t xml:space="preserve">Wymondley</t>
  </si>
  <si>
    <t xml:space="preserve">G_EXTRA_1</t>
  </si>
  <si>
    <t xml:space="preserve">Dumfries 11</t>
  </si>
  <si>
    <t xml:space="preserve">GSP "DUMF" modelled as 3 parts (split busbar)</t>
  </si>
  <si>
    <t xml:space="preserve">G_EXTRA_2</t>
  </si>
  <si>
    <t xml:space="preserve">Dumfries 33</t>
  </si>
  <si>
    <t xml:space="preserve">G_EXTRA_3</t>
  </si>
  <si>
    <t xml:space="preserve">Dumfries ICI</t>
  </si>
  <si>
    <t xml:space="preserve">G_EXTRA_4</t>
  </si>
  <si>
    <t xml:space="preserve">Grangemouth A</t>
  </si>
  <si>
    <t xml:space="preserve">GSP "GRMO" modelled as 2 parts (split busbar)</t>
  </si>
  <si>
    <t xml:space="preserve">G_EXTRA_5</t>
  </si>
  <si>
    <t xml:space="preserve">Grangemouth C</t>
  </si>
  <si>
    <t xml:space="preserve">G_EXTRA_6</t>
  </si>
  <si>
    <t xml:space="preserve">Kilbowie 11</t>
  </si>
  <si>
    <t xml:space="preserve">GSP "KILB" modelled as 2 parts (split busbar)</t>
  </si>
  <si>
    <t xml:space="preserve">G_EXTRA_7</t>
  </si>
  <si>
    <t xml:space="preserve">Kilbowie 33</t>
  </si>
  <si>
    <t xml:space="preserve">G_EXTRA_8</t>
  </si>
  <si>
    <t xml:space="preserve">Saltcoats A</t>
  </si>
  <si>
    <t xml:space="preserve">GSP "SACO" modelled as 2 parts (split busbar)</t>
  </si>
  <si>
    <t xml:space="preserve">G_EXTRA_9</t>
  </si>
  <si>
    <t xml:space="preserve">Saltcoats B</t>
  </si>
  <si>
    <t xml:space="preserve">G_EXTRA_10</t>
  </si>
  <si>
    <t xml:space="preserve">Crookston A</t>
  </si>
  <si>
    <t xml:space="preserve">GSP "CROO" modelled as 2 parts (split busbar)</t>
  </si>
  <si>
    <t xml:space="preserve">G_EXTRA_11</t>
  </si>
  <si>
    <t xml:space="preserve">Crookston B</t>
  </si>
  <si>
    <t xml:space="preserve">G_EXTRA_12</t>
  </si>
  <si>
    <t xml:space="preserve">Shetland</t>
  </si>
  <si>
    <t xml:space="preserve">Not included in this workbook. Strictly not a GSP.</t>
  </si>
  <si>
    <t xml:space="preserve">G_EXTRA_13</t>
  </si>
  <si>
    <t xml:space="preserve">Rothienorman</t>
  </si>
  <si>
    <t xml:space="preserve">Missing</t>
  </si>
  <si>
    <t xml:space="preserve">Potential new build GSP within forecast.</t>
  </si>
  <si>
    <t xml:space="preserve">G_EXTRA_14</t>
  </si>
  <si>
    <t xml:space="preserve">Finstown</t>
  </si>
  <si>
    <t xml:space="preserve">Updated by Rob Nickerson, 17/4/18</t>
  </si>
  <si>
    <t xml:space="preserve">Look-up Control</t>
  </si>
  <si>
    <t xml:space="preserve">Year</t>
  </si>
  <si>
    <t xml:space="preserve">2017/18</t>
  </si>
  <si>
    <t xml:space="preserve">2018/19</t>
  </si>
  <si>
    <t xml:space="preserve">2019/20</t>
  </si>
  <si>
    <t xml:space="preserve">2020/21</t>
  </si>
  <si>
    <t xml:space="preserve">2021/22</t>
  </si>
  <si>
    <t xml:space="preserve">2022/23</t>
  </si>
  <si>
    <t xml:space="preserve">2023/24</t>
  </si>
  <si>
    <t xml:space="preserve">2024/25</t>
  </si>
  <si>
    <t xml:space="preserve">2025/26</t>
  </si>
  <si>
    <t xml:space="preserve">2026/27</t>
  </si>
  <si>
    <t xml:space="preserve">2027/28</t>
  </si>
  <si>
    <t xml:space="preserve">2028/29</t>
  </si>
  <si>
    <t xml:space="preserve">2029/30</t>
  </si>
  <si>
    <t xml:space="preserve">2030/31</t>
  </si>
  <si>
    <t xml:space="preserve">2031/32</t>
  </si>
  <si>
    <t xml:space="preserve">2032/33</t>
  </si>
  <si>
    <t xml:space="preserve">2033/34</t>
  </si>
  <si>
    <t xml:space="preserve">2034/35</t>
  </si>
  <si>
    <t xml:space="preserve">2035/36</t>
  </si>
  <si>
    <t xml:space="preserve">2036/37</t>
  </si>
  <si>
    <t xml:space="preserve">2037/38</t>
  </si>
  <si>
    <t xml:space="preserve">2038/39</t>
  </si>
  <si>
    <t xml:space="preserve">2039/40</t>
  </si>
  <si>
    <t xml:space="preserve">2040/41</t>
  </si>
  <si>
    <t xml:space="preserve">Column</t>
  </si>
  <si>
    <t xml:space="preserve">Original lookups</t>
  </si>
  <si>
    <t xml:space="preserve">TO</t>
  </si>
  <si>
    <t xml:space="preserve">Major FLOP Zones</t>
  </si>
  <si>
    <t xml:space="preserve">Scenarios</t>
  </si>
  <si>
    <t xml:space="preserve">Study Periods</t>
  </si>
  <si>
    <t xml:space="preserve">Worksheet Names look-up for Study Periods (and Capacity)</t>
  </si>
  <si>
    <t xml:space="preserve">Demand Look-up</t>
  </si>
  <si>
    <t xml:space="preserve">NGET</t>
  </si>
  <si>
    <t xml:space="preserve">A</t>
  </si>
  <si>
    <t xml:space="preserve">Community Renewables</t>
  </si>
  <si>
    <t xml:space="preserve">Winter Peak</t>
  </si>
  <si>
    <t xml:space="preserve">SPT</t>
  </si>
  <si>
    <t xml:space="preserve">B</t>
  </si>
  <si>
    <t xml:space="preserve">Two Degrees</t>
  </si>
  <si>
    <t xml:space="preserve">Summer Minimum AM</t>
  </si>
  <si>
    <t xml:space="preserve">AM</t>
  </si>
  <si>
    <t xml:space="preserve">SHET</t>
  </si>
  <si>
    <t xml:space="preserve">C</t>
  </si>
  <si>
    <t xml:space="preserve">Steady Progression</t>
  </si>
  <si>
    <t xml:space="preserve">Summer Minimum PM</t>
  </si>
  <si>
    <t xml:space="preserve">PM</t>
  </si>
  <si>
    <t xml:space="preserve">D</t>
  </si>
  <si>
    <t xml:space="preserve">Consumer Evolution</t>
  </si>
  <si>
    <t xml:space="preserve">E</t>
  </si>
  <si>
    <t xml:space="preserve">F</t>
  </si>
  <si>
    <t xml:space="preserve">G</t>
  </si>
  <si>
    <t xml:space="preserve">H</t>
  </si>
  <si>
    <t xml:space="preserve">J</t>
  </si>
  <si>
    <t xml:space="preserve">K</t>
  </si>
  <si>
    <t xml:space="preserve">L</t>
  </si>
  <si>
    <t xml:space="preserve">M</t>
  </si>
  <si>
    <t xml:space="preserve">N</t>
  </si>
  <si>
    <t xml:space="preserve">P</t>
  </si>
  <si>
    <t xml:space="preserve">Q</t>
  </si>
  <si>
    <t xml:space="preserve">R</t>
  </si>
  <si>
    <t xml:space="preserve">S</t>
  </si>
  <si>
    <t xml:space="preserve">T</t>
  </si>
  <si>
    <t xml:space="preserve">ACTIVE LOOK-UPS</t>
  </si>
  <si>
    <t xml:space="preserve">Worksheet [Active] Look-Up: these change according to Scenario and Study Period selected</t>
  </si>
  <si>
    <t xml:space="preserve">Data Range</t>
  </si>
  <si>
    <t xml:space="preserve">LV Gain</t>
  </si>
  <si>
    <t xml:space="preserve">Winter Peak Active</t>
  </si>
  <si>
    <t xml:space="preserve">In the model</t>
  </si>
  <si>
    <t xml:space="preserve">in DSR MODEL</t>
  </si>
  <si>
    <t xml:space="preserve">Community Renewables Winter Peak</t>
  </si>
  <si>
    <t xml:space="preserve">CR Peak</t>
  </si>
  <si>
    <t xml:space="preserve">Two Degrees Winter Peak</t>
  </si>
  <si>
    <t xml:space="preserve">TD Peak</t>
  </si>
  <si>
    <t xml:space="preserve">Steady Progression Winter Peak</t>
  </si>
  <si>
    <t xml:space="preserve">SP Peak</t>
  </si>
  <si>
    <t xml:space="preserve">Consumer Evolution Winter Peak</t>
  </si>
  <si>
    <t xml:space="preserve">CE Peak</t>
  </si>
  <si>
    <t xml:space="preserve">Community Renewables Summer Minimum AM</t>
  </si>
  <si>
    <t xml:space="preserve">CR AM</t>
  </si>
  <si>
    <t xml:space="preserve">Two Degrees Summer Minimum AM</t>
  </si>
  <si>
    <t xml:space="preserve">TD AM</t>
  </si>
  <si>
    <t xml:space="preserve">Steady Progression Summer Minimum AM</t>
  </si>
  <si>
    <t xml:space="preserve">SP AM</t>
  </si>
  <si>
    <t xml:space="preserve">Consumer Evolution Summer Minimum AM</t>
  </si>
  <si>
    <t xml:space="preserve">CE AM</t>
  </si>
  <si>
    <t xml:space="preserve">Community Renewables Summer Minimum PM</t>
  </si>
  <si>
    <t xml:space="preserve">CR PM</t>
  </si>
  <si>
    <t xml:space="preserve">Two Degrees Summer Minimum PM</t>
  </si>
  <si>
    <t xml:space="preserve">TD PM</t>
  </si>
  <si>
    <t xml:space="preserve">Steady Progression Summer Minimum PM</t>
  </si>
  <si>
    <t xml:space="preserve">SP PM</t>
  </si>
  <si>
    <t xml:space="preserve">Consumer Evolution Summer Minimum PM</t>
  </si>
  <si>
    <t xml:space="preserve">CE PM</t>
  </si>
  <si>
    <t xml:space="preserve">2041/42</t>
  </si>
  <si>
    <t xml:space="preserve">2042/43</t>
  </si>
  <si>
    <t xml:space="preserve">2043/44</t>
  </si>
  <si>
    <t xml:space="preserve">2044/45</t>
  </si>
  <si>
    <t xml:space="preserve">2045/46</t>
  </si>
  <si>
    <t xml:space="preserve">2046/47</t>
  </si>
  <si>
    <t xml:space="preserve">2047/48</t>
  </si>
  <si>
    <t xml:space="preserve">2048/49</t>
  </si>
  <si>
    <t xml:space="preserve">2049/50</t>
  </si>
  <si>
    <t xml:space="preserve">2050/51</t>
  </si>
  <si>
    <t xml:space="preserve">DRAFT: Do not use in production systems or for analysis other than review and feedback to National Grid ESO.</t>
  </si>
  <si>
    <t xml:space="preserve">Drop-Down Options:</t>
  </si>
  <si>
    <t xml:space="preserve">Scenario</t>
  </si>
  <si>
    <t xml:space="preserve">ETYS Wind Load Factor</t>
  </si>
  <si>
    <t xml:space="preserve">Study Period</t>
  </si>
  <si>
    <t xml:space="preserve">Original VLOOKUP</t>
  </si>
  <si>
    <t xml:space="preserve">Linked to P(Economy Net Demand)</t>
  </si>
  <si>
    <t xml:space="preserve">Linked to P(Security Net Demand)</t>
  </si>
  <si>
    <t xml:space="preserve">Column Index</t>
  </si>
  <si>
    <t xml:space="preserve">Embedded Data (DG + Sub1MW)</t>
  </si>
  <si>
    <t xml:space="preserve">Wind Factor Option: see T5:U5</t>
  </si>
  <si>
    <t xml:space="preserve">Total: FLOP A-R</t>
  </si>
  <si>
    <t xml:space="preserve">Total: FLOP T</t>
  </si>
  <si>
    <t xml:space="preserve">Total: FLOP S</t>
  </si>
  <si>
    <t xml:space="preserve">DSR (MW)</t>
  </si>
  <si>
    <t xml:space="preserve">Total: GB</t>
  </si>
  <si>
    <t xml:space="preserve">Data includes Battery Demand (but not Tx storage)</t>
  </si>
  <si>
    <t xml:space="preserve">Elexon ID</t>
  </si>
  <si>
    <t xml:space="preserve">Major FLOP</t>
  </si>
  <si>
    <t xml:space="preserve">P(Gross)</t>
  </si>
  <si>
    <t xml:space="preserve">Q Gross</t>
  </si>
  <si>
    <t xml:space="preserve">Q net</t>
  </si>
  <si>
    <t xml:space="preserve">P(Economy Net Demand)</t>
  </si>
  <si>
    <t xml:space="preserve">P(Security Net Demand)</t>
  </si>
  <si>
    <t xml:space="preserve">Embedded Storage</t>
  </si>
  <si>
    <t xml:space="preserve">Embedded Solar</t>
  </si>
  <si>
    <t xml:space="preserve">Embedded Wind</t>
  </si>
  <si>
    <t xml:space="preserve">Embedded Hydro</t>
  </si>
  <si>
    <t xml:space="preserve">Embedded Other</t>
  </si>
  <si>
    <t xml:space="preserve">Dx Storage</t>
  </si>
  <si>
    <t xml:space="preserve">Micro storage</t>
  </si>
  <si>
    <t xml:space="preserve">Indicative DSR</t>
  </si>
  <si>
    <t xml:space="preserve">Location Demand %</t>
  </si>
  <si>
    <t xml:space="preserve">DSR</t>
  </si>
  <si>
    <t xml:space="preserve">MW</t>
  </si>
  <si>
    <t xml:space="preserve">MVAR</t>
  </si>
  <si>
    <t xml:space="preserve">Demand (MW)</t>
  </si>
  <si>
    <t xml:space="preserve">LF%</t>
  </si>
  <si>
    <t xml:space="preserve">Output (MW)</t>
  </si>
  <si>
    <t xml:space="preserve">CROO</t>
  </si>
  <si>
    <t xml:space="preserve">Crookston</t>
  </si>
  <si>
    <t xml:space="preserve">DUMF</t>
  </si>
  <si>
    <t xml:space="preserve">Dumfries</t>
  </si>
  <si>
    <t xml:space="preserve">GRMO</t>
  </si>
  <si>
    <t xml:space="preserve">Grangemouth</t>
  </si>
  <si>
    <t xml:space="preserve">KILB</t>
  </si>
  <si>
    <t xml:space="preserve">Kilbowie</t>
  </si>
  <si>
    <t xml:space="preserve">SACO</t>
  </si>
  <si>
    <t xml:space="preserve">Saltcoats</t>
  </si>
  <si>
    <t xml:space="preserve">GLAG_P</t>
  </si>
  <si>
    <t xml:space="preserve">Glenagnes</t>
  </si>
  <si>
    <t xml:space="preserve">T_ELSTR-1</t>
  </si>
  <si>
    <t xml:space="preserve">Elstree NR</t>
  </si>
  <si>
    <t xml:space="preserve">T_BUSH_RTK</t>
  </si>
  <si>
    <t xml:space="preserve">Bushey NR</t>
  </si>
  <si>
    <t xml:space="preserve">T_CORM_RTK</t>
  </si>
  <si>
    <t xml:space="preserve">Correy's Mill NR</t>
  </si>
  <si>
    <t xml:space="preserve">T_LBUZ_RTK</t>
  </si>
  <si>
    <t xml:space="preserve">LEIGHTON BUZZARD NR</t>
  </si>
  <si>
    <t xml:space="preserve">T_LONGB-RTK</t>
  </si>
  <si>
    <t xml:space="preserve">Long Buckby Wharf NR</t>
  </si>
  <si>
    <t xml:space="preserve">T_PATB_RTK</t>
  </si>
  <si>
    <t xml:space="preserve">Patford Bridge NR</t>
  </si>
  <si>
    <t xml:space="preserve">M_ACTLLU_C</t>
  </si>
  <si>
    <t xml:space="preserve">LU Acton Lane Supply</t>
  </si>
  <si>
    <t xml:space="preserve">T_BARK-CTRL</t>
  </si>
  <si>
    <t xml:space="preserve">Barking Chnl Tunnel RLink</t>
  </si>
  <si>
    <t xml:space="preserve">T_BARK_NR</t>
  </si>
  <si>
    <t xml:space="preserve">Barking NR</t>
  </si>
  <si>
    <t xml:space="preserve">T_ANGLD-1</t>
  </si>
  <si>
    <t xml:space="preserve">Anglesey Aluminium Demand</t>
  </si>
  <si>
    <t xml:space="preserve">T_FROD_NR</t>
  </si>
  <si>
    <t xml:space="preserve">Frodsham NR</t>
  </si>
  <si>
    <t xml:space="preserve">T_CASKD-1</t>
  </si>
  <si>
    <t xml:space="preserve">Castner Kellner</t>
  </si>
  <si>
    <t xml:space="preserve">T_BRER_RTK</t>
  </si>
  <si>
    <t xml:space="preserve">Brereton NR</t>
  </si>
  <si>
    <t xml:space="preserve">T_POPP_3RTK</t>
  </si>
  <si>
    <t xml:space="preserve">Poppleton NR</t>
  </si>
  <si>
    <t xml:space="preserve">T_WILCT-1</t>
  </si>
  <si>
    <t xml:space="preserve">ETOL - Wilton Site</t>
  </si>
  <si>
    <t xml:space="preserve">M_GRTO</t>
  </si>
  <si>
    <t xml:space="preserve">BS Grangetown Supply</t>
  </si>
  <si>
    <t xml:space="preserve">T_TODSD-1</t>
  </si>
  <si>
    <t xml:space="preserve">BS Tod Point Supply</t>
  </si>
  <si>
    <t xml:space="preserve">T_HARK_NR</t>
  </si>
  <si>
    <t xml:space="preserve">Harker NR</t>
  </si>
  <si>
    <t xml:space="preserve">T_OXEN_NR</t>
  </si>
  <si>
    <t xml:space="preserve">Oxenholme NR</t>
  </si>
  <si>
    <t xml:space="preserve">T_FOXJD-1</t>
  </si>
  <si>
    <t xml:space="preserve">Didcot - Foxhall 1</t>
  </si>
  <si>
    <t xml:space="preserve">T_FOXJD-2</t>
  </si>
  <si>
    <t xml:space="preserve">Didcot - Foxhall 2</t>
  </si>
  <si>
    <t xml:space="preserve">T_GLNG</t>
  </si>
  <si>
    <t xml:space="preserve">Grain LNG Terminal</t>
  </si>
  <si>
    <t xml:space="preserve">T_SELL-1</t>
  </si>
  <si>
    <t xml:space="preserve">Sellindge NR</t>
  </si>
  <si>
    <t xml:space="preserve">T_SINGL1</t>
  </si>
  <si>
    <t xml:space="preserve">Singlewell NR</t>
  </si>
  <si>
    <t xml:space="preserve">T_BAGED-1</t>
  </si>
  <si>
    <t xml:space="preserve">Baglan Energy Park</t>
  </si>
  <si>
    <t xml:space="preserve">T_LLWSD-1</t>
  </si>
  <si>
    <t xml:space="preserve">Llanwern Steelworks</t>
  </si>
  <si>
    <t xml:space="preserve">T__KYELT003</t>
  </si>
  <si>
    <t xml:space="preserve">ASW Tremorfa</t>
  </si>
  <si>
    <t xml:space="preserve">T__MYELT001</t>
  </si>
  <si>
    <t xml:space="preserve">Corus Aldwarke</t>
  </si>
  <si>
    <t xml:space="preserve">M_TEMP</t>
  </si>
  <si>
    <t xml:space="preserve">BOC Brinsworth Supply</t>
  </si>
  <si>
    <t xml:space="preserve">T_TINSD-1</t>
  </si>
  <si>
    <t xml:space="preserve">Tinsley Park Steelworks</t>
  </si>
  <si>
    <t xml:space="preserve">T_KSGND-1</t>
  </si>
  <si>
    <t xml:space="preserve">Kensal Green Crossrail</t>
  </si>
  <si>
    <t xml:space="preserve">T_KSGND-2</t>
  </si>
  <si>
    <t xml:space="preserve">T_BPGRD-1</t>
  </si>
  <si>
    <t xml:space="preserve">Grangemouth B (BP)</t>
  </si>
  <si>
    <t xml:space="preserve">T_BPGRD-2</t>
  </si>
  <si>
    <t xml:space="preserve">T_MEADD-1</t>
  </si>
  <si>
    <t xml:space="preserve">Meadowhead (Caledonian Paper)</t>
  </si>
  <si>
    <t xml:space="preserve">T_EXMOSSD-1</t>
  </si>
  <si>
    <t xml:space="preserve">Mossmoran Exxon</t>
  </si>
  <si>
    <t xml:space="preserve">T_WHISTLD-1</t>
  </si>
  <si>
    <t xml:space="preserve">MOD Harestanes Whistlefield</t>
  </si>
  <si>
    <t xml:space="preserve">T_BAGTD-1</t>
  </si>
  <si>
    <t xml:space="preserve">Bathgate (Network Rail)</t>
  </si>
  <si>
    <t xml:space="preserve">T_DALRD-1</t>
  </si>
  <si>
    <t xml:space="preserve">Dalreoch (Network Rail)</t>
  </si>
  <si>
    <t xml:space="preserve">T_ECCFD-1</t>
  </si>
  <si>
    <t xml:space="preserve">Ecclefechan (Network Rail)</t>
  </si>
  <si>
    <t xml:space="preserve">T_EGLSD-1</t>
  </si>
  <si>
    <t xml:space="preserve">Eglington  Street (Network Rail)</t>
  </si>
  <si>
    <t xml:space="preserve">T_ELVAD-1</t>
  </si>
  <si>
    <t xml:space="preserve">Elvanfoot (Network Rail)</t>
  </si>
  <si>
    <t xml:space="preserve">T_GOWKD-1</t>
  </si>
  <si>
    <t xml:space="preserve">Gowkthrapple (Network Rail)</t>
  </si>
  <si>
    <t xml:space="preserve">T_INWID-1</t>
  </si>
  <si>
    <t xml:space="preserve">Innerwick (Network Rail)</t>
  </si>
  <si>
    <t xml:space="preserve">T_MARMD-1</t>
  </si>
  <si>
    <t xml:space="preserve">Marshall Meadows (Network Rail)</t>
  </si>
  <si>
    <t xml:space="preserve">T_MOSED-1</t>
  </si>
  <si>
    <t xml:space="preserve">Mossmorran Shell</t>
  </si>
  <si>
    <t xml:space="preserve">T_PARHD-1</t>
  </si>
  <si>
    <t xml:space="preserve">Carntyne / Parkhead (Network Rail)</t>
  </si>
  <si>
    <t xml:space="preserve">T_POOBD-1</t>
  </si>
  <si>
    <t xml:space="preserve">Portobello (Network Rail)</t>
  </si>
  <si>
    <t xml:space="preserve">T_PORGD-1</t>
  </si>
  <si>
    <t xml:space="preserve">Port Glasgow (Network Rail)</t>
  </si>
  <si>
    <t xml:space="preserve">T_SACOD-1</t>
  </si>
  <si>
    <t xml:space="preserve">Saltcoats / South Beach (Network Rail)</t>
  </si>
  <si>
    <t xml:space="preserve">T_GNHLD-1</t>
  </si>
  <si>
    <t xml:space="preserve">Bonnybridge (Network Rail)</t>
  </si>
  <si>
    <t xml:space="preserve">T_GNHLD-2</t>
  </si>
  <si>
    <t xml:space="preserve">T_GNHLD-3</t>
  </si>
  <si>
    <t xml:space="preserve">T_CHAPD-1</t>
  </si>
  <si>
    <t xml:space="preserve">Chapelcross Directs</t>
  </si>
  <si>
    <t xml:space="preserve">T_RAVED-1</t>
  </si>
  <si>
    <t xml:space="preserve">Ravenscraig B (BSC)</t>
  </si>
  <si>
    <t xml:space="preserve">T_SFGSD-1</t>
  </si>
  <si>
    <t xml:space="preserve">St Fergus Compressor</t>
  </si>
  <si>
    <t xml:space="preserve">T_SFGSD-2</t>
  </si>
  <si>
    <t xml:space="preserve">T_STFERGD-1</t>
  </si>
  <si>
    <t xml:space="preserve">St. Fergus Mobil</t>
  </si>
  <si>
    <t xml:space="preserve">B_EXTRA_1</t>
  </si>
  <si>
    <t xml:space="preserve">Lunanhead Kirriemuir</t>
  </si>
  <si>
    <t xml:space="preserve">B_EXTRA_2</t>
  </si>
  <si>
    <t xml:space="preserve">Hydrogen-SMR-1</t>
  </si>
  <si>
    <t xml:space="preserve">B_EXTRA_3</t>
  </si>
  <si>
    <t xml:space="preserve">Hydrogen-SMR-2</t>
  </si>
  <si>
    <t xml:space="preserve">B_EXTRA_4</t>
  </si>
  <si>
    <t xml:space="preserve">Hydrogen-SMR-3</t>
  </si>
  <si>
    <t xml:space="preserve">B_EXTRA_5</t>
  </si>
  <si>
    <t xml:space="preserve">Hydrogen-SMR-4</t>
  </si>
  <si>
    <t xml:space="preserve">B_EXTRA_6</t>
  </si>
  <si>
    <t xml:space="preserve">Hydrogen-SMR-5</t>
  </si>
  <si>
    <t xml:space="preserve">Source:</t>
  </si>
  <si>
    <t xml:space="preserve">Produced by CalcDGSplit.sas</t>
  </si>
  <si>
    <t xml:space="preserve">scenario</t>
  </si>
  <si>
    <t xml:space="preserve">tech</t>
  </si>
  <si>
    <t xml:space="preserve">year</t>
  </si>
  <si>
    <t xml:space="preserve">etys_location</t>
  </si>
  <si>
    <t xml:space="preserve">capacity</t>
  </si>
  <si>
    <t xml:space="preserve">wintpk</t>
  </si>
  <si>
    <t xml:space="preserve">summam</t>
  </si>
  <si>
    <t xml:space="preserve">summpm</t>
  </si>
  <si>
    <t xml:space="preserve">Hydro</t>
  </si>
  <si>
    <t xml:space="preserve">Other</t>
  </si>
  <si>
    <t xml:space="preserve">Solar</t>
  </si>
  <si>
    <t xml:space="preserve">Wind</t>
  </si>
  <si>
    <t xml:space="preserve">Storage</t>
  </si>
  <si>
    <t xml:space="preserve">Produced by CalcMicroSplits.sas</t>
  </si>
  <si>
    <t xml:space="preserve">Battery</t>
  </si>
  <si>
    <t xml:space="preserve">Created by CalcMicroSplits.sas</t>
  </si>
  <si>
    <t xml:space="preserve">Created by CalcDxStorage.sas</t>
  </si>
  <si>
    <t xml:space="preserve">For use in ETYS spatial model</t>
  </si>
  <si>
    <t xml:space="preserve">location</t>
  </si>
  <si>
    <t xml:space="preserve">LAES</t>
  </si>
  <si>
    <t xml:space="preserve">Write_ETYS-Demands-CSV.sas</t>
  </si>
  <si>
    <t xml:space="preserve">Key to "type":</t>
  </si>
  <si>
    <t xml:space="preserve">R:</t>
  </si>
  <si>
    <t xml:space="preserve">Residential</t>
  </si>
  <si>
    <t xml:space="preserve">GSP</t>
  </si>
  <si>
    <t xml:space="preserve">DemandPk</t>
  </si>
  <si>
    <t xml:space="preserve">DemandAM</t>
  </si>
  <si>
    <t xml:space="preserve">DemandPM</t>
  </si>
  <si>
    <t xml:space="preserve">type</t>
  </si>
  <si>
    <t xml:space="preserve">C:</t>
  </si>
  <si>
    <t xml:space="preserve">Commercial</t>
  </si>
  <si>
    <t xml:space="preserve">I:</t>
  </si>
  <si>
    <t xml:space="preserve">Industrial</t>
  </si>
  <si>
    <t xml:space="preserve">H:</t>
  </si>
  <si>
    <t xml:space="preserve">Heat Pump</t>
  </si>
  <si>
    <t xml:space="preserve">D:</t>
  </si>
  <si>
    <t xml:space="preserve">District Heat</t>
  </si>
  <si>
    <t xml:space="preserve">E:</t>
  </si>
  <si>
    <t xml:space="preserve">Electric Vehicles</t>
  </si>
  <si>
    <t xml:space="preserve">T:</t>
  </si>
  <si>
    <t xml:space="preserve">Transmission direct connect sites</t>
  </si>
  <si>
    <t xml:space="preserve">I</t>
  </si>
  <si>
    <t xml:space="preserve">T_ALUKD-1</t>
  </si>
  <si>
    <t xml:space="preserve">T_HPC-CES</t>
  </si>
  <si>
    <t xml:space="preserve">T_PUDMD-1</t>
  </si>
  <si>
    <t xml:space="preserve">T_PUDMD-2</t>
  </si>
  <si>
    <t xml:space="preserve">T_RYHAD-1</t>
  </si>
  <si>
    <t xml:space="preserve">T_RYHAD-2</t>
  </si>
  <si>
    <t xml:space="preserve">T_SGGLD-1</t>
  </si>
  <si>
    <t xml:space="preserve">T_THNJD-1</t>
  </si>
  <si>
    <t xml:space="preserve">T_THNJD-2</t>
  </si>
  <si>
    <t xml:space="preserve">T__HYELT002</t>
  </si>
  <si>
    <t xml:space="preserve">LV Gain Tool</t>
  </si>
  <si>
    <t xml:space="preserve">SummerAM</t>
  </si>
  <si>
    <t xml:space="preserve">SummerPM</t>
  </si>
  <si>
    <t xml:space="preserve">Elexon id</t>
  </si>
  <si>
    <t xml:space="preserve">GSP Name</t>
  </si>
  <si>
    <t xml:space="preserve">Flopzone</t>
  </si>
  <si>
    <t xml:space="preserve">Earlston</t>
  </si>
  <si>
    <t xml:space="preserve">CraigieBuckler</t>
  </si>
  <si>
    <t xml:space="preserve">elgin</t>
  </si>
</sst>
</file>

<file path=xl/styles.xml><?xml version="1.0" encoding="utf-8"?>
<styleSheet xmlns="http://schemas.openxmlformats.org/spreadsheetml/2006/main">
  <numFmts count="9">
    <numFmt numFmtId="164" formatCode="General"/>
    <numFmt numFmtId="165" formatCode="0"/>
    <numFmt numFmtId="166" formatCode="DD/MM/YYYY"/>
    <numFmt numFmtId="167" formatCode="0.0"/>
    <numFmt numFmtId="168" formatCode="0.00"/>
    <numFmt numFmtId="169" formatCode="_-* #,##0.00_-;\-* #,##0.00_-;_-* \-??_-;_-@_-"/>
    <numFmt numFmtId="170" formatCode="0.000"/>
    <numFmt numFmtId="171" formatCode="0%"/>
    <numFmt numFmtId="172" formatCode="0.0%"/>
  </numFmts>
  <fonts count="48">
    <font>
      <sz val="10"/>
      <name val="Arial"/>
      <family val="0"/>
      <charset val="1"/>
    </font>
    <font>
      <sz val="10"/>
      <name val="Arial"/>
      <family val="0"/>
    </font>
    <font>
      <sz val="10"/>
      <name val="Arial"/>
      <family val="0"/>
    </font>
    <font>
      <sz val="10"/>
      <name val="Arial"/>
      <family val="0"/>
    </font>
    <font>
      <sz val="11"/>
      <color rgb="FF000000"/>
      <name val="Calibri"/>
      <family val="2"/>
      <charset val="1"/>
    </font>
    <font>
      <b val="true"/>
      <sz val="18"/>
      <color rgb="FF000000"/>
      <name val="Calibri"/>
      <family val="2"/>
      <charset val="1"/>
    </font>
    <font>
      <sz val="10"/>
      <name val="Arial"/>
      <family val="2"/>
      <charset val="1"/>
    </font>
    <font>
      <b val="true"/>
      <sz val="10"/>
      <name val="Arial"/>
      <family val="2"/>
      <charset val="1"/>
    </font>
    <font>
      <i val="true"/>
      <sz val="10"/>
      <color rgb="FF558ED5"/>
      <name val="Arial"/>
      <family val="2"/>
      <charset val="1"/>
    </font>
    <font>
      <sz val="11"/>
      <name val="Calibri"/>
      <family val="2"/>
      <charset val="1"/>
    </font>
    <font>
      <b val="true"/>
      <sz val="10"/>
      <color rgb="FFFF0000"/>
      <name val="Arial"/>
      <family val="2"/>
      <charset val="1"/>
    </font>
    <font>
      <sz val="11"/>
      <color rgb="FF333399"/>
      <name val="Calibri"/>
      <family val="2"/>
      <charset val="1"/>
    </font>
    <font>
      <sz val="11"/>
      <color rgb="FFFFFFFF"/>
      <name val="Calibri"/>
      <family val="2"/>
      <charset val="1"/>
    </font>
    <font>
      <b val="true"/>
      <sz val="11"/>
      <color rgb="FF000000"/>
      <name val="Calibri"/>
      <family val="2"/>
      <charset val="1"/>
    </font>
    <font>
      <i val="true"/>
      <sz val="11"/>
      <color rgb="FF000000"/>
      <name val="Calibri"/>
      <family val="2"/>
      <charset val="1"/>
    </font>
    <font>
      <sz val="7"/>
      <name val="Times New Roman"/>
      <family val="1"/>
      <charset val="1"/>
    </font>
    <font>
      <b val="true"/>
      <sz val="11"/>
      <color rgb="FFFFFFFF"/>
      <name val="Calibri"/>
      <family val="2"/>
      <charset val="1"/>
    </font>
    <font>
      <b val="true"/>
      <sz val="9"/>
      <color rgb="FF000000"/>
      <name val="Tahoma"/>
      <family val="2"/>
      <charset val="1"/>
    </font>
    <font>
      <sz val="9"/>
      <color rgb="FF000000"/>
      <name val="Tahoma"/>
      <family val="2"/>
      <charset val="1"/>
    </font>
    <font>
      <b val="true"/>
      <sz val="16"/>
      <name val="Arial"/>
      <family val="2"/>
      <charset val="1"/>
    </font>
    <font>
      <b val="true"/>
      <sz val="16"/>
      <color rgb="FF0070C0"/>
      <name val="Arial"/>
      <family val="2"/>
      <charset val="1"/>
    </font>
    <font>
      <sz val="10"/>
      <color rgb="FF0070C0"/>
      <name val="Arial"/>
      <family val="2"/>
      <charset val="1"/>
    </font>
    <font>
      <b val="true"/>
      <sz val="10"/>
      <color rgb="FF0070C0"/>
      <name val="Arial"/>
      <family val="2"/>
      <charset val="1"/>
    </font>
    <font>
      <b val="true"/>
      <sz val="10"/>
      <color rgb="FFFFFFFF"/>
      <name val="Arial"/>
      <family val="2"/>
      <charset val="1"/>
    </font>
    <font>
      <sz val="10"/>
      <color rgb="FF000000"/>
      <name val="Arial"/>
      <family val="2"/>
      <charset val="1"/>
    </font>
    <font>
      <sz val="10"/>
      <name val="Arial Unicode MS"/>
      <family val="2"/>
      <charset val="1"/>
    </font>
    <font>
      <sz val="10"/>
      <color rgb="FF808080"/>
      <name val="Arial"/>
      <family val="2"/>
      <charset val="1"/>
    </font>
    <font>
      <sz val="10"/>
      <color rgb="FF3E3E3E"/>
      <name val="Arial Unicode MS"/>
      <family val="2"/>
      <charset val="1"/>
    </font>
    <font>
      <b val="true"/>
      <sz val="20"/>
      <color rgb="FFFFFFFF"/>
      <name val="Arial"/>
      <family val="2"/>
      <charset val="1"/>
    </font>
    <font>
      <b val="true"/>
      <sz val="14"/>
      <color rgb="FFFFFFFF"/>
      <name val="Arial"/>
      <family val="2"/>
      <charset val="1"/>
    </font>
    <font>
      <sz val="10"/>
      <color rgb="FFFFFFFF"/>
      <name val="Arial"/>
      <family val="2"/>
      <charset val="1"/>
    </font>
    <font>
      <sz val="10"/>
      <color rgb="FFA6A6A6"/>
      <name val="Arial"/>
      <family val="2"/>
      <charset val="1"/>
    </font>
    <font>
      <sz val="10"/>
      <color rgb="FFFF0000"/>
      <name val="Arial"/>
      <family val="2"/>
      <charset val="1"/>
    </font>
    <font>
      <b val="true"/>
      <i val="true"/>
      <sz val="11"/>
      <name val="Arial"/>
      <family val="2"/>
      <charset val="1"/>
    </font>
    <font>
      <b val="true"/>
      <sz val="14"/>
      <color rgb="FFFF0000"/>
      <name val="Arial"/>
      <family val="2"/>
      <charset val="1"/>
    </font>
    <font>
      <sz val="10"/>
      <color rgb="FF00B050"/>
      <name val="Arial"/>
      <family val="2"/>
      <charset val="1"/>
    </font>
    <font>
      <b val="true"/>
      <sz val="16"/>
      <color rgb="FF000000"/>
      <name val="Calibri"/>
      <family val="2"/>
      <charset val="1"/>
    </font>
    <font>
      <b val="true"/>
      <sz val="12"/>
      <name val="Arial"/>
      <family val="2"/>
      <charset val="1"/>
    </font>
    <font>
      <sz val="10"/>
      <color rgb="FFBFBFBF"/>
      <name val="Arial"/>
      <family val="2"/>
      <charset val="1"/>
    </font>
    <font>
      <sz val="11"/>
      <color rgb="FFBFBFBF"/>
      <name val="Calibri"/>
      <family val="2"/>
      <charset val="1"/>
    </font>
    <font>
      <b val="true"/>
      <sz val="11"/>
      <name val="Arial"/>
      <family val="2"/>
      <charset val="1"/>
    </font>
    <font>
      <b val="true"/>
      <i val="true"/>
      <sz val="10"/>
      <name val="Arial"/>
      <family val="2"/>
      <charset val="1"/>
    </font>
    <font>
      <i val="true"/>
      <sz val="10"/>
      <name val="Arial"/>
      <family val="2"/>
      <charset val="1"/>
    </font>
    <font>
      <sz val="10"/>
      <color rgb="FF0000FF"/>
      <name val="Arial"/>
      <family val="2"/>
      <charset val="1"/>
    </font>
    <font>
      <b val="true"/>
      <u val="single"/>
      <sz val="9"/>
      <color rgb="FF000000"/>
      <name val="Tahoma"/>
      <family val="2"/>
      <charset val="1"/>
    </font>
    <font>
      <u val="single"/>
      <sz val="9"/>
      <color rgb="FF000000"/>
      <name val="Tahoma"/>
      <family val="2"/>
      <charset val="1"/>
    </font>
    <font>
      <sz val="28"/>
      <color rgb="FFFF0000"/>
      <name val="Calibri"/>
      <family val="0"/>
    </font>
    <font>
      <sz val="28"/>
      <name val="Times New Roman"/>
      <family val="0"/>
    </font>
  </fonts>
  <fills count="25">
    <fill>
      <patternFill patternType="none"/>
    </fill>
    <fill>
      <patternFill patternType="gray125"/>
    </fill>
    <fill>
      <patternFill patternType="solid">
        <fgColor rgb="FFFFFF99"/>
        <bgColor rgb="FFFDEADA"/>
      </patternFill>
    </fill>
    <fill>
      <patternFill patternType="solid">
        <fgColor rgb="FFFFCC99"/>
        <bgColor rgb="FFFFC7CE"/>
      </patternFill>
    </fill>
    <fill>
      <patternFill patternType="solid">
        <fgColor rgb="FF000000"/>
        <bgColor rgb="FF1D1160"/>
      </patternFill>
    </fill>
    <fill>
      <patternFill patternType="solid">
        <fgColor rgb="FF00FF00"/>
        <bgColor rgb="FF00B050"/>
      </patternFill>
    </fill>
    <fill>
      <patternFill patternType="solid">
        <fgColor rgb="FFFFFF00"/>
        <bgColor rgb="FFFFC222"/>
      </patternFill>
    </fill>
    <fill>
      <patternFill patternType="solid">
        <fgColor rgb="FFA6A6A6"/>
        <bgColor rgb="FFBFBFBF"/>
      </patternFill>
    </fill>
    <fill>
      <patternFill patternType="solid">
        <fgColor rgb="FF7030A0"/>
        <bgColor rgb="FF333399"/>
      </patternFill>
    </fill>
    <fill>
      <patternFill patternType="solid">
        <fgColor rgb="FFFFFFFF"/>
        <bgColor rgb="FFFDEADA"/>
      </patternFill>
    </fill>
    <fill>
      <patternFill patternType="solid">
        <fgColor rgb="FFB7DEE8"/>
        <bgColor rgb="FFD7E4BD"/>
      </patternFill>
    </fill>
    <fill>
      <patternFill patternType="solid">
        <fgColor rgb="FF92D050"/>
        <bgColor rgb="FF9BBB59"/>
      </patternFill>
    </fill>
    <fill>
      <patternFill patternType="solid">
        <fgColor rgb="FFE64097"/>
        <bgColor rgb="FFFF6600"/>
      </patternFill>
    </fill>
    <fill>
      <patternFill patternType="solid">
        <fgColor rgb="FFFFC222"/>
        <bgColor rgb="FFFFC000"/>
      </patternFill>
    </fill>
    <fill>
      <patternFill patternType="solid">
        <fgColor rgb="FF1D1160"/>
        <bgColor rgb="FF000080"/>
      </patternFill>
    </fill>
    <fill>
      <patternFill patternType="solid">
        <fgColor rgb="FF9BBB59"/>
        <bgColor rgb="FF92D050"/>
      </patternFill>
    </fill>
    <fill>
      <patternFill patternType="solid">
        <fgColor rgb="FFE6E0EC"/>
        <bgColor rgb="FFF2DCDB"/>
      </patternFill>
    </fill>
    <fill>
      <patternFill patternType="solid">
        <fgColor rgb="FFFF0000"/>
        <bgColor rgb="FF9C0006"/>
      </patternFill>
    </fill>
    <fill>
      <patternFill patternType="solid">
        <fgColor rgb="FFD7E4BD"/>
        <bgColor rgb="FFDDD9C3"/>
      </patternFill>
    </fill>
    <fill>
      <patternFill patternType="solid">
        <fgColor rgb="FFFFC000"/>
        <bgColor rgb="FFFFC222"/>
      </patternFill>
    </fill>
    <fill>
      <patternFill patternType="solid">
        <fgColor rgb="FFE6B9B8"/>
        <bgColor rgb="FFFFC7CE"/>
      </patternFill>
    </fill>
    <fill>
      <patternFill patternType="solid">
        <fgColor rgb="FFF2DCDB"/>
        <bgColor rgb="FFE6E0EC"/>
      </patternFill>
    </fill>
    <fill>
      <patternFill patternType="solid">
        <fgColor rgb="FFDBEEF4"/>
        <bgColor rgb="FFE6E0EC"/>
      </patternFill>
    </fill>
    <fill>
      <patternFill patternType="solid">
        <fgColor rgb="FFFDEADA"/>
        <bgColor rgb="FFF2DCDB"/>
      </patternFill>
    </fill>
    <fill>
      <patternFill patternType="solid">
        <fgColor rgb="FFDDD9C3"/>
        <bgColor rgb="FFD7E4BD"/>
      </patternFill>
    </fill>
  </fills>
  <borders count="58">
    <border diagonalUp="false" diagonalDown="false">
      <left/>
      <right/>
      <top/>
      <botto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style="thin"/>
      <bottom style="medium"/>
      <diagonal/>
    </border>
    <border diagonalUp="false" diagonalDown="false">
      <left style="thin"/>
      <right style="thin"/>
      <top/>
      <bottom style="medium"/>
      <diagonal/>
    </border>
    <border diagonalUp="false" diagonalDown="false">
      <left style="thin"/>
      <right/>
      <top/>
      <bottom style="medium"/>
      <diagonal/>
    </border>
    <border diagonalUp="false" diagonalDown="false">
      <left style="thin"/>
      <right style="medium"/>
      <top/>
      <bottom style="mediu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style="thin"/>
      <right style="thin"/>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color rgb="FFC3D69B"/>
      </left>
      <right/>
      <top style="thin">
        <color rgb="FFC3D69B"/>
      </top>
      <bottom/>
      <diagonal/>
    </border>
    <border diagonalUp="false" diagonalDown="false">
      <left/>
      <right/>
      <top style="thin">
        <color rgb="FFC3D69B"/>
      </top>
      <bottom/>
      <diagonal/>
    </border>
    <border diagonalUp="false" diagonalDown="false">
      <left/>
      <right style="thin">
        <color rgb="FFC3D69B"/>
      </right>
      <top style="thin">
        <color rgb="FFC3D69B"/>
      </top>
      <bottom/>
      <diagonal/>
    </border>
    <border diagonalUp="false" diagonalDown="false">
      <left style="thin">
        <color rgb="FFC3D69B"/>
      </left>
      <right/>
      <top style="thin">
        <color rgb="FFC3D69B"/>
      </top>
      <bottom style="thin">
        <color rgb="FFC3D69B"/>
      </bottom>
      <diagonal/>
    </border>
    <border diagonalUp="false" diagonalDown="false">
      <left/>
      <right/>
      <top style="thin">
        <color rgb="FFC3D69B"/>
      </top>
      <bottom style="thin">
        <color rgb="FFC3D69B"/>
      </bottom>
      <diagonal/>
    </border>
    <border diagonalUp="false" diagonalDown="false">
      <left/>
      <right style="thin">
        <color rgb="FFC3D69B"/>
      </right>
      <top style="thin">
        <color rgb="FFC3D69B"/>
      </top>
      <bottom style="thin">
        <color rgb="FFC3D69B"/>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style="mediu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top style="thin"/>
      <bottom style="thin"/>
      <diagonal/>
    </border>
    <border diagonalUp="false" diagonalDown="false">
      <left style="thin"/>
      <right style="medium"/>
      <top style="thin"/>
      <bottom style="thin"/>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top/>
      <bottom style="hair"/>
      <diagonal/>
    </border>
    <border diagonalUp="false" diagonalDown="false">
      <left style="medium"/>
      <right style="thin">
        <color rgb="FFC1C1C1"/>
      </right>
      <top style="medium"/>
      <bottom style="thin">
        <color rgb="FFC1C1C1"/>
      </bottom>
      <diagonal/>
    </border>
    <border diagonalUp="false" diagonalDown="false">
      <left style="thin">
        <color rgb="FFC1C1C1"/>
      </left>
      <right style="thin">
        <color rgb="FFC1C1C1"/>
      </right>
      <top style="medium"/>
      <bottom style="thin">
        <color rgb="FFC1C1C1"/>
      </bottom>
      <diagonal/>
    </border>
    <border diagonalUp="false" diagonalDown="false">
      <left style="thin">
        <color rgb="FFC1C1C1"/>
      </left>
      <right style="medium"/>
      <top style="medium"/>
      <bottom style="thin">
        <color rgb="FFC1C1C1"/>
      </bottom>
      <diagonal/>
    </border>
    <border diagonalUp="false" diagonalDown="false">
      <left style="medium"/>
      <right style="thin">
        <color rgb="FFC1C1C1"/>
      </right>
      <top style="thin">
        <color rgb="FFC1C1C1"/>
      </top>
      <bottom style="thin">
        <color rgb="FFC1C1C1"/>
      </bottom>
      <diagonal/>
    </border>
    <border diagonalUp="false" diagonalDown="false">
      <left style="thin">
        <color rgb="FFC1C1C1"/>
      </left>
      <right style="thin">
        <color rgb="FFC1C1C1"/>
      </right>
      <top style="thin">
        <color rgb="FFC1C1C1"/>
      </top>
      <bottom style="thin">
        <color rgb="FFC1C1C1"/>
      </bottom>
      <diagonal/>
    </border>
    <border diagonalUp="false" diagonalDown="false">
      <left style="medium"/>
      <right style="thin"/>
      <top style="medium"/>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4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6" fillId="0" borderId="4" xfId="0" applyFont="tru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true">
      <alignment horizontal="general" vertical="bottom" textRotation="0" wrapText="false" indent="0" shrinkToFit="false"/>
      <protection locked="true" hidden="false"/>
    </xf>
    <xf numFmtId="164" fontId="9" fillId="2" borderId="4"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4" fontId="11" fillId="3" borderId="4" xfId="0" applyFont="true" applyBorder="true" applyAlignment="false" applyProtection="false">
      <alignment horizontal="general" vertical="bottom" textRotation="0" wrapText="false" indent="0" shrinkToFit="false"/>
      <protection locked="true" hidden="false"/>
    </xf>
    <xf numFmtId="164" fontId="12" fillId="4" borderId="4" xfId="0" applyFont="true" applyBorder="true" applyAlignment="false" applyProtection="false">
      <alignment horizontal="general" vertical="bottom" textRotation="0" wrapText="false" indent="0" shrinkToFit="false"/>
      <protection locked="true" hidden="false"/>
    </xf>
    <xf numFmtId="164" fontId="9" fillId="5" borderId="4" xfId="0" applyFont="true" applyBorder="true" applyAlignment="false" applyProtection="false">
      <alignment horizontal="general" vertical="bottom" textRotation="0" wrapText="false" indent="0" shrinkToFit="false"/>
      <protection locked="true" hidden="false"/>
    </xf>
    <xf numFmtId="164" fontId="9" fillId="6" borderId="4" xfId="0" applyFont="true" applyBorder="true" applyAlignment="false" applyProtection="false">
      <alignment horizontal="general" vertical="bottom" textRotation="0" wrapText="false" indent="0" shrinkToFit="false"/>
      <protection locked="true" hidden="false"/>
    </xf>
    <xf numFmtId="164" fontId="9" fillId="7" borderId="4" xfId="0" applyFont="true" applyBorder="true" applyAlignment="false" applyProtection="false">
      <alignment horizontal="general" vertical="bottom" textRotation="0" wrapText="false" indent="0" shrinkToFit="false"/>
      <protection locked="true" hidden="false"/>
    </xf>
    <xf numFmtId="164" fontId="12" fillId="8" borderId="4" xfId="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13" fillId="0" borderId="5" xfId="0" applyFont="true" applyBorder="true" applyAlignment="true" applyProtection="false">
      <alignment horizontal="general" vertical="bottom" textRotation="0" wrapText="tru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64" fontId="13" fillId="0" borderId="7" xfId="0" applyFont="true" applyBorder="true" applyAlignment="true" applyProtection="false">
      <alignment horizontal="general" vertical="bottom" textRotation="0" wrapText="true" indent="0" shrinkToFit="false"/>
      <protection locked="true" hidden="false"/>
    </xf>
    <xf numFmtId="164" fontId="14" fillId="0" borderId="8" xfId="0" applyFont="true" applyBorder="true" applyAlignment="false" applyProtection="false">
      <alignment horizontal="general" vertical="bottom" textRotation="0" wrapText="false" indent="0" shrinkToFit="false"/>
      <protection locked="true" hidden="false"/>
    </xf>
    <xf numFmtId="166" fontId="14" fillId="0" borderId="9" xfId="0" applyFont="true" applyBorder="true" applyAlignment="false" applyProtection="false">
      <alignment horizontal="general" vertical="bottom" textRotation="0" wrapText="false" indent="0" shrinkToFit="false"/>
      <protection locked="true" hidden="false"/>
    </xf>
    <xf numFmtId="166" fontId="14" fillId="0" borderId="10" xfId="0" applyFont="true" applyBorder="true" applyAlignment="false" applyProtection="false">
      <alignment horizontal="general" vertical="bottom" textRotation="0" wrapText="false" indent="0" shrinkToFit="false"/>
      <protection locked="true" hidden="false"/>
    </xf>
    <xf numFmtId="165" fontId="14" fillId="0" borderId="11" xfId="0" applyFont="true" applyBorder="true" applyAlignment="false" applyProtection="false">
      <alignment horizontal="general" vertical="bottom" textRotation="0" wrapText="false" indent="0" shrinkToFit="false"/>
      <protection locked="true" hidden="false"/>
    </xf>
    <xf numFmtId="164" fontId="4" fillId="7" borderId="12" xfId="0" applyFont="true" applyBorder="true" applyAlignment="false" applyProtection="false">
      <alignment horizontal="general" vertical="bottom" textRotation="0" wrapText="false" indent="0" shrinkToFit="false"/>
      <protection locked="true" hidden="false"/>
    </xf>
    <xf numFmtId="164" fontId="4" fillId="7" borderId="13" xfId="0" applyFont="true" applyBorder="true" applyAlignment="false" applyProtection="false">
      <alignment horizontal="general" vertical="bottom" textRotation="0" wrapText="false" indent="0" shrinkToFit="false"/>
      <protection locked="true" hidden="false"/>
    </xf>
    <xf numFmtId="165" fontId="4" fillId="7" borderId="14" xfId="0" applyFont="tru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true">
      <alignment horizontal="general" vertical="bottom" textRotation="0" wrapText="true" indent="0" shrinkToFit="false"/>
      <protection locked="false" hidden="false"/>
    </xf>
    <xf numFmtId="166" fontId="4" fillId="0" borderId="4" xfId="0" applyFont="true" applyBorder="true" applyAlignment="false" applyProtection="true">
      <alignment horizontal="general" vertical="bottom" textRotation="0" wrapText="false" indent="0" shrinkToFit="false"/>
      <protection locked="false" hidden="false"/>
    </xf>
    <xf numFmtId="166" fontId="4" fillId="0" borderId="3" xfId="0" applyFont="true" applyBorder="true" applyAlignment="false" applyProtection="true">
      <alignment horizontal="general" vertical="bottom" textRotation="0" wrapText="false" indent="0" shrinkToFit="false"/>
      <protection locked="false" hidden="false"/>
    </xf>
    <xf numFmtId="165" fontId="4" fillId="0" borderId="3" xfId="0" applyFont="true" applyBorder="true" applyAlignment="true" applyProtection="true">
      <alignment horizontal="center" vertical="bottom" textRotation="0" wrapText="false" indent="0" shrinkToFit="false"/>
      <protection locked="false" hidden="false"/>
    </xf>
    <xf numFmtId="166" fontId="14" fillId="0" borderId="4" xfId="0" applyFont="true" applyBorder="true" applyAlignment="false" applyProtection="true">
      <alignment horizontal="general" vertical="bottom" textRotation="0" wrapText="false" indent="0" shrinkToFit="false"/>
      <protection locked="false" hidden="false"/>
    </xf>
    <xf numFmtId="164" fontId="9" fillId="0" borderId="4" xfId="0" applyFont="true" applyBorder="true" applyAlignment="true" applyProtection="false">
      <alignment horizontal="left" vertical="center" textRotation="0" wrapText="false" indent="9" shrinkToFit="false"/>
      <protection locked="true" hidden="false"/>
    </xf>
    <xf numFmtId="167" fontId="4" fillId="0" borderId="3" xfId="0" applyFont="true" applyBorder="true" applyAlignment="true" applyProtection="true">
      <alignment horizontal="center" vertical="bottom" textRotation="0" wrapText="false" indent="0" shrinkToFit="false"/>
      <protection locked="false" hidden="false"/>
    </xf>
    <xf numFmtId="165" fontId="4" fillId="0" borderId="4" xfId="0" applyFont="true" applyBorder="true" applyAlignment="true" applyProtection="true">
      <alignment horizontal="center" vertical="bottom" textRotation="0" wrapText="false" indent="0" shrinkToFit="false"/>
      <protection locked="false" hidden="false"/>
    </xf>
    <xf numFmtId="165" fontId="4" fillId="0" borderId="4" xfId="0" applyFont="true" applyBorder="true" applyAlignment="false" applyProtection="true">
      <alignment horizontal="general" vertical="bottom" textRotation="0" wrapText="false" indent="0" shrinkToFit="false"/>
      <protection locked="false" hidden="false"/>
    </xf>
    <xf numFmtId="168" fontId="4" fillId="0" borderId="4" xfId="0" applyFont="true" applyBorder="true" applyAlignment="true" applyProtection="true">
      <alignment horizontal="center" vertical="bottom" textRotation="0" wrapText="false" indent="0" shrinkToFit="false"/>
      <protection locked="false" hidden="false"/>
    </xf>
    <xf numFmtId="164" fontId="4" fillId="0" borderId="4" xfId="0" applyFont="true" applyBorder="true" applyAlignment="true" applyProtection="true">
      <alignment horizontal="left" vertical="bottom" textRotation="0" wrapText="true" indent="1" shrinkToFit="false"/>
      <protection locked="false" hidden="false"/>
    </xf>
    <xf numFmtId="164" fontId="16" fillId="0" borderId="4" xfId="0" applyFont="true" applyBorder="true" applyAlignment="true" applyProtection="true">
      <alignment horizontal="left" vertical="bottom" textRotation="0" wrapText="true" indent="0" shrinkToFit="false"/>
      <protection locked="false" hidden="false"/>
    </xf>
    <xf numFmtId="166" fontId="12" fillId="0" borderId="4" xfId="0" applyFont="true" applyBorder="true" applyAlignment="false" applyProtection="true">
      <alignment horizontal="general" vertical="bottom" textRotation="0" wrapText="false" indent="0" shrinkToFit="false"/>
      <protection locked="false" hidden="false"/>
    </xf>
    <xf numFmtId="164" fontId="4" fillId="0" borderId="4" xfId="0" applyFont="true" applyBorder="true" applyAlignment="true" applyProtection="true">
      <alignment horizontal="left" vertical="bottom" textRotation="0" wrapText="true" indent="0" shrinkToFit="false"/>
      <protection locked="false" hidden="false"/>
    </xf>
    <xf numFmtId="165" fontId="4" fillId="0" borderId="4" xfId="0" applyFont="true" applyBorder="true" applyAlignment="true" applyProtection="true">
      <alignment horizontal="left" vertical="bottom" textRotation="0" wrapText="false" indent="0" shrinkToFit="false"/>
      <protection locked="false" hidden="false"/>
    </xf>
    <xf numFmtId="166" fontId="4" fillId="0" borderId="4" xfId="0" applyFont="true" applyBorder="true" applyAlignment="true" applyProtection="true">
      <alignment horizontal="left" vertical="bottom" textRotation="0" wrapText="false" indent="4" shrinkToFit="false"/>
      <protection locked="false" hidden="false"/>
    </xf>
    <xf numFmtId="166" fontId="4" fillId="0" borderId="4" xfId="0" applyFont="true" applyBorder="true" applyAlignment="true" applyProtection="true">
      <alignment horizontal="general" vertical="bottom" textRotation="0" wrapText="false" indent="0" shrinkToFit="false"/>
      <protection locked="false" hidden="false"/>
    </xf>
    <xf numFmtId="166" fontId="4" fillId="0" borderId="4" xfId="0" applyFont="true" applyBorder="true" applyAlignment="true" applyProtection="true">
      <alignment horizontal="general" vertical="bottom" textRotation="0" wrapText="true" indent="0" shrinkToFit="false"/>
      <protection locked="false" hidden="false"/>
    </xf>
    <xf numFmtId="164" fontId="4" fillId="0" borderId="4" xfId="0" applyFont="true" applyBorder="true" applyAlignment="false" applyProtection="false">
      <alignment horizontal="general" vertical="bottom" textRotation="0" wrapText="false" indent="0" shrinkToFit="false"/>
      <protection locked="true" hidden="false"/>
    </xf>
    <xf numFmtId="166" fontId="9" fillId="0" borderId="4" xfId="0" applyFont="true" applyBorder="true" applyAlignment="false" applyProtection="true">
      <alignment horizontal="general" vertical="bottom" textRotation="0" wrapText="false" indent="0" shrinkToFit="false"/>
      <protection locked="false" hidden="false"/>
    </xf>
    <xf numFmtId="164" fontId="9" fillId="0" borderId="4" xfId="0" applyFont="true" applyBorder="true" applyAlignment="true" applyProtection="true">
      <alignment horizontal="general" vertical="bottom" textRotation="0" wrapText="true" indent="0" shrinkToFit="false"/>
      <protection locked="false" hidden="false"/>
    </xf>
    <xf numFmtId="165" fontId="9" fillId="0" borderId="4" xfId="0" applyFont="true" applyBorder="true" applyAlignment="false" applyProtection="true">
      <alignment horizontal="general" vertical="bottom" textRotation="0" wrapText="false" indent="0" shrinkToFit="false"/>
      <protection locked="false" hidden="false"/>
    </xf>
    <xf numFmtId="164" fontId="9" fillId="0" borderId="4" xfId="0" applyFont="true" applyBorder="true" applyAlignment="false" applyProtection="false">
      <alignment horizontal="general" vertical="bottom" textRotation="0" wrapText="false" indent="0" shrinkToFit="false"/>
      <protection locked="true" hidden="false"/>
    </xf>
    <xf numFmtId="165" fontId="9" fillId="0" borderId="4" xfId="0" applyFont="true" applyBorder="true" applyAlignment="false" applyProtection="false">
      <alignment horizontal="general" vertical="bottom" textRotation="0" wrapText="false" indent="0" shrinkToFit="false"/>
      <protection locked="true" hidden="false"/>
    </xf>
    <xf numFmtId="166" fontId="9" fillId="0" borderId="4" xfId="0" applyFont="true" applyBorder="true" applyAlignment="false" applyProtection="false">
      <alignment horizontal="general" vertical="bottom" textRotation="0" wrapText="false" indent="0" shrinkToFit="false"/>
      <protection locked="true" hidden="false"/>
    </xf>
    <xf numFmtId="166" fontId="4" fillId="0" borderId="4" xfId="0" applyFont="true" applyBorder="true" applyAlignment="false" applyProtection="false">
      <alignment horizontal="general" vertical="bottom" textRotation="0" wrapText="false" indent="0" shrinkToFit="false"/>
      <protection locked="true" hidden="false"/>
    </xf>
    <xf numFmtId="165" fontId="4" fillId="0" borderId="4" xfId="0" applyFont="true" applyBorder="true" applyAlignment="false" applyProtection="false">
      <alignment horizontal="general" vertical="bottom" textRotation="0" wrapText="false" indent="0" shrinkToFit="false"/>
      <protection locked="true" hidden="false"/>
    </xf>
    <xf numFmtId="164" fontId="4" fillId="0" borderId="15" xfId="0" applyFont="true" applyBorder="true" applyAlignment="false" applyProtection="false">
      <alignment horizontal="general" vertical="bottom" textRotation="0" wrapText="false" indent="0" shrinkToFit="false"/>
      <protection locked="true" hidden="false"/>
    </xf>
    <xf numFmtId="164" fontId="4" fillId="0" borderId="16" xfId="0" applyFont="true" applyBorder="true" applyAlignment="false" applyProtection="false">
      <alignment horizontal="general" vertical="bottom" textRotation="0" wrapText="false" indent="0" shrinkToFit="false"/>
      <protection locked="true" hidden="false"/>
    </xf>
    <xf numFmtId="166" fontId="4" fillId="0" borderId="17" xfId="0" applyFont="true" applyBorder="true" applyAlignment="false" applyProtection="false">
      <alignment horizontal="general" vertical="bottom" textRotation="0" wrapText="false" indent="0" shrinkToFit="false"/>
      <protection locked="true" hidden="false"/>
    </xf>
    <xf numFmtId="165" fontId="4" fillId="0" borderId="18" xfId="0" applyFont="true" applyBorder="true" applyAlignment="false" applyProtection="false">
      <alignment horizontal="general" vertical="bottom" textRotation="0" wrapText="false" indent="0" shrinkToFit="false"/>
      <protection locked="true" hidden="false"/>
    </xf>
    <xf numFmtId="164" fontId="4" fillId="0" borderId="19" xfId="0" applyFont="true" applyBorder="true" applyAlignment="false" applyProtection="false">
      <alignment horizontal="general" vertical="bottom" textRotation="0" wrapText="false" indent="0" shrinkToFit="false"/>
      <protection locked="true" hidden="false"/>
    </xf>
    <xf numFmtId="164" fontId="4" fillId="0" borderId="2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5" fontId="4" fillId="0" borderId="21" xfId="0" applyFont="true" applyBorder="true" applyAlignment="false" applyProtection="false">
      <alignment horizontal="general" vertical="bottom" textRotation="0" wrapText="false" indent="0" shrinkToFit="false"/>
      <protection locked="true" hidden="false"/>
    </xf>
    <xf numFmtId="164" fontId="4" fillId="0" borderId="22" xfId="0" applyFont="tru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4" fillId="0" borderId="23" xfId="0" applyFont="true" applyBorder="true" applyAlignment="false" applyProtection="false">
      <alignment horizontal="general" vertical="bottom" textRotation="0" wrapText="false" indent="0" shrinkToFit="false"/>
      <protection locked="true" hidden="false"/>
    </xf>
    <xf numFmtId="165" fontId="4" fillId="0" borderId="24" xfId="0" applyFont="true" applyBorder="true" applyAlignment="false" applyProtection="false">
      <alignment horizontal="general" vertical="bottom" textRotation="0" wrapText="false" indent="0" shrinkToFit="false"/>
      <protection locked="true" hidden="false"/>
    </xf>
    <xf numFmtId="164" fontId="4" fillId="0" borderId="12" xfId="0" applyFont="true" applyBorder="true" applyAlignment="false" applyProtection="false">
      <alignment horizontal="general" vertical="bottom" textRotation="0" wrapText="false" indent="0" shrinkToFit="false"/>
      <protection locked="true" hidden="false"/>
    </xf>
    <xf numFmtId="166" fontId="4" fillId="0" borderId="13" xfId="0" applyFont="true" applyBorder="true" applyAlignment="false" applyProtection="false">
      <alignment horizontal="general" vertical="bottom" textRotation="0" wrapText="false" indent="0" shrinkToFit="false"/>
      <protection locked="true" hidden="false"/>
    </xf>
    <xf numFmtId="165" fontId="4" fillId="0" borderId="14" xfId="0" applyFont="true" applyBorder="true" applyAlignment="false" applyProtection="false">
      <alignment horizontal="general" vertical="bottom" textRotation="0" wrapText="false" indent="0" shrinkToFit="false"/>
      <protection locked="true" hidden="false"/>
    </xf>
    <xf numFmtId="164" fontId="4" fillId="0" borderId="4" xfId="15" applyFont="true" applyBorder="true" applyAlignment="true" applyProtection="true">
      <alignment horizontal="general" vertical="bottom" textRotation="0" wrapText="false" indent="0" shrinkToFit="false"/>
      <protection locked="true" hidden="false"/>
    </xf>
    <xf numFmtId="164" fontId="0" fillId="9" borderId="0" xfId="0" applyFont="false" applyBorder="false" applyAlignment="true" applyProtection="false">
      <alignment horizontal="left" vertical="center"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4" fontId="19" fillId="10" borderId="0" xfId="0" applyFont="true" applyBorder="false" applyAlignment="true" applyProtection="false">
      <alignment horizontal="left" vertical="center" textRotation="0" wrapText="false" indent="0" shrinkToFit="false"/>
      <protection locked="true" hidden="false"/>
    </xf>
    <xf numFmtId="164" fontId="0" fillId="10" borderId="0" xfId="0" applyFont="false" applyBorder="false" applyAlignment="true" applyProtection="false">
      <alignment horizontal="left" vertical="center" textRotation="0" wrapText="false" indent="0" shrinkToFit="false"/>
      <protection locked="true" hidden="false"/>
    </xf>
    <xf numFmtId="164" fontId="0" fillId="10" borderId="0" xfId="0" applyFont="false" applyBorder="false" applyAlignment="false" applyProtection="false">
      <alignment horizontal="general" vertical="bottom" textRotation="0" wrapText="false" indent="0" shrinkToFit="false"/>
      <protection locked="true" hidden="false"/>
    </xf>
    <xf numFmtId="164" fontId="7" fillId="9" borderId="0" xfId="0" applyFont="true" applyBorder="true" applyAlignment="true" applyProtection="false">
      <alignment horizontal="left" vertical="center" textRotation="0" wrapText="false" indent="0" shrinkToFit="false"/>
      <protection locked="true" hidden="false"/>
    </xf>
    <xf numFmtId="164" fontId="6" fillId="9" borderId="0" xfId="0" applyFont="true" applyBorder="true" applyAlignment="true" applyProtection="false">
      <alignment horizontal="left" vertical="center" textRotation="0" wrapText="false" indent="0" shrinkToFit="false"/>
      <protection locked="true" hidden="false"/>
    </xf>
    <xf numFmtId="164" fontId="0" fillId="9" borderId="0" xfId="0" applyFont="false" applyBorder="true" applyAlignment="true" applyProtection="false">
      <alignment horizontal="left" vertical="center" textRotation="0" wrapText="false" indent="0" shrinkToFit="false"/>
      <protection locked="true" hidden="false"/>
    </xf>
    <xf numFmtId="164" fontId="0" fillId="9" borderId="0" xfId="0" applyFont="true" applyBorder="true" applyAlignment="true" applyProtection="false">
      <alignment horizontal="left" vertical="center" textRotation="0" wrapText="true" indent="0" shrinkToFit="false"/>
      <protection locked="true" hidden="false"/>
    </xf>
    <xf numFmtId="164" fontId="7" fillId="9" borderId="0" xfId="0" applyFont="true" applyBorder="false" applyAlignment="true" applyProtection="false">
      <alignment horizontal="left" vertical="center" textRotation="0" wrapText="false" indent="0" shrinkToFit="false"/>
      <protection locked="true" hidden="false"/>
    </xf>
    <xf numFmtId="164" fontId="20" fillId="9" borderId="0" xfId="0" applyFont="true" applyBorder="false" applyAlignment="true" applyProtection="false">
      <alignment horizontal="left" vertical="center" textRotation="0" wrapText="false" indent="0" shrinkToFit="false"/>
      <protection locked="true" hidden="false"/>
    </xf>
    <xf numFmtId="164" fontId="21" fillId="9" borderId="0" xfId="0" applyFont="true" applyBorder="false" applyAlignment="true" applyProtection="false">
      <alignment horizontal="left" vertical="center" textRotation="0" wrapText="false" indent="0" shrinkToFit="false"/>
      <protection locked="true" hidden="false"/>
    </xf>
    <xf numFmtId="164" fontId="21"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7" fillId="9" borderId="0" xfId="0" applyFont="true" applyBorder="true" applyAlignment="true" applyProtection="false">
      <alignment horizontal="left" vertical="top" textRotation="0" wrapText="false" indent="0" shrinkToFit="false"/>
      <protection locked="true" hidden="false"/>
    </xf>
    <xf numFmtId="164" fontId="6" fillId="9" borderId="0" xfId="0" applyFont="true" applyBorder="true" applyAlignment="true" applyProtection="false">
      <alignment horizontal="left" vertical="center" textRotation="0" wrapText="true" indent="0" shrinkToFit="false"/>
      <protection locked="true" hidden="false"/>
    </xf>
    <xf numFmtId="164" fontId="6" fillId="9" borderId="0" xfId="0" applyFont="true" applyBorder="true" applyAlignment="true" applyProtection="false">
      <alignment horizontal="left" vertical="top" textRotation="0" wrapText="true" indent="0" shrinkToFit="false"/>
      <protection locked="true" hidden="false"/>
    </xf>
    <xf numFmtId="164" fontId="0" fillId="9" borderId="0" xfId="0" applyFont="false" applyBorder="true" applyAlignment="true" applyProtection="false">
      <alignment horizontal="left" vertical="center" textRotation="0" wrapText="true" indent="0" shrinkToFit="false"/>
      <protection locked="true" hidden="false"/>
    </xf>
    <xf numFmtId="164" fontId="7" fillId="9" borderId="0" xfId="0" applyFont="true" applyBorder="true" applyAlignment="false" applyProtection="false">
      <alignment horizontal="general" vertical="bottom" textRotation="0" wrapText="false" indent="0" shrinkToFit="false"/>
      <protection locked="true" hidden="false"/>
    </xf>
    <xf numFmtId="164" fontId="13" fillId="9" borderId="0" xfId="0" applyFont="true" applyBorder="true" applyAlignment="true" applyProtection="false">
      <alignment horizontal="left" vertical="bottom" textRotation="0" wrapText="false" indent="0" shrinkToFit="false"/>
      <protection locked="true" hidden="false"/>
    </xf>
    <xf numFmtId="164" fontId="4" fillId="9" borderId="0" xfId="0" applyFont="true" applyBorder="true" applyAlignment="false" applyProtection="false">
      <alignment horizontal="general" vertical="bottom" textRotation="0" wrapText="false" indent="0" shrinkToFit="false"/>
      <protection locked="true" hidden="false"/>
    </xf>
    <xf numFmtId="164" fontId="4" fillId="11" borderId="0" xfId="0" applyFont="true" applyBorder="true" applyAlignment="false" applyProtection="false">
      <alignment horizontal="general" vertical="bottom" textRotation="0" wrapText="false" indent="0" shrinkToFit="false"/>
      <protection locked="true" hidden="false"/>
    </xf>
    <xf numFmtId="170" fontId="4" fillId="2" borderId="0" xfId="0" applyFont="true" applyBorder="true" applyAlignment="false" applyProtection="false">
      <alignment horizontal="general" vertical="bottom" textRotation="0" wrapText="false" indent="0" shrinkToFit="false"/>
      <protection locked="true" hidden="false"/>
    </xf>
    <xf numFmtId="164" fontId="4" fillId="12" borderId="0" xfId="0" applyFont="true" applyBorder="true" applyAlignment="false" applyProtection="false">
      <alignment horizontal="general" vertical="bottom" textRotation="0" wrapText="false" indent="0" shrinkToFit="false"/>
      <protection locked="true" hidden="false"/>
    </xf>
    <xf numFmtId="164" fontId="4" fillId="13" borderId="0" xfId="0" applyFont="true" applyBorder="true" applyAlignment="false" applyProtection="false">
      <alignment horizontal="general" vertical="bottom" textRotation="0" wrapText="false" indent="0" shrinkToFit="false"/>
      <protection locked="true" hidden="false"/>
    </xf>
    <xf numFmtId="164" fontId="12" fillId="14" borderId="0" xfId="0" applyFont="true" applyBorder="true" applyAlignment="false" applyProtection="false">
      <alignment horizontal="general" vertical="bottom" textRotation="0" wrapText="false" indent="0" shrinkToFit="false"/>
      <protection locked="true" hidden="false"/>
    </xf>
    <xf numFmtId="164" fontId="12" fillId="9" borderId="0" xfId="0" applyFont="true" applyBorder="true" applyAlignment="false" applyProtection="false">
      <alignment horizontal="general" vertical="bottom" textRotation="0" wrapText="false" indent="0" shrinkToFit="false"/>
      <protection locked="true" hidden="false"/>
    </xf>
    <xf numFmtId="170" fontId="4" fillId="9" borderId="0" xfId="0" applyFont="true" applyBorder="true" applyAlignment="false" applyProtection="false">
      <alignment horizontal="general" vertical="bottom" textRotation="0" wrapText="false" indent="0" shrinkToFit="false"/>
      <protection locked="true" hidden="false"/>
    </xf>
    <xf numFmtId="164" fontId="13" fillId="9" borderId="4" xfId="0" applyFont="true" applyBorder="true" applyAlignment="false" applyProtection="false">
      <alignment horizontal="general" vertical="bottom" textRotation="0" wrapText="false" indent="0" shrinkToFit="false"/>
      <protection locked="true" hidden="false"/>
    </xf>
    <xf numFmtId="170" fontId="4" fillId="9" borderId="4" xfId="0" applyFont="true" applyBorder="true" applyAlignment="false" applyProtection="false">
      <alignment horizontal="general" vertical="bottom" textRotation="0" wrapText="false" indent="0" shrinkToFit="false"/>
      <protection locked="true" hidden="false"/>
    </xf>
    <xf numFmtId="164" fontId="23" fillId="15" borderId="25" xfId="0" applyFont="true" applyBorder="true" applyAlignment="false" applyProtection="false">
      <alignment horizontal="general" vertical="bottom" textRotation="0" wrapText="false" indent="0" shrinkToFit="false"/>
      <protection locked="true" hidden="false"/>
    </xf>
    <xf numFmtId="164" fontId="23" fillId="15" borderId="26" xfId="0" applyFont="true" applyBorder="true" applyAlignment="false" applyProtection="false">
      <alignment horizontal="general" vertical="bottom" textRotation="0" wrapText="false" indent="0" shrinkToFit="false"/>
      <protection locked="true" hidden="false"/>
    </xf>
    <xf numFmtId="164" fontId="23" fillId="15" borderId="27" xfId="0" applyFont="true" applyBorder="true" applyAlignment="false" applyProtection="false">
      <alignment horizontal="general" vertical="bottom" textRotation="0" wrapText="false" indent="0" shrinkToFit="false"/>
      <protection locked="true" hidden="false"/>
    </xf>
    <xf numFmtId="164" fontId="24" fillId="0" borderId="25" xfId="0" applyFont="true" applyBorder="true" applyAlignment="false" applyProtection="false">
      <alignment horizontal="general" vertical="bottom" textRotation="0" wrapText="false" indent="0" shrinkToFit="false"/>
      <protection locked="true" hidden="false"/>
    </xf>
    <xf numFmtId="164" fontId="24" fillId="0" borderId="26" xfId="0" applyFont="true" applyBorder="true" applyAlignment="false" applyProtection="false">
      <alignment horizontal="general" vertical="bottom" textRotation="0" wrapText="false" indent="0" shrinkToFit="false"/>
      <protection locked="true" hidden="false"/>
    </xf>
    <xf numFmtId="170" fontId="24" fillId="0" borderId="26" xfId="0" applyFont="true" applyBorder="true" applyAlignment="true" applyProtection="false">
      <alignment horizontal="center" vertical="bottom" textRotation="0" wrapText="false" indent="0" shrinkToFit="false"/>
      <protection locked="true" hidden="false"/>
    </xf>
    <xf numFmtId="164" fontId="24" fillId="0" borderId="27" xfId="0" applyFont="true" applyBorder="true" applyAlignment="false" applyProtection="false">
      <alignment horizontal="general" vertical="bottom" textRotation="0" wrapText="false" indent="0" shrinkToFit="false"/>
      <protection locked="true" hidden="false"/>
    </xf>
    <xf numFmtId="164" fontId="24" fillId="0" borderId="28" xfId="0" applyFont="true" applyBorder="true" applyAlignment="false" applyProtection="false">
      <alignment horizontal="general" vertical="bottom" textRotation="0" wrapText="false" indent="0" shrinkToFit="false"/>
      <protection locked="true" hidden="false"/>
    </xf>
    <xf numFmtId="164" fontId="24" fillId="0" borderId="29" xfId="0" applyFont="true" applyBorder="true" applyAlignment="false" applyProtection="false">
      <alignment horizontal="general" vertical="bottom" textRotation="0" wrapText="false" indent="0" shrinkToFit="false"/>
      <protection locked="true" hidden="false"/>
    </xf>
    <xf numFmtId="170" fontId="24" fillId="0" borderId="29" xfId="0" applyFont="true" applyBorder="true" applyAlignment="true" applyProtection="false">
      <alignment horizontal="center" vertical="bottom" textRotation="0" wrapText="false" indent="0" shrinkToFit="false"/>
      <protection locked="true" hidden="false"/>
    </xf>
    <xf numFmtId="164" fontId="24" fillId="0" borderId="30" xfId="0" applyFont="true" applyBorder="true" applyAlignment="false" applyProtection="false">
      <alignment horizontal="general" vertical="bottom" textRotation="0" wrapText="false" indent="0" shrinkToFit="false"/>
      <protection locked="true" hidden="false"/>
    </xf>
    <xf numFmtId="164" fontId="24" fillId="0" borderId="26" xfId="0" applyFont="true" applyBorder="true" applyAlignment="true" applyProtection="false">
      <alignment horizontal="left" vertical="bottom" textRotation="0" wrapText="false" indent="0" shrinkToFit="false"/>
      <protection locked="true" hidden="false"/>
    </xf>
    <xf numFmtId="164" fontId="24" fillId="0" borderId="29" xfId="0" applyFont="true" applyBorder="true" applyAlignment="true" applyProtection="false">
      <alignment horizontal="left" vertical="bottom" textRotation="0" wrapText="false" indent="0" shrinkToFit="false"/>
      <protection locked="true" hidden="false"/>
    </xf>
    <xf numFmtId="165" fontId="21" fillId="6" borderId="0" xfId="0" applyFont="tru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21" fillId="6"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7" fillId="0" borderId="31"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3" fillId="0" borderId="31"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3" fillId="0" borderId="32" xfId="0" applyFont="true" applyBorder="true" applyAlignment="false" applyProtection="false">
      <alignment horizontal="general" vertical="bottom" textRotation="0" wrapText="false" indent="0" shrinkToFit="false"/>
      <protection locked="true" hidden="false"/>
    </xf>
    <xf numFmtId="164" fontId="13" fillId="0" borderId="33" xfId="0" applyFont="true" applyBorder="true" applyAlignment="true" applyProtection="false">
      <alignment horizontal="general" vertical="bottom" textRotation="0" wrapText="true" indent="0" shrinkToFit="false"/>
      <protection locked="true" hidden="false"/>
    </xf>
    <xf numFmtId="164" fontId="13" fillId="0" borderId="34" xfId="0" applyFont="true" applyBorder="true" applyAlignment="true" applyProtection="false">
      <alignment horizontal="general" vertical="bottom" textRotation="0" wrapText="true" indent="0" shrinkToFit="false"/>
      <protection locked="true" hidden="false"/>
    </xf>
    <xf numFmtId="164" fontId="6" fillId="0" borderId="35" xfId="0" applyFont="true" applyBorder="true" applyAlignment="false" applyProtection="false">
      <alignment horizontal="general" vertical="bottom" textRotation="0" wrapText="false" indent="0" shrinkToFit="false"/>
      <protection locked="true" hidden="false"/>
    </xf>
    <xf numFmtId="164" fontId="0" fillId="0" borderId="35"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4" fillId="0" borderId="35" xfId="0" applyFont="true" applyBorder="true" applyAlignment="false" applyProtection="false">
      <alignment horizontal="general" vertical="bottom" textRotation="0" wrapText="false" indent="0" shrinkToFit="false"/>
      <protection locked="true" hidden="false"/>
    </xf>
    <xf numFmtId="164" fontId="4" fillId="0" borderId="36"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9" fillId="0" borderId="37" xfId="0" applyFont="true" applyBorder="true" applyAlignment="false" applyProtection="false">
      <alignment horizontal="general" vertical="bottom" textRotation="0" wrapText="false" indent="0" shrinkToFit="false"/>
      <protection locked="true" hidden="false"/>
    </xf>
    <xf numFmtId="164" fontId="4" fillId="0" borderId="37" xfId="0" applyFont="true" applyBorder="true" applyAlignment="false" applyProtection="false">
      <alignment horizontal="general" vertical="bottom" textRotation="0" wrapText="false" indent="0" shrinkToFit="false"/>
      <protection locked="true" hidden="false"/>
    </xf>
    <xf numFmtId="164" fontId="6" fillId="0" borderId="38" xfId="0" applyFont="true" applyBorder="true" applyAlignment="false" applyProtection="false">
      <alignment horizontal="general" vertical="bottom" textRotation="0" wrapText="false" indent="0" shrinkToFit="false"/>
      <protection locked="true" hidden="false"/>
    </xf>
    <xf numFmtId="164" fontId="4" fillId="0" borderId="38" xfId="0" applyFont="true" applyBorder="true" applyAlignment="false" applyProtection="false">
      <alignment horizontal="general" vertical="bottom" textRotation="0" wrapText="false" indent="0" shrinkToFit="false"/>
      <protection locked="true" hidden="false"/>
    </xf>
    <xf numFmtId="164" fontId="4" fillId="0" borderId="39" xfId="0" applyFont="true" applyBorder="true" applyAlignment="false" applyProtection="false">
      <alignment horizontal="general" vertical="bottom" textRotation="0" wrapText="false" indent="0" shrinkToFit="false"/>
      <protection locked="true" hidden="false"/>
    </xf>
    <xf numFmtId="164" fontId="4" fillId="0" borderId="40" xfId="0" applyFont="true" applyBorder="true" applyAlignment="false" applyProtection="false">
      <alignment horizontal="general" vertical="bottom" textRotation="0" wrapText="false" indent="0" shrinkToFit="false"/>
      <protection locked="true" hidden="false"/>
    </xf>
    <xf numFmtId="164" fontId="4" fillId="0" borderId="41" xfId="0" applyFont="true" applyBorder="true" applyAlignment="false" applyProtection="false">
      <alignment horizontal="general" vertical="bottom" textRotation="0" wrapText="false" indent="0" shrinkToFit="false"/>
      <protection locked="true" hidden="false"/>
    </xf>
    <xf numFmtId="164" fontId="13" fillId="9" borderId="32" xfId="0" applyFont="true" applyBorder="true" applyAlignment="true" applyProtection="false">
      <alignment horizontal="general" vertical="bottom" textRotation="0" wrapText="false" indent="0" shrinkToFit="false"/>
      <protection locked="true" hidden="false"/>
    </xf>
    <xf numFmtId="164" fontId="0" fillId="9" borderId="33" xfId="0" applyFont="false" applyBorder="true" applyAlignment="false" applyProtection="false">
      <alignment horizontal="general" vertical="bottom" textRotation="0" wrapText="false" indent="0" shrinkToFit="false"/>
      <protection locked="true" hidden="false"/>
    </xf>
    <xf numFmtId="164" fontId="0" fillId="9" borderId="34" xfId="0" applyFont="false" applyBorder="true" applyAlignment="false" applyProtection="false">
      <alignment horizontal="general" vertical="bottom" textRotation="0" wrapText="false" indent="0" shrinkToFit="false"/>
      <protection locked="true" hidden="false"/>
    </xf>
    <xf numFmtId="164" fontId="13" fillId="9" borderId="36" xfId="0" applyFont="true" applyBorder="true" applyAlignment="true" applyProtection="false">
      <alignment horizontal="general" vertical="bottom" textRotation="0" wrapText="false" indent="0" shrinkToFit="false"/>
      <protection locked="true" hidden="false"/>
    </xf>
    <xf numFmtId="164" fontId="0" fillId="9" borderId="37" xfId="0" applyFont="false" applyBorder="true" applyAlignment="false" applyProtection="false">
      <alignment horizontal="general" vertical="bottom" textRotation="0" wrapText="false" indent="0" shrinkToFit="false"/>
      <protection locked="true" hidden="false"/>
    </xf>
    <xf numFmtId="164" fontId="9" fillId="6" borderId="0" xfId="0" applyFont="true" applyBorder="true" applyAlignment="false" applyProtection="false">
      <alignment horizontal="general" vertical="bottom" textRotation="0" wrapText="false" indent="0" shrinkToFit="false"/>
      <protection locked="true" hidden="false"/>
    </xf>
    <xf numFmtId="164" fontId="0" fillId="6"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9" borderId="36" xfId="0" applyFont="true" applyBorder="true" applyAlignment="false" applyProtection="false">
      <alignment horizontal="general" vertical="bottom" textRotation="0" wrapText="false" indent="0" shrinkToFit="false"/>
      <protection locked="true" hidden="false"/>
    </xf>
    <xf numFmtId="164" fontId="6" fillId="9" borderId="0" xfId="0" applyFont="true" applyBorder="true" applyAlignment="false" applyProtection="false">
      <alignment horizontal="general" vertical="bottom" textRotation="0" wrapText="false" indent="0" shrinkToFit="false"/>
      <protection locked="true" hidden="false"/>
    </xf>
    <xf numFmtId="164" fontId="9" fillId="9" borderId="0" xfId="0" applyFont="true" applyBorder="true" applyAlignment="false" applyProtection="false">
      <alignment horizontal="general" vertical="bottom" textRotation="0" wrapText="false" indent="0" shrinkToFit="false"/>
      <protection locked="true" hidden="false"/>
    </xf>
    <xf numFmtId="165" fontId="7" fillId="9" borderId="0" xfId="0" applyFont="true" applyBorder="true" applyAlignment="true" applyProtection="false">
      <alignment horizontal="center" vertical="bottom" textRotation="0" wrapText="false" indent="0" shrinkToFit="false"/>
      <protection locked="true" hidden="false"/>
    </xf>
    <xf numFmtId="164" fontId="6" fillId="9" borderId="37" xfId="0" applyFont="true" applyBorder="true" applyAlignment="false" applyProtection="false">
      <alignment horizontal="general" vertical="bottom" textRotation="0" wrapText="false" indent="0" shrinkToFit="false"/>
      <protection locked="true" hidden="false"/>
    </xf>
    <xf numFmtId="164" fontId="9" fillId="9" borderId="36" xfId="0" applyFont="true" applyBorder="true" applyAlignment="false" applyProtection="false">
      <alignment horizontal="general" vertical="bottom" textRotation="0" wrapText="false" indent="0" shrinkToFit="false"/>
      <protection locked="true" hidden="false"/>
    </xf>
    <xf numFmtId="164" fontId="25" fillId="16" borderId="0" xfId="0" applyFont="true" applyBorder="true" applyAlignment="false" applyProtection="false">
      <alignment horizontal="general" vertical="bottom" textRotation="0" wrapText="false" indent="0" shrinkToFit="false"/>
      <protection locked="true" hidden="false"/>
    </xf>
    <xf numFmtId="164" fontId="25" fillId="9" borderId="37" xfId="0" applyFont="true" applyBorder="true" applyAlignment="false" applyProtection="false">
      <alignment horizontal="general" vertical="bottom" textRotation="0" wrapText="false" indent="0" shrinkToFit="false"/>
      <protection locked="true" hidden="false"/>
    </xf>
    <xf numFmtId="164" fontId="6" fillId="9" borderId="36" xfId="0" applyFont="true" applyBorder="true" applyAlignment="false" applyProtection="false">
      <alignment horizontal="general" vertical="bottom" textRotation="0" wrapText="false" indent="0" shrinkToFit="false"/>
      <protection locked="true" hidden="false"/>
    </xf>
    <xf numFmtId="164" fontId="0" fillId="9" borderId="36" xfId="0" applyFont="true" applyBorder="true" applyAlignment="false" applyProtection="false">
      <alignment horizontal="general" vertical="bottom" textRotation="0" wrapText="false" indent="0" shrinkToFit="false"/>
      <protection locked="true" hidden="false"/>
    </xf>
    <xf numFmtId="164" fontId="0" fillId="0" borderId="36" xfId="0" applyFont="false" applyBorder="true" applyAlignment="false" applyProtection="false">
      <alignment horizontal="general" vertical="bottom" textRotation="0" wrapText="false" indent="0" shrinkToFit="false"/>
      <protection locked="true" hidden="false"/>
    </xf>
    <xf numFmtId="164" fontId="0" fillId="0" borderId="37" xfId="0" applyFont="false" applyBorder="true" applyAlignment="false" applyProtection="false">
      <alignment horizontal="general" vertical="bottom" textRotation="0" wrapText="false" indent="0" shrinkToFit="false"/>
      <protection locked="true" hidden="false"/>
    </xf>
    <xf numFmtId="164" fontId="13" fillId="9" borderId="36" xfId="0" applyFont="true" applyBorder="true" applyAlignment="false" applyProtection="false">
      <alignment horizontal="general" vertical="bottom" textRotation="0" wrapText="false" indent="0" shrinkToFit="false"/>
      <protection locked="true" hidden="false"/>
    </xf>
    <xf numFmtId="164" fontId="13" fillId="9"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26" fillId="9" borderId="36" xfId="0" applyFont="true" applyBorder="true" applyAlignment="true" applyProtection="false">
      <alignment horizontal="left" vertical="bottom" textRotation="0" wrapText="false" indent="0" shrinkToFit="false"/>
      <protection locked="true" hidden="false"/>
    </xf>
    <xf numFmtId="164" fontId="26" fillId="9" borderId="0" xfId="0" applyFont="true" applyBorder="true" applyAlignment="true" applyProtection="false">
      <alignment horizontal="left" vertical="bottom" textRotation="0" wrapText="false" indent="0" shrinkToFit="false"/>
      <protection locked="true" hidden="false"/>
    </xf>
    <xf numFmtId="164" fontId="0" fillId="9" borderId="0" xfId="0" applyFont="false" applyBorder="true" applyAlignment="true" applyProtection="false">
      <alignment horizontal="left" vertical="bottom" textRotation="0" wrapText="false" indent="0" shrinkToFit="false"/>
      <protection locked="true" hidden="false"/>
    </xf>
    <xf numFmtId="164" fontId="0" fillId="9" borderId="37" xfId="0" applyFont="false" applyBorder="true" applyAlignment="true" applyProtection="false">
      <alignment horizontal="left" vertical="bottom" textRotation="0" wrapText="false" indent="0" shrinkToFit="false"/>
      <protection locked="true" hidden="false"/>
    </xf>
    <xf numFmtId="164" fontId="27" fillId="9" borderId="0" xfId="0" applyFont="true" applyBorder="true" applyAlignment="false" applyProtection="false">
      <alignment horizontal="general" vertical="bottom" textRotation="0" wrapText="false" indent="0" shrinkToFit="false"/>
      <protection locked="true" hidden="false"/>
    </xf>
    <xf numFmtId="164" fontId="4" fillId="9" borderId="39" xfId="0" applyFont="true" applyBorder="true" applyAlignment="false" applyProtection="false">
      <alignment horizontal="general" vertical="bottom" textRotation="0" wrapText="false" indent="0" shrinkToFit="false"/>
      <protection locked="true" hidden="false"/>
    </xf>
    <xf numFmtId="164" fontId="27" fillId="9" borderId="40" xfId="0" applyFont="true" applyBorder="true" applyAlignment="false" applyProtection="false">
      <alignment horizontal="general" vertical="bottom" textRotation="0" wrapText="false" indent="0" shrinkToFit="false"/>
      <protection locked="true" hidden="false"/>
    </xf>
    <xf numFmtId="164" fontId="0" fillId="9" borderId="40" xfId="0" applyFont="false" applyBorder="true" applyAlignment="false" applyProtection="false">
      <alignment horizontal="general" vertical="bottom" textRotation="0" wrapText="false" indent="0" shrinkToFit="false"/>
      <protection locked="true" hidden="false"/>
    </xf>
    <xf numFmtId="164" fontId="0" fillId="9" borderId="41" xfId="0" applyFont="false" applyBorder="true" applyAlignment="false" applyProtection="false">
      <alignment horizontal="general" vertical="bottom" textRotation="0" wrapText="false" indent="0" shrinkToFit="false"/>
      <protection locked="true" hidden="false"/>
    </xf>
    <xf numFmtId="164" fontId="28" fillId="17" borderId="0" xfId="0" applyFont="true" applyBorder="false" applyAlignment="false" applyProtection="false">
      <alignment horizontal="general" vertical="bottom" textRotation="0" wrapText="false" indent="0" shrinkToFit="false"/>
      <protection locked="true" hidden="false"/>
    </xf>
    <xf numFmtId="164" fontId="29" fillId="17" borderId="0" xfId="0" applyFont="true" applyBorder="false" applyAlignment="false" applyProtection="false">
      <alignment horizontal="general" vertical="bottom" textRotation="0" wrapText="false" indent="0" shrinkToFit="false"/>
      <protection locked="true" hidden="false"/>
    </xf>
    <xf numFmtId="164" fontId="30" fillId="17" borderId="0" xfId="0" applyFont="true" applyBorder="false" applyAlignment="false" applyProtection="false">
      <alignment horizontal="general" vertical="bottom" textRotation="0" wrapText="false" indent="0" shrinkToFit="false"/>
      <protection locked="true" hidden="false"/>
    </xf>
    <xf numFmtId="165" fontId="30" fillId="17" borderId="0" xfId="0" applyFont="true" applyBorder="false" applyAlignment="false" applyProtection="false">
      <alignment horizontal="general" vertical="bottom" textRotation="0" wrapText="false" indent="0" shrinkToFit="false"/>
      <protection locked="true" hidden="false"/>
    </xf>
    <xf numFmtId="164" fontId="30" fillId="17" borderId="0" xfId="0" applyFont="true" applyBorder="false" applyAlignment="true" applyProtection="false">
      <alignment horizontal="center" vertical="bottom" textRotation="0" wrapText="false" indent="0" shrinkToFit="false"/>
      <protection locked="tru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5" fontId="32" fillId="0" borderId="0" xfId="0" applyFont="true" applyBorder="false" applyAlignment="false" applyProtection="false">
      <alignment horizontal="general" vertical="bottom" textRotation="0" wrapText="false" indent="0" shrinkToFit="false"/>
      <protection locked="true" hidden="false"/>
    </xf>
    <xf numFmtId="164" fontId="0" fillId="18" borderId="0" xfId="0" applyFont="false" applyBorder="false" applyAlignment="true" applyProtection="false">
      <alignment horizontal="center" vertical="bottom" textRotation="0" wrapText="false" indent="0" shrinkToFit="false"/>
      <protection locked="true" hidden="false"/>
    </xf>
    <xf numFmtId="164" fontId="33" fillId="19" borderId="32" xfId="0" applyFont="true" applyBorder="true" applyAlignment="false" applyProtection="false">
      <alignment horizontal="general" vertical="bottom" textRotation="0" wrapText="false" indent="0" shrinkToFit="false"/>
      <protection locked="true" hidden="false"/>
    </xf>
    <xf numFmtId="164" fontId="33" fillId="19" borderId="33" xfId="0" applyFont="true" applyBorder="true" applyAlignment="false" applyProtection="false">
      <alignment horizontal="general" vertical="bottom" textRotation="0" wrapText="false" indent="0" shrinkToFit="false"/>
      <protection locked="true" hidden="false"/>
    </xf>
    <xf numFmtId="165" fontId="7" fillId="19" borderId="33" xfId="0" applyFont="true" applyBorder="true" applyAlignment="true" applyProtection="false">
      <alignment horizontal="center" vertical="bottom" textRotation="0" wrapText="false" indent="0" shrinkToFit="false"/>
      <protection locked="true" hidden="false"/>
    </xf>
    <xf numFmtId="165" fontId="7" fillId="19" borderId="34" xfId="0" applyFont="true" applyBorder="true" applyAlignment="true" applyProtection="false">
      <alignment horizontal="center" vertical="bottom" textRotation="0" wrapText="false" indent="0" shrinkToFit="false"/>
      <protection locked="true" hidden="false"/>
    </xf>
    <xf numFmtId="164" fontId="6" fillId="2" borderId="0" xfId="0" applyFont="true" applyBorder="false" applyAlignment="true" applyProtection="false">
      <alignment horizontal="center"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35" fillId="18" borderId="0" xfId="0" applyFont="true" applyBorder="false" applyAlignment="true" applyProtection="false">
      <alignment horizontal="center" vertical="bottom" textRotation="0" wrapText="true" indent="0" shrinkToFit="false"/>
      <protection locked="true" hidden="false"/>
    </xf>
    <xf numFmtId="165" fontId="6" fillId="19" borderId="0" xfId="0" applyFont="true" applyBorder="true" applyAlignment="true" applyProtection="false">
      <alignment horizontal="left" vertical="center" textRotation="0" wrapText="false" indent="0" shrinkToFit="false"/>
      <protection locked="true" hidden="false"/>
    </xf>
    <xf numFmtId="164" fontId="36" fillId="19" borderId="0" xfId="0" applyFont="true" applyBorder="false" applyAlignment="true" applyProtection="false">
      <alignment horizontal="center" vertical="center" textRotation="0" wrapText="false" indent="0" shrinkToFit="false"/>
      <protection locked="true" hidden="false"/>
    </xf>
    <xf numFmtId="165" fontId="7" fillId="19" borderId="0" xfId="0" applyFont="true" applyBorder="true" applyAlignment="true" applyProtection="false">
      <alignment horizontal="center" vertical="bottom" textRotation="0" wrapText="false" indent="0" shrinkToFit="false"/>
      <protection locked="true" hidden="false"/>
    </xf>
    <xf numFmtId="165" fontId="7" fillId="19" borderId="37" xfId="0" applyFont="true" applyBorder="true" applyAlignment="true" applyProtection="false">
      <alignment horizontal="center" vertical="bottom" textRotation="0" wrapText="false" indent="0" shrinkToFit="false"/>
      <protection locked="true" hidden="false"/>
    </xf>
    <xf numFmtId="164" fontId="32" fillId="2"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4" fontId="35" fillId="2" borderId="0" xfId="0" applyFont="true" applyBorder="false" applyAlignment="false" applyProtection="false">
      <alignment horizontal="general" vertical="bottom" textRotation="0" wrapText="false" indent="0" shrinkToFit="false"/>
      <protection locked="true" hidden="false"/>
    </xf>
    <xf numFmtId="171" fontId="37" fillId="19" borderId="0" xfId="0" applyFont="true" applyBorder="false" applyAlignment="true" applyProtection="false">
      <alignment horizontal="center" vertical="bottom" textRotation="0" wrapText="false" indent="0" shrinkToFit="false"/>
      <protection locked="true" hidden="false"/>
    </xf>
    <xf numFmtId="164" fontId="38" fillId="0" borderId="0" xfId="0" applyFont="true" applyBorder="false" applyAlignment="false" applyProtection="false">
      <alignment horizontal="general" vertical="bottom" textRotation="0" wrapText="false" indent="0" shrinkToFit="false"/>
      <protection locked="true" hidden="false"/>
    </xf>
    <xf numFmtId="165" fontId="38" fillId="0" borderId="0" xfId="0" applyFont="true" applyBorder="false" applyAlignment="true" applyProtection="false">
      <alignment horizontal="center"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5" fontId="7" fillId="19" borderId="36" xfId="0" applyFont="true" applyBorder="true" applyAlignment="true" applyProtection="false">
      <alignment horizontal="center" vertical="bottom" textRotation="0" wrapText="false" indent="0" shrinkToFit="false"/>
      <protection locked="true" hidden="false"/>
    </xf>
    <xf numFmtId="164" fontId="39" fillId="0" borderId="0" xfId="0" applyFont="true" applyBorder="false" applyAlignment="false" applyProtection="false">
      <alignment horizontal="general" vertical="bottom" textRotation="0" wrapText="false" indent="0" shrinkToFit="false"/>
      <protection locked="true" hidden="false"/>
    </xf>
    <xf numFmtId="164" fontId="39" fillId="0" borderId="0" xfId="0" applyFont="true" applyBorder="false" applyAlignment="true" applyProtection="false">
      <alignment horizontal="center" vertical="bottom" textRotation="0" wrapText="fals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5" fontId="7" fillId="19" borderId="39" xfId="0" applyFont="true" applyBorder="true" applyAlignment="true" applyProtection="false">
      <alignment horizontal="left" vertical="bottom" textRotation="0" wrapText="false" indent="0" shrinkToFit="false"/>
      <protection locked="true" hidden="false"/>
    </xf>
    <xf numFmtId="165" fontId="7" fillId="19" borderId="40" xfId="0" applyFont="true" applyBorder="true" applyAlignment="true" applyProtection="false">
      <alignment horizontal="left" vertical="bottom" textRotation="0" wrapText="false" indent="0" shrinkToFit="false"/>
      <protection locked="true" hidden="false"/>
    </xf>
    <xf numFmtId="165" fontId="7" fillId="19" borderId="40" xfId="0" applyFont="true" applyBorder="true" applyAlignment="true" applyProtection="false">
      <alignment horizontal="center" vertical="bottom" textRotation="0" wrapText="false" indent="0" shrinkToFit="false"/>
      <protection locked="true" hidden="false"/>
    </xf>
    <xf numFmtId="165" fontId="7" fillId="19" borderId="41" xfId="0" applyFont="true" applyBorder="true" applyAlignment="true" applyProtection="false">
      <alignment horizontal="center" vertical="bottom" textRotation="0" wrapText="false" indent="0" shrinkToFit="false"/>
      <protection locked="true" hidden="false"/>
    </xf>
    <xf numFmtId="164" fontId="31" fillId="0" borderId="0" xfId="0" applyFont="true" applyBorder="false" applyAlignment="true" applyProtection="false">
      <alignment horizontal="left" vertical="bottom" textRotation="0" wrapText="false" indent="0" shrinkToFit="false"/>
      <protection locked="true" hidden="false"/>
    </xf>
    <xf numFmtId="165" fontId="39" fillId="0" borderId="0" xfId="0" applyFont="true" applyBorder="false" applyAlignment="true" applyProtection="false">
      <alignment horizontal="center" vertical="bottom" textRotation="0" wrapText="false" indent="0" shrinkToFit="false"/>
      <protection locked="true" hidden="false"/>
    </xf>
    <xf numFmtId="164" fontId="7" fillId="0" borderId="5" xfId="0" applyFont="true" applyBorder="true" applyAlignment="false" applyProtection="false">
      <alignment horizontal="general" vertical="bottom" textRotation="0" wrapText="false" indent="0" shrinkToFit="false"/>
      <protection locked="true" hidden="false"/>
    </xf>
    <xf numFmtId="164" fontId="7" fillId="0" borderId="42" xfId="0" applyFont="true" applyBorder="true" applyAlignment="false" applyProtection="false">
      <alignment horizontal="general" vertical="bottom" textRotation="0" wrapText="false" indent="0" shrinkToFit="false"/>
      <protection locked="true" hidden="false"/>
    </xf>
    <xf numFmtId="165" fontId="6" fillId="0" borderId="43" xfId="0" applyFont="true" applyBorder="true" applyAlignment="true" applyProtection="false">
      <alignment horizontal="center" vertical="bottom" textRotation="0" wrapText="false" indent="0" shrinkToFit="false"/>
      <protection locked="true" hidden="false"/>
    </xf>
    <xf numFmtId="165" fontId="6" fillId="2" borderId="43" xfId="0" applyFont="true" applyBorder="true" applyAlignment="true" applyProtection="false">
      <alignment horizontal="center" vertical="bottom" textRotation="0" wrapText="false" indent="0" shrinkToFit="false"/>
      <protection locked="true" hidden="false"/>
    </xf>
    <xf numFmtId="165" fontId="6" fillId="2" borderId="44" xfId="0" applyFont="true" applyBorder="true" applyAlignment="true" applyProtection="false">
      <alignment horizontal="center" vertical="bottom" textRotation="0" wrapText="false" indent="0" shrinkToFit="false"/>
      <protection locked="true" hidden="false"/>
    </xf>
    <xf numFmtId="165" fontId="6" fillId="20" borderId="43" xfId="0" applyFont="true" applyBorder="true" applyAlignment="true" applyProtection="false">
      <alignment horizontal="center" vertical="bottom" textRotation="0" wrapText="false" indent="0" shrinkToFit="false"/>
      <protection locked="true" hidden="false"/>
    </xf>
    <xf numFmtId="165" fontId="6" fillId="18" borderId="43" xfId="0" applyFont="true" applyBorder="true" applyAlignment="true" applyProtection="false">
      <alignment horizontal="center" vertical="bottom" textRotation="0" wrapText="false" indent="0" shrinkToFit="false"/>
      <protection locked="true" hidden="false"/>
    </xf>
    <xf numFmtId="165" fontId="6" fillId="9" borderId="43" xfId="0" applyFont="true" applyBorder="true" applyAlignment="true" applyProtection="false">
      <alignment horizontal="center" vertical="bottom" textRotation="0" wrapText="false" indent="0" shrinkToFit="false"/>
      <protection locked="true" hidden="false"/>
    </xf>
    <xf numFmtId="164" fontId="7" fillId="0" borderId="45" xfId="0" applyFont="true" applyBorder="true" applyAlignment="false" applyProtection="false">
      <alignment horizontal="general" vertical="bottom" textRotation="0" wrapText="false" indent="0" shrinkToFit="false"/>
      <protection locked="true" hidden="false"/>
    </xf>
    <xf numFmtId="164" fontId="7" fillId="0" borderId="14" xfId="0" applyFont="true" applyBorder="true" applyAlignment="false" applyProtection="false">
      <alignment horizontal="general" vertical="bottom" textRotation="0" wrapText="false" indent="0" shrinkToFit="false"/>
      <protection locked="true" hidden="false"/>
    </xf>
    <xf numFmtId="165" fontId="6" fillId="0" borderId="4" xfId="0" applyFont="true" applyBorder="true" applyAlignment="true" applyProtection="false">
      <alignment horizontal="center" vertical="bottom" textRotation="0" wrapText="false" indent="0" shrinkToFit="false"/>
      <protection locked="true" hidden="false"/>
    </xf>
    <xf numFmtId="165" fontId="6" fillId="2" borderId="4" xfId="0" applyFont="true" applyBorder="true" applyAlignment="true" applyProtection="false">
      <alignment horizontal="center" vertical="bottom" textRotation="0" wrapText="false" indent="0" shrinkToFit="false"/>
      <protection locked="true" hidden="false"/>
    </xf>
    <xf numFmtId="165" fontId="6" fillId="2" borderId="46" xfId="0" applyFont="true" applyBorder="true" applyAlignment="true" applyProtection="false">
      <alignment horizontal="center" vertical="bottom" textRotation="0" wrapText="false" indent="0" shrinkToFit="false"/>
      <protection locked="true" hidden="false"/>
    </xf>
    <xf numFmtId="165" fontId="6" fillId="20" borderId="4"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5" fontId="6" fillId="18" borderId="4" xfId="0" applyFont="true" applyBorder="true" applyAlignment="true" applyProtection="false">
      <alignment horizontal="center" vertical="bottom" textRotation="0" wrapText="false" indent="0" shrinkToFit="false"/>
      <protection locked="true" hidden="false"/>
    </xf>
    <xf numFmtId="165" fontId="6" fillId="9" borderId="4"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7" fillId="0" borderId="47" xfId="0" applyFont="true" applyBorder="true" applyAlignment="false" applyProtection="false">
      <alignment horizontal="general" vertical="bottom" textRotation="0" wrapText="false" indent="0" shrinkToFit="false"/>
      <protection locked="true" hidden="false"/>
    </xf>
    <xf numFmtId="164" fontId="7" fillId="0" borderId="48" xfId="0" applyFont="true" applyBorder="true" applyAlignment="false" applyProtection="false">
      <alignment horizontal="general" vertical="bottom" textRotation="0" wrapText="false" indent="0" shrinkToFit="false"/>
      <protection locked="true" hidden="false"/>
    </xf>
    <xf numFmtId="165" fontId="7" fillId="0" borderId="49" xfId="0" applyFont="true" applyBorder="true" applyAlignment="true" applyProtection="false">
      <alignment horizontal="center" vertical="bottom" textRotation="0" wrapText="false" indent="0" shrinkToFit="false"/>
      <protection locked="true" hidden="false"/>
    </xf>
    <xf numFmtId="165" fontId="7" fillId="2" borderId="49" xfId="0" applyFont="true" applyBorder="true" applyAlignment="true" applyProtection="false">
      <alignment horizontal="center" vertical="bottom" textRotation="0" wrapText="false" indent="0" shrinkToFit="false"/>
      <protection locked="true" hidden="false"/>
    </xf>
    <xf numFmtId="165" fontId="7" fillId="2" borderId="50" xfId="0" applyFont="true" applyBorder="true" applyAlignment="true" applyProtection="false">
      <alignment horizontal="center" vertical="bottom" textRotation="0" wrapText="false" indent="0" shrinkToFit="false"/>
      <protection locked="true" hidden="false"/>
    </xf>
    <xf numFmtId="165" fontId="7" fillId="20" borderId="49" xfId="0" applyFont="true" applyBorder="true" applyAlignment="true" applyProtection="false">
      <alignment horizontal="center" vertical="bottom" textRotation="0" wrapText="false" indent="0" shrinkToFit="false"/>
      <protection locked="true" hidden="false"/>
    </xf>
    <xf numFmtId="165" fontId="7" fillId="18" borderId="49" xfId="0" applyFont="true" applyBorder="true" applyAlignment="true" applyProtection="false">
      <alignment horizontal="center" vertical="bottom" textRotation="0" wrapText="false" indent="0" shrinkToFit="false"/>
      <protection locked="true" hidden="false"/>
    </xf>
    <xf numFmtId="165" fontId="21" fillId="0" borderId="0" xfId="0" applyFont="true" applyBorder="false" applyAlignment="true" applyProtection="false">
      <alignment horizontal="center" vertical="bottom" textRotation="0" wrapText="false" indent="0" shrinkToFit="false"/>
      <protection locked="true" hidden="false"/>
    </xf>
    <xf numFmtId="165" fontId="7" fillId="9" borderId="49" xfId="0" applyFont="true" applyBorder="true" applyAlignment="true" applyProtection="false">
      <alignment horizontal="center" vertical="bottom" textRotation="0" wrapText="false" indent="0" shrinkToFit="false"/>
      <protection locked="true" hidden="false"/>
    </xf>
    <xf numFmtId="164" fontId="32" fillId="18"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7" fillId="2" borderId="0" xfId="0" applyFont="true" applyBorder="false" applyAlignment="true" applyProtection="false">
      <alignment horizontal="left" vertical="center" textRotation="0" wrapText="true" indent="0" shrinkToFit="false"/>
      <protection locked="true" hidden="false"/>
    </xf>
    <xf numFmtId="164" fontId="7" fillId="20" borderId="0" xfId="0" applyFont="true" applyBorder="false" applyAlignment="true" applyProtection="false">
      <alignment horizontal="left" vertical="center" textRotation="0" wrapText="true" indent="0" shrinkToFit="false"/>
      <protection locked="true" hidden="false"/>
    </xf>
    <xf numFmtId="164" fontId="7" fillId="21" borderId="0" xfId="0" applyFont="true" applyBorder="false" applyAlignment="true" applyProtection="false">
      <alignment horizontal="left" vertical="center" textRotation="0" wrapText="true" indent="0" shrinkToFit="false"/>
      <protection locked="true" hidden="false"/>
    </xf>
    <xf numFmtId="164" fontId="7" fillId="18"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41" fillId="0" borderId="40" xfId="0" applyFont="true" applyBorder="true" applyAlignment="false" applyProtection="false">
      <alignment horizontal="general" vertical="bottom" textRotation="0" wrapText="false" indent="0" shrinkToFit="false"/>
      <protection locked="true" hidden="false"/>
    </xf>
    <xf numFmtId="164" fontId="42" fillId="0" borderId="40" xfId="0" applyFont="true" applyBorder="true" applyAlignment="true" applyProtection="false">
      <alignment horizontal="center" vertical="bottom" textRotation="0" wrapText="false" indent="0" shrinkToFit="false"/>
      <protection locked="true" hidden="false"/>
    </xf>
    <xf numFmtId="164" fontId="42" fillId="2" borderId="40" xfId="0" applyFont="true" applyBorder="true" applyAlignment="true" applyProtection="false">
      <alignment horizontal="center" vertical="bottom" textRotation="0" wrapText="true" indent="0" shrinkToFit="false"/>
      <protection locked="true" hidden="false"/>
    </xf>
    <xf numFmtId="164" fontId="41" fillId="20" borderId="40" xfId="0" applyFont="true" applyBorder="true" applyAlignment="true" applyProtection="false">
      <alignment horizontal="center" vertical="bottom" textRotation="0" wrapText="true" indent="0" shrinkToFit="false"/>
      <protection locked="true" hidden="false"/>
    </xf>
    <xf numFmtId="164" fontId="41" fillId="21" borderId="40" xfId="0" applyFont="true" applyBorder="true" applyAlignment="true" applyProtection="false">
      <alignment horizontal="center" vertical="bottom" textRotation="0" wrapText="true" indent="0" shrinkToFit="false"/>
      <protection locked="true" hidden="false"/>
    </xf>
    <xf numFmtId="164" fontId="42" fillId="18" borderId="4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5" fontId="43" fillId="0" borderId="0" xfId="0" applyFont="true" applyBorder="false" applyAlignment="false" applyProtection="false">
      <alignment horizontal="general" vertical="bottom" textRotation="0" wrapText="false" indent="0" shrinkToFit="false"/>
      <protection locked="true" hidden="false"/>
    </xf>
    <xf numFmtId="165" fontId="43" fillId="0" borderId="0" xfId="0" applyFont="true" applyBorder="false" applyAlignment="true" applyProtection="false">
      <alignment horizontal="center" vertical="bottom" textRotation="0" wrapText="false" indent="0" shrinkToFit="false"/>
      <protection locked="true" hidden="false"/>
    </xf>
    <xf numFmtId="167" fontId="43" fillId="0" borderId="0" xfId="0" applyFont="true" applyBorder="false" applyAlignment="true" applyProtection="false">
      <alignment horizontal="center" vertical="bottom" textRotation="0" wrapText="false" indent="0" shrinkToFit="false"/>
      <protection locked="true" hidden="false"/>
    </xf>
    <xf numFmtId="165" fontId="0" fillId="2" borderId="0" xfId="0" applyFont="false" applyBorder="false" applyAlignment="true" applyProtection="false">
      <alignment horizontal="center" vertical="bottom" textRotation="0" wrapText="false" indent="0" shrinkToFit="false"/>
      <protection locked="true" hidden="false"/>
    </xf>
    <xf numFmtId="165" fontId="6" fillId="20" borderId="0" xfId="0" applyFont="true" applyBorder="false" applyAlignment="true" applyProtection="false">
      <alignment horizontal="center" vertical="bottom" textRotation="0" wrapText="false" indent="0" shrinkToFit="false"/>
      <protection locked="true" hidden="false"/>
    </xf>
    <xf numFmtId="164" fontId="6" fillId="21" borderId="0" xfId="0" applyFont="true" applyBorder="true" applyAlignment="true" applyProtection="true">
      <alignment horizontal="center" vertical="bottom" textRotation="0" wrapText="false" indent="0" shrinkToFit="false"/>
      <protection locked="true" hidden="false"/>
    </xf>
    <xf numFmtId="172" fontId="6" fillId="21" borderId="0" xfId="0" applyFont="true" applyBorder="false" applyAlignment="true" applyProtection="false">
      <alignment horizontal="center" vertical="bottom" textRotation="0" wrapText="false" indent="0" shrinkToFit="false"/>
      <protection locked="true" hidden="false"/>
    </xf>
    <xf numFmtId="167" fontId="0" fillId="18" borderId="0" xfId="0" applyFont="fals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false" applyBorder="false" applyAlignment="true" applyProtection="false">
      <alignment horizontal="center" vertical="bottom" textRotation="0" wrapText="false" indent="0" shrinkToFit="false"/>
      <protection locked="true" hidden="false"/>
    </xf>
    <xf numFmtId="171"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5" fontId="43" fillId="0" borderId="51" xfId="0" applyFont="true" applyBorder="true" applyAlignment="false" applyProtection="false">
      <alignment horizontal="general" vertical="bottom" textRotation="0" wrapText="false" indent="0" shrinkToFit="false"/>
      <protection locked="true" hidden="false"/>
    </xf>
    <xf numFmtId="165" fontId="43" fillId="0" borderId="51" xfId="0" applyFont="true" applyBorder="true" applyAlignment="true" applyProtection="false">
      <alignment horizontal="center" vertical="bottom" textRotation="0" wrapText="false" indent="0" shrinkToFit="false"/>
      <protection locked="true" hidden="false"/>
    </xf>
    <xf numFmtId="165" fontId="0" fillId="2" borderId="51" xfId="0" applyFont="false" applyBorder="true" applyAlignment="true" applyProtection="false">
      <alignment horizontal="center" vertical="bottom" textRotation="0" wrapText="false" indent="0" shrinkToFit="false"/>
      <protection locked="true" hidden="false"/>
    </xf>
    <xf numFmtId="165" fontId="6" fillId="20" borderId="51" xfId="0" applyFont="true" applyBorder="true" applyAlignment="true" applyProtection="false">
      <alignment horizontal="center" vertical="bottom" textRotation="0" wrapText="false" indent="0" shrinkToFit="false"/>
      <protection locked="true" hidden="false"/>
    </xf>
    <xf numFmtId="164" fontId="6" fillId="21" borderId="51" xfId="0" applyFont="true" applyBorder="true" applyAlignment="true" applyProtection="true">
      <alignment horizontal="center" vertical="bottom" textRotation="0" wrapText="false" indent="0" shrinkToFit="false"/>
      <protection locked="true" hidden="false"/>
    </xf>
    <xf numFmtId="172" fontId="6" fillId="21" borderId="51" xfId="0" applyFont="true" applyBorder="true" applyAlignment="true" applyProtection="false">
      <alignment horizontal="center" vertical="bottom" textRotation="0" wrapText="false" indent="0" shrinkToFit="false"/>
      <protection locked="true" hidden="false"/>
    </xf>
    <xf numFmtId="167" fontId="0" fillId="18" borderId="51" xfId="0" applyFont="false" applyBorder="true" applyAlignment="true" applyProtection="false">
      <alignment horizontal="center" vertical="bottom" textRotation="0" wrapText="false" indent="0" shrinkToFit="false"/>
      <protection locked="true" hidden="false"/>
    </xf>
    <xf numFmtId="168" fontId="0" fillId="0" borderId="51" xfId="0" applyFont="false" applyBorder="true" applyAlignment="true" applyProtection="false">
      <alignment horizontal="center" vertical="bottom" textRotation="0" wrapText="false" indent="0" shrinkToFit="false"/>
      <protection locked="true" hidden="false"/>
    </xf>
    <xf numFmtId="165" fontId="0" fillId="0" borderId="51" xfId="0" applyFont="false" applyBorder="true" applyAlignment="true" applyProtection="false">
      <alignment horizontal="center" vertical="bottom" textRotation="0" wrapText="false" indent="0" shrinkToFit="false"/>
      <protection locked="true" hidden="false"/>
    </xf>
    <xf numFmtId="164" fontId="0" fillId="0" borderId="51" xfId="0" applyFont="false" applyBorder="true" applyAlignment="false" applyProtection="false">
      <alignment horizontal="general" vertical="bottom" textRotation="0" wrapText="false" indent="0" shrinkToFit="false"/>
      <protection locked="true" hidden="false"/>
    </xf>
    <xf numFmtId="171" fontId="0" fillId="0" borderId="51" xfId="0" applyFont="true" applyBorder="true" applyAlignment="true" applyProtection="false">
      <alignment horizontal="center" vertical="bottom" textRotation="0" wrapText="false" indent="0" shrinkToFit="false"/>
      <protection locked="true" hidden="false"/>
    </xf>
    <xf numFmtId="165" fontId="43" fillId="21" borderId="0" xfId="0" applyFont="true" applyBorder="false" applyAlignment="false" applyProtection="false">
      <alignment horizontal="general" vertical="bottom" textRotation="0" wrapText="false" indent="0" shrinkToFit="false"/>
      <protection locked="true" hidden="false"/>
    </xf>
    <xf numFmtId="165" fontId="43" fillId="21" borderId="40" xfId="0" applyFont="true" applyBorder="true" applyAlignment="false" applyProtection="false">
      <alignment horizontal="general" vertical="bottom" textRotation="0" wrapText="false" indent="0" shrinkToFit="false"/>
      <protection locked="true" hidden="false"/>
    </xf>
    <xf numFmtId="165" fontId="43" fillId="7" borderId="40" xfId="0" applyFont="true" applyBorder="true" applyAlignment="true" applyProtection="false">
      <alignment horizontal="center" vertical="bottom" textRotation="0" wrapText="false" indent="0" shrinkToFit="false"/>
      <protection locked="true" hidden="false"/>
    </xf>
    <xf numFmtId="165" fontId="0" fillId="7" borderId="40" xfId="0" applyFont="false" applyBorder="true" applyAlignment="true" applyProtection="false">
      <alignment horizontal="center" vertical="bottom" textRotation="0" wrapText="false" indent="0" shrinkToFit="false"/>
      <protection locked="true" hidden="false"/>
    </xf>
    <xf numFmtId="165" fontId="6" fillId="7" borderId="40" xfId="0" applyFont="true" applyBorder="true" applyAlignment="true" applyProtection="false">
      <alignment horizontal="center" vertical="bottom" textRotation="0" wrapText="false" indent="0" shrinkToFit="false"/>
      <protection locked="true" hidden="false"/>
    </xf>
    <xf numFmtId="164" fontId="6" fillId="7" borderId="40" xfId="0" applyFont="true" applyBorder="true" applyAlignment="true" applyProtection="true">
      <alignment horizontal="center" vertical="bottom" textRotation="0" wrapText="false" indent="0" shrinkToFit="false"/>
      <protection locked="true" hidden="false"/>
    </xf>
    <xf numFmtId="172" fontId="6" fillId="7" borderId="40" xfId="0" applyFont="true" applyBorder="true" applyAlignment="true" applyProtection="false">
      <alignment horizontal="center" vertical="bottom" textRotation="0" wrapText="false" indent="0" shrinkToFit="false"/>
      <protection locked="true" hidden="false"/>
    </xf>
    <xf numFmtId="167" fontId="0" fillId="7" borderId="40" xfId="0" applyFont="false" applyBorder="true" applyAlignment="true" applyProtection="false">
      <alignment horizontal="center" vertical="bottom" textRotation="0" wrapText="false" indent="0" shrinkToFit="false"/>
      <protection locked="true" hidden="false"/>
    </xf>
    <xf numFmtId="168" fontId="0" fillId="7" borderId="40" xfId="0" applyFont="false" applyBorder="true" applyAlignment="true" applyProtection="false">
      <alignment horizontal="center" vertical="bottom" textRotation="0" wrapText="false" indent="0" shrinkToFit="false"/>
      <protection locked="true" hidden="false"/>
    </xf>
    <xf numFmtId="165" fontId="0" fillId="0" borderId="40" xfId="0" applyFont="fals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xf numFmtId="171" fontId="0" fillId="0" borderId="40" xfId="0" applyFont="true" applyBorder="true" applyAlignment="true" applyProtection="false">
      <alignment horizontal="center" vertical="bottom" textRotation="0" wrapText="false" indent="0" shrinkToFit="false"/>
      <protection locked="true" hidden="false"/>
    </xf>
    <xf numFmtId="165" fontId="43" fillId="22"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72" fontId="6" fillId="0" borderId="0" xfId="0" applyFont="true" applyBorder="false" applyAlignment="true" applyProtection="false">
      <alignment horizontal="center" vertical="bottom" textRotation="0" wrapText="false" indent="0" shrinkToFit="false"/>
      <protection locked="true" hidden="false"/>
    </xf>
    <xf numFmtId="167" fontId="0" fillId="0" borderId="0" xfId="0" applyFont="false" applyBorder="false" applyAlignment="true" applyProtection="false">
      <alignment horizontal="center" vertical="bottom" textRotation="0" wrapText="false" indent="0" shrinkToFit="false"/>
      <protection locked="true" hidden="false"/>
    </xf>
    <xf numFmtId="165" fontId="43" fillId="7" borderId="0" xfId="0" applyFont="true" applyBorder="false" applyAlignment="true" applyProtection="false">
      <alignment horizontal="center" vertical="bottom" textRotation="0" wrapText="false" indent="0" shrinkToFit="false"/>
      <protection locked="true" hidden="false"/>
    </xf>
    <xf numFmtId="165" fontId="43" fillId="22" borderId="51" xfId="0" applyFont="true" applyBorder="true" applyAlignment="false" applyProtection="false">
      <alignment horizontal="general" vertical="bottom" textRotation="0" wrapText="false" indent="0" shrinkToFit="false"/>
      <protection locked="true" hidden="false"/>
    </xf>
    <xf numFmtId="165" fontId="43" fillId="23" borderId="0" xfId="0" applyFont="true" applyBorder="true" applyAlignment="false" applyProtection="false">
      <alignment horizontal="general" vertical="bottom" textRotation="0" wrapText="false" indent="0" shrinkToFit="false"/>
      <protection locked="true" hidden="false"/>
    </xf>
    <xf numFmtId="165" fontId="43" fillId="0" borderId="0" xfId="0" applyFont="true" applyBorder="true" applyAlignment="true" applyProtection="false">
      <alignment horizontal="center" vertical="bottom" textRotation="0" wrapText="false" indent="0" shrinkToFit="false"/>
      <protection locked="true" hidden="false"/>
    </xf>
    <xf numFmtId="165" fontId="6" fillId="0" borderId="0" xfId="0" applyFont="true" applyBorder="true" applyAlignment="true" applyProtection="false">
      <alignment horizontal="center" vertical="bottom" textRotation="0" wrapText="false" indent="0" shrinkToFit="false"/>
      <protection locked="true" hidden="false"/>
    </xf>
    <xf numFmtId="172" fontId="6" fillId="0" borderId="0" xfId="0" applyFont="true" applyBorder="true" applyAlignment="true" applyProtection="false">
      <alignment horizontal="center" vertical="bottom" textRotation="0" wrapText="false" indent="0" shrinkToFit="false"/>
      <protection locked="true" hidden="false"/>
    </xf>
    <xf numFmtId="167" fontId="0" fillId="0" borderId="0" xfId="0" applyFont="false" applyBorder="true" applyAlignment="true" applyProtection="false">
      <alignment horizontal="center" vertical="bottom" textRotation="0" wrapText="false" indent="0" shrinkToFit="false"/>
      <protection locked="true" hidden="false"/>
    </xf>
    <xf numFmtId="168" fontId="0" fillId="0" borderId="0" xfId="0" applyFont="false" applyBorder="true" applyAlignment="true" applyProtection="false">
      <alignment horizontal="center" vertical="bottom" textRotation="0" wrapText="false" indent="0" shrinkToFit="false"/>
      <protection locked="true" hidden="false"/>
    </xf>
    <xf numFmtId="165" fontId="0" fillId="0" borderId="0" xfId="0" applyFont="false" applyBorder="true" applyAlignment="true" applyProtection="false">
      <alignment horizontal="center" vertical="bottom" textRotation="0" wrapText="false" indent="0" shrinkToFit="false"/>
      <protection locked="true" hidden="false"/>
    </xf>
    <xf numFmtId="171" fontId="0" fillId="0" borderId="0" xfId="0" applyFont="true" applyBorder="true" applyAlignment="true" applyProtection="false">
      <alignment horizontal="center" vertical="bottom" textRotation="0" wrapText="false" indent="0" shrinkToFit="false"/>
      <protection locked="true" hidden="false"/>
    </xf>
    <xf numFmtId="165" fontId="43" fillId="23" borderId="40" xfId="0" applyFont="true" applyBorder="true" applyAlignment="false" applyProtection="false">
      <alignment horizontal="general" vertical="bottom" textRotation="0" wrapText="false" indent="0" shrinkToFit="false"/>
      <protection locked="true" hidden="false"/>
    </xf>
    <xf numFmtId="165" fontId="43" fillId="0" borderId="40" xfId="0" applyFont="true" applyBorder="true" applyAlignment="true" applyProtection="false">
      <alignment horizontal="center" vertical="bottom" textRotation="0" wrapText="false" indent="0" shrinkToFit="false"/>
      <protection locked="true" hidden="false"/>
    </xf>
    <xf numFmtId="165" fontId="6" fillId="24" borderId="15" xfId="0" applyFont="true" applyBorder="true" applyAlignment="true" applyProtection="false">
      <alignment horizontal="left" vertical="center" textRotation="0" wrapText="false" indent="0" shrinkToFit="false"/>
      <protection locked="true" hidden="false"/>
    </xf>
    <xf numFmtId="164" fontId="0" fillId="24" borderId="17" xfId="0" applyFont="false" applyBorder="true" applyAlignment="false" applyProtection="false">
      <alignment horizontal="general" vertical="bottom" textRotation="0" wrapText="false" indent="0" shrinkToFit="false"/>
      <protection locked="true" hidden="false"/>
    </xf>
    <xf numFmtId="165" fontId="7" fillId="24" borderId="18" xfId="0" applyFont="true" applyBorder="true" applyAlignment="true" applyProtection="false">
      <alignment horizontal="center" vertical="bottom" textRotation="0" wrapText="false" indent="0" shrinkToFit="false"/>
      <protection locked="true" hidden="false"/>
    </xf>
    <xf numFmtId="165" fontId="6" fillId="24" borderId="19" xfId="0" applyFont="true" applyBorder="true" applyAlignment="true" applyProtection="false">
      <alignment horizontal="left" vertical="center" textRotation="0" wrapText="false" indent="0" shrinkToFit="false"/>
      <protection locked="true" hidden="false"/>
    </xf>
    <xf numFmtId="164" fontId="0" fillId="24" borderId="0" xfId="0" applyFont="false" applyBorder="true" applyAlignment="false" applyProtection="false">
      <alignment horizontal="general" vertical="bottom" textRotation="0" wrapText="false" indent="0" shrinkToFit="false"/>
      <protection locked="true" hidden="false"/>
    </xf>
    <xf numFmtId="165" fontId="7" fillId="24" borderId="21" xfId="0" applyFont="true" applyBorder="true" applyAlignment="true" applyProtection="false">
      <alignment horizontal="center" vertical="bottom" textRotation="0" wrapText="false" indent="0" shrinkToFit="false"/>
      <protection locked="true" hidden="false"/>
    </xf>
    <xf numFmtId="171" fontId="37" fillId="24" borderId="12" xfId="0" applyFont="true" applyBorder="true" applyAlignment="true" applyProtection="false">
      <alignment horizontal="center" vertical="bottom" textRotation="0" wrapText="false" indent="0" shrinkToFit="false"/>
      <protection locked="true" hidden="false"/>
    </xf>
    <xf numFmtId="171" fontId="37" fillId="24" borderId="14" xfId="0" applyFont="true" applyBorder="true" applyAlignment="true" applyProtection="false">
      <alignment horizontal="center" vertical="bottom" textRotation="0" wrapText="false" indent="0" shrinkToFit="false"/>
      <protection locked="true" hidden="false"/>
    </xf>
    <xf numFmtId="165" fontId="6" fillId="24" borderId="22" xfId="0" applyFont="true" applyBorder="true" applyAlignment="true" applyProtection="false">
      <alignment horizontal="left" vertical="center" textRotation="0" wrapText="false" indent="0" shrinkToFit="false"/>
      <protection locked="true" hidden="false"/>
    </xf>
    <xf numFmtId="164" fontId="0" fillId="24" borderId="23" xfId="0" applyFont="false" applyBorder="true" applyAlignment="false" applyProtection="false">
      <alignment horizontal="general" vertical="bottom" textRotation="0" wrapText="false" indent="0" shrinkToFit="false"/>
      <protection locked="true" hidden="false"/>
    </xf>
    <xf numFmtId="165" fontId="7" fillId="24" borderId="24"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7" fillId="2" borderId="0" xfId="0" applyFont="true" applyBorder="false" applyAlignment="true" applyProtection="false">
      <alignment horizontal="center" vertical="center" textRotation="0" wrapText="true" indent="0" shrinkToFit="false"/>
      <protection locked="true" hidden="false"/>
    </xf>
    <xf numFmtId="164" fontId="7" fillId="20" borderId="0" xfId="0" applyFont="true" applyBorder="false" applyAlignment="true" applyProtection="false">
      <alignment horizontal="center" vertical="center" textRotation="0" wrapText="true" indent="0" shrinkToFit="false"/>
      <protection locked="true" hidden="false"/>
    </xf>
    <xf numFmtId="164" fontId="7" fillId="21" borderId="0" xfId="0" applyFont="true" applyBorder="false" applyAlignment="true" applyProtection="false">
      <alignment horizontal="center" vertical="center" textRotation="0" wrapText="true" indent="0" shrinkToFit="false"/>
      <protection locked="true" hidden="false"/>
    </xf>
    <xf numFmtId="164" fontId="7" fillId="18"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true" applyProtection="true">
      <alignment horizontal="general" vertical="top" textRotation="0" wrapText="tru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13" fillId="0" borderId="52" xfId="0" applyFont="true" applyBorder="true" applyAlignment="true" applyProtection="true">
      <alignment horizontal="center" vertical="top" textRotation="0" wrapText="true" indent="0" shrinkToFit="false"/>
      <protection locked="true" hidden="false"/>
    </xf>
    <xf numFmtId="164" fontId="13" fillId="0" borderId="53" xfId="0" applyFont="true" applyBorder="true" applyAlignment="true" applyProtection="true">
      <alignment horizontal="center" vertical="top" textRotation="0" wrapText="true" indent="0" shrinkToFit="false"/>
      <protection locked="true" hidden="false"/>
    </xf>
    <xf numFmtId="164" fontId="13" fillId="0" borderId="53" xfId="0" applyFont="true" applyBorder="true" applyAlignment="true" applyProtection="false">
      <alignment horizontal="center" vertical="top" textRotation="0" wrapText="true" indent="0" shrinkToFit="false"/>
      <protection locked="true" hidden="false"/>
    </xf>
    <xf numFmtId="164" fontId="13" fillId="0" borderId="54" xfId="0" applyFont="true" applyBorder="true" applyAlignment="true" applyProtection="false">
      <alignment horizontal="center" vertical="top" textRotation="0" wrapText="true" indent="0" shrinkToFit="false"/>
      <protection locked="true" hidden="false"/>
    </xf>
    <xf numFmtId="164" fontId="0" fillId="0" borderId="55" xfId="0" applyFont="true" applyBorder="true" applyAlignment="true" applyProtection="false">
      <alignment horizontal="general" vertical="top" textRotation="0" wrapText="true" indent="0" shrinkToFit="false"/>
      <protection locked="true" hidden="false"/>
    </xf>
    <xf numFmtId="164" fontId="0" fillId="0" borderId="56" xfId="0" applyFont="true" applyBorder="tru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13" fillId="0" borderId="57" xfId="0" applyFont="true" applyBorder="true" applyAlignment="true" applyProtection="true">
      <alignment horizontal="center" vertical="top" textRotation="0" wrapText="true" indent="0" shrinkToFit="false"/>
      <protection locked="true" hidden="false"/>
    </xf>
    <xf numFmtId="164" fontId="13" fillId="0" borderId="43" xfId="0" applyFont="true" applyBorder="true" applyAlignment="true" applyProtection="true">
      <alignment horizontal="center" vertical="top" textRotation="0" wrapText="true" indent="0" shrinkToFit="false"/>
      <protection locked="true" hidden="false"/>
    </xf>
    <xf numFmtId="164" fontId="4" fillId="0" borderId="0" xfId="20" applyFont="true" applyBorder="false" applyAlignment="true" applyProtection="false">
      <alignment horizontal="left" vertical="bottom" textRotation="0" wrapText="false" indent="0" shrinkToFit="false"/>
      <protection locked="true" hidden="false"/>
    </xf>
    <xf numFmtId="164" fontId="13" fillId="0" borderId="52" xfId="0" applyFont="true" applyBorder="true" applyAlignment="true" applyProtection="false">
      <alignment horizontal="center"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13" fillId="0" borderId="57" xfId="0" applyFont="true" applyBorder="true" applyAlignment="true" applyProtection="false">
      <alignment horizontal="center" vertical="top" textRotation="0" wrapText="true" indent="0" shrinkToFit="false"/>
      <protection locked="true" hidden="false"/>
    </xf>
    <xf numFmtId="164" fontId="13" fillId="0" borderId="43" xfId="0" applyFont="true" applyBorder="true" applyAlignment="true" applyProtection="false">
      <alignment horizontal="center" vertical="top" textRotation="0" wrapText="true" indent="0" shrinkToFit="false"/>
      <protection locked="true" hidden="false"/>
    </xf>
    <xf numFmtId="164" fontId="13" fillId="0" borderId="44" xfId="0" applyFont="true" applyBorder="true" applyAlignment="true" applyProtection="false">
      <alignment horizontal="center" vertical="top" textRotation="0" wrapText="true" indent="0" shrinkToFit="false"/>
      <protection locked="true" hidden="false"/>
    </xf>
    <xf numFmtId="164" fontId="4" fillId="9" borderId="0" xfId="0" applyFont="true" applyBorder="false" applyAlignment="false" applyProtection="false">
      <alignment horizontal="general" vertical="bottom" textRotation="0" wrapText="false" indent="0" shrinkToFit="false"/>
      <protection locked="true" hidden="false"/>
    </xf>
    <xf numFmtId="167" fontId="4" fillId="0" borderId="0" xfId="0" applyFont="true" applyBorder="tru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4" fillId="0" borderId="0" xfId="0" applyFont="tru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dxfs count="2">
    <dxf>
      <font>
        <color rgb="FF9C0006"/>
      </font>
      <numFmt numFmtId="164" formatCode="General"/>
      <fill>
        <patternFill>
          <bgColor rgb="FFFFC7CE"/>
        </patternFill>
      </fill>
    </dxf>
    <dxf>
      <font>
        <color rgb="FF9C0006"/>
      </font>
      <numFmt numFmtId="164" formatCode="General"/>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1D1160"/>
      <rgbColor rgb="FF9BBB59"/>
      <rgbColor rgb="FF800080"/>
      <rgbColor rgb="FF008080"/>
      <rgbColor rgb="FFBFBFBF"/>
      <rgbColor rgb="FF808080"/>
      <rgbColor rgb="FFC3D69B"/>
      <rgbColor rgb="FF7030A0"/>
      <rgbColor rgb="FFFDEADA"/>
      <rgbColor rgb="FFDBEEF4"/>
      <rgbColor rgb="FF660066"/>
      <rgbColor rgb="FFF2DCDB"/>
      <rgbColor rgb="FF0070C0"/>
      <rgbColor rgb="FFB7DEE8"/>
      <rgbColor rgb="FF000080"/>
      <rgbColor rgb="FFFF00FF"/>
      <rgbColor rgb="FFDDD9C3"/>
      <rgbColor rgb="FF00FFFF"/>
      <rgbColor rgb="FF800080"/>
      <rgbColor rgb="FF800000"/>
      <rgbColor rgb="FF008080"/>
      <rgbColor rgb="FF0000FF"/>
      <rgbColor rgb="FF00CCFF"/>
      <rgbColor rgb="FFE6E0EC"/>
      <rgbColor rgb="FFD7E4BD"/>
      <rgbColor rgb="FFFFFF99"/>
      <rgbColor rgb="FFC1C1C1"/>
      <rgbColor rgb="FFE6B9B8"/>
      <rgbColor rgb="FFFFC7CE"/>
      <rgbColor rgb="FFFFCC99"/>
      <rgbColor rgb="FF3366FF"/>
      <rgbColor rgb="FF33CCCC"/>
      <rgbColor rgb="FF92D050"/>
      <rgbColor rgb="FFFFC000"/>
      <rgbColor rgb="FFFFC222"/>
      <rgbColor rgb="FFFF6600"/>
      <rgbColor rgb="FF558ED5"/>
      <rgbColor rgb="FFA6A6A6"/>
      <rgbColor rgb="FF003366"/>
      <rgbColor rgb="FF00B050"/>
      <rgbColor rgb="FF003300"/>
      <rgbColor rgb="FF333300"/>
      <rgbColor rgb="FF993300"/>
      <rgbColor rgb="FFE64097"/>
      <rgbColor rgb="FF333399"/>
      <rgbColor rgb="FF3E3E3E"/>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357120</xdr:colOff>
      <xdr:row>5</xdr:row>
      <xdr:rowOff>189360</xdr:rowOff>
    </xdr:from>
    <xdr:to>
      <xdr:col>11</xdr:col>
      <xdr:colOff>200880</xdr:colOff>
      <xdr:row>28</xdr:row>
      <xdr:rowOff>23400</xdr:rowOff>
    </xdr:to>
    <xdr:sp>
      <xdr:nvSpPr>
        <xdr:cNvPr id="0" name="CustomShape 1"/>
        <xdr:cNvSpPr/>
      </xdr:nvSpPr>
      <xdr:spPr>
        <a:xfrm>
          <a:off x="4267440" y="1455840"/>
          <a:ext cx="10103400" cy="4139640"/>
        </a:xfrm>
        <a:prstGeom prst="rect">
          <a:avLst/>
        </a:prstGeom>
        <a:noFill/>
        <a:ln>
          <a:noFill/>
        </a:ln>
      </xdr:spPr>
      <xdr:style>
        <a:lnRef idx="2">
          <a:schemeClr val="accent2"/>
        </a:lnRef>
        <a:fillRef idx="1">
          <a:schemeClr val="lt1"/>
        </a:fillRef>
        <a:effectRef idx="0">
          <a:schemeClr val="accent2"/>
        </a:effectRef>
        <a:fontRef idx="minor"/>
      </xdr:style>
      <xdr:txBody>
        <a:bodyPr lIns="90000" rIns="90000" tIns="45000" bIns="45000"/>
        <a:p>
          <a:pPr>
            <a:lnSpc>
              <a:spcPct val="100000"/>
            </a:lnSpc>
          </a:pPr>
          <a:r>
            <a:rPr b="0" lang="en-IN" sz="2800" spc="-1" strike="noStrike">
              <a:solidFill>
                <a:srgbClr val="ff0000"/>
              </a:solidFill>
              <a:latin typeface="Calibri"/>
            </a:rPr>
            <a:t>Please note that this is draft data and only includes the starting year (2018) for one scenario. The data should not be used other than to provide feedback to National Grid ESO in regards to the initial year data (splits and locational elements).</a:t>
          </a:r>
          <a:endParaRPr b="0" lang="en-IN" sz="2800" spc="-1" strike="noStrike">
            <a:latin typeface="Times New Roman"/>
          </a:endParaRPr>
        </a:p>
        <a:p>
          <a:pPr>
            <a:lnSpc>
              <a:spcPct val="100000"/>
            </a:lnSpc>
          </a:pPr>
          <a:endParaRPr b="0" lang="en-IN" sz="2800" spc="-1" strike="noStrike">
            <a:latin typeface="Times New Roman"/>
          </a:endParaRPr>
        </a:p>
        <a:p>
          <a:pPr>
            <a:lnSpc>
              <a:spcPct val="100000"/>
            </a:lnSpc>
          </a:pPr>
          <a:r>
            <a:rPr b="0" lang="en-IN" sz="2800" spc="-1" strike="noStrike">
              <a:solidFill>
                <a:srgbClr val="ff0000"/>
              </a:solidFill>
              <a:latin typeface="Calibri"/>
            </a:rPr>
            <a:t>The full dataset will be published alongside the Future Energy Scenarios 2019 in July.</a:t>
          </a:r>
          <a:endParaRPr b="0" lang="en-IN" sz="2800" spc="-1" strike="noStrike">
            <a:latin typeface="Times New Roman"/>
          </a:endParaRPr>
        </a:p>
        <a:p>
          <a:pPr>
            <a:lnSpc>
              <a:spcPct val="100000"/>
            </a:lnSpc>
          </a:pPr>
          <a:endParaRPr b="0" lang="en-IN" sz="2800" spc="-1" strike="noStrike">
            <a:latin typeface="Times New Roman"/>
          </a:endParaRPr>
        </a:p>
        <a:p>
          <a:pPr>
            <a:lnSpc>
              <a:spcPct val="100000"/>
            </a:lnSpc>
          </a:pPr>
          <a:r>
            <a:rPr b="0" lang="en-IN" sz="2800" spc="-1" strike="noStrike">
              <a:solidFill>
                <a:srgbClr val="ff0000"/>
              </a:solidFill>
              <a:latin typeface="Calibri"/>
            </a:rPr>
            <a:t>Contact: rob.nickerson@nationalgrid.com</a:t>
          </a:r>
          <a:endParaRPr b="0" lang="en-IN" sz="28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2.v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xml"/><Relationship Id="rId3" Type="http://schemas.openxmlformats.org/officeDocument/2006/relationships/vmlDrawing" Target="../drawings/vmlDrawing3.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filterMode="false">
    <tabColor rgb="FF000000"/>
    <pageSetUpPr fitToPage="false"/>
  </sheetPr>
  <dimension ref="A1:AMJ179"/>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2.99"/>
    <col collapsed="false" customWidth="true" hidden="false" outlineLevel="0" max="2" min="2" style="1" width="89.02"/>
    <col collapsed="false" customWidth="true" hidden="false" outlineLevel="0" max="3" min="3" style="1" width="30.7"/>
    <col collapsed="false" customWidth="true" hidden="false" outlineLevel="0" max="5" min="4" style="1" width="13.43"/>
    <col collapsed="false" customWidth="true" hidden="false" outlineLevel="0" max="6" min="6" style="2" width="13.43"/>
    <col collapsed="false" customWidth="true" hidden="false" outlineLevel="0" max="1025" min="7" style="1" width="13.43"/>
  </cols>
  <sheetData>
    <row r="1" customFormat="false" ht="23.25" hidden="false" customHeight="false" outlineLevel="0" collapsed="false">
      <c r="A1" s="3" t="s">
        <v>0</v>
      </c>
    </row>
    <row r="2" customFormat="false" ht="15" hidden="false" customHeight="false" outlineLevel="0" collapsed="false">
      <c r="A2" s="4" t="s">
        <v>1</v>
      </c>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false" outlineLevel="0" collapsed="false">
      <c r="A3" s="4"/>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75" hidden="false" customHeight="false" outlineLevel="0" collapsed="false">
      <c r="A4" s="4"/>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5" hidden="false" customHeight="false" outlineLevel="0" collapsed="false">
      <c r="A5" s="4"/>
      <c r="B5" s="5" t="s">
        <v>2</v>
      </c>
      <c r="C5" s="6"/>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2.75" hidden="false" customHeight="false" outlineLevel="0" collapsed="false">
      <c r="A6" s="4"/>
      <c r="B6" s="7" t="s">
        <v>3</v>
      </c>
      <c r="C6" s="7" t="s">
        <v>4</v>
      </c>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2.75" hidden="false" customHeight="false" outlineLevel="0" collapsed="false">
      <c r="A7" s="4"/>
      <c r="B7" s="8" t="s">
        <v>5</v>
      </c>
      <c r="C7" s="8" t="s">
        <v>6</v>
      </c>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 hidden="false" customHeight="false" outlineLevel="0" collapsed="false">
      <c r="A8" s="4"/>
      <c r="B8" s="9" t="s">
        <v>7</v>
      </c>
      <c r="C8" s="9" t="s">
        <v>8</v>
      </c>
      <c r="D8" s="0"/>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 hidden="false" customHeight="false" outlineLevel="0" collapsed="false">
      <c r="A9" s="4"/>
      <c r="B9" s="10" t="s">
        <v>9</v>
      </c>
      <c r="C9" s="10" t="s">
        <v>10</v>
      </c>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2.75" hidden="false" customHeight="false" outlineLevel="0" collapsed="false">
      <c r="A10" s="4"/>
      <c r="B10" s="11" t="s">
        <v>11</v>
      </c>
      <c r="C10" s="11" t="s">
        <v>12</v>
      </c>
      <c r="D10" s="0"/>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 hidden="false" customHeight="false" outlineLevel="0" collapsed="false">
      <c r="A11" s="4"/>
      <c r="B11" s="12" t="s">
        <v>13</v>
      </c>
      <c r="C11" s="12" t="s">
        <v>14</v>
      </c>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5" hidden="false" customHeight="false" outlineLevel="0" collapsed="false">
      <c r="A12" s="4"/>
      <c r="B12" s="13" t="s">
        <v>15</v>
      </c>
      <c r="C12" s="13" t="s">
        <v>16</v>
      </c>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 hidden="false" customHeight="false" outlineLevel="0" collapsed="false">
      <c r="A13" s="4"/>
      <c r="B13" s="14" t="s">
        <v>17</v>
      </c>
      <c r="C13" s="14" t="s">
        <v>18</v>
      </c>
      <c r="D13" s="0"/>
      <c r="E13" s="0"/>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 hidden="false" customHeight="false" outlineLevel="0" collapsed="false">
      <c r="A14" s="4"/>
      <c r="B14" s="15" t="s">
        <v>19</v>
      </c>
      <c r="C14" s="15" t="s">
        <v>20</v>
      </c>
      <c r="D14" s="0"/>
      <c r="E14" s="0"/>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 hidden="false" customHeight="false" outlineLevel="0" collapsed="false">
      <c r="A15" s="4"/>
      <c r="B15" s="16" t="s">
        <v>21</v>
      </c>
      <c r="C15" s="16" t="s">
        <v>22</v>
      </c>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 hidden="false" customHeight="false" outlineLevel="0" collapsed="false">
      <c r="B16" s="17" t="s">
        <v>23</v>
      </c>
      <c r="C16" s="17" t="s">
        <v>24</v>
      </c>
    </row>
    <row r="17" customFormat="false" ht="15.75" hidden="false" customHeight="false" outlineLevel="0" collapsed="false">
      <c r="B17" s="18"/>
    </row>
    <row r="18" customFormat="false" ht="15" hidden="false" customHeight="false" outlineLevel="0" collapsed="false">
      <c r="B18" s="19" t="s">
        <v>25</v>
      </c>
      <c r="C18" s="20"/>
      <c r="D18" s="20"/>
      <c r="E18" s="20"/>
      <c r="F18" s="21"/>
    </row>
    <row r="19" customFormat="false" ht="15.75" hidden="false" customHeight="false" outlineLevel="0" collapsed="false">
      <c r="B19" s="22" t="s">
        <v>26</v>
      </c>
      <c r="C19" s="23" t="s">
        <v>27</v>
      </c>
      <c r="D19" s="24" t="s">
        <v>28</v>
      </c>
      <c r="E19" s="24" t="s">
        <v>29</v>
      </c>
      <c r="F19" s="25" t="s">
        <v>30</v>
      </c>
    </row>
    <row r="20" customFormat="false" ht="15" hidden="false" customHeight="false" outlineLevel="0" collapsed="false">
      <c r="B20" s="26" t="s">
        <v>31</v>
      </c>
      <c r="C20" s="27"/>
      <c r="D20" s="27"/>
      <c r="E20" s="27"/>
      <c r="F20" s="28"/>
    </row>
    <row r="21" customFormat="false" ht="15" hidden="true" customHeight="false" outlineLevel="0" collapsed="false">
      <c r="B21" s="29" t="s">
        <v>32</v>
      </c>
      <c r="C21" s="30" t="s">
        <v>15</v>
      </c>
      <c r="D21" s="31"/>
      <c r="E21" s="31" t="s">
        <v>33</v>
      </c>
      <c r="F21" s="32" t="n">
        <v>1</v>
      </c>
    </row>
    <row r="22" customFormat="false" ht="15" hidden="true" customHeight="false" outlineLevel="0" collapsed="false">
      <c r="B22" s="29" t="s">
        <v>34</v>
      </c>
      <c r="C22" s="30" t="s">
        <v>35</v>
      </c>
      <c r="D22" s="31"/>
      <c r="E22" s="31"/>
      <c r="F22" s="32" t="n">
        <v>1</v>
      </c>
    </row>
    <row r="23" customFormat="false" ht="15" hidden="true" customHeight="false" outlineLevel="0" collapsed="false">
      <c r="B23" s="29" t="s">
        <v>36</v>
      </c>
      <c r="C23" s="30" t="s">
        <v>37</v>
      </c>
      <c r="D23" s="31"/>
      <c r="E23" s="31"/>
      <c r="F23" s="32" t="n">
        <v>1</v>
      </c>
    </row>
    <row r="24" customFormat="false" ht="15" hidden="true" customHeight="false" outlineLevel="0" collapsed="false">
      <c r="B24" s="29" t="s">
        <v>38</v>
      </c>
      <c r="C24" s="30" t="s">
        <v>39</v>
      </c>
      <c r="D24" s="31"/>
      <c r="E24" s="31"/>
      <c r="F24" s="32" t="n">
        <v>1</v>
      </c>
    </row>
    <row r="25" customFormat="false" ht="15" hidden="true" customHeight="false" outlineLevel="0" collapsed="false">
      <c r="B25" s="29" t="s">
        <v>40</v>
      </c>
      <c r="C25" s="30" t="s">
        <v>41</v>
      </c>
      <c r="D25" s="31"/>
      <c r="E25" s="31"/>
      <c r="F25" s="32" t="n">
        <v>1</v>
      </c>
    </row>
    <row r="26" customFormat="false" ht="15" hidden="true" customHeight="false" outlineLevel="0" collapsed="false">
      <c r="B26" s="29" t="s">
        <v>42</v>
      </c>
      <c r="C26" s="30" t="s">
        <v>42</v>
      </c>
      <c r="D26" s="31"/>
      <c r="E26" s="31"/>
      <c r="F26" s="32" t="n">
        <v>1</v>
      </c>
    </row>
    <row r="27" customFormat="false" ht="15" hidden="true" customHeight="false" outlineLevel="0" collapsed="false">
      <c r="B27" s="29" t="s">
        <v>43</v>
      </c>
      <c r="C27" s="30" t="s">
        <v>43</v>
      </c>
      <c r="D27" s="31"/>
      <c r="E27" s="31"/>
      <c r="F27" s="32" t="n">
        <v>1</v>
      </c>
    </row>
    <row r="28" customFormat="false" ht="15" hidden="true" customHeight="false" outlineLevel="0" collapsed="false">
      <c r="B28" s="29" t="s">
        <v>44</v>
      </c>
      <c r="C28" s="30" t="s">
        <v>45</v>
      </c>
      <c r="D28" s="31"/>
      <c r="E28" s="31"/>
      <c r="F28" s="32" t="n">
        <v>1</v>
      </c>
    </row>
    <row r="29" customFormat="false" ht="15" hidden="true" customHeight="false" outlineLevel="0" collapsed="false">
      <c r="B29" s="29" t="s">
        <v>46</v>
      </c>
      <c r="C29" s="30" t="s">
        <v>47</v>
      </c>
      <c r="D29" s="31"/>
      <c r="E29" s="31"/>
      <c r="F29" s="32" t="n">
        <v>1</v>
      </c>
    </row>
    <row r="30" customFormat="false" ht="15" hidden="true" customHeight="false" outlineLevel="0" collapsed="false">
      <c r="B30" s="29" t="s">
        <v>48</v>
      </c>
      <c r="C30" s="30" t="s">
        <v>49</v>
      </c>
      <c r="D30" s="31"/>
      <c r="E30" s="31"/>
      <c r="F30" s="32" t="n">
        <v>1</v>
      </c>
    </row>
    <row r="31" customFormat="false" ht="15" hidden="true" customHeight="false" outlineLevel="0" collapsed="false">
      <c r="B31" s="29" t="s">
        <v>50</v>
      </c>
      <c r="C31" s="30" t="s">
        <v>51</v>
      </c>
      <c r="D31" s="31"/>
      <c r="E31" s="31"/>
      <c r="F31" s="32" t="n">
        <v>1</v>
      </c>
    </row>
    <row r="32" customFormat="false" ht="15" hidden="true" customHeight="false" outlineLevel="0" collapsed="false">
      <c r="B32" s="29" t="s">
        <v>52</v>
      </c>
      <c r="C32" s="30" t="s">
        <v>53</v>
      </c>
      <c r="D32" s="31"/>
      <c r="E32" s="31"/>
      <c r="F32" s="32" t="n">
        <v>1</v>
      </c>
    </row>
    <row r="33" customFormat="false" ht="15" hidden="true" customHeight="false" outlineLevel="0" collapsed="false">
      <c r="B33" s="29" t="s">
        <v>54</v>
      </c>
      <c r="C33" s="30" t="s">
        <v>55</v>
      </c>
      <c r="D33" s="31"/>
      <c r="E33" s="31"/>
      <c r="F33" s="32" t="n">
        <v>2</v>
      </c>
    </row>
    <row r="34" customFormat="false" ht="15" hidden="true" customHeight="false" outlineLevel="0" collapsed="false">
      <c r="B34" s="29" t="s">
        <v>56</v>
      </c>
      <c r="C34" s="30" t="s">
        <v>57</v>
      </c>
      <c r="D34" s="31" t="n">
        <v>42461</v>
      </c>
      <c r="E34" s="31" t="s">
        <v>58</v>
      </c>
      <c r="F34" s="32" t="n">
        <v>3</v>
      </c>
    </row>
    <row r="35" customFormat="false" ht="15" hidden="true" customHeight="false" outlineLevel="0" collapsed="false">
      <c r="B35" s="29"/>
      <c r="C35" s="30" t="s">
        <v>59</v>
      </c>
      <c r="D35" s="31"/>
      <c r="E35" s="31"/>
      <c r="F35" s="32" t="n">
        <v>3</v>
      </c>
    </row>
    <row r="36" customFormat="false" ht="15" hidden="true" customHeight="false" outlineLevel="0" collapsed="false">
      <c r="B36" s="29"/>
      <c r="C36" s="30" t="s">
        <v>60</v>
      </c>
      <c r="D36" s="31"/>
      <c r="E36" s="31"/>
      <c r="F36" s="32" t="n">
        <v>3</v>
      </c>
    </row>
    <row r="37" customFormat="false" ht="15" hidden="true" customHeight="false" outlineLevel="0" collapsed="false">
      <c r="B37" s="29"/>
      <c r="C37" s="30" t="s">
        <v>61</v>
      </c>
      <c r="D37" s="31"/>
      <c r="E37" s="31"/>
      <c r="F37" s="32" t="n">
        <v>3</v>
      </c>
    </row>
    <row r="38" customFormat="false" ht="15" hidden="true" customHeight="false" outlineLevel="0" collapsed="false">
      <c r="B38" s="29" t="s">
        <v>62</v>
      </c>
      <c r="C38" s="30" t="s">
        <v>49</v>
      </c>
      <c r="D38" s="31" t="n">
        <v>42461</v>
      </c>
      <c r="E38" s="31" t="s">
        <v>58</v>
      </c>
      <c r="F38" s="32" t="n">
        <v>3</v>
      </c>
    </row>
    <row r="39" customFormat="false" ht="15" hidden="true" customHeight="false" outlineLevel="0" collapsed="false">
      <c r="B39" s="29" t="s">
        <v>63</v>
      </c>
      <c r="C39" s="30" t="s">
        <v>64</v>
      </c>
      <c r="D39" s="31" t="n">
        <v>42461</v>
      </c>
      <c r="E39" s="31" t="s">
        <v>58</v>
      </c>
      <c r="F39" s="32" t="n">
        <v>3</v>
      </c>
    </row>
    <row r="40" customFormat="false" ht="15" hidden="true" customHeight="false" outlineLevel="0" collapsed="false">
      <c r="B40" s="29" t="s">
        <v>65</v>
      </c>
      <c r="C40" s="30" t="s">
        <v>39</v>
      </c>
      <c r="D40" s="31" t="n">
        <v>42462</v>
      </c>
      <c r="E40" s="31" t="s">
        <v>33</v>
      </c>
      <c r="F40" s="32" t="s">
        <v>66</v>
      </c>
    </row>
    <row r="41" customFormat="false" ht="15" hidden="true" customHeight="false" outlineLevel="0" collapsed="false">
      <c r="B41" s="29" t="s">
        <v>65</v>
      </c>
      <c r="C41" s="30" t="s">
        <v>67</v>
      </c>
      <c r="D41" s="31" t="n">
        <v>42462</v>
      </c>
      <c r="E41" s="31" t="s">
        <v>33</v>
      </c>
      <c r="F41" s="32" t="s">
        <v>66</v>
      </c>
    </row>
    <row r="42" customFormat="false" ht="15" hidden="true" customHeight="false" outlineLevel="0" collapsed="false">
      <c r="B42" s="29" t="s">
        <v>65</v>
      </c>
      <c r="C42" s="30" t="s">
        <v>68</v>
      </c>
      <c r="D42" s="31" t="n">
        <v>42462</v>
      </c>
      <c r="E42" s="31" t="s">
        <v>33</v>
      </c>
      <c r="F42" s="32" t="s">
        <v>66</v>
      </c>
    </row>
    <row r="43" customFormat="false" ht="15" hidden="true" customHeight="false" outlineLevel="0" collapsed="false">
      <c r="B43" s="29" t="s">
        <v>69</v>
      </c>
      <c r="C43" s="33" t="s">
        <v>70</v>
      </c>
      <c r="D43" s="30" t="n">
        <v>42462</v>
      </c>
      <c r="E43" s="30" t="s">
        <v>58</v>
      </c>
      <c r="F43" s="32" t="n">
        <v>4</v>
      </c>
    </row>
    <row r="44" customFormat="false" ht="15" hidden="true" customHeight="false" outlineLevel="0" collapsed="false">
      <c r="B44" s="1" t="s">
        <v>71</v>
      </c>
      <c r="C44" s="30" t="s">
        <v>72</v>
      </c>
      <c r="D44" s="30" t="n">
        <v>42462</v>
      </c>
      <c r="E44" s="30" t="s">
        <v>58</v>
      </c>
      <c r="F44" s="32" t="n">
        <v>5</v>
      </c>
    </row>
    <row r="45" customFormat="false" ht="15" hidden="true" customHeight="false" outlineLevel="0" collapsed="false">
      <c r="B45" s="29" t="s">
        <v>73</v>
      </c>
      <c r="C45" s="30" t="s">
        <v>74</v>
      </c>
      <c r="D45" s="30" t="n">
        <v>42462</v>
      </c>
      <c r="E45" s="30" t="s">
        <v>58</v>
      </c>
      <c r="F45" s="32" t="n">
        <v>5</v>
      </c>
    </row>
    <row r="46" customFormat="false" ht="15" hidden="true" customHeight="false" outlineLevel="0" collapsed="false">
      <c r="B46" s="29" t="s">
        <v>75</v>
      </c>
      <c r="C46" s="30" t="s">
        <v>49</v>
      </c>
      <c r="D46" s="30" t="n">
        <v>42462</v>
      </c>
      <c r="E46" s="30" t="s">
        <v>58</v>
      </c>
      <c r="F46" s="32" t="n">
        <v>5</v>
      </c>
    </row>
    <row r="47" customFormat="false" ht="15" hidden="true" customHeight="false" outlineLevel="0" collapsed="false">
      <c r="B47" s="29" t="s">
        <v>76</v>
      </c>
      <c r="C47" s="33" t="s">
        <v>70</v>
      </c>
      <c r="D47" s="30" t="n">
        <v>42462</v>
      </c>
      <c r="E47" s="30" t="s">
        <v>58</v>
      </c>
      <c r="F47" s="32" t="n">
        <v>5</v>
      </c>
    </row>
    <row r="48" customFormat="false" ht="15" hidden="true" customHeight="false" outlineLevel="0" collapsed="false">
      <c r="B48" s="29" t="s">
        <v>77</v>
      </c>
      <c r="C48" s="30"/>
      <c r="D48" s="30"/>
      <c r="E48" s="30"/>
      <c r="F48" s="32"/>
    </row>
    <row r="49" customFormat="false" ht="15" hidden="true" customHeight="false" outlineLevel="0" collapsed="false">
      <c r="B49" s="34" t="s">
        <v>78</v>
      </c>
      <c r="C49" s="30"/>
      <c r="D49" s="30" t="n">
        <v>42462</v>
      </c>
      <c r="E49" s="30" t="s">
        <v>58</v>
      </c>
      <c r="F49" s="32" t="n">
        <v>5</v>
      </c>
    </row>
    <row r="50" customFormat="false" ht="15" hidden="true" customHeight="false" outlineLevel="0" collapsed="false">
      <c r="B50" s="34" t="s">
        <v>79</v>
      </c>
      <c r="C50" s="30"/>
      <c r="D50" s="30" t="n">
        <v>42462</v>
      </c>
      <c r="E50" s="30" t="s">
        <v>58</v>
      </c>
      <c r="F50" s="32" t="n">
        <v>5</v>
      </c>
    </row>
    <row r="51" customFormat="false" ht="15" hidden="true" customHeight="false" outlineLevel="0" collapsed="false">
      <c r="B51" s="34" t="s">
        <v>80</v>
      </c>
      <c r="C51" s="30"/>
      <c r="D51" s="30" t="n">
        <v>42462</v>
      </c>
      <c r="E51" s="30" t="s">
        <v>58</v>
      </c>
      <c r="F51" s="32" t="n">
        <v>5</v>
      </c>
    </row>
    <row r="52" customFormat="false" ht="15" hidden="true" customHeight="false" outlineLevel="0" collapsed="false">
      <c r="B52" s="29" t="s">
        <v>81</v>
      </c>
      <c r="C52" s="30"/>
      <c r="D52" s="30" t="n">
        <v>42098</v>
      </c>
      <c r="E52" s="30" t="s">
        <v>33</v>
      </c>
      <c r="F52" s="35" t="n">
        <v>0.6</v>
      </c>
    </row>
    <row r="53" customFormat="false" ht="15" hidden="true" customHeight="false" outlineLevel="0" collapsed="false">
      <c r="B53" s="29" t="s">
        <v>82</v>
      </c>
      <c r="C53" s="30"/>
      <c r="D53" s="30" t="n">
        <v>42098</v>
      </c>
      <c r="E53" s="30" t="s">
        <v>33</v>
      </c>
      <c r="F53" s="35" t="n">
        <v>0.6</v>
      </c>
    </row>
    <row r="54" customFormat="false" ht="15" hidden="true" customHeight="false" outlineLevel="0" collapsed="false">
      <c r="B54" s="29" t="s">
        <v>83</v>
      </c>
      <c r="C54" s="30"/>
      <c r="D54" s="30" t="n">
        <v>42465</v>
      </c>
      <c r="E54" s="30" t="s">
        <v>33</v>
      </c>
      <c r="F54" s="35" t="n">
        <v>0.7</v>
      </c>
    </row>
    <row r="55" customFormat="false" ht="15" hidden="true" customHeight="false" outlineLevel="0" collapsed="false">
      <c r="B55" s="29" t="s">
        <v>84</v>
      </c>
      <c r="C55" s="30" t="s">
        <v>39</v>
      </c>
      <c r="D55" s="30" t="n">
        <v>42473</v>
      </c>
      <c r="E55" s="30" t="s">
        <v>58</v>
      </c>
      <c r="F55" s="36" t="s">
        <v>85</v>
      </c>
    </row>
    <row r="56" customFormat="false" ht="15" hidden="true" customHeight="false" outlineLevel="0" collapsed="false">
      <c r="B56" s="29" t="s">
        <v>86</v>
      </c>
      <c r="C56" s="30" t="s">
        <v>87</v>
      </c>
      <c r="D56" s="30" t="n">
        <v>42474</v>
      </c>
      <c r="E56" s="30" t="s">
        <v>58</v>
      </c>
      <c r="F56" s="36" t="s">
        <v>85</v>
      </c>
    </row>
    <row r="57" customFormat="false" ht="15" hidden="true" customHeight="false" outlineLevel="0" collapsed="false">
      <c r="B57" s="29" t="s">
        <v>88</v>
      </c>
      <c r="C57" s="30" t="s">
        <v>89</v>
      </c>
      <c r="D57" s="30"/>
      <c r="E57" s="30"/>
      <c r="F57" s="37"/>
    </row>
    <row r="58" customFormat="false" ht="15" hidden="true" customHeight="false" outlineLevel="0" collapsed="false">
      <c r="B58" s="29"/>
      <c r="C58" s="30" t="s">
        <v>90</v>
      </c>
      <c r="D58" s="30"/>
      <c r="E58" s="30"/>
      <c r="F58" s="37"/>
    </row>
    <row r="59" customFormat="false" ht="15" hidden="true" customHeight="false" outlineLevel="0" collapsed="false">
      <c r="B59" s="29" t="s">
        <v>91</v>
      </c>
      <c r="C59" s="30"/>
      <c r="D59" s="30"/>
      <c r="E59" s="30"/>
      <c r="F59" s="37"/>
    </row>
    <row r="60" customFormat="false" ht="15" hidden="true" customHeight="false" outlineLevel="0" collapsed="false">
      <c r="B60" s="29" t="s">
        <v>92</v>
      </c>
      <c r="C60" s="30" t="s">
        <v>93</v>
      </c>
      <c r="D60" s="30" t="n">
        <v>42474</v>
      </c>
      <c r="E60" s="30" t="s">
        <v>58</v>
      </c>
      <c r="F60" s="38" t="n">
        <v>0.94</v>
      </c>
    </row>
    <row r="61" customFormat="false" ht="15" hidden="true" customHeight="false" outlineLevel="0" collapsed="false">
      <c r="B61" s="39" t="s">
        <v>94</v>
      </c>
      <c r="C61" s="30"/>
      <c r="D61" s="30"/>
      <c r="E61" s="30"/>
      <c r="F61" s="36" t="s">
        <v>95</v>
      </c>
    </row>
    <row r="62" customFormat="false" ht="15" hidden="true" customHeight="false" outlineLevel="0" collapsed="false">
      <c r="B62" s="39" t="s">
        <v>96</v>
      </c>
      <c r="C62" s="30"/>
      <c r="D62" s="30"/>
      <c r="E62" s="30"/>
      <c r="F62" s="37"/>
    </row>
    <row r="63" customFormat="false" ht="15" hidden="true" customHeight="false" outlineLevel="0" collapsed="false">
      <c r="B63" s="39" t="s">
        <v>97</v>
      </c>
      <c r="C63" s="30"/>
      <c r="D63" s="30"/>
      <c r="E63" s="30"/>
      <c r="F63" s="37"/>
    </row>
    <row r="64" customFormat="false" ht="15" hidden="true" customHeight="false" outlineLevel="0" collapsed="false">
      <c r="B64" s="39" t="s">
        <v>98</v>
      </c>
      <c r="C64" s="30"/>
      <c r="D64" s="30"/>
      <c r="E64" s="30"/>
      <c r="F64" s="37"/>
    </row>
    <row r="65" customFormat="false" ht="15" hidden="true" customHeight="false" outlineLevel="0" collapsed="false">
      <c r="B65" s="29" t="s">
        <v>99</v>
      </c>
      <c r="C65" s="30"/>
      <c r="D65" s="30"/>
      <c r="E65" s="30"/>
      <c r="F65" s="37"/>
    </row>
    <row r="66" customFormat="false" ht="15" hidden="true" customHeight="false" outlineLevel="0" collapsed="false">
      <c r="B66" s="39" t="s">
        <v>100</v>
      </c>
      <c r="C66" s="30"/>
      <c r="D66" s="30"/>
      <c r="E66" s="30"/>
      <c r="F66" s="37"/>
    </row>
    <row r="67" customFormat="false" ht="15" hidden="true" customHeight="false" outlineLevel="0" collapsed="false">
      <c r="B67" s="39" t="s">
        <v>101</v>
      </c>
      <c r="C67" s="30"/>
      <c r="D67" s="30"/>
      <c r="E67" s="30"/>
      <c r="F67" s="37"/>
    </row>
    <row r="68" customFormat="false" ht="15" hidden="true" customHeight="false" outlineLevel="0" collapsed="false">
      <c r="B68" s="39" t="s">
        <v>102</v>
      </c>
      <c r="C68" s="30"/>
      <c r="D68" s="30"/>
      <c r="E68" s="30"/>
      <c r="F68" s="37"/>
    </row>
    <row r="69" customFormat="false" ht="15" hidden="true" customHeight="false" outlineLevel="0" collapsed="false">
      <c r="B69" s="39" t="s">
        <v>103</v>
      </c>
      <c r="C69" s="30"/>
      <c r="D69" s="30"/>
      <c r="E69" s="30"/>
      <c r="F69" s="37"/>
    </row>
    <row r="70" customFormat="false" ht="15" hidden="true" customHeight="false" outlineLevel="0" collapsed="false">
      <c r="B70" s="39" t="s">
        <v>104</v>
      </c>
      <c r="C70" s="30"/>
      <c r="D70" s="30"/>
      <c r="E70" s="30"/>
      <c r="F70" s="37"/>
    </row>
    <row r="71" customFormat="false" ht="15" hidden="true" customHeight="false" outlineLevel="0" collapsed="false">
      <c r="B71" s="39" t="s">
        <v>105</v>
      </c>
      <c r="C71" s="30"/>
      <c r="D71" s="30"/>
      <c r="E71" s="30"/>
      <c r="F71" s="37"/>
    </row>
    <row r="72" customFormat="false" ht="15" hidden="true" customHeight="false" outlineLevel="0" collapsed="false">
      <c r="B72" s="39" t="s">
        <v>106</v>
      </c>
      <c r="C72" s="30"/>
      <c r="D72" s="30"/>
      <c r="E72" s="30"/>
      <c r="F72" s="37"/>
    </row>
    <row r="73" customFormat="false" ht="15" hidden="true" customHeight="false" outlineLevel="0" collapsed="false">
      <c r="B73" s="39" t="s">
        <v>103</v>
      </c>
      <c r="C73" s="30"/>
      <c r="D73" s="30"/>
      <c r="E73" s="30"/>
      <c r="F73" s="37"/>
    </row>
    <row r="74" customFormat="false" ht="15" hidden="true" customHeight="false" outlineLevel="0" collapsed="false">
      <c r="B74" s="40" t="s">
        <v>107</v>
      </c>
      <c r="C74" s="41"/>
      <c r="D74" s="30"/>
      <c r="E74" s="30"/>
      <c r="F74" s="37"/>
    </row>
    <row r="75" customFormat="false" ht="30" hidden="true" customHeight="false" outlineLevel="0" collapsed="false">
      <c r="B75" s="42" t="s">
        <v>108</v>
      </c>
      <c r="C75" s="30" t="s">
        <v>37</v>
      </c>
      <c r="D75" s="30" t="n">
        <v>42484</v>
      </c>
      <c r="E75" s="30" t="s">
        <v>58</v>
      </c>
      <c r="F75" s="36" t="s">
        <v>109</v>
      </c>
    </row>
    <row r="76" customFormat="false" ht="15" hidden="true" customHeight="false" outlineLevel="0" collapsed="false">
      <c r="B76" s="29"/>
      <c r="C76" s="30" t="s">
        <v>110</v>
      </c>
      <c r="D76" s="30" t="n">
        <v>42484</v>
      </c>
      <c r="E76" s="30" t="s">
        <v>58</v>
      </c>
      <c r="F76" s="43" t="s">
        <v>111</v>
      </c>
    </row>
    <row r="77" customFormat="false" ht="15" hidden="true" customHeight="false" outlineLevel="0" collapsed="false">
      <c r="B77" s="29" t="s">
        <v>112</v>
      </c>
      <c r="C77" s="44" t="s">
        <v>113</v>
      </c>
      <c r="D77" s="30"/>
      <c r="E77" s="30"/>
      <c r="F77" s="37" t="s">
        <v>114</v>
      </c>
    </row>
    <row r="78" customFormat="false" ht="30" hidden="true" customHeight="false" outlineLevel="0" collapsed="false">
      <c r="B78" s="29" t="s">
        <v>115</v>
      </c>
      <c r="C78" s="44" t="s">
        <v>116</v>
      </c>
      <c r="D78" s="30"/>
      <c r="E78" s="30"/>
      <c r="F78" s="37"/>
    </row>
    <row r="79" customFormat="false" ht="30" hidden="true" customHeight="false" outlineLevel="0" collapsed="false">
      <c r="B79" s="29" t="s">
        <v>117</v>
      </c>
      <c r="C79" s="44" t="s">
        <v>118</v>
      </c>
      <c r="D79" s="30"/>
      <c r="E79" s="30"/>
      <c r="F79" s="37"/>
    </row>
    <row r="80" customFormat="false" ht="15" hidden="true" customHeight="false" outlineLevel="0" collapsed="false">
      <c r="B80" s="29" t="s">
        <v>119</v>
      </c>
      <c r="C80" s="44" t="s">
        <v>120</v>
      </c>
      <c r="D80" s="30"/>
      <c r="E80" s="30"/>
      <c r="F80" s="37"/>
    </row>
    <row r="81" customFormat="false" ht="15" hidden="true" customHeight="false" outlineLevel="0" collapsed="false">
      <c r="B81" s="29" t="s">
        <v>121</v>
      </c>
      <c r="C81" s="44" t="s">
        <v>122</v>
      </c>
      <c r="D81" s="30"/>
      <c r="E81" s="30"/>
      <c r="F81" s="37"/>
    </row>
    <row r="82" customFormat="false" ht="30" hidden="true" customHeight="false" outlineLevel="0" collapsed="false">
      <c r="B82" s="29" t="s">
        <v>123</v>
      </c>
      <c r="C82" s="44" t="s">
        <v>124</v>
      </c>
      <c r="D82" s="30"/>
      <c r="E82" s="30"/>
      <c r="F82" s="37"/>
    </row>
    <row r="83" customFormat="false" ht="30" hidden="true" customHeight="false" outlineLevel="0" collapsed="false">
      <c r="B83" s="29" t="s">
        <v>125</v>
      </c>
      <c r="C83" s="44" t="s">
        <v>126</v>
      </c>
      <c r="D83" s="30"/>
      <c r="E83" s="30"/>
      <c r="F83" s="37"/>
    </row>
    <row r="84" customFormat="false" ht="15" hidden="true" customHeight="false" outlineLevel="0" collapsed="false">
      <c r="B84" s="29" t="s">
        <v>127</v>
      </c>
      <c r="C84" s="44" t="s">
        <v>128</v>
      </c>
      <c r="D84" s="30"/>
      <c r="E84" s="30"/>
      <c r="F84" s="37"/>
    </row>
    <row r="85" customFormat="false" ht="15" hidden="true" customHeight="false" outlineLevel="0" collapsed="false">
      <c r="B85" s="29" t="s">
        <v>129</v>
      </c>
      <c r="C85" s="44" t="s">
        <v>130</v>
      </c>
      <c r="D85" s="30"/>
      <c r="E85" s="30"/>
      <c r="F85" s="37"/>
    </row>
    <row r="86" customFormat="false" ht="30" hidden="true" customHeight="false" outlineLevel="0" collapsed="false">
      <c r="B86" s="29" t="s">
        <v>131</v>
      </c>
      <c r="C86" s="44" t="s">
        <v>132</v>
      </c>
      <c r="D86" s="30"/>
      <c r="E86" s="30"/>
      <c r="F86" s="37"/>
    </row>
    <row r="87" customFormat="false" ht="15" hidden="true" customHeight="false" outlineLevel="0" collapsed="false">
      <c r="B87" s="29" t="s">
        <v>133</v>
      </c>
      <c r="C87" s="45" t="s">
        <v>37</v>
      </c>
      <c r="D87" s="30" t="n">
        <v>42488</v>
      </c>
      <c r="E87" s="30"/>
      <c r="F87" s="37"/>
    </row>
    <row r="88" customFormat="false" ht="15" hidden="true" customHeight="false" outlineLevel="0" collapsed="false">
      <c r="B88" s="29" t="s">
        <v>134</v>
      </c>
      <c r="C88" s="45" t="s">
        <v>37</v>
      </c>
      <c r="D88" s="30" t="n">
        <v>42495</v>
      </c>
      <c r="E88" s="30" t="s">
        <v>58</v>
      </c>
      <c r="F88" s="37" t="s">
        <v>135</v>
      </c>
    </row>
    <row r="89" customFormat="false" ht="30" hidden="true" customHeight="false" outlineLevel="0" collapsed="false">
      <c r="B89" s="29" t="s">
        <v>136</v>
      </c>
      <c r="C89" s="46" t="s">
        <v>137</v>
      </c>
      <c r="D89" s="30" t="n">
        <v>42495</v>
      </c>
      <c r="E89" s="30" t="s">
        <v>58</v>
      </c>
      <c r="F89" s="37" t="s">
        <v>135</v>
      </c>
    </row>
    <row r="90" customFormat="false" ht="15" hidden="true" customHeight="false" outlineLevel="0" collapsed="false">
      <c r="B90" s="47" t="s">
        <v>138</v>
      </c>
      <c r="C90" s="47" t="s">
        <v>139</v>
      </c>
      <c r="D90" s="30" t="n">
        <v>42495</v>
      </c>
      <c r="E90" s="30" t="s">
        <v>58</v>
      </c>
      <c r="F90" s="37" t="s">
        <v>135</v>
      </c>
    </row>
    <row r="91" customFormat="false" ht="30" hidden="true" customHeight="false" outlineLevel="0" collapsed="false">
      <c r="B91" s="29" t="s">
        <v>140</v>
      </c>
      <c r="C91" s="30" t="s">
        <v>93</v>
      </c>
      <c r="D91" s="30" t="n">
        <v>42495</v>
      </c>
      <c r="E91" s="30" t="s">
        <v>58</v>
      </c>
      <c r="F91" s="37" t="s">
        <v>135</v>
      </c>
    </row>
    <row r="92" customFormat="false" ht="15" hidden="true" customHeight="false" outlineLevel="0" collapsed="false">
      <c r="B92" s="29" t="s">
        <v>141</v>
      </c>
      <c r="C92" s="30"/>
      <c r="D92" s="30"/>
      <c r="E92" s="30" t="s">
        <v>142</v>
      </c>
      <c r="F92" s="37"/>
    </row>
    <row r="93" customFormat="false" ht="15" hidden="true" customHeight="false" outlineLevel="0" collapsed="false">
      <c r="B93" s="29" t="s">
        <v>143</v>
      </c>
      <c r="C93" s="30" t="s">
        <v>144</v>
      </c>
      <c r="D93" s="30"/>
      <c r="E93" s="48" t="s">
        <v>145</v>
      </c>
      <c r="F93" s="37"/>
    </row>
    <row r="94" customFormat="false" ht="15" hidden="true" customHeight="false" outlineLevel="0" collapsed="false">
      <c r="B94" s="29" t="s">
        <v>146</v>
      </c>
      <c r="C94" s="30" t="s">
        <v>144</v>
      </c>
      <c r="D94" s="30"/>
      <c r="E94" s="30"/>
      <c r="F94" s="37"/>
    </row>
    <row r="95" customFormat="false" ht="15" hidden="true" customHeight="false" outlineLevel="0" collapsed="false">
      <c r="B95" s="29" t="s">
        <v>147</v>
      </c>
      <c r="C95" s="30" t="s">
        <v>93</v>
      </c>
      <c r="D95" s="30"/>
      <c r="E95" s="30"/>
      <c r="F95" s="37"/>
    </row>
    <row r="96" customFormat="false" ht="15" hidden="true" customHeight="false" outlineLevel="0" collapsed="false">
      <c r="B96" s="49" t="s">
        <v>148</v>
      </c>
      <c r="C96" s="48" t="s">
        <v>149</v>
      </c>
      <c r="D96" s="48" t="n">
        <v>42497</v>
      </c>
      <c r="E96" s="30" t="s">
        <v>58</v>
      </c>
      <c r="F96" s="37"/>
    </row>
    <row r="97" customFormat="false" ht="15" hidden="true" customHeight="false" outlineLevel="0" collapsed="false">
      <c r="B97" s="49" t="s">
        <v>150</v>
      </c>
      <c r="C97" s="48" t="s">
        <v>144</v>
      </c>
      <c r="D97" s="48"/>
      <c r="E97" s="48"/>
      <c r="F97" s="50"/>
    </row>
    <row r="98" customFormat="false" ht="15" hidden="true" customHeight="false" outlineLevel="0" collapsed="false">
      <c r="B98" s="49" t="s">
        <v>151</v>
      </c>
      <c r="C98" s="48" t="s">
        <v>49</v>
      </c>
      <c r="D98" s="48" t="n">
        <v>42497</v>
      </c>
      <c r="E98" s="48" t="s">
        <v>58</v>
      </c>
      <c r="F98" s="50" t="s">
        <v>135</v>
      </c>
    </row>
    <row r="99" customFormat="false" ht="15" hidden="true" customHeight="false" outlineLevel="0" collapsed="false">
      <c r="B99" s="49" t="s">
        <v>134</v>
      </c>
      <c r="C99" s="48" t="s">
        <v>37</v>
      </c>
      <c r="D99" s="48"/>
      <c r="E99" s="48"/>
      <c r="F99" s="50"/>
    </row>
    <row r="100" customFormat="false" ht="15" hidden="true" customHeight="false" outlineLevel="0" collapsed="false">
      <c r="B100" s="51" t="s">
        <v>152</v>
      </c>
      <c r="C100" s="30" t="s">
        <v>153</v>
      </c>
      <c r="D100" s="51"/>
      <c r="E100" s="51"/>
      <c r="F100" s="52"/>
    </row>
    <row r="101" customFormat="false" ht="15" hidden="true" customHeight="false" outlineLevel="0" collapsed="false">
      <c r="B101" s="51" t="s">
        <v>154</v>
      </c>
      <c r="C101" s="51" t="s">
        <v>93</v>
      </c>
      <c r="D101" s="51"/>
      <c r="E101" s="51"/>
      <c r="F101" s="52"/>
    </row>
    <row r="102" customFormat="false" ht="15" hidden="true" customHeight="false" outlineLevel="0" collapsed="false">
      <c r="B102" s="51" t="s">
        <v>155</v>
      </c>
      <c r="C102" s="51" t="s">
        <v>93</v>
      </c>
      <c r="D102" s="51"/>
      <c r="E102" s="51"/>
      <c r="F102" s="52"/>
    </row>
    <row r="103" customFormat="false" ht="15" hidden="true" customHeight="false" outlineLevel="0" collapsed="false">
      <c r="B103" s="51" t="s">
        <v>156</v>
      </c>
      <c r="C103" s="30" t="s">
        <v>93</v>
      </c>
      <c r="D103" s="51"/>
      <c r="E103" s="51"/>
      <c r="F103" s="52"/>
    </row>
    <row r="104" customFormat="false" ht="15" hidden="true" customHeight="false" outlineLevel="0" collapsed="false">
      <c r="B104" s="51" t="s">
        <v>157</v>
      </c>
      <c r="C104" s="30" t="s">
        <v>93</v>
      </c>
      <c r="D104" s="51"/>
      <c r="E104" s="51"/>
      <c r="F104" s="52"/>
    </row>
    <row r="105" customFormat="false" ht="15" hidden="true" customHeight="false" outlineLevel="0" collapsed="false">
      <c r="B105" s="51" t="s">
        <v>158</v>
      </c>
      <c r="C105" s="30" t="s">
        <v>159</v>
      </c>
      <c r="D105" s="53"/>
      <c r="E105" s="51"/>
      <c r="F105" s="52"/>
    </row>
    <row r="106" customFormat="false" ht="15" hidden="true" customHeight="false" outlineLevel="0" collapsed="false">
      <c r="B106" s="51" t="s">
        <v>160</v>
      </c>
      <c r="C106" s="30" t="s">
        <v>161</v>
      </c>
      <c r="D106" s="53" t="n">
        <v>42500</v>
      </c>
      <c r="E106" s="48" t="s">
        <v>58</v>
      </c>
      <c r="F106" s="52"/>
    </row>
    <row r="107" customFormat="false" ht="15" hidden="true" customHeight="false" outlineLevel="0" collapsed="false">
      <c r="B107" s="49" t="s">
        <v>162</v>
      </c>
      <c r="C107" s="48" t="s">
        <v>39</v>
      </c>
      <c r="D107" s="30" t="n">
        <v>42500</v>
      </c>
      <c r="E107" s="48" t="s">
        <v>58</v>
      </c>
      <c r="F107" s="37"/>
    </row>
    <row r="108" customFormat="false" ht="15" hidden="true" customHeight="false" outlineLevel="0" collapsed="false">
      <c r="B108" s="49" t="s">
        <v>163</v>
      </c>
      <c r="C108" s="48" t="s">
        <v>164</v>
      </c>
      <c r="D108" s="30" t="n">
        <v>42500</v>
      </c>
      <c r="E108" s="48" t="s">
        <v>58</v>
      </c>
      <c r="F108" s="37"/>
    </row>
    <row r="109" customFormat="false" ht="15" hidden="true" customHeight="false" outlineLevel="0" collapsed="false">
      <c r="B109" s="49" t="s">
        <v>165</v>
      </c>
      <c r="C109" s="48" t="s">
        <v>166</v>
      </c>
      <c r="D109" s="30" t="n">
        <v>42500</v>
      </c>
      <c r="E109" s="48" t="s">
        <v>58</v>
      </c>
      <c r="F109" s="37"/>
    </row>
    <row r="110" customFormat="false" ht="15" hidden="true" customHeight="false" outlineLevel="0" collapsed="false">
      <c r="B110" s="49" t="s">
        <v>167</v>
      </c>
      <c r="C110" s="48" t="s">
        <v>144</v>
      </c>
      <c r="D110" s="30" t="n">
        <v>42500</v>
      </c>
      <c r="E110" s="48" t="s">
        <v>58</v>
      </c>
      <c r="F110" s="37"/>
    </row>
    <row r="111" customFormat="false" ht="15" hidden="true" customHeight="false" outlineLevel="0" collapsed="false">
      <c r="B111" s="49" t="s">
        <v>168</v>
      </c>
      <c r="C111" s="48" t="s">
        <v>144</v>
      </c>
      <c r="D111" s="30" t="n">
        <v>42500</v>
      </c>
      <c r="E111" s="48" t="s">
        <v>58</v>
      </c>
      <c r="F111" s="37"/>
    </row>
    <row r="112" customFormat="false" ht="15" hidden="true" customHeight="false" outlineLevel="0" collapsed="false">
      <c r="B112" s="49" t="s">
        <v>169</v>
      </c>
      <c r="C112" s="48" t="s">
        <v>144</v>
      </c>
      <c r="D112" s="30" t="n">
        <v>42500</v>
      </c>
      <c r="E112" s="48" t="s">
        <v>58</v>
      </c>
      <c r="F112" s="37"/>
    </row>
    <row r="113" customFormat="false" ht="15" hidden="true" customHeight="false" outlineLevel="0" collapsed="false">
      <c r="B113" s="49" t="s">
        <v>170</v>
      </c>
      <c r="C113" s="48" t="s">
        <v>144</v>
      </c>
      <c r="D113" s="30" t="n">
        <v>42500</v>
      </c>
      <c r="E113" s="48" t="s">
        <v>58</v>
      </c>
      <c r="F113" s="37"/>
    </row>
    <row r="114" customFormat="false" ht="15" hidden="true" customHeight="false" outlineLevel="0" collapsed="false">
      <c r="B114" s="51" t="s">
        <v>171</v>
      </c>
      <c r="C114" s="48"/>
      <c r="D114" s="30"/>
      <c r="E114" s="48" t="s">
        <v>33</v>
      </c>
      <c r="F114" s="37"/>
    </row>
    <row r="115" customFormat="false" ht="15" hidden="true" customHeight="false" outlineLevel="0" collapsed="false">
      <c r="B115" s="40" t="s">
        <v>172</v>
      </c>
      <c r="C115" s="41"/>
      <c r="D115" s="30"/>
      <c r="E115" s="30"/>
      <c r="F115" s="37"/>
    </row>
    <row r="116" customFormat="false" ht="15" hidden="true" customHeight="false" outlineLevel="0" collapsed="false">
      <c r="B116" s="47" t="s">
        <v>173</v>
      </c>
      <c r="C116" s="47" t="s">
        <v>93</v>
      </c>
      <c r="D116" s="54" t="n">
        <v>42508</v>
      </c>
      <c r="E116" s="47" t="s">
        <v>58</v>
      </c>
      <c r="F116" s="55"/>
    </row>
    <row r="117" customFormat="false" ht="15" hidden="true" customHeight="false" outlineLevel="0" collapsed="false">
      <c r="B117" s="47" t="s">
        <v>174</v>
      </c>
      <c r="C117" s="47" t="s">
        <v>175</v>
      </c>
      <c r="D117" s="54" t="n">
        <v>42508</v>
      </c>
      <c r="E117" s="47" t="s">
        <v>58</v>
      </c>
      <c r="F117" s="55"/>
    </row>
    <row r="118" customFormat="false" ht="15" hidden="true" customHeight="false" outlineLevel="0" collapsed="false">
      <c r="B118" s="47" t="s">
        <v>176</v>
      </c>
      <c r="C118" s="47" t="s">
        <v>175</v>
      </c>
      <c r="D118" s="54" t="n">
        <v>42508</v>
      </c>
      <c r="E118" s="47" t="s">
        <v>58</v>
      </c>
      <c r="F118" s="55"/>
    </row>
    <row r="119" customFormat="false" ht="15" hidden="true" customHeight="false" outlineLevel="0" collapsed="false">
      <c r="B119" s="47" t="s">
        <v>177</v>
      </c>
      <c r="C119" s="47" t="s">
        <v>175</v>
      </c>
      <c r="D119" s="54" t="n">
        <v>42508</v>
      </c>
      <c r="E119" s="47" t="s">
        <v>58</v>
      </c>
      <c r="F119" s="55"/>
    </row>
    <row r="120" customFormat="false" ht="15" hidden="true" customHeight="false" outlineLevel="0" collapsed="false">
      <c r="B120" s="47" t="s">
        <v>178</v>
      </c>
      <c r="C120" s="47" t="s">
        <v>93</v>
      </c>
      <c r="D120" s="54" t="n">
        <v>42508</v>
      </c>
      <c r="E120" s="47" t="s">
        <v>179</v>
      </c>
      <c r="F120" s="55"/>
    </row>
    <row r="121" customFormat="false" ht="15" hidden="true" customHeight="false" outlineLevel="0" collapsed="false">
      <c r="B121" s="47" t="s">
        <v>180</v>
      </c>
      <c r="C121" s="47" t="s">
        <v>93</v>
      </c>
      <c r="D121" s="54" t="n">
        <v>42508</v>
      </c>
      <c r="E121" s="47" t="s">
        <v>179</v>
      </c>
      <c r="F121" s="55"/>
    </row>
    <row r="122" customFormat="false" ht="15" hidden="true" customHeight="false" outlineLevel="0" collapsed="false">
      <c r="B122" s="47" t="s">
        <v>181</v>
      </c>
      <c r="C122" s="47" t="s">
        <v>93</v>
      </c>
      <c r="D122" s="54" t="n">
        <v>42508</v>
      </c>
      <c r="E122" s="47" t="s">
        <v>179</v>
      </c>
      <c r="F122" s="55"/>
    </row>
    <row r="123" customFormat="false" ht="15" hidden="true" customHeight="false" outlineLevel="0" collapsed="false">
      <c r="B123" s="47" t="s">
        <v>182</v>
      </c>
      <c r="C123" s="47" t="s">
        <v>93</v>
      </c>
      <c r="D123" s="54" t="n">
        <v>42508</v>
      </c>
      <c r="E123" s="47" t="s">
        <v>179</v>
      </c>
      <c r="F123" s="55"/>
    </row>
    <row r="124" customFormat="false" ht="15" hidden="true" customHeight="false" outlineLevel="0" collapsed="false">
      <c r="B124" s="47" t="s">
        <v>183</v>
      </c>
      <c r="C124" s="47" t="s">
        <v>93</v>
      </c>
      <c r="D124" s="54" t="n">
        <v>42508</v>
      </c>
      <c r="E124" s="47" t="s">
        <v>179</v>
      </c>
      <c r="F124" s="55"/>
    </row>
    <row r="125" customFormat="false" ht="15" hidden="true" customHeight="false" outlineLevel="0" collapsed="false">
      <c r="B125" s="47" t="s">
        <v>184</v>
      </c>
      <c r="C125" s="47" t="s">
        <v>93</v>
      </c>
      <c r="D125" s="54" t="n">
        <v>42508</v>
      </c>
      <c r="E125" s="47" t="s">
        <v>179</v>
      </c>
      <c r="F125" s="55"/>
    </row>
    <row r="126" customFormat="false" ht="15" hidden="true" customHeight="false" outlineLevel="0" collapsed="false">
      <c r="B126" s="47" t="s">
        <v>185</v>
      </c>
      <c r="C126" s="47" t="s">
        <v>93</v>
      </c>
      <c r="D126" s="54" t="n">
        <v>42508</v>
      </c>
      <c r="E126" s="47" t="s">
        <v>179</v>
      </c>
      <c r="F126" s="55" t="s">
        <v>186</v>
      </c>
    </row>
    <row r="127" customFormat="false" ht="15" hidden="true" customHeight="false" outlineLevel="0" collapsed="false">
      <c r="B127" s="40" t="s">
        <v>187</v>
      </c>
      <c r="C127" s="41"/>
      <c r="D127" s="30"/>
      <c r="E127" s="30"/>
      <c r="F127" s="37"/>
    </row>
    <row r="128" customFormat="false" ht="15" hidden="true" customHeight="false" outlineLevel="0" collapsed="false">
      <c r="B128" s="56" t="s">
        <v>188</v>
      </c>
      <c r="C128" s="57" t="s">
        <v>189</v>
      </c>
      <c r="D128" s="58" t="n">
        <v>42514</v>
      </c>
      <c r="E128" s="57" t="s">
        <v>58</v>
      </c>
      <c r="F128" s="59"/>
    </row>
    <row r="129" customFormat="false" ht="15" hidden="true" customHeight="false" outlineLevel="0" collapsed="false">
      <c r="B129" s="60"/>
      <c r="C129" s="61" t="s">
        <v>190</v>
      </c>
      <c r="D129" s="62"/>
      <c r="E129" s="61"/>
      <c r="F129" s="63"/>
    </row>
    <row r="130" customFormat="false" ht="15" hidden="true" customHeight="false" outlineLevel="0" collapsed="false">
      <c r="B130" s="60" t="s">
        <v>191</v>
      </c>
      <c r="C130" s="61" t="s">
        <v>149</v>
      </c>
      <c r="D130" s="62"/>
      <c r="E130" s="61"/>
      <c r="F130" s="63"/>
    </row>
    <row r="131" customFormat="false" ht="15" hidden="true" customHeight="false" outlineLevel="0" collapsed="false">
      <c r="B131" s="64"/>
      <c r="C131" s="65" t="s">
        <v>93</v>
      </c>
      <c r="D131" s="66"/>
      <c r="E131" s="65"/>
      <c r="F131" s="67"/>
    </row>
    <row r="132" customFormat="false" ht="15" hidden="true" customHeight="false" outlineLevel="0" collapsed="false">
      <c r="B132" s="68" t="s">
        <v>192</v>
      </c>
      <c r="C132" s="47" t="s">
        <v>89</v>
      </c>
      <c r="D132" s="69" t="n">
        <v>42542</v>
      </c>
      <c r="E132" s="47" t="s">
        <v>58</v>
      </c>
      <c r="F132" s="70"/>
    </row>
    <row r="133" customFormat="false" ht="15" hidden="true" customHeight="false" outlineLevel="0" collapsed="false">
      <c r="B133" s="56" t="s">
        <v>193</v>
      </c>
      <c r="C133" s="57" t="s">
        <v>194</v>
      </c>
      <c r="D133" s="58" t="n">
        <v>42530</v>
      </c>
      <c r="E133" s="57" t="s">
        <v>58</v>
      </c>
      <c r="F133" s="59"/>
    </row>
    <row r="134" customFormat="false" ht="15" hidden="true" customHeight="false" outlineLevel="0" collapsed="false">
      <c r="B134" s="60"/>
      <c r="C134" s="61" t="s">
        <v>195</v>
      </c>
      <c r="D134" s="62"/>
      <c r="E134" s="61"/>
      <c r="F134" s="63"/>
    </row>
    <row r="135" customFormat="false" ht="15" hidden="true" customHeight="false" outlineLevel="0" collapsed="false">
      <c r="B135" s="60"/>
      <c r="C135" s="61" t="s">
        <v>196</v>
      </c>
      <c r="D135" s="62"/>
      <c r="E135" s="61"/>
      <c r="F135" s="63"/>
    </row>
    <row r="136" customFormat="false" ht="15" hidden="true" customHeight="false" outlineLevel="0" collapsed="false">
      <c r="B136" s="60"/>
      <c r="C136" s="61" t="s">
        <v>197</v>
      </c>
      <c r="D136" s="62"/>
      <c r="E136" s="61"/>
      <c r="F136" s="63"/>
    </row>
    <row r="137" customFormat="false" ht="15" hidden="true" customHeight="false" outlineLevel="0" collapsed="false">
      <c r="B137" s="60" t="s">
        <v>198</v>
      </c>
      <c r="C137" s="61" t="s">
        <v>93</v>
      </c>
      <c r="D137" s="62"/>
      <c r="E137" s="61"/>
      <c r="F137" s="63"/>
    </row>
    <row r="138" customFormat="false" ht="15" hidden="true" customHeight="false" outlineLevel="0" collapsed="false">
      <c r="B138" s="56" t="s">
        <v>199</v>
      </c>
      <c r="C138" s="57" t="s">
        <v>200</v>
      </c>
      <c r="D138" s="58" t="n">
        <v>42551</v>
      </c>
      <c r="E138" s="57" t="s">
        <v>58</v>
      </c>
      <c r="F138" s="59" t="s">
        <v>201</v>
      </c>
    </row>
    <row r="139" customFormat="false" ht="15" hidden="true" customHeight="false" outlineLevel="0" collapsed="false">
      <c r="B139" s="60" t="s">
        <v>202</v>
      </c>
      <c r="C139" s="61" t="s">
        <v>189</v>
      </c>
      <c r="D139" s="62"/>
      <c r="E139" s="61"/>
      <c r="F139" s="63"/>
    </row>
    <row r="140" customFormat="false" ht="15" hidden="true" customHeight="false" outlineLevel="0" collapsed="false">
      <c r="B140" s="60"/>
      <c r="C140" s="61" t="s">
        <v>190</v>
      </c>
      <c r="D140" s="62"/>
      <c r="E140" s="61"/>
      <c r="F140" s="63"/>
    </row>
    <row r="141" customFormat="false" ht="15" hidden="true" customHeight="false" outlineLevel="0" collapsed="false">
      <c r="B141" s="64"/>
      <c r="C141" s="65" t="s">
        <v>93</v>
      </c>
      <c r="D141" s="66"/>
      <c r="E141" s="65"/>
      <c r="F141" s="67"/>
    </row>
    <row r="142" customFormat="false" ht="15" hidden="true" customHeight="false" outlineLevel="0" collapsed="false">
      <c r="B142" s="56" t="s">
        <v>203</v>
      </c>
      <c r="C142" s="57" t="s">
        <v>204</v>
      </c>
      <c r="D142" s="58" t="n">
        <v>42551</v>
      </c>
      <c r="E142" s="57" t="s">
        <v>33</v>
      </c>
      <c r="F142" s="59"/>
    </row>
    <row r="143" customFormat="false" ht="15" hidden="true" customHeight="false" outlineLevel="0" collapsed="false">
      <c r="B143" s="64"/>
      <c r="C143" s="65" t="s">
        <v>93</v>
      </c>
      <c r="D143" s="66"/>
      <c r="E143" s="65"/>
      <c r="F143" s="67"/>
    </row>
    <row r="144" customFormat="false" ht="15" hidden="false" customHeight="false" outlineLevel="0" collapsed="false">
      <c r="B144" s="26" t="s">
        <v>205</v>
      </c>
      <c r="C144" s="27"/>
      <c r="D144" s="27"/>
      <c r="E144" s="27"/>
      <c r="F144" s="28"/>
    </row>
    <row r="145" customFormat="false" ht="15" hidden="true" customHeight="false" outlineLevel="0" collapsed="false">
      <c r="B145" s="47" t="s">
        <v>206</v>
      </c>
      <c r="C145" s="47" t="s">
        <v>153</v>
      </c>
      <c r="D145" s="54" t="n">
        <v>42811</v>
      </c>
      <c r="E145" s="47" t="s">
        <v>207</v>
      </c>
      <c r="F145" s="55" t="s">
        <v>208</v>
      </c>
    </row>
    <row r="146" customFormat="false" ht="15" hidden="true" customHeight="false" outlineLevel="0" collapsed="false">
      <c r="B146" s="47" t="s">
        <v>209</v>
      </c>
      <c r="C146" s="47" t="s">
        <v>210</v>
      </c>
      <c r="D146" s="54" t="n">
        <v>42837</v>
      </c>
      <c r="E146" s="47" t="s">
        <v>207</v>
      </c>
      <c r="F146" s="55" t="s">
        <v>211</v>
      </c>
    </row>
    <row r="147" customFormat="false" ht="15" hidden="true" customHeight="false" outlineLevel="0" collapsed="false">
      <c r="B147" s="47" t="s">
        <v>212</v>
      </c>
      <c r="C147" s="47" t="s">
        <v>213</v>
      </c>
      <c r="D147" s="54" t="n">
        <v>42838</v>
      </c>
      <c r="E147" s="47" t="s">
        <v>207</v>
      </c>
      <c r="F147" s="55" t="s">
        <v>214</v>
      </c>
    </row>
    <row r="148" customFormat="false" ht="15" hidden="true" customHeight="false" outlineLevel="0" collapsed="false">
      <c r="B148" s="47" t="s">
        <v>215</v>
      </c>
      <c r="C148" s="47" t="s">
        <v>216</v>
      </c>
      <c r="D148" s="54" t="n">
        <v>42840</v>
      </c>
      <c r="E148" s="47" t="s">
        <v>207</v>
      </c>
      <c r="F148" s="55" t="s">
        <v>217</v>
      </c>
    </row>
    <row r="149" customFormat="false" ht="15" hidden="true" customHeight="false" outlineLevel="0" collapsed="false">
      <c r="B149" s="47" t="s">
        <v>218</v>
      </c>
      <c r="C149" s="47" t="s">
        <v>210</v>
      </c>
      <c r="D149" s="54" t="n">
        <v>42840</v>
      </c>
      <c r="E149" s="47" t="s">
        <v>207</v>
      </c>
      <c r="F149" s="55" t="s">
        <v>219</v>
      </c>
    </row>
    <row r="150" customFormat="false" ht="15" hidden="true" customHeight="false" outlineLevel="0" collapsed="false">
      <c r="B150" s="47" t="s">
        <v>220</v>
      </c>
      <c r="C150" s="47" t="s">
        <v>221</v>
      </c>
      <c r="D150" s="54" t="n">
        <v>42850</v>
      </c>
      <c r="E150" s="47" t="s">
        <v>207</v>
      </c>
      <c r="F150" s="55" t="s">
        <v>222</v>
      </c>
    </row>
    <row r="151" customFormat="false" ht="15" hidden="true" customHeight="false" outlineLevel="0" collapsed="false">
      <c r="B151" s="47" t="s">
        <v>223</v>
      </c>
      <c r="C151" s="47" t="s">
        <v>224</v>
      </c>
      <c r="D151" s="54" t="n">
        <v>42851</v>
      </c>
      <c r="E151" s="47" t="s">
        <v>207</v>
      </c>
      <c r="F151" s="55" t="s">
        <v>225</v>
      </c>
    </row>
    <row r="152" customFormat="false" ht="15" hidden="true" customHeight="false" outlineLevel="0" collapsed="false">
      <c r="B152" s="47" t="s">
        <v>226</v>
      </c>
      <c r="C152" s="47" t="s">
        <v>224</v>
      </c>
      <c r="D152" s="54" t="n">
        <v>42853</v>
      </c>
      <c r="E152" s="47" t="s">
        <v>207</v>
      </c>
      <c r="F152" s="55" t="s">
        <v>227</v>
      </c>
    </row>
    <row r="153" customFormat="false" ht="15" hidden="true" customHeight="false" outlineLevel="0" collapsed="false">
      <c r="B153" s="47" t="s">
        <v>228</v>
      </c>
      <c r="C153" s="47" t="s">
        <v>224</v>
      </c>
      <c r="D153" s="54" t="n">
        <v>42853</v>
      </c>
      <c r="E153" s="47" t="s">
        <v>207</v>
      </c>
      <c r="F153" s="55" t="s">
        <v>229</v>
      </c>
    </row>
    <row r="154" customFormat="false" ht="15" hidden="true" customHeight="false" outlineLevel="0" collapsed="false">
      <c r="B154" s="47" t="s">
        <v>230</v>
      </c>
      <c r="C154" s="47" t="s">
        <v>231</v>
      </c>
      <c r="D154" s="54" t="n">
        <v>42858</v>
      </c>
      <c r="E154" s="47" t="s">
        <v>207</v>
      </c>
      <c r="F154" s="55" t="s">
        <v>232</v>
      </c>
    </row>
    <row r="155" customFormat="false" ht="15" hidden="true" customHeight="false" outlineLevel="0" collapsed="false">
      <c r="B155" s="47" t="s">
        <v>233</v>
      </c>
      <c r="C155" s="47" t="s">
        <v>234</v>
      </c>
      <c r="D155" s="54" t="n">
        <v>42859</v>
      </c>
      <c r="E155" s="47" t="s">
        <v>235</v>
      </c>
      <c r="F155" s="55" t="s">
        <v>236</v>
      </c>
    </row>
    <row r="156" customFormat="false" ht="15" hidden="true" customHeight="false" outlineLevel="0" collapsed="false">
      <c r="B156" s="47" t="s">
        <v>237</v>
      </c>
      <c r="C156" s="47" t="s">
        <v>238</v>
      </c>
      <c r="D156" s="54" t="n">
        <v>42860</v>
      </c>
      <c r="E156" s="47" t="s">
        <v>33</v>
      </c>
      <c r="F156" s="55" t="s">
        <v>239</v>
      </c>
    </row>
    <row r="157" customFormat="false" ht="15" hidden="true" customHeight="false" outlineLevel="0" collapsed="false">
      <c r="B157" s="47" t="s">
        <v>240</v>
      </c>
      <c r="C157" s="47" t="s">
        <v>238</v>
      </c>
      <c r="D157" s="54" t="n">
        <v>42863</v>
      </c>
      <c r="E157" s="47" t="s">
        <v>33</v>
      </c>
      <c r="F157" s="55" t="s">
        <v>241</v>
      </c>
    </row>
    <row r="158" customFormat="false" ht="15" hidden="true" customHeight="false" outlineLevel="0" collapsed="false">
      <c r="B158" s="47" t="s">
        <v>242</v>
      </c>
      <c r="C158" s="47" t="s">
        <v>243</v>
      </c>
      <c r="D158" s="54" t="n">
        <v>42865</v>
      </c>
      <c r="E158" s="47" t="s">
        <v>33</v>
      </c>
      <c r="F158" s="55" t="s">
        <v>244</v>
      </c>
    </row>
    <row r="159" customFormat="false" ht="15" hidden="true" customHeight="false" outlineLevel="0" collapsed="false">
      <c r="B159" s="47" t="s">
        <v>245</v>
      </c>
      <c r="C159" s="47" t="s">
        <v>246</v>
      </c>
      <c r="D159" s="54" t="n">
        <v>42867</v>
      </c>
      <c r="E159" s="47" t="s">
        <v>247</v>
      </c>
      <c r="F159" s="55" t="s">
        <v>248</v>
      </c>
    </row>
    <row r="160" customFormat="false" ht="15" hidden="true" customHeight="false" outlineLevel="0" collapsed="false">
      <c r="B160" s="47" t="s">
        <v>249</v>
      </c>
      <c r="C160" s="47" t="s">
        <v>250</v>
      </c>
      <c r="D160" s="54" t="n">
        <v>42879</v>
      </c>
      <c r="E160" s="47" t="s">
        <v>251</v>
      </c>
      <c r="F160" s="55" t="s">
        <v>252</v>
      </c>
    </row>
    <row r="161" customFormat="false" ht="15" hidden="false" customHeight="false" outlineLevel="0" collapsed="false">
      <c r="B161" s="26" t="s">
        <v>253</v>
      </c>
      <c r="C161" s="27"/>
      <c r="D161" s="27"/>
      <c r="E161" s="27"/>
      <c r="F161" s="28"/>
    </row>
    <row r="162" customFormat="false" ht="15" hidden="true" customHeight="true" outlineLevel="0" collapsed="false">
      <c r="B162" s="71" t="s">
        <v>254</v>
      </c>
      <c r="C162" s="71" t="s">
        <v>255</v>
      </c>
      <c r="D162" s="54" t="n">
        <v>43207</v>
      </c>
      <c r="E162" s="47" t="s">
        <v>207</v>
      </c>
      <c r="F162" s="55" t="s">
        <v>256</v>
      </c>
    </row>
    <row r="163" customFormat="false" ht="15" hidden="true" customHeight="true" outlineLevel="0" collapsed="false">
      <c r="B163" s="71" t="s">
        <v>257</v>
      </c>
      <c r="C163" s="71" t="s">
        <v>258</v>
      </c>
      <c r="D163" s="54" t="n">
        <v>43209</v>
      </c>
      <c r="E163" s="47" t="s">
        <v>207</v>
      </c>
      <c r="F163" s="55" t="s">
        <v>259</v>
      </c>
    </row>
    <row r="164" customFormat="false" ht="15" hidden="true" customHeight="true" outlineLevel="0" collapsed="false">
      <c r="B164" s="71" t="s">
        <v>260</v>
      </c>
      <c r="C164" s="71" t="s">
        <v>261</v>
      </c>
      <c r="D164" s="54" t="n">
        <v>43214</v>
      </c>
      <c r="E164" s="47" t="s">
        <v>207</v>
      </c>
      <c r="F164" s="55" t="s">
        <v>262</v>
      </c>
    </row>
    <row r="165" customFormat="false" ht="15" hidden="true" customHeight="true" outlineLevel="0" collapsed="false">
      <c r="B165" s="71" t="s">
        <v>263</v>
      </c>
      <c r="C165" s="71" t="s">
        <v>258</v>
      </c>
      <c r="D165" s="54" t="n">
        <v>43223</v>
      </c>
      <c r="E165" s="47" t="s">
        <v>207</v>
      </c>
      <c r="F165" s="55" t="s">
        <v>264</v>
      </c>
    </row>
    <row r="166" customFormat="false" ht="15" hidden="true" customHeight="true" outlineLevel="0" collapsed="false">
      <c r="B166" s="71" t="s">
        <v>265</v>
      </c>
      <c r="C166" s="71" t="s">
        <v>258</v>
      </c>
      <c r="D166" s="54" t="n">
        <v>43228</v>
      </c>
      <c r="E166" s="47" t="s">
        <v>266</v>
      </c>
      <c r="F166" s="55" t="s">
        <v>267</v>
      </c>
    </row>
    <row r="167" customFormat="false" ht="15" hidden="true" customHeight="true" outlineLevel="0" collapsed="false">
      <c r="B167" s="71" t="s">
        <v>268</v>
      </c>
      <c r="C167" s="71" t="s">
        <v>269</v>
      </c>
      <c r="D167" s="54" t="n">
        <v>43264</v>
      </c>
      <c r="E167" s="47" t="s">
        <v>207</v>
      </c>
      <c r="F167" s="55" t="s">
        <v>270</v>
      </c>
    </row>
    <row r="168" customFormat="false" ht="15" hidden="true" customHeight="true" outlineLevel="0" collapsed="false">
      <c r="B168" s="71" t="s">
        <v>271</v>
      </c>
      <c r="C168" s="71" t="s">
        <v>261</v>
      </c>
      <c r="D168" s="54" t="n">
        <v>43266</v>
      </c>
      <c r="E168" s="47" t="s">
        <v>235</v>
      </c>
      <c r="F168" s="55" t="s">
        <v>272</v>
      </c>
    </row>
    <row r="169" customFormat="false" ht="15" hidden="true" customHeight="true" outlineLevel="0" collapsed="false">
      <c r="B169" s="71" t="s">
        <v>273</v>
      </c>
      <c r="C169" s="71" t="s">
        <v>274</v>
      </c>
      <c r="D169" s="54" t="n">
        <v>43266</v>
      </c>
      <c r="E169" s="47" t="s">
        <v>235</v>
      </c>
      <c r="F169" s="55" t="s">
        <v>275</v>
      </c>
    </row>
    <row r="170" customFormat="false" ht="15" hidden="true" customHeight="true" outlineLevel="0" collapsed="false">
      <c r="B170" s="71" t="s">
        <v>276</v>
      </c>
      <c r="C170" s="71" t="s">
        <v>277</v>
      </c>
      <c r="D170" s="54" t="n">
        <v>43269</v>
      </c>
      <c r="E170" s="47" t="s">
        <v>235</v>
      </c>
      <c r="F170" s="55" t="s">
        <v>278</v>
      </c>
    </row>
    <row r="171" customFormat="false" ht="15" hidden="true" customHeight="true" outlineLevel="0" collapsed="false">
      <c r="B171" s="71" t="s">
        <v>279</v>
      </c>
      <c r="C171" s="71" t="s">
        <v>280</v>
      </c>
      <c r="D171" s="54" t="n">
        <v>43269</v>
      </c>
      <c r="E171" s="47" t="s">
        <v>235</v>
      </c>
      <c r="F171" s="55" t="s">
        <v>278</v>
      </c>
    </row>
    <row r="172" customFormat="false" ht="15" hidden="true" customHeight="true" outlineLevel="0" collapsed="false">
      <c r="B172" s="71" t="s">
        <v>281</v>
      </c>
      <c r="C172" s="71" t="s">
        <v>261</v>
      </c>
      <c r="D172" s="54" t="n">
        <v>43286</v>
      </c>
      <c r="E172" s="47" t="s">
        <v>235</v>
      </c>
      <c r="F172" s="55" t="s">
        <v>282</v>
      </c>
    </row>
    <row r="173" customFormat="false" ht="15" hidden="true" customHeight="true" outlineLevel="0" collapsed="false">
      <c r="B173" s="71" t="s">
        <v>283</v>
      </c>
      <c r="C173" s="71" t="s">
        <v>261</v>
      </c>
      <c r="D173" s="54" t="n">
        <v>43402</v>
      </c>
      <c r="E173" s="47" t="s">
        <v>235</v>
      </c>
      <c r="F173" s="55" t="s">
        <v>284</v>
      </c>
    </row>
    <row r="174" customFormat="false" ht="15" hidden="true" customHeight="true" outlineLevel="0" collapsed="false">
      <c r="B174" s="71" t="s">
        <v>283</v>
      </c>
      <c r="C174" s="71" t="s">
        <v>261</v>
      </c>
      <c r="D174" s="54" t="n">
        <v>43402</v>
      </c>
      <c r="E174" s="47" t="s">
        <v>235</v>
      </c>
      <c r="F174" s="55" t="s">
        <v>285</v>
      </c>
    </row>
    <row r="175" customFormat="false" ht="15" hidden="true" customHeight="true" outlineLevel="0" collapsed="false">
      <c r="B175" s="71" t="s">
        <v>286</v>
      </c>
      <c r="C175" s="71" t="s">
        <v>261</v>
      </c>
      <c r="D175" s="54" t="n">
        <v>43411</v>
      </c>
      <c r="E175" s="47" t="s">
        <v>235</v>
      </c>
      <c r="F175" s="55" t="s">
        <v>287</v>
      </c>
    </row>
    <row r="176" customFormat="false" ht="15" hidden="true" customHeight="true" outlineLevel="0" collapsed="false">
      <c r="B176" s="71" t="s">
        <v>288</v>
      </c>
      <c r="C176" s="71" t="s">
        <v>289</v>
      </c>
      <c r="D176" s="54" t="n">
        <v>43411</v>
      </c>
      <c r="E176" s="47" t="s">
        <v>207</v>
      </c>
      <c r="F176" s="55" t="s">
        <v>290</v>
      </c>
    </row>
    <row r="177" customFormat="false" ht="15" hidden="false" customHeight="false" outlineLevel="0" collapsed="false">
      <c r="B177" s="26" t="s">
        <v>291</v>
      </c>
      <c r="C177" s="27"/>
      <c r="D177" s="27"/>
      <c r="E177" s="27"/>
      <c r="F177" s="28"/>
    </row>
    <row r="178" customFormat="false" ht="15" hidden="false" customHeight="false" outlineLevel="0" collapsed="false">
      <c r="B178" s="71" t="s">
        <v>292</v>
      </c>
      <c r="C178" s="71" t="s">
        <v>293</v>
      </c>
      <c r="D178" s="54" t="n">
        <v>43556</v>
      </c>
      <c r="E178" s="47" t="s">
        <v>207</v>
      </c>
      <c r="F178" s="55" t="s">
        <v>294</v>
      </c>
    </row>
    <row r="179" customFormat="false" ht="15" hidden="false" customHeight="false" outlineLevel="0" collapsed="false">
      <c r="B179" s="71" t="s">
        <v>295</v>
      </c>
      <c r="C179" s="71"/>
      <c r="D179" s="54" t="n">
        <v>43566</v>
      </c>
      <c r="E179" s="47" t="s">
        <v>207</v>
      </c>
      <c r="F179" s="55" t="s">
        <v>296</v>
      </c>
    </row>
  </sheetData>
  <printOptions headings="false" gridLines="false" gridLinesSet="true" horizontalCentered="false" verticalCentered="false"/>
  <pageMargins left="0.708333333333333" right="0.708333333333333" top="0.747916666666667" bottom="0.747916666666667"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&amp;LIain Shepherd&amp;R&amp;Z&amp;F</oddFooter>
  </headerFooter>
  <legacyDrawing r:id="rId2"/>
</worksheet>
</file>

<file path=xl/worksheets/sheet10.xml><?xml version="1.0" encoding="utf-8"?>
<worksheet xmlns="http://schemas.openxmlformats.org/spreadsheetml/2006/main" xmlns:r="http://schemas.openxmlformats.org/officeDocument/2006/relationships">
  <sheetPr filterMode="false">
    <tabColor rgb="FF00FF00"/>
    <pageSetUpPr fitToPage="false"/>
  </sheetPr>
  <dimension ref="A1:H12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3" min="1" style="0" width="8.67"/>
    <col collapsed="false" customWidth="true" hidden="false" outlineLevel="0" max="4" min="4" style="0" width="19.14"/>
    <col collapsed="false" customWidth="true" hidden="false" outlineLevel="0" max="1025" min="5" style="0" width="8.67"/>
  </cols>
  <sheetData>
    <row r="1" customFormat="false" ht="15" hidden="false" customHeight="false" outlineLevel="0" collapsed="false">
      <c r="A1" s="322" t="s">
        <v>1495</v>
      </c>
      <c r="B1" s="1" t="s">
        <v>1510</v>
      </c>
      <c r="C1" s="323"/>
      <c r="D1" s="323"/>
      <c r="E1" s="323"/>
    </row>
    <row r="2" customFormat="false" ht="15.75" hidden="false" customHeight="false" outlineLevel="0" collapsed="false">
      <c r="A2" s="331"/>
      <c r="B2" s="323"/>
      <c r="C2" s="323"/>
      <c r="D2" s="323"/>
      <c r="E2" s="323"/>
    </row>
    <row r="3" customFormat="false" ht="30" hidden="false" customHeight="false" outlineLevel="0" collapsed="false">
      <c r="A3" s="332" t="s">
        <v>1497</v>
      </c>
      <c r="B3" s="333" t="s">
        <v>1498</v>
      </c>
      <c r="C3" s="333" t="s">
        <v>1499</v>
      </c>
      <c r="D3" s="333" t="s">
        <v>1500</v>
      </c>
      <c r="E3" s="333" t="s">
        <v>1501</v>
      </c>
      <c r="F3" s="327" t="s">
        <v>1502</v>
      </c>
      <c r="G3" s="327" t="s">
        <v>1503</v>
      </c>
      <c r="H3" s="328" t="s">
        <v>1504</v>
      </c>
    </row>
    <row r="4" customFormat="false" ht="12.75" hidden="false" customHeight="false" outlineLevel="0" collapsed="false">
      <c r="A4" s="329" t="s">
        <v>363</v>
      </c>
      <c r="B4" s="330" t="s">
        <v>1511</v>
      </c>
      <c r="C4" s="330" t="n">
        <v>18</v>
      </c>
      <c r="D4" s="330" t="s">
        <v>389</v>
      </c>
      <c r="E4" s="330" t="n">
        <v>0.135</v>
      </c>
      <c r="F4" s="0" t="n">
        <v>0.111</v>
      </c>
      <c r="G4" s="0" t="n">
        <v>0</v>
      </c>
      <c r="H4" s="0" t="n">
        <v>0</v>
      </c>
    </row>
    <row r="5" customFormat="false" ht="12.75" hidden="false" customHeight="false" outlineLevel="0" collapsed="false">
      <c r="A5" s="329" t="s">
        <v>363</v>
      </c>
      <c r="B5" s="330" t="s">
        <v>1511</v>
      </c>
      <c r="C5" s="330" t="n">
        <v>18</v>
      </c>
      <c r="D5" s="330" t="s">
        <v>381</v>
      </c>
      <c r="E5" s="330" t="n">
        <v>0.012</v>
      </c>
      <c r="F5" s="0" t="n">
        <v>0.01</v>
      </c>
      <c r="G5" s="0" t="n">
        <v>0</v>
      </c>
      <c r="H5" s="0" t="n">
        <v>0</v>
      </c>
    </row>
    <row r="6" customFormat="false" ht="12.75" hidden="false" customHeight="false" outlineLevel="0" collapsed="false">
      <c r="A6" s="329" t="s">
        <v>363</v>
      </c>
      <c r="B6" s="330" t="s">
        <v>1511</v>
      </c>
      <c r="C6" s="330" t="n">
        <v>18</v>
      </c>
      <c r="D6" s="330" t="s">
        <v>385</v>
      </c>
      <c r="E6" s="330" t="n">
        <v>0.028</v>
      </c>
      <c r="F6" s="0" t="n">
        <v>0.023</v>
      </c>
      <c r="G6" s="0" t="n">
        <v>0</v>
      </c>
      <c r="H6" s="0" t="n">
        <v>0</v>
      </c>
    </row>
    <row r="7" customFormat="false" ht="12.75" hidden="false" customHeight="false" outlineLevel="0" collapsed="false">
      <c r="A7" s="329" t="s">
        <v>363</v>
      </c>
      <c r="B7" s="330" t="s">
        <v>1511</v>
      </c>
      <c r="C7" s="330" t="n">
        <v>18</v>
      </c>
      <c r="D7" s="330" t="s">
        <v>397</v>
      </c>
      <c r="E7" s="330" t="n">
        <v>0.009</v>
      </c>
      <c r="F7" s="0" t="n">
        <v>0.007</v>
      </c>
      <c r="G7" s="0" t="n">
        <v>0</v>
      </c>
      <c r="H7" s="0" t="n">
        <v>0</v>
      </c>
    </row>
    <row r="8" customFormat="false" ht="12.75" hidden="false" customHeight="false" outlineLevel="0" collapsed="false">
      <c r="A8" s="329" t="s">
        <v>363</v>
      </c>
      <c r="B8" s="330" t="s">
        <v>1511</v>
      </c>
      <c r="C8" s="330" t="n">
        <v>18</v>
      </c>
      <c r="D8" s="330" t="s">
        <v>400</v>
      </c>
      <c r="E8" s="330" t="n">
        <v>0.005</v>
      </c>
      <c r="F8" s="0" t="n">
        <v>0.004</v>
      </c>
      <c r="G8" s="0" t="n">
        <v>0</v>
      </c>
      <c r="H8" s="0" t="n">
        <v>0</v>
      </c>
    </row>
    <row r="9" customFormat="false" ht="12.75" hidden="false" customHeight="false" outlineLevel="0" collapsed="false">
      <c r="A9" s="329" t="s">
        <v>363</v>
      </c>
      <c r="B9" s="330" t="s">
        <v>1511</v>
      </c>
      <c r="C9" s="330" t="n">
        <v>18</v>
      </c>
      <c r="D9" s="330" t="s">
        <v>405</v>
      </c>
      <c r="E9" s="330" t="n">
        <v>0.119</v>
      </c>
      <c r="F9" s="0" t="n">
        <v>0.098</v>
      </c>
      <c r="G9" s="0" t="n">
        <v>0</v>
      </c>
      <c r="H9" s="0" t="n">
        <v>0</v>
      </c>
    </row>
    <row r="10" customFormat="false" ht="12.75" hidden="false" customHeight="false" outlineLevel="0" collapsed="false">
      <c r="A10" s="329" t="s">
        <v>363</v>
      </c>
      <c r="B10" s="330" t="s">
        <v>1511</v>
      </c>
      <c r="C10" s="330" t="n">
        <v>18</v>
      </c>
      <c r="D10" s="330" t="s">
        <v>407</v>
      </c>
      <c r="E10" s="330" t="n">
        <v>0.036</v>
      </c>
      <c r="F10" s="0" t="n">
        <v>0.029</v>
      </c>
      <c r="G10" s="0" t="n">
        <v>0</v>
      </c>
      <c r="H10" s="0" t="n">
        <v>0</v>
      </c>
    </row>
    <row r="11" customFormat="false" ht="12.75" hidden="false" customHeight="false" outlineLevel="0" collapsed="false">
      <c r="A11" s="329" t="s">
        <v>363</v>
      </c>
      <c r="B11" s="330" t="s">
        <v>1511</v>
      </c>
      <c r="C11" s="330" t="n">
        <v>18</v>
      </c>
      <c r="D11" s="330" t="s">
        <v>411</v>
      </c>
      <c r="E11" s="330" t="n">
        <v>0.012</v>
      </c>
      <c r="F11" s="0" t="n">
        <v>0.01</v>
      </c>
      <c r="G11" s="0" t="n">
        <v>0</v>
      </c>
      <c r="H11" s="0" t="n">
        <v>0</v>
      </c>
    </row>
    <row r="12" customFormat="false" ht="12.75" hidden="false" customHeight="false" outlineLevel="0" collapsed="false">
      <c r="A12" s="329" t="s">
        <v>363</v>
      </c>
      <c r="B12" s="330" t="s">
        <v>1511</v>
      </c>
      <c r="C12" s="330" t="n">
        <v>18</v>
      </c>
      <c r="D12" s="330" t="s">
        <v>416</v>
      </c>
      <c r="E12" s="330" t="n">
        <v>0.003</v>
      </c>
      <c r="F12" s="0" t="n">
        <v>0.003</v>
      </c>
      <c r="G12" s="0" t="n">
        <v>0</v>
      </c>
      <c r="H12" s="0" t="n">
        <v>0</v>
      </c>
    </row>
    <row r="13" customFormat="false" ht="12.75" hidden="false" customHeight="false" outlineLevel="0" collapsed="false">
      <c r="A13" s="329" t="s">
        <v>363</v>
      </c>
      <c r="B13" s="330" t="s">
        <v>1511</v>
      </c>
      <c r="C13" s="330" t="n">
        <v>18</v>
      </c>
      <c r="D13" s="330" t="s">
        <v>419</v>
      </c>
      <c r="E13" s="330" t="n">
        <v>0.075</v>
      </c>
      <c r="F13" s="0" t="n">
        <v>0.061</v>
      </c>
      <c r="G13" s="0" t="n">
        <v>0</v>
      </c>
      <c r="H13" s="0" t="n">
        <v>0</v>
      </c>
    </row>
    <row r="14" customFormat="false" ht="12.75" hidden="false" customHeight="false" outlineLevel="0" collapsed="false">
      <c r="A14" s="329" t="s">
        <v>363</v>
      </c>
      <c r="B14" s="330" t="s">
        <v>1511</v>
      </c>
      <c r="C14" s="330" t="n">
        <v>18</v>
      </c>
      <c r="D14" s="330" t="s">
        <v>422</v>
      </c>
      <c r="E14" s="330" t="n">
        <v>0.009</v>
      </c>
      <c r="F14" s="0" t="n">
        <v>0.007</v>
      </c>
      <c r="G14" s="0" t="n">
        <v>0</v>
      </c>
      <c r="H14" s="0" t="n">
        <v>0</v>
      </c>
    </row>
    <row r="15" customFormat="false" ht="12.75" hidden="false" customHeight="false" outlineLevel="0" collapsed="false">
      <c r="A15" s="329" t="s">
        <v>363</v>
      </c>
      <c r="B15" s="330" t="s">
        <v>1511</v>
      </c>
      <c r="C15" s="330" t="n">
        <v>18</v>
      </c>
      <c r="D15" s="330" t="s">
        <v>434</v>
      </c>
      <c r="E15" s="330" t="n">
        <v>0.006</v>
      </c>
      <c r="F15" s="0" t="n">
        <v>0.005</v>
      </c>
      <c r="G15" s="0" t="n">
        <v>0</v>
      </c>
      <c r="H15" s="0" t="n">
        <v>0</v>
      </c>
    </row>
    <row r="16" customFormat="false" ht="12.75" hidden="false" customHeight="false" outlineLevel="0" collapsed="false">
      <c r="A16" s="329" t="s">
        <v>363</v>
      </c>
      <c r="B16" s="330" t="s">
        <v>1511</v>
      </c>
      <c r="C16" s="330" t="n">
        <v>18</v>
      </c>
      <c r="D16" s="330" t="s">
        <v>426</v>
      </c>
      <c r="E16" s="330" t="n">
        <v>0.002</v>
      </c>
      <c r="F16" s="0" t="n">
        <v>0.002</v>
      </c>
      <c r="G16" s="0" t="n">
        <v>0</v>
      </c>
      <c r="H16" s="0" t="n">
        <v>0</v>
      </c>
    </row>
    <row r="17" customFormat="false" ht="12.75" hidden="false" customHeight="false" outlineLevel="0" collapsed="false">
      <c r="A17" s="329" t="s">
        <v>363</v>
      </c>
      <c r="B17" s="330" t="s">
        <v>1511</v>
      </c>
      <c r="C17" s="330" t="n">
        <v>18</v>
      </c>
      <c r="D17" s="330" t="s">
        <v>429</v>
      </c>
      <c r="E17" s="330" t="n">
        <v>0.017</v>
      </c>
      <c r="F17" s="0" t="n">
        <v>0.014</v>
      </c>
      <c r="G17" s="0" t="n">
        <v>0</v>
      </c>
      <c r="H17" s="0" t="n">
        <v>0</v>
      </c>
    </row>
    <row r="18" customFormat="false" ht="12.75" hidden="false" customHeight="false" outlineLevel="0" collapsed="false">
      <c r="A18" s="329" t="s">
        <v>363</v>
      </c>
      <c r="B18" s="330" t="s">
        <v>1511</v>
      </c>
      <c r="C18" s="330" t="n">
        <v>18</v>
      </c>
      <c r="D18" s="330" t="s">
        <v>436</v>
      </c>
      <c r="E18" s="330" t="n">
        <v>0.008</v>
      </c>
      <c r="F18" s="0" t="n">
        <v>0.006</v>
      </c>
      <c r="G18" s="0" t="n">
        <v>0</v>
      </c>
      <c r="H18" s="0" t="n">
        <v>0</v>
      </c>
    </row>
    <row r="19" customFormat="false" ht="12.75" hidden="false" customHeight="false" outlineLevel="0" collapsed="false">
      <c r="A19" s="329" t="s">
        <v>363</v>
      </c>
      <c r="B19" s="330" t="s">
        <v>1511</v>
      </c>
      <c r="C19" s="330" t="n">
        <v>18</v>
      </c>
      <c r="D19" s="330" t="s">
        <v>438</v>
      </c>
      <c r="E19" s="330" t="n">
        <v>0.016</v>
      </c>
      <c r="F19" s="0" t="n">
        <v>0.013</v>
      </c>
      <c r="G19" s="0" t="n">
        <v>0</v>
      </c>
      <c r="H19" s="0" t="n">
        <v>0</v>
      </c>
    </row>
    <row r="20" customFormat="false" ht="12.75" hidden="false" customHeight="false" outlineLevel="0" collapsed="false">
      <c r="A20" s="329" t="s">
        <v>363</v>
      </c>
      <c r="B20" s="330" t="s">
        <v>1511</v>
      </c>
      <c r="C20" s="330" t="n">
        <v>18</v>
      </c>
      <c r="D20" s="330" t="s">
        <v>441</v>
      </c>
      <c r="E20" s="330" t="n">
        <v>0.052</v>
      </c>
      <c r="F20" s="0" t="n">
        <v>0.043</v>
      </c>
      <c r="G20" s="0" t="n">
        <v>0</v>
      </c>
      <c r="H20" s="0" t="n">
        <v>0</v>
      </c>
    </row>
    <row r="21" customFormat="false" ht="12.75" hidden="false" customHeight="false" outlineLevel="0" collapsed="false">
      <c r="A21" s="329" t="s">
        <v>363</v>
      </c>
      <c r="B21" s="330" t="s">
        <v>1511</v>
      </c>
      <c r="C21" s="330" t="n">
        <v>18</v>
      </c>
      <c r="D21" s="330" t="s">
        <v>450</v>
      </c>
      <c r="E21" s="330" t="n">
        <v>0.011</v>
      </c>
      <c r="F21" s="0" t="n">
        <v>0.009</v>
      </c>
      <c r="G21" s="0" t="n">
        <v>0</v>
      </c>
      <c r="H21" s="0" t="n">
        <v>0</v>
      </c>
    </row>
    <row r="22" customFormat="false" ht="12.75" hidden="false" customHeight="false" outlineLevel="0" collapsed="false">
      <c r="A22" s="329" t="s">
        <v>363</v>
      </c>
      <c r="B22" s="330" t="s">
        <v>1511</v>
      </c>
      <c r="C22" s="330" t="n">
        <v>18</v>
      </c>
      <c r="D22" s="330" t="s">
        <v>444</v>
      </c>
      <c r="E22" s="330" t="n">
        <v>0.044</v>
      </c>
      <c r="F22" s="0" t="n">
        <v>0.036</v>
      </c>
      <c r="G22" s="0" t="n">
        <v>0</v>
      </c>
      <c r="H22" s="0" t="n">
        <v>0</v>
      </c>
    </row>
    <row r="23" customFormat="false" ht="12.75" hidden="false" customHeight="false" outlineLevel="0" collapsed="false">
      <c r="A23" s="329" t="s">
        <v>363</v>
      </c>
      <c r="B23" s="330" t="s">
        <v>1511</v>
      </c>
      <c r="C23" s="330" t="n">
        <v>18</v>
      </c>
      <c r="D23" s="330" t="s">
        <v>452</v>
      </c>
      <c r="E23" s="330" t="n">
        <v>0.039</v>
      </c>
      <c r="F23" s="0" t="n">
        <v>0.032</v>
      </c>
      <c r="G23" s="0" t="n">
        <v>0</v>
      </c>
      <c r="H23" s="0" t="n">
        <v>0</v>
      </c>
    </row>
    <row r="24" customFormat="false" ht="12.75" hidden="false" customHeight="false" outlineLevel="0" collapsed="false">
      <c r="A24" s="329" t="s">
        <v>363</v>
      </c>
      <c r="B24" s="330" t="s">
        <v>1511</v>
      </c>
      <c r="C24" s="330" t="n">
        <v>18</v>
      </c>
      <c r="D24" s="330" t="s">
        <v>455</v>
      </c>
      <c r="E24" s="330" t="n">
        <v>0.024</v>
      </c>
      <c r="F24" s="0" t="n">
        <v>0.02</v>
      </c>
      <c r="G24" s="0" t="n">
        <v>0</v>
      </c>
      <c r="H24" s="0" t="n">
        <v>0</v>
      </c>
    </row>
    <row r="25" customFormat="false" ht="12.75" hidden="false" customHeight="false" outlineLevel="0" collapsed="false">
      <c r="A25" s="329" t="s">
        <v>363</v>
      </c>
      <c r="B25" s="330" t="s">
        <v>1511</v>
      </c>
      <c r="C25" s="330" t="n">
        <v>18</v>
      </c>
      <c r="D25" s="330" t="s">
        <v>459</v>
      </c>
      <c r="E25" s="330" t="n">
        <v>0.176</v>
      </c>
      <c r="F25" s="0" t="n">
        <v>0.145</v>
      </c>
      <c r="G25" s="0" t="n">
        <v>0</v>
      </c>
      <c r="H25" s="0" t="n">
        <v>0</v>
      </c>
    </row>
    <row r="26" customFormat="false" ht="12.75" hidden="false" customHeight="false" outlineLevel="0" collapsed="false">
      <c r="A26" s="329" t="s">
        <v>363</v>
      </c>
      <c r="B26" s="330" t="s">
        <v>1511</v>
      </c>
      <c r="C26" s="330" t="n">
        <v>18</v>
      </c>
      <c r="D26" s="330" t="s">
        <v>463</v>
      </c>
      <c r="E26" s="330" t="n">
        <v>0.042</v>
      </c>
      <c r="F26" s="0" t="n">
        <v>0.035</v>
      </c>
      <c r="G26" s="0" t="n">
        <v>0</v>
      </c>
      <c r="H26" s="0" t="n">
        <v>0</v>
      </c>
    </row>
    <row r="27" customFormat="false" ht="12.75" hidden="false" customHeight="false" outlineLevel="0" collapsed="false">
      <c r="A27" s="329" t="s">
        <v>363</v>
      </c>
      <c r="B27" s="330" t="s">
        <v>1511</v>
      </c>
      <c r="C27" s="330" t="n">
        <v>18</v>
      </c>
      <c r="D27" s="330" t="s">
        <v>467</v>
      </c>
      <c r="E27" s="330" t="n">
        <v>0.014</v>
      </c>
      <c r="F27" s="0" t="n">
        <v>0.011</v>
      </c>
      <c r="G27" s="0" t="n">
        <v>0</v>
      </c>
      <c r="H27" s="0" t="n">
        <v>0</v>
      </c>
    </row>
    <row r="28" customFormat="false" ht="12.75" hidden="false" customHeight="false" outlineLevel="0" collapsed="false">
      <c r="A28" s="329" t="s">
        <v>363</v>
      </c>
      <c r="B28" s="330" t="s">
        <v>1511</v>
      </c>
      <c r="C28" s="330" t="n">
        <v>18</v>
      </c>
      <c r="D28" s="330" t="s">
        <v>469</v>
      </c>
      <c r="E28" s="330" t="n">
        <v>0.005</v>
      </c>
      <c r="F28" s="0" t="n">
        <v>0.004</v>
      </c>
      <c r="G28" s="0" t="n">
        <v>0</v>
      </c>
      <c r="H28" s="0" t="n">
        <v>0</v>
      </c>
    </row>
    <row r="29" customFormat="false" ht="12.75" hidden="false" customHeight="false" outlineLevel="0" collapsed="false">
      <c r="A29" s="329" t="s">
        <v>363</v>
      </c>
      <c r="B29" s="330" t="s">
        <v>1511</v>
      </c>
      <c r="C29" s="330" t="n">
        <v>18</v>
      </c>
      <c r="D29" s="330" t="s">
        <v>471</v>
      </c>
      <c r="E29" s="330" t="n">
        <v>0.14</v>
      </c>
      <c r="F29" s="0" t="n">
        <v>0.115</v>
      </c>
      <c r="G29" s="0" t="n">
        <v>0</v>
      </c>
      <c r="H29" s="0" t="n">
        <v>0</v>
      </c>
    </row>
    <row r="30" customFormat="false" ht="12.75" hidden="false" customHeight="false" outlineLevel="0" collapsed="false">
      <c r="A30" s="329" t="s">
        <v>363</v>
      </c>
      <c r="B30" s="330" t="s">
        <v>1511</v>
      </c>
      <c r="C30" s="330" t="n">
        <v>18</v>
      </c>
      <c r="D30" s="330" t="s">
        <v>474</v>
      </c>
      <c r="E30" s="330" t="n">
        <v>0.005</v>
      </c>
      <c r="F30" s="0" t="n">
        <v>0.004</v>
      </c>
      <c r="G30" s="0" t="n">
        <v>0</v>
      </c>
      <c r="H30" s="0" t="n">
        <v>0</v>
      </c>
    </row>
    <row r="31" customFormat="false" ht="12.75" hidden="false" customHeight="false" outlineLevel="0" collapsed="false">
      <c r="A31" s="329" t="s">
        <v>363</v>
      </c>
      <c r="B31" s="330" t="s">
        <v>1511</v>
      </c>
      <c r="C31" s="330" t="n">
        <v>18</v>
      </c>
      <c r="D31" s="330" t="s">
        <v>476</v>
      </c>
      <c r="E31" s="330" t="n">
        <v>0.027</v>
      </c>
      <c r="F31" s="0" t="n">
        <v>0.022</v>
      </c>
      <c r="G31" s="0" t="n">
        <v>0</v>
      </c>
      <c r="H31" s="0" t="n">
        <v>0</v>
      </c>
    </row>
    <row r="32" customFormat="false" ht="12.75" hidden="false" customHeight="false" outlineLevel="0" collapsed="false">
      <c r="A32" s="329" t="s">
        <v>363</v>
      </c>
      <c r="B32" s="330" t="s">
        <v>1511</v>
      </c>
      <c r="C32" s="330" t="n">
        <v>18</v>
      </c>
      <c r="D32" s="330" t="s">
        <v>479</v>
      </c>
      <c r="E32" s="330" t="n">
        <v>0.013</v>
      </c>
      <c r="F32" s="0" t="n">
        <v>0.011</v>
      </c>
      <c r="G32" s="0" t="n">
        <v>0</v>
      </c>
      <c r="H32" s="0" t="n">
        <v>0</v>
      </c>
    </row>
    <row r="33" customFormat="false" ht="12.75" hidden="false" customHeight="false" outlineLevel="0" collapsed="false">
      <c r="A33" s="329" t="s">
        <v>363</v>
      </c>
      <c r="B33" s="330" t="s">
        <v>1511</v>
      </c>
      <c r="C33" s="330" t="n">
        <v>18</v>
      </c>
      <c r="D33" s="330" t="s">
        <v>487</v>
      </c>
      <c r="E33" s="330" t="n">
        <v>0.104</v>
      </c>
      <c r="F33" s="0" t="n">
        <v>0.085</v>
      </c>
      <c r="G33" s="0" t="n">
        <v>0</v>
      </c>
      <c r="H33" s="0" t="n">
        <v>0</v>
      </c>
    </row>
    <row r="34" customFormat="false" ht="12.75" hidden="false" customHeight="false" outlineLevel="0" collapsed="false">
      <c r="A34" s="329" t="s">
        <v>363</v>
      </c>
      <c r="B34" s="330" t="s">
        <v>1511</v>
      </c>
      <c r="C34" s="330" t="n">
        <v>18</v>
      </c>
      <c r="D34" s="330" t="s">
        <v>485</v>
      </c>
      <c r="E34" s="330" t="n">
        <v>0.007</v>
      </c>
      <c r="F34" s="0" t="n">
        <v>0.006</v>
      </c>
      <c r="G34" s="0" t="n">
        <v>0</v>
      </c>
      <c r="H34" s="0" t="n">
        <v>0</v>
      </c>
    </row>
    <row r="35" customFormat="false" ht="12.75" hidden="false" customHeight="false" outlineLevel="0" collapsed="false">
      <c r="A35" s="329" t="s">
        <v>363</v>
      </c>
      <c r="B35" s="330" t="s">
        <v>1511</v>
      </c>
      <c r="C35" s="330" t="n">
        <v>18</v>
      </c>
      <c r="D35" s="330" t="s">
        <v>481</v>
      </c>
      <c r="E35" s="330" t="n">
        <v>0.056</v>
      </c>
      <c r="F35" s="0" t="n">
        <v>0.046</v>
      </c>
      <c r="G35" s="0" t="n">
        <v>0</v>
      </c>
      <c r="H35" s="0" t="n">
        <v>0</v>
      </c>
    </row>
    <row r="36" customFormat="false" ht="12.75" hidden="false" customHeight="false" outlineLevel="0" collapsed="false">
      <c r="A36" s="329" t="s">
        <v>363</v>
      </c>
      <c r="B36" s="330" t="s">
        <v>1511</v>
      </c>
      <c r="C36" s="330" t="n">
        <v>18</v>
      </c>
      <c r="D36" s="330" t="s">
        <v>496</v>
      </c>
      <c r="E36" s="330" t="n">
        <v>0.045</v>
      </c>
      <c r="F36" s="0" t="n">
        <v>0.037</v>
      </c>
      <c r="G36" s="0" t="n">
        <v>0</v>
      </c>
      <c r="H36" s="0" t="n">
        <v>0</v>
      </c>
    </row>
    <row r="37" customFormat="false" ht="12.75" hidden="false" customHeight="false" outlineLevel="0" collapsed="false">
      <c r="A37" s="329" t="s">
        <v>363</v>
      </c>
      <c r="B37" s="330" t="s">
        <v>1511</v>
      </c>
      <c r="C37" s="330" t="n">
        <v>18</v>
      </c>
      <c r="D37" s="330" t="s">
        <v>490</v>
      </c>
      <c r="E37" s="330" t="n">
        <v>0.19</v>
      </c>
      <c r="F37" s="0" t="n">
        <v>0.156</v>
      </c>
      <c r="G37" s="0" t="n">
        <v>0</v>
      </c>
      <c r="H37" s="0" t="n">
        <v>0</v>
      </c>
    </row>
    <row r="38" customFormat="false" ht="12.75" hidden="false" customHeight="false" outlineLevel="0" collapsed="false">
      <c r="A38" s="329" t="s">
        <v>363</v>
      </c>
      <c r="B38" s="330" t="s">
        <v>1511</v>
      </c>
      <c r="C38" s="330" t="n">
        <v>18</v>
      </c>
      <c r="D38" s="330" t="s">
        <v>500</v>
      </c>
      <c r="E38" s="330" t="n">
        <v>0.009</v>
      </c>
      <c r="F38" s="0" t="n">
        <v>0.007</v>
      </c>
      <c r="G38" s="0" t="n">
        <v>0</v>
      </c>
      <c r="H38" s="0" t="n">
        <v>0</v>
      </c>
    </row>
    <row r="39" customFormat="false" ht="12.75" hidden="false" customHeight="false" outlineLevel="0" collapsed="false">
      <c r="A39" s="329" t="s">
        <v>363</v>
      </c>
      <c r="B39" s="330" t="s">
        <v>1511</v>
      </c>
      <c r="C39" s="330" t="n">
        <v>18</v>
      </c>
      <c r="D39" s="330" t="s">
        <v>505</v>
      </c>
      <c r="E39" s="330" t="n">
        <v>0.016</v>
      </c>
      <c r="F39" s="0" t="n">
        <v>0.013</v>
      </c>
      <c r="G39" s="0" t="n">
        <v>0</v>
      </c>
      <c r="H39" s="0" t="n">
        <v>0</v>
      </c>
    </row>
    <row r="40" customFormat="false" ht="12.75" hidden="false" customHeight="false" outlineLevel="0" collapsed="false">
      <c r="A40" s="329" t="s">
        <v>363</v>
      </c>
      <c r="B40" s="330" t="s">
        <v>1511</v>
      </c>
      <c r="C40" s="330" t="n">
        <v>18</v>
      </c>
      <c r="D40" s="330" t="s">
        <v>493</v>
      </c>
      <c r="E40" s="330" t="n">
        <v>0.034</v>
      </c>
      <c r="F40" s="0" t="n">
        <v>0.028</v>
      </c>
      <c r="G40" s="0" t="n">
        <v>0</v>
      </c>
      <c r="H40" s="0" t="n">
        <v>0</v>
      </c>
    </row>
    <row r="41" customFormat="false" ht="12.75" hidden="false" customHeight="false" outlineLevel="0" collapsed="false">
      <c r="A41" s="329" t="s">
        <v>363</v>
      </c>
      <c r="B41" s="330" t="s">
        <v>1511</v>
      </c>
      <c r="C41" s="330" t="n">
        <v>18</v>
      </c>
      <c r="D41" s="330" t="s">
        <v>508</v>
      </c>
      <c r="E41" s="330" t="n">
        <v>0.002</v>
      </c>
      <c r="F41" s="0" t="n">
        <v>0.002</v>
      </c>
      <c r="G41" s="0" t="n">
        <v>0</v>
      </c>
      <c r="H41" s="0" t="n">
        <v>0</v>
      </c>
    </row>
    <row r="42" customFormat="false" ht="12.75" hidden="false" customHeight="false" outlineLevel="0" collapsed="false">
      <c r="A42" s="329" t="s">
        <v>363</v>
      </c>
      <c r="B42" s="330" t="s">
        <v>1511</v>
      </c>
      <c r="C42" s="330" t="n">
        <v>18</v>
      </c>
      <c r="D42" s="330" t="s">
        <v>510</v>
      </c>
      <c r="E42" s="330" t="n">
        <v>0.002</v>
      </c>
      <c r="F42" s="0" t="n">
        <v>0.001</v>
      </c>
      <c r="G42" s="0" t="n">
        <v>0</v>
      </c>
      <c r="H42" s="0" t="n">
        <v>0</v>
      </c>
    </row>
    <row r="43" customFormat="false" ht="12.75" hidden="false" customHeight="false" outlineLevel="0" collapsed="false">
      <c r="A43" s="329" t="s">
        <v>363</v>
      </c>
      <c r="B43" s="330" t="s">
        <v>1511</v>
      </c>
      <c r="C43" s="330" t="n">
        <v>18</v>
      </c>
      <c r="D43" s="330" t="s">
        <v>512</v>
      </c>
      <c r="E43" s="330" t="n">
        <v>0.004</v>
      </c>
      <c r="F43" s="0" t="n">
        <v>0.003</v>
      </c>
      <c r="G43" s="0" t="n">
        <v>0</v>
      </c>
      <c r="H43" s="0" t="n">
        <v>0</v>
      </c>
    </row>
    <row r="44" customFormat="false" ht="12.75" hidden="false" customHeight="false" outlineLevel="0" collapsed="false">
      <c r="A44" s="329" t="s">
        <v>363</v>
      </c>
      <c r="B44" s="330" t="s">
        <v>1511</v>
      </c>
      <c r="C44" s="330" t="n">
        <v>18</v>
      </c>
      <c r="D44" s="330" t="s">
        <v>502</v>
      </c>
      <c r="E44" s="330" t="n">
        <v>0.1</v>
      </c>
      <c r="F44" s="0" t="n">
        <v>0.082</v>
      </c>
      <c r="G44" s="0" t="n">
        <v>0</v>
      </c>
      <c r="H44" s="0" t="n">
        <v>0</v>
      </c>
    </row>
    <row r="45" customFormat="false" ht="12.75" hidden="false" customHeight="false" outlineLevel="0" collapsed="false">
      <c r="A45" s="329" t="s">
        <v>363</v>
      </c>
      <c r="B45" s="330" t="s">
        <v>1511</v>
      </c>
      <c r="C45" s="330" t="n">
        <v>18</v>
      </c>
      <c r="D45" s="330" t="s">
        <v>514</v>
      </c>
      <c r="E45" s="330" t="n">
        <v>0.006</v>
      </c>
      <c r="F45" s="0" t="n">
        <v>0.005</v>
      </c>
      <c r="G45" s="0" t="n">
        <v>0</v>
      </c>
      <c r="H45" s="0" t="n">
        <v>0</v>
      </c>
    </row>
    <row r="46" customFormat="false" ht="12.75" hidden="false" customHeight="false" outlineLevel="0" collapsed="false">
      <c r="A46" s="329" t="s">
        <v>363</v>
      </c>
      <c r="B46" s="330" t="s">
        <v>1511</v>
      </c>
      <c r="C46" s="330" t="n">
        <v>18</v>
      </c>
      <c r="D46" s="330" t="s">
        <v>516</v>
      </c>
      <c r="E46" s="330" t="n">
        <v>0.119</v>
      </c>
      <c r="F46" s="0" t="n">
        <v>0.098</v>
      </c>
      <c r="G46" s="0" t="n">
        <v>0</v>
      </c>
      <c r="H46" s="0" t="n">
        <v>0</v>
      </c>
    </row>
    <row r="47" customFormat="false" ht="12.75" hidden="false" customHeight="false" outlineLevel="0" collapsed="false">
      <c r="A47" s="329" t="s">
        <v>363</v>
      </c>
      <c r="B47" s="330" t="s">
        <v>1511</v>
      </c>
      <c r="C47" s="330" t="n">
        <v>18</v>
      </c>
      <c r="D47" s="330" t="s">
        <v>519</v>
      </c>
      <c r="E47" s="330" t="n">
        <v>0.035</v>
      </c>
      <c r="F47" s="0" t="n">
        <v>0.028</v>
      </c>
      <c r="G47" s="0" t="n">
        <v>0</v>
      </c>
      <c r="H47" s="0" t="n">
        <v>0</v>
      </c>
    </row>
    <row r="48" customFormat="false" ht="12.75" hidden="false" customHeight="false" outlineLevel="0" collapsed="false">
      <c r="A48" s="329" t="s">
        <v>363</v>
      </c>
      <c r="B48" s="330" t="s">
        <v>1511</v>
      </c>
      <c r="C48" s="330" t="n">
        <v>18</v>
      </c>
      <c r="D48" s="330" t="s">
        <v>521</v>
      </c>
      <c r="E48" s="330" t="n">
        <v>0.029</v>
      </c>
      <c r="F48" s="0" t="n">
        <v>0.024</v>
      </c>
      <c r="G48" s="0" t="n">
        <v>0</v>
      </c>
      <c r="H48" s="0" t="n">
        <v>0</v>
      </c>
    </row>
    <row r="49" customFormat="false" ht="12.75" hidden="false" customHeight="false" outlineLevel="0" collapsed="false">
      <c r="A49" s="329" t="s">
        <v>363</v>
      </c>
      <c r="B49" s="330" t="s">
        <v>1511</v>
      </c>
      <c r="C49" s="330" t="n">
        <v>18</v>
      </c>
      <c r="D49" s="330" t="s">
        <v>540</v>
      </c>
      <c r="E49" s="330" t="n">
        <v>0.003</v>
      </c>
      <c r="F49" s="0" t="n">
        <v>0.002</v>
      </c>
      <c r="G49" s="0" t="n">
        <v>0</v>
      </c>
      <c r="H49" s="0" t="n">
        <v>0</v>
      </c>
    </row>
    <row r="50" customFormat="false" ht="12.75" hidden="false" customHeight="false" outlineLevel="0" collapsed="false">
      <c r="A50" s="329" t="s">
        <v>363</v>
      </c>
      <c r="B50" s="330" t="s">
        <v>1511</v>
      </c>
      <c r="C50" s="330" t="n">
        <v>18</v>
      </c>
      <c r="D50" s="330" t="s">
        <v>531</v>
      </c>
      <c r="E50" s="330" t="n">
        <v>0.028</v>
      </c>
      <c r="F50" s="0" t="n">
        <v>0.023</v>
      </c>
      <c r="G50" s="0" t="n">
        <v>0</v>
      </c>
      <c r="H50" s="0" t="n">
        <v>0</v>
      </c>
    </row>
    <row r="51" customFormat="false" ht="12.75" hidden="false" customHeight="false" outlineLevel="0" collapsed="false">
      <c r="A51" s="329" t="s">
        <v>363</v>
      </c>
      <c r="B51" s="330" t="s">
        <v>1511</v>
      </c>
      <c r="C51" s="330" t="n">
        <v>18</v>
      </c>
      <c r="D51" s="330" t="s">
        <v>534</v>
      </c>
      <c r="E51" s="330" t="n">
        <v>0.026</v>
      </c>
      <c r="F51" s="0" t="n">
        <v>0.021</v>
      </c>
      <c r="G51" s="0" t="n">
        <v>0</v>
      </c>
      <c r="H51" s="0" t="n">
        <v>0</v>
      </c>
    </row>
    <row r="52" customFormat="false" ht="12.75" hidden="false" customHeight="false" outlineLevel="0" collapsed="false">
      <c r="A52" s="329" t="s">
        <v>363</v>
      </c>
      <c r="B52" s="330" t="s">
        <v>1511</v>
      </c>
      <c r="C52" s="330" t="n">
        <v>18</v>
      </c>
      <c r="D52" s="330" t="s">
        <v>536</v>
      </c>
      <c r="E52" s="330" t="n">
        <v>0.024</v>
      </c>
      <c r="F52" s="0" t="n">
        <v>0.02</v>
      </c>
      <c r="G52" s="0" t="n">
        <v>0</v>
      </c>
      <c r="H52" s="0" t="n">
        <v>0</v>
      </c>
    </row>
    <row r="53" customFormat="false" ht="12.75" hidden="false" customHeight="false" outlineLevel="0" collapsed="false">
      <c r="A53" s="329" t="s">
        <v>363</v>
      </c>
      <c r="B53" s="330" t="s">
        <v>1511</v>
      </c>
      <c r="C53" s="330" t="n">
        <v>18</v>
      </c>
      <c r="D53" s="330" t="s">
        <v>542</v>
      </c>
      <c r="E53" s="330" t="n">
        <v>0.032</v>
      </c>
      <c r="F53" s="0" t="n">
        <v>0.026</v>
      </c>
      <c r="G53" s="0" t="n">
        <v>0</v>
      </c>
      <c r="H53" s="0" t="n">
        <v>0</v>
      </c>
    </row>
    <row r="54" customFormat="false" ht="12.75" hidden="false" customHeight="false" outlineLevel="0" collapsed="false">
      <c r="A54" s="329" t="s">
        <v>363</v>
      </c>
      <c r="B54" s="330" t="s">
        <v>1511</v>
      </c>
      <c r="C54" s="330" t="n">
        <v>18</v>
      </c>
      <c r="D54" s="330" t="s">
        <v>538</v>
      </c>
      <c r="E54" s="330" t="n">
        <v>0.008</v>
      </c>
      <c r="F54" s="0" t="n">
        <v>0.006</v>
      </c>
      <c r="G54" s="0" t="n">
        <v>0</v>
      </c>
      <c r="H54" s="0" t="n">
        <v>0</v>
      </c>
    </row>
    <row r="55" customFormat="false" ht="12.75" hidden="false" customHeight="false" outlineLevel="0" collapsed="false">
      <c r="A55" s="329" t="s">
        <v>363</v>
      </c>
      <c r="B55" s="330" t="s">
        <v>1511</v>
      </c>
      <c r="C55" s="330" t="n">
        <v>18</v>
      </c>
      <c r="D55" s="330" t="s">
        <v>548</v>
      </c>
      <c r="E55" s="330" t="n">
        <v>0.001</v>
      </c>
      <c r="F55" s="0" t="n">
        <v>0.001</v>
      </c>
      <c r="G55" s="0" t="n">
        <v>0</v>
      </c>
      <c r="H55" s="0" t="n">
        <v>0</v>
      </c>
    </row>
    <row r="56" customFormat="false" ht="12.75" hidden="false" customHeight="false" outlineLevel="0" collapsed="false">
      <c r="A56" s="329" t="s">
        <v>363</v>
      </c>
      <c r="B56" s="330" t="s">
        <v>1511</v>
      </c>
      <c r="C56" s="330" t="n">
        <v>18</v>
      </c>
      <c r="D56" s="330" t="s">
        <v>550</v>
      </c>
      <c r="E56" s="330" t="n">
        <v>0.104</v>
      </c>
      <c r="F56" s="0" t="n">
        <v>0.086</v>
      </c>
      <c r="G56" s="0" t="n">
        <v>0</v>
      </c>
      <c r="H56" s="0" t="n">
        <v>0</v>
      </c>
    </row>
    <row r="57" customFormat="false" ht="12.75" hidden="false" customHeight="false" outlineLevel="0" collapsed="false">
      <c r="A57" s="329" t="s">
        <v>363</v>
      </c>
      <c r="B57" s="330" t="s">
        <v>1511</v>
      </c>
      <c r="C57" s="330" t="n">
        <v>18</v>
      </c>
      <c r="D57" s="330" t="s">
        <v>553</v>
      </c>
      <c r="E57" s="330" t="n">
        <v>0.009</v>
      </c>
      <c r="F57" s="0" t="n">
        <v>0.007</v>
      </c>
      <c r="G57" s="0" t="n">
        <v>0</v>
      </c>
      <c r="H57" s="0" t="n">
        <v>0</v>
      </c>
    </row>
    <row r="58" customFormat="false" ht="12.75" hidden="false" customHeight="false" outlineLevel="0" collapsed="false">
      <c r="A58" s="329" t="s">
        <v>363</v>
      </c>
      <c r="B58" s="330" t="s">
        <v>1511</v>
      </c>
      <c r="C58" s="330" t="n">
        <v>18</v>
      </c>
      <c r="D58" s="330" t="s">
        <v>555</v>
      </c>
      <c r="E58" s="330" t="n">
        <v>0</v>
      </c>
      <c r="F58" s="0" t="n">
        <v>0</v>
      </c>
      <c r="G58" s="0" t="n">
        <v>0</v>
      </c>
      <c r="H58" s="0" t="n">
        <v>0</v>
      </c>
    </row>
    <row r="59" customFormat="false" ht="12.75" hidden="false" customHeight="false" outlineLevel="0" collapsed="false">
      <c r="A59" s="329" t="s">
        <v>363</v>
      </c>
      <c r="B59" s="330" t="s">
        <v>1511</v>
      </c>
      <c r="C59" s="330" t="n">
        <v>18</v>
      </c>
      <c r="D59" s="330" t="s">
        <v>557</v>
      </c>
      <c r="E59" s="330" t="n">
        <v>0.006</v>
      </c>
      <c r="F59" s="0" t="n">
        <v>0.005</v>
      </c>
      <c r="G59" s="0" t="n">
        <v>0</v>
      </c>
      <c r="H59" s="0" t="n">
        <v>0</v>
      </c>
    </row>
    <row r="60" customFormat="false" ht="12.75" hidden="false" customHeight="false" outlineLevel="0" collapsed="false">
      <c r="A60" s="329" t="s">
        <v>363</v>
      </c>
      <c r="B60" s="330" t="s">
        <v>1511</v>
      </c>
      <c r="C60" s="330" t="n">
        <v>18</v>
      </c>
      <c r="D60" s="330" t="s">
        <v>564</v>
      </c>
      <c r="E60" s="330" t="n">
        <v>0.027</v>
      </c>
      <c r="F60" s="0" t="n">
        <v>0.022</v>
      </c>
      <c r="G60" s="0" t="n">
        <v>0</v>
      </c>
      <c r="H60" s="0" t="n">
        <v>0</v>
      </c>
    </row>
    <row r="61" customFormat="false" ht="12.75" hidden="false" customHeight="false" outlineLevel="0" collapsed="false">
      <c r="A61" s="329" t="s">
        <v>363</v>
      </c>
      <c r="B61" s="330" t="s">
        <v>1511</v>
      </c>
      <c r="C61" s="330" t="n">
        <v>18</v>
      </c>
      <c r="D61" s="330" t="s">
        <v>559</v>
      </c>
      <c r="E61" s="330" t="n">
        <v>0.033</v>
      </c>
      <c r="F61" s="0" t="n">
        <v>0.027</v>
      </c>
      <c r="G61" s="0" t="n">
        <v>0</v>
      </c>
      <c r="H61" s="0" t="n">
        <v>0</v>
      </c>
    </row>
    <row r="62" customFormat="false" ht="12.75" hidden="false" customHeight="false" outlineLevel="0" collapsed="false">
      <c r="A62" s="329" t="s">
        <v>363</v>
      </c>
      <c r="B62" s="330" t="s">
        <v>1511</v>
      </c>
      <c r="C62" s="330" t="n">
        <v>18</v>
      </c>
      <c r="D62" s="330" t="s">
        <v>561</v>
      </c>
      <c r="E62" s="330" t="n">
        <v>0.121</v>
      </c>
      <c r="F62" s="0" t="n">
        <v>0.1</v>
      </c>
      <c r="G62" s="0" t="n">
        <v>0</v>
      </c>
      <c r="H62" s="0" t="n">
        <v>0</v>
      </c>
    </row>
    <row r="63" customFormat="false" ht="12.75" hidden="false" customHeight="false" outlineLevel="0" collapsed="false">
      <c r="A63" s="329" t="s">
        <v>363</v>
      </c>
      <c r="B63" s="330" t="s">
        <v>1511</v>
      </c>
      <c r="C63" s="330" t="n">
        <v>18</v>
      </c>
      <c r="D63" s="330" t="s">
        <v>566</v>
      </c>
      <c r="E63" s="330" t="n">
        <v>0.011</v>
      </c>
      <c r="F63" s="0" t="n">
        <v>0.009</v>
      </c>
      <c r="G63" s="0" t="n">
        <v>0</v>
      </c>
      <c r="H63" s="0" t="n">
        <v>0</v>
      </c>
    </row>
    <row r="64" customFormat="false" ht="12.75" hidden="false" customHeight="false" outlineLevel="0" collapsed="false">
      <c r="A64" s="329" t="s">
        <v>363</v>
      </c>
      <c r="B64" s="330" t="s">
        <v>1511</v>
      </c>
      <c r="C64" s="330" t="n">
        <v>18</v>
      </c>
      <c r="D64" s="330" t="s">
        <v>568</v>
      </c>
      <c r="E64" s="330" t="n">
        <v>0.001</v>
      </c>
      <c r="F64" s="0" t="n">
        <v>0.001</v>
      </c>
      <c r="G64" s="0" t="n">
        <v>0</v>
      </c>
      <c r="H64" s="0" t="n">
        <v>0</v>
      </c>
    </row>
    <row r="65" customFormat="false" ht="12.75" hidden="false" customHeight="false" outlineLevel="0" collapsed="false">
      <c r="A65" s="329" t="s">
        <v>363</v>
      </c>
      <c r="B65" s="330" t="s">
        <v>1511</v>
      </c>
      <c r="C65" s="330" t="n">
        <v>18</v>
      </c>
      <c r="D65" s="330" t="s">
        <v>572</v>
      </c>
      <c r="E65" s="330" t="n">
        <v>0.004</v>
      </c>
      <c r="F65" s="0" t="n">
        <v>0.003</v>
      </c>
      <c r="G65" s="0" t="n">
        <v>0</v>
      </c>
      <c r="H65" s="0" t="n">
        <v>0</v>
      </c>
    </row>
    <row r="66" customFormat="false" ht="12.75" hidden="false" customHeight="false" outlineLevel="0" collapsed="false">
      <c r="A66" s="329" t="s">
        <v>363</v>
      </c>
      <c r="B66" s="330" t="s">
        <v>1511</v>
      </c>
      <c r="C66" s="330" t="n">
        <v>18</v>
      </c>
      <c r="D66" s="330" t="s">
        <v>574</v>
      </c>
      <c r="E66" s="330" t="n">
        <v>0.002</v>
      </c>
      <c r="F66" s="0" t="n">
        <v>0.002</v>
      </c>
      <c r="G66" s="0" t="n">
        <v>0</v>
      </c>
      <c r="H66" s="0" t="n">
        <v>0</v>
      </c>
    </row>
    <row r="67" customFormat="false" ht="12.75" hidden="false" customHeight="false" outlineLevel="0" collapsed="false">
      <c r="A67" s="329" t="s">
        <v>363</v>
      </c>
      <c r="B67" s="330" t="s">
        <v>1511</v>
      </c>
      <c r="C67" s="330" t="n">
        <v>18</v>
      </c>
      <c r="D67" s="330" t="s">
        <v>576</v>
      </c>
      <c r="E67" s="330" t="n">
        <v>0.009</v>
      </c>
      <c r="F67" s="0" t="n">
        <v>0.008</v>
      </c>
      <c r="G67" s="0" t="n">
        <v>0</v>
      </c>
      <c r="H67" s="0" t="n">
        <v>0</v>
      </c>
    </row>
    <row r="68" customFormat="false" ht="12.75" hidden="false" customHeight="false" outlineLevel="0" collapsed="false">
      <c r="A68" s="329" t="s">
        <v>363</v>
      </c>
      <c r="B68" s="330" t="s">
        <v>1511</v>
      </c>
      <c r="C68" s="330" t="n">
        <v>18</v>
      </c>
      <c r="D68" s="330" t="s">
        <v>578</v>
      </c>
      <c r="E68" s="330" t="n">
        <v>0.01</v>
      </c>
      <c r="F68" s="0" t="n">
        <v>0.009</v>
      </c>
      <c r="G68" s="0" t="n">
        <v>0</v>
      </c>
      <c r="H68" s="0" t="n">
        <v>0</v>
      </c>
    </row>
    <row r="69" customFormat="false" ht="12.75" hidden="false" customHeight="false" outlineLevel="0" collapsed="false">
      <c r="A69" s="329" t="s">
        <v>363</v>
      </c>
      <c r="B69" s="330" t="s">
        <v>1511</v>
      </c>
      <c r="C69" s="330" t="n">
        <v>18</v>
      </c>
      <c r="D69" s="330" t="s">
        <v>580</v>
      </c>
      <c r="E69" s="330" t="n">
        <v>0.057</v>
      </c>
      <c r="F69" s="0" t="n">
        <v>0.047</v>
      </c>
      <c r="G69" s="0" t="n">
        <v>0</v>
      </c>
      <c r="H69" s="0" t="n">
        <v>0</v>
      </c>
    </row>
    <row r="70" customFormat="false" ht="12.75" hidden="false" customHeight="false" outlineLevel="0" collapsed="false">
      <c r="A70" s="329" t="s">
        <v>363</v>
      </c>
      <c r="B70" s="330" t="s">
        <v>1511</v>
      </c>
      <c r="C70" s="330" t="n">
        <v>18</v>
      </c>
      <c r="D70" s="330" t="s">
        <v>583</v>
      </c>
      <c r="E70" s="330" t="n">
        <v>0.009</v>
      </c>
      <c r="F70" s="0" t="n">
        <v>0.007</v>
      </c>
      <c r="G70" s="0" t="n">
        <v>0</v>
      </c>
      <c r="H70" s="0" t="n">
        <v>0</v>
      </c>
    </row>
    <row r="71" customFormat="false" ht="12.75" hidden="false" customHeight="false" outlineLevel="0" collapsed="false">
      <c r="A71" s="329" t="s">
        <v>363</v>
      </c>
      <c r="B71" s="330" t="s">
        <v>1511</v>
      </c>
      <c r="C71" s="330" t="n">
        <v>18</v>
      </c>
      <c r="D71" s="330" t="s">
        <v>585</v>
      </c>
      <c r="E71" s="330" t="n">
        <v>0.079</v>
      </c>
      <c r="F71" s="0" t="n">
        <v>0.065</v>
      </c>
      <c r="G71" s="0" t="n">
        <v>0</v>
      </c>
      <c r="H71" s="0" t="n">
        <v>0</v>
      </c>
    </row>
    <row r="72" customFormat="false" ht="12.75" hidden="false" customHeight="false" outlineLevel="0" collapsed="false">
      <c r="A72" s="329" t="s">
        <v>363</v>
      </c>
      <c r="B72" s="330" t="s">
        <v>1511</v>
      </c>
      <c r="C72" s="330" t="n">
        <v>18</v>
      </c>
      <c r="D72" s="330" t="s">
        <v>587</v>
      </c>
      <c r="E72" s="330" t="n">
        <v>0.096</v>
      </c>
      <c r="F72" s="0" t="n">
        <v>0.079</v>
      </c>
      <c r="G72" s="0" t="n">
        <v>0</v>
      </c>
      <c r="H72" s="0" t="n">
        <v>0</v>
      </c>
    </row>
    <row r="73" customFormat="false" ht="12.75" hidden="false" customHeight="false" outlineLevel="0" collapsed="false">
      <c r="A73" s="329" t="s">
        <v>363</v>
      </c>
      <c r="B73" s="330" t="s">
        <v>1511</v>
      </c>
      <c r="C73" s="330" t="n">
        <v>18</v>
      </c>
      <c r="D73" s="330" t="s">
        <v>590</v>
      </c>
      <c r="E73" s="330" t="n">
        <v>0.003</v>
      </c>
      <c r="F73" s="0" t="n">
        <v>0.002</v>
      </c>
      <c r="G73" s="0" t="n">
        <v>0</v>
      </c>
      <c r="H73" s="0" t="n">
        <v>0</v>
      </c>
    </row>
    <row r="74" customFormat="false" ht="12.75" hidden="false" customHeight="false" outlineLevel="0" collapsed="false">
      <c r="A74" s="329" t="s">
        <v>363</v>
      </c>
      <c r="B74" s="330" t="s">
        <v>1511</v>
      </c>
      <c r="C74" s="330" t="n">
        <v>18</v>
      </c>
      <c r="D74" s="330" t="s">
        <v>592</v>
      </c>
      <c r="E74" s="330" t="n">
        <v>0.001</v>
      </c>
      <c r="F74" s="0" t="n">
        <v>0.001</v>
      </c>
      <c r="G74" s="0" t="n">
        <v>0</v>
      </c>
      <c r="H74" s="0" t="n">
        <v>0</v>
      </c>
    </row>
    <row r="75" customFormat="false" ht="12.75" hidden="false" customHeight="false" outlineLevel="0" collapsed="false">
      <c r="A75" s="329" t="s">
        <v>363</v>
      </c>
      <c r="B75" s="330" t="s">
        <v>1511</v>
      </c>
      <c r="C75" s="330" t="n">
        <v>18</v>
      </c>
      <c r="D75" s="330" t="s">
        <v>594</v>
      </c>
      <c r="E75" s="330" t="n">
        <v>0.105</v>
      </c>
      <c r="F75" s="0" t="n">
        <v>0.086</v>
      </c>
      <c r="G75" s="0" t="n">
        <v>0</v>
      </c>
      <c r="H75" s="0" t="n">
        <v>0</v>
      </c>
    </row>
    <row r="76" customFormat="false" ht="12.75" hidden="false" customHeight="false" outlineLevel="0" collapsed="false">
      <c r="A76" s="329" t="s">
        <v>363</v>
      </c>
      <c r="B76" s="330" t="s">
        <v>1511</v>
      </c>
      <c r="C76" s="330" t="n">
        <v>18</v>
      </c>
      <c r="D76" s="330" t="s">
        <v>597</v>
      </c>
      <c r="E76" s="330" t="n">
        <v>0.007</v>
      </c>
      <c r="F76" s="0" t="n">
        <v>0.006</v>
      </c>
      <c r="G76" s="0" t="n">
        <v>0</v>
      </c>
      <c r="H76" s="0" t="n">
        <v>0</v>
      </c>
    </row>
    <row r="77" customFormat="false" ht="12.75" hidden="false" customHeight="false" outlineLevel="0" collapsed="false">
      <c r="A77" s="329" t="s">
        <v>363</v>
      </c>
      <c r="B77" s="330" t="s">
        <v>1511</v>
      </c>
      <c r="C77" s="330" t="n">
        <v>18</v>
      </c>
      <c r="D77" s="330" t="s">
        <v>599</v>
      </c>
      <c r="E77" s="330" t="n">
        <v>0.012</v>
      </c>
      <c r="F77" s="0" t="n">
        <v>0.01</v>
      </c>
      <c r="G77" s="0" t="n">
        <v>0</v>
      </c>
      <c r="H77" s="0" t="n">
        <v>0</v>
      </c>
    </row>
    <row r="78" customFormat="false" ht="12.75" hidden="false" customHeight="false" outlineLevel="0" collapsed="false">
      <c r="A78" s="329" t="s">
        <v>363</v>
      </c>
      <c r="B78" s="330" t="s">
        <v>1511</v>
      </c>
      <c r="C78" s="330" t="n">
        <v>18</v>
      </c>
      <c r="D78" s="330" t="s">
        <v>601</v>
      </c>
      <c r="E78" s="330" t="n">
        <v>0.002</v>
      </c>
      <c r="F78" s="0" t="n">
        <v>0.001</v>
      </c>
      <c r="G78" s="0" t="n">
        <v>0</v>
      </c>
      <c r="H78" s="0" t="n">
        <v>0</v>
      </c>
    </row>
    <row r="79" customFormat="false" ht="12.75" hidden="false" customHeight="false" outlineLevel="0" collapsed="false">
      <c r="A79" s="329" t="s">
        <v>363</v>
      </c>
      <c r="B79" s="330" t="s">
        <v>1511</v>
      </c>
      <c r="C79" s="330" t="n">
        <v>18</v>
      </c>
      <c r="D79" s="330" t="s">
        <v>605</v>
      </c>
      <c r="E79" s="330" t="n">
        <v>0.002</v>
      </c>
      <c r="F79" s="0" t="n">
        <v>0.002</v>
      </c>
      <c r="G79" s="0" t="n">
        <v>0</v>
      </c>
      <c r="H79" s="0" t="n">
        <v>0</v>
      </c>
    </row>
    <row r="80" customFormat="false" ht="12.75" hidden="false" customHeight="false" outlineLevel="0" collapsed="false">
      <c r="A80" s="329" t="s">
        <v>363</v>
      </c>
      <c r="B80" s="330" t="s">
        <v>1511</v>
      </c>
      <c r="C80" s="330" t="n">
        <v>18</v>
      </c>
      <c r="D80" s="330" t="s">
        <v>607</v>
      </c>
      <c r="E80" s="330" t="n">
        <v>0.004</v>
      </c>
      <c r="F80" s="0" t="n">
        <v>0.003</v>
      </c>
      <c r="G80" s="0" t="n">
        <v>0</v>
      </c>
      <c r="H80" s="0" t="n">
        <v>0</v>
      </c>
    </row>
    <row r="81" customFormat="false" ht="12.75" hidden="false" customHeight="false" outlineLevel="0" collapsed="false">
      <c r="A81" s="329" t="s">
        <v>363</v>
      </c>
      <c r="B81" s="330" t="s">
        <v>1511</v>
      </c>
      <c r="C81" s="330" t="n">
        <v>18</v>
      </c>
      <c r="D81" s="330" t="s">
        <v>609</v>
      </c>
      <c r="E81" s="330" t="n">
        <v>0.008</v>
      </c>
      <c r="F81" s="0" t="n">
        <v>0.006</v>
      </c>
      <c r="G81" s="0" t="n">
        <v>0</v>
      </c>
      <c r="H81" s="0" t="n">
        <v>0</v>
      </c>
    </row>
    <row r="82" customFormat="false" ht="12.75" hidden="false" customHeight="false" outlineLevel="0" collapsed="false">
      <c r="A82" s="329" t="s">
        <v>363</v>
      </c>
      <c r="B82" s="330" t="s">
        <v>1511</v>
      </c>
      <c r="C82" s="330" t="n">
        <v>18</v>
      </c>
      <c r="D82" s="330" t="s">
        <v>611</v>
      </c>
      <c r="E82" s="330" t="n">
        <v>0.003</v>
      </c>
      <c r="F82" s="0" t="n">
        <v>0.002</v>
      </c>
      <c r="G82" s="0" t="n">
        <v>0</v>
      </c>
      <c r="H82" s="0" t="n">
        <v>0</v>
      </c>
    </row>
    <row r="83" customFormat="false" ht="12.75" hidden="false" customHeight="false" outlineLevel="0" collapsed="false">
      <c r="A83" s="329" t="s">
        <v>363</v>
      </c>
      <c r="B83" s="330" t="s">
        <v>1511</v>
      </c>
      <c r="C83" s="330" t="n">
        <v>18</v>
      </c>
      <c r="D83" s="330" t="s">
        <v>615</v>
      </c>
      <c r="E83" s="330" t="n">
        <v>0.043</v>
      </c>
      <c r="F83" s="0" t="n">
        <v>0.036</v>
      </c>
      <c r="G83" s="0" t="n">
        <v>0</v>
      </c>
      <c r="H83" s="0" t="n">
        <v>0</v>
      </c>
    </row>
    <row r="84" customFormat="false" ht="12.75" hidden="false" customHeight="false" outlineLevel="0" collapsed="false">
      <c r="A84" s="329" t="s">
        <v>363</v>
      </c>
      <c r="B84" s="330" t="s">
        <v>1511</v>
      </c>
      <c r="C84" s="330" t="n">
        <v>18</v>
      </c>
      <c r="D84" s="330" t="s">
        <v>617</v>
      </c>
      <c r="E84" s="330" t="n">
        <v>0.012</v>
      </c>
      <c r="F84" s="0" t="n">
        <v>0.01</v>
      </c>
      <c r="G84" s="0" t="n">
        <v>0</v>
      </c>
      <c r="H84" s="0" t="n">
        <v>0</v>
      </c>
    </row>
    <row r="85" customFormat="false" ht="12.75" hidden="false" customHeight="false" outlineLevel="0" collapsed="false">
      <c r="A85" s="329" t="s">
        <v>363</v>
      </c>
      <c r="B85" s="330" t="s">
        <v>1511</v>
      </c>
      <c r="C85" s="330" t="n">
        <v>18</v>
      </c>
      <c r="D85" s="330" t="s">
        <v>621</v>
      </c>
      <c r="E85" s="330" t="n">
        <v>0.004</v>
      </c>
      <c r="F85" s="0" t="n">
        <v>0.003</v>
      </c>
      <c r="G85" s="0" t="n">
        <v>0</v>
      </c>
      <c r="H85" s="0" t="n">
        <v>0</v>
      </c>
    </row>
    <row r="86" customFormat="false" ht="12.75" hidden="false" customHeight="false" outlineLevel="0" collapsed="false">
      <c r="A86" s="329" t="s">
        <v>363</v>
      </c>
      <c r="B86" s="330" t="s">
        <v>1511</v>
      </c>
      <c r="C86" s="330" t="n">
        <v>18</v>
      </c>
      <c r="D86" s="330" t="s">
        <v>619</v>
      </c>
      <c r="E86" s="330" t="n">
        <v>0.001</v>
      </c>
      <c r="F86" s="0" t="n">
        <v>0.001</v>
      </c>
      <c r="G86" s="0" t="n">
        <v>0</v>
      </c>
      <c r="H86" s="0" t="n">
        <v>0</v>
      </c>
    </row>
    <row r="87" customFormat="false" ht="12.75" hidden="false" customHeight="false" outlineLevel="0" collapsed="false">
      <c r="A87" s="329" t="s">
        <v>363</v>
      </c>
      <c r="B87" s="330" t="s">
        <v>1511</v>
      </c>
      <c r="C87" s="330" t="n">
        <v>18</v>
      </c>
      <c r="D87" s="330" t="s">
        <v>623</v>
      </c>
      <c r="E87" s="330" t="n">
        <v>0.006</v>
      </c>
      <c r="F87" s="0" t="n">
        <v>0.005</v>
      </c>
      <c r="G87" s="0" t="n">
        <v>0</v>
      </c>
      <c r="H87" s="0" t="n">
        <v>0</v>
      </c>
    </row>
    <row r="88" customFormat="false" ht="12.75" hidden="false" customHeight="false" outlineLevel="0" collapsed="false">
      <c r="A88" s="329" t="s">
        <v>363</v>
      </c>
      <c r="B88" s="330" t="s">
        <v>1511</v>
      </c>
      <c r="C88" s="330" t="n">
        <v>18</v>
      </c>
      <c r="D88" s="330" t="s">
        <v>633</v>
      </c>
      <c r="E88" s="330" t="n">
        <v>0.001</v>
      </c>
      <c r="F88" s="0" t="n">
        <v>0.001</v>
      </c>
      <c r="G88" s="0" t="n">
        <v>0</v>
      </c>
      <c r="H88" s="0" t="n">
        <v>0</v>
      </c>
    </row>
    <row r="89" customFormat="false" ht="12.75" hidden="false" customHeight="false" outlineLevel="0" collapsed="false">
      <c r="A89" s="329" t="s">
        <v>363</v>
      </c>
      <c r="B89" s="330" t="s">
        <v>1511</v>
      </c>
      <c r="C89" s="330" t="n">
        <v>18</v>
      </c>
      <c r="D89" s="330" t="s">
        <v>625</v>
      </c>
      <c r="E89" s="330" t="n">
        <v>0.006</v>
      </c>
      <c r="F89" s="0" t="n">
        <v>0.005</v>
      </c>
      <c r="G89" s="0" t="n">
        <v>0</v>
      </c>
      <c r="H89" s="0" t="n">
        <v>0</v>
      </c>
    </row>
    <row r="90" customFormat="false" ht="12.75" hidden="false" customHeight="false" outlineLevel="0" collapsed="false">
      <c r="A90" s="329" t="s">
        <v>363</v>
      </c>
      <c r="B90" s="330" t="s">
        <v>1511</v>
      </c>
      <c r="C90" s="330" t="n">
        <v>18</v>
      </c>
      <c r="D90" s="330" t="s">
        <v>629</v>
      </c>
      <c r="E90" s="330" t="n">
        <v>0.006</v>
      </c>
      <c r="F90" s="0" t="n">
        <v>0.005</v>
      </c>
      <c r="G90" s="0" t="n">
        <v>0</v>
      </c>
      <c r="H90" s="0" t="n">
        <v>0</v>
      </c>
    </row>
    <row r="91" customFormat="false" ht="12.75" hidden="false" customHeight="false" outlineLevel="0" collapsed="false">
      <c r="A91" s="329" t="s">
        <v>363</v>
      </c>
      <c r="B91" s="330" t="s">
        <v>1511</v>
      </c>
      <c r="C91" s="330" t="n">
        <v>18</v>
      </c>
      <c r="D91" s="330" t="s">
        <v>631</v>
      </c>
      <c r="E91" s="330" t="n">
        <v>0.003</v>
      </c>
      <c r="F91" s="0" t="n">
        <v>0.002</v>
      </c>
      <c r="G91" s="0" t="n">
        <v>0</v>
      </c>
      <c r="H91" s="0" t="n">
        <v>0</v>
      </c>
    </row>
    <row r="92" customFormat="false" ht="12.75" hidden="false" customHeight="false" outlineLevel="0" collapsed="false">
      <c r="A92" s="329" t="s">
        <v>363</v>
      </c>
      <c r="B92" s="330" t="s">
        <v>1511</v>
      </c>
      <c r="C92" s="330" t="n">
        <v>18</v>
      </c>
      <c r="D92" s="330" t="s">
        <v>635</v>
      </c>
      <c r="E92" s="330" t="n">
        <v>0.009</v>
      </c>
      <c r="F92" s="0" t="n">
        <v>0.007</v>
      </c>
      <c r="G92" s="0" t="n">
        <v>0</v>
      </c>
      <c r="H92" s="0" t="n">
        <v>0</v>
      </c>
    </row>
    <row r="93" customFormat="false" ht="12.75" hidden="false" customHeight="false" outlineLevel="0" collapsed="false">
      <c r="A93" s="329" t="s">
        <v>363</v>
      </c>
      <c r="B93" s="330" t="s">
        <v>1511</v>
      </c>
      <c r="C93" s="330" t="n">
        <v>18</v>
      </c>
      <c r="D93" s="330" t="s">
        <v>637</v>
      </c>
      <c r="E93" s="330" t="n">
        <v>0.005</v>
      </c>
      <c r="F93" s="0" t="n">
        <v>0.005</v>
      </c>
      <c r="G93" s="0" t="n">
        <v>0</v>
      </c>
      <c r="H93" s="0" t="n">
        <v>0</v>
      </c>
    </row>
    <row r="94" customFormat="false" ht="12.75" hidden="false" customHeight="false" outlineLevel="0" collapsed="false">
      <c r="A94" s="329" t="s">
        <v>363</v>
      </c>
      <c r="B94" s="330" t="s">
        <v>1511</v>
      </c>
      <c r="C94" s="330" t="n">
        <v>18</v>
      </c>
      <c r="D94" s="330" t="s">
        <v>650</v>
      </c>
      <c r="E94" s="330" t="n">
        <v>0.147</v>
      </c>
      <c r="F94" s="0" t="n">
        <v>0.121</v>
      </c>
      <c r="G94" s="0" t="n">
        <v>0</v>
      </c>
      <c r="H94" s="0" t="n">
        <v>0</v>
      </c>
    </row>
    <row r="95" customFormat="false" ht="12.75" hidden="false" customHeight="false" outlineLevel="0" collapsed="false">
      <c r="A95" s="329" t="s">
        <v>363</v>
      </c>
      <c r="B95" s="330" t="s">
        <v>1511</v>
      </c>
      <c r="C95" s="330" t="n">
        <v>18</v>
      </c>
      <c r="D95" s="330" t="s">
        <v>653</v>
      </c>
      <c r="E95" s="330" t="n">
        <v>0.014</v>
      </c>
      <c r="F95" s="0" t="n">
        <v>0.011</v>
      </c>
      <c r="G95" s="0" t="n">
        <v>0</v>
      </c>
      <c r="H95" s="0" t="n">
        <v>0</v>
      </c>
    </row>
    <row r="96" customFormat="false" ht="12.75" hidden="false" customHeight="false" outlineLevel="0" collapsed="false">
      <c r="A96" s="329" t="s">
        <v>363</v>
      </c>
      <c r="B96" s="330" t="s">
        <v>1511</v>
      </c>
      <c r="C96" s="330" t="n">
        <v>18</v>
      </c>
      <c r="D96" s="330" t="s">
        <v>641</v>
      </c>
      <c r="E96" s="330" t="n">
        <v>0.068</v>
      </c>
      <c r="F96" s="0" t="n">
        <v>0.056</v>
      </c>
      <c r="G96" s="0" t="n">
        <v>0</v>
      </c>
      <c r="H96" s="0" t="n">
        <v>0</v>
      </c>
    </row>
    <row r="97" customFormat="false" ht="12.75" hidden="false" customHeight="false" outlineLevel="0" collapsed="false">
      <c r="A97" s="329" t="s">
        <v>363</v>
      </c>
      <c r="B97" s="330" t="s">
        <v>1511</v>
      </c>
      <c r="C97" s="330" t="n">
        <v>18</v>
      </c>
      <c r="D97" s="330" t="s">
        <v>648</v>
      </c>
      <c r="E97" s="330" t="n">
        <v>0.003</v>
      </c>
      <c r="F97" s="0" t="n">
        <v>0.002</v>
      </c>
      <c r="G97" s="0" t="n">
        <v>0</v>
      </c>
      <c r="H97" s="0" t="n">
        <v>0</v>
      </c>
    </row>
    <row r="98" customFormat="false" ht="12.75" hidden="false" customHeight="false" outlineLevel="0" collapsed="false">
      <c r="A98" s="329" t="s">
        <v>363</v>
      </c>
      <c r="B98" s="330" t="s">
        <v>1511</v>
      </c>
      <c r="C98" s="330" t="n">
        <v>18</v>
      </c>
      <c r="D98" s="330" t="s">
        <v>646</v>
      </c>
      <c r="E98" s="330" t="n">
        <v>0.006</v>
      </c>
      <c r="F98" s="0" t="n">
        <v>0.005</v>
      </c>
      <c r="G98" s="0" t="n">
        <v>0</v>
      </c>
      <c r="H98" s="0" t="n">
        <v>0</v>
      </c>
    </row>
    <row r="99" customFormat="false" ht="12.75" hidden="false" customHeight="false" outlineLevel="0" collapsed="false">
      <c r="A99" s="329" t="s">
        <v>363</v>
      </c>
      <c r="B99" s="330" t="s">
        <v>1511</v>
      </c>
      <c r="C99" s="330" t="n">
        <v>18</v>
      </c>
      <c r="D99" s="330" t="s">
        <v>655</v>
      </c>
      <c r="E99" s="330" t="n">
        <v>0.005</v>
      </c>
      <c r="F99" s="0" t="n">
        <v>0.004</v>
      </c>
      <c r="G99" s="0" t="n">
        <v>0</v>
      </c>
      <c r="H99" s="0" t="n">
        <v>0</v>
      </c>
    </row>
    <row r="100" customFormat="false" ht="12.75" hidden="false" customHeight="false" outlineLevel="0" collapsed="false">
      <c r="A100" s="329" t="s">
        <v>363</v>
      </c>
      <c r="B100" s="330" t="s">
        <v>1511</v>
      </c>
      <c r="C100" s="330" t="n">
        <v>18</v>
      </c>
      <c r="D100" s="330" t="s">
        <v>657</v>
      </c>
      <c r="E100" s="330" t="n">
        <v>0.009</v>
      </c>
      <c r="F100" s="0" t="n">
        <v>0.008</v>
      </c>
      <c r="G100" s="0" t="n">
        <v>0</v>
      </c>
      <c r="H100" s="0" t="n">
        <v>0</v>
      </c>
    </row>
    <row r="101" customFormat="false" ht="12.75" hidden="false" customHeight="false" outlineLevel="0" collapsed="false">
      <c r="A101" s="329" t="s">
        <v>363</v>
      </c>
      <c r="B101" s="330" t="s">
        <v>1511</v>
      </c>
      <c r="C101" s="330" t="n">
        <v>18</v>
      </c>
      <c r="D101" s="330" t="s">
        <v>659</v>
      </c>
      <c r="E101" s="330" t="n">
        <v>0.044</v>
      </c>
      <c r="F101" s="0" t="n">
        <v>0.037</v>
      </c>
      <c r="G101" s="0" t="n">
        <v>0</v>
      </c>
      <c r="H101" s="0" t="n">
        <v>0</v>
      </c>
    </row>
    <row r="102" customFormat="false" ht="12.75" hidden="false" customHeight="false" outlineLevel="0" collapsed="false">
      <c r="A102" s="329" t="s">
        <v>363</v>
      </c>
      <c r="B102" s="330" t="s">
        <v>1511</v>
      </c>
      <c r="C102" s="330" t="n">
        <v>18</v>
      </c>
      <c r="D102" s="330" t="s">
        <v>661</v>
      </c>
      <c r="E102" s="330" t="n">
        <v>0.018</v>
      </c>
      <c r="F102" s="0" t="n">
        <v>0.015</v>
      </c>
      <c r="G102" s="0" t="n">
        <v>0</v>
      </c>
      <c r="H102" s="0" t="n">
        <v>0</v>
      </c>
    </row>
    <row r="103" customFormat="false" ht="12.75" hidden="false" customHeight="false" outlineLevel="0" collapsed="false">
      <c r="A103" s="329" t="s">
        <v>363</v>
      </c>
      <c r="B103" s="330" t="s">
        <v>1511</v>
      </c>
      <c r="C103" s="330" t="n">
        <v>18</v>
      </c>
      <c r="D103" s="330" t="s">
        <v>663</v>
      </c>
      <c r="E103" s="330" t="n">
        <v>0.089</v>
      </c>
      <c r="F103" s="0" t="n">
        <v>0.073</v>
      </c>
      <c r="G103" s="0" t="n">
        <v>0</v>
      </c>
      <c r="H103" s="0" t="n">
        <v>0</v>
      </c>
    </row>
    <row r="104" customFormat="false" ht="12.75" hidden="false" customHeight="false" outlineLevel="0" collapsed="false">
      <c r="A104" s="329" t="s">
        <v>363</v>
      </c>
      <c r="B104" s="330" t="s">
        <v>1511</v>
      </c>
      <c r="C104" s="330" t="n">
        <v>18</v>
      </c>
      <c r="D104" s="330" t="s">
        <v>666</v>
      </c>
      <c r="E104" s="330" t="n">
        <v>0.002</v>
      </c>
      <c r="F104" s="0" t="n">
        <v>0.002</v>
      </c>
      <c r="G104" s="0" t="n">
        <v>0</v>
      </c>
      <c r="H104" s="0" t="n">
        <v>0</v>
      </c>
    </row>
    <row r="105" customFormat="false" ht="12.75" hidden="false" customHeight="false" outlineLevel="0" collapsed="false">
      <c r="A105" s="329" t="s">
        <v>363</v>
      </c>
      <c r="B105" s="330" t="s">
        <v>1511</v>
      </c>
      <c r="C105" s="330" t="n">
        <v>18</v>
      </c>
      <c r="D105" s="330" t="s">
        <v>668</v>
      </c>
      <c r="E105" s="330" t="n">
        <v>0.118</v>
      </c>
      <c r="F105" s="0" t="n">
        <v>0.097</v>
      </c>
      <c r="G105" s="0" t="n">
        <v>0</v>
      </c>
      <c r="H105" s="0" t="n">
        <v>0</v>
      </c>
    </row>
    <row r="106" customFormat="false" ht="12.75" hidden="false" customHeight="false" outlineLevel="0" collapsed="false">
      <c r="A106" s="329" t="s">
        <v>363</v>
      </c>
      <c r="B106" s="330" t="s">
        <v>1511</v>
      </c>
      <c r="C106" s="330" t="n">
        <v>18</v>
      </c>
      <c r="D106" s="330" t="s">
        <v>693</v>
      </c>
      <c r="E106" s="330" t="n">
        <v>0</v>
      </c>
      <c r="F106" s="0" t="n">
        <v>0</v>
      </c>
      <c r="G106" s="0" t="n">
        <v>0</v>
      </c>
      <c r="H106" s="0" t="n">
        <v>0</v>
      </c>
    </row>
    <row r="107" customFormat="false" ht="12.75" hidden="false" customHeight="false" outlineLevel="0" collapsed="false">
      <c r="A107" s="329" t="s">
        <v>363</v>
      </c>
      <c r="B107" s="330" t="s">
        <v>1511</v>
      </c>
      <c r="C107" s="330" t="n">
        <v>18</v>
      </c>
      <c r="D107" s="330" t="s">
        <v>672</v>
      </c>
      <c r="E107" s="330" t="n">
        <v>0.04</v>
      </c>
      <c r="F107" s="0" t="n">
        <v>0.033</v>
      </c>
      <c r="G107" s="0" t="n">
        <v>0</v>
      </c>
      <c r="H107" s="0" t="n">
        <v>0</v>
      </c>
    </row>
    <row r="108" customFormat="false" ht="12.75" hidden="false" customHeight="false" outlineLevel="0" collapsed="false">
      <c r="A108" s="329" t="s">
        <v>363</v>
      </c>
      <c r="B108" s="330" t="s">
        <v>1511</v>
      </c>
      <c r="C108" s="330" t="n">
        <v>18</v>
      </c>
      <c r="D108" s="330" t="s">
        <v>674</v>
      </c>
      <c r="E108" s="330" t="n">
        <v>0.101</v>
      </c>
      <c r="F108" s="0" t="n">
        <v>0.083</v>
      </c>
      <c r="G108" s="0" t="n">
        <v>0</v>
      </c>
      <c r="H108" s="0" t="n">
        <v>0</v>
      </c>
    </row>
    <row r="109" customFormat="false" ht="12.75" hidden="false" customHeight="false" outlineLevel="0" collapsed="false">
      <c r="A109" s="329" t="s">
        <v>363</v>
      </c>
      <c r="B109" s="330" t="s">
        <v>1511</v>
      </c>
      <c r="C109" s="330" t="n">
        <v>18</v>
      </c>
      <c r="D109" s="330" t="s">
        <v>676</v>
      </c>
      <c r="E109" s="330" t="n">
        <v>0.009</v>
      </c>
      <c r="F109" s="0" t="n">
        <v>0.008</v>
      </c>
      <c r="G109" s="0" t="n">
        <v>0</v>
      </c>
      <c r="H109" s="0" t="n">
        <v>0</v>
      </c>
    </row>
    <row r="110" customFormat="false" ht="12.75" hidden="false" customHeight="false" outlineLevel="0" collapsed="false">
      <c r="A110" s="329" t="s">
        <v>363</v>
      </c>
      <c r="B110" s="330" t="s">
        <v>1511</v>
      </c>
      <c r="C110" s="330" t="n">
        <v>18</v>
      </c>
      <c r="D110" s="330" t="s">
        <v>679</v>
      </c>
      <c r="E110" s="330" t="n">
        <v>0.088</v>
      </c>
      <c r="F110" s="0" t="n">
        <v>0.072</v>
      </c>
      <c r="G110" s="0" t="n">
        <v>0</v>
      </c>
      <c r="H110" s="0" t="n">
        <v>0</v>
      </c>
    </row>
    <row r="111" customFormat="false" ht="12.75" hidden="false" customHeight="false" outlineLevel="0" collapsed="false">
      <c r="A111" s="329" t="s">
        <v>363</v>
      </c>
      <c r="B111" s="330" t="s">
        <v>1511</v>
      </c>
      <c r="C111" s="330" t="n">
        <v>18</v>
      </c>
      <c r="D111" s="330" t="s">
        <v>683</v>
      </c>
      <c r="E111" s="330" t="n">
        <v>0.008</v>
      </c>
      <c r="F111" s="0" t="n">
        <v>0.006</v>
      </c>
      <c r="G111" s="0" t="n">
        <v>0</v>
      </c>
      <c r="H111" s="0" t="n">
        <v>0</v>
      </c>
    </row>
    <row r="112" customFormat="false" ht="12.75" hidden="false" customHeight="false" outlineLevel="0" collapsed="false">
      <c r="A112" s="329" t="s">
        <v>363</v>
      </c>
      <c r="B112" s="330" t="s">
        <v>1511</v>
      </c>
      <c r="C112" s="330" t="n">
        <v>18</v>
      </c>
      <c r="D112" s="330" t="s">
        <v>685</v>
      </c>
      <c r="E112" s="330" t="n">
        <v>0.053</v>
      </c>
      <c r="F112" s="0" t="n">
        <v>0.044</v>
      </c>
      <c r="G112" s="0" t="n">
        <v>0</v>
      </c>
      <c r="H112" s="0" t="n">
        <v>0</v>
      </c>
    </row>
    <row r="113" customFormat="false" ht="12.75" hidden="false" customHeight="false" outlineLevel="0" collapsed="false">
      <c r="A113" s="329" t="s">
        <v>363</v>
      </c>
      <c r="B113" s="330" t="s">
        <v>1511</v>
      </c>
      <c r="C113" s="330" t="n">
        <v>18</v>
      </c>
      <c r="D113" s="330" t="s">
        <v>688</v>
      </c>
      <c r="E113" s="330" t="n">
        <v>0.003</v>
      </c>
      <c r="F113" s="0" t="n">
        <v>0.002</v>
      </c>
      <c r="G113" s="0" t="n">
        <v>0</v>
      </c>
      <c r="H113" s="0" t="n">
        <v>0</v>
      </c>
    </row>
    <row r="114" customFormat="false" ht="12.75" hidden="false" customHeight="false" outlineLevel="0" collapsed="false">
      <c r="A114" s="329" t="s">
        <v>363</v>
      </c>
      <c r="B114" s="330" t="s">
        <v>1511</v>
      </c>
      <c r="C114" s="330" t="n">
        <v>18</v>
      </c>
      <c r="D114" s="330" t="s">
        <v>690</v>
      </c>
      <c r="E114" s="330" t="n">
        <v>0.161</v>
      </c>
      <c r="F114" s="0" t="n">
        <v>0.132</v>
      </c>
      <c r="G114" s="0" t="n">
        <v>0</v>
      </c>
      <c r="H114" s="0" t="n">
        <v>0</v>
      </c>
    </row>
    <row r="115" customFormat="false" ht="12.75" hidden="false" customHeight="false" outlineLevel="0" collapsed="false">
      <c r="A115" s="329" t="s">
        <v>363</v>
      </c>
      <c r="B115" s="330" t="s">
        <v>1511</v>
      </c>
      <c r="C115" s="330" t="n">
        <v>18</v>
      </c>
      <c r="D115" s="330" t="s">
        <v>697</v>
      </c>
      <c r="E115" s="330" t="n">
        <v>0.004</v>
      </c>
      <c r="F115" s="0" t="n">
        <v>0.003</v>
      </c>
      <c r="G115" s="0" t="n">
        <v>0</v>
      </c>
      <c r="H115" s="0" t="n">
        <v>0</v>
      </c>
    </row>
    <row r="116" customFormat="false" ht="12.75" hidden="false" customHeight="false" outlineLevel="0" collapsed="false">
      <c r="A116" s="329" t="s">
        <v>363</v>
      </c>
      <c r="B116" s="330" t="s">
        <v>1511</v>
      </c>
      <c r="C116" s="330" t="n">
        <v>18</v>
      </c>
      <c r="D116" s="330" t="s">
        <v>702</v>
      </c>
      <c r="E116" s="330" t="n">
        <v>0.056</v>
      </c>
      <c r="F116" s="0" t="n">
        <v>0.046</v>
      </c>
      <c r="G116" s="0" t="n">
        <v>0</v>
      </c>
      <c r="H116" s="0" t="n">
        <v>0</v>
      </c>
    </row>
    <row r="117" customFormat="false" ht="12.75" hidden="false" customHeight="false" outlineLevel="0" collapsed="false">
      <c r="A117" s="329" t="s">
        <v>363</v>
      </c>
      <c r="B117" s="330" t="s">
        <v>1511</v>
      </c>
      <c r="C117" s="330" t="n">
        <v>18</v>
      </c>
      <c r="D117" s="330" t="s">
        <v>695</v>
      </c>
      <c r="E117" s="330" t="n">
        <v>0.002</v>
      </c>
      <c r="F117" s="0" t="n">
        <v>0.002</v>
      </c>
      <c r="G117" s="0" t="n">
        <v>0</v>
      </c>
      <c r="H117" s="0" t="n">
        <v>0</v>
      </c>
    </row>
    <row r="118" customFormat="false" ht="12.75" hidden="false" customHeight="false" outlineLevel="0" collapsed="false">
      <c r="A118" s="329" t="s">
        <v>363</v>
      </c>
      <c r="B118" s="330" t="s">
        <v>1511</v>
      </c>
      <c r="C118" s="330" t="n">
        <v>18</v>
      </c>
      <c r="D118" s="330" t="s">
        <v>704</v>
      </c>
      <c r="E118" s="330" t="n">
        <v>0.011</v>
      </c>
      <c r="F118" s="0" t="n">
        <v>0.009</v>
      </c>
      <c r="G118" s="0" t="n">
        <v>0</v>
      </c>
      <c r="H118" s="0" t="n">
        <v>0</v>
      </c>
    </row>
    <row r="119" customFormat="false" ht="12.75" hidden="false" customHeight="false" outlineLevel="0" collapsed="false">
      <c r="A119" s="329" t="s">
        <v>363</v>
      </c>
      <c r="B119" s="330" t="s">
        <v>1511</v>
      </c>
      <c r="C119" s="330" t="n">
        <v>18</v>
      </c>
      <c r="D119" s="330" t="s">
        <v>706</v>
      </c>
      <c r="E119" s="330" t="n">
        <v>0.004</v>
      </c>
      <c r="F119" s="0" t="n">
        <v>0.003</v>
      </c>
      <c r="G119" s="0" t="n">
        <v>0</v>
      </c>
      <c r="H119" s="0" t="n">
        <v>0</v>
      </c>
    </row>
    <row r="120" customFormat="false" ht="12.75" hidden="false" customHeight="false" outlineLevel="0" collapsed="false">
      <c r="A120" s="329" t="s">
        <v>363</v>
      </c>
      <c r="B120" s="330" t="s">
        <v>1511</v>
      </c>
      <c r="C120" s="330" t="n">
        <v>18</v>
      </c>
      <c r="D120" s="330" t="s">
        <v>712</v>
      </c>
      <c r="E120" s="330" t="n">
        <v>0.006</v>
      </c>
      <c r="F120" s="0" t="n">
        <v>0.005</v>
      </c>
      <c r="G120" s="0" t="n">
        <v>0</v>
      </c>
      <c r="H120" s="0" t="n">
        <v>0</v>
      </c>
    </row>
    <row r="121" customFormat="false" ht="12.75" hidden="false" customHeight="false" outlineLevel="0" collapsed="false">
      <c r="A121" s="329" t="s">
        <v>363</v>
      </c>
      <c r="B121" s="330" t="s">
        <v>1511</v>
      </c>
      <c r="C121" s="330" t="n">
        <v>18</v>
      </c>
      <c r="D121" s="330" t="s">
        <v>714</v>
      </c>
      <c r="E121" s="330" t="n">
        <v>0.001</v>
      </c>
      <c r="F121" s="0" t="n">
        <v>0.001</v>
      </c>
      <c r="G121" s="0" t="n">
        <v>0</v>
      </c>
      <c r="H121" s="0" t="n">
        <v>0</v>
      </c>
    </row>
    <row r="122" customFormat="false" ht="12.75" hidden="false" customHeight="false" outlineLevel="0" collapsed="false">
      <c r="A122" s="329" t="s">
        <v>363</v>
      </c>
      <c r="B122" s="330" t="s">
        <v>1511</v>
      </c>
      <c r="C122" s="330" t="n">
        <v>18</v>
      </c>
      <c r="D122" s="330" t="s">
        <v>716</v>
      </c>
      <c r="E122" s="330" t="n">
        <v>0.007</v>
      </c>
      <c r="F122" s="0" t="n">
        <v>0.006</v>
      </c>
      <c r="G122" s="0" t="n">
        <v>0</v>
      </c>
      <c r="H122" s="0" t="n">
        <v>0</v>
      </c>
    </row>
    <row r="123" customFormat="false" ht="12.75" hidden="false" customHeight="false" outlineLevel="0" collapsed="false">
      <c r="A123" s="329" t="s">
        <v>363</v>
      </c>
      <c r="B123" s="330" t="s">
        <v>1511</v>
      </c>
      <c r="C123" s="330" t="n">
        <v>18</v>
      </c>
      <c r="D123" s="330" t="s">
        <v>718</v>
      </c>
      <c r="E123" s="330" t="n">
        <v>0.003</v>
      </c>
      <c r="F123" s="0" t="n">
        <v>0.003</v>
      </c>
      <c r="G123" s="0" t="n">
        <v>0</v>
      </c>
      <c r="H123" s="0" t="n">
        <v>0</v>
      </c>
    </row>
    <row r="124" customFormat="false" ht="12.75" hidden="false" customHeight="false" outlineLevel="0" collapsed="false">
      <c r="A124" s="329" t="s">
        <v>363</v>
      </c>
      <c r="B124" s="330" t="s">
        <v>1511</v>
      </c>
      <c r="C124" s="330" t="n">
        <v>18</v>
      </c>
      <c r="D124" s="330" t="s">
        <v>720</v>
      </c>
      <c r="E124" s="330" t="n">
        <v>0.001</v>
      </c>
      <c r="F124" s="0" t="n">
        <v>0.001</v>
      </c>
      <c r="G124" s="0" t="n">
        <v>0</v>
      </c>
      <c r="H124" s="0" t="n">
        <v>0</v>
      </c>
    </row>
    <row r="125" customFormat="false" ht="12.75" hidden="false" customHeight="false" outlineLevel="0" collapsed="false">
      <c r="A125" s="329" t="s">
        <v>363</v>
      </c>
      <c r="B125" s="330" t="s">
        <v>1511</v>
      </c>
      <c r="C125" s="330" t="n">
        <v>18</v>
      </c>
      <c r="D125" s="330" t="s">
        <v>724</v>
      </c>
      <c r="E125" s="330" t="n">
        <v>0.155</v>
      </c>
      <c r="F125" s="0" t="n">
        <v>0.127</v>
      </c>
      <c r="G125" s="0" t="n">
        <v>0</v>
      </c>
      <c r="H125" s="0" t="n">
        <v>0</v>
      </c>
    </row>
    <row r="126" customFormat="false" ht="12.75" hidden="false" customHeight="false" outlineLevel="0" collapsed="false">
      <c r="A126" s="329" t="s">
        <v>363</v>
      </c>
      <c r="B126" s="330" t="s">
        <v>1511</v>
      </c>
      <c r="C126" s="330" t="n">
        <v>18</v>
      </c>
      <c r="D126" s="330" t="s">
        <v>727</v>
      </c>
      <c r="E126" s="330" t="n">
        <v>0.034</v>
      </c>
      <c r="F126" s="0" t="n">
        <v>0.028</v>
      </c>
      <c r="G126" s="0" t="n">
        <v>0</v>
      </c>
      <c r="H126" s="0" t="n">
        <v>0</v>
      </c>
    </row>
    <row r="127" customFormat="false" ht="12.75" hidden="false" customHeight="false" outlineLevel="0" collapsed="false">
      <c r="A127" s="329" t="s">
        <v>363</v>
      </c>
      <c r="B127" s="330" t="s">
        <v>1511</v>
      </c>
      <c r="C127" s="330" t="n">
        <v>18</v>
      </c>
      <c r="D127" s="330" t="s">
        <v>730</v>
      </c>
      <c r="E127" s="330" t="n">
        <v>0.001</v>
      </c>
      <c r="F127" s="0" t="n">
        <v>0.001</v>
      </c>
      <c r="G127" s="0" t="n">
        <v>0</v>
      </c>
      <c r="H127" s="0" t="n">
        <v>0</v>
      </c>
    </row>
    <row r="128" customFormat="false" ht="12.75" hidden="false" customHeight="false" outlineLevel="0" collapsed="false">
      <c r="A128" s="329" t="s">
        <v>363</v>
      </c>
      <c r="B128" s="330" t="s">
        <v>1511</v>
      </c>
      <c r="C128" s="330" t="n">
        <v>18</v>
      </c>
      <c r="D128" s="330" t="s">
        <v>1204</v>
      </c>
      <c r="E128" s="330" t="n">
        <v>0.004</v>
      </c>
      <c r="F128" s="0" t="n">
        <v>0.003</v>
      </c>
      <c r="G128" s="0" t="n">
        <v>0</v>
      </c>
      <c r="H128" s="0" t="n">
        <v>0</v>
      </c>
    </row>
    <row r="129" customFormat="false" ht="12.75" hidden="false" customHeight="false" outlineLevel="0" collapsed="false">
      <c r="A129" s="329" t="s">
        <v>363</v>
      </c>
      <c r="B129" s="330" t="s">
        <v>1511</v>
      </c>
      <c r="C129" s="330" t="n">
        <v>18</v>
      </c>
      <c r="D129" s="330" t="s">
        <v>1182</v>
      </c>
      <c r="E129" s="330" t="n">
        <v>0.013</v>
      </c>
      <c r="F129" s="0" t="n">
        <v>0.011</v>
      </c>
      <c r="G129" s="0" t="n">
        <v>0</v>
      </c>
      <c r="H129" s="0" t="n">
        <v>0</v>
      </c>
    </row>
    <row r="130" customFormat="false" ht="12.75" hidden="false" customHeight="false" outlineLevel="0" collapsed="false">
      <c r="A130" s="329" t="s">
        <v>363</v>
      </c>
      <c r="B130" s="330" t="s">
        <v>1511</v>
      </c>
      <c r="C130" s="330" t="n">
        <v>18</v>
      </c>
      <c r="D130" s="330" t="s">
        <v>1186</v>
      </c>
      <c r="E130" s="330" t="n">
        <v>0.005</v>
      </c>
      <c r="F130" s="0" t="n">
        <v>0.004</v>
      </c>
      <c r="G130" s="0" t="n">
        <v>0</v>
      </c>
      <c r="H130" s="0" t="n">
        <v>0</v>
      </c>
    </row>
    <row r="131" customFormat="false" ht="12.75" hidden="false" customHeight="false" outlineLevel="0" collapsed="false">
      <c r="A131" s="329" t="s">
        <v>363</v>
      </c>
      <c r="B131" s="330" t="s">
        <v>1511</v>
      </c>
      <c r="C131" s="330" t="n">
        <v>18</v>
      </c>
      <c r="D131" s="330" t="s">
        <v>1196</v>
      </c>
      <c r="E131" s="330" t="n">
        <v>0.003</v>
      </c>
      <c r="F131" s="0" t="n">
        <v>0.002</v>
      </c>
      <c r="G131" s="0" t="n">
        <v>0</v>
      </c>
      <c r="H131" s="0" t="n">
        <v>0</v>
      </c>
    </row>
    <row r="132" customFormat="false" ht="12.75" hidden="false" customHeight="false" outlineLevel="0" collapsed="false">
      <c r="A132" s="329" t="s">
        <v>363</v>
      </c>
      <c r="B132" s="330" t="s">
        <v>1511</v>
      </c>
      <c r="C132" s="330" t="n">
        <v>18</v>
      </c>
      <c r="D132" s="330" t="s">
        <v>732</v>
      </c>
      <c r="E132" s="330" t="n">
        <v>0.011</v>
      </c>
      <c r="F132" s="0" t="n">
        <v>0.009</v>
      </c>
      <c r="G132" s="0" t="n">
        <v>0</v>
      </c>
      <c r="H132" s="0" t="n">
        <v>0</v>
      </c>
    </row>
    <row r="133" customFormat="false" ht="12.75" hidden="false" customHeight="false" outlineLevel="0" collapsed="false">
      <c r="A133" s="329" t="s">
        <v>363</v>
      </c>
      <c r="B133" s="330" t="s">
        <v>1511</v>
      </c>
      <c r="C133" s="330" t="n">
        <v>18</v>
      </c>
      <c r="D133" s="330" t="s">
        <v>736</v>
      </c>
      <c r="E133" s="330" t="n">
        <v>0</v>
      </c>
      <c r="F133" s="0" t="n">
        <v>0</v>
      </c>
      <c r="G133" s="0" t="n">
        <v>0</v>
      </c>
      <c r="H133" s="0" t="n">
        <v>0</v>
      </c>
    </row>
    <row r="134" customFormat="false" ht="12.75" hidden="false" customHeight="false" outlineLevel="0" collapsed="false">
      <c r="A134" s="329" t="s">
        <v>363</v>
      </c>
      <c r="B134" s="330" t="s">
        <v>1511</v>
      </c>
      <c r="C134" s="330" t="n">
        <v>18</v>
      </c>
      <c r="D134" s="330" t="s">
        <v>738</v>
      </c>
      <c r="E134" s="330" t="n">
        <v>0.049</v>
      </c>
      <c r="F134" s="0" t="n">
        <v>0.041</v>
      </c>
      <c r="G134" s="0" t="n">
        <v>0</v>
      </c>
      <c r="H134" s="0" t="n">
        <v>0</v>
      </c>
    </row>
    <row r="135" customFormat="false" ht="12.75" hidden="false" customHeight="false" outlineLevel="0" collapsed="false">
      <c r="A135" s="329" t="s">
        <v>363</v>
      </c>
      <c r="B135" s="330" t="s">
        <v>1511</v>
      </c>
      <c r="C135" s="330" t="n">
        <v>18</v>
      </c>
      <c r="D135" s="330" t="s">
        <v>740</v>
      </c>
      <c r="E135" s="330" t="n">
        <v>0.065</v>
      </c>
      <c r="F135" s="0" t="n">
        <v>0.053</v>
      </c>
      <c r="G135" s="0" t="n">
        <v>0</v>
      </c>
      <c r="H135" s="0" t="n">
        <v>0</v>
      </c>
    </row>
    <row r="136" customFormat="false" ht="12.75" hidden="false" customHeight="false" outlineLevel="0" collapsed="false">
      <c r="A136" s="329" t="s">
        <v>363</v>
      </c>
      <c r="B136" s="330" t="s">
        <v>1511</v>
      </c>
      <c r="C136" s="330" t="n">
        <v>18</v>
      </c>
      <c r="D136" s="330" t="s">
        <v>742</v>
      </c>
      <c r="E136" s="330" t="n">
        <v>0.016</v>
      </c>
      <c r="F136" s="0" t="n">
        <v>0.014</v>
      </c>
      <c r="G136" s="0" t="n">
        <v>0</v>
      </c>
      <c r="H136" s="0" t="n">
        <v>0</v>
      </c>
    </row>
    <row r="137" customFormat="false" ht="12.75" hidden="false" customHeight="false" outlineLevel="0" collapsed="false">
      <c r="A137" s="329" t="s">
        <v>363</v>
      </c>
      <c r="B137" s="330" t="s">
        <v>1511</v>
      </c>
      <c r="C137" s="330" t="n">
        <v>18</v>
      </c>
      <c r="D137" s="330" t="s">
        <v>745</v>
      </c>
      <c r="E137" s="330" t="n">
        <v>0.005</v>
      </c>
      <c r="F137" s="0" t="n">
        <v>0.004</v>
      </c>
      <c r="G137" s="0" t="n">
        <v>0</v>
      </c>
      <c r="H137" s="0" t="n">
        <v>0</v>
      </c>
    </row>
    <row r="138" customFormat="false" ht="12.75" hidden="false" customHeight="false" outlineLevel="0" collapsed="false">
      <c r="A138" s="329" t="s">
        <v>363</v>
      </c>
      <c r="B138" s="330" t="s">
        <v>1511</v>
      </c>
      <c r="C138" s="330" t="n">
        <v>18</v>
      </c>
      <c r="D138" s="330" t="s">
        <v>747</v>
      </c>
      <c r="E138" s="330" t="n">
        <v>0.029</v>
      </c>
      <c r="F138" s="0" t="n">
        <v>0.024</v>
      </c>
      <c r="G138" s="0" t="n">
        <v>0</v>
      </c>
      <c r="H138" s="0" t="n">
        <v>0</v>
      </c>
    </row>
    <row r="139" customFormat="false" ht="12.75" hidden="false" customHeight="false" outlineLevel="0" collapsed="false">
      <c r="A139" s="329" t="s">
        <v>363</v>
      </c>
      <c r="B139" s="330" t="s">
        <v>1511</v>
      </c>
      <c r="C139" s="330" t="n">
        <v>18</v>
      </c>
      <c r="D139" s="330" t="s">
        <v>749</v>
      </c>
      <c r="E139" s="330" t="n">
        <v>0.003</v>
      </c>
      <c r="F139" s="0" t="n">
        <v>0.002</v>
      </c>
      <c r="G139" s="0" t="n">
        <v>0</v>
      </c>
      <c r="H139" s="0" t="n">
        <v>0</v>
      </c>
    </row>
    <row r="140" customFormat="false" ht="12.75" hidden="false" customHeight="false" outlineLevel="0" collapsed="false">
      <c r="A140" s="329" t="s">
        <v>363</v>
      </c>
      <c r="B140" s="330" t="s">
        <v>1511</v>
      </c>
      <c r="C140" s="330" t="n">
        <v>18</v>
      </c>
      <c r="D140" s="330" t="s">
        <v>751</v>
      </c>
      <c r="E140" s="330" t="n">
        <v>0.047</v>
      </c>
      <c r="F140" s="0" t="n">
        <v>0.039</v>
      </c>
      <c r="G140" s="0" t="n">
        <v>0</v>
      </c>
      <c r="H140" s="0" t="n">
        <v>0</v>
      </c>
    </row>
    <row r="141" customFormat="false" ht="12.75" hidden="false" customHeight="false" outlineLevel="0" collapsed="false">
      <c r="A141" s="329" t="s">
        <v>363</v>
      </c>
      <c r="B141" s="330" t="s">
        <v>1511</v>
      </c>
      <c r="C141" s="330" t="n">
        <v>18</v>
      </c>
      <c r="D141" s="330" t="s">
        <v>756</v>
      </c>
      <c r="E141" s="330" t="n">
        <v>0.002</v>
      </c>
      <c r="F141" s="0" t="n">
        <v>0.002</v>
      </c>
      <c r="G141" s="0" t="n">
        <v>0</v>
      </c>
      <c r="H141" s="0" t="n">
        <v>0</v>
      </c>
    </row>
    <row r="142" customFormat="false" ht="12.75" hidden="false" customHeight="false" outlineLevel="0" collapsed="false">
      <c r="A142" s="329" t="s">
        <v>363</v>
      </c>
      <c r="B142" s="330" t="s">
        <v>1511</v>
      </c>
      <c r="C142" s="330" t="n">
        <v>18</v>
      </c>
      <c r="D142" s="330" t="s">
        <v>758</v>
      </c>
      <c r="E142" s="330" t="n">
        <v>0.009</v>
      </c>
      <c r="F142" s="0" t="n">
        <v>0.008</v>
      </c>
      <c r="G142" s="0" t="n">
        <v>0</v>
      </c>
      <c r="H142" s="0" t="n">
        <v>0</v>
      </c>
    </row>
    <row r="143" customFormat="false" ht="12.75" hidden="false" customHeight="false" outlineLevel="0" collapsed="false">
      <c r="A143" s="329" t="s">
        <v>363</v>
      </c>
      <c r="B143" s="330" t="s">
        <v>1511</v>
      </c>
      <c r="C143" s="330" t="n">
        <v>18</v>
      </c>
      <c r="D143" s="330" t="s">
        <v>760</v>
      </c>
      <c r="E143" s="330" t="n">
        <v>0.016</v>
      </c>
      <c r="F143" s="0" t="n">
        <v>0.013</v>
      </c>
      <c r="G143" s="0" t="n">
        <v>0</v>
      </c>
      <c r="H143" s="0" t="n">
        <v>0</v>
      </c>
    </row>
    <row r="144" customFormat="false" ht="12.75" hidden="false" customHeight="false" outlineLevel="0" collapsed="false">
      <c r="A144" s="329" t="s">
        <v>363</v>
      </c>
      <c r="B144" s="330" t="s">
        <v>1511</v>
      </c>
      <c r="C144" s="330" t="n">
        <v>18</v>
      </c>
      <c r="D144" s="330" t="s">
        <v>766</v>
      </c>
      <c r="E144" s="330" t="n">
        <v>0.18</v>
      </c>
      <c r="F144" s="0" t="n">
        <v>0.148</v>
      </c>
      <c r="G144" s="0" t="n">
        <v>0</v>
      </c>
      <c r="H144" s="0" t="n">
        <v>0</v>
      </c>
    </row>
    <row r="145" customFormat="false" ht="12.75" hidden="false" customHeight="false" outlineLevel="0" collapsed="false">
      <c r="A145" s="329" t="s">
        <v>363</v>
      </c>
      <c r="B145" s="330" t="s">
        <v>1511</v>
      </c>
      <c r="C145" s="330" t="n">
        <v>18</v>
      </c>
      <c r="D145" s="330" t="s">
        <v>768</v>
      </c>
      <c r="E145" s="330" t="n">
        <v>0.007</v>
      </c>
      <c r="F145" s="0" t="n">
        <v>0.005</v>
      </c>
      <c r="G145" s="0" t="n">
        <v>0</v>
      </c>
      <c r="H145" s="0" t="n">
        <v>0</v>
      </c>
    </row>
    <row r="146" customFormat="false" ht="12.75" hidden="false" customHeight="false" outlineLevel="0" collapsed="false">
      <c r="A146" s="329" t="s">
        <v>363</v>
      </c>
      <c r="B146" s="330" t="s">
        <v>1511</v>
      </c>
      <c r="C146" s="330" t="n">
        <v>18</v>
      </c>
      <c r="D146" s="330" t="s">
        <v>770</v>
      </c>
      <c r="E146" s="330" t="n">
        <v>0.009</v>
      </c>
      <c r="F146" s="0" t="n">
        <v>0.007</v>
      </c>
      <c r="G146" s="0" t="n">
        <v>0</v>
      </c>
      <c r="H146" s="0" t="n">
        <v>0</v>
      </c>
    </row>
    <row r="147" customFormat="false" ht="12.75" hidden="false" customHeight="false" outlineLevel="0" collapsed="false">
      <c r="A147" s="329" t="s">
        <v>363</v>
      </c>
      <c r="B147" s="330" t="s">
        <v>1511</v>
      </c>
      <c r="C147" s="330" t="n">
        <v>18</v>
      </c>
      <c r="D147" s="330" t="s">
        <v>772</v>
      </c>
      <c r="E147" s="330" t="n">
        <v>0.117</v>
      </c>
      <c r="F147" s="0" t="n">
        <v>0.096</v>
      </c>
      <c r="G147" s="0" t="n">
        <v>0</v>
      </c>
      <c r="H147" s="0" t="n">
        <v>0</v>
      </c>
    </row>
    <row r="148" customFormat="false" ht="12.75" hidden="false" customHeight="false" outlineLevel="0" collapsed="false">
      <c r="A148" s="329" t="s">
        <v>363</v>
      </c>
      <c r="B148" s="330" t="s">
        <v>1511</v>
      </c>
      <c r="C148" s="330" t="n">
        <v>18</v>
      </c>
      <c r="D148" s="330" t="s">
        <v>775</v>
      </c>
      <c r="E148" s="330" t="n">
        <v>0.031</v>
      </c>
      <c r="F148" s="0" t="n">
        <v>0.025</v>
      </c>
      <c r="G148" s="0" t="n">
        <v>0</v>
      </c>
      <c r="H148" s="0" t="n">
        <v>0</v>
      </c>
    </row>
    <row r="149" customFormat="false" ht="12.75" hidden="false" customHeight="false" outlineLevel="0" collapsed="false">
      <c r="A149" s="329" t="s">
        <v>363</v>
      </c>
      <c r="B149" s="330" t="s">
        <v>1511</v>
      </c>
      <c r="C149" s="330" t="n">
        <v>18</v>
      </c>
      <c r="D149" s="330" t="s">
        <v>777</v>
      </c>
      <c r="E149" s="330" t="n">
        <v>0.03</v>
      </c>
      <c r="F149" s="0" t="n">
        <v>0.025</v>
      </c>
      <c r="G149" s="0" t="n">
        <v>0</v>
      </c>
      <c r="H149" s="0" t="n">
        <v>0</v>
      </c>
    </row>
    <row r="150" customFormat="false" ht="12.75" hidden="false" customHeight="false" outlineLevel="0" collapsed="false">
      <c r="A150" s="329" t="s">
        <v>363</v>
      </c>
      <c r="B150" s="330" t="s">
        <v>1511</v>
      </c>
      <c r="C150" s="330" t="n">
        <v>18</v>
      </c>
      <c r="D150" s="330" t="s">
        <v>779</v>
      </c>
      <c r="E150" s="330" t="n">
        <v>0.005</v>
      </c>
      <c r="F150" s="0" t="n">
        <v>0.004</v>
      </c>
      <c r="G150" s="0" t="n">
        <v>0</v>
      </c>
      <c r="H150" s="0" t="n">
        <v>0</v>
      </c>
    </row>
    <row r="151" customFormat="false" ht="12.75" hidden="false" customHeight="false" outlineLevel="0" collapsed="false">
      <c r="A151" s="329" t="s">
        <v>363</v>
      </c>
      <c r="B151" s="330" t="s">
        <v>1511</v>
      </c>
      <c r="C151" s="330" t="n">
        <v>18</v>
      </c>
      <c r="D151" s="330" t="s">
        <v>781</v>
      </c>
      <c r="E151" s="330" t="n">
        <v>0.004</v>
      </c>
      <c r="F151" s="0" t="n">
        <v>0.003</v>
      </c>
      <c r="G151" s="0" t="n">
        <v>0</v>
      </c>
      <c r="H151" s="0" t="n">
        <v>0</v>
      </c>
    </row>
    <row r="152" customFormat="false" ht="12.75" hidden="false" customHeight="false" outlineLevel="0" collapsed="false">
      <c r="A152" s="329" t="s">
        <v>363</v>
      </c>
      <c r="B152" s="330" t="s">
        <v>1511</v>
      </c>
      <c r="C152" s="330" t="n">
        <v>18</v>
      </c>
      <c r="D152" s="330" t="s">
        <v>783</v>
      </c>
      <c r="E152" s="330" t="n">
        <v>0.006</v>
      </c>
      <c r="F152" s="0" t="n">
        <v>0.005</v>
      </c>
      <c r="G152" s="0" t="n">
        <v>0</v>
      </c>
      <c r="H152" s="0" t="n">
        <v>0</v>
      </c>
    </row>
    <row r="153" customFormat="false" ht="12.75" hidden="false" customHeight="false" outlineLevel="0" collapsed="false">
      <c r="A153" s="329" t="s">
        <v>363</v>
      </c>
      <c r="B153" s="330" t="s">
        <v>1511</v>
      </c>
      <c r="C153" s="330" t="n">
        <v>18</v>
      </c>
      <c r="D153" s="330" t="s">
        <v>785</v>
      </c>
      <c r="E153" s="330" t="n">
        <v>0.01</v>
      </c>
      <c r="F153" s="0" t="n">
        <v>0.008</v>
      </c>
      <c r="G153" s="0" t="n">
        <v>0</v>
      </c>
      <c r="H153" s="0" t="n">
        <v>0</v>
      </c>
    </row>
    <row r="154" customFormat="false" ht="12.75" hidden="false" customHeight="false" outlineLevel="0" collapsed="false">
      <c r="A154" s="329" t="s">
        <v>363</v>
      </c>
      <c r="B154" s="330" t="s">
        <v>1511</v>
      </c>
      <c r="C154" s="330" t="n">
        <v>18</v>
      </c>
      <c r="D154" s="330" t="s">
        <v>787</v>
      </c>
      <c r="E154" s="330" t="n">
        <v>0.107</v>
      </c>
      <c r="F154" s="0" t="n">
        <v>0.088</v>
      </c>
      <c r="G154" s="0" t="n">
        <v>0</v>
      </c>
      <c r="H154" s="0" t="n">
        <v>0</v>
      </c>
    </row>
    <row r="155" customFormat="false" ht="12.75" hidden="false" customHeight="false" outlineLevel="0" collapsed="false">
      <c r="A155" s="329" t="s">
        <v>363</v>
      </c>
      <c r="B155" s="330" t="s">
        <v>1511</v>
      </c>
      <c r="C155" s="330" t="n">
        <v>18</v>
      </c>
      <c r="D155" s="330" t="s">
        <v>789</v>
      </c>
      <c r="E155" s="330" t="n">
        <v>0.059</v>
      </c>
      <c r="F155" s="0" t="n">
        <v>0.049</v>
      </c>
      <c r="G155" s="0" t="n">
        <v>0</v>
      </c>
      <c r="H155" s="0" t="n">
        <v>0</v>
      </c>
    </row>
    <row r="156" customFormat="false" ht="12.75" hidden="false" customHeight="false" outlineLevel="0" collapsed="false">
      <c r="A156" s="329" t="s">
        <v>363</v>
      </c>
      <c r="B156" s="330" t="s">
        <v>1511</v>
      </c>
      <c r="C156" s="330" t="n">
        <v>18</v>
      </c>
      <c r="D156" s="330" t="s">
        <v>794</v>
      </c>
      <c r="E156" s="330" t="n">
        <v>0.01</v>
      </c>
      <c r="F156" s="0" t="n">
        <v>0.008</v>
      </c>
      <c r="G156" s="0" t="n">
        <v>0</v>
      </c>
      <c r="H156" s="0" t="n">
        <v>0</v>
      </c>
    </row>
    <row r="157" customFormat="false" ht="12.75" hidden="false" customHeight="false" outlineLevel="0" collapsed="false">
      <c r="A157" s="329" t="s">
        <v>363</v>
      </c>
      <c r="B157" s="330" t="s">
        <v>1511</v>
      </c>
      <c r="C157" s="330" t="n">
        <v>18</v>
      </c>
      <c r="D157" s="330" t="s">
        <v>796</v>
      </c>
      <c r="E157" s="330" t="n">
        <v>0.033</v>
      </c>
      <c r="F157" s="0" t="n">
        <v>0.027</v>
      </c>
      <c r="G157" s="0" t="n">
        <v>0</v>
      </c>
      <c r="H157" s="0" t="n">
        <v>0</v>
      </c>
    </row>
    <row r="158" customFormat="false" ht="12.75" hidden="false" customHeight="false" outlineLevel="0" collapsed="false">
      <c r="A158" s="329" t="s">
        <v>363</v>
      </c>
      <c r="B158" s="330" t="s">
        <v>1511</v>
      </c>
      <c r="C158" s="330" t="n">
        <v>18</v>
      </c>
      <c r="D158" s="330" t="s">
        <v>818</v>
      </c>
      <c r="E158" s="330" t="n">
        <v>0.027</v>
      </c>
      <c r="F158" s="0" t="n">
        <v>0.023</v>
      </c>
      <c r="G158" s="0" t="n">
        <v>0</v>
      </c>
      <c r="H158" s="0" t="n">
        <v>0</v>
      </c>
    </row>
    <row r="159" customFormat="false" ht="12.75" hidden="false" customHeight="false" outlineLevel="0" collapsed="false">
      <c r="A159" s="329" t="s">
        <v>363</v>
      </c>
      <c r="B159" s="330" t="s">
        <v>1511</v>
      </c>
      <c r="C159" s="330" t="n">
        <v>18</v>
      </c>
      <c r="D159" s="330" t="s">
        <v>820</v>
      </c>
      <c r="E159" s="330" t="n">
        <v>0.03</v>
      </c>
      <c r="F159" s="0" t="n">
        <v>0.025</v>
      </c>
      <c r="G159" s="0" t="n">
        <v>0</v>
      </c>
      <c r="H159" s="0" t="n">
        <v>0</v>
      </c>
    </row>
    <row r="160" customFormat="false" ht="12.75" hidden="false" customHeight="false" outlineLevel="0" collapsed="false">
      <c r="A160" s="329" t="s">
        <v>363</v>
      </c>
      <c r="B160" s="330" t="s">
        <v>1511</v>
      </c>
      <c r="C160" s="330" t="n">
        <v>18</v>
      </c>
      <c r="D160" s="330" t="s">
        <v>801</v>
      </c>
      <c r="E160" s="330" t="n">
        <v>0.006</v>
      </c>
      <c r="F160" s="0" t="n">
        <v>0.005</v>
      </c>
      <c r="G160" s="0" t="n">
        <v>0</v>
      </c>
      <c r="H160" s="0" t="n">
        <v>0</v>
      </c>
    </row>
    <row r="161" customFormat="false" ht="12.75" hidden="false" customHeight="false" outlineLevel="0" collapsed="false">
      <c r="A161" s="329" t="s">
        <v>363</v>
      </c>
      <c r="B161" s="330" t="s">
        <v>1511</v>
      </c>
      <c r="C161" s="330" t="n">
        <v>18</v>
      </c>
      <c r="D161" s="330" t="s">
        <v>803</v>
      </c>
      <c r="E161" s="330" t="n">
        <v>0.001</v>
      </c>
      <c r="F161" s="0" t="n">
        <v>0.001</v>
      </c>
      <c r="G161" s="0" t="n">
        <v>0</v>
      </c>
      <c r="H161" s="0" t="n">
        <v>0</v>
      </c>
    </row>
    <row r="162" customFormat="false" ht="12.75" hidden="false" customHeight="false" outlineLevel="0" collapsed="false">
      <c r="A162" s="329" t="s">
        <v>363</v>
      </c>
      <c r="B162" s="330" t="s">
        <v>1511</v>
      </c>
      <c r="C162" s="330" t="n">
        <v>18</v>
      </c>
      <c r="D162" s="330" t="s">
        <v>805</v>
      </c>
      <c r="E162" s="330" t="n">
        <v>0.003</v>
      </c>
      <c r="F162" s="0" t="n">
        <v>0.003</v>
      </c>
      <c r="G162" s="0" t="n">
        <v>0</v>
      </c>
      <c r="H162" s="0" t="n">
        <v>0</v>
      </c>
    </row>
    <row r="163" customFormat="false" ht="12.75" hidden="false" customHeight="false" outlineLevel="0" collapsed="false">
      <c r="A163" s="329" t="s">
        <v>363</v>
      </c>
      <c r="B163" s="330" t="s">
        <v>1511</v>
      </c>
      <c r="C163" s="330" t="n">
        <v>18</v>
      </c>
      <c r="D163" s="330" t="s">
        <v>807</v>
      </c>
      <c r="E163" s="330" t="n">
        <v>0.007</v>
      </c>
      <c r="F163" s="0" t="n">
        <v>0.006</v>
      </c>
      <c r="G163" s="0" t="n">
        <v>0</v>
      </c>
      <c r="H163" s="0" t="n">
        <v>0</v>
      </c>
    </row>
    <row r="164" customFormat="false" ht="12.75" hidden="false" customHeight="false" outlineLevel="0" collapsed="false">
      <c r="A164" s="329" t="s">
        <v>363</v>
      </c>
      <c r="B164" s="330" t="s">
        <v>1511</v>
      </c>
      <c r="C164" s="330" t="n">
        <v>18</v>
      </c>
      <c r="D164" s="330" t="s">
        <v>809</v>
      </c>
      <c r="E164" s="330" t="n">
        <v>0.009</v>
      </c>
      <c r="F164" s="0" t="n">
        <v>0.007</v>
      </c>
      <c r="G164" s="0" t="n">
        <v>0</v>
      </c>
      <c r="H164" s="0" t="n">
        <v>0</v>
      </c>
    </row>
    <row r="165" customFormat="false" ht="12.75" hidden="false" customHeight="false" outlineLevel="0" collapsed="false">
      <c r="A165" s="329" t="s">
        <v>363</v>
      </c>
      <c r="B165" s="330" t="s">
        <v>1511</v>
      </c>
      <c r="C165" s="330" t="n">
        <v>18</v>
      </c>
      <c r="D165" s="330" t="s">
        <v>814</v>
      </c>
      <c r="E165" s="330" t="n">
        <v>0</v>
      </c>
      <c r="F165" s="0" t="n">
        <v>0</v>
      </c>
      <c r="G165" s="0" t="n">
        <v>0</v>
      </c>
      <c r="H165" s="0" t="n">
        <v>0</v>
      </c>
    </row>
    <row r="166" customFormat="false" ht="12.75" hidden="false" customHeight="false" outlineLevel="0" collapsed="false">
      <c r="A166" s="329" t="s">
        <v>363</v>
      </c>
      <c r="B166" s="330" t="s">
        <v>1511</v>
      </c>
      <c r="C166" s="330" t="n">
        <v>18</v>
      </c>
      <c r="D166" s="330" t="s">
        <v>811</v>
      </c>
      <c r="E166" s="330" t="n">
        <v>0.041</v>
      </c>
      <c r="F166" s="0" t="n">
        <v>0.034</v>
      </c>
      <c r="G166" s="0" t="n">
        <v>0</v>
      </c>
      <c r="H166" s="0" t="n">
        <v>0</v>
      </c>
    </row>
    <row r="167" customFormat="false" ht="12.75" hidden="false" customHeight="false" outlineLevel="0" collapsed="false">
      <c r="A167" s="329" t="s">
        <v>363</v>
      </c>
      <c r="B167" s="330" t="s">
        <v>1511</v>
      </c>
      <c r="C167" s="330" t="n">
        <v>18</v>
      </c>
      <c r="D167" s="330" t="s">
        <v>816</v>
      </c>
      <c r="E167" s="330" t="n">
        <v>0.017</v>
      </c>
      <c r="F167" s="0" t="n">
        <v>0.014</v>
      </c>
      <c r="G167" s="0" t="n">
        <v>0</v>
      </c>
      <c r="H167" s="0" t="n">
        <v>0</v>
      </c>
    </row>
    <row r="168" customFormat="false" ht="12.75" hidden="false" customHeight="false" outlineLevel="0" collapsed="false">
      <c r="A168" s="329" t="s">
        <v>363</v>
      </c>
      <c r="B168" s="330" t="s">
        <v>1511</v>
      </c>
      <c r="C168" s="330" t="n">
        <v>18</v>
      </c>
      <c r="D168" s="330" t="s">
        <v>822</v>
      </c>
      <c r="E168" s="330" t="n">
        <v>0.018</v>
      </c>
      <c r="F168" s="0" t="n">
        <v>0.014</v>
      </c>
      <c r="G168" s="0" t="n">
        <v>0</v>
      </c>
      <c r="H168" s="0" t="n">
        <v>0</v>
      </c>
    </row>
    <row r="169" customFormat="false" ht="12.75" hidden="false" customHeight="false" outlineLevel="0" collapsed="false">
      <c r="A169" s="329" t="s">
        <v>363</v>
      </c>
      <c r="B169" s="330" t="s">
        <v>1511</v>
      </c>
      <c r="C169" s="330" t="n">
        <v>18</v>
      </c>
      <c r="D169" s="330" t="s">
        <v>824</v>
      </c>
      <c r="E169" s="330" t="n">
        <v>0.028</v>
      </c>
      <c r="F169" s="0" t="n">
        <v>0.023</v>
      </c>
      <c r="G169" s="0" t="n">
        <v>0</v>
      </c>
      <c r="H169" s="0" t="n">
        <v>0</v>
      </c>
    </row>
    <row r="170" customFormat="false" ht="12.75" hidden="false" customHeight="false" outlineLevel="0" collapsed="false">
      <c r="A170" s="329" t="s">
        <v>363</v>
      </c>
      <c r="B170" s="330" t="s">
        <v>1511</v>
      </c>
      <c r="C170" s="330" t="n">
        <v>18</v>
      </c>
      <c r="D170" s="330" t="s">
        <v>826</v>
      </c>
      <c r="E170" s="330" t="n">
        <v>0.03</v>
      </c>
      <c r="F170" s="0" t="n">
        <v>0.025</v>
      </c>
      <c r="G170" s="0" t="n">
        <v>0</v>
      </c>
      <c r="H170" s="0" t="n">
        <v>0</v>
      </c>
    </row>
    <row r="171" customFormat="false" ht="12.75" hidden="false" customHeight="false" outlineLevel="0" collapsed="false">
      <c r="A171" s="329" t="s">
        <v>363</v>
      </c>
      <c r="B171" s="330" t="s">
        <v>1511</v>
      </c>
      <c r="C171" s="330" t="n">
        <v>18</v>
      </c>
      <c r="D171" s="330" t="s">
        <v>829</v>
      </c>
      <c r="E171" s="330" t="n">
        <v>0.033</v>
      </c>
      <c r="F171" s="0" t="n">
        <v>0.027</v>
      </c>
      <c r="G171" s="0" t="n">
        <v>0</v>
      </c>
      <c r="H171" s="0" t="n">
        <v>0</v>
      </c>
    </row>
    <row r="172" customFormat="false" ht="12.75" hidden="false" customHeight="false" outlineLevel="0" collapsed="false">
      <c r="A172" s="329" t="s">
        <v>363</v>
      </c>
      <c r="B172" s="330" t="s">
        <v>1511</v>
      </c>
      <c r="C172" s="330" t="n">
        <v>18</v>
      </c>
      <c r="D172" s="330" t="s">
        <v>832</v>
      </c>
      <c r="E172" s="330" t="n">
        <v>0.001</v>
      </c>
      <c r="F172" s="0" t="n">
        <v>0.001</v>
      </c>
      <c r="G172" s="0" t="n">
        <v>0</v>
      </c>
      <c r="H172" s="0" t="n">
        <v>0</v>
      </c>
    </row>
    <row r="173" customFormat="false" ht="12.75" hidden="false" customHeight="false" outlineLevel="0" collapsed="false">
      <c r="A173" s="329" t="s">
        <v>363</v>
      </c>
      <c r="B173" s="330" t="s">
        <v>1511</v>
      </c>
      <c r="C173" s="330" t="n">
        <v>18</v>
      </c>
      <c r="D173" s="330" t="s">
        <v>834</v>
      </c>
      <c r="E173" s="330" t="n">
        <v>0.009</v>
      </c>
      <c r="F173" s="0" t="n">
        <v>0.008</v>
      </c>
      <c r="G173" s="0" t="n">
        <v>0</v>
      </c>
      <c r="H173" s="0" t="n">
        <v>0</v>
      </c>
    </row>
    <row r="174" customFormat="false" ht="12.75" hidden="false" customHeight="false" outlineLevel="0" collapsed="false">
      <c r="A174" s="329" t="s">
        <v>363</v>
      </c>
      <c r="B174" s="330" t="s">
        <v>1511</v>
      </c>
      <c r="C174" s="330" t="n">
        <v>18</v>
      </c>
      <c r="D174" s="330" t="s">
        <v>836</v>
      </c>
      <c r="E174" s="330" t="n">
        <v>0.073</v>
      </c>
      <c r="F174" s="0" t="n">
        <v>0.06</v>
      </c>
      <c r="G174" s="0" t="n">
        <v>0</v>
      </c>
      <c r="H174" s="0" t="n">
        <v>0</v>
      </c>
    </row>
    <row r="175" customFormat="false" ht="12.75" hidden="false" customHeight="false" outlineLevel="0" collapsed="false">
      <c r="A175" s="329" t="s">
        <v>363</v>
      </c>
      <c r="B175" s="330" t="s">
        <v>1511</v>
      </c>
      <c r="C175" s="330" t="n">
        <v>18</v>
      </c>
      <c r="D175" s="330" t="s">
        <v>838</v>
      </c>
      <c r="E175" s="330" t="n">
        <v>0.076</v>
      </c>
      <c r="F175" s="0" t="n">
        <v>0.062</v>
      </c>
      <c r="G175" s="0" t="n">
        <v>0</v>
      </c>
      <c r="H175" s="0" t="n">
        <v>0</v>
      </c>
    </row>
    <row r="176" customFormat="false" ht="12.75" hidden="false" customHeight="false" outlineLevel="0" collapsed="false">
      <c r="A176" s="329" t="s">
        <v>363</v>
      </c>
      <c r="B176" s="330" t="s">
        <v>1511</v>
      </c>
      <c r="C176" s="330" t="n">
        <v>18</v>
      </c>
      <c r="D176" s="330" t="s">
        <v>841</v>
      </c>
      <c r="E176" s="330" t="n">
        <v>0.006</v>
      </c>
      <c r="F176" s="0" t="n">
        <v>0.005</v>
      </c>
      <c r="G176" s="0" t="n">
        <v>0</v>
      </c>
      <c r="H176" s="0" t="n">
        <v>0</v>
      </c>
    </row>
    <row r="177" customFormat="false" ht="12.75" hidden="false" customHeight="false" outlineLevel="0" collapsed="false">
      <c r="A177" s="329" t="s">
        <v>363</v>
      </c>
      <c r="B177" s="330" t="s">
        <v>1511</v>
      </c>
      <c r="C177" s="330" t="n">
        <v>18</v>
      </c>
      <c r="D177" s="330" t="s">
        <v>851</v>
      </c>
      <c r="E177" s="330" t="n">
        <v>0.01</v>
      </c>
      <c r="F177" s="0" t="n">
        <v>0.008</v>
      </c>
      <c r="G177" s="0" t="n">
        <v>0</v>
      </c>
      <c r="H177" s="0" t="n">
        <v>0</v>
      </c>
    </row>
    <row r="178" customFormat="false" ht="12.75" hidden="false" customHeight="false" outlineLevel="0" collapsed="false">
      <c r="A178" s="329" t="s">
        <v>363</v>
      </c>
      <c r="B178" s="330" t="s">
        <v>1511</v>
      </c>
      <c r="C178" s="330" t="n">
        <v>18</v>
      </c>
      <c r="D178" s="330" t="s">
        <v>843</v>
      </c>
      <c r="E178" s="330" t="n">
        <v>0.01</v>
      </c>
      <c r="F178" s="0" t="n">
        <v>0.008</v>
      </c>
      <c r="G178" s="0" t="n">
        <v>0</v>
      </c>
      <c r="H178" s="0" t="n">
        <v>0</v>
      </c>
    </row>
    <row r="179" customFormat="false" ht="12.75" hidden="false" customHeight="false" outlineLevel="0" collapsed="false">
      <c r="A179" s="329" t="s">
        <v>363</v>
      </c>
      <c r="B179" s="330" t="s">
        <v>1511</v>
      </c>
      <c r="C179" s="330" t="n">
        <v>18</v>
      </c>
      <c r="D179" s="330" t="s">
        <v>845</v>
      </c>
      <c r="E179" s="330" t="n">
        <v>0.046</v>
      </c>
      <c r="F179" s="0" t="n">
        <v>0.038</v>
      </c>
      <c r="G179" s="0" t="n">
        <v>0</v>
      </c>
      <c r="H179" s="0" t="n">
        <v>0</v>
      </c>
    </row>
    <row r="180" customFormat="false" ht="12.75" hidden="false" customHeight="false" outlineLevel="0" collapsed="false">
      <c r="A180" s="329" t="s">
        <v>363</v>
      </c>
      <c r="B180" s="330" t="s">
        <v>1511</v>
      </c>
      <c r="C180" s="330" t="n">
        <v>18</v>
      </c>
      <c r="D180" s="330" t="s">
        <v>847</v>
      </c>
      <c r="E180" s="330" t="n">
        <v>0.007</v>
      </c>
      <c r="F180" s="0" t="n">
        <v>0.006</v>
      </c>
      <c r="G180" s="0" t="n">
        <v>0</v>
      </c>
      <c r="H180" s="0" t="n">
        <v>0</v>
      </c>
    </row>
    <row r="181" customFormat="false" ht="12.75" hidden="false" customHeight="false" outlineLevel="0" collapsed="false">
      <c r="A181" s="329" t="s">
        <v>363</v>
      </c>
      <c r="B181" s="330" t="s">
        <v>1511</v>
      </c>
      <c r="C181" s="330" t="n">
        <v>18</v>
      </c>
      <c r="D181" s="330" t="s">
        <v>849</v>
      </c>
      <c r="E181" s="330" t="n">
        <v>0.016</v>
      </c>
      <c r="F181" s="0" t="n">
        <v>0.013</v>
      </c>
      <c r="G181" s="0" t="n">
        <v>0</v>
      </c>
      <c r="H181" s="0" t="n">
        <v>0</v>
      </c>
    </row>
    <row r="182" customFormat="false" ht="12.75" hidden="false" customHeight="false" outlineLevel="0" collapsed="false">
      <c r="A182" s="329" t="s">
        <v>363</v>
      </c>
      <c r="B182" s="330" t="s">
        <v>1511</v>
      </c>
      <c r="C182" s="330" t="n">
        <v>18</v>
      </c>
      <c r="D182" s="330" t="s">
        <v>853</v>
      </c>
      <c r="E182" s="330" t="n">
        <v>0.003</v>
      </c>
      <c r="F182" s="0" t="n">
        <v>0.002</v>
      </c>
      <c r="G182" s="0" t="n">
        <v>0</v>
      </c>
      <c r="H182" s="0" t="n">
        <v>0</v>
      </c>
    </row>
    <row r="183" customFormat="false" ht="12.75" hidden="false" customHeight="false" outlineLevel="0" collapsed="false">
      <c r="A183" s="329" t="s">
        <v>363</v>
      </c>
      <c r="B183" s="330" t="s">
        <v>1511</v>
      </c>
      <c r="C183" s="330" t="n">
        <v>18</v>
      </c>
      <c r="D183" s="330" t="s">
        <v>855</v>
      </c>
      <c r="E183" s="330" t="n">
        <v>0.005</v>
      </c>
      <c r="F183" s="0" t="n">
        <v>0.004</v>
      </c>
      <c r="G183" s="0" t="n">
        <v>0</v>
      </c>
      <c r="H183" s="0" t="n">
        <v>0</v>
      </c>
    </row>
    <row r="184" customFormat="false" ht="12.75" hidden="false" customHeight="false" outlineLevel="0" collapsed="false">
      <c r="A184" s="329" t="s">
        <v>363</v>
      </c>
      <c r="B184" s="330" t="s">
        <v>1511</v>
      </c>
      <c r="C184" s="330" t="n">
        <v>18</v>
      </c>
      <c r="D184" s="330" t="s">
        <v>857</v>
      </c>
      <c r="E184" s="330" t="n">
        <v>0.1</v>
      </c>
      <c r="F184" s="0" t="n">
        <v>0.082</v>
      </c>
      <c r="G184" s="0" t="n">
        <v>0</v>
      </c>
      <c r="H184" s="0" t="n">
        <v>0</v>
      </c>
    </row>
    <row r="185" customFormat="false" ht="12.75" hidden="false" customHeight="false" outlineLevel="0" collapsed="false">
      <c r="A185" s="329" t="s">
        <v>363</v>
      </c>
      <c r="B185" s="330" t="s">
        <v>1511</v>
      </c>
      <c r="C185" s="330" t="n">
        <v>18</v>
      </c>
      <c r="D185" s="330" t="s">
        <v>859</v>
      </c>
      <c r="E185" s="330" t="n">
        <v>0.008</v>
      </c>
      <c r="F185" s="0" t="n">
        <v>0.007</v>
      </c>
      <c r="G185" s="0" t="n">
        <v>0</v>
      </c>
      <c r="H185" s="0" t="n">
        <v>0</v>
      </c>
    </row>
    <row r="186" customFormat="false" ht="12.75" hidden="false" customHeight="false" outlineLevel="0" collapsed="false">
      <c r="A186" s="329" t="s">
        <v>363</v>
      </c>
      <c r="B186" s="330" t="s">
        <v>1511</v>
      </c>
      <c r="C186" s="330" t="n">
        <v>18</v>
      </c>
      <c r="D186" s="330" t="s">
        <v>861</v>
      </c>
      <c r="E186" s="330" t="n">
        <v>0.002</v>
      </c>
      <c r="F186" s="0" t="n">
        <v>0.002</v>
      </c>
      <c r="G186" s="0" t="n">
        <v>0</v>
      </c>
      <c r="H186" s="0" t="n">
        <v>0</v>
      </c>
    </row>
    <row r="187" customFormat="false" ht="12.75" hidden="false" customHeight="false" outlineLevel="0" collapsed="false">
      <c r="A187" s="329" t="s">
        <v>363</v>
      </c>
      <c r="B187" s="330" t="s">
        <v>1511</v>
      </c>
      <c r="C187" s="330" t="n">
        <v>18</v>
      </c>
      <c r="D187" s="330" t="s">
        <v>863</v>
      </c>
      <c r="E187" s="330" t="n">
        <v>0.009</v>
      </c>
      <c r="F187" s="0" t="n">
        <v>0.008</v>
      </c>
      <c r="G187" s="0" t="n">
        <v>0</v>
      </c>
      <c r="H187" s="0" t="n">
        <v>0</v>
      </c>
    </row>
    <row r="188" customFormat="false" ht="12.75" hidden="false" customHeight="false" outlineLevel="0" collapsed="false">
      <c r="A188" s="329" t="s">
        <v>363</v>
      </c>
      <c r="B188" s="330" t="s">
        <v>1511</v>
      </c>
      <c r="C188" s="330" t="n">
        <v>18</v>
      </c>
      <c r="D188" s="330" t="s">
        <v>866</v>
      </c>
      <c r="E188" s="330" t="n">
        <v>0.009</v>
      </c>
      <c r="F188" s="0" t="n">
        <v>0.008</v>
      </c>
      <c r="G188" s="0" t="n">
        <v>0</v>
      </c>
      <c r="H188" s="0" t="n">
        <v>0</v>
      </c>
    </row>
    <row r="189" customFormat="false" ht="12.75" hidden="false" customHeight="false" outlineLevel="0" collapsed="false">
      <c r="A189" s="329" t="s">
        <v>363</v>
      </c>
      <c r="B189" s="330" t="s">
        <v>1511</v>
      </c>
      <c r="C189" s="330" t="n">
        <v>18</v>
      </c>
      <c r="D189" s="330" t="s">
        <v>870</v>
      </c>
      <c r="E189" s="330" t="n">
        <v>0.003</v>
      </c>
      <c r="F189" s="0" t="n">
        <v>0.002</v>
      </c>
      <c r="G189" s="0" t="n">
        <v>0</v>
      </c>
      <c r="H189" s="0" t="n">
        <v>0</v>
      </c>
    </row>
    <row r="190" customFormat="false" ht="12.75" hidden="false" customHeight="false" outlineLevel="0" collapsed="false">
      <c r="A190" s="329" t="s">
        <v>363</v>
      </c>
      <c r="B190" s="330" t="s">
        <v>1511</v>
      </c>
      <c r="C190" s="330" t="n">
        <v>18</v>
      </c>
      <c r="D190" s="330" t="s">
        <v>868</v>
      </c>
      <c r="E190" s="330" t="n">
        <v>0.153</v>
      </c>
      <c r="F190" s="0" t="n">
        <v>0.126</v>
      </c>
      <c r="G190" s="0" t="n">
        <v>0</v>
      </c>
      <c r="H190" s="0" t="n">
        <v>0</v>
      </c>
    </row>
    <row r="191" customFormat="false" ht="12.75" hidden="false" customHeight="false" outlineLevel="0" collapsed="false">
      <c r="A191" s="329" t="s">
        <v>363</v>
      </c>
      <c r="B191" s="330" t="s">
        <v>1511</v>
      </c>
      <c r="C191" s="330" t="n">
        <v>18</v>
      </c>
      <c r="D191" s="330" t="s">
        <v>873</v>
      </c>
      <c r="E191" s="330" t="n">
        <v>0.003</v>
      </c>
      <c r="F191" s="0" t="n">
        <v>0.003</v>
      </c>
      <c r="G191" s="0" t="n">
        <v>0</v>
      </c>
      <c r="H191" s="0" t="n">
        <v>0</v>
      </c>
    </row>
    <row r="192" customFormat="false" ht="12.75" hidden="false" customHeight="false" outlineLevel="0" collapsed="false">
      <c r="A192" s="329" t="s">
        <v>363</v>
      </c>
      <c r="B192" s="330" t="s">
        <v>1511</v>
      </c>
      <c r="C192" s="330" t="n">
        <v>18</v>
      </c>
      <c r="D192" s="330" t="s">
        <v>875</v>
      </c>
      <c r="E192" s="330" t="n">
        <v>0.106</v>
      </c>
      <c r="F192" s="0" t="n">
        <v>0.087</v>
      </c>
      <c r="G192" s="0" t="n">
        <v>0</v>
      </c>
      <c r="H192" s="0" t="n">
        <v>0</v>
      </c>
    </row>
    <row r="193" customFormat="false" ht="12.75" hidden="false" customHeight="false" outlineLevel="0" collapsed="false">
      <c r="A193" s="329" t="s">
        <v>363</v>
      </c>
      <c r="B193" s="330" t="s">
        <v>1511</v>
      </c>
      <c r="C193" s="330" t="n">
        <v>18</v>
      </c>
      <c r="D193" s="330" t="s">
        <v>880</v>
      </c>
      <c r="E193" s="330" t="n">
        <v>0.007</v>
      </c>
      <c r="F193" s="0" t="n">
        <v>0.006</v>
      </c>
      <c r="G193" s="0" t="n">
        <v>0</v>
      </c>
      <c r="H193" s="0" t="n">
        <v>0</v>
      </c>
    </row>
    <row r="194" customFormat="false" ht="12.75" hidden="false" customHeight="false" outlineLevel="0" collapsed="false">
      <c r="A194" s="329" t="s">
        <v>363</v>
      </c>
      <c r="B194" s="330" t="s">
        <v>1511</v>
      </c>
      <c r="C194" s="330" t="n">
        <v>18</v>
      </c>
      <c r="D194" s="330" t="s">
        <v>878</v>
      </c>
      <c r="E194" s="330" t="n">
        <v>0.024</v>
      </c>
      <c r="F194" s="0" t="n">
        <v>0.019</v>
      </c>
      <c r="G194" s="0" t="n">
        <v>0</v>
      </c>
      <c r="H194" s="0" t="n">
        <v>0</v>
      </c>
    </row>
    <row r="195" customFormat="false" ht="12.75" hidden="false" customHeight="false" outlineLevel="0" collapsed="false">
      <c r="A195" s="329" t="s">
        <v>363</v>
      </c>
      <c r="B195" s="330" t="s">
        <v>1511</v>
      </c>
      <c r="C195" s="330" t="n">
        <v>18</v>
      </c>
      <c r="D195" s="330" t="s">
        <v>882</v>
      </c>
      <c r="E195" s="330" t="n">
        <v>0.049</v>
      </c>
      <c r="F195" s="0" t="n">
        <v>0.04</v>
      </c>
      <c r="G195" s="0" t="n">
        <v>0</v>
      </c>
      <c r="H195" s="0" t="n">
        <v>0</v>
      </c>
    </row>
    <row r="196" customFormat="false" ht="12.75" hidden="false" customHeight="false" outlineLevel="0" collapsed="false">
      <c r="A196" s="329" t="s">
        <v>363</v>
      </c>
      <c r="B196" s="330" t="s">
        <v>1511</v>
      </c>
      <c r="C196" s="330" t="n">
        <v>18</v>
      </c>
      <c r="D196" s="330" t="s">
        <v>884</v>
      </c>
      <c r="E196" s="330" t="n">
        <v>0.003</v>
      </c>
      <c r="F196" s="0" t="n">
        <v>0.002</v>
      </c>
      <c r="G196" s="0" t="n">
        <v>0</v>
      </c>
      <c r="H196" s="0" t="n">
        <v>0</v>
      </c>
    </row>
    <row r="197" customFormat="false" ht="12.75" hidden="false" customHeight="false" outlineLevel="0" collapsed="false">
      <c r="A197" s="329" t="s">
        <v>363</v>
      </c>
      <c r="B197" s="330" t="s">
        <v>1511</v>
      </c>
      <c r="C197" s="330" t="n">
        <v>18</v>
      </c>
      <c r="D197" s="330" t="s">
        <v>886</v>
      </c>
      <c r="E197" s="330" t="n">
        <v>0.007</v>
      </c>
      <c r="F197" s="0" t="n">
        <v>0.006</v>
      </c>
      <c r="G197" s="0" t="n">
        <v>0</v>
      </c>
      <c r="H197" s="0" t="n">
        <v>0</v>
      </c>
    </row>
    <row r="198" customFormat="false" ht="12.75" hidden="false" customHeight="false" outlineLevel="0" collapsed="false">
      <c r="A198" s="329" t="s">
        <v>363</v>
      </c>
      <c r="B198" s="330" t="s">
        <v>1511</v>
      </c>
      <c r="C198" s="330" t="n">
        <v>18</v>
      </c>
      <c r="D198" s="330" t="s">
        <v>895</v>
      </c>
      <c r="E198" s="330" t="n">
        <v>0.004</v>
      </c>
      <c r="F198" s="0" t="n">
        <v>0.003</v>
      </c>
      <c r="G198" s="0" t="n">
        <v>0</v>
      </c>
      <c r="H198" s="0" t="n">
        <v>0</v>
      </c>
    </row>
    <row r="199" customFormat="false" ht="12.75" hidden="false" customHeight="false" outlineLevel="0" collapsed="false">
      <c r="A199" s="329" t="s">
        <v>363</v>
      </c>
      <c r="B199" s="330" t="s">
        <v>1511</v>
      </c>
      <c r="C199" s="330" t="n">
        <v>18</v>
      </c>
      <c r="D199" s="330" t="s">
        <v>888</v>
      </c>
      <c r="E199" s="330" t="n">
        <v>0.048</v>
      </c>
      <c r="F199" s="0" t="n">
        <v>0.039</v>
      </c>
      <c r="G199" s="0" t="n">
        <v>0</v>
      </c>
      <c r="H199" s="0" t="n">
        <v>0</v>
      </c>
    </row>
    <row r="200" customFormat="false" ht="12.75" hidden="false" customHeight="false" outlineLevel="0" collapsed="false">
      <c r="A200" s="329" t="s">
        <v>363</v>
      </c>
      <c r="B200" s="330" t="s">
        <v>1511</v>
      </c>
      <c r="C200" s="330" t="n">
        <v>18</v>
      </c>
      <c r="D200" s="330" t="s">
        <v>890</v>
      </c>
      <c r="E200" s="330" t="n">
        <v>0.017</v>
      </c>
      <c r="F200" s="0" t="n">
        <v>0.014</v>
      </c>
      <c r="G200" s="0" t="n">
        <v>0</v>
      </c>
      <c r="H200" s="0" t="n">
        <v>0</v>
      </c>
    </row>
    <row r="201" customFormat="false" ht="12.75" hidden="false" customHeight="false" outlineLevel="0" collapsed="false">
      <c r="A201" s="329" t="s">
        <v>363</v>
      </c>
      <c r="B201" s="330" t="s">
        <v>1511</v>
      </c>
      <c r="C201" s="330" t="n">
        <v>18</v>
      </c>
      <c r="D201" s="330" t="s">
        <v>892</v>
      </c>
      <c r="E201" s="330" t="n">
        <v>0.011</v>
      </c>
      <c r="F201" s="0" t="n">
        <v>0.009</v>
      </c>
      <c r="G201" s="0" t="n">
        <v>0</v>
      </c>
      <c r="H201" s="0" t="n">
        <v>0</v>
      </c>
    </row>
    <row r="202" customFormat="false" ht="12.75" hidden="false" customHeight="false" outlineLevel="0" collapsed="false">
      <c r="A202" s="329" t="s">
        <v>363</v>
      </c>
      <c r="B202" s="330" t="s">
        <v>1511</v>
      </c>
      <c r="C202" s="330" t="n">
        <v>18</v>
      </c>
      <c r="D202" s="330" t="s">
        <v>903</v>
      </c>
      <c r="E202" s="330" t="n">
        <v>0.044</v>
      </c>
      <c r="F202" s="0" t="n">
        <v>0.036</v>
      </c>
      <c r="G202" s="0" t="n">
        <v>0</v>
      </c>
      <c r="H202" s="0" t="n">
        <v>0</v>
      </c>
    </row>
    <row r="203" customFormat="false" ht="12.75" hidden="false" customHeight="false" outlineLevel="0" collapsed="false">
      <c r="A203" s="329" t="s">
        <v>363</v>
      </c>
      <c r="B203" s="330" t="s">
        <v>1511</v>
      </c>
      <c r="C203" s="330" t="n">
        <v>18</v>
      </c>
      <c r="D203" s="330" t="s">
        <v>901</v>
      </c>
      <c r="E203" s="330" t="n">
        <v>0.007</v>
      </c>
      <c r="F203" s="0" t="n">
        <v>0.005</v>
      </c>
      <c r="G203" s="0" t="n">
        <v>0</v>
      </c>
      <c r="H203" s="0" t="n">
        <v>0</v>
      </c>
    </row>
    <row r="204" customFormat="false" ht="12.75" hidden="false" customHeight="false" outlineLevel="0" collapsed="false">
      <c r="A204" s="329" t="s">
        <v>363</v>
      </c>
      <c r="B204" s="330" t="s">
        <v>1511</v>
      </c>
      <c r="C204" s="330" t="n">
        <v>18</v>
      </c>
      <c r="D204" s="330" t="s">
        <v>899</v>
      </c>
      <c r="E204" s="330" t="n">
        <v>0.072</v>
      </c>
      <c r="F204" s="0" t="n">
        <v>0.059</v>
      </c>
      <c r="G204" s="0" t="n">
        <v>0</v>
      </c>
      <c r="H204" s="0" t="n">
        <v>0</v>
      </c>
    </row>
    <row r="205" customFormat="false" ht="12.75" hidden="false" customHeight="false" outlineLevel="0" collapsed="false">
      <c r="A205" s="329" t="s">
        <v>363</v>
      </c>
      <c r="B205" s="330" t="s">
        <v>1511</v>
      </c>
      <c r="C205" s="330" t="n">
        <v>18</v>
      </c>
      <c r="D205" s="330" t="s">
        <v>907</v>
      </c>
      <c r="E205" s="330" t="n">
        <v>0.007</v>
      </c>
      <c r="F205" s="0" t="n">
        <v>0.006</v>
      </c>
      <c r="G205" s="0" t="n">
        <v>0</v>
      </c>
      <c r="H205" s="0" t="n">
        <v>0</v>
      </c>
    </row>
    <row r="206" customFormat="false" ht="12.75" hidden="false" customHeight="false" outlineLevel="0" collapsed="false">
      <c r="A206" s="329" t="s">
        <v>363</v>
      </c>
      <c r="B206" s="330" t="s">
        <v>1511</v>
      </c>
      <c r="C206" s="330" t="n">
        <v>18</v>
      </c>
      <c r="D206" s="330" t="s">
        <v>909</v>
      </c>
      <c r="E206" s="330" t="n">
        <v>0.24</v>
      </c>
      <c r="F206" s="0" t="n">
        <v>0.197</v>
      </c>
      <c r="G206" s="0" t="n">
        <v>0</v>
      </c>
      <c r="H206" s="0" t="n">
        <v>0</v>
      </c>
    </row>
    <row r="207" customFormat="false" ht="12.75" hidden="false" customHeight="false" outlineLevel="0" collapsed="false">
      <c r="A207" s="329" t="s">
        <v>363</v>
      </c>
      <c r="B207" s="330" t="s">
        <v>1511</v>
      </c>
      <c r="C207" s="330" t="n">
        <v>18</v>
      </c>
      <c r="D207" s="330" t="s">
        <v>905</v>
      </c>
      <c r="E207" s="330" t="n">
        <v>0.11</v>
      </c>
      <c r="F207" s="0" t="n">
        <v>0.091</v>
      </c>
      <c r="G207" s="0" t="n">
        <v>0</v>
      </c>
      <c r="H207" s="0" t="n">
        <v>0</v>
      </c>
    </row>
    <row r="208" customFormat="false" ht="12.75" hidden="false" customHeight="false" outlineLevel="0" collapsed="false">
      <c r="A208" s="329" t="s">
        <v>363</v>
      </c>
      <c r="B208" s="330" t="s">
        <v>1511</v>
      </c>
      <c r="C208" s="330" t="n">
        <v>18</v>
      </c>
      <c r="D208" s="330" t="s">
        <v>912</v>
      </c>
      <c r="E208" s="330" t="n">
        <v>0.057</v>
      </c>
      <c r="F208" s="0" t="n">
        <v>0.047</v>
      </c>
      <c r="G208" s="0" t="n">
        <v>0</v>
      </c>
      <c r="H208" s="0" t="n">
        <v>0</v>
      </c>
    </row>
    <row r="209" customFormat="false" ht="12.75" hidden="false" customHeight="false" outlineLevel="0" collapsed="false">
      <c r="A209" s="329" t="s">
        <v>363</v>
      </c>
      <c r="B209" s="330" t="s">
        <v>1511</v>
      </c>
      <c r="C209" s="330" t="n">
        <v>18</v>
      </c>
      <c r="D209" s="330" t="s">
        <v>914</v>
      </c>
      <c r="E209" s="330" t="n">
        <v>0.013</v>
      </c>
      <c r="F209" s="0" t="n">
        <v>0.011</v>
      </c>
      <c r="G209" s="0" t="n">
        <v>0</v>
      </c>
      <c r="H209" s="0" t="n">
        <v>0</v>
      </c>
    </row>
    <row r="210" customFormat="false" ht="12.75" hidden="false" customHeight="false" outlineLevel="0" collapsed="false">
      <c r="A210" s="329" t="s">
        <v>363</v>
      </c>
      <c r="B210" s="330" t="s">
        <v>1511</v>
      </c>
      <c r="C210" s="330" t="n">
        <v>18</v>
      </c>
      <c r="D210" s="330" t="s">
        <v>916</v>
      </c>
      <c r="E210" s="330" t="n">
        <v>0.017</v>
      </c>
      <c r="F210" s="0" t="n">
        <v>0.014</v>
      </c>
      <c r="G210" s="0" t="n">
        <v>0</v>
      </c>
      <c r="H210" s="0" t="n">
        <v>0</v>
      </c>
    </row>
    <row r="211" customFormat="false" ht="12.75" hidden="false" customHeight="false" outlineLevel="0" collapsed="false">
      <c r="A211" s="329" t="s">
        <v>363</v>
      </c>
      <c r="B211" s="330" t="s">
        <v>1511</v>
      </c>
      <c r="C211" s="330" t="n">
        <v>18</v>
      </c>
      <c r="D211" s="330" t="s">
        <v>918</v>
      </c>
      <c r="E211" s="330" t="n">
        <v>0.015</v>
      </c>
      <c r="F211" s="0" t="n">
        <v>0.012</v>
      </c>
      <c r="G211" s="0" t="n">
        <v>0</v>
      </c>
      <c r="H211" s="0" t="n">
        <v>0</v>
      </c>
    </row>
    <row r="212" customFormat="false" ht="12.75" hidden="false" customHeight="false" outlineLevel="0" collapsed="false">
      <c r="A212" s="329" t="s">
        <v>363</v>
      </c>
      <c r="B212" s="330" t="s">
        <v>1511</v>
      </c>
      <c r="C212" s="330" t="n">
        <v>18</v>
      </c>
      <c r="D212" s="330" t="s">
        <v>924</v>
      </c>
      <c r="E212" s="330" t="n">
        <v>0.068</v>
      </c>
      <c r="F212" s="0" t="n">
        <v>0.056</v>
      </c>
      <c r="G212" s="0" t="n">
        <v>0</v>
      </c>
      <c r="H212" s="0" t="n">
        <v>0</v>
      </c>
    </row>
    <row r="213" customFormat="false" ht="12.75" hidden="false" customHeight="false" outlineLevel="0" collapsed="false">
      <c r="A213" s="329" t="s">
        <v>363</v>
      </c>
      <c r="B213" s="330" t="s">
        <v>1511</v>
      </c>
      <c r="C213" s="330" t="n">
        <v>18</v>
      </c>
      <c r="D213" s="330" t="s">
        <v>927</v>
      </c>
      <c r="E213" s="330" t="n">
        <v>0.07</v>
      </c>
      <c r="F213" s="0" t="n">
        <v>0.058</v>
      </c>
      <c r="G213" s="0" t="n">
        <v>0</v>
      </c>
      <c r="H213" s="0" t="n">
        <v>0</v>
      </c>
    </row>
    <row r="214" customFormat="false" ht="12.75" hidden="false" customHeight="false" outlineLevel="0" collapsed="false">
      <c r="A214" s="329" t="s">
        <v>363</v>
      </c>
      <c r="B214" s="330" t="s">
        <v>1511</v>
      </c>
      <c r="C214" s="330" t="n">
        <v>18</v>
      </c>
      <c r="D214" s="330" t="s">
        <v>930</v>
      </c>
      <c r="E214" s="330" t="n">
        <v>0.001</v>
      </c>
      <c r="F214" s="0" t="n">
        <v>0.001</v>
      </c>
      <c r="G214" s="0" t="n">
        <v>0</v>
      </c>
      <c r="H214" s="0" t="n">
        <v>0</v>
      </c>
    </row>
    <row r="215" customFormat="false" ht="12.75" hidden="false" customHeight="false" outlineLevel="0" collapsed="false">
      <c r="A215" s="329" t="s">
        <v>363</v>
      </c>
      <c r="B215" s="330" t="s">
        <v>1511</v>
      </c>
      <c r="C215" s="330" t="n">
        <v>18</v>
      </c>
      <c r="D215" s="330" t="s">
        <v>932</v>
      </c>
      <c r="E215" s="330" t="n">
        <v>0.001</v>
      </c>
      <c r="F215" s="0" t="n">
        <v>0.001</v>
      </c>
      <c r="G215" s="0" t="n">
        <v>0</v>
      </c>
      <c r="H215" s="0" t="n">
        <v>0</v>
      </c>
    </row>
    <row r="216" customFormat="false" ht="12.75" hidden="false" customHeight="false" outlineLevel="0" collapsed="false">
      <c r="A216" s="329" t="s">
        <v>363</v>
      </c>
      <c r="B216" s="330" t="s">
        <v>1511</v>
      </c>
      <c r="C216" s="330" t="n">
        <v>18</v>
      </c>
      <c r="D216" s="330" t="s">
        <v>934</v>
      </c>
      <c r="E216" s="330" t="n">
        <v>0.052</v>
      </c>
      <c r="F216" s="0" t="n">
        <v>0.043</v>
      </c>
      <c r="G216" s="0" t="n">
        <v>0</v>
      </c>
      <c r="H216" s="0" t="n">
        <v>0</v>
      </c>
    </row>
    <row r="217" customFormat="false" ht="12.75" hidden="false" customHeight="false" outlineLevel="0" collapsed="false">
      <c r="A217" s="329" t="s">
        <v>363</v>
      </c>
      <c r="B217" s="330" t="s">
        <v>1511</v>
      </c>
      <c r="C217" s="330" t="n">
        <v>18</v>
      </c>
      <c r="D217" s="330" t="s">
        <v>937</v>
      </c>
      <c r="E217" s="330" t="n">
        <v>0.038</v>
      </c>
      <c r="F217" s="0" t="n">
        <v>0.031</v>
      </c>
      <c r="G217" s="0" t="n">
        <v>0</v>
      </c>
      <c r="H217" s="0" t="n">
        <v>0</v>
      </c>
    </row>
    <row r="218" customFormat="false" ht="12.75" hidden="false" customHeight="false" outlineLevel="0" collapsed="false">
      <c r="A218" s="329" t="s">
        <v>363</v>
      </c>
      <c r="B218" s="330" t="s">
        <v>1511</v>
      </c>
      <c r="C218" s="330" t="n">
        <v>18</v>
      </c>
      <c r="D218" s="330" t="s">
        <v>939</v>
      </c>
      <c r="E218" s="330" t="n">
        <v>0.009</v>
      </c>
      <c r="F218" s="0" t="n">
        <v>0.008</v>
      </c>
      <c r="G218" s="0" t="n">
        <v>0</v>
      </c>
      <c r="H218" s="0" t="n">
        <v>0</v>
      </c>
    </row>
    <row r="219" customFormat="false" ht="12.75" hidden="false" customHeight="false" outlineLevel="0" collapsed="false">
      <c r="A219" s="329" t="s">
        <v>363</v>
      </c>
      <c r="B219" s="330" t="s">
        <v>1511</v>
      </c>
      <c r="C219" s="330" t="n">
        <v>18</v>
      </c>
      <c r="D219" s="330" t="s">
        <v>942</v>
      </c>
      <c r="E219" s="330" t="n">
        <v>0.031</v>
      </c>
      <c r="F219" s="0" t="n">
        <v>0.026</v>
      </c>
      <c r="G219" s="0" t="n">
        <v>0</v>
      </c>
      <c r="H219" s="0" t="n">
        <v>0</v>
      </c>
    </row>
    <row r="220" customFormat="false" ht="12.75" hidden="false" customHeight="false" outlineLevel="0" collapsed="false">
      <c r="A220" s="329" t="s">
        <v>363</v>
      </c>
      <c r="B220" s="330" t="s">
        <v>1511</v>
      </c>
      <c r="C220" s="330" t="n">
        <v>18</v>
      </c>
      <c r="D220" s="330" t="s">
        <v>948</v>
      </c>
      <c r="E220" s="330" t="n">
        <v>0.057</v>
      </c>
      <c r="F220" s="0" t="n">
        <v>0.047</v>
      </c>
      <c r="G220" s="0" t="n">
        <v>0</v>
      </c>
      <c r="H220" s="0" t="n">
        <v>0</v>
      </c>
    </row>
    <row r="221" customFormat="false" ht="12.75" hidden="false" customHeight="false" outlineLevel="0" collapsed="false">
      <c r="A221" s="329" t="s">
        <v>363</v>
      </c>
      <c r="B221" s="330" t="s">
        <v>1511</v>
      </c>
      <c r="C221" s="330" t="n">
        <v>18</v>
      </c>
      <c r="D221" s="330" t="s">
        <v>952</v>
      </c>
      <c r="E221" s="330" t="n">
        <v>0.002</v>
      </c>
      <c r="F221" s="0" t="n">
        <v>0.002</v>
      </c>
      <c r="G221" s="0" t="n">
        <v>0</v>
      </c>
      <c r="H221" s="0" t="n">
        <v>0</v>
      </c>
    </row>
    <row r="222" customFormat="false" ht="12.75" hidden="false" customHeight="false" outlineLevel="0" collapsed="false">
      <c r="A222" s="329" t="s">
        <v>363</v>
      </c>
      <c r="B222" s="330" t="s">
        <v>1511</v>
      </c>
      <c r="C222" s="330" t="n">
        <v>18</v>
      </c>
      <c r="D222" s="330" t="s">
        <v>958</v>
      </c>
      <c r="E222" s="330" t="n">
        <v>0.008</v>
      </c>
      <c r="F222" s="0" t="n">
        <v>0.006</v>
      </c>
      <c r="G222" s="0" t="n">
        <v>0</v>
      </c>
      <c r="H222" s="0" t="n">
        <v>0</v>
      </c>
    </row>
    <row r="223" customFormat="false" ht="12.75" hidden="false" customHeight="false" outlineLevel="0" collapsed="false">
      <c r="A223" s="329" t="s">
        <v>363</v>
      </c>
      <c r="B223" s="330" t="s">
        <v>1511</v>
      </c>
      <c r="C223" s="330" t="n">
        <v>18</v>
      </c>
      <c r="D223" s="330" t="s">
        <v>966</v>
      </c>
      <c r="E223" s="330" t="n">
        <v>0.011</v>
      </c>
      <c r="F223" s="0" t="n">
        <v>0.009</v>
      </c>
      <c r="G223" s="0" t="n">
        <v>0</v>
      </c>
      <c r="H223" s="0" t="n">
        <v>0</v>
      </c>
    </row>
    <row r="224" customFormat="false" ht="12.75" hidden="false" customHeight="false" outlineLevel="0" collapsed="false">
      <c r="A224" s="329" t="s">
        <v>363</v>
      </c>
      <c r="B224" s="330" t="s">
        <v>1511</v>
      </c>
      <c r="C224" s="330" t="n">
        <v>18</v>
      </c>
      <c r="D224" s="330" t="s">
        <v>960</v>
      </c>
      <c r="E224" s="330" t="n">
        <v>0.02</v>
      </c>
      <c r="F224" s="0" t="n">
        <v>0.017</v>
      </c>
      <c r="G224" s="0" t="n">
        <v>0</v>
      </c>
      <c r="H224" s="0" t="n">
        <v>0</v>
      </c>
    </row>
    <row r="225" customFormat="false" ht="12.75" hidden="false" customHeight="false" outlineLevel="0" collapsed="false">
      <c r="A225" s="329" t="s">
        <v>363</v>
      </c>
      <c r="B225" s="330" t="s">
        <v>1511</v>
      </c>
      <c r="C225" s="330" t="n">
        <v>18</v>
      </c>
      <c r="D225" s="330" t="s">
        <v>962</v>
      </c>
      <c r="E225" s="330" t="n">
        <v>0.003</v>
      </c>
      <c r="F225" s="0" t="n">
        <v>0.003</v>
      </c>
      <c r="G225" s="0" t="n">
        <v>0</v>
      </c>
      <c r="H225" s="0" t="n">
        <v>0</v>
      </c>
    </row>
    <row r="226" customFormat="false" ht="12.75" hidden="false" customHeight="false" outlineLevel="0" collapsed="false">
      <c r="A226" s="329" t="s">
        <v>363</v>
      </c>
      <c r="B226" s="330" t="s">
        <v>1511</v>
      </c>
      <c r="C226" s="330" t="n">
        <v>18</v>
      </c>
      <c r="D226" s="330" t="s">
        <v>964</v>
      </c>
      <c r="E226" s="330" t="n">
        <v>0.001</v>
      </c>
      <c r="F226" s="0" t="n">
        <v>0.001</v>
      </c>
      <c r="G226" s="0" t="n">
        <v>0</v>
      </c>
      <c r="H226" s="0" t="n">
        <v>0</v>
      </c>
    </row>
    <row r="227" customFormat="false" ht="12.75" hidden="false" customHeight="false" outlineLevel="0" collapsed="false">
      <c r="A227" s="329" t="s">
        <v>363</v>
      </c>
      <c r="B227" s="330" t="s">
        <v>1511</v>
      </c>
      <c r="C227" s="330" t="n">
        <v>18</v>
      </c>
      <c r="D227" s="330" t="s">
        <v>968</v>
      </c>
      <c r="E227" s="330" t="n">
        <v>0.021</v>
      </c>
      <c r="F227" s="0" t="n">
        <v>0.017</v>
      </c>
      <c r="G227" s="0" t="n">
        <v>0</v>
      </c>
      <c r="H227" s="0" t="n">
        <v>0</v>
      </c>
    </row>
    <row r="228" customFormat="false" ht="12.75" hidden="false" customHeight="false" outlineLevel="0" collapsed="false">
      <c r="A228" s="329" t="s">
        <v>363</v>
      </c>
      <c r="B228" s="330" t="s">
        <v>1511</v>
      </c>
      <c r="C228" s="330" t="n">
        <v>18</v>
      </c>
      <c r="D228" s="330" t="s">
        <v>972</v>
      </c>
      <c r="E228" s="330" t="n">
        <v>0.021</v>
      </c>
      <c r="F228" s="0" t="n">
        <v>0.018</v>
      </c>
      <c r="G228" s="0" t="n">
        <v>0</v>
      </c>
      <c r="H228" s="0" t="n">
        <v>0</v>
      </c>
    </row>
    <row r="229" customFormat="false" ht="12.75" hidden="false" customHeight="false" outlineLevel="0" collapsed="false">
      <c r="A229" s="329" t="s">
        <v>363</v>
      </c>
      <c r="B229" s="330" t="s">
        <v>1511</v>
      </c>
      <c r="C229" s="330" t="n">
        <v>18</v>
      </c>
      <c r="D229" s="330" t="s">
        <v>974</v>
      </c>
      <c r="E229" s="330" t="n">
        <v>0</v>
      </c>
      <c r="F229" s="0" t="n">
        <v>0</v>
      </c>
      <c r="G229" s="0" t="n">
        <v>0</v>
      </c>
      <c r="H229" s="0" t="n">
        <v>0</v>
      </c>
    </row>
    <row r="230" customFormat="false" ht="12.75" hidden="false" customHeight="false" outlineLevel="0" collapsed="false">
      <c r="A230" s="329" t="s">
        <v>363</v>
      </c>
      <c r="B230" s="330" t="s">
        <v>1511</v>
      </c>
      <c r="C230" s="330" t="n">
        <v>18</v>
      </c>
      <c r="D230" s="330" t="s">
        <v>976</v>
      </c>
      <c r="E230" s="330" t="n">
        <v>0.058</v>
      </c>
      <c r="F230" s="0" t="n">
        <v>0.048</v>
      </c>
      <c r="G230" s="0" t="n">
        <v>0</v>
      </c>
      <c r="H230" s="0" t="n">
        <v>0</v>
      </c>
    </row>
    <row r="231" customFormat="false" ht="12.75" hidden="false" customHeight="false" outlineLevel="0" collapsed="false">
      <c r="A231" s="329" t="s">
        <v>363</v>
      </c>
      <c r="B231" s="330" t="s">
        <v>1511</v>
      </c>
      <c r="C231" s="330" t="n">
        <v>18</v>
      </c>
      <c r="D231" s="330" t="s">
        <v>978</v>
      </c>
      <c r="E231" s="330" t="n">
        <v>0.087</v>
      </c>
      <c r="F231" s="0" t="n">
        <v>0.071</v>
      </c>
      <c r="G231" s="0" t="n">
        <v>0</v>
      </c>
      <c r="H231" s="0" t="n">
        <v>0</v>
      </c>
    </row>
    <row r="232" customFormat="false" ht="12.75" hidden="false" customHeight="false" outlineLevel="0" collapsed="false">
      <c r="A232" s="329" t="s">
        <v>363</v>
      </c>
      <c r="B232" s="330" t="s">
        <v>1511</v>
      </c>
      <c r="C232" s="330" t="n">
        <v>18</v>
      </c>
      <c r="D232" s="330" t="s">
        <v>981</v>
      </c>
      <c r="E232" s="330" t="n">
        <v>0.004</v>
      </c>
      <c r="F232" s="0" t="n">
        <v>0.004</v>
      </c>
      <c r="G232" s="0" t="n">
        <v>0</v>
      </c>
      <c r="H232" s="0" t="n">
        <v>0</v>
      </c>
    </row>
    <row r="233" customFormat="false" ht="12.75" hidden="false" customHeight="false" outlineLevel="0" collapsed="false">
      <c r="A233" s="329" t="s">
        <v>363</v>
      </c>
      <c r="B233" s="330" t="s">
        <v>1511</v>
      </c>
      <c r="C233" s="330" t="n">
        <v>18</v>
      </c>
      <c r="D233" s="330" t="s">
        <v>983</v>
      </c>
      <c r="E233" s="330" t="n">
        <v>0.056</v>
      </c>
      <c r="F233" s="0" t="n">
        <v>0.046</v>
      </c>
      <c r="G233" s="0" t="n">
        <v>0</v>
      </c>
      <c r="H233" s="0" t="n">
        <v>0</v>
      </c>
    </row>
    <row r="234" customFormat="false" ht="12.75" hidden="false" customHeight="false" outlineLevel="0" collapsed="false">
      <c r="A234" s="329" t="s">
        <v>363</v>
      </c>
      <c r="B234" s="330" t="s">
        <v>1511</v>
      </c>
      <c r="C234" s="330" t="n">
        <v>18</v>
      </c>
      <c r="D234" s="330" t="s">
        <v>986</v>
      </c>
      <c r="E234" s="330" t="n">
        <v>0.011</v>
      </c>
      <c r="F234" s="0" t="n">
        <v>0.009</v>
      </c>
      <c r="G234" s="0" t="n">
        <v>0</v>
      </c>
      <c r="H234" s="0" t="n">
        <v>0</v>
      </c>
    </row>
    <row r="235" customFormat="false" ht="12.75" hidden="false" customHeight="false" outlineLevel="0" collapsed="false">
      <c r="A235" s="329" t="s">
        <v>363</v>
      </c>
      <c r="B235" s="330" t="s">
        <v>1511</v>
      </c>
      <c r="C235" s="330" t="n">
        <v>18</v>
      </c>
      <c r="D235" s="330" t="s">
        <v>992</v>
      </c>
      <c r="E235" s="330" t="n">
        <v>0.035</v>
      </c>
      <c r="F235" s="0" t="n">
        <v>0.029</v>
      </c>
      <c r="G235" s="0" t="n">
        <v>0</v>
      </c>
      <c r="H235" s="0" t="n">
        <v>0</v>
      </c>
    </row>
    <row r="236" customFormat="false" ht="12.75" hidden="false" customHeight="false" outlineLevel="0" collapsed="false">
      <c r="A236" s="329" t="s">
        <v>363</v>
      </c>
      <c r="B236" s="330" t="s">
        <v>1511</v>
      </c>
      <c r="C236" s="330" t="n">
        <v>18</v>
      </c>
      <c r="D236" s="330" t="s">
        <v>996</v>
      </c>
      <c r="E236" s="330" t="n">
        <v>0.023</v>
      </c>
      <c r="F236" s="0" t="n">
        <v>0.019</v>
      </c>
      <c r="G236" s="0" t="n">
        <v>0</v>
      </c>
      <c r="H236" s="0" t="n">
        <v>0</v>
      </c>
    </row>
    <row r="237" customFormat="false" ht="12.75" hidden="false" customHeight="false" outlineLevel="0" collapsed="false">
      <c r="A237" s="329" t="s">
        <v>363</v>
      </c>
      <c r="B237" s="330" t="s">
        <v>1511</v>
      </c>
      <c r="C237" s="330" t="n">
        <v>18</v>
      </c>
      <c r="D237" s="330" t="s">
        <v>998</v>
      </c>
      <c r="E237" s="330" t="n">
        <v>0.027</v>
      </c>
      <c r="F237" s="0" t="n">
        <v>0.022</v>
      </c>
      <c r="G237" s="0" t="n">
        <v>0</v>
      </c>
      <c r="H237" s="0" t="n">
        <v>0</v>
      </c>
    </row>
    <row r="238" customFormat="false" ht="12.75" hidden="false" customHeight="false" outlineLevel="0" collapsed="false">
      <c r="A238" s="329" t="s">
        <v>363</v>
      </c>
      <c r="B238" s="330" t="s">
        <v>1511</v>
      </c>
      <c r="C238" s="330" t="n">
        <v>18</v>
      </c>
      <c r="D238" s="330" t="s">
        <v>1000</v>
      </c>
      <c r="E238" s="330" t="n">
        <v>0.026</v>
      </c>
      <c r="F238" s="0" t="n">
        <v>0.021</v>
      </c>
      <c r="G238" s="0" t="n">
        <v>0</v>
      </c>
      <c r="H238" s="0" t="n">
        <v>0</v>
      </c>
    </row>
    <row r="239" customFormat="false" ht="12.75" hidden="false" customHeight="false" outlineLevel="0" collapsed="false">
      <c r="A239" s="329" t="s">
        <v>363</v>
      </c>
      <c r="B239" s="330" t="s">
        <v>1511</v>
      </c>
      <c r="C239" s="330" t="n">
        <v>18</v>
      </c>
      <c r="D239" s="330" t="s">
        <v>1003</v>
      </c>
      <c r="E239" s="330" t="n">
        <v>0.012</v>
      </c>
      <c r="F239" s="0" t="n">
        <v>0.01</v>
      </c>
      <c r="G239" s="0" t="n">
        <v>0</v>
      </c>
      <c r="H239" s="0" t="n">
        <v>0</v>
      </c>
    </row>
    <row r="240" customFormat="false" ht="12.75" hidden="false" customHeight="false" outlineLevel="0" collapsed="false">
      <c r="A240" s="329" t="s">
        <v>363</v>
      </c>
      <c r="B240" s="330" t="s">
        <v>1511</v>
      </c>
      <c r="C240" s="330" t="n">
        <v>18</v>
      </c>
      <c r="D240" s="330" t="s">
        <v>1038</v>
      </c>
      <c r="E240" s="330" t="n">
        <v>0.001</v>
      </c>
      <c r="F240" s="0" t="n">
        <v>0.001</v>
      </c>
      <c r="G240" s="0" t="n">
        <v>0</v>
      </c>
      <c r="H240" s="0" t="n">
        <v>0</v>
      </c>
    </row>
    <row r="241" customFormat="false" ht="12.75" hidden="false" customHeight="false" outlineLevel="0" collapsed="false">
      <c r="A241" s="329" t="s">
        <v>363</v>
      </c>
      <c r="B241" s="330" t="s">
        <v>1511</v>
      </c>
      <c r="C241" s="330" t="n">
        <v>18</v>
      </c>
      <c r="D241" s="330" t="s">
        <v>1063</v>
      </c>
      <c r="E241" s="330" t="n">
        <v>0.058</v>
      </c>
      <c r="F241" s="0" t="n">
        <v>0.048</v>
      </c>
      <c r="G241" s="0" t="n">
        <v>0</v>
      </c>
      <c r="H241" s="0" t="n">
        <v>0</v>
      </c>
    </row>
    <row r="242" customFormat="false" ht="12.75" hidden="false" customHeight="false" outlineLevel="0" collapsed="false">
      <c r="A242" s="329" t="s">
        <v>363</v>
      </c>
      <c r="B242" s="330" t="s">
        <v>1511</v>
      </c>
      <c r="C242" s="330" t="n">
        <v>18</v>
      </c>
      <c r="D242" s="330" t="s">
        <v>1007</v>
      </c>
      <c r="E242" s="330" t="n">
        <v>0.069</v>
      </c>
      <c r="F242" s="0" t="n">
        <v>0.057</v>
      </c>
      <c r="G242" s="0" t="n">
        <v>0</v>
      </c>
      <c r="H242" s="0" t="n">
        <v>0</v>
      </c>
    </row>
    <row r="243" customFormat="false" ht="12.75" hidden="false" customHeight="false" outlineLevel="0" collapsed="false">
      <c r="A243" s="329" t="s">
        <v>363</v>
      </c>
      <c r="B243" s="330" t="s">
        <v>1511</v>
      </c>
      <c r="C243" s="330" t="n">
        <v>18</v>
      </c>
      <c r="D243" s="330" t="s">
        <v>1010</v>
      </c>
      <c r="E243" s="330" t="n">
        <v>0.042</v>
      </c>
      <c r="F243" s="0" t="n">
        <v>0.035</v>
      </c>
      <c r="G243" s="0" t="n">
        <v>0</v>
      </c>
      <c r="H243" s="0" t="n">
        <v>0</v>
      </c>
    </row>
    <row r="244" customFormat="false" ht="12.75" hidden="false" customHeight="false" outlineLevel="0" collapsed="false">
      <c r="A244" s="329" t="s">
        <v>363</v>
      </c>
      <c r="B244" s="330" t="s">
        <v>1511</v>
      </c>
      <c r="C244" s="330" t="n">
        <v>18</v>
      </c>
      <c r="D244" s="330" t="s">
        <v>1042</v>
      </c>
      <c r="E244" s="330" t="n">
        <v>0.001</v>
      </c>
      <c r="F244" s="0" t="n">
        <v>0</v>
      </c>
      <c r="G244" s="0" t="n">
        <v>0</v>
      </c>
      <c r="H244" s="0" t="n">
        <v>0</v>
      </c>
    </row>
    <row r="245" customFormat="false" ht="12.75" hidden="false" customHeight="false" outlineLevel="0" collapsed="false">
      <c r="A245" s="329" t="s">
        <v>363</v>
      </c>
      <c r="B245" s="330" t="s">
        <v>1511</v>
      </c>
      <c r="C245" s="330" t="n">
        <v>18</v>
      </c>
      <c r="D245" s="330" t="s">
        <v>1013</v>
      </c>
      <c r="E245" s="330" t="n">
        <v>0.001</v>
      </c>
      <c r="F245" s="0" t="n">
        <v>0.001</v>
      </c>
      <c r="G245" s="0" t="n">
        <v>0</v>
      </c>
      <c r="H245" s="0" t="n">
        <v>0</v>
      </c>
    </row>
    <row r="246" customFormat="false" ht="12.75" hidden="false" customHeight="false" outlineLevel="0" collapsed="false">
      <c r="A246" s="329" t="s">
        <v>363</v>
      </c>
      <c r="B246" s="330" t="s">
        <v>1511</v>
      </c>
      <c r="C246" s="330" t="n">
        <v>18</v>
      </c>
      <c r="D246" s="330" t="s">
        <v>1017</v>
      </c>
      <c r="E246" s="330" t="n">
        <v>0</v>
      </c>
      <c r="F246" s="0" t="n">
        <v>0</v>
      </c>
      <c r="G246" s="0" t="n">
        <v>0</v>
      </c>
      <c r="H246" s="0" t="n">
        <v>0</v>
      </c>
    </row>
    <row r="247" customFormat="false" ht="12.75" hidden="false" customHeight="false" outlineLevel="0" collapsed="false">
      <c r="A247" s="329" t="s">
        <v>363</v>
      </c>
      <c r="B247" s="330" t="s">
        <v>1511</v>
      </c>
      <c r="C247" s="330" t="n">
        <v>18</v>
      </c>
      <c r="D247" s="330" t="s">
        <v>1021</v>
      </c>
      <c r="E247" s="330" t="n">
        <v>0.001</v>
      </c>
      <c r="F247" s="0" t="n">
        <v>0.001</v>
      </c>
      <c r="G247" s="0" t="n">
        <v>0</v>
      </c>
      <c r="H247" s="0" t="n">
        <v>0</v>
      </c>
    </row>
    <row r="248" customFormat="false" ht="12.75" hidden="false" customHeight="false" outlineLevel="0" collapsed="false">
      <c r="A248" s="329" t="s">
        <v>363</v>
      </c>
      <c r="B248" s="330" t="s">
        <v>1511</v>
      </c>
      <c r="C248" s="330" t="n">
        <v>18</v>
      </c>
      <c r="D248" s="330" t="s">
        <v>1019</v>
      </c>
      <c r="E248" s="330" t="n">
        <v>0.064</v>
      </c>
      <c r="F248" s="0" t="n">
        <v>0.052</v>
      </c>
      <c r="G248" s="0" t="n">
        <v>0</v>
      </c>
      <c r="H248" s="0" t="n">
        <v>0</v>
      </c>
    </row>
    <row r="249" customFormat="false" ht="12.75" hidden="false" customHeight="false" outlineLevel="0" collapsed="false">
      <c r="A249" s="329" t="s">
        <v>363</v>
      </c>
      <c r="B249" s="330" t="s">
        <v>1511</v>
      </c>
      <c r="C249" s="330" t="n">
        <v>18</v>
      </c>
      <c r="D249" s="330" t="s">
        <v>1023</v>
      </c>
      <c r="E249" s="330" t="n">
        <v>0.004</v>
      </c>
      <c r="F249" s="0" t="n">
        <v>0.003</v>
      </c>
      <c r="G249" s="0" t="n">
        <v>0</v>
      </c>
      <c r="H249" s="0" t="n">
        <v>0</v>
      </c>
    </row>
    <row r="250" customFormat="false" ht="12.75" hidden="false" customHeight="false" outlineLevel="0" collapsed="false">
      <c r="A250" s="329" t="s">
        <v>363</v>
      </c>
      <c r="B250" s="330" t="s">
        <v>1511</v>
      </c>
      <c r="C250" s="330" t="n">
        <v>18</v>
      </c>
      <c r="D250" s="330" t="s">
        <v>1044</v>
      </c>
      <c r="E250" s="330" t="n">
        <v>0.003</v>
      </c>
      <c r="F250" s="0" t="n">
        <v>0.003</v>
      </c>
      <c r="G250" s="0" t="n">
        <v>0</v>
      </c>
      <c r="H250" s="0" t="n">
        <v>0</v>
      </c>
    </row>
    <row r="251" customFormat="false" ht="12.75" hidden="false" customHeight="false" outlineLevel="0" collapsed="false">
      <c r="A251" s="329" t="s">
        <v>363</v>
      </c>
      <c r="B251" s="330" t="s">
        <v>1511</v>
      </c>
      <c r="C251" s="330" t="n">
        <v>18</v>
      </c>
      <c r="D251" s="330" t="s">
        <v>1025</v>
      </c>
      <c r="E251" s="330" t="n">
        <v>0.095</v>
      </c>
      <c r="F251" s="0" t="n">
        <v>0.078</v>
      </c>
      <c r="G251" s="0" t="n">
        <v>0</v>
      </c>
      <c r="H251" s="0" t="n">
        <v>0</v>
      </c>
    </row>
    <row r="252" customFormat="false" ht="12.75" hidden="false" customHeight="false" outlineLevel="0" collapsed="false">
      <c r="A252" s="329" t="s">
        <v>363</v>
      </c>
      <c r="B252" s="330" t="s">
        <v>1511</v>
      </c>
      <c r="C252" s="330" t="n">
        <v>18</v>
      </c>
      <c r="D252" s="330" t="s">
        <v>1029</v>
      </c>
      <c r="E252" s="330" t="n">
        <v>0.05</v>
      </c>
      <c r="F252" s="0" t="n">
        <v>0.041</v>
      </c>
      <c r="G252" s="0" t="n">
        <v>0</v>
      </c>
      <c r="H252" s="0" t="n">
        <v>0</v>
      </c>
    </row>
    <row r="253" customFormat="false" ht="12.75" hidden="false" customHeight="false" outlineLevel="0" collapsed="false">
      <c r="A253" s="329" t="s">
        <v>363</v>
      </c>
      <c r="B253" s="330" t="s">
        <v>1511</v>
      </c>
      <c r="C253" s="330" t="n">
        <v>18</v>
      </c>
      <c r="D253" s="330" t="s">
        <v>1033</v>
      </c>
      <c r="E253" s="330" t="n">
        <v>0.002</v>
      </c>
      <c r="F253" s="0" t="n">
        <v>0.002</v>
      </c>
      <c r="G253" s="0" t="n">
        <v>0</v>
      </c>
      <c r="H253" s="0" t="n">
        <v>0</v>
      </c>
    </row>
    <row r="254" customFormat="false" ht="12.75" hidden="false" customHeight="false" outlineLevel="0" collapsed="false">
      <c r="A254" s="329" t="s">
        <v>363</v>
      </c>
      <c r="B254" s="330" t="s">
        <v>1511</v>
      </c>
      <c r="C254" s="330" t="n">
        <v>18</v>
      </c>
      <c r="D254" s="330" t="s">
        <v>1035</v>
      </c>
      <c r="E254" s="330" t="n">
        <v>0.043</v>
      </c>
      <c r="F254" s="0" t="n">
        <v>0.036</v>
      </c>
      <c r="G254" s="0" t="n">
        <v>0</v>
      </c>
      <c r="H254" s="0" t="n">
        <v>0</v>
      </c>
    </row>
    <row r="255" customFormat="false" ht="12.75" hidden="false" customHeight="false" outlineLevel="0" collapsed="false">
      <c r="A255" s="329" t="s">
        <v>363</v>
      </c>
      <c r="B255" s="330" t="s">
        <v>1511</v>
      </c>
      <c r="C255" s="330" t="n">
        <v>18</v>
      </c>
      <c r="D255" s="330" t="s">
        <v>1031</v>
      </c>
      <c r="E255" s="330" t="n">
        <v>0.014</v>
      </c>
      <c r="F255" s="0" t="n">
        <v>0.011</v>
      </c>
      <c r="G255" s="0" t="n">
        <v>0</v>
      </c>
      <c r="H255" s="0" t="n">
        <v>0</v>
      </c>
    </row>
    <row r="256" customFormat="false" ht="12.75" hidden="false" customHeight="false" outlineLevel="0" collapsed="false">
      <c r="A256" s="329" t="s">
        <v>363</v>
      </c>
      <c r="B256" s="330" t="s">
        <v>1511</v>
      </c>
      <c r="C256" s="330" t="n">
        <v>18</v>
      </c>
      <c r="D256" s="330" t="s">
        <v>1051</v>
      </c>
      <c r="E256" s="330" t="n">
        <v>0.029</v>
      </c>
      <c r="F256" s="0" t="n">
        <v>0.024</v>
      </c>
      <c r="G256" s="0" t="n">
        <v>0</v>
      </c>
      <c r="H256" s="0" t="n">
        <v>0</v>
      </c>
    </row>
    <row r="257" customFormat="false" ht="12.75" hidden="false" customHeight="false" outlineLevel="0" collapsed="false">
      <c r="A257" s="329" t="s">
        <v>363</v>
      </c>
      <c r="B257" s="330" t="s">
        <v>1511</v>
      </c>
      <c r="C257" s="330" t="n">
        <v>18</v>
      </c>
      <c r="D257" s="330" t="s">
        <v>1048</v>
      </c>
      <c r="E257" s="330" t="n">
        <v>0.031</v>
      </c>
      <c r="F257" s="0" t="n">
        <v>0.026</v>
      </c>
      <c r="G257" s="0" t="n">
        <v>0</v>
      </c>
      <c r="H257" s="0" t="n">
        <v>0</v>
      </c>
    </row>
    <row r="258" customFormat="false" ht="12.75" hidden="false" customHeight="false" outlineLevel="0" collapsed="false">
      <c r="A258" s="329" t="s">
        <v>363</v>
      </c>
      <c r="B258" s="330" t="s">
        <v>1511</v>
      </c>
      <c r="C258" s="330" t="n">
        <v>18</v>
      </c>
      <c r="D258" s="330" t="s">
        <v>1053</v>
      </c>
      <c r="E258" s="330" t="n">
        <v>0.06</v>
      </c>
      <c r="F258" s="0" t="n">
        <v>0.049</v>
      </c>
      <c r="G258" s="0" t="n">
        <v>0</v>
      </c>
      <c r="H258" s="0" t="n">
        <v>0</v>
      </c>
    </row>
    <row r="259" customFormat="false" ht="12.75" hidden="false" customHeight="false" outlineLevel="0" collapsed="false">
      <c r="A259" s="329" t="s">
        <v>363</v>
      </c>
      <c r="B259" s="330" t="s">
        <v>1511</v>
      </c>
      <c r="C259" s="330" t="n">
        <v>18</v>
      </c>
      <c r="D259" s="330" t="s">
        <v>1056</v>
      </c>
      <c r="E259" s="330" t="n">
        <v>0.032</v>
      </c>
      <c r="F259" s="0" t="n">
        <v>0.026</v>
      </c>
      <c r="G259" s="0" t="n">
        <v>0</v>
      </c>
      <c r="H259" s="0" t="n">
        <v>0</v>
      </c>
    </row>
    <row r="260" customFormat="false" ht="12.75" hidden="false" customHeight="false" outlineLevel="0" collapsed="false">
      <c r="A260" s="329" t="s">
        <v>363</v>
      </c>
      <c r="B260" s="330" t="s">
        <v>1511</v>
      </c>
      <c r="C260" s="330" t="n">
        <v>18</v>
      </c>
      <c r="D260" s="330" t="s">
        <v>1059</v>
      </c>
      <c r="E260" s="330" t="n">
        <v>0.049</v>
      </c>
      <c r="F260" s="0" t="n">
        <v>0.04</v>
      </c>
      <c r="G260" s="0" t="n">
        <v>0</v>
      </c>
      <c r="H260" s="0" t="n">
        <v>0</v>
      </c>
    </row>
    <row r="261" customFormat="false" ht="12.75" hidden="false" customHeight="false" outlineLevel="0" collapsed="false">
      <c r="A261" s="329" t="s">
        <v>363</v>
      </c>
      <c r="B261" s="330" t="s">
        <v>1511</v>
      </c>
      <c r="C261" s="330" t="n">
        <v>18</v>
      </c>
      <c r="D261" s="330" t="s">
        <v>1065</v>
      </c>
      <c r="E261" s="330" t="n">
        <v>0.01</v>
      </c>
      <c r="F261" s="0" t="n">
        <v>0.009</v>
      </c>
      <c r="G261" s="0" t="n">
        <v>0</v>
      </c>
      <c r="H261" s="0" t="n">
        <v>0</v>
      </c>
    </row>
    <row r="262" customFormat="false" ht="12.75" hidden="false" customHeight="false" outlineLevel="0" collapsed="false">
      <c r="A262" s="329" t="s">
        <v>363</v>
      </c>
      <c r="B262" s="330" t="s">
        <v>1511</v>
      </c>
      <c r="C262" s="330" t="n">
        <v>18</v>
      </c>
      <c r="D262" s="330" t="s">
        <v>1061</v>
      </c>
      <c r="E262" s="330" t="n">
        <v>0.024</v>
      </c>
      <c r="F262" s="0" t="n">
        <v>0.019</v>
      </c>
      <c r="G262" s="0" t="n">
        <v>0</v>
      </c>
      <c r="H262" s="0" t="n">
        <v>0</v>
      </c>
    </row>
    <row r="263" customFormat="false" ht="12.75" hidden="false" customHeight="false" outlineLevel="0" collapsed="false">
      <c r="A263" s="329" t="s">
        <v>363</v>
      </c>
      <c r="B263" s="330" t="s">
        <v>1511</v>
      </c>
      <c r="C263" s="330" t="n">
        <v>18</v>
      </c>
      <c r="D263" s="330" t="s">
        <v>1067</v>
      </c>
      <c r="E263" s="330" t="n">
        <v>0.009</v>
      </c>
      <c r="F263" s="0" t="n">
        <v>0.007</v>
      </c>
      <c r="G263" s="0" t="n">
        <v>0</v>
      </c>
      <c r="H263" s="0" t="n">
        <v>0</v>
      </c>
    </row>
    <row r="264" customFormat="false" ht="12.75" hidden="false" customHeight="false" outlineLevel="0" collapsed="false">
      <c r="A264" s="329" t="s">
        <v>363</v>
      </c>
      <c r="B264" s="330" t="s">
        <v>1511</v>
      </c>
      <c r="C264" s="330" t="n">
        <v>18</v>
      </c>
      <c r="D264" s="330" t="s">
        <v>1069</v>
      </c>
      <c r="E264" s="330" t="n">
        <v>0.014</v>
      </c>
      <c r="F264" s="0" t="n">
        <v>0.012</v>
      </c>
      <c r="G264" s="0" t="n">
        <v>0</v>
      </c>
      <c r="H264" s="0" t="n">
        <v>0</v>
      </c>
    </row>
    <row r="265" customFormat="false" ht="12.75" hidden="false" customHeight="false" outlineLevel="0" collapsed="false">
      <c r="A265" s="329" t="s">
        <v>363</v>
      </c>
      <c r="B265" s="330" t="s">
        <v>1511</v>
      </c>
      <c r="C265" s="330" t="n">
        <v>18</v>
      </c>
      <c r="D265" s="330" t="s">
        <v>1071</v>
      </c>
      <c r="E265" s="330" t="n">
        <v>0.043</v>
      </c>
      <c r="F265" s="0" t="n">
        <v>0.035</v>
      </c>
      <c r="G265" s="0" t="n">
        <v>0</v>
      </c>
      <c r="H265" s="0" t="n">
        <v>0</v>
      </c>
    </row>
    <row r="266" customFormat="false" ht="12.75" hidden="false" customHeight="false" outlineLevel="0" collapsed="false">
      <c r="A266" s="329" t="s">
        <v>363</v>
      </c>
      <c r="B266" s="330" t="s">
        <v>1511</v>
      </c>
      <c r="C266" s="330" t="n">
        <v>18</v>
      </c>
      <c r="D266" s="330" t="s">
        <v>1073</v>
      </c>
      <c r="E266" s="330" t="n">
        <v>0.143</v>
      </c>
      <c r="F266" s="0" t="n">
        <v>0.118</v>
      </c>
      <c r="G266" s="0" t="n">
        <v>0</v>
      </c>
      <c r="H266" s="0" t="n">
        <v>0</v>
      </c>
    </row>
    <row r="267" customFormat="false" ht="12.75" hidden="false" customHeight="false" outlineLevel="0" collapsed="false">
      <c r="A267" s="329" t="s">
        <v>363</v>
      </c>
      <c r="B267" s="330" t="s">
        <v>1511</v>
      </c>
      <c r="C267" s="330" t="n">
        <v>18</v>
      </c>
      <c r="D267" s="330" t="s">
        <v>1075</v>
      </c>
      <c r="E267" s="330" t="n">
        <v>0.003</v>
      </c>
      <c r="F267" s="0" t="n">
        <v>0.003</v>
      </c>
      <c r="G267" s="0" t="n">
        <v>0</v>
      </c>
      <c r="H267" s="0" t="n">
        <v>0</v>
      </c>
    </row>
    <row r="268" customFormat="false" ht="12.75" hidden="false" customHeight="false" outlineLevel="0" collapsed="false">
      <c r="A268" s="329" t="s">
        <v>363</v>
      </c>
      <c r="B268" s="330" t="s">
        <v>1511</v>
      </c>
      <c r="C268" s="330" t="n">
        <v>18</v>
      </c>
      <c r="D268" s="330" t="s">
        <v>1077</v>
      </c>
      <c r="E268" s="330" t="n">
        <v>0.046</v>
      </c>
      <c r="F268" s="0" t="n">
        <v>0.038</v>
      </c>
      <c r="G268" s="0" t="n">
        <v>0</v>
      </c>
      <c r="H268" s="0" t="n">
        <v>0</v>
      </c>
    </row>
    <row r="269" customFormat="false" ht="12.75" hidden="false" customHeight="false" outlineLevel="0" collapsed="false">
      <c r="A269" s="329" t="s">
        <v>363</v>
      </c>
      <c r="B269" s="330" t="s">
        <v>1511</v>
      </c>
      <c r="C269" s="330" t="n">
        <v>18</v>
      </c>
      <c r="D269" s="330" t="s">
        <v>1080</v>
      </c>
      <c r="E269" s="330" t="n">
        <v>0.005</v>
      </c>
      <c r="F269" s="0" t="n">
        <v>0.004</v>
      </c>
      <c r="G269" s="0" t="n">
        <v>0</v>
      </c>
      <c r="H269" s="0" t="n">
        <v>0</v>
      </c>
    </row>
    <row r="270" customFormat="false" ht="12.75" hidden="false" customHeight="false" outlineLevel="0" collapsed="false">
      <c r="A270" s="329" t="s">
        <v>363</v>
      </c>
      <c r="B270" s="330" t="s">
        <v>1511</v>
      </c>
      <c r="C270" s="330" t="n">
        <v>18</v>
      </c>
      <c r="D270" s="330" t="s">
        <v>1082</v>
      </c>
      <c r="E270" s="330" t="n">
        <v>0.001</v>
      </c>
      <c r="F270" s="0" t="n">
        <v>0.001</v>
      </c>
      <c r="G270" s="0" t="n">
        <v>0</v>
      </c>
      <c r="H270" s="0" t="n">
        <v>0</v>
      </c>
    </row>
    <row r="271" customFormat="false" ht="12.75" hidden="false" customHeight="false" outlineLevel="0" collapsed="false">
      <c r="A271" s="329" t="s">
        <v>363</v>
      </c>
      <c r="B271" s="330" t="s">
        <v>1511</v>
      </c>
      <c r="C271" s="330" t="n">
        <v>18</v>
      </c>
      <c r="D271" s="330" t="s">
        <v>1084</v>
      </c>
      <c r="E271" s="330" t="n">
        <v>0.017</v>
      </c>
      <c r="F271" s="0" t="n">
        <v>0.014</v>
      </c>
      <c r="G271" s="0" t="n">
        <v>0</v>
      </c>
      <c r="H271" s="0" t="n">
        <v>0</v>
      </c>
    </row>
    <row r="272" customFormat="false" ht="12.75" hidden="false" customHeight="false" outlineLevel="0" collapsed="false">
      <c r="A272" s="329" t="s">
        <v>363</v>
      </c>
      <c r="B272" s="330" t="s">
        <v>1511</v>
      </c>
      <c r="C272" s="330" t="n">
        <v>18</v>
      </c>
      <c r="D272" s="330" t="s">
        <v>1086</v>
      </c>
      <c r="E272" s="330" t="n">
        <v>0.079</v>
      </c>
      <c r="F272" s="0" t="n">
        <v>0.065</v>
      </c>
      <c r="G272" s="0" t="n">
        <v>0</v>
      </c>
      <c r="H272" s="0" t="n">
        <v>0</v>
      </c>
    </row>
    <row r="273" customFormat="false" ht="12.75" hidden="false" customHeight="false" outlineLevel="0" collapsed="false">
      <c r="A273" s="329" t="s">
        <v>363</v>
      </c>
      <c r="B273" s="330" t="s">
        <v>1511</v>
      </c>
      <c r="C273" s="330" t="n">
        <v>18</v>
      </c>
      <c r="D273" s="330" t="s">
        <v>1090</v>
      </c>
      <c r="E273" s="330" t="n">
        <v>0.008</v>
      </c>
      <c r="F273" s="0" t="n">
        <v>0.007</v>
      </c>
      <c r="G273" s="0" t="n">
        <v>0</v>
      </c>
      <c r="H273" s="0" t="n">
        <v>0</v>
      </c>
    </row>
    <row r="274" customFormat="false" ht="12.75" hidden="false" customHeight="false" outlineLevel="0" collapsed="false">
      <c r="A274" s="329" t="s">
        <v>363</v>
      </c>
      <c r="B274" s="330" t="s">
        <v>1511</v>
      </c>
      <c r="C274" s="330" t="n">
        <v>18</v>
      </c>
      <c r="D274" s="330" t="s">
        <v>1088</v>
      </c>
      <c r="E274" s="330" t="n">
        <v>0.048</v>
      </c>
      <c r="F274" s="0" t="n">
        <v>0.039</v>
      </c>
      <c r="G274" s="0" t="n">
        <v>0</v>
      </c>
      <c r="H274" s="0" t="n">
        <v>0</v>
      </c>
    </row>
    <row r="275" customFormat="false" ht="12.75" hidden="false" customHeight="false" outlineLevel="0" collapsed="false">
      <c r="A275" s="329" t="s">
        <v>363</v>
      </c>
      <c r="B275" s="330" t="s">
        <v>1511</v>
      </c>
      <c r="C275" s="330" t="n">
        <v>18</v>
      </c>
      <c r="D275" s="330" t="s">
        <v>1092</v>
      </c>
      <c r="E275" s="330" t="n">
        <v>0.007</v>
      </c>
      <c r="F275" s="0" t="n">
        <v>0.006</v>
      </c>
      <c r="G275" s="0" t="n">
        <v>0</v>
      </c>
      <c r="H275" s="0" t="n">
        <v>0</v>
      </c>
    </row>
    <row r="276" customFormat="false" ht="12.75" hidden="false" customHeight="false" outlineLevel="0" collapsed="false">
      <c r="A276" s="329" t="s">
        <v>363</v>
      </c>
      <c r="B276" s="330" t="s">
        <v>1511</v>
      </c>
      <c r="C276" s="330" t="n">
        <v>18</v>
      </c>
      <c r="D276" s="330" t="s">
        <v>1095</v>
      </c>
      <c r="E276" s="330" t="n">
        <v>0.007</v>
      </c>
      <c r="F276" s="0" t="n">
        <v>0.006</v>
      </c>
      <c r="G276" s="0" t="n">
        <v>0</v>
      </c>
      <c r="H276" s="0" t="n">
        <v>0</v>
      </c>
    </row>
    <row r="277" customFormat="false" ht="12.75" hidden="false" customHeight="false" outlineLevel="0" collapsed="false">
      <c r="A277" s="329" t="s">
        <v>363</v>
      </c>
      <c r="B277" s="330" t="s">
        <v>1511</v>
      </c>
      <c r="C277" s="330" t="n">
        <v>18</v>
      </c>
      <c r="D277" s="330" t="s">
        <v>1097</v>
      </c>
      <c r="E277" s="330" t="n">
        <v>0.01</v>
      </c>
      <c r="F277" s="0" t="n">
        <v>0.008</v>
      </c>
      <c r="G277" s="0" t="n">
        <v>0</v>
      </c>
      <c r="H277" s="0" t="n">
        <v>0</v>
      </c>
    </row>
    <row r="278" customFormat="false" ht="12.75" hidden="false" customHeight="false" outlineLevel="0" collapsed="false">
      <c r="A278" s="329" t="s">
        <v>363</v>
      </c>
      <c r="B278" s="330" t="s">
        <v>1511</v>
      </c>
      <c r="C278" s="330" t="n">
        <v>18</v>
      </c>
      <c r="D278" s="330" t="s">
        <v>1101</v>
      </c>
      <c r="E278" s="330" t="n">
        <v>0.027</v>
      </c>
      <c r="F278" s="0" t="n">
        <v>0.022</v>
      </c>
      <c r="G278" s="0" t="n">
        <v>0</v>
      </c>
      <c r="H278" s="0" t="n">
        <v>0</v>
      </c>
    </row>
    <row r="279" customFormat="false" ht="12.75" hidden="false" customHeight="false" outlineLevel="0" collapsed="false">
      <c r="A279" s="329" t="s">
        <v>363</v>
      </c>
      <c r="B279" s="330" t="s">
        <v>1511</v>
      </c>
      <c r="C279" s="330" t="n">
        <v>18</v>
      </c>
      <c r="D279" s="330" t="s">
        <v>1104</v>
      </c>
      <c r="E279" s="330" t="n">
        <v>0.003</v>
      </c>
      <c r="F279" s="0" t="n">
        <v>0.002</v>
      </c>
      <c r="G279" s="0" t="n">
        <v>0</v>
      </c>
      <c r="H279" s="0" t="n">
        <v>0</v>
      </c>
    </row>
    <row r="280" customFormat="false" ht="12.75" hidden="false" customHeight="false" outlineLevel="0" collapsed="false">
      <c r="A280" s="329" t="s">
        <v>363</v>
      </c>
      <c r="B280" s="330" t="s">
        <v>1511</v>
      </c>
      <c r="C280" s="330" t="n">
        <v>18</v>
      </c>
      <c r="D280" s="330" t="s">
        <v>1108</v>
      </c>
      <c r="E280" s="330" t="n">
        <v>0.042</v>
      </c>
      <c r="F280" s="0" t="n">
        <v>0.035</v>
      </c>
      <c r="G280" s="0" t="n">
        <v>0</v>
      </c>
      <c r="H280" s="0" t="n">
        <v>0</v>
      </c>
    </row>
    <row r="281" customFormat="false" ht="12.75" hidden="false" customHeight="false" outlineLevel="0" collapsed="false">
      <c r="A281" s="329" t="s">
        <v>363</v>
      </c>
      <c r="B281" s="330" t="s">
        <v>1511</v>
      </c>
      <c r="C281" s="330" t="n">
        <v>18</v>
      </c>
      <c r="D281" s="330" t="s">
        <v>1110</v>
      </c>
      <c r="E281" s="330" t="n">
        <v>0.048</v>
      </c>
      <c r="F281" s="0" t="n">
        <v>0.039</v>
      </c>
      <c r="G281" s="0" t="n">
        <v>0</v>
      </c>
      <c r="H281" s="0" t="n">
        <v>0</v>
      </c>
    </row>
    <row r="282" customFormat="false" ht="12.75" hidden="false" customHeight="false" outlineLevel="0" collapsed="false">
      <c r="A282" s="329" t="s">
        <v>363</v>
      </c>
      <c r="B282" s="330" t="s">
        <v>1511</v>
      </c>
      <c r="C282" s="330" t="n">
        <v>18</v>
      </c>
      <c r="D282" s="330" t="s">
        <v>1114</v>
      </c>
      <c r="E282" s="330" t="n">
        <v>0.058</v>
      </c>
      <c r="F282" s="0" t="n">
        <v>0.048</v>
      </c>
      <c r="G282" s="0" t="n">
        <v>0</v>
      </c>
      <c r="H282" s="0" t="n">
        <v>0</v>
      </c>
    </row>
    <row r="283" customFormat="false" ht="12.75" hidden="false" customHeight="false" outlineLevel="0" collapsed="false">
      <c r="A283" s="329" t="s">
        <v>363</v>
      </c>
      <c r="B283" s="330" t="s">
        <v>1511</v>
      </c>
      <c r="C283" s="330" t="n">
        <v>18</v>
      </c>
      <c r="D283" s="330" t="s">
        <v>1116</v>
      </c>
      <c r="E283" s="330" t="n">
        <v>0.06</v>
      </c>
      <c r="F283" s="0" t="n">
        <v>0.05</v>
      </c>
      <c r="G283" s="0" t="n">
        <v>0</v>
      </c>
      <c r="H283" s="0" t="n">
        <v>0</v>
      </c>
    </row>
    <row r="284" customFormat="false" ht="12.75" hidden="false" customHeight="false" outlineLevel="0" collapsed="false">
      <c r="A284" s="329" t="s">
        <v>363</v>
      </c>
      <c r="B284" s="330" t="s">
        <v>1511</v>
      </c>
      <c r="C284" s="330" t="n">
        <v>18</v>
      </c>
      <c r="D284" s="330" t="s">
        <v>1121</v>
      </c>
      <c r="E284" s="330" t="n">
        <v>0.069</v>
      </c>
      <c r="F284" s="0" t="n">
        <v>0.057</v>
      </c>
      <c r="G284" s="0" t="n">
        <v>0</v>
      </c>
      <c r="H284" s="0" t="n">
        <v>0</v>
      </c>
    </row>
    <row r="285" customFormat="false" ht="12.75" hidden="false" customHeight="false" outlineLevel="0" collapsed="false">
      <c r="A285" s="329" t="s">
        <v>363</v>
      </c>
      <c r="B285" s="330" t="s">
        <v>1511</v>
      </c>
      <c r="C285" s="330" t="n">
        <v>18</v>
      </c>
      <c r="D285" s="330" t="s">
        <v>1124</v>
      </c>
      <c r="E285" s="330" t="n">
        <v>0.098</v>
      </c>
      <c r="F285" s="0" t="n">
        <v>0.081</v>
      </c>
      <c r="G285" s="0" t="n">
        <v>0</v>
      </c>
      <c r="H285" s="0" t="n">
        <v>0</v>
      </c>
    </row>
    <row r="286" customFormat="false" ht="12.75" hidden="false" customHeight="false" outlineLevel="0" collapsed="false">
      <c r="A286" s="329" t="s">
        <v>363</v>
      </c>
      <c r="B286" s="330" t="s">
        <v>1511</v>
      </c>
      <c r="C286" s="330" t="n">
        <v>18</v>
      </c>
      <c r="D286" s="330" t="s">
        <v>1126</v>
      </c>
      <c r="E286" s="330" t="n">
        <v>0.028</v>
      </c>
      <c r="F286" s="0" t="n">
        <v>0.023</v>
      </c>
      <c r="G286" s="0" t="n">
        <v>0</v>
      </c>
      <c r="H286" s="0" t="n">
        <v>0</v>
      </c>
    </row>
    <row r="287" customFormat="false" ht="12.75" hidden="false" customHeight="false" outlineLevel="0" collapsed="false">
      <c r="A287" s="329" t="s">
        <v>363</v>
      </c>
      <c r="B287" s="330" t="s">
        <v>1511</v>
      </c>
      <c r="C287" s="330" t="n">
        <v>18</v>
      </c>
      <c r="D287" s="330" t="s">
        <v>1129</v>
      </c>
      <c r="E287" s="330" t="n">
        <v>0.01</v>
      </c>
      <c r="F287" s="0" t="n">
        <v>0.008</v>
      </c>
      <c r="G287" s="0" t="n">
        <v>0</v>
      </c>
      <c r="H287" s="0" t="n">
        <v>0</v>
      </c>
    </row>
    <row r="288" customFormat="false" ht="12.75" hidden="false" customHeight="false" outlineLevel="0" collapsed="false">
      <c r="A288" s="329" t="s">
        <v>363</v>
      </c>
      <c r="B288" s="330" t="s">
        <v>1511</v>
      </c>
      <c r="C288" s="330" t="n">
        <v>18</v>
      </c>
      <c r="D288" s="330" t="s">
        <v>1131</v>
      </c>
      <c r="E288" s="330" t="n">
        <v>0.025</v>
      </c>
      <c r="F288" s="0" t="n">
        <v>0.021</v>
      </c>
      <c r="G288" s="0" t="n">
        <v>0</v>
      </c>
      <c r="H288" s="0" t="n">
        <v>0</v>
      </c>
    </row>
    <row r="289" customFormat="false" ht="12.75" hidden="false" customHeight="false" outlineLevel="0" collapsed="false">
      <c r="A289" s="329" t="s">
        <v>363</v>
      </c>
      <c r="B289" s="330" t="s">
        <v>1511</v>
      </c>
      <c r="C289" s="330" t="n">
        <v>18</v>
      </c>
      <c r="D289" s="330" t="s">
        <v>1133</v>
      </c>
      <c r="E289" s="330" t="n">
        <v>0.032</v>
      </c>
      <c r="F289" s="0" t="n">
        <v>0.027</v>
      </c>
      <c r="G289" s="0" t="n">
        <v>0</v>
      </c>
      <c r="H289" s="0" t="n">
        <v>0</v>
      </c>
    </row>
    <row r="290" customFormat="false" ht="12.75" hidden="false" customHeight="false" outlineLevel="0" collapsed="false">
      <c r="A290" s="329" t="s">
        <v>363</v>
      </c>
      <c r="B290" s="330" t="s">
        <v>1511</v>
      </c>
      <c r="C290" s="330" t="n">
        <v>18</v>
      </c>
      <c r="D290" s="330" t="s">
        <v>1135</v>
      </c>
      <c r="E290" s="330" t="n">
        <v>0.081</v>
      </c>
      <c r="F290" s="0" t="n">
        <v>0.067</v>
      </c>
      <c r="G290" s="0" t="n">
        <v>0</v>
      </c>
      <c r="H290" s="0" t="n">
        <v>0</v>
      </c>
    </row>
    <row r="291" customFormat="false" ht="12.75" hidden="false" customHeight="false" outlineLevel="0" collapsed="false">
      <c r="A291" s="329" t="s">
        <v>363</v>
      </c>
      <c r="B291" s="330" t="s">
        <v>1511</v>
      </c>
      <c r="C291" s="330" t="n">
        <v>18</v>
      </c>
      <c r="D291" s="330" t="s">
        <v>1148</v>
      </c>
      <c r="E291" s="330" t="n">
        <v>0.002</v>
      </c>
      <c r="F291" s="0" t="n">
        <v>0.001</v>
      </c>
      <c r="G291" s="0" t="n">
        <v>0</v>
      </c>
      <c r="H291" s="0" t="n">
        <v>0</v>
      </c>
    </row>
    <row r="292" customFormat="false" ht="12.75" hidden="false" customHeight="false" outlineLevel="0" collapsed="false">
      <c r="A292" s="329" t="s">
        <v>363</v>
      </c>
      <c r="B292" s="330" t="s">
        <v>1511</v>
      </c>
      <c r="C292" s="330" t="n">
        <v>18</v>
      </c>
      <c r="D292" s="330" t="s">
        <v>1138</v>
      </c>
      <c r="E292" s="330" t="n">
        <v>0</v>
      </c>
      <c r="F292" s="0" t="n">
        <v>0</v>
      </c>
      <c r="G292" s="0" t="n">
        <v>0</v>
      </c>
      <c r="H292" s="0" t="n">
        <v>0</v>
      </c>
    </row>
    <row r="293" customFormat="false" ht="12.75" hidden="false" customHeight="false" outlineLevel="0" collapsed="false">
      <c r="A293" s="329" t="s">
        <v>363</v>
      </c>
      <c r="B293" s="330" t="s">
        <v>1511</v>
      </c>
      <c r="C293" s="330" t="n">
        <v>18</v>
      </c>
      <c r="D293" s="330" t="s">
        <v>1140</v>
      </c>
      <c r="E293" s="330" t="n">
        <v>0.013</v>
      </c>
      <c r="F293" s="0" t="n">
        <v>0.011</v>
      </c>
      <c r="G293" s="0" t="n">
        <v>0</v>
      </c>
      <c r="H293" s="0" t="n">
        <v>0</v>
      </c>
    </row>
    <row r="294" customFormat="false" ht="12.75" hidden="false" customHeight="false" outlineLevel="0" collapsed="false">
      <c r="A294" s="329" t="s">
        <v>363</v>
      </c>
      <c r="B294" s="330" t="s">
        <v>1511</v>
      </c>
      <c r="C294" s="330" t="n">
        <v>18</v>
      </c>
      <c r="D294" s="330" t="s">
        <v>1150</v>
      </c>
      <c r="E294" s="330" t="n">
        <v>0.059</v>
      </c>
      <c r="F294" s="0" t="n">
        <v>0.049</v>
      </c>
      <c r="G294" s="0" t="n">
        <v>0</v>
      </c>
      <c r="H294" s="0" t="n">
        <v>0</v>
      </c>
    </row>
    <row r="295" customFormat="false" ht="12.75" hidden="false" customHeight="false" outlineLevel="0" collapsed="false">
      <c r="A295" s="329" t="s">
        <v>363</v>
      </c>
      <c r="B295" s="330" t="s">
        <v>1511</v>
      </c>
      <c r="C295" s="330" t="n">
        <v>18</v>
      </c>
      <c r="D295" s="330" t="s">
        <v>1152</v>
      </c>
      <c r="E295" s="330" t="n">
        <v>0.002</v>
      </c>
      <c r="F295" s="0" t="n">
        <v>0.002</v>
      </c>
      <c r="G295" s="0" t="n">
        <v>0</v>
      </c>
      <c r="H295" s="0" t="n">
        <v>0</v>
      </c>
    </row>
    <row r="296" customFormat="false" ht="12.75" hidden="false" customHeight="false" outlineLevel="0" collapsed="false">
      <c r="A296" s="329" t="s">
        <v>363</v>
      </c>
      <c r="B296" s="330" t="s">
        <v>1511</v>
      </c>
      <c r="C296" s="330" t="n">
        <v>18</v>
      </c>
      <c r="D296" s="330" t="s">
        <v>1154</v>
      </c>
      <c r="E296" s="330" t="n">
        <v>0.031</v>
      </c>
      <c r="F296" s="0" t="n">
        <v>0.026</v>
      </c>
      <c r="G296" s="0" t="n">
        <v>0</v>
      </c>
      <c r="H296" s="0" t="n">
        <v>0</v>
      </c>
    </row>
    <row r="297" customFormat="false" ht="12.75" hidden="false" customHeight="false" outlineLevel="0" collapsed="false">
      <c r="A297" s="329" t="s">
        <v>363</v>
      </c>
      <c r="B297" s="330" t="s">
        <v>1511</v>
      </c>
      <c r="C297" s="330" t="n">
        <v>18</v>
      </c>
      <c r="D297" s="330" t="s">
        <v>1160</v>
      </c>
      <c r="E297" s="330" t="n">
        <v>0.111</v>
      </c>
      <c r="F297" s="0" t="n">
        <v>0.091</v>
      </c>
      <c r="G297" s="0" t="n">
        <v>0</v>
      </c>
      <c r="H297" s="0" t="n">
        <v>0</v>
      </c>
    </row>
    <row r="298" customFormat="false" ht="12.75" hidden="false" customHeight="false" outlineLevel="0" collapsed="false">
      <c r="A298" s="329" t="s">
        <v>363</v>
      </c>
      <c r="B298" s="330" t="s">
        <v>1511</v>
      </c>
      <c r="C298" s="330" t="n">
        <v>18</v>
      </c>
      <c r="D298" s="330" t="s">
        <v>1166</v>
      </c>
      <c r="E298" s="330" t="n">
        <v>0.02</v>
      </c>
      <c r="F298" s="0" t="n">
        <v>0.017</v>
      </c>
      <c r="G298" s="0" t="n">
        <v>0</v>
      </c>
      <c r="H298" s="0" t="n">
        <v>0</v>
      </c>
    </row>
    <row r="299" customFormat="false" ht="12.75" hidden="false" customHeight="false" outlineLevel="0" collapsed="false">
      <c r="A299" s="329" t="s">
        <v>363</v>
      </c>
      <c r="B299" s="330" t="s">
        <v>1511</v>
      </c>
      <c r="C299" s="330" t="n">
        <v>18</v>
      </c>
      <c r="D299" s="330" t="s">
        <v>1162</v>
      </c>
      <c r="E299" s="330" t="n">
        <v>0.002</v>
      </c>
      <c r="F299" s="0" t="n">
        <v>0.002</v>
      </c>
      <c r="G299" s="0" t="n">
        <v>0</v>
      </c>
      <c r="H299" s="0" t="n">
        <v>0</v>
      </c>
    </row>
    <row r="300" customFormat="false" ht="12.75" hidden="false" customHeight="false" outlineLevel="0" collapsed="false">
      <c r="A300" s="329" t="s">
        <v>363</v>
      </c>
      <c r="B300" s="330" t="s">
        <v>1511</v>
      </c>
      <c r="C300" s="330" t="n">
        <v>18</v>
      </c>
      <c r="D300" s="330" t="s">
        <v>1156</v>
      </c>
      <c r="E300" s="330" t="n">
        <v>0.003</v>
      </c>
      <c r="F300" s="0" t="n">
        <v>0.002</v>
      </c>
      <c r="G300" s="0" t="n">
        <v>0</v>
      </c>
      <c r="H300" s="0" t="n">
        <v>0</v>
      </c>
    </row>
    <row r="301" customFormat="false" ht="12.75" hidden="false" customHeight="false" outlineLevel="0" collapsed="false">
      <c r="A301" s="329" t="s">
        <v>363</v>
      </c>
      <c r="B301" s="330" t="s">
        <v>1511</v>
      </c>
      <c r="C301" s="330" t="n">
        <v>18</v>
      </c>
      <c r="D301" s="330" t="s">
        <v>1158</v>
      </c>
      <c r="E301" s="330" t="n">
        <v>0.003</v>
      </c>
      <c r="F301" s="0" t="n">
        <v>0.002</v>
      </c>
      <c r="G301" s="0" t="n">
        <v>0</v>
      </c>
      <c r="H301" s="0" t="n">
        <v>0</v>
      </c>
    </row>
    <row r="302" customFormat="false" ht="12.75" hidden="false" customHeight="false" outlineLevel="0" collapsed="false">
      <c r="A302" s="329" t="s">
        <v>363</v>
      </c>
      <c r="B302" s="330" t="s">
        <v>1511</v>
      </c>
      <c r="C302" s="330" t="n">
        <v>18</v>
      </c>
      <c r="D302" s="330" t="s">
        <v>1170</v>
      </c>
      <c r="E302" s="330" t="n">
        <v>0.006</v>
      </c>
      <c r="F302" s="0" t="n">
        <v>0.005</v>
      </c>
      <c r="G302" s="0" t="n">
        <v>0</v>
      </c>
      <c r="H302" s="0" t="n">
        <v>0</v>
      </c>
    </row>
    <row r="303" customFormat="false" ht="12.75" hidden="false" customHeight="false" outlineLevel="0" collapsed="false">
      <c r="A303" s="329" t="s">
        <v>363</v>
      </c>
      <c r="B303" s="330" t="s">
        <v>1511</v>
      </c>
      <c r="C303" s="330" t="n">
        <v>18</v>
      </c>
      <c r="D303" s="330" t="s">
        <v>1142</v>
      </c>
      <c r="E303" s="330" t="n">
        <v>0.06</v>
      </c>
      <c r="F303" s="0" t="n">
        <v>0.049</v>
      </c>
      <c r="G303" s="0" t="n">
        <v>0</v>
      </c>
      <c r="H303" s="0" t="n">
        <v>0</v>
      </c>
    </row>
    <row r="304" customFormat="false" ht="12.75" hidden="false" customHeight="false" outlineLevel="0" collapsed="false">
      <c r="A304" s="329" t="s">
        <v>363</v>
      </c>
      <c r="B304" s="330" t="s">
        <v>1511</v>
      </c>
      <c r="C304" s="330" t="n">
        <v>18</v>
      </c>
      <c r="D304" s="330" t="s">
        <v>1172</v>
      </c>
      <c r="E304" s="330" t="n">
        <v>0.007</v>
      </c>
      <c r="F304" s="0" t="n">
        <v>0.006</v>
      </c>
      <c r="G304" s="0" t="n">
        <v>0</v>
      </c>
      <c r="H304" s="0" t="n">
        <v>0</v>
      </c>
    </row>
    <row r="305" customFormat="false" ht="12.75" hidden="false" customHeight="false" outlineLevel="0" collapsed="false">
      <c r="A305" s="329" t="s">
        <v>363</v>
      </c>
      <c r="B305" s="330" t="s">
        <v>1511</v>
      </c>
      <c r="C305" s="330" t="n">
        <v>18</v>
      </c>
      <c r="D305" s="330" t="s">
        <v>1144</v>
      </c>
      <c r="E305" s="330" t="n">
        <v>0.01</v>
      </c>
      <c r="F305" s="0" t="n">
        <v>0.008</v>
      </c>
      <c r="G305" s="0" t="n">
        <v>0</v>
      </c>
      <c r="H305" s="0" t="n">
        <v>0</v>
      </c>
    </row>
    <row r="306" customFormat="false" ht="12.75" hidden="false" customHeight="false" outlineLevel="0" collapsed="false">
      <c r="A306" s="329" t="s">
        <v>363</v>
      </c>
      <c r="B306" s="330" t="s">
        <v>1511</v>
      </c>
      <c r="C306" s="330" t="n">
        <v>18</v>
      </c>
      <c r="D306" s="330" t="s">
        <v>1146</v>
      </c>
      <c r="E306" s="330" t="n">
        <v>0.038</v>
      </c>
      <c r="F306" s="0" t="n">
        <v>0.031</v>
      </c>
      <c r="G306" s="0" t="n">
        <v>0</v>
      </c>
      <c r="H306" s="0" t="n">
        <v>0</v>
      </c>
    </row>
    <row r="307" customFormat="false" ht="12.75" hidden="false" customHeight="false" outlineLevel="0" collapsed="false">
      <c r="A307" s="329" t="s">
        <v>363</v>
      </c>
      <c r="B307" s="330" t="s">
        <v>1511</v>
      </c>
      <c r="C307" s="330" t="n">
        <v>18</v>
      </c>
      <c r="D307" s="330" t="s">
        <v>1174</v>
      </c>
      <c r="E307" s="330" t="n">
        <v>0.008</v>
      </c>
      <c r="F307" s="0" t="n">
        <v>0.007</v>
      </c>
      <c r="G307" s="0" t="n">
        <v>0</v>
      </c>
      <c r="H307" s="0" t="n">
        <v>0</v>
      </c>
    </row>
    <row r="308" customFormat="false" ht="12.75" hidden="false" customHeight="false" outlineLevel="0" collapsed="false">
      <c r="A308" s="329" t="s">
        <v>363</v>
      </c>
      <c r="B308" s="330" t="s">
        <v>1511</v>
      </c>
      <c r="C308" s="330" t="n">
        <v>18</v>
      </c>
      <c r="D308" s="330" t="s">
        <v>1177</v>
      </c>
      <c r="E308" s="330" t="n">
        <v>0.036</v>
      </c>
      <c r="F308" s="0" t="n">
        <v>0.029</v>
      </c>
      <c r="G308" s="0" t="n">
        <v>0</v>
      </c>
      <c r="H308" s="0" t="n">
        <v>0</v>
      </c>
    </row>
    <row r="309" customFormat="false" ht="12.75" hidden="false" customHeight="false" outlineLevel="0" collapsed="false">
      <c r="A309" s="329" t="s">
        <v>363</v>
      </c>
      <c r="B309" s="330" t="s">
        <v>1505</v>
      </c>
      <c r="C309" s="330" t="n">
        <v>18</v>
      </c>
      <c r="D309" s="330" t="s">
        <v>389</v>
      </c>
      <c r="E309" s="330" t="n">
        <v>2.272</v>
      </c>
      <c r="F309" s="0" t="n">
        <v>1.09</v>
      </c>
      <c r="G309" s="0" t="n">
        <v>0.198</v>
      </c>
      <c r="H309" s="0" t="n">
        <v>0.517</v>
      </c>
    </row>
    <row r="310" customFormat="false" ht="12.75" hidden="false" customHeight="false" outlineLevel="0" collapsed="false">
      <c r="A310" s="329" t="s">
        <v>363</v>
      </c>
      <c r="B310" s="330" t="s">
        <v>1505</v>
      </c>
      <c r="C310" s="330" t="n">
        <v>18</v>
      </c>
      <c r="D310" s="330" t="s">
        <v>400</v>
      </c>
      <c r="E310" s="330" t="n">
        <v>2.85</v>
      </c>
      <c r="F310" s="0" t="n">
        <v>1.368</v>
      </c>
      <c r="G310" s="0" t="n">
        <v>0.249</v>
      </c>
      <c r="H310" s="0" t="n">
        <v>0.648</v>
      </c>
    </row>
    <row r="311" customFormat="false" ht="12.75" hidden="false" customHeight="false" outlineLevel="0" collapsed="false">
      <c r="A311" s="329" t="s">
        <v>363</v>
      </c>
      <c r="B311" s="330" t="s">
        <v>1505</v>
      </c>
      <c r="C311" s="330" t="n">
        <v>18</v>
      </c>
      <c r="D311" s="330" t="s">
        <v>405</v>
      </c>
      <c r="E311" s="330" t="n">
        <v>4.84</v>
      </c>
      <c r="F311" s="0" t="n">
        <v>2.323</v>
      </c>
      <c r="G311" s="0" t="n">
        <v>0.422</v>
      </c>
      <c r="H311" s="0" t="n">
        <v>1.101</v>
      </c>
    </row>
    <row r="312" customFormat="false" ht="12.75" hidden="false" customHeight="false" outlineLevel="0" collapsed="false">
      <c r="A312" s="329" t="s">
        <v>363</v>
      </c>
      <c r="B312" s="330" t="s">
        <v>1505</v>
      </c>
      <c r="C312" s="330" t="n">
        <v>18</v>
      </c>
      <c r="D312" s="330" t="s">
        <v>416</v>
      </c>
      <c r="E312" s="330" t="n">
        <v>0.02</v>
      </c>
      <c r="F312" s="0" t="n">
        <v>0.009</v>
      </c>
      <c r="G312" s="0" t="n">
        <v>0.002</v>
      </c>
      <c r="H312" s="0" t="n">
        <v>0.004</v>
      </c>
    </row>
    <row r="313" customFormat="false" ht="12.75" hidden="false" customHeight="false" outlineLevel="0" collapsed="false">
      <c r="A313" s="329" t="s">
        <v>363</v>
      </c>
      <c r="B313" s="330" t="s">
        <v>1505</v>
      </c>
      <c r="C313" s="330" t="n">
        <v>18</v>
      </c>
      <c r="D313" s="330" t="s">
        <v>419</v>
      </c>
      <c r="E313" s="330" t="n">
        <v>0.117</v>
      </c>
      <c r="F313" s="0" t="n">
        <v>0.056</v>
      </c>
      <c r="G313" s="0" t="n">
        <v>0.01</v>
      </c>
      <c r="H313" s="0" t="n">
        <v>0.027</v>
      </c>
    </row>
    <row r="314" customFormat="false" ht="12.75" hidden="false" customHeight="false" outlineLevel="0" collapsed="false">
      <c r="A314" s="329" t="s">
        <v>363</v>
      </c>
      <c r="B314" s="330" t="s">
        <v>1505</v>
      </c>
      <c r="C314" s="330" t="n">
        <v>18</v>
      </c>
      <c r="D314" s="330" t="s">
        <v>436</v>
      </c>
      <c r="E314" s="330" t="n">
        <v>5.617</v>
      </c>
      <c r="F314" s="0" t="n">
        <v>2.696</v>
      </c>
      <c r="G314" s="0" t="n">
        <v>0.49</v>
      </c>
      <c r="H314" s="0" t="n">
        <v>1.278</v>
      </c>
    </row>
    <row r="315" customFormat="false" ht="12.75" hidden="false" customHeight="false" outlineLevel="0" collapsed="false">
      <c r="A315" s="329" t="s">
        <v>363</v>
      </c>
      <c r="B315" s="330" t="s">
        <v>1505</v>
      </c>
      <c r="C315" s="330" t="n">
        <v>18</v>
      </c>
      <c r="D315" s="330" t="s">
        <v>444</v>
      </c>
      <c r="E315" s="330" t="n">
        <v>0.042</v>
      </c>
      <c r="F315" s="0" t="n">
        <v>0.02</v>
      </c>
      <c r="G315" s="0" t="n">
        <v>0.004</v>
      </c>
      <c r="H315" s="0" t="n">
        <v>0.01</v>
      </c>
    </row>
    <row r="316" customFormat="false" ht="12.75" hidden="false" customHeight="false" outlineLevel="0" collapsed="false">
      <c r="A316" s="329" t="s">
        <v>363</v>
      </c>
      <c r="B316" s="330" t="s">
        <v>1505</v>
      </c>
      <c r="C316" s="330" t="n">
        <v>18</v>
      </c>
      <c r="D316" s="330" t="s">
        <v>459</v>
      </c>
      <c r="E316" s="330" t="n">
        <v>0.094</v>
      </c>
      <c r="F316" s="0" t="n">
        <v>0.045</v>
      </c>
      <c r="G316" s="0" t="n">
        <v>0.008</v>
      </c>
      <c r="H316" s="0" t="n">
        <v>0.021</v>
      </c>
    </row>
    <row r="317" customFormat="false" ht="12.75" hidden="false" customHeight="false" outlineLevel="0" collapsed="false">
      <c r="A317" s="329" t="s">
        <v>363</v>
      </c>
      <c r="B317" s="330" t="s">
        <v>1505</v>
      </c>
      <c r="C317" s="330" t="n">
        <v>18</v>
      </c>
      <c r="D317" s="330" t="s">
        <v>467</v>
      </c>
      <c r="E317" s="330" t="n">
        <v>0.056</v>
      </c>
      <c r="F317" s="0" t="n">
        <v>0.027</v>
      </c>
      <c r="G317" s="0" t="n">
        <v>0.005</v>
      </c>
      <c r="H317" s="0" t="n">
        <v>0.013</v>
      </c>
    </row>
    <row r="318" customFormat="false" ht="12.75" hidden="false" customHeight="false" outlineLevel="0" collapsed="false">
      <c r="A318" s="329" t="s">
        <v>363</v>
      </c>
      <c r="B318" s="330" t="s">
        <v>1505</v>
      </c>
      <c r="C318" s="330" t="n">
        <v>18</v>
      </c>
      <c r="D318" s="330" t="s">
        <v>469</v>
      </c>
      <c r="E318" s="330" t="n">
        <v>0.433</v>
      </c>
      <c r="F318" s="0" t="n">
        <v>0.208</v>
      </c>
      <c r="G318" s="0" t="n">
        <v>0.038</v>
      </c>
      <c r="H318" s="0" t="n">
        <v>0.098</v>
      </c>
    </row>
    <row r="319" customFormat="false" ht="12.75" hidden="false" customHeight="false" outlineLevel="0" collapsed="false">
      <c r="A319" s="329" t="s">
        <v>363</v>
      </c>
      <c r="B319" s="330" t="s">
        <v>1505</v>
      </c>
      <c r="C319" s="330" t="n">
        <v>18</v>
      </c>
      <c r="D319" s="330" t="s">
        <v>474</v>
      </c>
      <c r="E319" s="330" t="n">
        <v>0.275</v>
      </c>
      <c r="F319" s="0" t="n">
        <v>0.132</v>
      </c>
      <c r="G319" s="0" t="n">
        <v>0.024</v>
      </c>
      <c r="H319" s="0" t="n">
        <v>0.063</v>
      </c>
    </row>
    <row r="320" customFormat="false" ht="12.75" hidden="false" customHeight="false" outlineLevel="0" collapsed="false">
      <c r="A320" s="329" t="s">
        <v>363</v>
      </c>
      <c r="B320" s="330" t="s">
        <v>1505</v>
      </c>
      <c r="C320" s="330" t="n">
        <v>18</v>
      </c>
      <c r="D320" s="330" t="s">
        <v>479</v>
      </c>
      <c r="E320" s="330" t="n">
        <v>2.116</v>
      </c>
      <c r="F320" s="0" t="n">
        <v>1.016</v>
      </c>
      <c r="G320" s="0" t="n">
        <v>0.185</v>
      </c>
      <c r="H320" s="0" t="n">
        <v>0.481</v>
      </c>
    </row>
    <row r="321" customFormat="false" ht="12.75" hidden="false" customHeight="false" outlineLevel="0" collapsed="false">
      <c r="A321" s="329" t="s">
        <v>363</v>
      </c>
      <c r="B321" s="330" t="s">
        <v>1505</v>
      </c>
      <c r="C321" s="330" t="n">
        <v>18</v>
      </c>
      <c r="D321" s="330" t="s">
        <v>481</v>
      </c>
      <c r="E321" s="330" t="n">
        <v>0.5</v>
      </c>
      <c r="F321" s="0" t="n">
        <v>0.24</v>
      </c>
      <c r="G321" s="0" t="n">
        <v>0.044</v>
      </c>
      <c r="H321" s="0" t="n">
        <v>0.114</v>
      </c>
    </row>
    <row r="322" customFormat="false" ht="12.75" hidden="false" customHeight="false" outlineLevel="0" collapsed="false">
      <c r="A322" s="329" t="s">
        <v>363</v>
      </c>
      <c r="B322" s="330" t="s">
        <v>1505</v>
      </c>
      <c r="C322" s="330" t="n">
        <v>18</v>
      </c>
      <c r="D322" s="330" t="s">
        <v>496</v>
      </c>
      <c r="E322" s="330" t="n">
        <v>0.208</v>
      </c>
      <c r="F322" s="0" t="n">
        <v>0.1</v>
      </c>
      <c r="G322" s="0" t="n">
        <v>0.018</v>
      </c>
      <c r="H322" s="0" t="n">
        <v>0.047</v>
      </c>
    </row>
    <row r="323" customFormat="false" ht="12.75" hidden="false" customHeight="false" outlineLevel="0" collapsed="false">
      <c r="A323" s="329" t="s">
        <v>363</v>
      </c>
      <c r="B323" s="330" t="s">
        <v>1505</v>
      </c>
      <c r="C323" s="330" t="n">
        <v>18</v>
      </c>
      <c r="D323" s="330" t="s">
        <v>490</v>
      </c>
      <c r="E323" s="330" t="n">
        <v>0.112</v>
      </c>
      <c r="F323" s="0" t="n">
        <v>0.054</v>
      </c>
      <c r="G323" s="0" t="n">
        <v>0.01</v>
      </c>
      <c r="H323" s="0" t="n">
        <v>0.026</v>
      </c>
    </row>
    <row r="324" customFormat="false" ht="12.75" hidden="false" customHeight="false" outlineLevel="0" collapsed="false">
      <c r="A324" s="329" t="s">
        <v>363</v>
      </c>
      <c r="B324" s="330" t="s">
        <v>1505</v>
      </c>
      <c r="C324" s="330" t="n">
        <v>18</v>
      </c>
      <c r="D324" s="330" t="s">
        <v>493</v>
      </c>
      <c r="E324" s="330" t="n">
        <v>0.01</v>
      </c>
      <c r="F324" s="0" t="n">
        <v>0.005</v>
      </c>
      <c r="G324" s="0" t="n">
        <v>0.001</v>
      </c>
      <c r="H324" s="0" t="n">
        <v>0.002</v>
      </c>
    </row>
    <row r="325" customFormat="false" ht="12.75" hidden="false" customHeight="false" outlineLevel="0" collapsed="false">
      <c r="A325" s="329" t="s">
        <v>363</v>
      </c>
      <c r="B325" s="330" t="s">
        <v>1505</v>
      </c>
      <c r="C325" s="330" t="n">
        <v>18</v>
      </c>
      <c r="D325" s="330" t="s">
        <v>508</v>
      </c>
      <c r="E325" s="330" t="n">
        <v>5.183</v>
      </c>
      <c r="F325" s="0" t="n">
        <v>2.488</v>
      </c>
      <c r="G325" s="0" t="n">
        <v>0.452</v>
      </c>
      <c r="H325" s="0" t="n">
        <v>1.179</v>
      </c>
    </row>
    <row r="326" customFormat="false" ht="12.75" hidden="false" customHeight="false" outlineLevel="0" collapsed="false">
      <c r="A326" s="329" t="s">
        <v>363</v>
      </c>
      <c r="B326" s="330" t="s">
        <v>1505</v>
      </c>
      <c r="C326" s="330" t="n">
        <v>18</v>
      </c>
      <c r="D326" s="330" t="s">
        <v>510</v>
      </c>
      <c r="E326" s="330" t="n">
        <v>0.278</v>
      </c>
      <c r="F326" s="0" t="n">
        <v>0.134</v>
      </c>
      <c r="G326" s="0" t="n">
        <v>0.024</v>
      </c>
      <c r="H326" s="0" t="n">
        <v>0.063</v>
      </c>
    </row>
    <row r="327" customFormat="false" ht="12.75" hidden="false" customHeight="false" outlineLevel="0" collapsed="false">
      <c r="A327" s="329" t="s">
        <v>363</v>
      </c>
      <c r="B327" s="330" t="s">
        <v>1505</v>
      </c>
      <c r="C327" s="330" t="n">
        <v>18</v>
      </c>
      <c r="D327" s="330" t="s">
        <v>502</v>
      </c>
      <c r="E327" s="330" t="n">
        <v>0.183</v>
      </c>
      <c r="F327" s="0" t="n">
        <v>0.088</v>
      </c>
      <c r="G327" s="0" t="n">
        <v>0.016</v>
      </c>
      <c r="H327" s="0" t="n">
        <v>0.042</v>
      </c>
    </row>
    <row r="328" customFormat="false" ht="12.75" hidden="false" customHeight="false" outlineLevel="0" collapsed="false">
      <c r="A328" s="329" t="s">
        <v>363</v>
      </c>
      <c r="B328" s="330" t="s">
        <v>1505</v>
      </c>
      <c r="C328" s="330" t="n">
        <v>18</v>
      </c>
      <c r="D328" s="330" t="s">
        <v>514</v>
      </c>
      <c r="E328" s="330" t="n">
        <v>2.628</v>
      </c>
      <c r="F328" s="0" t="n">
        <v>1.261</v>
      </c>
      <c r="G328" s="0" t="n">
        <v>0.229</v>
      </c>
      <c r="H328" s="0" t="n">
        <v>0.598</v>
      </c>
    </row>
    <row r="329" customFormat="false" ht="12.75" hidden="false" customHeight="false" outlineLevel="0" collapsed="false">
      <c r="A329" s="329" t="s">
        <v>363</v>
      </c>
      <c r="B329" s="330" t="s">
        <v>1505</v>
      </c>
      <c r="C329" s="330" t="n">
        <v>18</v>
      </c>
      <c r="D329" s="330" t="s">
        <v>519</v>
      </c>
      <c r="E329" s="330" t="n">
        <v>0.008</v>
      </c>
      <c r="F329" s="0" t="n">
        <v>0.004</v>
      </c>
      <c r="G329" s="0" t="n">
        <v>0.001</v>
      </c>
      <c r="H329" s="0" t="n">
        <v>0.002</v>
      </c>
    </row>
    <row r="330" customFormat="false" ht="12.75" hidden="false" customHeight="false" outlineLevel="0" collapsed="false">
      <c r="A330" s="329" t="s">
        <v>363</v>
      </c>
      <c r="B330" s="330" t="s">
        <v>1505</v>
      </c>
      <c r="C330" s="330" t="n">
        <v>18</v>
      </c>
      <c r="D330" s="330" t="s">
        <v>540</v>
      </c>
      <c r="E330" s="330" t="n">
        <v>0.129</v>
      </c>
      <c r="F330" s="0" t="n">
        <v>0.062</v>
      </c>
      <c r="G330" s="0" t="n">
        <v>0.011</v>
      </c>
      <c r="H330" s="0" t="n">
        <v>0.029</v>
      </c>
    </row>
    <row r="331" customFormat="false" ht="12.75" hidden="false" customHeight="false" outlineLevel="0" collapsed="false">
      <c r="A331" s="329" t="s">
        <v>363</v>
      </c>
      <c r="B331" s="330" t="s">
        <v>1505</v>
      </c>
      <c r="C331" s="330" t="n">
        <v>18</v>
      </c>
      <c r="D331" s="330" t="s">
        <v>546</v>
      </c>
      <c r="E331" s="330" t="n">
        <v>1.265</v>
      </c>
      <c r="F331" s="0" t="n">
        <v>0.607</v>
      </c>
      <c r="G331" s="0" t="n">
        <v>0.11</v>
      </c>
      <c r="H331" s="0" t="n">
        <v>0.288</v>
      </c>
    </row>
    <row r="332" customFormat="false" ht="12.75" hidden="false" customHeight="false" outlineLevel="0" collapsed="false">
      <c r="A332" s="329" t="s">
        <v>363</v>
      </c>
      <c r="B332" s="330" t="s">
        <v>1505</v>
      </c>
      <c r="C332" s="330" t="n">
        <v>18</v>
      </c>
      <c r="D332" s="330" t="s">
        <v>550</v>
      </c>
      <c r="E332" s="330" t="n">
        <v>0.053</v>
      </c>
      <c r="F332" s="0" t="n">
        <v>0.026</v>
      </c>
      <c r="G332" s="0" t="n">
        <v>0.005</v>
      </c>
      <c r="H332" s="0" t="n">
        <v>0.012</v>
      </c>
    </row>
    <row r="333" customFormat="false" ht="12.75" hidden="false" customHeight="false" outlineLevel="0" collapsed="false">
      <c r="A333" s="329" t="s">
        <v>363</v>
      </c>
      <c r="B333" s="330" t="s">
        <v>1505</v>
      </c>
      <c r="C333" s="330" t="n">
        <v>18</v>
      </c>
      <c r="D333" s="330" t="s">
        <v>553</v>
      </c>
      <c r="E333" s="330" t="n">
        <v>0.046</v>
      </c>
      <c r="F333" s="0" t="n">
        <v>0.022</v>
      </c>
      <c r="G333" s="0" t="n">
        <v>0.004</v>
      </c>
      <c r="H333" s="0" t="n">
        <v>0.011</v>
      </c>
    </row>
    <row r="334" customFormat="false" ht="12.75" hidden="false" customHeight="false" outlineLevel="0" collapsed="false">
      <c r="A334" s="329" t="s">
        <v>363</v>
      </c>
      <c r="B334" s="330" t="s">
        <v>1505</v>
      </c>
      <c r="C334" s="330" t="n">
        <v>18</v>
      </c>
      <c r="D334" s="330" t="s">
        <v>555</v>
      </c>
      <c r="E334" s="330" t="n">
        <v>0.003</v>
      </c>
      <c r="F334" s="0" t="n">
        <v>0.001</v>
      </c>
      <c r="G334" s="0" t="n">
        <v>0</v>
      </c>
      <c r="H334" s="0" t="n">
        <v>0.001</v>
      </c>
    </row>
    <row r="335" customFormat="false" ht="12.75" hidden="false" customHeight="false" outlineLevel="0" collapsed="false">
      <c r="A335" s="329" t="s">
        <v>363</v>
      </c>
      <c r="B335" s="330" t="s">
        <v>1505</v>
      </c>
      <c r="C335" s="330" t="n">
        <v>18</v>
      </c>
      <c r="D335" s="330" t="s">
        <v>564</v>
      </c>
      <c r="E335" s="330" t="n">
        <v>0.051</v>
      </c>
      <c r="F335" s="0" t="n">
        <v>0.024</v>
      </c>
      <c r="G335" s="0" t="n">
        <v>0.004</v>
      </c>
      <c r="H335" s="0" t="n">
        <v>0.012</v>
      </c>
    </row>
    <row r="336" customFormat="false" ht="12.75" hidden="false" customHeight="false" outlineLevel="0" collapsed="false">
      <c r="A336" s="329" t="s">
        <v>363</v>
      </c>
      <c r="B336" s="330" t="s">
        <v>1505</v>
      </c>
      <c r="C336" s="330" t="n">
        <v>18</v>
      </c>
      <c r="D336" s="330" t="s">
        <v>561</v>
      </c>
      <c r="E336" s="330" t="n">
        <v>0.027</v>
      </c>
      <c r="F336" s="0" t="n">
        <v>0.013</v>
      </c>
      <c r="G336" s="0" t="n">
        <v>0.002</v>
      </c>
      <c r="H336" s="0" t="n">
        <v>0.006</v>
      </c>
    </row>
    <row r="337" customFormat="false" ht="12.75" hidden="false" customHeight="false" outlineLevel="0" collapsed="false">
      <c r="A337" s="329" t="s">
        <v>363</v>
      </c>
      <c r="B337" s="330" t="s">
        <v>1505</v>
      </c>
      <c r="C337" s="330" t="n">
        <v>18</v>
      </c>
      <c r="D337" s="330" t="s">
        <v>568</v>
      </c>
      <c r="E337" s="330" t="n">
        <v>4.441</v>
      </c>
      <c r="F337" s="0" t="n">
        <v>2.132</v>
      </c>
      <c r="G337" s="0" t="n">
        <v>0.387</v>
      </c>
      <c r="H337" s="0" t="n">
        <v>1.01</v>
      </c>
    </row>
    <row r="338" customFormat="false" ht="12.75" hidden="false" customHeight="false" outlineLevel="0" collapsed="false">
      <c r="A338" s="329" t="s">
        <v>363</v>
      </c>
      <c r="B338" s="330" t="s">
        <v>1505</v>
      </c>
      <c r="C338" s="330" t="n">
        <v>18</v>
      </c>
      <c r="D338" s="330" t="s">
        <v>578</v>
      </c>
      <c r="E338" s="330" t="n">
        <v>0.082</v>
      </c>
      <c r="F338" s="0" t="n">
        <v>0.039</v>
      </c>
      <c r="G338" s="0" t="n">
        <v>0.007</v>
      </c>
      <c r="H338" s="0" t="n">
        <v>0.019</v>
      </c>
    </row>
    <row r="339" customFormat="false" ht="12.75" hidden="false" customHeight="false" outlineLevel="0" collapsed="false">
      <c r="A339" s="329" t="s">
        <v>363</v>
      </c>
      <c r="B339" s="330" t="s">
        <v>1505</v>
      </c>
      <c r="C339" s="330" t="n">
        <v>18</v>
      </c>
      <c r="D339" s="330" t="s">
        <v>580</v>
      </c>
      <c r="E339" s="330" t="n">
        <v>0.084</v>
      </c>
      <c r="F339" s="0" t="n">
        <v>0.04</v>
      </c>
      <c r="G339" s="0" t="n">
        <v>0.007</v>
      </c>
      <c r="H339" s="0" t="n">
        <v>0.019</v>
      </c>
    </row>
    <row r="340" customFormat="false" ht="12.75" hidden="false" customHeight="false" outlineLevel="0" collapsed="false">
      <c r="A340" s="329" t="s">
        <v>363</v>
      </c>
      <c r="B340" s="330" t="s">
        <v>1505</v>
      </c>
      <c r="C340" s="330" t="n">
        <v>18</v>
      </c>
      <c r="D340" s="330" t="s">
        <v>583</v>
      </c>
      <c r="E340" s="330" t="n">
        <v>1.663</v>
      </c>
      <c r="F340" s="0" t="n">
        <v>0.798</v>
      </c>
      <c r="G340" s="0" t="n">
        <v>0.145</v>
      </c>
      <c r="H340" s="0" t="n">
        <v>0.378</v>
      </c>
    </row>
    <row r="341" customFormat="false" ht="12.75" hidden="false" customHeight="false" outlineLevel="0" collapsed="false">
      <c r="A341" s="329" t="s">
        <v>363</v>
      </c>
      <c r="B341" s="330" t="s">
        <v>1505</v>
      </c>
      <c r="C341" s="330" t="n">
        <v>18</v>
      </c>
      <c r="D341" s="330" t="s">
        <v>587</v>
      </c>
      <c r="E341" s="330" t="n">
        <v>0.209</v>
      </c>
      <c r="F341" s="0" t="n">
        <v>0.101</v>
      </c>
      <c r="G341" s="0" t="n">
        <v>0.018</v>
      </c>
      <c r="H341" s="0" t="n">
        <v>0.048</v>
      </c>
    </row>
    <row r="342" customFormat="false" ht="12.75" hidden="false" customHeight="false" outlineLevel="0" collapsed="false">
      <c r="A342" s="329" t="s">
        <v>363</v>
      </c>
      <c r="B342" s="330" t="s">
        <v>1505</v>
      </c>
      <c r="C342" s="330" t="n">
        <v>18</v>
      </c>
      <c r="D342" s="330" t="s">
        <v>590</v>
      </c>
      <c r="E342" s="330" t="n">
        <v>0.143</v>
      </c>
      <c r="F342" s="0" t="n">
        <v>0.069</v>
      </c>
      <c r="G342" s="0" t="n">
        <v>0.013</v>
      </c>
      <c r="H342" s="0" t="n">
        <v>0.033</v>
      </c>
    </row>
    <row r="343" customFormat="false" ht="12.75" hidden="false" customHeight="false" outlineLevel="0" collapsed="false">
      <c r="A343" s="329" t="s">
        <v>363</v>
      </c>
      <c r="B343" s="330" t="s">
        <v>1505</v>
      </c>
      <c r="C343" s="330" t="n">
        <v>18</v>
      </c>
      <c r="D343" s="330" t="s">
        <v>597</v>
      </c>
      <c r="E343" s="330" t="n">
        <v>0.998</v>
      </c>
      <c r="F343" s="0" t="n">
        <v>0.479</v>
      </c>
      <c r="G343" s="0" t="n">
        <v>0.087</v>
      </c>
      <c r="H343" s="0" t="n">
        <v>0.227</v>
      </c>
    </row>
    <row r="344" customFormat="false" ht="12.75" hidden="false" customHeight="false" outlineLevel="0" collapsed="false">
      <c r="A344" s="329" t="s">
        <v>363</v>
      </c>
      <c r="B344" s="330" t="s">
        <v>1505</v>
      </c>
      <c r="C344" s="330" t="n">
        <v>18</v>
      </c>
      <c r="D344" s="330" t="s">
        <v>607</v>
      </c>
      <c r="E344" s="330" t="n">
        <v>0.062</v>
      </c>
      <c r="F344" s="0" t="n">
        <v>0.03</v>
      </c>
      <c r="G344" s="0" t="n">
        <v>0.005</v>
      </c>
      <c r="H344" s="0" t="n">
        <v>0.014</v>
      </c>
    </row>
    <row r="345" customFormat="false" ht="12.75" hidden="false" customHeight="false" outlineLevel="0" collapsed="false">
      <c r="A345" s="329" t="s">
        <v>363</v>
      </c>
      <c r="B345" s="330" t="s">
        <v>1505</v>
      </c>
      <c r="C345" s="330" t="n">
        <v>18</v>
      </c>
      <c r="D345" s="330" t="s">
        <v>609</v>
      </c>
      <c r="E345" s="330" t="n">
        <v>0.169</v>
      </c>
      <c r="F345" s="0" t="n">
        <v>0.081</v>
      </c>
      <c r="G345" s="0" t="n">
        <v>0.015</v>
      </c>
      <c r="H345" s="0" t="n">
        <v>0.038</v>
      </c>
    </row>
    <row r="346" customFormat="false" ht="12.75" hidden="false" customHeight="false" outlineLevel="0" collapsed="false">
      <c r="A346" s="329" t="s">
        <v>363</v>
      </c>
      <c r="B346" s="330" t="s">
        <v>1505</v>
      </c>
      <c r="C346" s="330" t="n">
        <v>18</v>
      </c>
      <c r="D346" s="330" t="s">
        <v>615</v>
      </c>
      <c r="E346" s="330" t="n">
        <v>0.194</v>
      </c>
      <c r="F346" s="0" t="n">
        <v>0.093</v>
      </c>
      <c r="G346" s="0" t="n">
        <v>0.017</v>
      </c>
      <c r="H346" s="0" t="n">
        <v>0.044</v>
      </c>
    </row>
    <row r="347" customFormat="false" ht="12.75" hidden="false" customHeight="false" outlineLevel="0" collapsed="false">
      <c r="A347" s="329" t="s">
        <v>363</v>
      </c>
      <c r="B347" s="330" t="s">
        <v>1505</v>
      </c>
      <c r="C347" s="330" t="n">
        <v>18</v>
      </c>
      <c r="D347" s="330" t="s">
        <v>617</v>
      </c>
      <c r="E347" s="330" t="n">
        <v>0.871</v>
      </c>
      <c r="F347" s="0" t="n">
        <v>0.418</v>
      </c>
      <c r="G347" s="0" t="n">
        <v>0.076</v>
      </c>
      <c r="H347" s="0" t="n">
        <v>0.198</v>
      </c>
    </row>
    <row r="348" customFormat="false" ht="12.75" hidden="false" customHeight="false" outlineLevel="0" collapsed="false">
      <c r="A348" s="329" t="s">
        <v>363</v>
      </c>
      <c r="B348" s="330" t="s">
        <v>1505</v>
      </c>
      <c r="C348" s="330" t="n">
        <v>18</v>
      </c>
      <c r="D348" s="330" t="s">
        <v>633</v>
      </c>
      <c r="E348" s="330" t="n">
        <v>0.044</v>
      </c>
      <c r="F348" s="0" t="n">
        <v>0.021</v>
      </c>
      <c r="G348" s="0" t="n">
        <v>0.004</v>
      </c>
      <c r="H348" s="0" t="n">
        <v>0.01</v>
      </c>
    </row>
    <row r="349" customFormat="false" ht="12.75" hidden="false" customHeight="false" outlineLevel="0" collapsed="false">
      <c r="A349" s="329" t="s">
        <v>363</v>
      </c>
      <c r="B349" s="330" t="s">
        <v>1505</v>
      </c>
      <c r="C349" s="330" t="n">
        <v>18</v>
      </c>
      <c r="D349" s="330" t="s">
        <v>629</v>
      </c>
      <c r="E349" s="330" t="n">
        <v>1.209</v>
      </c>
      <c r="F349" s="0" t="n">
        <v>0.58</v>
      </c>
      <c r="G349" s="0" t="n">
        <v>0.105</v>
      </c>
      <c r="H349" s="0" t="n">
        <v>0.275</v>
      </c>
    </row>
    <row r="350" customFormat="false" ht="12.75" hidden="false" customHeight="false" outlineLevel="0" collapsed="false">
      <c r="A350" s="329" t="s">
        <v>363</v>
      </c>
      <c r="B350" s="330" t="s">
        <v>1505</v>
      </c>
      <c r="C350" s="330" t="n">
        <v>18</v>
      </c>
      <c r="D350" s="330" t="s">
        <v>631</v>
      </c>
      <c r="E350" s="330" t="n">
        <v>1.186</v>
      </c>
      <c r="F350" s="0" t="n">
        <v>0.569</v>
      </c>
      <c r="G350" s="0" t="n">
        <v>0.103</v>
      </c>
      <c r="H350" s="0" t="n">
        <v>0.27</v>
      </c>
    </row>
    <row r="351" customFormat="false" ht="12.75" hidden="false" customHeight="false" outlineLevel="0" collapsed="false">
      <c r="A351" s="329" t="s">
        <v>363</v>
      </c>
      <c r="B351" s="330" t="s">
        <v>1505</v>
      </c>
      <c r="C351" s="330" t="n">
        <v>18</v>
      </c>
      <c r="D351" s="330" t="s">
        <v>635</v>
      </c>
      <c r="E351" s="330" t="n">
        <v>0.099</v>
      </c>
      <c r="F351" s="0" t="n">
        <v>0.047</v>
      </c>
      <c r="G351" s="0" t="n">
        <v>0.009</v>
      </c>
      <c r="H351" s="0" t="n">
        <v>0.023</v>
      </c>
    </row>
    <row r="352" customFormat="false" ht="12.75" hidden="false" customHeight="false" outlineLevel="0" collapsed="false">
      <c r="A352" s="329" t="s">
        <v>363</v>
      </c>
      <c r="B352" s="330" t="s">
        <v>1505</v>
      </c>
      <c r="C352" s="330" t="n">
        <v>18</v>
      </c>
      <c r="D352" s="330" t="s">
        <v>650</v>
      </c>
      <c r="E352" s="330" t="n">
        <v>0.034</v>
      </c>
      <c r="F352" s="0" t="n">
        <v>0.016</v>
      </c>
      <c r="G352" s="0" t="n">
        <v>0.003</v>
      </c>
      <c r="H352" s="0" t="n">
        <v>0.008</v>
      </c>
    </row>
    <row r="353" customFormat="false" ht="12.75" hidden="false" customHeight="false" outlineLevel="0" collapsed="false">
      <c r="A353" s="329" t="s">
        <v>363</v>
      </c>
      <c r="B353" s="330" t="s">
        <v>1505</v>
      </c>
      <c r="C353" s="330" t="n">
        <v>18</v>
      </c>
      <c r="D353" s="330" t="s">
        <v>659</v>
      </c>
      <c r="E353" s="330" t="n">
        <v>0.06</v>
      </c>
      <c r="F353" s="0" t="n">
        <v>0.029</v>
      </c>
      <c r="G353" s="0" t="n">
        <v>0.005</v>
      </c>
      <c r="H353" s="0" t="n">
        <v>0.014</v>
      </c>
    </row>
    <row r="354" customFormat="false" ht="12.75" hidden="false" customHeight="false" outlineLevel="0" collapsed="false">
      <c r="A354" s="329" t="s">
        <v>363</v>
      </c>
      <c r="B354" s="330" t="s">
        <v>1505</v>
      </c>
      <c r="C354" s="330" t="n">
        <v>18</v>
      </c>
      <c r="D354" s="330" t="s">
        <v>668</v>
      </c>
      <c r="E354" s="330" t="n">
        <v>0.754</v>
      </c>
      <c r="F354" s="0" t="n">
        <v>0.362</v>
      </c>
      <c r="G354" s="0" t="n">
        <v>0.066</v>
      </c>
      <c r="H354" s="0" t="n">
        <v>0.172</v>
      </c>
    </row>
    <row r="355" customFormat="false" ht="12.75" hidden="false" customHeight="false" outlineLevel="0" collapsed="false">
      <c r="A355" s="329" t="s">
        <v>363</v>
      </c>
      <c r="B355" s="330" t="s">
        <v>1505</v>
      </c>
      <c r="C355" s="330" t="n">
        <v>18</v>
      </c>
      <c r="D355" s="330" t="s">
        <v>693</v>
      </c>
      <c r="E355" s="330" t="n">
        <v>4.335</v>
      </c>
      <c r="F355" s="0" t="n">
        <v>2.081</v>
      </c>
      <c r="G355" s="0" t="n">
        <v>0.378</v>
      </c>
      <c r="H355" s="0" t="n">
        <v>0.986</v>
      </c>
    </row>
    <row r="356" customFormat="false" ht="12.75" hidden="false" customHeight="false" outlineLevel="0" collapsed="false">
      <c r="A356" s="329" t="s">
        <v>363</v>
      </c>
      <c r="B356" s="330" t="s">
        <v>1505</v>
      </c>
      <c r="C356" s="330" t="n">
        <v>18</v>
      </c>
      <c r="D356" s="330" t="s">
        <v>674</v>
      </c>
      <c r="E356" s="330" t="n">
        <v>0.155</v>
      </c>
      <c r="F356" s="0" t="n">
        <v>0.074</v>
      </c>
      <c r="G356" s="0" t="n">
        <v>0.013</v>
      </c>
      <c r="H356" s="0" t="n">
        <v>0.035</v>
      </c>
    </row>
    <row r="357" customFormat="false" ht="12.75" hidden="false" customHeight="false" outlineLevel="0" collapsed="false">
      <c r="A357" s="329" t="s">
        <v>363</v>
      </c>
      <c r="B357" s="330" t="s">
        <v>1505</v>
      </c>
      <c r="C357" s="330" t="n">
        <v>18</v>
      </c>
      <c r="D357" s="330" t="s">
        <v>679</v>
      </c>
      <c r="E357" s="330" t="n">
        <v>0.29</v>
      </c>
      <c r="F357" s="0" t="n">
        <v>0.139</v>
      </c>
      <c r="G357" s="0" t="n">
        <v>0.025</v>
      </c>
      <c r="H357" s="0" t="n">
        <v>0.066</v>
      </c>
    </row>
    <row r="358" customFormat="false" ht="12.75" hidden="false" customHeight="false" outlineLevel="0" collapsed="false">
      <c r="A358" s="329" t="s">
        <v>363</v>
      </c>
      <c r="B358" s="330" t="s">
        <v>1505</v>
      </c>
      <c r="C358" s="330" t="n">
        <v>18</v>
      </c>
      <c r="D358" s="330" t="s">
        <v>683</v>
      </c>
      <c r="E358" s="330" t="n">
        <v>0.031</v>
      </c>
      <c r="F358" s="0" t="n">
        <v>0.015</v>
      </c>
      <c r="G358" s="0" t="n">
        <v>0.003</v>
      </c>
      <c r="H358" s="0" t="n">
        <v>0.007</v>
      </c>
    </row>
    <row r="359" customFormat="false" ht="12.75" hidden="false" customHeight="false" outlineLevel="0" collapsed="false">
      <c r="A359" s="329" t="s">
        <v>363</v>
      </c>
      <c r="B359" s="330" t="s">
        <v>1505</v>
      </c>
      <c r="C359" s="330" t="n">
        <v>18</v>
      </c>
      <c r="D359" s="330" t="s">
        <v>690</v>
      </c>
      <c r="E359" s="330" t="n">
        <v>0.314</v>
      </c>
      <c r="F359" s="0" t="n">
        <v>0.151</v>
      </c>
      <c r="G359" s="0" t="n">
        <v>0.027</v>
      </c>
      <c r="H359" s="0" t="n">
        <v>0.071</v>
      </c>
    </row>
    <row r="360" customFormat="false" ht="12.75" hidden="false" customHeight="false" outlineLevel="0" collapsed="false">
      <c r="A360" s="329" t="s">
        <v>363</v>
      </c>
      <c r="B360" s="330" t="s">
        <v>1505</v>
      </c>
      <c r="C360" s="330" t="n">
        <v>18</v>
      </c>
      <c r="D360" s="330" t="s">
        <v>695</v>
      </c>
      <c r="E360" s="330" t="n">
        <v>17.267</v>
      </c>
      <c r="F360" s="0" t="n">
        <v>8.288</v>
      </c>
      <c r="G360" s="0" t="n">
        <v>1.506</v>
      </c>
      <c r="H360" s="0" t="n">
        <v>3.928</v>
      </c>
    </row>
    <row r="361" customFormat="false" ht="12.75" hidden="false" customHeight="false" outlineLevel="0" collapsed="false">
      <c r="A361" s="329" t="s">
        <v>363</v>
      </c>
      <c r="B361" s="330" t="s">
        <v>1505</v>
      </c>
      <c r="C361" s="330" t="n">
        <v>18</v>
      </c>
      <c r="D361" s="330" t="s">
        <v>704</v>
      </c>
      <c r="E361" s="330" t="n">
        <v>1.152</v>
      </c>
      <c r="F361" s="0" t="n">
        <v>0.553</v>
      </c>
      <c r="G361" s="0" t="n">
        <v>0.1</v>
      </c>
      <c r="H361" s="0" t="n">
        <v>0.262</v>
      </c>
    </row>
    <row r="362" customFormat="false" ht="12.75" hidden="false" customHeight="false" outlineLevel="0" collapsed="false">
      <c r="A362" s="329" t="s">
        <v>363</v>
      </c>
      <c r="B362" s="330" t="s">
        <v>1505</v>
      </c>
      <c r="C362" s="330" t="n">
        <v>18</v>
      </c>
      <c r="D362" s="330" t="s">
        <v>712</v>
      </c>
      <c r="E362" s="330" t="n">
        <v>0.512</v>
      </c>
      <c r="F362" s="0" t="n">
        <v>0.246</v>
      </c>
      <c r="G362" s="0" t="n">
        <v>0.045</v>
      </c>
      <c r="H362" s="0" t="n">
        <v>0.116</v>
      </c>
    </row>
    <row r="363" customFormat="false" ht="12.75" hidden="false" customHeight="false" outlineLevel="0" collapsed="false">
      <c r="A363" s="329" t="s">
        <v>363</v>
      </c>
      <c r="B363" s="330" t="s">
        <v>1505</v>
      </c>
      <c r="C363" s="330" t="n">
        <v>18</v>
      </c>
      <c r="D363" s="330" t="s">
        <v>716</v>
      </c>
      <c r="E363" s="330" t="n">
        <v>0.464</v>
      </c>
      <c r="F363" s="0" t="n">
        <v>0.223</v>
      </c>
      <c r="G363" s="0" t="n">
        <v>0.04</v>
      </c>
      <c r="H363" s="0" t="n">
        <v>0.106</v>
      </c>
    </row>
    <row r="364" customFormat="false" ht="12.75" hidden="false" customHeight="false" outlineLevel="0" collapsed="false">
      <c r="A364" s="329" t="s">
        <v>363</v>
      </c>
      <c r="B364" s="330" t="s">
        <v>1505</v>
      </c>
      <c r="C364" s="330" t="n">
        <v>18</v>
      </c>
      <c r="D364" s="330" t="s">
        <v>724</v>
      </c>
      <c r="E364" s="330" t="n">
        <v>0.155</v>
      </c>
      <c r="F364" s="0" t="n">
        <v>0.074</v>
      </c>
      <c r="G364" s="0" t="n">
        <v>0.013</v>
      </c>
      <c r="H364" s="0" t="n">
        <v>0.035</v>
      </c>
    </row>
    <row r="365" customFormat="false" ht="12.75" hidden="false" customHeight="false" outlineLevel="0" collapsed="false">
      <c r="A365" s="329" t="s">
        <v>363</v>
      </c>
      <c r="B365" s="330" t="s">
        <v>1505</v>
      </c>
      <c r="C365" s="330" t="n">
        <v>18</v>
      </c>
      <c r="D365" s="330" t="s">
        <v>730</v>
      </c>
      <c r="E365" s="330" t="n">
        <v>1.116</v>
      </c>
      <c r="F365" s="0" t="n">
        <v>0.536</v>
      </c>
      <c r="G365" s="0" t="n">
        <v>0.097</v>
      </c>
      <c r="H365" s="0" t="n">
        <v>0.254</v>
      </c>
    </row>
    <row r="366" customFormat="false" ht="12.75" hidden="false" customHeight="false" outlineLevel="0" collapsed="false">
      <c r="A366" s="329" t="s">
        <v>363</v>
      </c>
      <c r="B366" s="330" t="s">
        <v>1505</v>
      </c>
      <c r="C366" s="330" t="n">
        <v>18</v>
      </c>
      <c r="D366" s="330" t="s">
        <v>1182</v>
      </c>
      <c r="E366" s="330" t="n">
        <v>1.728</v>
      </c>
      <c r="F366" s="0" t="n">
        <v>0.829</v>
      </c>
      <c r="G366" s="0" t="n">
        <v>0.151</v>
      </c>
      <c r="H366" s="0" t="n">
        <v>0.393</v>
      </c>
    </row>
    <row r="367" customFormat="false" ht="12.75" hidden="false" customHeight="false" outlineLevel="0" collapsed="false">
      <c r="A367" s="329" t="s">
        <v>363</v>
      </c>
      <c r="B367" s="330" t="s">
        <v>1505</v>
      </c>
      <c r="C367" s="330" t="n">
        <v>18</v>
      </c>
      <c r="D367" s="330" t="s">
        <v>740</v>
      </c>
      <c r="E367" s="330" t="n">
        <v>0.658</v>
      </c>
      <c r="F367" s="0" t="n">
        <v>0.316</v>
      </c>
      <c r="G367" s="0" t="n">
        <v>0.057</v>
      </c>
      <c r="H367" s="0" t="n">
        <v>0.15</v>
      </c>
    </row>
    <row r="368" customFormat="false" ht="12.75" hidden="false" customHeight="false" outlineLevel="0" collapsed="false">
      <c r="A368" s="329" t="s">
        <v>363</v>
      </c>
      <c r="B368" s="330" t="s">
        <v>1505</v>
      </c>
      <c r="C368" s="330" t="n">
        <v>18</v>
      </c>
      <c r="D368" s="330" t="s">
        <v>745</v>
      </c>
      <c r="E368" s="330" t="n">
        <v>0.04</v>
      </c>
      <c r="F368" s="0" t="n">
        <v>0.019</v>
      </c>
      <c r="G368" s="0" t="n">
        <v>0.004</v>
      </c>
      <c r="H368" s="0" t="n">
        <v>0.009</v>
      </c>
    </row>
    <row r="369" customFormat="false" ht="12.75" hidden="false" customHeight="false" outlineLevel="0" collapsed="false">
      <c r="A369" s="329" t="s">
        <v>363</v>
      </c>
      <c r="B369" s="330" t="s">
        <v>1505</v>
      </c>
      <c r="C369" s="330" t="n">
        <v>18</v>
      </c>
      <c r="D369" s="330" t="s">
        <v>751</v>
      </c>
      <c r="E369" s="330" t="n">
        <v>4.729</v>
      </c>
      <c r="F369" s="0" t="n">
        <v>2.27</v>
      </c>
      <c r="G369" s="0" t="n">
        <v>0.412</v>
      </c>
      <c r="H369" s="0" t="n">
        <v>1.076</v>
      </c>
    </row>
    <row r="370" customFormat="false" ht="12.75" hidden="false" customHeight="false" outlineLevel="0" collapsed="false">
      <c r="A370" s="329" t="s">
        <v>363</v>
      </c>
      <c r="B370" s="330" t="s">
        <v>1505</v>
      </c>
      <c r="C370" s="330" t="n">
        <v>18</v>
      </c>
      <c r="D370" s="330" t="s">
        <v>756</v>
      </c>
      <c r="E370" s="330" t="n">
        <v>0.141</v>
      </c>
      <c r="F370" s="0" t="n">
        <v>0.067</v>
      </c>
      <c r="G370" s="0" t="n">
        <v>0.012</v>
      </c>
      <c r="H370" s="0" t="n">
        <v>0.032</v>
      </c>
    </row>
    <row r="371" customFormat="false" ht="12.75" hidden="false" customHeight="false" outlineLevel="0" collapsed="false">
      <c r="A371" s="329" t="s">
        <v>363</v>
      </c>
      <c r="B371" s="330" t="s">
        <v>1505</v>
      </c>
      <c r="C371" s="330" t="n">
        <v>18</v>
      </c>
      <c r="D371" s="330" t="s">
        <v>760</v>
      </c>
      <c r="E371" s="330" t="n">
        <v>1.823</v>
      </c>
      <c r="F371" s="0" t="n">
        <v>0.875</v>
      </c>
      <c r="G371" s="0" t="n">
        <v>0.159</v>
      </c>
      <c r="H371" s="0" t="n">
        <v>0.415</v>
      </c>
    </row>
    <row r="372" customFormat="false" ht="12.75" hidden="false" customHeight="false" outlineLevel="0" collapsed="false">
      <c r="A372" s="329" t="s">
        <v>363</v>
      </c>
      <c r="B372" s="330" t="s">
        <v>1505</v>
      </c>
      <c r="C372" s="330" t="n">
        <v>18</v>
      </c>
      <c r="D372" s="330" t="s">
        <v>766</v>
      </c>
      <c r="E372" s="330" t="n">
        <v>1.348</v>
      </c>
      <c r="F372" s="0" t="n">
        <v>0.647</v>
      </c>
      <c r="G372" s="0" t="n">
        <v>0.118</v>
      </c>
      <c r="H372" s="0" t="n">
        <v>0.307</v>
      </c>
    </row>
    <row r="373" customFormat="false" ht="12.75" hidden="false" customHeight="false" outlineLevel="0" collapsed="false">
      <c r="A373" s="329" t="s">
        <v>363</v>
      </c>
      <c r="B373" s="330" t="s">
        <v>1505</v>
      </c>
      <c r="C373" s="330" t="n">
        <v>18</v>
      </c>
      <c r="D373" s="330" t="s">
        <v>770</v>
      </c>
      <c r="E373" s="330" t="n">
        <v>0.143</v>
      </c>
      <c r="F373" s="0" t="n">
        <v>0.069</v>
      </c>
      <c r="G373" s="0" t="n">
        <v>0.013</v>
      </c>
      <c r="H373" s="0" t="n">
        <v>0.033</v>
      </c>
    </row>
    <row r="374" customFormat="false" ht="12.75" hidden="false" customHeight="false" outlineLevel="0" collapsed="false">
      <c r="A374" s="329" t="s">
        <v>363</v>
      </c>
      <c r="B374" s="330" t="s">
        <v>1505</v>
      </c>
      <c r="C374" s="330" t="n">
        <v>18</v>
      </c>
      <c r="D374" s="330" t="s">
        <v>772</v>
      </c>
      <c r="E374" s="330" t="n">
        <v>0.139</v>
      </c>
      <c r="F374" s="0" t="n">
        <v>0.067</v>
      </c>
      <c r="G374" s="0" t="n">
        <v>0.012</v>
      </c>
      <c r="H374" s="0" t="n">
        <v>0.032</v>
      </c>
    </row>
    <row r="375" customFormat="false" ht="12.75" hidden="false" customHeight="false" outlineLevel="0" collapsed="false">
      <c r="A375" s="329" t="s">
        <v>363</v>
      </c>
      <c r="B375" s="330" t="s">
        <v>1505</v>
      </c>
      <c r="C375" s="330" t="n">
        <v>18</v>
      </c>
      <c r="D375" s="330" t="s">
        <v>785</v>
      </c>
      <c r="E375" s="330" t="n">
        <v>0.04</v>
      </c>
      <c r="F375" s="0" t="n">
        <v>0.019</v>
      </c>
      <c r="G375" s="0" t="n">
        <v>0.004</v>
      </c>
      <c r="H375" s="0" t="n">
        <v>0.009</v>
      </c>
    </row>
    <row r="376" customFormat="false" ht="12.75" hidden="false" customHeight="false" outlineLevel="0" collapsed="false">
      <c r="A376" s="329" t="s">
        <v>363</v>
      </c>
      <c r="B376" s="330" t="s">
        <v>1505</v>
      </c>
      <c r="C376" s="330" t="n">
        <v>18</v>
      </c>
      <c r="D376" s="330" t="s">
        <v>789</v>
      </c>
      <c r="E376" s="330" t="n">
        <v>1.906</v>
      </c>
      <c r="F376" s="0" t="n">
        <v>0.915</v>
      </c>
      <c r="G376" s="0" t="n">
        <v>0.166</v>
      </c>
      <c r="H376" s="0" t="n">
        <v>0.434</v>
      </c>
    </row>
    <row r="377" customFormat="false" ht="12.75" hidden="false" customHeight="false" outlineLevel="0" collapsed="false">
      <c r="A377" s="329" t="s">
        <v>363</v>
      </c>
      <c r="B377" s="330" t="s">
        <v>1505</v>
      </c>
      <c r="C377" s="330" t="n">
        <v>18</v>
      </c>
      <c r="D377" s="330" t="s">
        <v>794</v>
      </c>
      <c r="E377" s="330" t="n">
        <v>0.093</v>
      </c>
      <c r="F377" s="0" t="n">
        <v>0.045</v>
      </c>
      <c r="G377" s="0" t="n">
        <v>0.008</v>
      </c>
      <c r="H377" s="0" t="n">
        <v>0.021</v>
      </c>
    </row>
    <row r="378" customFormat="false" ht="12.75" hidden="false" customHeight="false" outlineLevel="0" collapsed="false">
      <c r="A378" s="329" t="s">
        <v>363</v>
      </c>
      <c r="B378" s="330" t="s">
        <v>1505</v>
      </c>
      <c r="C378" s="330" t="n">
        <v>18</v>
      </c>
      <c r="D378" s="330" t="s">
        <v>803</v>
      </c>
      <c r="E378" s="330" t="n">
        <v>8.085</v>
      </c>
      <c r="F378" s="0" t="n">
        <v>3.881</v>
      </c>
      <c r="G378" s="0" t="n">
        <v>0.705</v>
      </c>
      <c r="H378" s="0" t="n">
        <v>1.839</v>
      </c>
    </row>
    <row r="379" customFormat="false" ht="12.75" hidden="false" customHeight="false" outlineLevel="0" collapsed="false">
      <c r="A379" s="329" t="s">
        <v>363</v>
      </c>
      <c r="B379" s="330" t="s">
        <v>1505</v>
      </c>
      <c r="C379" s="330" t="n">
        <v>18</v>
      </c>
      <c r="D379" s="330" t="s">
        <v>805</v>
      </c>
      <c r="E379" s="330" t="n">
        <v>0.056</v>
      </c>
      <c r="F379" s="0" t="n">
        <v>0.027</v>
      </c>
      <c r="G379" s="0" t="n">
        <v>0.005</v>
      </c>
      <c r="H379" s="0" t="n">
        <v>0.013</v>
      </c>
    </row>
    <row r="380" customFormat="false" ht="12.75" hidden="false" customHeight="false" outlineLevel="0" collapsed="false">
      <c r="A380" s="329" t="s">
        <v>363</v>
      </c>
      <c r="B380" s="330" t="s">
        <v>1505</v>
      </c>
      <c r="C380" s="330" t="n">
        <v>18</v>
      </c>
      <c r="D380" s="330" t="s">
        <v>807</v>
      </c>
      <c r="E380" s="330" t="n">
        <v>0.007</v>
      </c>
      <c r="F380" s="0" t="n">
        <v>0.003</v>
      </c>
      <c r="G380" s="0" t="n">
        <v>0.001</v>
      </c>
      <c r="H380" s="0" t="n">
        <v>0.002</v>
      </c>
    </row>
    <row r="381" customFormat="false" ht="12.75" hidden="false" customHeight="false" outlineLevel="0" collapsed="false">
      <c r="A381" s="329" t="s">
        <v>363</v>
      </c>
      <c r="B381" s="330" t="s">
        <v>1505</v>
      </c>
      <c r="C381" s="330" t="n">
        <v>18</v>
      </c>
      <c r="D381" s="330" t="s">
        <v>811</v>
      </c>
      <c r="E381" s="330" t="n">
        <v>0.01</v>
      </c>
      <c r="F381" s="0" t="n">
        <v>0.005</v>
      </c>
      <c r="G381" s="0" t="n">
        <v>0.001</v>
      </c>
      <c r="H381" s="0" t="n">
        <v>0.002</v>
      </c>
    </row>
    <row r="382" customFormat="false" ht="12.75" hidden="false" customHeight="false" outlineLevel="0" collapsed="false">
      <c r="A382" s="329" t="s">
        <v>363</v>
      </c>
      <c r="B382" s="330" t="s">
        <v>1505</v>
      </c>
      <c r="C382" s="330" t="n">
        <v>18</v>
      </c>
      <c r="D382" s="330" t="s">
        <v>826</v>
      </c>
      <c r="E382" s="330" t="n">
        <v>0.654</v>
      </c>
      <c r="F382" s="0" t="n">
        <v>0.314</v>
      </c>
      <c r="G382" s="0" t="n">
        <v>0.057</v>
      </c>
      <c r="H382" s="0" t="n">
        <v>0.149</v>
      </c>
    </row>
    <row r="383" customFormat="false" ht="12.75" hidden="false" customHeight="false" outlineLevel="0" collapsed="false">
      <c r="A383" s="329" t="s">
        <v>363</v>
      </c>
      <c r="B383" s="330" t="s">
        <v>1505</v>
      </c>
      <c r="C383" s="330" t="n">
        <v>18</v>
      </c>
      <c r="D383" s="330" t="s">
        <v>832</v>
      </c>
      <c r="E383" s="330" t="n">
        <v>0.334</v>
      </c>
      <c r="F383" s="0" t="n">
        <v>0.161</v>
      </c>
      <c r="G383" s="0" t="n">
        <v>0.029</v>
      </c>
      <c r="H383" s="0" t="n">
        <v>0.076</v>
      </c>
    </row>
    <row r="384" customFormat="false" ht="12.75" hidden="false" customHeight="false" outlineLevel="0" collapsed="false">
      <c r="A384" s="329" t="s">
        <v>363</v>
      </c>
      <c r="B384" s="330" t="s">
        <v>1505</v>
      </c>
      <c r="C384" s="330" t="n">
        <v>18</v>
      </c>
      <c r="D384" s="330" t="s">
        <v>836</v>
      </c>
      <c r="E384" s="330" t="n">
        <v>3.391</v>
      </c>
      <c r="F384" s="0" t="n">
        <v>1.628</v>
      </c>
      <c r="G384" s="0" t="n">
        <v>0.296</v>
      </c>
      <c r="H384" s="0" t="n">
        <v>0.771</v>
      </c>
    </row>
    <row r="385" customFormat="false" ht="12.75" hidden="false" customHeight="false" outlineLevel="0" collapsed="false">
      <c r="A385" s="329" t="s">
        <v>363</v>
      </c>
      <c r="B385" s="330" t="s">
        <v>1505</v>
      </c>
      <c r="C385" s="330" t="n">
        <v>18</v>
      </c>
      <c r="D385" s="330" t="s">
        <v>838</v>
      </c>
      <c r="E385" s="330" t="n">
        <v>3.353</v>
      </c>
      <c r="F385" s="0" t="n">
        <v>1.61</v>
      </c>
      <c r="G385" s="0" t="n">
        <v>0.292</v>
      </c>
      <c r="H385" s="0" t="n">
        <v>0.763</v>
      </c>
    </row>
    <row r="386" customFormat="false" ht="12.75" hidden="false" customHeight="false" outlineLevel="0" collapsed="false">
      <c r="A386" s="329" t="s">
        <v>363</v>
      </c>
      <c r="B386" s="330" t="s">
        <v>1505</v>
      </c>
      <c r="C386" s="330" t="n">
        <v>18</v>
      </c>
      <c r="D386" s="330" t="s">
        <v>851</v>
      </c>
      <c r="E386" s="330" t="n">
        <v>0.126</v>
      </c>
      <c r="F386" s="0" t="n">
        <v>0.061</v>
      </c>
      <c r="G386" s="0" t="n">
        <v>0.011</v>
      </c>
      <c r="H386" s="0" t="n">
        <v>0.029</v>
      </c>
    </row>
    <row r="387" customFormat="false" ht="12.75" hidden="false" customHeight="false" outlineLevel="0" collapsed="false">
      <c r="A387" s="329" t="s">
        <v>363</v>
      </c>
      <c r="B387" s="330" t="s">
        <v>1505</v>
      </c>
      <c r="C387" s="330" t="n">
        <v>18</v>
      </c>
      <c r="D387" s="330" t="s">
        <v>843</v>
      </c>
      <c r="E387" s="330" t="n">
        <v>2.316</v>
      </c>
      <c r="F387" s="0" t="n">
        <v>1.112</v>
      </c>
      <c r="G387" s="0" t="n">
        <v>0.202</v>
      </c>
      <c r="H387" s="0" t="n">
        <v>0.527</v>
      </c>
    </row>
    <row r="388" customFormat="false" ht="12.75" hidden="false" customHeight="false" outlineLevel="0" collapsed="false">
      <c r="A388" s="329" t="s">
        <v>363</v>
      </c>
      <c r="B388" s="330" t="s">
        <v>1505</v>
      </c>
      <c r="C388" s="330" t="n">
        <v>18</v>
      </c>
      <c r="D388" s="330" t="s">
        <v>859</v>
      </c>
      <c r="E388" s="330" t="n">
        <v>2.122</v>
      </c>
      <c r="F388" s="0" t="n">
        <v>1.019</v>
      </c>
      <c r="G388" s="0" t="n">
        <v>0.185</v>
      </c>
      <c r="H388" s="0" t="n">
        <v>0.483</v>
      </c>
    </row>
    <row r="389" customFormat="false" ht="12.75" hidden="false" customHeight="false" outlineLevel="0" collapsed="false">
      <c r="A389" s="329" t="s">
        <v>363</v>
      </c>
      <c r="B389" s="330" t="s">
        <v>1505</v>
      </c>
      <c r="C389" s="330" t="n">
        <v>18</v>
      </c>
      <c r="D389" s="330" t="s">
        <v>861</v>
      </c>
      <c r="E389" s="330" t="n">
        <v>0.475</v>
      </c>
      <c r="F389" s="0" t="n">
        <v>0.228</v>
      </c>
      <c r="G389" s="0" t="n">
        <v>0.041</v>
      </c>
      <c r="H389" s="0" t="n">
        <v>0.108</v>
      </c>
    </row>
    <row r="390" customFormat="false" ht="12.75" hidden="false" customHeight="false" outlineLevel="0" collapsed="false">
      <c r="A390" s="329" t="s">
        <v>363</v>
      </c>
      <c r="B390" s="330" t="s">
        <v>1505</v>
      </c>
      <c r="C390" s="330" t="n">
        <v>18</v>
      </c>
      <c r="D390" s="330" t="s">
        <v>863</v>
      </c>
      <c r="E390" s="330" t="n">
        <v>0.011</v>
      </c>
      <c r="F390" s="0" t="n">
        <v>0.005</v>
      </c>
      <c r="G390" s="0" t="n">
        <v>0.001</v>
      </c>
      <c r="H390" s="0" t="n">
        <v>0.003</v>
      </c>
    </row>
    <row r="391" customFormat="false" ht="12.75" hidden="false" customHeight="false" outlineLevel="0" collapsed="false">
      <c r="A391" s="329" t="s">
        <v>363</v>
      </c>
      <c r="B391" s="330" t="s">
        <v>1505</v>
      </c>
      <c r="C391" s="330" t="n">
        <v>18</v>
      </c>
      <c r="D391" s="330" t="s">
        <v>870</v>
      </c>
      <c r="E391" s="330" t="n">
        <v>0.035</v>
      </c>
      <c r="F391" s="0" t="n">
        <v>0.017</v>
      </c>
      <c r="G391" s="0" t="n">
        <v>0.003</v>
      </c>
      <c r="H391" s="0" t="n">
        <v>0.008</v>
      </c>
    </row>
    <row r="392" customFormat="false" ht="12.75" hidden="false" customHeight="false" outlineLevel="0" collapsed="false">
      <c r="A392" s="329" t="s">
        <v>363</v>
      </c>
      <c r="B392" s="330" t="s">
        <v>1505</v>
      </c>
      <c r="C392" s="330" t="n">
        <v>18</v>
      </c>
      <c r="D392" s="330" t="s">
        <v>868</v>
      </c>
      <c r="E392" s="330" t="n">
        <v>0.255</v>
      </c>
      <c r="F392" s="0" t="n">
        <v>0.122</v>
      </c>
      <c r="G392" s="0" t="n">
        <v>0.022</v>
      </c>
      <c r="H392" s="0" t="n">
        <v>0.058</v>
      </c>
    </row>
    <row r="393" customFormat="false" ht="12.75" hidden="false" customHeight="false" outlineLevel="0" collapsed="false">
      <c r="A393" s="329" t="s">
        <v>363</v>
      </c>
      <c r="B393" s="330" t="s">
        <v>1505</v>
      </c>
      <c r="C393" s="330" t="n">
        <v>18</v>
      </c>
      <c r="D393" s="330" t="s">
        <v>873</v>
      </c>
      <c r="E393" s="330" t="n">
        <v>2.235</v>
      </c>
      <c r="F393" s="0" t="n">
        <v>1.073</v>
      </c>
      <c r="G393" s="0" t="n">
        <v>0.195</v>
      </c>
      <c r="H393" s="0" t="n">
        <v>0.509</v>
      </c>
    </row>
    <row r="394" customFormat="false" ht="12.75" hidden="false" customHeight="false" outlineLevel="0" collapsed="false">
      <c r="A394" s="329" t="s">
        <v>363</v>
      </c>
      <c r="B394" s="330" t="s">
        <v>1505</v>
      </c>
      <c r="C394" s="330" t="n">
        <v>18</v>
      </c>
      <c r="D394" s="330" t="s">
        <v>875</v>
      </c>
      <c r="E394" s="330" t="n">
        <v>0.841</v>
      </c>
      <c r="F394" s="0" t="n">
        <v>0.404</v>
      </c>
      <c r="G394" s="0" t="n">
        <v>0.073</v>
      </c>
      <c r="H394" s="0" t="n">
        <v>0.191</v>
      </c>
    </row>
    <row r="395" customFormat="false" ht="12.75" hidden="false" customHeight="false" outlineLevel="0" collapsed="false">
      <c r="A395" s="329" t="s">
        <v>363</v>
      </c>
      <c r="B395" s="330" t="s">
        <v>1505</v>
      </c>
      <c r="C395" s="330" t="n">
        <v>18</v>
      </c>
      <c r="D395" s="330" t="s">
        <v>882</v>
      </c>
      <c r="E395" s="330" t="n">
        <v>0.021</v>
      </c>
      <c r="F395" s="0" t="n">
        <v>0.01</v>
      </c>
      <c r="G395" s="0" t="n">
        <v>0.002</v>
      </c>
      <c r="H395" s="0" t="n">
        <v>0.005</v>
      </c>
    </row>
    <row r="396" customFormat="false" ht="12.75" hidden="false" customHeight="false" outlineLevel="0" collapsed="false">
      <c r="A396" s="329" t="s">
        <v>363</v>
      </c>
      <c r="B396" s="330" t="s">
        <v>1505</v>
      </c>
      <c r="C396" s="330" t="n">
        <v>18</v>
      </c>
      <c r="D396" s="330" t="s">
        <v>886</v>
      </c>
      <c r="E396" s="330" t="n">
        <v>0.259</v>
      </c>
      <c r="F396" s="0" t="n">
        <v>0.124</v>
      </c>
      <c r="G396" s="0" t="n">
        <v>0.023</v>
      </c>
      <c r="H396" s="0" t="n">
        <v>0.059</v>
      </c>
    </row>
    <row r="397" customFormat="false" ht="12.75" hidden="false" customHeight="false" outlineLevel="0" collapsed="false">
      <c r="A397" s="329" t="s">
        <v>363</v>
      </c>
      <c r="B397" s="330" t="s">
        <v>1505</v>
      </c>
      <c r="C397" s="330" t="n">
        <v>18</v>
      </c>
      <c r="D397" s="330" t="s">
        <v>890</v>
      </c>
      <c r="E397" s="330" t="n">
        <v>0.363</v>
      </c>
      <c r="F397" s="0" t="n">
        <v>0.174</v>
      </c>
      <c r="G397" s="0" t="n">
        <v>0.032</v>
      </c>
      <c r="H397" s="0" t="n">
        <v>0.082</v>
      </c>
    </row>
    <row r="398" customFormat="false" ht="12.75" hidden="false" customHeight="false" outlineLevel="0" collapsed="false">
      <c r="A398" s="329" t="s">
        <v>363</v>
      </c>
      <c r="B398" s="330" t="s">
        <v>1505</v>
      </c>
      <c r="C398" s="330" t="n">
        <v>18</v>
      </c>
      <c r="D398" s="330" t="s">
        <v>897</v>
      </c>
      <c r="E398" s="330" t="n">
        <v>3.927</v>
      </c>
      <c r="F398" s="0" t="n">
        <v>1.885</v>
      </c>
      <c r="G398" s="0" t="n">
        <v>0.342</v>
      </c>
      <c r="H398" s="0" t="n">
        <v>0.893</v>
      </c>
    </row>
    <row r="399" customFormat="false" ht="12.75" hidden="false" customHeight="false" outlineLevel="0" collapsed="false">
      <c r="A399" s="329" t="s">
        <v>363</v>
      </c>
      <c r="B399" s="330" t="s">
        <v>1505</v>
      </c>
      <c r="C399" s="330" t="n">
        <v>18</v>
      </c>
      <c r="D399" s="330" t="s">
        <v>909</v>
      </c>
      <c r="E399" s="330" t="n">
        <v>0.059</v>
      </c>
      <c r="F399" s="0" t="n">
        <v>0.028</v>
      </c>
      <c r="G399" s="0" t="n">
        <v>0.005</v>
      </c>
      <c r="H399" s="0" t="n">
        <v>0.013</v>
      </c>
    </row>
    <row r="400" customFormat="false" ht="12.75" hidden="false" customHeight="false" outlineLevel="0" collapsed="false">
      <c r="A400" s="329" t="s">
        <v>363</v>
      </c>
      <c r="B400" s="330" t="s">
        <v>1505</v>
      </c>
      <c r="C400" s="330" t="n">
        <v>18</v>
      </c>
      <c r="D400" s="330" t="s">
        <v>905</v>
      </c>
      <c r="E400" s="330" t="n">
        <v>1.186</v>
      </c>
      <c r="F400" s="0" t="n">
        <v>0.569</v>
      </c>
      <c r="G400" s="0" t="n">
        <v>0.103</v>
      </c>
      <c r="H400" s="0" t="n">
        <v>0.27</v>
      </c>
    </row>
    <row r="401" customFormat="false" ht="12.75" hidden="false" customHeight="false" outlineLevel="0" collapsed="false">
      <c r="A401" s="329" t="s">
        <v>363</v>
      </c>
      <c r="B401" s="330" t="s">
        <v>1505</v>
      </c>
      <c r="C401" s="330" t="n">
        <v>18</v>
      </c>
      <c r="D401" s="330" t="s">
        <v>912</v>
      </c>
      <c r="E401" s="330" t="n">
        <v>0.03</v>
      </c>
      <c r="F401" s="0" t="n">
        <v>0.014</v>
      </c>
      <c r="G401" s="0" t="n">
        <v>0.003</v>
      </c>
      <c r="H401" s="0" t="n">
        <v>0.007</v>
      </c>
    </row>
    <row r="402" customFormat="false" ht="12.75" hidden="false" customHeight="false" outlineLevel="0" collapsed="false">
      <c r="A402" s="329" t="s">
        <v>363</v>
      </c>
      <c r="B402" s="330" t="s">
        <v>1505</v>
      </c>
      <c r="C402" s="330" t="n">
        <v>18</v>
      </c>
      <c r="D402" s="330" t="s">
        <v>924</v>
      </c>
      <c r="E402" s="330" t="n">
        <v>0.151</v>
      </c>
      <c r="F402" s="0" t="n">
        <v>0.072</v>
      </c>
      <c r="G402" s="0" t="n">
        <v>0.013</v>
      </c>
      <c r="H402" s="0" t="n">
        <v>0.034</v>
      </c>
    </row>
    <row r="403" customFormat="false" ht="12.75" hidden="false" customHeight="false" outlineLevel="0" collapsed="false">
      <c r="A403" s="329" t="s">
        <v>363</v>
      </c>
      <c r="B403" s="330" t="s">
        <v>1505</v>
      </c>
      <c r="C403" s="330" t="n">
        <v>18</v>
      </c>
      <c r="D403" s="330" t="s">
        <v>927</v>
      </c>
      <c r="E403" s="330" t="n">
        <v>0.734</v>
      </c>
      <c r="F403" s="0" t="n">
        <v>0.352</v>
      </c>
      <c r="G403" s="0" t="n">
        <v>0.064</v>
      </c>
      <c r="H403" s="0" t="n">
        <v>0.167</v>
      </c>
    </row>
    <row r="404" customFormat="false" ht="12.75" hidden="false" customHeight="false" outlineLevel="0" collapsed="false">
      <c r="A404" s="329" t="s">
        <v>363</v>
      </c>
      <c r="B404" s="330" t="s">
        <v>1505</v>
      </c>
      <c r="C404" s="330" t="n">
        <v>18</v>
      </c>
      <c r="D404" s="330" t="s">
        <v>937</v>
      </c>
      <c r="E404" s="330" t="n">
        <v>0.234</v>
      </c>
      <c r="F404" s="0" t="n">
        <v>0.113</v>
      </c>
      <c r="G404" s="0" t="n">
        <v>0.02</v>
      </c>
      <c r="H404" s="0" t="n">
        <v>0.053</v>
      </c>
    </row>
    <row r="405" customFormat="false" ht="12.75" hidden="false" customHeight="false" outlineLevel="0" collapsed="false">
      <c r="A405" s="329" t="s">
        <v>363</v>
      </c>
      <c r="B405" s="330" t="s">
        <v>1505</v>
      </c>
      <c r="C405" s="330" t="n">
        <v>18</v>
      </c>
      <c r="D405" s="330" t="s">
        <v>942</v>
      </c>
      <c r="E405" s="330" t="n">
        <v>2.178</v>
      </c>
      <c r="F405" s="0" t="n">
        <v>1.045</v>
      </c>
      <c r="G405" s="0" t="n">
        <v>0.19</v>
      </c>
      <c r="H405" s="0" t="n">
        <v>0.496</v>
      </c>
    </row>
    <row r="406" customFormat="false" ht="12.75" hidden="false" customHeight="false" outlineLevel="0" collapsed="false">
      <c r="A406" s="329" t="s">
        <v>363</v>
      </c>
      <c r="B406" s="330" t="s">
        <v>1505</v>
      </c>
      <c r="C406" s="330" t="n">
        <v>18</v>
      </c>
      <c r="D406" s="330" t="s">
        <v>948</v>
      </c>
      <c r="E406" s="330" t="n">
        <v>1.124</v>
      </c>
      <c r="F406" s="0" t="n">
        <v>0.54</v>
      </c>
      <c r="G406" s="0" t="n">
        <v>0.098</v>
      </c>
      <c r="H406" s="0" t="n">
        <v>0.256</v>
      </c>
    </row>
    <row r="407" customFormat="false" ht="12.75" hidden="false" customHeight="false" outlineLevel="0" collapsed="false">
      <c r="A407" s="329" t="s">
        <v>363</v>
      </c>
      <c r="B407" s="330" t="s">
        <v>1505</v>
      </c>
      <c r="C407" s="330" t="n">
        <v>18</v>
      </c>
      <c r="D407" s="330" t="s">
        <v>962</v>
      </c>
      <c r="E407" s="330" t="n">
        <v>11.567</v>
      </c>
      <c r="F407" s="0" t="n">
        <v>5.552</v>
      </c>
      <c r="G407" s="0" t="n">
        <v>1.009</v>
      </c>
      <c r="H407" s="0" t="n">
        <v>2.631</v>
      </c>
    </row>
    <row r="408" customFormat="false" ht="12.75" hidden="false" customHeight="false" outlineLevel="0" collapsed="false">
      <c r="A408" s="329" t="s">
        <v>363</v>
      </c>
      <c r="B408" s="330" t="s">
        <v>1505</v>
      </c>
      <c r="C408" s="330" t="n">
        <v>18</v>
      </c>
      <c r="D408" s="330" t="s">
        <v>968</v>
      </c>
      <c r="E408" s="330" t="n">
        <v>0.018</v>
      </c>
      <c r="F408" s="0" t="n">
        <v>0.009</v>
      </c>
      <c r="G408" s="0" t="n">
        <v>0.002</v>
      </c>
      <c r="H408" s="0" t="n">
        <v>0.004</v>
      </c>
    </row>
    <row r="409" customFormat="false" ht="12.75" hidden="false" customHeight="false" outlineLevel="0" collapsed="false">
      <c r="A409" s="329" t="s">
        <v>363</v>
      </c>
      <c r="B409" s="330" t="s">
        <v>1505</v>
      </c>
      <c r="C409" s="330" t="n">
        <v>18</v>
      </c>
      <c r="D409" s="330" t="s">
        <v>974</v>
      </c>
      <c r="E409" s="330" t="n">
        <v>3.991</v>
      </c>
      <c r="F409" s="0" t="n">
        <v>1.916</v>
      </c>
      <c r="G409" s="0" t="n">
        <v>0.348</v>
      </c>
      <c r="H409" s="0" t="n">
        <v>0.908</v>
      </c>
    </row>
    <row r="410" customFormat="false" ht="12.75" hidden="false" customHeight="false" outlineLevel="0" collapsed="false">
      <c r="A410" s="329" t="s">
        <v>363</v>
      </c>
      <c r="B410" s="330" t="s">
        <v>1505</v>
      </c>
      <c r="C410" s="330" t="n">
        <v>18</v>
      </c>
      <c r="D410" s="330" t="s">
        <v>976</v>
      </c>
      <c r="E410" s="330" t="n">
        <v>3.828</v>
      </c>
      <c r="F410" s="0" t="n">
        <v>1.837</v>
      </c>
      <c r="G410" s="0" t="n">
        <v>0.334</v>
      </c>
      <c r="H410" s="0" t="n">
        <v>0.871</v>
      </c>
    </row>
    <row r="411" customFormat="false" ht="12.75" hidden="false" customHeight="false" outlineLevel="0" collapsed="false">
      <c r="A411" s="329" t="s">
        <v>363</v>
      </c>
      <c r="B411" s="330" t="s">
        <v>1505</v>
      </c>
      <c r="C411" s="330" t="n">
        <v>18</v>
      </c>
      <c r="D411" s="330" t="s">
        <v>988</v>
      </c>
      <c r="E411" s="330" t="n">
        <v>1.819</v>
      </c>
      <c r="F411" s="0" t="n">
        <v>0.873</v>
      </c>
      <c r="G411" s="0" t="n">
        <v>0.159</v>
      </c>
      <c r="H411" s="0" t="n">
        <v>0.414</v>
      </c>
    </row>
    <row r="412" customFormat="false" ht="12.75" hidden="false" customHeight="false" outlineLevel="0" collapsed="false">
      <c r="A412" s="329" t="s">
        <v>363</v>
      </c>
      <c r="B412" s="330" t="s">
        <v>1505</v>
      </c>
      <c r="C412" s="330" t="n">
        <v>18</v>
      </c>
      <c r="D412" s="330" t="s">
        <v>998</v>
      </c>
      <c r="E412" s="330" t="n">
        <v>0.008</v>
      </c>
      <c r="F412" s="0" t="n">
        <v>0.004</v>
      </c>
      <c r="G412" s="0" t="n">
        <v>0.001</v>
      </c>
      <c r="H412" s="0" t="n">
        <v>0.002</v>
      </c>
    </row>
    <row r="413" customFormat="false" ht="12.75" hidden="false" customHeight="false" outlineLevel="0" collapsed="false">
      <c r="A413" s="329" t="s">
        <v>363</v>
      </c>
      <c r="B413" s="330" t="s">
        <v>1505</v>
      </c>
      <c r="C413" s="330" t="n">
        <v>18</v>
      </c>
      <c r="D413" s="330" t="s">
        <v>1007</v>
      </c>
      <c r="E413" s="330" t="n">
        <v>0.229</v>
      </c>
      <c r="F413" s="0" t="n">
        <v>0.11</v>
      </c>
      <c r="G413" s="0" t="n">
        <v>0.02</v>
      </c>
      <c r="H413" s="0" t="n">
        <v>0.052</v>
      </c>
    </row>
    <row r="414" customFormat="false" ht="12.75" hidden="false" customHeight="false" outlineLevel="0" collapsed="false">
      <c r="A414" s="329" t="s">
        <v>363</v>
      </c>
      <c r="B414" s="330" t="s">
        <v>1505</v>
      </c>
      <c r="C414" s="330" t="n">
        <v>18</v>
      </c>
      <c r="D414" s="330" t="s">
        <v>1017</v>
      </c>
      <c r="E414" s="330" t="n">
        <v>1.962</v>
      </c>
      <c r="F414" s="0" t="n">
        <v>0.942</v>
      </c>
      <c r="G414" s="0" t="n">
        <v>0.171</v>
      </c>
      <c r="H414" s="0" t="n">
        <v>0.446</v>
      </c>
    </row>
    <row r="415" customFormat="false" ht="12.75" hidden="false" customHeight="false" outlineLevel="0" collapsed="false">
      <c r="A415" s="329" t="s">
        <v>363</v>
      </c>
      <c r="B415" s="330" t="s">
        <v>1505</v>
      </c>
      <c r="C415" s="330" t="n">
        <v>18</v>
      </c>
      <c r="D415" s="330" t="s">
        <v>1029</v>
      </c>
      <c r="E415" s="330" t="n">
        <v>0.011</v>
      </c>
      <c r="F415" s="0" t="n">
        <v>0.005</v>
      </c>
      <c r="G415" s="0" t="n">
        <v>0.001</v>
      </c>
      <c r="H415" s="0" t="n">
        <v>0.002</v>
      </c>
    </row>
    <row r="416" customFormat="false" ht="12.75" hidden="false" customHeight="false" outlineLevel="0" collapsed="false">
      <c r="A416" s="329" t="s">
        <v>363</v>
      </c>
      <c r="B416" s="330" t="s">
        <v>1505</v>
      </c>
      <c r="C416" s="330" t="n">
        <v>18</v>
      </c>
      <c r="D416" s="330" t="s">
        <v>1033</v>
      </c>
      <c r="E416" s="330" t="n">
        <v>0.155</v>
      </c>
      <c r="F416" s="0" t="n">
        <v>0.074</v>
      </c>
      <c r="G416" s="0" t="n">
        <v>0.013</v>
      </c>
      <c r="H416" s="0" t="n">
        <v>0.035</v>
      </c>
    </row>
    <row r="417" customFormat="false" ht="12.75" hidden="false" customHeight="false" outlineLevel="0" collapsed="false">
      <c r="A417" s="329" t="s">
        <v>363</v>
      </c>
      <c r="B417" s="330" t="s">
        <v>1505</v>
      </c>
      <c r="C417" s="330" t="n">
        <v>18</v>
      </c>
      <c r="D417" s="330" t="s">
        <v>1035</v>
      </c>
      <c r="E417" s="330" t="n">
        <v>0.503</v>
      </c>
      <c r="F417" s="0" t="n">
        <v>0.242</v>
      </c>
      <c r="G417" s="0" t="n">
        <v>0.044</v>
      </c>
      <c r="H417" s="0" t="n">
        <v>0.114</v>
      </c>
    </row>
    <row r="418" customFormat="false" ht="12.75" hidden="false" customHeight="false" outlineLevel="0" collapsed="false">
      <c r="A418" s="329" t="s">
        <v>363</v>
      </c>
      <c r="B418" s="330" t="s">
        <v>1505</v>
      </c>
      <c r="C418" s="330" t="n">
        <v>18</v>
      </c>
      <c r="D418" s="330" t="s">
        <v>1048</v>
      </c>
      <c r="E418" s="330" t="n">
        <v>0.34</v>
      </c>
      <c r="F418" s="0" t="n">
        <v>0.163</v>
      </c>
      <c r="G418" s="0" t="n">
        <v>0.03</v>
      </c>
      <c r="H418" s="0" t="n">
        <v>0.077</v>
      </c>
    </row>
    <row r="419" customFormat="false" ht="12.75" hidden="false" customHeight="false" outlineLevel="0" collapsed="false">
      <c r="A419" s="329" t="s">
        <v>363</v>
      </c>
      <c r="B419" s="330" t="s">
        <v>1505</v>
      </c>
      <c r="C419" s="330" t="n">
        <v>18</v>
      </c>
      <c r="D419" s="330" t="s">
        <v>1059</v>
      </c>
      <c r="E419" s="330" t="n">
        <v>0.014</v>
      </c>
      <c r="F419" s="0" t="n">
        <v>0.007</v>
      </c>
      <c r="G419" s="0" t="n">
        <v>0.001</v>
      </c>
      <c r="H419" s="0" t="n">
        <v>0.003</v>
      </c>
    </row>
    <row r="420" customFormat="false" ht="12.75" hidden="false" customHeight="false" outlineLevel="0" collapsed="false">
      <c r="A420" s="329" t="s">
        <v>363</v>
      </c>
      <c r="B420" s="330" t="s">
        <v>1505</v>
      </c>
      <c r="C420" s="330" t="n">
        <v>18</v>
      </c>
      <c r="D420" s="330" t="s">
        <v>1065</v>
      </c>
      <c r="E420" s="330" t="n">
        <v>1.602</v>
      </c>
      <c r="F420" s="0" t="n">
        <v>0.769</v>
      </c>
      <c r="G420" s="0" t="n">
        <v>0.14</v>
      </c>
      <c r="H420" s="0" t="n">
        <v>0.364</v>
      </c>
    </row>
    <row r="421" customFormat="false" ht="12.75" hidden="false" customHeight="false" outlineLevel="0" collapsed="false">
      <c r="A421" s="329" t="s">
        <v>363</v>
      </c>
      <c r="B421" s="330" t="s">
        <v>1505</v>
      </c>
      <c r="C421" s="330" t="n">
        <v>18</v>
      </c>
      <c r="D421" s="330" t="s">
        <v>1061</v>
      </c>
      <c r="E421" s="330" t="n">
        <v>0.278</v>
      </c>
      <c r="F421" s="0" t="n">
        <v>0.134</v>
      </c>
      <c r="G421" s="0" t="n">
        <v>0.024</v>
      </c>
      <c r="H421" s="0" t="n">
        <v>0.063</v>
      </c>
    </row>
    <row r="422" customFormat="false" ht="12.75" hidden="false" customHeight="false" outlineLevel="0" collapsed="false">
      <c r="A422" s="329" t="s">
        <v>363</v>
      </c>
      <c r="B422" s="330" t="s">
        <v>1505</v>
      </c>
      <c r="C422" s="330" t="n">
        <v>18</v>
      </c>
      <c r="D422" s="330" t="s">
        <v>1067</v>
      </c>
      <c r="E422" s="330" t="n">
        <v>1.972</v>
      </c>
      <c r="F422" s="0" t="n">
        <v>0.947</v>
      </c>
      <c r="G422" s="0" t="n">
        <v>0.172</v>
      </c>
      <c r="H422" s="0" t="n">
        <v>0.449</v>
      </c>
    </row>
    <row r="423" customFormat="false" ht="12.75" hidden="false" customHeight="false" outlineLevel="0" collapsed="false">
      <c r="A423" s="329" t="s">
        <v>363</v>
      </c>
      <c r="B423" s="330" t="s">
        <v>1505</v>
      </c>
      <c r="C423" s="330" t="n">
        <v>18</v>
      </c>
      <c r="D423" s="330" t="s">
        <v>1073</v>
      </c>
      <c r="E423" s="330" t="n">
        <v>1.302</v>
      </c>
      <c r="F423" s="0" t="n">
        <v>0.625</v>
      </c>
      <c r="G423" s="0" t="n">
        <v>0.114</v>
      </c>
      <c r="H423" s="0" t="n">
        <v>0.296</v>
      </c>
    </row>
    <row r="424" customFormat="false" ht="12.75" hidden="false" customHeight="false" outlineLevel="0" collapsed="false">
      <c r="A424" s="329" t="s">
        <v>363</v>
      </c>
      <c r="B424" s="330" t="s">
        <v>1505</v>
      </c>
      <c r="C424" s="330" t="n">
        <v>18</v>
      </c>
      <c r="D424" s="330" t="s">
        <v>1075</v>
      </c>
      <c r="E424" s="330" t="n">
        <v>0.546</v>
      </c>
      <c r="F424" s="0" t="n">
        <v>0.262</v>
      </c>
      <c r="G424" s="0" t="n">
        <v>0.048</v>
      </c>
      <c r="H424" s="0" t="n">
        <v>0.124</v>
      </c>
    </row>
    <row r="425" customFormat="false" ht="12.75" hidden="false" customHeight="false" outlineLevel="0" collapsed="false">
      <c r="A425" s="329" t="s">
        <v>363</v>
      </c>
      <c r="B425" s="330" t="s">
        <v>1505</v>
      </c>
      <c r="C425" s="330" t="n">
        <v>18</v>
      </c>
      <c r="D425" s="330" t="s">
        <v>1077</v>
      </c>
      <c r="E425" s="330" t="n">
        <v>0.159</v>
      </c>
      <c r="F425" s="0" t="n">
        <v>0.076</v>
      </c>
      <c r="G425" s="0" t="n">
        <v>0.014</v>
      </c>
      <c r="H425" s="0" t="n">
        <v>0.036</v>
      </c>
    </row>
    <row r="426" customFormat="false" ht="12.75" hidden="false" customHeight="false" outlineLevel="0" collapsed="false">
      <c r="A426" s="329" t="s">
        <v>363</v>
      </c>
      <c r="B426" s="330" t="s">
        <v>1505</v>
      </c>
      <c r="C426" s="330" t="n">
        <v>18</v>
      </c>
      <c r="D426" s="330" t="s">
        <v>1080</v>
      </c>
      <c r="E426" s="330" t="n">
        <v>12.181</v>
      </c>
      <c r="F426" s="0" t="n">
        <v>5.847</v>
      </c>
      <c r="G426" s="0" t="n">
        <v>1.062</v>
      </c>
      <c r="H426" s="0" t="n">
        <v>2.771</v>
      </c>
    </row>
    <row r="427" customFormat="false" ht="12.75" hidden="false" customHeight="false" outlineLevel="0" collapsed="false">
      <c r="A427" s="329" t="s">
        <v>363</v>
      </c>
      <c r="B427" s="330" t="s">
        <v>1505</v>
      </c>
      <c r="C427" s="330" t="n">
        <v>18</v>
      </c>
      <c r="D427" s="330" t="s">
        <v>1090</v>
      </c>
      <c r="E427" s="330" t="n">
        <v>0.312</v>
      </c>
      <c r="F427" s="0" t="n">
        <v>0.15</v>
      </c>
      <c r="G427" s="0" t="n">
        <v>0.027</v>
      </c>
      <c r="H427" s="0" t="n">
        <v>0.071</v>
      </c>
    </row>
    <row r="428" customFormat="false" ht="12.75" hidden="false" customHeight="false" outlineLevel="0" collapsed="false">
      <c r="A428" s="329" t="s">
        <v>363</v>
      </c>
      <c r="B428" s="330" t="s">
        <v>1505</v>
      </c>
      <c r="C428" s="330" t="n">
        <v>18</v>
      </c>
      <c r="D428" s="330" t="s">
        <v>1095</v>
      </c>
      <c r="E428" s="330" t="n">
        <v>0.663</v>
      </c>
      <c r="F428" s="0" t="n">
        <v>0.318</v>
      </c>
      <c r="G428" s="0" t="n">
        <v>0.058</v>
      </c>
      <c r="H428" s="0" t="n">
        <v>0.151</v>
      </c>
    </row>
    <row r="429" customFormat="false" ht="12.75" hidden="false" customHeight="false" outlineLevel="0" collapsed="false">
      <c r="A429" s="329" t="s">
        <v>363</v>
      </c>
      <c r="B429" s="330" t="s">
        <v>1505</v>
      </c>
      <c r="C429" s="330" t="n">
        <v>18</v>
      </c>
      <c r="D429" s="330" t="s">
        <v>1101</v>
      </c>
      <c r="E429" s="330" t="n">
        <v>18.624</v>
      </c>
      <c r="F429" s="0" t="n">
        <v>8.94</v>
      </c>
      <c r="G429" s="0" t="n">
        <v>1.624</v>
      </c>
      <c r="H429" s="0" t="n">
        <v>4.237</v>
      </c>
    </row>
    <row r="430" customFormat="false" ht="12.75" hidden="false" customHeight="false" outlineLevel="0" collapsed="false">
      <c r="A430" s="329" t="s">
        <v>363</v>
      </c>
      <c r="B430" s="330" t="s">
        <v>1505</v>
      </c>
      <c r="C430" s="330" t="n">
        <v>18</v>
      </c>
      <c r="D430" s="330" t="s">
        <v>1104</v>
      </c>
      <c r="E430" s="330" t="n">
        <v>7.592</v>
      </c>
      <c r="F430" s="0" t="n">
        <v>3.644</v>
      </c>
      <c r="G430" s="0" t="n">
        <v>0.662</v>
      </c>
      <c r="H430" s="0" t="n">
        <v>1.727</v>
      </c>
    </row>
    <row r="431" customFormat="false" ht="12.75" hidden="false" customHeight="false" outlineLevel="0" collapsed="false">
      <c r="A431" s="329" t="s">
        <v>363</v>
      </c>
      <c r="B431" s="330" t="s">
        <v>1505</v>
      </c>
      <c r="C431" s="330" t="n">
        <v>18</v>
      </c>
      <c r="D431" s="330" t="s">
        <v>1110</v>
      </c>
      <c r="E431" s="330" t="n">
        <v>0.155</v>
      </c>
      <c r="F431" s="0" t="n">
        <v>0.074</v>
      </c>
      <c r="G431" s="0" t="n">
        <v>0.013</v>
      </c>
      <c r="H431" s="0" t="n">
        <v>0.035</v>
      </c>
    </row>
    <row r="432" customFormat="false" ht="12.75" hidden="false" customHeight="false" outlineLevel="0" collapsed="false">
      <c r="A432" s="329" t="s">
        <v>363</v>
      </c>
      <c r="B432" s="330" t="s">
        <v>1505</v>
      </c>
      <c r="C432" s="330" t="n">
        <v>18</v>
      </c>
      <c r="D432" s="330" t="s">
        <v>1152</v>
      </c>
      <c r="E432" s="330" t="n">
        <v>0.014</v>
      </c>
      <c r="F432" s="0" t="n">
        <v>0.007</v>
      </c>
      <c r="G432" s="0" t="n">
        <v>0.001</v>
      </c>
      <c r="H432" s="0" t="n">
        <v>0.003</v>
      </c>
    </row>
    <row r="433" customFormat="false" ht="12.75" hidden="false" customHeight="false" outlineLevel="0" collapsed="false">
      <c r="A433" s="329" t="s">
        <v>363</v>
      </c>
      <c r="B433" s="330" t="s">
        <v>1505</v>
      </c>
      <c r="C433" s="330" t="n">
        <v>18</v>
      </c>
      <c r="D433" s="330" t="s">
        <v>1160</v>
      </c>
      <c r="E433" s="330" t="n">
        <v>1.408</v>
      </c>
      <c r="F433" s="0" t="n">
        <v>0.676</v>
      </c>
      <c r="G433" s="0" t="n">
        <v>0.123</v>
      </c>
      <c r="H433" s="0" t="n">
        <v>0.32</v>
      </c>
    </row>
    <row r="434" customFormat="false" ht="12.75" hidden="false" customHeight="false" outlineLevel="0" collapsed="false">
      <c r="A434" s="329" t="s">
        <v>363</v>
      </c>
      <c r="B434" s="330" t="s">
        <v>1505</v>
      </c>
      <c r="C434" s="330" t="n">
        <v>18</v>
      </c>
      <c r="D434" s="330" t="s">
        <v>1142</v>
      </c>
      <c r="E434" s="330" t="n">
        <v>2.205</v>
      </c>
      <c r="F434" s="0" t="n">
        <v>1.058</v>
      </c>
      <c r="G434" s="0" t="n">
        <v>0.192</v>
      </c>
      <c r="H434" s="0" t="n">
        <v>0.502</v>
      </c>
    </row>
    <row r="435" customFormat="false" ht="12.75" hidden="false" customHeight="false" outlineLevel="0" collapsed="false">
      <c r="A435" s="329" t="s">
        <v>363</v>
      </c>
      <c r="B435" s="330" t="s">
        <v>1505</v>
      </c>
      <c r="C435" s="330" t="n">
        <v>18</v>
      </c>
      <c r="D435" s="330" t="s">
        <v>1146</v>
      </c>
      <c r="E435" s="330" t="n">
        <v>0.098</v>
      </c>
      <c r="F435" s="0" t="n">
        <v>0.047</v>
      </c>
      <c r="G435" s="0" t="n">
        <v>0.009</v>
      </c>
      <c r="H435" s="0" t="n">
        <v>0.022</v>
      </c>
    </row>
    <row r="436" customFormat="false" ht="12.75" hidden="false" customHeight="false" outlineLevel="0" collapsed="false">
      <c r="A436" s="329" t="s">
        <v>363</v>
      </c>
      <c r="B436" s="330" t="s">
        <v>1505</v>
      </c>
      <c r="C436" s="330" t="n">
        <v>18</v>
      </c>
      <c r="D436" s="330" t="s">
        <v>1177</v>
      </c>
      <c r="E436" s="330" t="n">
        <v>0.042</v>
      </c>
      <c r="F436" s="0" t="n">
        <v>0.02</v>
      </c>
      <c r="G436" s="0" t="n">
        <v>0.004</v>
      </c>
      <c r="H436" s="0" t="n">
        <v>0.01</v>
      </c>
    </row>
    <row r="437" customFormat="false" ht="12.75" hidden="false" customHeight="false" outlineLevel="0" collapsed="false">
      <c r="A437" s="329" t="s">
        <v>363</v>
      </c>
      <c r="B437" s="330" t="s">
        <v>1506</v>
      </c>
      <c r="C437" s="330" t="n">
        <v>18</v>
      </c>
      <c r="D437" s="330" t="s">
        <v>389</v>
      </c>
      <c r="E437" s="330" t="n">
        <v>4.316</v>
      </c>
      <c r="F437" s="0" t="n">
        <v>3.533</v>
      </c>
      <c r="G437" s="0" t="n">
        <v>1.765</v>
      </c>
      <c r="H437" s="0" t="n">
        <v>1.741</v>
      </c>
    </row>
    <row r="438" customFormat="false" ht="12.75" hidden="false" customHeight="false" outlineLevel="0" collapsed="false">
      <c r="A438" s="329" t="s">
        <v>363</v>
      </c>
      <c r="B438" s="330" t="s">
        <v>1506</v>
      </c>
      <c r="C438" s="330" t="n">
        <v>18</v>
      </c>
      <c r="D438" s="330" t="s">
        <v>385</v>
      </c>
      <c r="E438" s="330" t="n">
        <v>1.555</v>
      </c>
      <c r="F438" s="0" t="n">
        <v>1.273</v>
      </c>
      <c r="G438" s="0" t="n">
        <v>0.636</v>
      </c>
      <c r="H438" s="0" t="n">
        <v>0.627</v>
      </c>
    </row>
    <row r="439" customFormat="false" ht="12.75" hidden="false" customHeight="false" outlineLevel="0" collapsed="false">
      <c r="A439" s="329" t="s">
        <v>363</v>
      </c>
      <c r="B439" s="330" t="s">
        <v>1506</v>
      </c>
      <c r="C439" s="330" t="n">
        <v>18</v>
      </c>
      <c r="D439" s="330" t="s">
        <v>397</v>
      </c>
      <c r="E439" s="330" t="n">
        <v>0.534</v>
      </c>
      <c r="F439" s="0" t="n">
        <v>0.437</v>
      </c>
      <c r="G439" s="0" t="n">
        <v>0.218</v>
      </c>
      <c r="H439" s="0" t="n">
        <v>0.215</v>
      </c>
    </row>
    <row r="440" customFormat="false" ht="12.75" hidden="false" customHeight="false" outlineLevel="0" collapsed="false">
      <c r="A440" s="329" t="s">
        <v>363</v>
      </c>
      <c r="B440" s="330" t="s">
        <v>1506</v>
      </c>
      <c r="C440" s="330" t="n">
        <v>18</v>
      </c>
      <c r="D440" s="330" t="s">
        <v>400</v>
      </c>
      <c r="E440" s="330" t="n">
        <v>0.182</v>
      </c>
      <c r="F440" s="0" t="n">
        <v>0.149</v>
      </c>
      <c r="G440" s="0" t="n">
        <v>0.075</v>
      </c>
      <c r="H440" s="0" t="n">
        <v>0.074</v>
      </c>
    </row>
    <row r="441" customFormat="false" ht="12.75" hidden="false" customHeight="false" outlineLevel="0" collapsed="false">
      <c r="A441" s="329" t="s">
        <v>363</v>
      </c>
      <c r="B441" s="330" t="s">
        <v>1506</v>
      </c>
      <c r="C441" s="330" t="n">
        <v>18</v>
      </c>
      <c r="D441" s="330" t="s">
        <v>405</v>
      </c>
      <c r="E441" s="330" t="n">
        <v>1.053</v>
      </c>
      <c r="F441" s="0" t="n">
        <v>0.862</v>
      </c>
      <c r="G441" s="0" t="n">
        <v>0.431</v>
      </c>
      <c r="H441" s="0" t="n">
        <v>0.425</v>
      </c>
    </row>
    <row r="442" customFormat="false" ht="12.75" hidden="false" customHeight="false" outlineLevel="0" collapsed="false">
      <c r="A442" s="329" t="s">
        <v>363</v>
      </c>
      <c r="B442" s="330" t="s">
        <v>1506</v>
      </c>
      <c r="C442" s="330" t="n">
        <v>18</v>
      </c>
      <c r="D442" s="330" t="s">
        <v>407</v>
      </c>
      <c r="E442" s="330" t="n">
        <v>0.01</v>
      </c>
      <c r="F442" s="0" t="n">
        <v>0.008</v>
      </c>
      <c r="G442" s="0" t="n">
        <v>0.004</v>
      </c>
      <c r="H442" s="0" t="n">
        <v>0.004</v>
      </c>
    </row>
    <row r="443" customFormat="false" ht="12.75" hidden="false" customHeight="false" outlineLevel="0" collapsed="false">
      <c r="A443" s="329" t="s">
        <v>363</v>
      </c>
      <c r="B443" s="330" t="s">
        <v>1506</v>
      </c>
      <c r="C443" s="330" t="n">
        <v>18</v>
      </c>
      <c r="D443" s="330" t="s">
        <v>411</v>
      </c>
      <c r="E443" s="330" t="n">
        <v>1.338</v>
      </c>
      <c r="F443" s="0" t="n">
        <v>1.096</v>
      </c>
      <c r="G443" s="0" t="n">
        <v>0.547</v>
      </c>
      <c r="H443" s="0" t="n">
        <v>0.54</v>
      </c>
    </row>
    <row r="444" customFormat="false" ht="12.75" hidden="false" customHeight="false" outlineLevel="0" collapsed="false">
      <c r="A444" s="329" t="s">
        <v>363</v>
      </c>
      <c r="B444" s="330" t="s">
        <v>1506</v>
      </c>
      <c r="C444" s="330" t="n">
        <v>18</v>
      </c>
      <c r="D444" s="330" t="s">
        <v>419</v>
      </c>
      <c r="E444" s="330" t="n">
        <v>5.727</v>
      </c>
      <c r="F444" s="0" t="n">
        <v>4.688</v>
      </c>
      <c r="G444" s="0" t="n">
        <v>2.342</v>
      </c>
      <c r="H444" s="0" t="n">
        <v>2.311</v>
      </c>
    </row>
    <row r="445" customFormat="false" ht="12.75" hidden="false" customHeight="false" outlineLevel="0" collapsed="false">
      <c r="A445" s="329" t="s">
        <v>363</v>
      </c>
      <c r="B445" s="330" t="s">
        <v>1506</v>
      </c>
      <c r="C445" s="330" t="n">
        <v>18</v>
      </c>
      <c r="D445" s="330" t="s">
        <v>434</v>
      </c>
      <c r="E445" s="330" t="n">
        <v>2.075</v>
      </c>
      <c r="F445" s="0" t="n">
        <v>1.698</v>
      </c>
      <c r="G445" s="0" t="n">
        <v>0.848</v>
      </c>
      <c r="H445" s="0" t="n">
        <v>0.837</v>
      </c>
    </row>
    <row r="446" customFormat="false" ht="12.75" hidden="false" customHeight="false" outlineLevel="0" collapsed="false">
      <c r="A446" s="329" t="s">
        <v>363</v>
      </c>
      <c r="B446" s="330" t="s">
        <v>1506</v>
      </c>
      <c r="C446" s="330" t="n">
        <v>18</v>
      </c>
      <c r="D446" s="330" t="s">
        <v>426</v>
      </c>
      <c r="E446" s="330" t="n">
        <v>1.094</v>
      </c>
      <c r="F446" s="0" t="n">
        <v>0.896</v>
      </c>
      <c r="G446" s="0" t="n">
        <v>0.447</v>
      </c>
      <c r="H446" s="0" t="n">
        <v>0.442</v>
      </c>
    </row>
    <row r="447" customFormat="false" ht="12.75" hidden="false" customHeight="false" outlineLevel="0" collapsed="false">
      <c r="A447" s="329" t="s">
        <v>363</v>
      </c>
      <c r="B447" s="330" t="s">
        <v>1506</v>
      </c>
      <c r="C447" s="330" t="n">
        <v>18</v>
      </c>
      <c r="D447" s="330" t="s">
        <v>429</v>
      </c>
      <c r="E447" s="330" t="n">
        <v>0.007</v>
      </c>
      <c r="F447" s="0" t="n">
        <v>0.006</v>
      </c>
      <c r="G447" s="0" t="n">
        <v>0.003</v>
      </c>
      <c r="H447" s="0" t="n">
        <v>0.003</v>
      </c>
    </row>
    <row r="448" customFormat="false" ht="12.75" hidden="false" customHeight="false" outlineLevel="0" collapsed="false">
      <c r="A448" s="329" t="s">
        <v>363</v>
      </c>
      <c r="B448" s="330" t="s">
        <v>1506</v>
      </c>
      <c r="C448" s="330" t="n">
        <v>18</v>
      </c>
      <c r="D448" s="330" t="s">
        <v>438</v>
      </c>
      <c r="E448" s="330" t="n">
        <v>0.005</v>
      </c>
      <c r="F448" s="0" t="n">
        <v>0.004</v>
      </c>
      <c r="G448" s="0" t="n">
        <v>0.002</v>
      </c>
      <c r="H448" s="0" t="n">
        <v>0.002</v>
      </c>
    </row>
    <row r="449" customFormat="false" ht="12.75" hidden="false" customHeight="false" outlineLevel="0" collapsed="false">
      <c r="A449" s="329" t="s">
        <v>363</v>
      </c>
      <c r="B449" s="330" t="s">
        <v>1506</v>
      </c>
      <c r="C449" s="330" t="n">
        <v>18</v>
      </c>
      <c r="D449" s="330" t="s">
        <v>441</v>
      </c>
      <c r="E449" s="330" t="n">
        <v>0.565</v>
      </c>
      <c r="F449" s="0" t="n">
        <v>0.463</v>
      </c>
      <c r="G449" s="0" t="n">
        <v>0.231</v>
      </c>
      <c r="H449" s="0" t="n">
        <v>0.228</v>
      </c>
    </row>
    <row r="450" customFormat="false" ht="12.75" hidden="false" customHeight="false" outlineLevel="0" collapsed="false">
      <c r="A450" s="329" t="s">
        <v>363</v>
      </c>
      <c r="B450" s="330" t="s">
        <v>1506</v>
      </c>
      <c r="C450" s="330" t="n">
        <v>18</v>
      </c>
      <c r="D450" s="330" t="s">
        <v>450</v>
      </c>
      <c r="E450" s="330" t="n">
        <v>0.584</v>
      </c>
      <c r="F450" s="0" t="n">
        <v>0.478</v>
      </c>
      <c r="G450" s="0" t="n">
        <v>0.239</v>
      </c>
      <c r="H450" s="0" t="n">
        <v>0.235</v>
      </c>
    </row>
    <row r="451" customFormat="false" ht="12.75" hidden="false" customHeight="false" outlineLevel="0" collapsed="false">
      <c r="A451" s="329" t="s">
        <v>363</v>
      </c>
      <c r="B451" s="330" t="s">
        <v>1506</v>
      </c>
      <c r="C451" s="330" t="n">
        <v>18</v>
      </c>
      <c r="D451" s="330" t="s">
        <v>444</v>
      </c>
      <c r="E451" s="330" t="n">
        <v>1.37</v>
      </c>
      <c r="F451" s="0" t="n">
        <v>1.121</v>
      </c>
      <c r="G451" s="0" t="n">
        <v>0.56</v>
      </c>
      <c r="H451" s="0" t="n">
        <v>0.553</v>
      </c>
    </row>
    <row r="452" customFormat="false" ht="12.75" hidden="false" customHeight="false" outlineLevel="0" collapsed="false">
      <c r="A452" s="329" t="s">
        <v>363</v>
      </c>
      <c r="B452" s="330" t="s">
        <v>1506</v>
      </c>
      <c r="C452" s="330" t="n">
        <v>18</v>
      </c>
      <c r="D452" s="330" t="s">
        <v>452</v>
      </c>
      <c r="E452" s="330" t="n">
        <v>4.296</v>
      </c>
      <c r="F452" s="0" t="n">
        <v>3.516</v>
      </c>
      <c r="G452" s="0" t="n">
        <v>1.756</v>
      </c>
      <c r="H452" s="0" t="n">
        <v>1.733</v>
      </c>
    </row>
    <row r="453" customFormat="false" ht="12.75" hidden="false" customHeight="false" outlineLevel="0" collapsed="false">
      <c r="A453" s="329" t="s">
        <v>363</v>
      </c>
      <c r="B453" s="330" t="s">
        <v>1506</v>
      </c>
      <c r="C453" s="330" t="n">
        <v>18</v>
      </c>
      <c r="D453" s="330" t="s">
        <v>455</v>
      </c>
      <c r="E453" s="330" t="n">
        <v>3.327</v>
      </c>
      <c r="F453" s="0" t="n">
        <v>2.723</v>
      </c>
      <c r="G453" s="0" t="n">
        <v>1.36</v>
      </c>
      <c r="H453" s="0" t="n">
        <v>1.342</v>
      </c>
    </row>
    <row r="454" customFormat="false" ht="12.75" hidden="false" customHeight="false" outlineLevel="0" collapsed="false">
      <c r="A454" s="329" t="s">
        <v>363</v>
      </c>
      <c r="B454" s="330" t="s">
        <v>1506</v>
      </c>
      <c r="C454" s="330" t="n">
        <v>18</v>
      </c>
      <c r="D454" s="330" t="s">
        <v>459</v>
      </c>
      <c r="E454" s="330" t="n">
        <v>24.905</v>
      </c>
      <c r="F454" s="0" t="n">
        <v>20.387</v>
      </c>
      <c r="G454" s="0" t="n">
        <v>10.183</v>
      </c>
      <c r="H454" s="0" t="n">
        <v>10.048</v>
      </c>
    </row>
    <row r="455" customFormat="false" ht="12.75" hidden="false" customHeight="false" outlineLevel="0" collapsed="false">
      <c r="A455" s="329" t="s">
        <v>363</v>
      </c>
      <c r="B455" s="330" t="s">
        <v>1506</v>
      </c>
      <c r="C455" s="330" t="n">
        <v>18</v>
      </c>
      <c r="D455" s="330" t="s">
        <v>463</v>
      </c>
      <c r="E455" s="330" t="n">
        <v>2.41</v>
      </c>
      <c r="F455" s="0" t="n">
        <v>1.973</v>
      </c>
      <c r="G455" s="0" t="n">
        <v>0.985</v>
      </c>
      <c r="H455" s="0" t="n">
        <v>0.972</v>
      </c>
    </row>
    <row r="456" customFormat="false" ht="12.75" hidden="false" customHeight="false" outlineLevel="0" collapsed="false">
      <c r="A456" s="329" t="s">
        <v>363</v>
      </c>
      <c r="B456" s="330" t="s">
        <v>1506</v>
      </c>
      <c r="C456" s="330" t="n">
        <v>18</v>
      </c>
      <c r="D456" s="330" t="s">
        <v>469</v>
      </c>
      <c r="E456" s="330" t="n">
        <v>0.205</v>
      </c>
      <c r="F456" s="0" t="n">
        <v>0.168</v>
      </c>
      <c r="G456" s="0" t="n">
        <v>0.084</v>
      </c>
      <c r="H456" s="0" t="n">
        <v>0.083</v>
      </c>
    </row>
    <row r="457" customFormat="false" ht="12.75" hidden="false" customHeight="false" outlineLevel="0" collapsed="false">
      <c r="A457" s="329" t="s">
        <v>363</v>
      </c>
      <c r="B457" s="330" t="s">
        <v>1506</v>
      </c>
      <c r="C457" s="330" t="n">
        <v>18</v>
      </c>
      <c r="D457" s="330" t="s">
        <v>471</v>
      </c>
      <c r="E457" s="330" t="n">
        <v>5.326</v>
      </c>
      <c r="F457" s="0" t="n">
        <v>4.36</v>
      </c>
      <c r="G457" s="0" t="n">
        <v>2.178</v>
      </c>
      <c r="H457" s="0" t="n">
        <v>2.149</v>
      </c>
    </row>
    <row r="458" customFormat="false" ht="12.75" hidden="false" customHeight="false" outlineLevel="0" collapsed="false">
      <c r="A458" s="329" t="s">
        <v>363</v>
      </c>
      <c r="B458" s="330" t="s">
        <v>1506</v>
      </c>
      <c r="C458" s="330" t="n">
        <v>18</v>
      </c>
      <c r="D458" s="330" t="s">
        <v>476</v>
      </c>
      <c r="E458" s="330" t="n">
        <v>0.002</v>
      </c>
      <c r="F458" s="0" t="n">
        <v>0.002</v>
      </c>
      <c r="G458" s="0" t="n">
        <v>0.001</v>
      </c>
      <c r="H458" s="0" t="n">
        <v>0.001</v>
      </c>
    </row>
    <row r="459" customFormat="false" ht="12.75" hidden="false" customHeight="false" outlineLevel="0" collapsed="false">
      <c r="A459" s="329" t="s">
        <v>363</v>
      </c>
      <c r="B459" s="330" t="s">
        <v>1506</v>
      </c>
      <c r="C459" s="330" t="n">
        <v>18</v>
      </c>
      <c r="D459" s="330" t="s">
        <v>487</v>
      </c>
      <c r="E459" s="330" t="n">
        <v>4.2</v>
      </c>
      <c r="F459" s="0" t="n">
        <v>3.438</v>
      </c>
      <c r="G459" s="0" t="n">
        <v>1.717</v>
      </c>
      <c r="H459" s="0" t="n">
        <v>1.694</v>
      </c>
    </row>
    <row r="460" customFormat="false" ht="12.75" hidden="false" customHeight="false" outlineLevel="0" collapsed="false">
      <c r="A460" s="329" t="s">
        <v>363</v>
      </c>
      <c r="B460" s="330" t="s">
        <v>1506</v>
      </c>
      <c r="C460" s="330" t="n">
        <v>18</v>
      </c>
      <c r="D460" s="330" t="s">
        <v>481</v>
      </c>
      <c r="E460" s="330" t="n">
        <v>1.565</v>
      </c>
      <c r="F460" s="0" t="n">
        <v>1.281</v>
      </c>
      <c r="G460" s="0" t="n">
        <v>0.64</v>
      </c>
      <c r="H460" s="0" t="n">
        <v>0.631</v>
      </c>
    </row>
    <row r="461" customFormat="false" ht="12.75" hidden="false" customHeight="false" outlineLevel="0" collapsed="false">
      <c r="A461" s="329" t="s">
        <v>363</v>
      </c>
      <c r="B461" s="330" t="s">
        <v>1506</v>
      </c>
      <c r="C461" s="330" t="n">
        <v>18</v>
      </c>
      <c r="D461" s="330" t="s">
        <v>496</v>
      </c>
      <c r="E461" s="330" t="n">
        <v>0.483</v>
      </c>
      <c r="F461" s="0" t="n">
        <v>0.396</v>
      </c>
      <c r="G461" s="0" t="n">
        <v>0.198</v>
      </c>
      <c r="H461" s="0" t="n">
        <v>0.195</v>
      </c>
    </row>
    <row r="462" customFormat="false" ht="12.75" hidden="false" customHeight="false" outlineLevel="0" collapsed="false">
      <c r="A462" s="329" t="s">
        <v>363</v>
      </c>
      <c r="B462" s="330" t="s">
        <v>1506</v>
      </c>
      <c r="C462" s="330" t="n">
        <v>18</v>
      </c>
      <c r="D462" s="330" t="s">
        <v>490</v>
      </c>
      <c r="E462" s="330" t="n">
        <v>5.408</v>
      </c>
      <c r="F462" s="0" t="n">
        <v>4.427</v>
      </c>
      <c r="G462" s="0" t="n">
        <v>2.211</v>
      </c>
      <c r="H462" s="0" t="n">
        <v>2.182</v>
      </c>
    </row>
    <row r="463" customFormat="false" ht="12.75" hidden="false" customHeight="false" outlineLevel="0" collapsed="false">
      <c r="A463" s="329" t="s">
        <v>363</v>
      </c>
      <c r="B463" s="330" t="s">
        <v>1506</v>
      </c>
      <c r="C463" s="330" t="n">
        <v>18</v>
      </c>
      <c r="D463" s="330" t="s">
        <v>500</v>
      </c>
      <c r="E463" s="330" t="n">
        <v>1.051</v>
      </c>
      <c r="F463" s="0" t="n">
        <v>0.86</v>
      </c>
      <c r="G463" s="0" t="n">
        <v>0.43</v>
      </c>
      <c r="H463" s="0" t="n">
        <v>0.424</v>
      </c>
    </row>
    <row r="464" customFormat="false" ht="12.75" hidden="false" customHeight="false" outlineLevel="0" collapsed="false">
      <c r="A464" s="329" t="s">
        <v>363</v>
      </c>
      <c r="B464" s="330" t="s">
        <v>1506</v>
      </c>
      <c r="C464" s="330" t="n">
        <v>18</v>
      </c>
      <c r="D464" s="330" t="s">
        <v>505</v>
      </c>
      <c r="E464" s="330" t="n">
        <v>0.661</v>
      </c>
      <c r="F464" s="0" t="n">
        <v>0.541</v>
      </c>
      <c r="G464" s="0" t="n">
        <v>0.27</v>
      </c>
      <c r="H464" s="0" t="n">
        <v>0.267</v>
      </c>
    </row>
    <row r="465" customFormat="false" ht="12.75" hidden="false" customHeight="false" outlineLevel="0" collapsed="false">
      <c r="A465" s="329" t="s">
        <v>363</v>
      </c>
      <c r="B465" s="330" t="s">
        <v>1506</v>
      </c>
      <c r="C465" s="330" t="n">
        <v>18</v>
      </c>
      <c r="D465" s="330" t="s">
        <v>493</v>
      </c>
      <c r="E465" s="330" t="n">
        <v>3.933</v>
      </c>
      <c r="F465" s="0" t="n">
        <v>3.22</v>
      </c>
      <c r="G465" s="0" t="n">
        <v>1.608</v>
      </c>
      <c r="H465" s="0" t="n">
        <v>1.587</v>
      </c>
    </row>
    <row r="466" customFormat="false" ht="12.75" hidden="false" customHeight="false" outlineLevel="0" collapsed="false">
      <c r="A466" s="329" t="s">
        <v>363</v>
      </c>
      <c r="B466" s="330" t="s">
        <v>1506</v>
      </c>
      <c r="C466" s="330" t="n">
        <v>18</v>
      </c>
      <c r="D466" s="330" t="s">
        <v>512</v>
      </c>
      <c r="E466" s="330" t="n">
        <v>0.784</v>
      </c>
      <c r="F466" s="0" t="n">
        <v>0.642</v>
      </c>
      <c r="G466" s="0" t="n">
        <v>0.321</v>
      </c>
      <c r="H466" s="0" t="n">
        <v>0.316</v>
      </c>
    </row>
    <row r="467" customFormat="false" ht="12.75" hidden="false" customHeight="false" outlineLevel="0" collapsed="false">
      <c r="A467" s="329" t="s">
        <v>363</v>
      </c>
      <c r="B467" s="330" t="s">
        <v>1506</v>
      </c>
      <c r="C467" s="330" t="n">
        <v>18</v>
      </c>
      <c r="D467" s="330" t="s">
        <v>502</v>
      </c>
      <c r="E467" s="330" t="n">
        <v>5.199</v>
      </c>
      <c r="F467" s="0" t="n">
        <v>4.255</v>
      </c>
      <c r="G467" s="0" t="n">
        <v>2.126</v>
      </c>
      <c r="H467" s="0" t="n">
        <v>2.097</v>
      </c>
    </row>
    <row r="468" customFormat="false" ht="12.75" hidden="false" customHeight="false" outlineLevel="0" collapsed="false">
      <c r="A468" s="329" t="s">
        <v>363</v>
      </c>
      <c r="B468" s="330" t="s">
        <v>1506</v>
      </c>
      <c r="C468" s="330" t="n">
        <v>18</v>
      </c>
      <c r="D468" s="330" t="s">
        <v>514</v>
      </c>
      <c r="E468" s="330" t="n">
        <v>0.339</v>
      </c>
      <c r="F468" s="0" t="n">
        <v>0.278</v>
      </c>
      <c r="G468" s="0" t="n">
        <v>0.139</v>
      </c>
      <c r="H468" s="0" t="n">
        <v>0.137</v>
      </c>
    </row>
    <row r="469" customFormat="false" ht="12.75" hidden="false" customHeight="false" outlineLevel="0" collapsed="false">
      <c r="A469" s="329" t="s">
        <v>363</v>
      </c>
      <c r="B469" s="330" t="s">
        <v>1506</v>
      </c>
      <c r="C469" s="330" t="n">
        <v>18</v>
      </c>
      <c r="D469" s="330" t="s">
        <v>516</v>
      </c>
      <c r="E469" s="330" t="n">
        <v>7.508</v>
      </c>
      <c r="F469" s="0" t="n">
        <v>6.146</v>
      </c>
      <c r="G469" s="0" t="n">
        <v>3.07</v>
      </c>
      <c r="H469" s="0" t="n">
        <v>3.029</v>
      </c>
    </row>
    <row r="470" customFormat="false" ht="12.75" hidden="false" customHeight="false" outlineLevel="0" collapsed="false">
      <c r="A470" s="329" t="s">
        <v>363</v>
      </c>
      <c r="B470" s="330" t="s">
        <v>1506</v>
      </c>
      <c r="C470" s="330" t="n">
        <v>18</v>
      </c>
      <c r="D470" s="330" t="s">
        <v>519</v>
      </c>
      <c r="E470" s="330" t="n">
        <v>2.738</v>
      </c>
      <c r="F470" s="0" t="n">
        <v>2.242</v>
      </c>
      <c r="G470" s="0" t="n">
        <v>1.12</v>
      </c>
      <c r="H470" s="0" t="n">
        <v>1.105</v>
      </c>
    </row>
    <row r="471" customFormat="false" ht="12.75" hidden="false" customHeight="false" outlineLevel="0" collapsed="false">
      <c r="A471" s="329" t="s">
        <v>363</v>
      </c>
      <c r="B471" s="330" t="s">
        <v>1506</v>
      </c>
      <c r="C471" s="330" t="n">
        <v>18</v>
      </c>
      <c r="D471" s="330" t="s">
        <v>521</v>
      </c>
      <c r="E471" s="330" t="n">
        <v>3.327</v>
      </c>
      <c r="F471" s="0" t="n">
        <v>2.724</v>
      </c>
      <c r="G471" s="0" t="n">
        <v>1.36</v>
      </c>
      <c r="H471" s="0" t="n">
        <v>1.342</v>
      </c>
    </row>
    <row r="472" customFormat="false" ht="12.75" hidden="false" customHeight="false" outlineLevel="0" collapsed="false">
      <c r="A472" s="329" t="s">
        <v>363</v>
      </c>
      <c r="B472" s="330" t="s">
        <v>1506</v>
      </c>
      <c r="C472" s="330" t="n">
        <v>18</v>
      </c>
      <c r="D472" s="330" t="s">
        <v>526</v>
      </c>
      <c r="E472" s="330" t="n">
        <v>0.21</v>
      </c>
      <c r="F472" s="0" t="n">
        <v>0.172</v>
      </c>
      <c r="G472" s="0" t="n">
        <v>0.086</v>
      </c>
      <c r="H472" s="0" t="n">
        <v>0.085</v>
      </c>
    </row>
    <row r="473" customFormat="false" ht="12.75" hidden="false" customHeight="false" outlineLevel="0" collapsed="false">
      <c r="A473" s="329" t="s">
        <v>363</v>
      </c>
      <c r="B473" s="330" t="s">
        <v>1506</v>
      </c>
      <c r="C473" s="330" t="n">
        <v>18</v>
      </c>
      <c r="D473" s="330" t="s">
        <v>531</v>
      </c>
      <c r="E473" s="330" t="n">
        <v>1.505</v>
      </c>
      <c r="F473" s="0" t="n">
        <v>1.232</v>
      </c>
      <c r="G473" s="0" t="n">
        <v>0.615</v>
      </c>
      <c r="H473" s="0" t="n">
        <v>0.607</v>
      </c>
    </row>
    <row r="474" customFormat="false" ht="12.75" hidden="false" customHeight="false" outlineLevel="0" collapsed="false">
      <c r="A474" s="329" t="s">
        <v>363</v>
      </c>
      <c r="B474" s="330" t="s">
        <v>1506</v>
      </c>
      <c r="C474" s="330" t="n">
        <v>18</v>
      </c>
      <c r="D474" s="330" t="s">
        <v>534</v>
      </c>
      <c r="E474" s="330" t="n">
        <v>1.243</v>
      </c>
      <c r="F474" s="0" t="n">
        <v>1.017</v>
      </c>
      <c r="G474" s="0" t="n">
        <v>0.508</v>
      </c>
      <c r="H474" s="0" t="n">
        <v>0.501</v>
      </c>
    </row>
    <row r="475" customFormat="false" ht="12.75" hidden="false" customHeight="false" outlineLevel="0" collapsed="false">
      <c r="A475" s="329" t="s">
        <v>363</v>
      </c>
      <c r="B475" s="330" t="s">
        <v>1506</v>
      </c>
      <c r="C475" s="330" t="n">
        <v>18</v>
      </c>
      <c r="D475" s="330" t="s">
        <v>536</v>
      </c>
      <c r="E475" s="330" t="n">
        <v>0.007</v>
      </c>
      <c r="F475" s="0" t="n">
        <v>0.006</v>
      </c>
      <c r="G475" s="0" t="n">
        <v>0.003</v>
      </c>
      <c r="H475" s="0" t="n">
        <v>0.003</v>
      </c>
    </row>
    <row r="476" customFormat="false" ht="12.75" hidden="false" customHeight="false" outlineLevel="0" collapsed="false">
      <c r="A476" s="329" t="s">
        <v>363</v>
      </c>
      <c r="B476" s="330" t="s">
        <v>1506</v>
      </c>
      <c r="C476" s="330" t="n">
        <v>18</v>
      </c>
      <c r="D476" s="330" t="s">
        <v>542</v>
      </c>
      <c r="E476" s="330" t="n">
        <v>3.714</v>
      </c>
      <c r="F476" s="0" t="n">
        <v>3.04</v>
      </c>
      <c r="G476" s="0" t="n">
        <v>1.519</v>
      </c>
      <c r="H476" s="0" t="n">
        <v>1.498</v>
      </c>
    </row>
    <row r="477" customFormat="false" ht="12.75" hidden="false" customHeight="false" outlineLevel="0" collapsed="false">
      <c r="A477" s="329" t="s">
        <v>363</v>
      </c>
      <c r="B477" s="330" t="s">
        <v>1506</v>
      </c>
      <c r="C477" s="330" t="n">
        <v>18</v>
      </c>
      <c r="D477" s="330" t="s">
        <v>538</v>
      </c>
      <c r="E477" s="330" t="n">
        <v>0.002</v>
      </c>
      <c r="F477" s="0" t="n">
        <v>0.002</v>
      </c>
      <c r="G477" s="0" t="n">
        <v>0.001</v>
      </c>
      <c r="H477" s="0" t="n">
        <v>0.001</v>
      </c>
    </row>
    <row r="478" customFormat="false" ht="12.75" hidden="false" customHeight="false" outlineLevel="0" collapsed="false">
      <c r="A478" s="329" t="s">
        <v>363</v>
      </c>
      <c r="B478" s="330" t="s">
        <v>1506</v>
      </c>
      <c r="C478" s="330" t="n">
        <v>18</v>
      </c>
      <c r="D478" s="330" t="s">
        <v>550</v>
      </c>
      <c r="E478" s="330" t="n">
        <v>4.491</v>
      </c>
      <c r="F478" s="0" t="n">
        <v>3.676</v>
      </c>
      <c r="G478" s="0" t="n">
        <v>1.836</v>
      </c>
      <c r="H478" s="0" t="n">
        <v>1.812</v>
      </c>
    </row>
    <row r="479" customFormat="false" ht="12.75" hidden="false" customHeight="false" outlineLevel="0" collapsed="false">
      <c r="A479" s="329" t="s">
        <v>363</v>
      </c>
      <c r="B479" s="330" t="s">
        <v>1506</v>
      </c>
      <c r="C479" s="330" t="n">
        <v>18</v>
      </c>
      <c r="D479" s="330" t="s">
        <v>553</v>
      </c>
      <c r="E479" s="330" t="n">
        <v>1.569</v>
      </c>
      <c r="F479" s="0" t="n">
        <v>1.284</v>
      </c>
      <c r="G479" s="0" t="n">
        <v>0.641</v>
      </c>
      <c r="H479" s="0" t="n">
        <v>0.633</v>
      </c>
    </row>
    <row r="480" customFormat="false" ht="12.75" hidden="false" customHeight="false" outlineLevel="0" collapsed="false">
      <c r="A480" s="329" t="s">
        <v>363</v>
      </c>
      <c r="B480" s="330" t="s">
        <v>1506</v>
      </c>
      <c r="C480" s="330" t="n">
        <v>18</v>
      </c>
      <c r="D480" s="330" t="s">
        <v>564</v>
      </c>
      <c r="E480" s="330" t="n">
        <v>1.599</v>
      </c>
      <c r="F480" s="0" t="n">
        <v>1.309</v>
      </c>
      <c r="G480" s="0" t="n">
        <v>0.654</v>
      </c>
      <c r="H480" s="0" t="n">
        <v>0.645</v>
      </c>
    </row>
    <row r="481" customFormat="false" ht="12.75" hidden="false" customHeight="false" outlineLevel="0" collapsed="false">
      <c r="A481" s="329" t="s">
        <v>363</v>
      </c>
      <c r="B481" s="330" t="s">
        <v>1506</v>
      </c>
      <c r="C481" s="330" t="n">
        <v>18</v>
      </c>
      <c r="D481" s="330" t="s">
        <v>559</v>
      </c>
      <c r="E481" s="330" t="n">
        <v>0.023</v>
      </c>
      <c r="F481" s="0" t="n">
        <v>0.019</v>
      </c>
      <c r="G481" s="0" t="n">
        <v>0.009</v>
      </c>
      <c r="H481" s="0" t="n">
        <v>0.009</v>
      </c>
    </row>
    <row r="482" customFormat="false" ht="12.75" hidden="false" customHeight="false" outlineLevel="0" collapsed="false">
      <c r="A482" s="329" t="s">
        <v>363</v>
      </c>
      <c r="B482" s="330" t="s">
        <v>1506</v>
      </c>
      <c r="C482" s="330" t="n">
        <v>18</v>
      </c>
      <c r="D482" s="330" t="s">
        <v>561</v>
      </c>
      <c r="E482" s="330" t="n">
        <v>8.318</v>
      </c>
      <c r="F482" s="0" t="n">
        <v>6.809</v>
      </c>
      <c r="G482" s="0" t="n">
        <v>3.401</v>
      </c>
      <c r="H482" s="0" t="n">
        <v>3.356</v>
      </c>
    </row>
    <row r="483" customFormat="false" ht="12.75" hidden="false" customHeight="false" outlineLevel="0" collapsed="false">
      <c r="A483" s="329" t="s">
        <v>363</v>
      </c>
      <c r="B483" s="330" t="s">
        <v>1506</v>
      </c>
      <c r="C483" s="330" t="n">
        <v>18</v>
      </c>
      <c r="D483" s="330" t="s">
        <v>566</v>
      </c>
      <c r="E483" s="330" t="n">
        <v>0.002</v>
      </c>
      <c r="F483" s="0" t="n">
        <v>0.002</v>
      </c>
      <c r="G483" s="0" t="n">
        <v>0.001</v>
      </c>
      <c r="H483" s="0" t="n">
        <v>0.001</v>
      </c>
    </row>
    <row r="484" customFormat="false" ht="12.75" hidden="false" customHeight="false" outlineLevel="0" collapsed="false">
      <c r="A484" s="329" t="s">
        <v>363</v>
      </c>
      <c r="B484" s="330" t="s">
        <v>1506</v>
      </c>
      <c r="C484" s="330" t="n">
        <v>18</v>
      </c>
      <c r="D484" s="330" t="s">
        <v>578</v>
      </c>
      <c r="E484" s="330" t="n">
        <v>0.002</v>
      </c>
      <c r="F484" s="0" t="n">
        <v>0.002</v>
      </c>
      <c r="G484" s="0" t="n">
        <v>0.001</v>
      </c>
      <c r="H484" s="0" t="n">
        <v>0.001</v>
      </c>
    </row>
    <row r="485" customFormat="false" ht="12.75" hidden="false" customHeight="false" outlineLevel="0" collapsed="false">
      <c r="A485" s="329" t="s">
        <v>363</v>
      </c>
      <c r="B485" s="330" t="s">
        <v>1506</v>
      </c>
      <c r="C485" s="330" t="n">
        <v>18</v>
      </c>
      <c r="D485" s="330" t="s">
        <v>580</v>
      </c>
      <c r="E485" s="330" t="n">
        <v>0.221</v>
      </c>
      <c r="F485" s="0" t="n">
        <v>0.181</v>
      </c>
      <c r="G485" s="0" t="n">
        <v>0.09</v>
      </c>
      <c r="H485" s="0" t="n">
        <v>0.089</v>
      </c>
    </row>
    <row r="486" customFormat="false" ht="12.75" hidden="false" customHeight="false" outlineLevel="0" collapsed="false">
      <c r="A486" s="329" t="s">
        <v>363</v>
      </c>
      <c r="B486" s="330" t="s">
        <v>1506</v>
      </c>
      <c r="C486" s="330" t="n">
        <v>18</v>
      </c>
      <c r="D486" s="330" t="s">
        <v>583</v>
      </c>
      <c r="E486" s="330" t="n">
        <v>0.261</v>
      </c>
      <c r="F486" s="0" t="n">
        <v>0.214</v>
      </c>
      <c r="G486" s="0" t="n">
        <v>0.107</v>
      </c>
      <c r="H486" s="0" t="n">
        <v>0.105</v>
      </c>
    </row>
    <row r="487" customFormat="false" ht="12.75" hidden="false" customHeight="false" outlineLevel="0" collapsed="false">
      <c r="A487" s="329" t="s">
        <v>363</v>
      </c>
      <c r="B487" s="330" t="s">
        <v>1506</v>
      </c>
      <c r="C487" s="330" t="n">
        <v>18</v>
      </c>
      <c r="D487" s="330" t="s">
        <v>585</v>
      </c>
      <c r="E487" s="330" t="n">
        <v>5.812</v>
      </c>
      <c r="F487" s="0" t="n">
        <v>4.758</v>
      </c>
      <c r="G487" s="0" t="n">
        <v>2.377</v>
      </c>
      <c r="H487" s="0" t="n">
        <v>2.345</v>
      </c>
    </row>
    <row r="488" customFormat="false" ht="12.75" hidden="false" customHeight="false" outlineLevel="0" collapsed="false">
      <c r="A488" s="329" t="s">
        <v>363</v>
      </c>
      <c r="B488" s="330" t="s">
        <v>1506</v>
      </c>
      <c r="C488" s="330" t="n">
        <v>18</v>
      </c>
      <c r="D488" s="330" t="s">
        <v>587</v>
      </c>
      <c r="E488" s="330" t="n">
        <v>3.998</v>
      </c>
      <c r="F488" s="0" t="n">
        <v>3.273</v>
      </c>
      <c r="G488" s="0" t="n">
        <v>1.635</v>
      </c>
      <c r="H488" s="0" t="n">
        <v>1.613</v>
      </c>
    </row>
    <row r="489" customFormat="false" ht="12.75" hidden="false" customHeight="false" outlineLevel="0" collapsed="false">
      <c r="A489" s="329" t="s">
        <v>363</v>
      </c>
      <c r="B489" s="330" t="s">
        <v>1506</v>
      </c>
      <c r="C489" s="330" t="n">
        <v>18</v>
      </c>
      <c r="D489" s="330" t="s">
        <v>590</v>
      </c>
      <c r="E489" s="330" t="n">
        <v>0.358</v>
      </c>
      <c r="F489" s="0" t="n">
        <v>0.293</v>
      </c>
      <c r="G489" s="0" t="n">
        <v>0.146</v>
      </c>
      <c r="H489" s="0" t="n">
        <v>0.144</v>
      </c>
    </row>
    <row r="490" customFormat="false" ht="12.75" hidden="false" customHeight="false" outlineLevel="0" collapsed="false">
      <c r="A490" s="329" t="s">
        <v>363</v>
      </c>
      <c r="B490" s="330" t="s">
        <v>1506</v>
      </c>
      <c r="C490" s="330" t="n">
        <v>18</v>
      </c>
      <c r="D490" s="330" t="s">
        <v>592</v>
      </c>
      <c r="E490" s="330" t="n">
        <v>0.002</v>
      </c>
      <c r="F490" s="0" t="n">
        <v>0.002</v>
      </c>
      <c r="G490" s="0" t="n">
        <v>0.001</v>
      </c>
      <c r="H490" s="0" t="n">
        <v>0.001</v>
      </c>
    </row>
    <row r="491" customFormat="false" ht="12.75" hidden="false" customHeight="false" outlineLevel="0" collapsed="false">
      <c r="A491" s="329" t="s">
        <v>363</v>
      </c>
      <c r="B491" s="330" t="s">
        <v>1506</v>
      </c>
      <c r="C491" s="330" t="n">
        <v>18</v>
      </c>
      <c r="D491" s="330" t="s">
        <v>594</v>
      </c>
      <c r="E491" s="330" t="n">
        <v>7.823</v>
      </c>
      <c r="F491" s="0" t="n">
        <v>6.404</v>
      </c>
      <c r="G491" s="0" t="n">
        <v>3.199</v>
      </c>
      <c r="H491" s="0" t="n">
        <v>3.156</v>
      </c>
    </row>
    <row r="492" customFormat="false" ht="12.75" hidden="false" customHeight="false" outlineLevel="0" collapsed="false">
      <c r="A492" s="329" t="s">
        <v>363</v>
      </c>
      <c r="B492" s="330" t="s">
        <v>1506</v>
      </c>
      <c r="C492" s="330" t="n">
        <v>18</v>
      </c>
      <c r="D492" s="330" t="s">
        <v>609</v>
      </c>
      <c r="E492" s="330" t="n">
        <v>0.005</v>
      </c>
      <c r="F492" s="0" t="n">
        <v>0.004</v>
      </c>
      <c r="G492" s="0" t="n">
        <v>0.002</v>
      </c>
      <c r="H492" s="0" t="n">
        <v>0.002</v>
      </c>
    </row>
    <row r="493" customFormat="false" ht="12.75" hidden="false" customHeight="false" outlineLevel="0" collapsed="false">
      <c r="A493" s="329" t="s">
        <v>363</v>
      </c>
      <c r="B493" s="330" t="s">
        <v>1506</v>
      </c>
      <c r="C493" s="330" t="n">
        <v>18</v>
      </c>
      <c r="D493" s="330" t="s">
        <v>611</v>
      </c>
      <c r="E493" s="330" t="n">
        <v>1.138</v>
      </c>
      <c r="F493" s="0" t="n">
        <v>0.931</v>
      </c>
      <c r="G493" s="0" t="n">
        <v>0.465</v>
      </c>
      <c r="H493" s="0" t="n">
        <v>0.459</v>
      </c>
    </row>
    <row r="494" customFormat="false" ht="12.75" hidden="false" customHeight="false" outlineLevel="0" collapsed="false">
      <c r="A494" s="329" t="s">
        <v>363</v>
      </c>
      <c r="B494" s="330" t="s">
        <v>1506</v>
      </c>
      <c r="C494" s="330" t="n">
        <v>18</v>
      </c>
      <c r="D494" s="330" t="s">
        <v>615</v>
      </c>
      <c r="E494" s="330" t="n">
        <v>2.484</v>
      </c>
      <c r="F494" s="0" t="n">
        <v>2.033</v>
      </c>
      <c r="G494" s="0" t="n">
        <v>1.016</v>
      </c>
      <c r="H494" s="0" t="n">
        <v>1.002</v>
      </c>
    </row>
    <row r="495" customFormat="false" ht="12.75" hidden="false" customHeight="false" outlineLevel="0" collapsed="false">
      <c r="A495" s="329" t="s">
        <v>363</v>
      </c>
      <c r="B495" s="330" t="s">
        <v>1506</v>
      </c>
      <c r="C495" s="330" t="n">
        <v>18</v>
      </c>
      <c r="D495" s="330" t="s">
        <v>617</v>
      </c>
      <c r="E495" s="330" t="n">
        <v>3.484</v>
      </c>
      <c r="F495" s="0" t="n">
        <v>2.852</v>
      </c>
      <c r="G495" s="0" t="n">
        <v>1.425</v>
      </c>
      <c r="H495" s="0" t="n">
        <v>1.406</v>
      </c>
    </row>
    <row r="496" customFormat="false" ht="12.75" hidden="false" customHeight="false" outlineLevel="0" collapsed="false">
      <c r="A496" s="329" t="s">
        <v>363</v>
      </c>
      <c r="B496" s="330" t="s">
        <v>1506</v>
      </c>
      <c r="C496" s="330" t="n">
        <v>18</v>
      </c>
      <c r="D496" s="330" t="s">
        <v>633</v>
      </c>
      <c r="E496" s="330" t="n">
        <v>0.002</v>
      </c>
      <c r="F496" s="0" t="n">
        <v>0.002</v>
      </c>
      <c r="G496" s="0" t="n">
        <v>0.001</v>
      </c>
      <c r="H496" s="0" t="n">
        <v>0.001</v>
      </c>
    </row>
    <row r="497" customFormat="false" ht="12.75" hidden="false" customHeight="false" outlineLevel="0" collapsed="false">
      <c r="A497" s="329" t="s">
        <v>363</v>
      </c>
      <c r="B497" s="330" t="s">
        <v>1506</v>
      </c>
      <c r="C497" s="330" t="n">
        <v>18</v>
      </c>
      <c r="D497" s="330" t="s">
        <v>625</v>
      </c>
      <c r="E497" s="330" t="n">
        <v>0.308</v>
      </c>
      <c r="F497" s="0" t="n">
        <v>0.252</v>
      </c>
      <c r="G497" s="0" t="n">
        <v>0.126</v>
      </c>
      <c r="H497" s="0" t="n">
        <v>0.124</v>
      </c>
    </row>
    <row r="498" customFormat="false" ht="12.75" hidden="false" customHeight="false" outlineLevel="0" collapsed="false">
      <c r="A498" s="329" t="s">
        <v>363</v>
      </c>
      <c r="B498" s="330" t="s">
        <v>1506</v>
      </c>
      <c r="C498" s="330" t="n">
        <v>18</v>
      </c>
      <c r="D498" s="330" t="s">
        <v>635</v>
      </c>
      <c r="E498" s="330" t="n">
        <v>2.939</v>
      </c>
      <c r="F498" s="0" t="n">
        <v>2.406</v>
      </c>
      <c r="G498" s="0" t="n">
        <v>1.202</v>
      </c>
      <c r="H498" s="0" t="n">
        <v>1.186</v>
      </c>
    </row>
    <row r="499" customFormat="false" ht="12.75" hidden="false" customHeight="false" outlineLevel="0" collapsed="false">
      <c r="A499" s="329" t="s">
        <v>363</v>
      </c>
      <c r="B499" s="330" t="s">
        <v>1506</v>
      </c>
      <c r="C499" s="330" t="n">
        <v>18</v>
      </c>
      <c r="D499" s="330" t="s">
        <v>637</v>
      </c>
      <c r="E499" s="330" t="n">
        <v>1.861</v>
      </c>
      <c r="F499" s="0" t="n">
        <v>1.523</v>
      </c>
      <c r="G499" s="0" t="n">
        <v>0.761</v>
      </c>
      <c r="H499" s="0" t="n">
        <v>0.751</v>
      </c>
    </row>
    <row r="500" customFormat="false" ht="12.75" hidden="false" customHeight="false" outlineLevel="0" collapsed="false">
      <c r="A500" s="329" t="s">
        <v>363</v>
      </c>
      <c r="B500" s="330" t="s">
        <v>1506</v>
      </c>
      <c r="C500" s="330" t="n">
        <v>18</v>
      </c>
      <c r="D500" s="330" t="s">
        <v>650</v>
      </c>
      <c r="E500" s="330" t="n">
        <v>5.841</v>
      </c>
      <c r="F500" s="0" t="n">
        <v>4.782</v>
      </c>
      <c r="G500" s="0" t="n">
        <v>2.388</v>
      </c>
      <c r="H500" s="0" t="n">
        <v>2.357</v>
      </c>
    </row>
    <row r="501" customFormat="false" ht="12.75" hidden="false" customHeight="false" outlineLevel="0" collapsed="false">
      <c r="A501" s="329" t="s">
        <v>363</v>
      </c>
      <c r="B501" s="330" t="s">
        <v>1506</v>
      </c>
      <c r="C501" s="330" t="n">
        <v>18</v>
      </c>
      <c r="D501" s="330" t="s">
        <v>653</v>
      </c>
      <c r="E501" s="330" t="n">
        <v>0.147</v>
      </c>
      <c r="F501" s="0" t="n">
        <v>0.12</v>
      </c>
      <c r="G501" s="0" t="n">
        <v>0.06</v>
      </c>
      <c r="H501" s="0" t="n">
        <v>0.059</v>
      </c>
    </row>
    <row r="502" customFormat="false" ht="12.75" hidden="false" customHeight="false" outlineLevel="0" collapsed="false">
      <c r="A502" s="329" t="s">
        <v>363</v>
      </c>
      <c r="B502" s="330" t="s">
        <v>1506</v>
      </c>
      <c r="C502" s="330" t="n">
        <v>18</v>
      </c>
      <c r="D502" s="330" t="s">
        <v>641</v>
      </c>
      <c r="E502" s="330" t="n">
        <v>3.306</v>
      </c>
      <c r="F502" s="0" t="n">
        <v>2.706</v>
      </c>
      <c r="G502" s="0" t="n">
        <v>1.352</v>
      </c>
      <c r="H502" s="0" t="n">
        <v>1.334</v>
      </c>
    </row>
    <row r="503" customFormat="false" ht="12.75" hidden="false" customHeight="false" outlineLevel="0" collapsed="false">
      <c r="A503" s="329" t="s">
        <v>363</v>
      </c>
      <c r="B503" s="330" t="s">
        <v>1506</v>
      </c>
      <c r="C503" s="330" t="n">
        <v>18</v>
      </c>
      <c r="D503" s="330" t="s">
        <v>646</v>
      </c>
      <c r="E503" s="330" t="n">
        <v>0.002</v>
      </c>
      <c r="F503" s="0" t="n">
        <v>0.002</v>
      </c>
      <c r="G503" s="0" t="n">
        <v>0.001</v>
      </c>
      <c r="H503" s="0" t="n">
        <v>0.001</v>
      </c>
    </row>
    <row r="504" customFormat="false" ht="12.75" hidden="false" customHeight="false" outlineLevel="0" collapsed="false">
      <c r="A504" s="329" t="s">
        <v>363</v>
      </c>
      <c r="B504" s="330" t="s">
        <v>1506</v>
      </c>
      <c r="C504" s="330" t="n">
        <v>18</v>
      </c>
      <c r="D504" s="330" t="s">
        <v>655</v>
      </c>
      <c r="E504" s="330" t="n">
        <v>1.749</v>
      </c>
      <c r="F504" s="0" t="n">
        <v>1.432</v>
      </c>
      <c r="G504" s="0" t="n">
        <v>0.715</v>
      </c>
      <c r="H504" s="0" t="n">
        <v>0.706</v>
      </c>
    </row>
    <row r="505" customFormat="false" ht="12.75" hidden="false" customHeight="false" outlineLevel="0" collapsed="false">
      <c r="A505" s="329" t="s">
        <v>363</v>
      </c>
      <c r="B505" s="330" t="s">
        <v>1506</v>
      </c>
      <c r="C505" s="330" t="n">
        <v>18</v>
      </c>
      <c r="D505" s="330" t="s">
        <v>659</v>
      </c>
      <c r="E505" s="330" t="n">
        <v>1.352</v>
      </c>
      <c r="F505" s="0" t="n">
        <v>1.107</v>
      </c>
      <c r="G505" s="0" t="n">
        <v>0.553</v>
      </c>
      <c r="H505" s="0" t="n">
        <v>0.545</v>
      </c>
    </row>
    <row r="506" customFormat="false" ht="12.75" hidden="false" customHeight="false" outlineLevel="0" collapsed="false">
      <c r="A506" s="329" t="s">
        <v>363</v>
      </c>
      <c r="B506" s="330" t="s">
        <v>1506</v>
      </c>
      <c r="C506" s="330" t="n">
        <v>18</v>
      </c>
      <c r="D506" s="330" t="s">
        <v>661</v>
      </c>
      <c r="E506" s="330" t="n">
        <v>0.002</v>
      </c>
      <c r="F506" s="0" t="n">
        <v>0.002</v>
      </c>
      <c r="G506" s="0" t="n">
        <v>0.001</v>
      </c>
      <c r="H506" s="0" t="n">
        <v>0.001</v>
      </c>
    </row>
    <row r="507" customFormat="false" ht="12.75" hidden="false" customHeight="false" outlineLevel="0" collapsed="false">
      <c r="A507" s="329" t="s">
        <v>363</v>
      </c>
      <c r="B507" s="330" t="s">
        <v>1506</v>
      </c>
      <c r="C507" s="330" t="n">
        <v>18</v>
      </c>
      <c r="D507" s="330" t="s">
        <v>663</v>
      </c>
      <c r="E507" s="330" t="n">
        <v>2.312</v>
      </c>
      <c r="F507" s="0" t="n">
        <v>1.893</v>
      </c>
      <c r="G507" s="0" t="n">
        <v>0.945</v>
      </c>
      <c r="H507" s="0" t="n">
        <v>0.933</v>
      </c>
    </row>
    <row r="508" customFormat="false" ht="12.75" hidden="false" customHeight="false" outlineLevel="0" collapsed="false">
      <c r="A508" s="329" t="s">
        <v>363</v>
      </c>
      <c r="B508" s="330" t="s">
        <v>1506</v>
      </c>
      <c r="C508" s="330" t="n">
        <v>18</v>
      </c>
      <c r="D508" s="330" t="s">
        <v>668</v>
      </c>
      <c r="E508" s="330" t="n">
        <v>10.839</v>
      </c>
      <c r="F508" s="0" t="n">
        <v>8.873</v>
      </c>
      <c r="G508" s="0" t="n">
        <v>4.432</v>
      </c>
      <c r="H508" s="0" t="n">
        <v>4.373</v>
      </c>
    </row>
    <row r="509" customFormat="false" ht="12.75" hidden="false" customHeight="false" outlineLevel="0" collapsed="false">
      <c r="A509" s="329" t="s">
        <v>363</v>
      </c>
      <c r="B509" s="330" t="s">
        <v>1506</v>
      </c>
      <c r="C509" s="330" t="n">
        <v>18</v>
      </c>
      <c r="D509" s="330" t="s">
        <v>672</v>
      </c>
      <c r="E509" s="330" t="n">
        <v>3.023</v>
      </c>
      <c r="F509" s="0" t="n">
        <v>2.475</v>
      </c>
      <c r="G509" s="0" t="n">
        <v>1.236</v>
      </c>
      <c r="H509" s="0" t="n">
        <v>1.22</v>
      </c>
    </row>
    <row r="510" customFormat="false" ht="12.75" hidden="false" customHeight="false" outlineLevel="0" collapsed="false">
      <c r="A510" s="329" t="s">
        <v>363</v>
      </c>
      <c r="B510" s="330" t="s">
        <v>1506</v>
      </c>
      <c r="C510" s="330" t="n">
        <v>18</v>
      </c>
      <c r="D510" s="330" t="s">
        <v>674</v>
      </c>
      <c r="E510" s="330" t="n">
        <v>6.769</v>
      </c>
      <c r="F510" s="0" t="n">
        <v>5.541</v>
      </c>
      <c r="G510" s="0" t="n">
        <v>2.768</v>
      </c>
      <c r="H510" s="0" t="n">
        <v>2.731</v>
      </c>
    </row>
    <row r="511" customFormat="false" ht="12.75" hidden="false" customHeight="false" outlineLevel="0" collapsed="false">
      <c r="A511" s="329" t="s">
        <v>363</v>
      </c>
      <c r="B511" s="330" t="s">
        <v>1506</v>
      </c>
      <c r="C511" s="330" t="n">
        <v>18</v>
      </c>
      <c r="D511" s="330" t="s">
        <v>676</v>
      </c>
      <c r="E511" s="330" t="n">
        <v>1.327</v>
      </c>
      <c r="F511" s="0" t="n">
        <v>1.086</v>
      </c>
      <c r="G511" s="0" t="n">
        <v>0.543</v>
      </c>
      <c r="H511" s="0" t="n">
        <v>0.535</v>
      </c>
    </row>
    <row r="512" customFormat="false" ht="12.75" hidden="false" customHeight="false" outlineLevel="0" collapsed="false">
      <c r="A512" s="329" t="s">
        <v>363</v>
      </c>
      <c r="B512" s="330" t="s">
        <v>1506</v>
      </c>
      <c r="C512" s="330" t="n">
        <v>18</v>
      </c>
      <c r="D512" s="330" t="s">
        <v>679</v>
      </c>
      <c r="E512" s="330" t="n">
        <v>6.92</v>
      </c>
      <c r="F512" s="0" t="n">
        <v>5.665</v>
      </c>
      <c r="G512" s="0" t="n">
        <v>2.829</v>
      </c>
      <c r="H512" s="0" t="n">
        <v>2.792</v>
      </c>
    </row>
    <row r="513" customFormat="false" ht="12.75" hidden="false" customHeight="false" outlineLevel="0" collapsed="false">
      <c r="A513" s="329" t="s">
        <v>363</v>
      </c>
      <c r="B513" s="330" t="s">
        <v>1506</v>
      </c>
      <c r="C513" s="330" t="n">
        <v>18</v>
      </c>
      <c r="D513" s="330" t="s">
        <v>683</v>
      </c>
      <c r="E513" s="330" t="n">
        <v>0.326</v>
      </c>
      <c r="F513" s="0" t="n">
        <v>0.267</v>
      </c>
      <c r="G513" s="0" t="n">
        <v>0.133</v>
      </c>
      <c r="H513" s="0" t="n">
        <v>0.132</v>
      </c>
    </row>
    <row r="514" customFormat="false" ht="12.75" hidden="false" customHeight="false" outlineLevel="0" collapsed="false">
      <c r="A514" s="329" t="s">
        <v>363</v>
      </c>
      <c r="B514" s="330" t="s">
        <v>1506</v>
      </c>
      <c r="C514" s="330" t="n">
        <v>18</v>
      </c>
      <c r="D514" s="330" t="s">
        <v>685</v>
      </c>
      <c r="E514" s="330" t="n">
        <v>1.362</v>
      </c>
      <c r="F514" s="0" t="n">
        <v>1.115</v>
      </c>
      <c r="G514" s="0" t="n">
        <v>0.557</v>
      </c>
      <c r="H514" s="0" t="n">
        <v>0.549</v>
      </c>
    </row>
    <row r="515" customFormat="false" ht="12.75" hidden="false" customHeight="false" outlineLevel="0" collapsed="false">
      <c r="A515" s="329" t="s">
        <v>363</v>
      </c>
      <c r="B515" s="330" t="s">
        <v>1506</v>
      </c>
      <c r="C515" s="330" t="n">
        <v>18</v>
      </c>
      <c r="D515" s="330" t="s">
        <v>688</v>
      </c>
      <c r="E515" s="330" t="n">
        <v>0.002</v>
      </c>
      <c r="F515" s="0" t="n">
        <v>0.002</v>
      </c>
      <c r="G515" s="0" t="n">
        <v>0.001</v>
      </c>
      <c r="H515" s="0" t="n">
        <v>0.001</v>
      </c>
    </row>
    <row r="516" customFormat="false" ht="12.75" hidden="false" customHeight="false" outlineLevel="0" collapsed="false">
      <c r="A516" s="329" t="s">
        <v>363</v>
      </c>
      <c r="B516" s="330" t="s">
        <v>1506</v>
      </c>
      <c r="C516" s="330" t="n">
        <v>18</v>
      </c>
      <c r="D516" s="330" t="s">
        <v>690</v>
      </c>
      <c r="E516" s="330" t="n">
        <v>9.398</v>
      </c>
      <c r="F516" s="0" t="n">
        <v>7.693</v>
      </c>
      <c r="G516" s="0" t="n">
        <v>3.843</v>
      </c>
      <c r="H516" s="0" t="n">
        <v>3.792</v>
      </c>
    </row>
    <row r="517" customFormat="false" ht="12.75" hidden="false" customHeight="false" outlineLevel="0" collapsed="false">
      <c r="A517" s="329" t="s">
        <v>363</v>
      </c>
      <c r="B517" s="330" t="s">
        <v>1506</v>
      </c>
      <c r="C517" s="330" t="n">
        <v>18</v>
      </c>
      <c r="D517" s="330" t="s">
        <v>702</v>
      </c>
      <c r="E517" s="330" t="n">
        <v>2.019</v>
      </c>
      <c r="F517" s="0" t="n">
        <v>1.653</v>
      </c>
      <c r="G517" s="0" t="n">
        <v>0.826</v>
      </c>
      <c r="H517" s="0" t="n">
        <v>0.815</v>
      </c>
    </row>
    <row r="518" customFormat="false" ht="12.75" hidden="false" customHeight="false" outlineLevel="0" collapsed="false">
      <c r="A518" s="329" t="s">
        <v>363</v>
      </c>
      <c r="B518" s="330" t="s">
        <v>1506</v>
      </c>
      <c r="C518" s="330" t="n">
        <v>18</v>
      </c>
      <c r="D518" s="330" t="s">
        <v>695</v>
      </c>
      <c r="E518" s="330" t="n">
        <v>0.513</v>
      </c>
      <c r="F518" s="0" t="n">
        <v>0.42</v>
      </c>
      <c r="G518" s="0" t="n">
        <v>0.21</v>
      </c>
      <c r="H518" s="0" t="n">
        <v>0.207</v>
      </c>
    </row>
    <row r="519" customFormat="false" ht="12.75" hidden="false" customHeight="false" outlineLevel="0" collapsed="false">
      <c r="A519" s="329" t="s">
        <v>363</v>
      </c>
      <c r="B519" s="330" t="s">
        <v>1506</v>
      </c>
      <c r="C519" s="330" t="n">
        <v>18</v>
      </c>
      <c r="D519" s="330" t="s">
        <v>704</v>
      </c>
      <c r="E519" s="330" t="n">
        <v>3.261</v>
      </c>
      <c r="F519" s="0" t="n">
        <v>2.67</v>
      </c>
      <c r="G519" s="0" t="n">
        <v>1.333</v>
      </c>
      <c r="H519" s="0" t="n">
        <v>1.316</v>
      </c>
    </row>
    <row r="520" customFormat="false" ht="12.75" hidden="false" customHeight="false" outlineLevel="0" collapsed="false">
      <c r="A520" s="329" t="s">
        <v>363</v>
      </c>
      <c r="B520" s="330" t="s">
        <v>1506</v>
      </c>
      <c r="C520" s="330" t="n">
        <v>18</v>
      </c>
      <c r="D520" s="330" t="s">
        <v>712</v>
      </c>
      <c r="E520" s="330" t="n">
        <v>1.708</v>
      </c>
      <c r="F520" s="0" t="n">
        <v>1.398</v>
      </c>
      <c r="G520" s="0" t="n">
        <v>0.698</v>
      </c>
      <c r="H520" s="0" t="n">
        <v>0.689</v>
      </c>
    </row>
    <row r="521" customFormat="false" ht="12.75" hidden="false" customHeight="false" outlineLevel="0" collapsed="false">
      <c r="A521" s="329" t="s">
        <v>363</v>
      </c>
      <c r="B521" s="330" t="s">
        <v>1506</v>
      </c>
      <c r="C521" s="330" t="n">
        <v>18</v>
      </c>
      <c r="D521" s="330" t="s">
        <v>716</v>
      </c>
      <c r="E521" s="330" t="n">
        <v>1.34</v>
      </c>
      <c r="F521" s="0" t="n">
        <v>1.097</v>
      </c>
      <c r="G521" s="0" t="n">
        <v>0.548</v>
      </c>
      <c r="H521" s="0" t="n">
        <v>0.54</v>
      </c>
    </row>
    <row r="522" customFormat="false" ht="12.75" hidden="false" customHeight="false" outlineLevel="0" collapsed="false">
      <c r="A522" s="329" t="s">
        <v>363</v>
      </c>
      <c r="B522" s="330" t="s">
        <v>1506</v>
      </c>
      <c r="C522" s="330" t="n">
        <v>18</v>
      </c>
      <c r="D522" s="330" t="s">
        <v>724</v>
      </c>
      <c r="E522" s="330" t="n">
        <v>5.978</v>
      </c>
      <c r="F522" s="0" t="n">
        <v>4.894</v>
      </c>
      <c r="G522" s="0" t="n">
        <v>2.444</v>
      </c>
      <c r="H522" s="0" t="n">
        <v>2.412</v>
      </c>
    </row>
    <row r="523" customFormat="false" ht="12.75" hidden="false" customHeight="false" outlineLevel="0" collapsed="false">
      <c r="A523" s="329" t="s">
        <v>363</v>
      </c>
      <c r="B523" s="330" t="s">
        <v>1506</v>
      </c>
      <c r="C523" s="330" t="n">
        <v>18</v>
      </c>
      <c r="D523" s="330" t="s">
        <v>727</v>
      </c>
      <c r="E523" s="330" t="n">
        <v>1.831</v>
      </c>
      <c r="F523" s="0" t="n">
        <v>1.499</v>
      </c>
      <c r="G523" s="0" t="n">
        <v>0.749</v>
      </c>
      <c r="H523" s="0" t="n">
        <v>0.739</v>
      </c>
    </row>
    <row r="524" customFormat="false" ht="12.75" hidden="false" customHeight="false" outlineLevel="0" collapsed="false">
      <c r="A524" s="329" t="s">
        <v>363</v>
      </c>
      <c r="B524" s="330" t="s">
        <v>1506</v>
      </c>
      <c r="C524" s="330" t="n">
        <v>18</v>
      </c>
      <c r="D524" s="330" t="s">
        <v>1182</v>
      </c>
      <c r="E524" s="330" t="n">
        <v>1.841</v>
      </c>
      <c r="F524" s="0" t="n">
        <v>1.507</v>
      </c>
      <c r="G524" s="0" t="n">
        <v>0.753</v>
      </c>
      <c r="H524" s="0" t="n">
        <v>0.743</v>
      </c>
    </row>
    <row r="525" customFormat="false" ht="12.75" hidden="false" customHeight="false" outlineLevel="0" collapsed="false">
      <c r="A525" s="329" t="s">
        <v>363</v>
      </c>
      <c r="B525" s="330" t="s">
        <v>1506</v>
      </c>
      <c r="C525" s="330" t="n">
        <v>18</v>
      </c>
      <c r="D525" s="330" t="s">
        <v>1186</v>
      </c>
      <c r="E525" s="330" t="n">
        <v>0.002</v>
      </c>
      <c r="F525" s="0" t="n">
        <v>0.002</v>
      </c>
      <c r="G525" s="0" t="n">
        <v>0.001</v>
      </c>
      <c r="H525" s="0" t="n">
        <v>0.001</v>
      </c>
    </row>
    <row r="526" customFormat="false" ht="12.75" hidden="false" customHeight="false" outlineLevel="0" collapsed="false">
      <c r="A526" s="329" t="s">
        <v>363</v>
      </c>
      <c r="B526" s="330" t="s">
        <v>1506</v>
      </c>
      <c r="C526" s="330" t="n">
        <v>18</v>
      </c>
      <c r="D526" s="330" t="s">
        <v>732</v>
      </c>
      <c r="E526" s="330" t="n">
        <v>0.002</v>
      </c>
      <c r="F526" s="0" t="n">
        <v>0.002</v>
      </c>
      <c r="G526" s="0" t="n">
        <v>0.001</v>
      </c>
      <c r="H526" s="0" t="n">
        <v>0.001</v>
      </c>
    </row>
    <row r="527" customFormat="false" ht="12.75" hidden="false" customHeight="false" outlineLevel="0" collapsed="false">
      <c r="A527" s="329" t="s">
        <v>363</v>
      </c>
      <c r="B527" s="330" t="s">
        <v>1506</v>
      </c>
      <c r="C527" s="330" t="n">
        <v>18</v>
      </c>
      <c r="D527" s="330" t="s">
        <v>738</v>
      </c>
      <c r="E527" s="330" t="n">
        <v>0.571</v>
      </c>
      <c r="F527" s="0" t="n">
        <v>0.468</v>
      </c>
      <c r="G527" s="0" t="n">
        <v>0.234</v>
      </c>
      <c r="H527" s="0" t="n">
        <v>0.231</v>
      </c>
    </row>
    <row r="528" customFormat="false" ht="12.75" hidden="false" customHeight="false" outlineLevel="0" collapsed="false">
      <c r="A528" s="329" t="s">
        <v>363</v>
      </c>
      <c r="B528" s="330" t="s">
        <v>1506</v>
      </c>
      <c r="C528" s="330" t="n">
        <v>18</v>
      </c>
      <c r="D528" s="330" t="s">
        <v>740</v>
      </c>
      <c r="E528" s="330" t="n">
        <v>10.569</v>
      </c>
      <c r="F528" s="0" t="n">
        <v>8.652</v>
      </c>
      <c r="G528" s="0" t="n">
        <v>4.322</v>
      </c>
      <c r="H528" s="0" t="n">
        <v>4.264</v>
      </c>
    </row>
    <row r="529" customFormat="false" ht="12.75" hidden="false" customHeight="false" outlineLevel="0" collapsed="false">
      <c r="A529" s="329" t="s">
        <v>363</v>
      </c>
      <c r="B529" s="330" t="s">
        <v>1506</v>
      </c>
      <c r="C529" s="330" t="n">
        <v>18</v>
      </c>
      <c r="D529" s="330" t="s">
        <v>742</v>
      </c>
      <c r="E529" s="330" t="n">
        <v>0.768</v>
      </c>
      <c r="F529" s="0" t="n">
        <v>0.629</v>
      </c>
      <c r="G529" s="0" t="n">
        <v>0.314</v>
      </c>
      <c r="H529" s="0" t="n">
        <v>0.31</v>
      </c>
    </row>
    <row r="530" customFormat="false" ht="12.75" hidden="false" customHeight="false" outlineLevel="0" collapsed="false">
      <c r="A530" s="329" t="s">
        <v>363</v>
      </c>
      <c r="B530" s="330" t="s">
        <v>1506</v>
      </c>
      <c r="C530" s="330" t="n">
        <v>18</v>
      </c>
      <c r="D530" s="330" t="s">
        <v>745</v>
      </c>
      <c r="E530" s="330" t="n">
        <v>0.456</v>
      </c>
      <c r="F530" s="0" t="n">
        <v>0.373</v>
      </c>
      <c r="G530" s="0" t="n">
        <v>0.186</v>
      </c>
      <c r="H530" s="0" t="n">
        <v>0.184</v>
      </c>
    </row>
    <row r="531" customFormat="false" ht="12.75" hidden="false" customHeight="false" outlineLevel="0" collapsed="false">
      <c r="A531" s="329" t="s">
        <v>363</v>
      </c>
      <c r="B531" s="330" t="s">
        <v>1506</v>
      </c>
      <c r="C531" s="330" t="n">
        <v>18</v>
      </c>
      <c r="D531" s="330" t="s">
        <v>747</v>
      </c>
      <c r="E531" s="330" t="n">
        <v>1.306</v>
      </c>
      <c r="F531" s="0" t="n">
        <v>1.069</v>
      </c>
      <c r="G531" s="0" t="n">
        <v>0.534</v>
      </c>
      <c r="H531" s="0" t="n">
        <v>0.527</v>
      </c>
    </row>
    <row r="532" customFormat="false" ht="12.75" hidden="false" customHeight="false" outlineLevel="0" collapsed="false">
      <c r="A532" s="329" t="s">
        <v>363</v>
      </c>
      <c r="B532" s="330" t="s">
        <v>1506</v>
      </c>
      <c r="C532" s="330" t="n">
        <v>18</v>
      </c>
      <c r="D532" s="330" t="s">
        <v>751</v>
      </c>
      <c r="E532" s="330" t="n">
        <v>4.999</v>
      </c>
      <c r="F532" s="0" t="n">
        <v>4.092</v>
      </c>
      <c r="G532" s="0" t="n">
        <v>2.044</v>
      </c>
      <c r="H532" s="0" t="n">
        <v>2.017</v>
      </c>
    </row>
    <row r="533" customFormat="false" ht="12.75" hidden="false" customHeight="false" outlineLevel="0" collapsed="false">
      <c r="A533" s="329" t="s">
        <v>363</v>
      </c>
      <c r="B533" s="330" t="s">
        <v>1506</v>
      </c>
      <c r="C533" s="330" t="n">
        <v>18</v>
      </c>
      <c r="D533" s="330" t="s">
        <v>758</v>
      </c>
      <c r="E533" s="330" t="n">
        <v>0.004</v>
      </c>
      <c r="F533" s="0" t="n">
        <v>0.004</v>
      </c>
      <c r="G533" s="0" t="n">
        <v>0.002</v>
      </c>
      <c r="H533" s="0" t="n">
        <v>0.002</v>
      </c>
    </row>
    <row r="534" customFormat="false" ht="12.75" hidden="false" customHeight="false" outlineLevel="0" collapsed="false">
      <c r="A534" s="329" t="s">
        <v>363</v>
      </c>
      <c r="B534" s="330" t="s">
        <v>1506</v>
      </c>
      <c r="C534" s="330" t="n">
        <v>18</v>
      </c>
      <c r="D534" s="330" t="s">
        <v>760</v>
      </c>
      <c r="E534" s="330" t="n">
        <v>0.871</v>
      </c>
      <c r="F534" s="0" t="n">
        <v>0.713</v>
      </c>
      <c r="G534" s="0" t="n">
        <v>0.356</v>
      </c>
      <c r="H534" s="0" t="n">
        <v>0.351</v>
      </c>
    </row>
    <row r="535" customFormat="false" ht="12.75" hidden="false" customHeight="false" outlineLevel="0" collapsed="false">
      <c r="A535" s="329" t="s">
        <v>363</v>
      </c>
      <c r="B535" s="330" t="s">
        <v>1506</v>
      </c>
      <c r="C535" s="330" t="n">
        <v>18</v>
      </c>
      <c r="D535" s="330" t="s">
        <v>766</v>
      </c>
      <c r="E535" s="330" t="n">
        <v>4.478</v>
      </c>
      <c r="F535" s="0" t="n">
        <v>3.666</v>
      </c>
      <c r="G535" s="0" t="n">
        <v>1.831</v>
      </c>
      <c r="H535" s="0" t="n">
        <v>1.807</v>
      </c>
    </row>
    <row r="536" customFormat="false" ht="12.75" hidden="false" customHeight="false" outlineLevel="0" collapsed="false">
      <c r="A536" s="329" t="s">
        <v>363</v>
      </c>
      <c r="B536" s="330" t="s">
        <v>1506</v>
      </c>
      <c r="C536" s="330" t="n">
        <v>18</v>
      </c>
      <c r="D536" s="330" t="s">
        <v>770</v>
      </c>
      <c r="E536" s="330" t="n">
        <v>1.106</v>
      </c>
      <c r="F536" s="0" t="n">
        <v>0.905</v>
      </c>
      <c r="G536" s="0" t="n">
        <v>0.452</v>
      </c>
      <c r="H536" s="0" t="n">
        <v>0.446</v>
      </c>
    </row>
    <row r="537" customFormat="false" ht="12.75" hidden="false" customHeight="false" outlineLevel="0" collapsed="false">
      <c r="A537" s="329" t="s">
        <v>363</v>
      </c>
      <c r="B537" s="330" t="s">
        <v>1506</v>
      </c>
      <c r="C537" s="330" t="n">
        <v>18</v>
      </c>
      <c r="D537" s="330" t="s">
        <v>772</v>
      </c>
      <c r="E537" s="330" t="n">
        <v>7.923</v>
      </c>
      <c r="F537" s="0" t="n">
        <v>6.486</v>
      </c>
      <c r="G537" s="0" t="n">
        <v>3.24</v>
      </c>
      <c r="H537" s="0" t="n">
        <v>3.197</v>
      </c>
    </row>
    <row r="538" customFormat="false" ht="12.75" hidden="false" customHeight="false" outlineLevel="0" collapsed="false">
      <c r="A538" s="329" t="s">
        <v>363</v>
      </c>
      <c r="B538" s="330" t="s">
        <v>1506</v>
      </c>
      <c r="C538" s="330" t="n">
        <v>18</v>
      </c>
      <c r="D538" s="330" t="s">
        <v>775</v>
      </c>
      <c r="E538" s="330" t="n">
        <v>2.755</v>
      </c>
      <c r="F538" s="0" t="n">
        <v>2.256</v>
      </c>
      <c r="G538" s="0" t="n">
        <v>1.127</v>
      </c>
      <c r="H538" s="0" t="n">
        <v>1.112</v>
      </c>
    </row>
    <row r="539" customFormat="false" ht="12.75" hidden="false" customHeight="false" outlineLevel="0" collapsed="false">
      <c r="A539" s="329" t="s">
        <v>363</v>
      </c>
      <c r="B539" s="330" t="s">
        <v>1506</v>
      </c>
      <c r="C539" s="330" t="n">
        <v>18</v>
      </c>
      <c r="D539" s="330" t="s">
        <v>777</v>
      </c>
      <c r="E539" s="330" t="n">
        <v>0.732</v>
      </c>
      <c r="F539" s="0" t="n">
        <v>0.599</v>
      </c>
      <c r="G539" s="0" t="n">
        <v>0.299</v>
      </c>
      <c r="H539" s="0" t="n">
        <v>0.295</v>
      </c>
    </row>
    <row r="540" customFormat="false" ht="12.75" hidden="false" customHeight="false" outlineLevel="0" collapsed="false">
      <c r="A540" s="329" t="s">
        <v>363</v>
      </c>
      <c r="B540" s="330" t="s">
        <v>1506</v>
      </c>
      <c r="C540" s="330" t="n">
        <v>18</v>
      </c>
      <c r="D540" s="330" t="s">
        <v>779</v>
      </c>
      <c r="E540" s="330" t="n">
        <v>0.73</v>
      </c>
      <c r="F540" s="0" t="n">
        <v>0.597</v>
      </c>
      <c r="G540" s="0" t="n">
        <v>0.298</v>
      </c>
      <c r="H540" s="0" t="n">
        <v>0.294</v>
      </c>
    </row>
    <row r="541" customFormat="false" ht="12.75" hidden="false" customHeight="false" outlineLevel="0" collapsed="false">
      <c r="A541" s="329" t="s">
        <v>363</v>
      </c>
      <c r="B541" s="330" t="s">
        <v>1506</v>
      </c>
      <c r="C541" s="330" t="n">
        <v>18</v>
      </c>
      <c r="D541" s="330" t="s">
        <v>781</v>
      </c>
      <c r="E541" s="330" t="n">
        <v>0.002</v>
      </c>
      <c r="F541" s="0" t="n">
        <v>0.002</v>
      </c>
      <c r="G541" s="0" t="n">
        <v>0.001</v>
      </c>
      <c r="H541" s="0" t="n">
        <v>0.001</v>
      </c>
    </row>
    <row r="542" customFormat="false" ht="12.75" hidden="false" customHeight="false" outlineLevel="0" collapsed="false">
      <c r="A542" s="329" t="s">
        <v>363</v>
      </c>
      <c r="B542" s="330" t="s">
        <v>1506</v>
      </c>
      <c r="C542" s="330" t="n">
        <v>18</v>
      </c>
      <c r="D542" s="330" t="s">
        <v>787</v>
      </c>
      <c r="E542" s="330" t="n">
        <v>13.231</v>
      </c>
      <c r="F542" s="0" t="n">
        <v>10.831</v>
      </c>
      <c r="G542" s="0" t="n">
        <v>5.41</v>
      </c>
      <c r="H542" s="0" t="n">
        <v>5.338</v>
      </c>
    </row>
    <row r="543" customFormat="false" ht="12.75" hidden="false" customHeight="false" outlineLevel="0" collapsed="false">
      <c r="A543" s="329" t="s">
        <v>363</v>
      </c>
      <c r="B543" s="330" t="s">
        <v>1506</v>
      </c>
      <c r="C543" s="330" t="n">
        <v>18</v>
      </c>
      <c r="D543" s="330" t="s">
        <v>789</v>
      </c>
      <c r="E543" s="330" t="n">
        <v>0.244</v>
      </c>
      <c r="F543" s="0" t="n">
        <v>0.2</v>
      </c>
      <c r="G543" s="0" t="n">
        <v>0.1</v>
      </c>
      <c r="H543" s="0" t="n">
        <v>0.098</v>
      </c>
    </row>
    <row r="544" customFormat="false" ht="12.75" hidden="false" customHeight="false" outlineLevel="0" collapsed="false">
      <c r="A544" s="329" t="s">
        <v>363</v>
      </c>
      <c r="B544" s="330" t="s">
        <v>1506</v>
      </c>
      <c r="C544" s="330" t="n">
        <v>18</v>
      </c>
      <c r="D544" s="330" t="s">
        <v>794</v>
      </c>
      <c r="E544" s="330" t="n">
        <v>0.449</v>
      </c>
      <c r="F544" s="0" t="n">
        <v>0.368</v>
      </c>
      <c r="G544" s="0" t="n">
        <v>0.184</v>
      </c>
      <c r="H544" s="0" t="n">
        <v>0.181</v>
      </c>
    </row>
    <row r="545" customFormat="false" ht="12.75" hidden="false" customHeight="false" outlineLevel="0" collapsed="false">
      <c r="A545" s="329" t="s">
        <v>363</v>
      </c>
      <c r="B545" s="330" t="s">
        <v>1506</v>
      </c>
      <c r="C545" s="330" t="n">
        <v>18</v>
      </c>
      <c r="D545" s="330" t="s">
        <v>796</v>
      </c>
      <c r="E545" s="330" t="n">
        <v>1.692</v>
      </c>
      <c r="F545" s="0" t="n">
        <v>1.385</v>
      </c>
      <c r="G545" s="0" t="n">
        <v>0.692</v>
      </c>
      <c r="H545" s="0" t="n">
        <v>0.683</v>
      </c>
    </row>
    <row r="546" customFormat="false" ht="12.75" hidden="false" customHeight="false" outlineLevel="0" collapsed="false">
      <c r="A546" s="329" t="s">
        <v>363</v>
      </c>
      <c r="B546" s="330" t="s">
        <v>1506</v>
      </c>
      <c r="C546" s="330" t="n">
        <v>18</v>
      </c>
      <c r="D546" s="330" t="s">
        <v>818</v>
      </c>
      <c r="E546" s="330" t="n">
        <v>4.064</v>
      </c>
      <c r="F546" s="0" t="n">
        <v>3.326</v>
      </c>
      <c r="G546" s="0" t="n">
        <v>1.662</v>
      </c>
      <c r="H546" s="0" t="n">
        <v>1.639</v>
      </c>
    </row>
    <row r="547" customFormat="false" ht="12.75" hidden="false" customHeight="false" outlineLevel="0" collapsed="false">
      <c r="A547" s="329" t="s">
        <v>363</v>
      </c>
      <c r="B547" s="330" t="s">
        <v>1506</v>
      </c>
      <c r="C547" s="330" t="n">
        <v>18</v>
      </c>
      <c r="D547" s="330" t="s">
        <v>820</v>
      </c>
      <c r="E547" s="330" t="n">
        <v>0.007</v>
      </c>
      <c r="F547" s="0" t="n">
        <v>0.006</v>
      </c>
      <c r="G547" s="0" t="n">
        <v>0.003</v>
      </c>
      <c r="H547" s="0" t="n">
        <v>0.003</v>
      </c>
    </row>
    <row r="548" customFormat="false" ht="12.75" hidden="false" customHeight="false" outlineLevel="0" collapsed="false">
      <c r="A548" s="329" t="s">
        <v>363</v>
      </c>
      <c r="B548" s="330" t="s">
        <v>1506</v>
      </c>
      <c r="C548" s="330" t="n">
        <v>18</v>
      </c>
      <c r="D548" s="330" t="s">
        <v>801</v>
      </c>
      <c r="E548" s="330" t="n">
        <v>2.275</v>
      </c>
      <c r="F548" s="0" t="n">
        <v>1.863</v>
      </c>
      <c r="G548" s="0" t="n">
        <v>0.93</v>
      </c>
      <c r="H548" s="0" t="n">
        <v>0.918</v>
      </c>
    </row>
    <row r="549" customFormat="false" ht="12.75" hidden="false" customHeight="false" outlineLevel="0" collapsed="false">
      <c r="A549" s="329" t="s">
        <v>363</v>
      </c>
      <c r="B549" s="330" t="s">
        <v>1506</v>
      </c>
      <c r="C549" s="330" t="n">
        <v>18</v>
      </c>
      <c r="D549" s="330" t="s">
        <v>811</v>
      </c>
      <c r="E549" s="330" t="n">
        <v>0.752</v>
      </c>
      <c r="F549" s="0" t="n">
        <v>0.616</v>
      </c>
      <c r="G549" s="0" t="n">
        <v>0.308</v>
      </c>
      <c r="H549" s="0" t="n">
        <v>0.304</v>
      </c>
    </row>
    <row r="550" customFormat="false" ht="12.75" hidden="false" customHeight="false" outlineLevel="0" collapsed="false">
      <c r="A550" s="329" t="s">
        <v>363</v>
      </c>
      <c r="B550" s="330" t="s">
        <v>1506</v>
      </c>
      <c r="C550" s="330" t="n">
        <v>18</v>
      </c>
      <c r="D550" s="330" t="s">
        <v>816</v>
      </c>
      <c r="E550" s="330" t="n">
        <v>0.121</v>
      </c>
      <c r="F550" s="0" t="n">
        <v>0.099</v>
      </c>
      <c r="G550" s="0" t="n">
        <v>0.049</v>
      </c>
      <c r="H550" s="0" t="n">
        <v>0.049</v>
      </c>
    </row>
    <row r="551" customFormat="false" ht="12.75" hidden="false" customHeight="false" outlineLevel="0" collapsed="false">
      <c r="A551" s="329" t="s">
        <v>363</v>
      </c>
      <c r="B551" s="330" t="s">
        <v>1506</v>
      </c>
      <c r="C551" s="330" t="n">
        <v>18</v>
      </c>
      <c r="D551" s="330" t="s">
        <v>822</v>
      </c>
      <c r="E551" s="330" t="n">
        <v>0.714</v>
      </c>
      <c r="F551" s="0" t="n">
        <v>0.584</v>
      </c>
      <c r="G551" s="0" t="n">
        <v>0.292</v>
      </c>
      <c r="H551" s="0" t="n">
        <v>0.288</v>
      </c>
    </row>
    <row r="552" customFormat="false" ht="12.75" hidden="false" customHeight="false" outlineLevel="0" collapsed="false">
      <c r="A552" s="329" t="s">
        <v>363</v>
      </c>
      <c r="B552" s="330" t="s">
        <v>1506</v>
      </c>
      <c r="C552" s="330" t="n">
        <v>18</v>
      </c>
      <c r="D552" s="330" t="s">
        <v>826</v>
      </c>
      <c r="E552" s="330" t="n">
        <v>1.774</v>
      </c>
      <c r="F552" s="0" t="n">
        <v>1.452</v>
      </c>
      <c r="G552" s="0" t="n">
        <v>0.725</v>
      </c>
      <c r="H552" s="0" t="n">
        <v>0.716</v>
      </c>
    </row>
    <row r="553" customFormat="false" ht="12.75" hidden="false" customHeight="false" outlineLevel="0" collapsed="false">
      <c r="A553" s="329" t="s">
        <v>363</v>
      </c>
      <c r="B553" s="330" t="s">
        <v>1506</v>
      </c>
      <c r="C553" s="330" t="n">
        <v>18</v>
      </c>
      <c r="D553" s="330" t="s">
        <v>829</v>
      </c>
      <c r="E553" s="330" t="n">
        <v>1.207</v>
      </c>
      <c r="F553" s="0" t="n">
        <v>0.988</v>
      </c>
      <c r="G553" s="0" t="n">
        <v>0.494</v>
      </c>
      <c r="H553" s="0" t="n">
        <v>0.487</v>
      </c>
    </row>
    <row r="554" customFormat="false" ht="12.75" hidden="false" customHeight="false" outlineLevel="0" collapsed="false">
      <c r="A554" s="329" t="s">
        <v>363</v>
      </c>
      <c r="B554" s="330" t="s">
        <v>1506</v>
      </c>
      <c r="C554" s="330" t="n">
        <v>18</v>
      </c>
      <c r="D554" s="330" t="s">
        <v>836</v>
      </c>
      <c r="E554" s="330" t="n">
        <v>1.842</v>
      </c>
      <c r="F554" s="0" t="n">
        <v>1.508</v>
      </c>
      <c r="G554" s="0" t="n">
        <v>0.753</v>
      </c>
      <c r="H554" s="0" t="n">
        <v>0.743</v>
      </c>
    </row>
    <row r="555" customFormat="false" ht="12.75" hidden="false" customHeight="false" outlineLevel="0" collapsed="false">
      <c r="A555" s="329" t="s">
        <v>363</v>
      </c>
      <c r="B555" s="330" t="s">
        <v>1506</v>
      </c>
      <c r="C555" s="330" t="n">
        <v>18</v>
      </c>
      <c r="D555" s="330" t="s">
        <v>838</v>
      </c>
      <c r="E555" s="330" t="n">
        <v>10.015</v>
      </c>
      <c r="F555" s="0" t="n">
        <v>8.198</v>
      </c>
      <c r="G555" s="0" t="n">
        <v>4.095</v>
      </c>
      <c r="H555" s="0" t="n">
        <v>4.041</v>
      </c>
    </row>
    <row r="556" customFormat="false" ht="12.75" hidden="false" customHeight="false" outlineLevel="0" collapsed="false">
      <c r="A556" s="329" t="s">
        <v>363</v>
      </c>
      <c r="B556" s="330" t="s">
        <v>1506</v>
      </c>
      <c r="C556" s="330" t="n">
        <v>18</v>
      </c>
      <c r="D556" s="330" t="s">
        <v>851</v>
      </c>
      <c r="E556" s="330" t="n">
        <v>0.007</v>
      </c>
      <c r="F556" s="0" t="n">
        <v>0.006</v>
      </c>
      <c r="G556" s="0" t="n">
        <v>0.003</v>
      </c>
      <c r="H556" s="0" t="n">
        <v>0.003</v>
      </c>
    </row>
    <row r="557" customFormat="false" ht="12.75" hidden="false" customHeight="false" outlineLevel="0" collapsed="false">
      <c r="A557" s="329" t="s">
        <v>363</v>
      </c>
      <c r="B557" s="330" t="s">
        <v>1506</v>
      </c>
      <c r="C557" s="330" t="n">
        <v>18</v>
      </c>
      <c r="D557" s="330" t="s">
        <v>845</v>
      </c>
      <c r="E557" s="330" t="n">
        <v>1.554</v>
      </c>
      <c r="F557" s="0" t="n">
        <v>1.272</v>
      </c>
      <c r="G557" s="0" t="n">
        <v>0.635</v>
      </c>
      <c r="H557" s="0" t="n">
        <v>0.627</v>
      </c>
    </row>
    <row r="558" customFormat="false" ht="12.75" hidden="false" customHeight="false" outlineLevel="0" collapsed="false">
      <c r="A558" s="329" t="s">
        <v>363</v>
      </c>
      <c r="B558" s="330" t="s">
        <v>1506</v>
      </c>
      <c r="C558" s="330" t="n">
        <v>18</v>
      </c>
      <c r="D558" s="330" t="s">
        <v>847</v>
      </c>
      <c r="E558" s="330" t="n">
        <v>0.007</v>
      </c>
      <c r="F558" s="0" t="n">
        <v>0.006</v>
      </c>
      <c r="G558" s="0" t="n">
        <v>0.003</v>
      </c>
      <c r="H558" s="0" t="n">
        <v>0.003</v>
      </c>
    </row>
    <row r="559" customFormat="false" ht="12.75" hidden="false" customHeight="false" outlineLevel="0" collapsed="false">
      <c r="A559" s="329" t="s">
        <v>363</v>
      </c>
      <c r="B559" s="330" t="s">
        <v>1506</v>
      </c>
      <c r="C559" s="330" t="n">
        <v>18</v>
      </c>
      <c r="D559" s="330" t="s">
        <v>849</v>
      </c>
      <c r="E559" s="330" t="n">
        <v>0.875</v>
      </c>
      <c r="F559" s="0" t="n">
        <v>0.717</v>
      </c>
      <c r="G559" s="0" t="n">
        <v>0.358</v>
      </c>
      <c r="H559" s="0" t="n">
        <v>0.353</v>
      </c>
    </row>
    <row r="560" customFormat="false" ht="12.75" hidden="false" customHeight="false" outlineLevel="0" collapsed="false">
      <c r="A560" s="329" t="s">
        <v>363</v>
      </c>
      <c r="B560" s="330" t="s">
        <v>1506</v>
      </c>
      <c r="C560" s="330" t="n">
        <v>18</v>
      </c>
      <c r="D560" s="330" t="s">
        <v>853</v>
      </c>
      <c r="E560" s="330" t="n">
        <v>0.003</v>
      </c>
      <c r="F560" s="0" t="n">
        <v>0.003</v>
      </c>
      <c r="G560" s="0" t="n">
        <v>0.001</v>
      </c>
      <c r="H560" s="0" t="n">
        <v>0.001</v>
      </c>
    </row>
    <row r="561" customFormat="false" ht="12.75" hidden="false" customHeight="false" outlineLevel="0" collapsed="false">
      <c r="A561" s="329" t="s">
        <v>363</v>
      </c>
      <c r="B561" s="330" t="s">
        <v>1506</v>
      </c>
      <c r="C561" s="330" t="n">
        <v>18</v>
      </c>
      <c r="D561" s="330" t="s">
        <v>857</v>
      </c>
      <c r="E561" s="330" t="n">
        <v>3.926</v>
      </c>
      <c r="F561" s="0" t="n">
        <v>3.214</v>
      </c>
      <c r="G561" s="0" t="n">
        <v>1.605</v>
      </c>
      <c r="H561" s="0" t="n">
        <v>1.584</v>
      </c>
    </row>
    <row r="562" customFormat="false" ht="12.75" hidden="false" customHeight="false" outlineLevel="0" collapsed="false">
      <c r="A562" s="329" t="s">
        <v>363</v>
      </c>
      <c r="B562" s="330" t="s">
        <v>1506</v>
      </c>
      <c r="C562" s="330" t="n">
        <v>18</v>
      </c>
      <c r="D562" s="330" t="s">
        <v>861</v>
      </c>
      <c r="E562" s="330" t="n">
        <v>0.329</v>
      </c>
      <c r="F562" s="0" t="n">
        <v>0.269</v>
      </c>
      <c r="G562" s="0" t="n">
        <v>0.135</v>
      </c>
      <c r="H562" s="0" t="n">
        <v>0.133</v>
      </c>
    </row>
    <row r="563" customFormat="false" ht="12.75" hidden="false" customHeight="false" outlineLevel="0" collapsed="false">
      <c r="A563" s="329" t="s">
        <v>363</v>
      </c>
      <c r="B563" s="330" t="s">
        <v>1506</v>
      </c>
      <c r="C563" s="330" t="n">
        <v>18</v>
      </c>
      <c r="D563" s="330" t="s">
        <v>863</v>
      </c>
      <c r="E563" s="330" t="n">
        <v>3.062</v>
      </c>
      <c r="F563" s="0" t="n">
        <v>2.507</v>
      </c>
      <c r="G563" s="0" t="n">
        <v>1.252</v>
      </c>
      <c r="H563" s="0" t="n">
        <v>1.235</v>
      </c>
    </row>
    <row r="564" customFormat="false" ht="12.75" hidden="false" customHeight="false" outlineLevel="0" collapsed="false">
      <c r="A564" s="329" t="s">
        <v>363</v>
      </c>
      <c r="B564" s="330" t="s">
        <v>1506</v>
      </c>
      <c r="C564" s="330" t="n">
        <v>18</v>
      </c>
      <c r="D564" s="330" t="s">
        <v>866</v>
      </c>
      <c r="E564" s="330" t="n">
        <v>1.3</v>
      </c>
      <c r="F564" s="0" t="n">
        <v>1.064</v>
      </c>
      <c r="G564" s="0" t="n">
        <v>0.531</v>
      </c>
      <c r="H564" s="0" t="n">
        <v>0.524</v>
      </c>
    </row>
    <row r="565" customFormat="false" ht="12.75" hidden="false" customHeight="false" outlineLevel="0" collapsed="false">
      <c r="A565" s="329" t="s">
        <v>363</v>
      </c>
      <c r="B565" s="330" t="s">
        <v>1506</v>
      </c>
      <c r="C565" s="330" t="n">
        <v>18</v>
      </c>
      <c r="D565" s="330" t="s">
        <v>868</v>
      </c>
      <c r="E565" s="330" t="n">
        <v>7.209</v>
      </c>
      <c r="F565" s="0" t="n">
        <v>5.902</v>
      </c>
      <c r="G565" s="0" t="n">
        <v>2.948</v>
      </c>
      <c r="H565" s="0" t="n">
        <v>2.909</v>
      </c>
    </row>
    <row r="566" customFormat="false" ht="12.75" hidden="false" customHeight="false" outlineLevel="0" collapsed="false">
      <c r="A566" s="329" t="s">
        <v>363</v>
      </c>
      <c r="B566" s="330" t="s">
        <v>1506</v>
      </c>
      <c r="C566" s="330" t="n">
        <v>18</v>
      </c>
      <c r="D566" s="330" t="s">
        <v>873</v>
      </c>
      <c r="E566" s="330" t="n">
        <v>2.1</v>
      </c>
      <c r="F566" s="0" t="n">
        <v>1.719</v>
      </c>
      <c r="G566" s="0" t="n">
        <v>0.859</v>
      </c>
      <c r="H566" s="0" t="n">
        <v>0.847</v>
      </c>
    </row>
    <row r="567" customFormat="false" ht="12.75" hidden="false" customHeight="false" outlineLevel="0" collapsed="false">
      <c r="A567" s="329" t="s">
        <v>363</v>
      </c>
      <c r="B567" s="330" t="s">
        <v>1506</v>
      </c>
      <c r="C567" s="330" t="n">
        <v>18</v>
      </c>
      <c r="D567" s="330" t="s">
        <v>875</v>
      </c>
      <c r="E567" s="330" t="n">
        <v>1.12</v>
      </c>
      <c r="F567" s="0" t="n">
        <v>0.917</v>
      </c>
      <c r="G567" s="0" t="n">
        <v>0.458</v>
      </c>
      <c r="H567" s="0" t="n">
        <v>0.452</v>
      </c>
    </row>
    <row r="568" customFormat="false" ht="12.75" hidden="false" customHeight="false" outlineLevel="0" collapsed="false">
      <c r="A568" s="329" t="s">
        <v>363</v>
      </c>
      <c r="B568" s="330" t="s">
        <v>1506</v>
      </c>
      <c r="C568" s="330" t="n">
        <v>18</v>
      </c>
      <c r="D568" s="330" t="s">
        <v>880</v>
      </c>
      <c r="E568" s="330" t="n">
        <v>0.568</v>
      </c>
      <c r="F568" s="0" t="n">
        <v>0.465</v>
      </c>
      <c r="G568" s="0" t="n">
        <v>0.232</v>
      </c>
      <c r="H568" s="0" t="n">
        <v>0.229</v>
      </c>
    </row>
    <row r="569" customFormat="false" ht="12.75" hidden="false" customHeight="false" outlineLevel="0" collapsed="false">
      <c r="A569" s="329" t="s">
        <v>363</v>
      </c>
      <c r="B569" s="330" t="s">
        <v>1506</v>
      </c>
      <c r="C569" s="330" t="n">
        <v>18</v>
      </c>
      <c r="D569" s="330" t="s">
        <v>878</v>
      </c>
      <c r="E569" s="330" t="n">
        <v>0.634</v>
      </c>
      <c r="F569" s="0" t="n">
        <v>0.519</v>
      </c>
      <c r="G569" s="0" t="n">
        <v>0.259</v>
      </c>
      <c r="H569" s="0" t="n">
        <v>0.256</v>
      </c>
    </row>
    <row r="570" customFormat="false" ht="12.75" hidden="false" customHeight="false" outlineLevel="0" collapsed="false">
      <c r="A570" s="329" t="s">
        <v>363</v>
      </c>
      <c r="B570" s="330" t="s">
        <v>1506</v>
      </c>
      <c r="C570" s="330" t="n">
        <v>18</v>
      </c>
      <c r="D570" s="330" t="s">
        <v>882</v>
      </c>
      <c r="E570" s="330" t="n">
        <v>4.339</v>
      </c>
      <c r="F570" s="0" t="n">
        <v>3.552</v>
      </c>
      <c r="G570" s="0" t="n">
        <v>1.774</v>
      </c>
      <c r="H570" s="0" t="n">
        <v>1.751</v>
      </c>
    </row>
    <row r="571" customFormat="false" ht="12.75" hidden="false" customHeight="false" outlineLevel="0" collapsed="false">
      <c r="A571" s="329" t="s">
        <v>363</v>
      </c>
      <c r="B571" s="330" t="s">
        <v>1506</v>
      </c>
      <c r="C571" s="330" t="n">
        <v>18</v>
      </c>
      <c r="D571" s="330" t="s">
        <v>884</v>
      </c>
      <c r="E571" s="330" t="n">
        <v>0.449</v>
      </c>
      <c r="F571" s="0" t="n">
        <v>0.368</v>
      </c>
      <c r="G571" s="0" t="n">
        <v>0.184</v>
      </c>
      <c r="H571" s="0" t="n">
        <v>0.181</v>
      </c>
    </row>
    <row r="572" customFormat="false" ht="12.75" hidden="false" customHeight="false" outlineLevel="0" collapsed="false">
      <c r="A572" s="329" t="s">
        <v>363</v>
      </c>
      <c r="B572" s="330" t="s">
        <v>1506</v>
      </c>
      <c r="C572" s="330" t="n">
        <v>18</v>
      </c>
      <c r="D572" s="330" t="s">
        <v>886</v>
      </c>
      <c r="E572" s="330" t="n">
        <v>1.505</v>
      </c>
      <c r="F572" s="0" t="n">
        <v>1.232</v>
      </c>
      <c r="G572" s="0" t="n">
        <v>0.615</v>
      </c>
      <c r="H572" s="0" t="n">
        <v>0.607</v>
      </c>
    </row>
    <row r="573" customFormat="false" ht="12.75" hidden="false" customHeight="false" outlineLevel="0" collapsed="false">
      <c r="A573" s="329" t="s">
        <v>363</v>
      </c>
      <c r="B573" s="330" t="s">
        <v>1506</v>
      </c>
      <c r="C573" s="330" t="n">
        <v>18</v>
      </c>
      <c r="D573" s="330" t="s">
        <v>888</v>
      </c>
      <c r="E573" s="330" t="n">
        <v>2.038</v>
      </c>
      <c r="F573" s="0" t="n">
        <v>1.669</v>
      </c>
      <c r="G573" s="0" t="n">
        <v>0.833</v>
      </c>
      <c r="H573" s="0" t="n">
        <v>0.822</v>
      </c>
    </row>
    <row r="574" customFormat="false" ht="12.75" hidden="false" customHeight="false" outlineLevel="0" collapsed="false">
      <c r="A574" s="329" t="s">
        <v>363</v>
      </c>
      <c r="B574" s="330" t="s">
        <v>1506</v>
      </c>
      <c r="C574" s="330" t="n">
        <v>18</v>
      </c>
      <c r="D574" s="330" t="s">
        <v>890</v>
      </c>
      <c r="E574" s="330" t="n">
        <v>0.246</v>
      </c>
      <c r="F574" s="0" t="n">
        <v>0.202</v>
      </c>
      <c r="G574" s="0" t="n">
        <v>0.101</v>
      </c>
      <c r="H574" s="0" t="n">
        <v>0.099</v>
      </c>
    </row>
    <row r="575" customFormat="false" ht="12.75" hidden="false" customHeight="false" outlineLevel="0" collapsed="false">
      <c r="A575" s="329" t="s">
        <v>363</v>
      </c>
      <c r="B575" s="330" t="s">
        <v>1506</v>
      </c>
      <c r="C575" s="330" t="n">
        <v>18</v>
      </c>
      <c r="D575" s="330" t="s">
        <v>903</v>
      </c>
      <c r="E575" s="330" t="n">
        <v>2.51</v>
      </c>
      <c r="F575" s="0" t="n">
        <v>2.055</v>
      </c>
      <c r="G575" s="0" t="n">
        <v>1.026</v>
      </c>
      <c r="H575" s="0" t="n">
        <v>1.013</v>
      </c>
    </row>
    <row r="576" customFormat="false" ht="12.75" hidden="false" customHeight="false" outlineLevel="0" collapsed="false">
      <c r="A576" s="329" t="s">
        <v>363</v>
      </c>
      <c r="B576" s="330" t="s">
        <v>1506</v>
      </c>
      <c r="C576" s="330" t="n">
        <v>18</v>
      </c>
      <c r="D576" s="330" t="s">
        <v>899</v>
      </c>
      <c r="E576" s="330" t="n">
        <v>1.717</v>
      </c>
      <c r="F576" s="0" t="n">
        <v>1.405</v>
      </c>
      <c r="G576" s="0" t="n">
        <v>0.702</v>
      </c>
      <c r="H576" s="0" t="n">
        <v>0.693</v>
      </c>
    </row>
    <row r="577" customFormat="false" ht="12.75" hidden="false" customHeight="false" outlineLevel="0" collapsed="false">
      <c r="A577" s="329" t="s">
        <v>363</v>
      </c>
      <c r="B577" s="330" t="s">
        <v>1506</v>
      </c>
      <c r="C577" s="330" t="n">
        <v>18</v>
      </c>
      <c r="D577" s="330" t="s">
        <v>909</v>
      </c>
      <c r="E577" s="330" t="n">
        <v>14.485</v>
      </c>
      <c r="F577" s="0" t="n">
        <v>11.857</v>
      </c>
      <c r="G577" s="0" t="n">
        <v>5.923</v>
      </c>
      <c r="H577" s="0" t="n">
        <v>5.844</v>
      </c>
    </row>
    <row r="578" customFormat="false" ht="12.75" hidden="false" customHeight="false" outlineLevel="0" collapsed="false">
      <c r="A578" s="329" t="s">
        <v>363</v>
      </c>
      <c r="B578" s="330" t="s">
        <v>1506</v>
      </c>
      <c r="C578" s="330" t="n">
        <v>18</v>
      </c>
      <c r="D578" s="330" t="s">
        <v>905</v>
      </c>
      <c r="E578" s="330" t="n">
        <v>3.096</v>
      </c>
      <c r="F578" s="0" t="n">
        <v>2.535</v>
      </c>
      <c r="G578" s="0" t="n">
        <v>1.266</v>
      </c>
      <c r="H578" s="0" t="n">
        <v>1.249</v>
      </c>
    </row>
    <row r="579" customFormat="false" ht="12.75" hidden="false" customHeight="false" outlineLevel="0" collapsed="false">
      <c r="A579" s="329" t="s">
        <v>363</v>
      </c>
      <c r="B579" s="330" t="s">
        <v>1506</v>
      </c>
      <c r="C579" s="330" t="n">
        <v>18</v>
      </c>
      <c r="D579" s="330" t="s">
        <v>912</v>
      </c>
      <c r="E579" s="330" t="n">
        <v>3.012</v>
      </c>
      <c r="F579" s="0" t="n">
        <v>2.466</v>
      </c>
      <c r="G579" s="0" t="n">
        <v>1.232</v>
      </c>
      <c r="H579" s="0" t="n">
        <v>1.215</v>
      </c>
    </row>
    <row r="580" customFormat="false" ht="12.75" hidden="false" customHeight="false" outlineLevel="0" collapsed="false">
      <c r="A580" s="329" t="s">
        <v>363</v>
      </c>
      <c r="B580" s="330" t="s">
        <v>1506</v>
      </c>
      <c r="C580" s="330" t="n">
        <v>18</v>
      </c>
      <c r="D580" s="330" t="s">
        <v>918</v>
      </c>
      <c r="E580" s="330" t="n">
        <v>2.198</v>
      </c>
      <c r="F580" s="0" t="n">
        <v>1.799</v>
      </c>
      <c r="G580" s="0" t="n">
        <v>0.899</v>
      </c>
      <c r="H580" s="0" t="n">
        <v>0.887</v>
      </c>
    </row>
    <row r="581" customFormat="false" ht="12.75" hidden="false" customHeight="false" outlineLevel="0" collapsed="false">
      <c r="A581" s="329" t="s">
        <v>363</v>
      </c>
      <c r="B581" s="330" t="s">
        <v>1506</v>
      </c>
      <c r="C581" s="330" t="n">
        <v>18</v>
      </c>
      <c r="D581" s="330" t="s">
        <v>924</v>
      </c>
      <c r="E581" s="330" t="n">
        <v>3.253</v>
      </c>
      <c r="F581" s="0" t="n">
        <v>2.663</v>
      </c>
      <c r="G581" s="0" t="n">
        <v>1.33</v>
      </c>
      <c r="H581" s="0" t="n">
        <v>1.313</v>
      </c>
    </row>
    <row r="582" customFormat="false" ht="12.75" hidden="false" customHeight="false" outlineLevel="0" collapsed="false">
      <c r="A582" s="329" t="s">
        <v>363</v>
      </c>
      <c r="B582" s="330" t="s">
        <v>1506</v>
      </c>
      <c r="C582" s="330" t="n">
        <v>18</v>
      </c>
      <c r="D582" s="330" t="s">
        <v>927</v>
      </c>
      <c r="E582" s="330" t="n">
        <v>2.003</v>
      </c>
      <c r="F582" s="0" t="n">
        <v>1.639</v>
      </c>
      <c r="G582" s="0" t="n">
        <v>0.819</v>
      </c>
      <c r="H582" s="0" t="n">
        <v>0.808</v>
      </c>
    </row>
    <row r="583" customFormat="false" ht="12.75" hidden="false" customHeight="false" outlineLevel="0" collapsed="false">
      <c r="A583" s="329" t="s">
        <v>363</v>
      </c>
      <c r="B583" s="330" t="s">
        <v>1506</v>
      </c>
      <c r="C583" s="330" t="n">
        <v>18</v>
      </c>
      <c r="D583" s="330" t="s">
        <v>930</v>
      </c>
      <c r="E583" s="330" t="n">
        <v>0.188</v>
      </c>
      <c r="F583" s="0" t="n">
        <v>0.154</v>
      </c>
      <c r="G583" s="0" t="n">
        <v>0.077</v>
      </c>
      <c r="H583" s="0" t="n">
        <v>0.076</v>
      </c>
    </row>
    <row r="584" customFormat="false" ht="12.75" hidden="false" customHeight="false" outlineLevel="0" collapsed="false">
      <c r="A584" s="329" t="s">
        <v>363</v>
      </c>
      <c r="B584" s="330" t="s">
        <v>1506</v>
      </c>
      <c r="C584" s="330" t="n">
        <v>18</v>
      </c>
      <c r="D584" s="330" t="s">
        <v>934</v>
      </c>
      <c r="E584" s="330" t="n">
        <v>2.41</v>
      </c>
      <c r="F584" s="0" t="n">
        <v>1.973</v>
      </c>
      <c r="G584" s="0" t="n">
        <v>0.985</v>
      </c>
      <c r="H584" s="0" t="n">
        <v>0.972</v>
      </c>
    </row>
    <row r="585" customFormat="false" ht="12.75" hidden="false" customHeight="false" outlineLevel="0" collapsed="false">
      <c r="A585" s="329" t="s">
        <v>363</v>
      </c>
      <c r="B585" s="330" t="s">
        <v>1506</v>
      </c>
      <c r="C585" s="330" t="n">
        <v>18</v>
      </c>
      <c r="D585" s="330" t="s">
        <v>937</v>
      </c>
      <c r="E585" s="330" t="n">
        <v>1.122</v>
      </c>
      <c r="F585" s="0" t="n">
        <v>0.918</v>
      </c>
      <c r="G585" s="0" t="n">
        <v>0.459</v>
      </c>
      <c r="H585" s="0" t="n">
        <v>0.453</v>
      </c>
    </row>
    <row r="586" customFormat="false" ht="12.75" hidden="false" customHeight="false" outlineLevel="0" collapsed="false">
      <c r="A586" s="329" t="s">
        <v>363</v>
      </c>
      <c r="B586" s="330" t="s">
        <v>1506</v>
      </c>
      <c r="C586" s="330" t="n">
        <v>18</v>
      </c>
      <c r="D586" s="330" t="s">
        <v>939</v>
      </c>
      <c r="E586" s="330" t="n">
        <v>1.451</v>
      </c>
      <c r="F586" s="0" t="n">
        <v>1.188</v>
      </c>
      <c r="G586" s="0" t="n">
        <v>0.593</v>
      </c>
      <c r="H586" s="0" t="n">
        <v>0.586</v>
      </c>
    </row>
    <row r="587" customFormat="false" ht="12.75" hidden="false" customHeight="false" outlineLevel="0" collapsed="false">
      <c r="A587" s="329" t="s">
        <v>363</v>
      </c>
      <c r="B587" s="330" t="s">
        <v>1506</v>
      </c>
      <c r="C587" s="330" t="n">
        <v>18</v>
      </c>
      <c r="D587" s="330" t="s">
        <v>942</v>
      </c>
      <c r="E587" s="330" t="n">
        <v>1.692</v>
      </c>
      <c r="F587" s="0" t="n">
        <v>1.385</v>
      </c>
      <c r="G587" s="0" t="n">
        <v>0.692</v>
      </c>
      <c r="H587" s="0" t="n">
        <v>0.683</v>
      </c>
    </row>
    <row r="588" customFormat="false" ht="12.75" hidden="false" customHeight="false" outlineLevel="0" collapsed="false">
      <c r="A588" s="329" t="s">
        <v>363</v>
      </c>
      <c r="B588" s="330" t="s">
        <v>1506</v>
      </c>
      <c r="C588" s="330" t="n">
        <v>18</v>
      </c>
      <c r="D588" s="330" t="s">
        <v>948</v>
      </c>
      <c r="E588" s="330" t="n">
        <v>2.329</v>
      </c>
      <c r="F588" s="0" t="n">
        <v>1.907</v>
      </c>
      <c r="G588" s="0" t="n">
        <v>0.952</v>
      </c>
      <c r="H588" s="0" t="n">
        <v>0.94</v>
      </c>
    </row>
    <row r="589" customFormat="false" ht="12.75" hidden="false" customHeight="false" outlineLevel="0" collapsed="false">
      <c r="A589" s="329" t="s">
        <v>363</v>
      </c>
      <c r="B589" s="330" t="s">
        <v>1506</v>
      </c>
      <c r="C589" s="330" t="n">
        <v>18</v>
      </c>
      <c r="D589" s="330" t="s">
        <v>952</v>
      </c>
      <c r="E589" s="330" t="n">
        <v>0.73</v>
      </c>
      <c r="F589" s="0" t="n">
        <v>0.597</v>
      </c>
      <c r="G589" s="0" t="n">
        <v>0.298</v>
      </c>
      <c r="H589" s="0" t="n">
        <v>0.294</v>
      </c>
    </row>
    <row r="590" customFormat="false" ht="12.75" hidden="false" customHeight="false" outlineLevel="0" collapsed="false">
      <c r="A590" s="329" t="s">
        <v>363</v>
      </c>
      <c r="B590" s="330" t="s">
        <v>1506</v>
      </c>
      <c r="C590" s="330" t="n">
        <v>18</v>
      </c>
      <c r="D590" s="330" t="s">
        <v>960</v>
      </c>
      <c r="E590" s="330" t="n">
        <v>0.014</v>
      </c>
      <c r="F590" s="0" t="n">
        <v>0.011</v>
      </c>
      <c r="G590" s="0" t="n">
        <v>0.006</v>
      </c>
      <c r="H590" s="0" t="n">
        <v>0.006</v>
      </c>
    </row>
    <row r="591" customFormat="false" ht="12.75" hidden="false" customHeight="false" outlineLevel="0" collapsed="false">
      <c r="A591" s="329" t="s">
        <v>363</v>
      </c>
      <c r="B591" s="330" t="s">
        <v>1506</v>
      </c>
      <c r="C591" s="330" t="n">
        <v>18</v>
      </c>
      <c r="D591" s="330" t="s">
        <v>962</v>
      </c>
      <c r="E591" s="330" t="n">
        <v>0.449</v>
      </c>
      <c r="F591" s="0" t="n">
        <v>0.368</v>
      </c>
      <c r="G591" s="0" t="n">
        <v>0.184</v>
      </c>
      <c r="H591" s="0" t="n">
        <v>0.181</v>
      </c>
    </row>
    <row r="592" customFormat="false" ht="12.75" hidden="false" customHeight="false" outlineLevel="0" collapsed="false">
      <c r="A592" s="329" t="s">
        <v>363</v>
      </c>
      <c r="B592" s="330" t="s">
        <v>1506</v>
      </c>
      <c r="C592" s="330" t="n">
        <v>18</v>
      </c>
      <c r="D592" s="330" t="s">
        <v>964</v>
      </c>
      <c r="E592" s="330" t="n">
        <v>0.388</v>
      </c>
      <c r="F592" s="0" t="n">
        <v>0.317</v>
      </c>
      <c r="G592" s="0" t="n">
        <v>0.158</v>
      </c>
      <c r="H592" s="0" t="n">
        <v>0.156</v>
      </c>
    </row>
    <row r="593" customFormat="false" ht="12.75" hidden="false" customHeight="false" outlineLevel="0" collapsed="false">
      <c r="A593" s="329" t="s">
        <v>363</v>
      </c>
      <c r="B593" s="330" t="s">
        <v>1506</v>
      </c>
      <c r="C593" s="330" t="n">
        <v>18</v>
      </c>
      <c r="D593" s="330" t="s">
        <v>968</v>
      </c>
      <c r="E593" s="330" t="n">
        <v>1.525</v>
      </c>
      <c r="F593" s="0" t="n">
        <v>1.249</v>
      </c>
      <c r="G593" s="0" t="n">
        <v>0.624</v>
      </c>
      <c r="H593" s="0" t="n">
        <v>0.615</v>
      </c>
    </row>
    <row r="594" customFormat="false" ht="12.75" hidden="false" customHeight="false" outlineLevel="0" collapsed="false">
      <c r="A594" s="329" t="s">
        <v>363</v>
      </c>
      <c r="B594" s="330" t="s">
        <v>1506</v>
      </c>
      <c r="C594" s="330" t="n">
        <v>18</v>
      </c>
      <c r="D594" s="330" t="s">
        <v>972</v>
      </c>
      <c r="E594" s="330" t="n">
        <v>0.005</v>
      </c>
      <c r="F594" s="0" t="n">
        <v>0.004</v>
      </c>
      <c r="G594" s="0" t="n">
        <v>0.002</v>
      </c>
      <c r="H594" s="0" t="n">
        <v>0.002</v>
      </c>
    </row>
    <row r="595" customFormat="false" ht="12.75" hidden="false" customHeight="false" outlineLevel="0" collapsed="false">
      <c r="A595" s="329" t="s">
        <v>363</v>
      </c>
      <c r="B595" s="330" t="s">
        <v>1506</v>
      </c>
      <c r="C595" s="330" t="n">
        <v>18</v>
      </c>
      <c r="D595" s="330" t="s">
        <v>976</v>
      </c>
      <c r="E595" s="330" t="n">
        <v>4.001</v>
      </c>
      <c r="F595" s="0" t="n">
        <v>3.276</v>
      </c>
      <c r="G595" s="0" t="n">
        <v>1.636</v>
      </c>
      <c r="H595" s="0" t="n">
        <v>1.614</v>
      </c>
    </row>
    <row r="596" customFormat="false" ht="12.75" hidden="false" customHeight="false" outlineLevel="0" collapsed="false">
      <c r="A596" s="329" t="s">
        <v>363</v>
      </c>
      <c r="B596" s="330" t="s">
        <v>1506</v>
      </c>
      <c r="C596" s="330" t="n">
        <v>18</v>
      </c>
      <c r="D596" s="330" t="s">
        <v>978</v>
      </c>
      <c r="E596" s="330" t="n">
        <v>2.656</v>
      </c>
      <c r="F596" s="0" t="n">
        <v>2.174</v>
      </c>
      <c r="G596" s="0" t="n">
        <v>1.086</v>
      </c>
      <c r="H596" s="0" t="n">
        <v>1.072</v>
      </c>
    </row>
    <row r="597" customFormat="false" ht="12.75" hidden="false" customHeight="false" outlineLevel="0" collapsed="false">
      <c r="A597" s="329" t="s">
        <v>363</v>
      </c>
      <c r="B597" s="330" t="s">
        <v>1506</v>
      </c>
      <c r="C597" s="330" t="n">
        <v>18</v>
      </c>
      <c r="D597" s="330" t="s">
        <v>983</v>
      </c>
      <c r="E597" s="330" t="n">
        <v>0.007</v>
      </c>
      <c r="F597" s="0" t="n">
        <v>0.006</v>
      </c>
      <c r="G597" s="0" t="n">
        <v>0.003</v>
      </c>
      <c r="H597" s="0" t="n">
        <v>0.003</v>
      </c>
    </row>
    <row r="598" customFormat="false" ht="12.75" hidden="false" customHeight="false" outlineLevel="0" collapsed="false">
      <c r="A598" s="329" t="s">
        <v>363</v>
      </c>
      <c r="B598" s="330" t="s">
        <v>1506</v>
      </c>
      <c r="C598" s="330" t="n">
        <v>18</v>
      </c>
      <c r="D598" s="330" t="s">
        <v>992</v>
      </c>
      <c r="E598" s="330" t="n">
        <v>0.912</v>
      </c>
      <c r="F598" s="0" t="n">
        <v>0.747</v>
      </c>
      <c r="G598" s="0" t="n">
        <v>0.373</v>
      </c>
      <c r="H598" s="0" t="n">
        <v>0.368</v>
      </c>
    </row>
    <row r="599" customFormat="false" ht="12.75" hidden="false" customHeight="false" outlineLevel="0" collapsed="false">
      <c r="A599" s="329" t="s">
        <v>363</v>
      </c>
      <c r="B599" s="330" t="s">
        <v>1506</v>
      </c>
      <c r="C599" s="330" t="n">
        <v>18</v>
      </c>
      <c r="D599" s="330" t="s">
        <v>996</v>
      </c>
      <c r="E599" s="330" t="n">
        <v>0.308</v>
      </c>
      <c r="F599" s="0" t="n">
        <v>0.252</v>
      </c>
      <c r="G599" s="0" t="n">
        <v>0.126</v>
      </c>
      <c r="H599" s="0" t="n">
        <v>0.124</v>
      </c>
    </row>
    <row r="600" customFormat="false" ht="12.75" hidden="false" customHeight="false" outlineLevel="0" collapsed="false">
      <c r="A600" s="329" t="s">
        <v>363</v>
      </c>
      <c r="B600" s="330" t="s">
        <v>1506</v>
      </c>
      <c r="C600" s="330" t="n">
        <v>18</v>
      </c>
      <c r="D600" s="330" t="s">
        <v>998</v>
      </c>
      <c r="E600" s="330" t="n">
        <v>0.006</v>
      </c>
      <c r="F600" s="0" t="n">
        <v>0.005</v>
      </c>
      <c r="G600" s="0" t="n">
        <v>0.002</v>
      </c>
      <c r="H600" s="0" t="n">
        <v>0.002</v>
      </c>
    </row>
    <row r="601" customFormat="false" ht="12.75" hidden="false" customHeight="false" outlineLevel="0" collapsed="false">
      <c r="A601" s="329" t="s">
        <v>363</v>
      </c>
      <c r="B601" s="330" t="s">
        <v>1506</v>
      </c>
      <c r="C601" s="330" t="n">
        <v>18</v>
      </c>
      <c r="D601" s="330" t="s">
        <v>1000</v>
      </c>
      <c r="E601" s="330" t="n">
        <v>2.554</v>
      </c>
      <c r="F601" s="0" t="n">
        <v>2.09</v>
      </c>
      <c r="G601" s="0" t="n">
        <v>1.044</v>
      </c>
      <c r="H601" s="0" t="n">
        <v>1.03</v>
      </c>
    </row>
    <row r="602" customFormat="false" ht="12.75" hidden="false" customHeight="false" outlineLevel="0" collapsed="false">
      <c r="A602" s="329" t="s">
        <v>363</v>
      </c>
      <c r="B602" s="330" t="s">
        <v>1506</v>
      </c>
      <c r="C602" s="330" t="n">
        <v>18</v>
      </c>
      <c r="D602" s="330" t="s">
        <v>1003</v>
      </c>
      <c r="E602" s="330" t="n">
        <v>2.501</v>
      </c>
      <c r="F602" s="0" t="n">
        <v>2.047</v>
      </c>
      <c r="G602" s="0" t="n">
        <v>1.023</v>
      </c>
      <c r="H602" s="0" t="n">
        <v>1.009</v>
      </c>
    </row>
    <row r="603" customFormat="false" ht="12.75" hidden="false" customHeight="false" outlineLevel="0" collapsed="false">
      <c r="A603" s="329" t="s">
        <v>363</v>
      </c>
      <c r="B603" s="330" t="s">
        <v>1506</v>
      </c>
      <c r="C603" s="330" t="n">
        <v>18</v>
      </c>
      <c r="D603" s="330" t="s">
        <v>1063</v>
      </c>
      <c r="E603" s="330" t="n">
        <v>0.344</v>
      </c>
      <c r="F603" s="0" t="n">
        <v>0.282</v>
      </c>
      <c r="G603" s="0" t="n">
        <v>0.141</v>
      </c>
      <c r="H603" s="0" t="n">
        <v>0.139</v>
      </c>
    </row>
    <row r="604" customFormat="false" ht="12.75" hidden="false" customHeight="false" outlineLevel="0" collapsed="false">
      <c r="A604" s="329" t="s">
        <v>363</v>
      </c>
      <c r="B604" s="330" t="s">
        <v>1506</v>
      </c>
      <c r="C604" s="330" t="n">
        <v>18</v>
      </c>
      <c r="D604" s="330" t="s">
        <v>1007</v>
      </c>
      <c r="E604" s="330" t="n">
        <v>17.741</v>
      </c>
      <c r="F604" s="0" t="n">
        <v>14.523</v>
      </c>
      <c r="G604" s="0" t="n">
        <v>7.254</v>
      </c>
      <c r="H604" s="0" t="n">
        <v>7.158</v>
      </c>
    </row>
    <row r="605" customFormat="false" ht="12.75" hidden="false" customHeight="false" outlineLevel="0" collapsed="false">
      <c r="A605" s="329" t="s">
        <v>363</v>
      </c>
      <c r="B605" s="330" t="s">
        <v>1506</v>
      </c>
      <c r="C605" s="330" t="n">
        <v>18</v>
      </c>
      <c r="D605" s="330" t="s">
        <v>1010</v>
      </c>
      <c r="E605" s="330" t="n">
        <v>1.705</v>
      </c>
      <c r="F605" s="0" t="n">
        <v>1.396</v>
      </c>
      <c r="G605" s="0" t="n">
        <v>0.697</v>
      </c>
      <c r="H605" s="0" t="n">
        <v>0.688</v>
      </c>
    </row>
    <row r="606" customFormat="false" ht="12.75" hidden="false" customHeight="false" outlineLevel="0" collapsed="false">
      <c r="A606" s="329" t="s">
        <v>363</v>
      </c>
      <c r="B606" s="330" t="s">
        <v>1506</v>
      </c>
      <c r="C606" s="330" t="n">
        <v>18</v>
      </c>
      <c r="D606" s="330" t="s">
        <v>1019</v>
      </c>
      <c r="E606" s="330" t="n">
        <v>21.881</v>
      </c>
      <c r="F606" s="0" t="n">
        <v>17.911</v>
      </c>
      <c r="G606" s="0" t="n">
        <v>8.947</v>
      </c>
      <c r="H606" s="0" t="n">
        <v>8.828</v>
      </c>
    </row>
    <row r="607" customFormat="false" ht="12.75" hidden="false" customHeight="false" outlineLevel="0" collapsed="false">
      <c r="A607" s="329" t="s">
        <v>363</v>
      </c>
      <c r="B607" s="330" t="s">
        <v>1506</v>
      </c>
      <c r="C607" s="330" t="n">
        <v>18</v>
      </c>
      <c r="D607" s="330" t="s">
        <v>1025</v>
      </c>
      <c r="E607" s="330" t="n">
        <v>3.454</v>
      </c>
      <c r="F607" s="0" t="n">
        <v>2.828</v>
      </c>
      <c r="G607" s="0" t="n">
        <v>1.412</v>
      </c>
      <c r="H607" s="0" t="n">
        <v>1.394</v>
      </c>
    </row>
    <row r="608" customFormat="false" ht="12.75" hidden="false" customHeight="false" outlineLevel="0" collapsed="false">
      <c r="A608" s="329" t="s">
        <v>363</v>
      </c>
      <c r="B608" s="330" t="s">
        <v>1506</v>
      </c>
      <c r="C608" s="330" t="n">
        <v>18</v>
      </c>
      <c r="D608" s="330" t="s">
        <v>1029</v>
      </c>
      <c r="E608" s="330" t="n">
        <v>2.052</v>
      </c>
      <c r="F608" s="0" t="n">
        <v>1.68</v>
      </c>
      <c r="G608" s="0" t="n">
        <v>0.839</v>
      </c>
      <c r="H608" s="0" t="n">
        <v>0.828</v>
      </c>
    </row>
    <row r="609" customFormat="false" ht="12.75" hidden="false" customHeight="false" outlineLevel="0" collapsed="false">
      <c r="A609" s="329" t="s">
        <v>363</v>
      </c>
      <c r="B609" s="330" t="s">
        <v>1506</v>
      </c>
      <c r="C609" s="330" t="n">
        <v>18</v>
      </c>
      <c r="D609" s="330" t="s">
        <v>1035</v>
      </c>
      <c r="E609" s="330" t="n">
        <v>4.48</v>
      </c>
      <c r="F609" s="0" t="n">
        <v>3.668</v>
      </c>
      <c r="G609" s="0" t="n">
        <v>1.832</v>
      </c>
      <c r="H609" s="0" t="n">
        <v>1.808</v>
      </c>
    </row>
    <row r="610" customFormat="false" ht="12.75" hidden="false" customHeight="false" outlineLevel="0" collapsed="false">
      <c r="A610" s="329" t="s">
        <v>363</v>
      </c>
      <c r="B610" s="330" t="s">
        <v>1506</v>
      </c>
      <c r="C610" s="330" t="n">
        <v>18</v>
      </c>
      <c r="D610" s="330" t="s">
        <v>1031</v>
      </c>
      <c r="E610" s="330" t="n">
        <v>0.002</v>
      </c>
      <c r="F610" s="0" t="n">
        <v>0.002</v>
      </c>
      <c r="G610" s="0" t="n">
        <v>0.001</v>
      </c>
      <c r="H610" s="0" t="n">
        <v>0.001</v>
      </c>
    </row>
    <row r="611" customFormat="false" ht="12.75" hidden="false" customHeight="false" outlineLevel="0" collapsed="false">
      <c r="A611" s="329" t="s">
        <v>363</v>
      </c>
      <c r="B611" s="330" t="s">
        <v>1506</v>
      </c>
      <c r="C611" s="330" t="n">
        <v>18</v>
      </c>
      <c r="D611" s="330" t="s">
        <v>1051</v>
      </c>
      <c r="E611" s="330" t="n">
        <v>0.378</v>
      </c>
      <c r="F611" s="0" t="n">
        <v>0.31</v>
      </c>
      <c r="G611" s="0" t="n">
        <v>0.155</v>
      </c>
      <c r="H611" s="0" t="n">
        <v>0.153</v>
      </c>
    </row>
    <row r="612" customFormat="false" ht="12.75" hidden="false" customHeight="false" outlineLevel="0" collapsed="false">
      <c r="A612" s="329" t="s">
        <v>363</v>
      </c>
      <c r="B612" s="330" t="s">
        <v>1506</v>
      </c>
      <c r="C612" s="330" t="n">
        <v>18</v>
      </c>
      <c r="D612" s="330" t="s">
        <v>1048</v>
      </c>
      <c r="E612" s="330" t="n">
        <v>0.982</v>
      </c>
      <c r="F612" s="0" t="n">
        <v>0.804</v>
      </c>
      <c r="G612" s="0" t="n">
        <v>0.401</v>
      </c>
      <c r="H612" s="0" t="n">
        <v>0.396</v>
      </c>
    </row>
    <row r="613" customFormat="false" ht="12.75" hidden="false" customHeight="false" outlineLevel="0" collapsed="false">
      <c r="A613" s="329" t="s">
        <v>363</v>
      </c>
      <c r="B613" s="330" t="s">
        <v>1506</v>
      </c>
      <c r="C613" s="330" t="n">
        <v>18</v>
      </c>
      <c r="D613" s="330" t="s">
        <v>1053</v>
      </c>
      <c r="E613" s="330" t="n">
        <v>0.008</v>
      </c>
      <c r="F613" s="0" t="n">
        <v>0.007</v>
      </c>
      <c r="G613" s="0" t="n">
        <v>0.003</v>
      </c>
      <c r="H613" s="0" t="n">
        <v>0.003</v>
      </c>
    </row>
    <row r="614" customFormat="false" ht="12.75" hidden="false" customHeight="false" outlineLevel="0" collapsed="false">
      <c r="A614" s="329" t="s">
        <v>363</v>
      </c>
      <c r="B614" s="330" t="s">
        <v>1506</v>
      </c>
      <c r="C614" s="330" t="n">
        <v>18</v>
      </c>
      <c r="D614" s="330" t="s">
        <v>1056</v>
      </c>
      <c r="E614" s="330" t="n">
        <v>1.621</v>
      </c>
      <c r="F614" s="0" t="n">
        <v>1.327</v>
      </c>
      <c r="G614" s="0" t="n">
        <v>0.663</v>
      </c>
      <c r="H614" s="0" t="n">
        <v>0.654</v>
      </c>
    </row>
    <row r="615" customFormat="false" ht="12.75" hidden="false" customHeight="false" outlineLevel="0" collapsed="false">
      <c r="A615" s="329" t="s">
        <v>363</v>
      </c>
      <c r="B615" s="330" t="s">
        <v>1506</v>
      </c>
      <c r="C615" s="330" t="n">
        <v>18</v>
      </c>
      <c r="D615" s="330" t="s">
        <v>1059</v>
      </c>
      <c r="E615" s="330" t="n">
        <v>1.316</v>
      </c>
      <c r="F615" s="0" t="n">
        <v>1.077</v>
      </c>
      <c r="G615" s="0" t="n">
        <v>0.538</v>
      </c>
      <c r="H615" s="0" t="n">
        <v>0.531</v>
      </c>
    </row>
    <row r="616" customFormat="false" ht="12.75" hidden="false" customHeight="false" outlineLevel="0" collapsed="false">
      <c r="A616" s="329" t="s">
        <v>363</v>
      </c>
      <c r="B616" s="330" t="s">
        <v>1506</v>
      </c>
      <c r="C616" s="330" t="n">
        <v>18</v>
      </c>
      <c r="D616" s="330" t="s">
        <v>1061</v>
      </c>
      <c r="E616" s="330" t="n">
        <v>1.311</v>
      </c>
      <c r="F616" s="0" t="n">
        <v>1.073</v>
      </c>
      <c r="G616" s="0" t="n">
        <v>0.536</v>
      </c>
      <c r="H616" s="0" t="n">
        <v>0.529</v>
      </c>
    </row>
    <row r="617" customFormat="false" ht="12.75" hidden="false" customHeight="false" outlineLevel="0" collapsed="false">
      <c r="A617" s="329" t="s">
        <v>363</v>
      </c>
      <c r="B617" s="330" t="s">
        <v>1506</v>
      </c>
      <c r="C617" s="330" t="n">
        <v>18</v>
      </c>
      <c r="D617" s="330" t="s">
        <v>1067</v>
      </c>
      <c r="E617" s="330" t="n">
        <v>2.681</v>
      </c>
      <c r="F617" s="0" t="n">
        <v>2.195</v>
      </c>
      <c r="G617" s="0" t="n">
        <v>1.096</v>
      </c>
      <c r="H617" s="0" t="n">
        <v>1.082</v>
      </c>
    </row>
    <row r="618" customFormat="false" ht="12.75" hidden="false" customHeight="false" outlineLevel="0" collapsed="false">
      <c r="A618" s="329" t="s">
        <v>363</v>
      </c>
      <c r="B618" s="330" t="s">
        <v>1506</v>
      </c>
      <c r="C618" s="330" t="n">
        <v>18</v>
      </c>
      <c r="D618" s="330" t="s">
        <v>1069</v>
      </c>
      <c r="E618" s="330" t="n">
        <v>0.461</v>
      </c>
      <c r="F618" s="0" t="n">
        <v>0.377</v>
      </c>
      <c r="G618" s="0" t="n">
        <v>0.188</v>
      </c>
      <c r="H618" s="0" t="n">
        <v>0.186</v>
      </c>
    </row>
    <row r="619" customFormat="false" ht="12.75" hidden="false" customHeight="false" outlineLevel="0" collapsed="false">
      <c r="A619" s="329" t="s">
        <v>363</v>
      </c>
      <c r="B619" s="330" t="s">
        <v>1506</v>
      </c>
      <c r="C619" s="330" t="n">
        <v>18</v>
      </c>
      <c r="D619" s="330" t="s">
        <v>1071</v>
      </c>
      <c r="E619" s="330" t="n">
        <v>1.747</v>
      </c>
      <c r="F619" s="0" t="n">
        <v>1.43</v>
      </c>
      <c r="G619" s="0" t="n">
        <v>0.714</v>
      </c>
      <c r="H619" s="0" t="n">
        <v>0.705</v>
      </c>
    </row>
    <row r="620" customFormat="false" ht="12.75" hidden="false" customHeight="false" outlineLevel="0" collapsed="false">
      <c r="A620" s="329" t="s">
        <v>363</v>
      </c>
      <c r="B620" s="330" t="s">
        <v>1506</v>
      </c>
      <c r="C620" s="330" t="n">
        <v>18</v>
      </c>
      <c r="D620" s="330" t="s">
        <v>1073</v>
      </c>
      <c r="E620" s="330" t="n">
        <v>4.306</v>
      </c>
      <c r="F620" s="0" t="n">
        <v>3.525</v>
      </c>
      <c r="G620" s="0" t="n">
        <v>1.761</v>
      </c>
      <c r="H620" s="0" t="n">
        <v>1.737</v>
      </c>
    </row>
    <row r="621" customFormat="false" ht="12.75" hidden="false" customHeight="false" outlineLevel="0" collapsed="false">
      <c r="A621" s="329" t="s">
        <v>363</v>
      </c>
      <c r="B621" s="330" t="s">
        <v>1506</v>
      </c>
      <c r="C621" s="330" t="n">
        <v>18</v>
      </c>
      <c r="D621" s="330" t="s">
        <v>1077</v>
      </c>
      <c r="E621" s="330" t="n">
        <v>1.552</v>
      </c>
      <c r="F621" s="0" t="n">
        <v>1.27</v>
      </c>
      <c r="G621" s="0" t="n">
        <v>0.635</v>
      </c>
      <c r="H621" s="0" t="n">
        <v>0.626</v>
      </c>
    </row>
    <row r="622" customFormat="false" ht="12.75" hidden="false" customHeight="false" outlineLevel="0" collapsed="false">
      <c r="A622" s="329" t="s">
        <v>363</v>
      </c>
      <c r="B622" s="330" t="s">
        <v>1506</v>
      </c>
      <c r="C622" s="330" t="n">
        <v>18</v>
      </c>
      <c r="D622" s="330" t="s">
        <v>1086</v>
      </c>
      <c r="E622" s="330" t="n">
        <v>12.009</v>
      </c>
      <c r="F622" s="0" t="n">
        <v>9.83</v>
      </c>
      <c r="G622" s="0" t="n">
        <v>4.91</v>
      </c>
      <c r="H622" s="0" t="n">
        <v>4.845</v>
      </c>
    </row>
    <row r="623" customFormat="false" ht="12.75" hidden="false" customHeight="false" outlineLevel="0" collapsed="false">
      <c r="A623" s="329" t="s">
        <v>363</v>
      </c>
      <c r="B623" s="330" t="s">
        <v>1506</v>
      </c>
      <c r="C623" s="330" t="n">
        <v>18</v>
      </c>
      <c r="D623" s="330" t="s">
        <v>1090</v>
      </c>
      <c r="E623" s="330" t="n">
        <v>9.02</v>
      </c>
      <c r="F623" s="0" t="n">
        <v>7.384</v>
      </c>
      <c r="G623" s="0" t="n">
        <v>3.688</v>
      </c>
      <c r="H623" s="0" t="n">
        <v>3.639</v>
      </c>
    </row>
    <row r="624" customFormat="false" ht="12.75" hidden="false" customHeight="false" outlineLevel="0" collapsed="false">
      <c r="A624" s="329" t="s">
        <v>363</v>
      </c>
      <c r="B624" s="330" t="s">
        <v>1506</v>
      </c>
      <c r="C624" s="330" t="n">
        <v>18</v>
      </c>
      <c r="D624" s="330" t="s">
        <v>1088</v>
      </c>
      <c r="E624" s="330" t="n">
        <v>1.473</v>
      </c>
      <c r="F624" s="0" t="n">
        <v>1.206</v>
      </c>
      <c r="G624" s="0" t="n">
        <v>0.602</v>
      </c>
      <c r="H624" s="0" t="n">
        <v>0.594</v>
      </c>
    </row>
    <row r="625" customFormat="false" ht="12.75" hidden="false" customHeight="false" outlineLevel="0" collapsed="false">
      <c r="A625" s="329" t="s">
        <v>363</v>
      </c>
      <c r="B625" s="330" t="s">
        <v>1506</v>
      </c>
      <c r="C625" s="330" t="n">
        <v>18</v>
      </c>
      <c r="D625" s="330" t="s">
        <v>1092</v>
      </c>
      <c r="E625" s="330" t="n">
        <v>0.002</v>
      </c>
      <c r="F625" s="0" t="n">
        <v>0.002</v>
      </c>
      <c r="G625" s="0" t="n">
        <v>0.001</v>
      </c>
      <c r="H625" s="0" t="n">
        <v>0.001</v>
      </c>
    </row>
    <row r="626" customFormat="false" ht="12.75" hidden="false" customHeight="false" outlineLevel="0" collapsed="false">
      <c r="A626" s="329" t="s">
        <v>363</v>
      </c>
      <c r="B626" s="330" t="s">
        <v>1506</v>
      </c>
      <c r="C626" s="330" t="n">
        <v>18</v>
      </c>
      <c r="D626" s="330" t="s">
        <v>1095</v>
      </c>
      <c r="E626" s="330" t="n">
        <v>0.972</v>
      </c>
      <c r="F626" s="0" t="n">
        <v>0.796</v>
      </c>
      <c r="G626" s="0" t="n">
        <v>0.398</v>
      </c>
      <c r="H626" s="0" t="n">
        <v>0.392</v>
      </c>
    </row>
    <row r="627" customFormat="false" ht="12.75" hidden="false" customHeight="false" outlineLevel="0" collapsed="false">
      <c r="A627" s="329" t="s">
        <v>363</v>
      </c>
      <c r="B627" s="330" t="s">
        <v>1506</v>
      </c>
      <c r="C627" s="330" t="n">
        <v>18</v>
      </c>
      <c r="D627" s="330" t="s">
        <v>1101</v>
      </c>
      <c r="E627" s="330" t="n">
        <v>2.988</v>
      </c>
      <c r="F627" s="0" t="n">
        <v>2.446</v>
      </c>
      <c r="G627" s="0" t="n">
        <v>1.222</v>
      </c>
      <c r="H627" s="0" t="n">
        <v>1.205</v>
      </c>
    </row>
    <row r="628" customFormat="false" ht="12.75" hidden="false" customHeight="false" outlineLevel="0" collapsed="false">
      <c r="A628" s="329" t="s">
        <v>363</v>
      </c>
      <c r="B628" s="330" t="s">
        <v>1506</v>
      </c>
      <c r="C628" s="330" t="n">
        <v>18</v>
      </c>
      <c r="D628" s="330" t="s">
        <v>1108</v>
      </c>
      <c r="E628" s="330" t="n">
        <v>0.007</v>
      </c>
      <c r="F628" s="0" t="n">
        <v>0.006</v>
      </c>
      <c r="G628" s="0" t="n">
        <v>0.003</v>
      </c>
      <c r="H628" s="0" t="n">
        <v>0.003</v>
      </c>
    </row>
    <row r="629" customFormat="false" ht="12.75" hidden="false" customHeight="false" outlineLevel="0" collapsed="false">
      <c r="A629" s="329" t="s">
        <v>363</v>
      </c>
      <c r="B629" s="330" t="s">
        <v>1506</v>
      </c>
      <c r="C629" s="330" t="n">
        <v>18</v>
      </c>
      <c r="D629" s="330" t="s">
        <v>1110</v>
      </c>
      <c r="E629" s="330" t="n">
        <v>0.252</v>
      </c>
      <c r="F629" s="0" t="n">
        <v>0.206</v>
      </c>
      <c r="G629" s="0" t="n">
        <v>0.103</v>
      </c>
      <c r="H629" s="0" t="n">
        <v>0.102</v>
      </c>
    </row>
    <row r="630" customFormat="false" ht="12.75" hidden="false" customHeight="false" outlineLevel="0" collapsed="false">
      <c r="A630" s="329" t="s">
        <v>363</v>
      </c>
      <c r="B630" s="330" t="s">
        <v>1506</v>
      </c>
      <c r="C630" s="330" t="n">
        <v>18</v>
      </c>
      <c r="D630" s="330" t="s">
        <v>1114</v>
      </c>
      <c r="E630" s="330" t="n">
        <v>4.028</v>
      </c>
      <c r="F630" s="0" t="n">
        <v>3.297</v>
      </c>
      <c r="G630" s="0" t="n">
        <v>1.647</v>
      </c>
      <c r="H630" s="0" t="n">
        <v>1.625</v>
      </c>
    </row>
    <row r="631" customFormat="false" ht="12.75" hidden="false" customHeight="false" outlineLevel="0" collapsed="false">
      <c r="A631" s="329" t="s">
        <v>363</v>
      </c>
      <c r="B631" s="330" t="s">
        <v>1506</v>
      </c>
      <c r="C631" s="330" t="n">
        <v>18</v>
      </c>
      <c r="D631" s="330" t="s">
        <v>1116</v>
      </c>
      <c r="E631" s="330" t="n">
        <v>2.196</v>
      </c>
      <c r="F631" s="0" t="n">
        <v>1.797</v>
      </c>
      <c r="G631" s="0" t="n">
        <v>0.898</v>
      </c>
      <c r="H631" s="0" t="n">
        <v>0.886</v>
      </c>
    </row>
    <row r="632" customFormat="false" ht="12.75" hidden="false" customHeight="false" outlineLevel="0" collapsed="false">
      <c r="A632" s="329" t="s">
        <v>363</v>
      </c>
      <c r="B632" s="330" t="s">
        <v>1506</v>
      </c>
      <c r="C632" s="330" t="n">
        <v>18</v>
      </c>
      <c r="D632" s="330" t="s">
        <v>1121</v>
      </c>
      <c r="E632" s="330" t="n">
        <v>2.638</v>
      </c>
      <c r="F632" s="0" t="n">
        <v>2.16</v>
      </c>
      <c r="G632" s="0" t="n">
        <v>1.079</v>
      </c>
      <c r="H632" s="0" t="n">
        <v>1.064</v>
      </c>
    </row>
    <row r="633" customFormat="false" ht="12.75" hidden="false" customHeight="false" outlineLevel="0" collapsed="false">
      <c r="A633" s="329" t="s">
        <v>363</v>
      </c>
      <c r="B633" s="330" t="s">
        <v>1506</v>
      </c>
      <c r="C633" s="330" t="n">
        <v>18</v>
      </c>
      <c r="D633" s="330" t="s">
        <v>1124</v>
      </c>
      <c r="E633" s="330" t="n">
        <v>1.233</v>
      </c>
      <c r="F633" s="0" t="n">
        <v>1.01</v>
      </c>
      <c r="G633" s="0" t="n">
        <v>0.504</v>
      </c>
      <c r="H633" s="0" t="n">
        <v>0.498</v>
      </c>
    </row>
    <row r="634" customFormat="false" ht="12.75" hidden="false" customHeight="false" outlineLevel="0" collapsed="false">
      <c r="A634" s="329" t="s">
        <v>363</v>
      </c>
      <c r="B634" s="330" t="s">
        <v>1506</v>
      </c>
      <c r="C634" s="330" t="n">
        <v>18</v>
      </c>
      <c r="D634" s="330" t="s">
        <v>1126</v>
      </c>
      <c r="E634" s="330" t="n">
        <v>0.005</v>
      </c>
      <c r="F634" s="0" t="n">
        <v>0.004</v>
      </c>
      <c r="G634" s="0" t="n">
        <v>0.002</v>
      </c>
      <c r="H634" s="0" t="n">
        <v>0.002</v>
      </c>
    </row>
    <row r="635" customFormat="false" ht="12.75" hidden="false" customHeight="false" outlineLevel="0" collapsed="false">
      <c r="A635" s="329" t="s">
        <v>363</v>
      </c>
      <c r="B635" s="330" t="s">
        <v>1506</v>
      </c>
      <c r="C635" s="330" t="n">
        <v>18</v>
      </c>
      <c r="D635" s="330" t="s">
        <v>1129</v>
      </c>
      <c r="E635" s="330" t="n">
        <v>0.002</v>
      </c>
      <c r="F635" s="0" t="n">
        <v>0.002</v>
      </c>
      <c r="G635" s="0" t="n">
        <v>0.001</v>
      </c>
      <c r="H635" s="0" t="n">
        <v>0.001</v>
      </c>
    </row>
    <row r="636" customFormat="false" ht="12.75" hidden="false" customHeight="false" outlineLevel="0" collapsed="false">
      <c r="A636" s="329" t="s">
        <v>363</v>
      </c>
      <c r="B636" s="330" t="s">
        <v>1506</v>
      </c>
      <c r="C636" s="330" t="n">
        <v>18</v>
      </c>
      <c r="D636" s="330" t="s">
        <v>1131</v>
      </c>
      <c r="E636" s="330" t="n">
        <v>0.011</v>
      </c>
      <c r="F636" s="0" t="n">
        <v>0.009</v>
      </c>
      <c r="G636" s="0" t="n">
        <v>0.005</v>
      </c>
      <c r="H636" s="0" t="n">
        <v>0.005</v>
      </c>
    </row>
    <row r="637" customFormat="false" ht="12.75" hidden="false" customHeight="false" outlineLevel="0" collapsed="false">
      <c r="A637" s="329" t="s">
        <v>363</v>
      </c>
      <c r="B637" s="330" t="s">
        <v>1506</v>
      </c>
      <c r="C637" s="330" t="n">
        <v>18</v>
      </c>
      <c r="D637" s="330" t="s">
        <v>1133</v>
      </c>
      <c r="E637" s="330" t="n">
        <v>1.601</v>
      </c>
      <c r="F637" s="0" t="n">
        <v>1.311</v>
      </c>
      <c r="G637" s="0" t="n">
        <v>0.655</v>
      </c>
      <c r="H637" s="0" t="n">
        <v>0.646</v>
      </c>
    </row>
    <row r="638" customFormat="false" ht="12.75" hidden="false" customHeight="false" outlineLevel="0" collapsed="false">
      <c r="A638" s="329" t="s">
        <v>363</v>
      </c>
      <c r="B638" s="330" t="s">
        <v>1506</v>
      </c>
      <c r="C638" s="330" t="n">
        <v>18</v>
      </c>
      <c r="D638" s="330" t="s">
        <v>1135</v>
      </c>
      <c r="E638" s="330" t="n">
        <v>2.7</v>
      </c>
      <c r="F638" s="0" t="n">
        <v>2.21</v>
      </c>
      <c r="G638" s="0" t="n">
        <v>1.104</v>
      </c>
      <c r="H638" s="0" t="n">
        <v>1.089</v>
      </c>
    </row>
    <row r="639" customFormat="false" ht="12.75" hidden="false" customHeight="false" outlineLevel="0" collapsed="false">
      <c r="A639" s="329" t="s">
        <v>363</v>
      </c>
      <c r="B639" s="330" t="s">
        <v>1506</v>
      </c>
      <c r="C639" s="330" t="n">
        <v>18</v>
      </c>
      <c r="D639" s="330" t="s">
        <v>1140</v>
      </c>
      <c r="E639" s="330" t="n">
        <v>0.005</v>
      </c>
      <c r="F639" s="0" t="n">
        <v>0.004</v>
      </c>
      <c r="G639" s="0" t="n">
        <v>0.002</v>
      </c>
      <c r="H639" s="0" t="n">
        <v>0.002</v>
      </c>
    </row>
    <row r="640" customFormat="false" ht="12.75" hidden="false" customHeight="false" outlineLevel="0" collapsed="false">
      <c r="A640" s="329" t="s">
        <v>363</v>
      </c>
      <c r="B640" s="330" t="s">
        <v>1506</v>
      </c>
      <c r="C640" s="330" t="n">
        <v>18</v>
      </c>
      <c r="D640" s="330" t="s">
        <v>1150</v>
      </c>
      <c r="E640" s="330" t="n">
        <v>3.577</v>
      </c>
      <c r="F640" s="0" t="n">
        <v>2.928</v>
      </c>
      <c r="G640" s="0" t="n">
        <v>1.463</v>
      </c>
      <c r="H640" s="0" t="n">
        <v>1.443</v>
      </c>
    </row>
    <row r="641" customFormat="false" ht="12.75" hidden="false" customHeight="false" outlineLevel="0" collapsed="false">
      <c r="A641" s="329" t="s">
        <v>363</v>
      </c>
      <c r="B641" s="330" t="s">
        <v>1506</v>
      </c>
      <c r="C641" s="330" t="n">
        <v>18</v>
      </c>
      <c r="D641" s="330" t="s">
        <v>1152</v>
      </c>
      <c r="E641" s="330" t="n">
        <v>0.005</v>
      </c>
      <c r="F641" s="0" t="n">
        <v>0.004</v>
      </c>
      <c r="G641" s="0" t="n">
        <v>0.002</v>
      </c>
      <c r="H641" s="0" t="n">
        <v>0.002</v>
      </c>
    </row>
    <row r="642" customFormat="false" ht="12.75" hidden="false" customHeight="false" outlineLevel="0" collapsed="false">
      <c r="A642" s="329" t="s">
        <v>363</v>
      </c>
      <c r="B642" s="330" t="s">
        <v>1506</v>
      </c>
      <c r="C642" s="330" t="n">
        <v>18</v>
      </c>
      <c r="D642" s="330" t="s">
        <v>1154</v>
      </c>
      <c r="E642" s="330" t="n">
        <v>0.625</v>
      </c>
      <c r="F642" s="0" t="n">
        <v>0.511</v>
      </c>
      <c r="G642" s="0" t="n">
        <v>0.255</v>
      </c>
      <c r="H642" s="0" t="n">
        <v>0.252</v>
      </c>
    </row>
    <row r="643" customFormat="false" ht="12.75" hidden="false" customHeight="false" outlineLevel="0" collapsed="false">
      <c r="A643" s="329" t="s">
        <v>363</v>
      </c>
      <c r="B643" s="330" t="s">
        <v>1506</v>
      </c>
      <c r="C643" s="330" t="n">
        <v>18</v>
      </c>
      <c r="D643" s="330" t="s">
        <v>1160</v>
      </c>
      <c r="E643" s="330" t="n">
        <v>3.215</v>
      </c>
      <c r="F643" s="0" t="n">
        <v>2.632</v>
      </c>
      <c r="G643" s="0" t="n">
        <v>1.315</v>
      </c>
      <c r="H643" s="0" t="n">
        <v>1.297</v>
      </c>
    </row>
    <row r="644" customFormat="false" ht="12.75" hidden="false" customHeight="false" outlineLevel="0" collapsed="false">
      <c r="A644" s="329" t="s">
        <v>363</v>
      </c>
      <c r="B644" s="330" t="s">
        <v>1506</v>
      </c>
      <c r="C644" s="330" t="n">
        <v>18</v>
      </c>
      <c r="D644" s="330" t="s">
        <v>1166</v>
      </c>
      <c r="E644" s="330" t="n">
        <v>0.016</v>
      </c>
      <c r="F644" s="0" t="n">
        <v>0.013</v>
      </c>
      <c r="G644" s="0" t="n">
        <v>0.006</v>
      </c>
      <c r="H644" s="0" t="n">
        <v>0.006</v>
      </c>
    </row>
    <row r="645" customFormat="false" ht="12.75" hidden="false" customHeight="false" outlineLevel="0" collapsed="false">
      <c r="A645" s="329" t="s">
        <v>363</v>
      </c>
      <c r="B645" s="330" t="s">
        <v>1506</v>
      </c>
      <c r="C645" s="330" t="n">
        <v>18</v>
      </c>
      <c r="D645" s="330" t="s">
        <v>1162</v>
      </c>
      <c r="E645" s="330" t="n">
        <v>0.002</v>
      </c>
      <c r="F645" s="0" t="n">
        <v>0.002</v>
      </c>
      <c r="G645" s="0" t="n">
        <v>0.001</v>
      </c>
      <c r="H645" s="0" t="n">
        <v>0.001</v>
      </c>
    </row>
    <row r="646" customFormat="false" ht="12.75" hidden="false" customHeight="false" outlineLevel="0" collapsed="false">
      <c r="A646" s="329" t="s">
        <v>363</v>
      </c>
      <c r="B646" s="330" t="s">
        <v>1506</v>
      </c>
      <c r="C646" s="330" t="n">
        <v>18</v>
      </c>
      <c r="D646" s="330" t="s">
        <v>1142</v>
      </c>
      <c r="E646" s="330" t="n">
        <v>2.841</v>
      </c>
      <c r="F646" s="0" t="n">
        <v>2.326</v>
      </c>
      <c r="G646" s="0" t="n">
        <v>1.162</v>
      </c>
      <c r="H646" s="0" t="n">
        <v>1.146</v>
      </c>
    </row>
    <row r="647" customFormat="false" ht="12.75" hidden="false" customHeight="false" outlineLevel="0" collapsed="false">
      <c r="A647" s="329" t="s">
        <v>363</v>
      </c>
      <c r="B647" s="330" t="s">
        <v>1506</v>
      </c>
      <c r="C647" s="330" t="n">
        <v>18</v>
      </c>
      <c r="D647" s="330" t="s">
        <v>1172</v>
      </c>
      <c r="E647" s="330" t="n">
        <v>0.002</v>
      </c>
      <c r="F647" s="0" t="n">
        <v>0.002</v>
      </c>
      <c r="G647" s="0" t="n">
        <v>0.001</v>
      </c>
      <c r="H647" s="0" t="n">
        <v>0.001</v>
      </c>
    </row>
    <row r="648" customFormat="false" ht="12.75" hidden="false" customHeight="false" outlineLevel="0" collapsed="false">
      <c r="A648" s="329" t="s">
        <v>363</v>
      </c>
      <c r="B648" s="330" t="s">
        <v>1506</v>
      </c>
      <c r="C648" s="330" t="n">
        <v>18</v>
      </c>
      <c r="D648" s="330" t="s">
        <v>1144</v>
      </c>
      <c r="E648" s="330" t="n">
        <v>2.752</v>
      </c>
      <c r="F648" s="0" t="n">
        <v>2.253</v>
      </c>
      <c r="G648" s="0" t="n">
        <v>1.125</v>
      </c>
      <c r="H648" s="0" t="n">
        <v>1.11</v>
      </c>
    </row>
    <row r="649" customFormat="false" ht="12.75" hidden="false" customHeight="false" outlineLevel="0" collapsed="false">
      <c r="A649" s="329" t="s">
        <v>363</v>
      </c>
      <c r="B649" s="330" t="s">
        <v>1506</v>
      </c>
      <c r="C649" s="330" t="n">
        <v>18</v>
      </c>
      <c r="D649" s="330" t="s">
        <v>1146</v>
      </c>
      <c r="E649" s="330" t="n">
        <v>2.256</v>
      </c>
      <c r="F649" s="0" t="n">
        <v>1.847</v>
      </c>
      <c r="G649" s="0" t="n">
        <v>0.922</v>
      </c>
      <c r="H649" s="0" t="n">
        <v>0.91</v>
      </c>
    </row>
    <row r="650" customFormat="false" ht="12.75" hidden="false" customHeight="false" outlineLevel="0" collapsed="false">
      <c r="A650" s="329" t="s">
        <v>363</v>
      </c>
      <c r="B650" s="330" t="s">
        <v>1506</v>
      </c>
      <c r="C650" s="330" t="n">
        <v>18</v>
      </c>
      <c r="D650" s="330" t="s">
        <v>1177</v>
      </c>
      <c r="E650" s="330" t="n">
        <v>1.028</v>
      </c>
      <c r="F650" s="0" t="n">
        <v>0.842</v>
      </c>
      <c r="G650" s="0" t="n">
        <v>0.42</v>
      </c>
      <c r="H650" s="0" t="n">
        <v>0.415</v>
      </c>
    </row>
    <row r="651" customFormat="false" ht="12.75" hidden="false" customHeight="false" outlineLevel="0" collapsed="false">
      <c r="A651" s="329" t="s">
        <v>363</v>
      </c>
      <c r="B651" s="330" t="s">
        <v>1507</v>
      </c>
      <c r="C651" s="330" t="n">
        <v>18</v>
      </c>
      <c r="D651" s="330" t="s">
        <v>389</v>
      </c>
      <c r="E651" s="330" t="n">
        <v>52.546</v>
      </c>
      <c r="F651" s="0" t="n">
        <v>0</v>
      </c>
      <c r="G651" s="0" t="n">
        <v>2.091</v>
      </c>
      <c r="H651" s="0" t="n">
        <v>43.613</v>
      </c>
    </row>
    <row r="652" customFormat="false" ht="12.75" hidden="false" customHeight="false" outlineLevel="0" collapsed="false">
      <c r="A652" s="329" t="s">
        <v>363</v>
      </c>
      <c r="B652" s="330" t="s">
        <v>1507</v>
      </c>
      <c r="C652" s="330" t="n">
        <v>18</v>
      </c>
      <c r="D652" s="330" t="s">
        <v>381</v>
      </c>
      <c r="E652" s="330" t="n">
        <v>4.878</v>
      </c>
      <c r="F652" s="0" t="n">
        <v>0</v>
      </c>
      <c r="G652" s="0" t="n">
        <v>0.194</v>
      </c>
      <c r="H652" s="0" t="n">
        <v>4.049</v>
      </c>
    </row>
    <row r="653" customFormat="false" ht="12.75" hidden="false" customHeight="false" outlineLevel="0" collapsed="false">
      <c r="A653" s="329" t="s">
        <v>363</v>
      </c>
      <c r="B653" s="330" t="s">
        <v>1507</v>
      </c>
      <c r="C653" s="330" t="n">
        <v>18</v>
      </c>
      <c r="D653" s="330" t="s">
        <v>385</v>
      </c>
      <c r="E653" s="330" t="n">
        <v>11.122</v>
      </c>
      <c r="F653" s="0" t="n">
        <v>0</v>
      </c>
      <c r="G653" s="0" t="n">
        <v>0.443</v>
      </c>
      <c r="H653" s="0" t="n">
        <v>9.231</v>
      </c>
    </row>
    <row r="654" customFormat="false" ht="12.75" hidden="false" customHeight="false" outlineLevel="0" collapsed="false">
      <c r="A654" s="329" t="s">
        <v>363</v>
      </c>
      <c r="B654" s="330" t="s">
        <v>1507</v>
      </c>
      <c r="C654" s="330" t="n">
        <v>18</v>
      </c>
      <c r="D654" s="330" t="s">
        <v>397</v>
      </c>
      <c r="E654" s="330" t="n">
        <v>3.542</v>
      </c>
      <c r="F654" s="0" t="n">
        <v>0</v>
      </c>
      <c r="G654" s="0" t="n">
        <v>0.141</v>
      </c>
      <c r="H654" s="0" t="n">
        <v>2.94</v>
      </c>
    </row>
    <row r="655" customFormat="false" ht="12.75" hidden="false" customHeight="false" outlineLevel="0" collapsed="false">
      <c r="A655" s="329" t="s">
        <v>363</v>
      </c>
      <c r="B655" s="330" t="s">
        <v>1507</v>
      </c>
      <c r="C655" s="330" t="n">
        <v>18</v>
      </c>
      <c r="D655" s="330" t="s">
        <v>400</v>
      </c>
      <c r="E655" s="330" t="n">
        <v>1.83</v>
      </c>
      <c r="F655" s="0" t="n">
        <v>0</v>
      </c>
      <c r="G655" s="0" t="n">
        <v>0.073</v>
      </c>
      <c r="H655" s="0" t="n">
        <v>1.519</v>
      </c>
    </row>
    <row r="656" customFormat="false" ht="12.75" hidden="false" customHeight="false" outlineLevel="0" collapsed="false">
      <c r="A656" s="329" t="s">
        <v>363</v>
      </c>
      <c r="B656" s="330" t="s">
        <v>1507</v>
      </c>
      <c r="C656" s="330" t="n">
        <v>18</v>
      </c>
      <c r="D656" s="330" t="s">
        <v>405</v>
      </c>
      <c r="E656" s="330" t="n">
        <v>46.581</v>
      </c>
      <c r="F656" s="0" t="n">
        <v>0</v>
      </c>
      <c r="G656" s="0" t="n">
        <v>1.854</v>
      </c>
      <c r="H656" s="0" t="n">
        <v>38.662</v>
      </c>
    </row>
    <row r="657" customFormat="false" ht="12.75" hidden="false" customHeight="false" outlineLevel="0" collapsed="false">
      <c r="A657" s="329" t="s">
        <v>363</v>
      </c>
      <c r="B657" s="330" t="s">
        <v>1507</v>
      </c>
      <c r="C657" s="330" t="n">
        <v>18</v>
      </c>
      <c r="D657" s="330" t="s">
        <v>407</v>
      </c>
      <c r="E657" s="330" t="n">
        <v>13.903</v>
      </c>
      <c r="F657" s="0" t="n">
        <v>0</v>
      </c>
      <c r="G657" s="0" t="n">
        <v>0.553</v>
      </c>
      <c r="H657" s="0" t="n">
        <v>11.54</v>
      </c>
    </row>
    <row r="658" customFormat="false" ht="12.75" hidden="false" customHeight="false" outlineLevel="0" collapsed="false">
      <c r="A658" s="329" t="s">
        <v>363</v>
      </c>
      <c r="B658" s="330" t="s">
        <v>1507</v>
      </c>
      <c r="C658" s="330" t="n">
        <v>18</v>
      </c>
      <c r="D658" s="330" t="s">
        <v>411</v>
      </c>
      <c r="E658" s="330" t="n">
        <v>4.557</v>
      </c>
      <c r="F658" s="0" t="n">
        <v>0</v>
      </c>
      <c r="G658" s="0" t="n">
        <v>0.181</v>
      </c>
      <c r="H658" s="0" t="n">
        <v>3.782</v>
      </c>
    </row>
    <row r="659" customFormat="false" ht="12.75" hidden="false" customHeight="false" outlineLevel="0" collapsed="false">
      <c r="A659" s="329" t="s">
        <v>363</v>
      </c>
      <c r="B659" s="330" t="s">
        <v>1507</v>
      </c>
      <c r="C659" s="330" t="n">
        <v>18</v>
      </c>
      <c r="D659" s="330" t="s">
        <v>416</v>
      </c>
      <c r="E659" s="330" t="n">
        <v>1.288</v>
      </c>
      <c r="F659" s="0" t="n">
        <v>0</v>
      </c>
      <c r="G659" s="0" t="n">
        <v>0.051</v>
      </c>
      <c r="H659" s="0" t="n">
        <v>1.069</v>
      </c>
    </row>
    <row r="660" customFormat="false" ht="12.75" hidden="false" customHeight="false" outlineLevel="0" collapsed="false">
      <c r="A660" s="329" t="s">
        <v>363</v>
      </c>
      <c r="B660" s="330" t="s">
        <v>1507</v>
      </c>
      <c r="C660" s="330" t="n">
        <v>18</v>
      </c>
      <c r="D660" s="330" t="s">
        <v>419</v>
      </c>
      <c r="E660" s="330" t="n">
        <v>29.092</v>
      </c>
      <c r="F660" s="0" t="n">
        <v>0</v>
      </c>
      <c r="G660" s="0" t="n">
        <v>1.158</v>
      </c>
      <c r="H660" s="0" t="n">
        <v>24.147</v>
      </c>
    </row>
    <row r="661" customFormat="false" ht="12.75" hidden="false" customHeight="false" outlineLevel="0" collapsed="false">
      <c r="A661" s="329" t="s">
        <v>363</v>
      </c>
      <c r="B661" s="330" t="s">
        <v>1507</v>
      </c>
      <c r="C661" s="330" t="n">
        <v>18</v>
      </c>
      <c r="D661" s="330" t="s">
        <v>422</v>
      </c>
      <c r="E661" s="330" t="n">
        <v>3.561</v>
      </c>
      <c r="F661" s="0" t="n">
        <v>0</v>
      </c>
      <c r="G661" s="0" t="n">
        <v>0.142</v>
      </c>
      <c r="H661" s="0" t="n">
        <v>2.956</v>
      </c>
    </row>
    <row r="662" customFormat="false" ht="12.75" hidden="false" customHeight="false" outlineLevel="0" collapsed="false">
      <c r="A662" s="329" t="s">
        <v>363</v>
      </c>
      <c r="B662" s="330" t="s">
        <v>1507</v>
      </c>
      <c r="C662" s="330" t="n">
        <v>18</v>
      </c>
      <c r="D662" s="330" t="s">
        <v>434</v>
      </c>
      <c r="E662" s="330" t="n">
        <v>2.504</v>
      </c>
      <c r="F662" s="0" t="n">
        <v>0</v>
      </c>
      <c r="G662" s="0" t="n">
        <v>0.1</v>
      </c>
      <c r="H662" s="0" t="n">
        <v>2.078</v>
      </c>
    </row>
    <row r="663" customFormat="false" ht="12.75" hidden="false" customHeight="false" outlineLevel="0" collapsed="false">
      <c r="A663" s="329" t="s">
        <v>363</v>
      </c>
      <c r="B663" s="330" t="s">
        <v>1507</v>
      </c>
      <c r="C663" s="330" t="n">
        <v>18</v>
      </c>
      <c r="D663" s="330" t="s">
        <v>426</v>
      </c>
      <c r="E663" s="330" t="n">
        <v>0.951</v>
      </c>
      <c r="F663" s="0" t="n">
        <v>0</v>
      </c>
      <c r="G663" s="0" t="n">
        <v>0.038</v>
      </c>
      <c r="H663" s="0" t="n">
        <v>0.789</v>
      </c>
    </row>
    <row r="664" customFormat="false" ht="12.75" hidden="false" customHeight="false" outlineLevel="0" collapsed="false">
      <c r="A664" s="329" t="s">
        <v>363</v>
      </c>
      <c r="B664" s="330" t="s">
        <v>1507</v>
      </c>
      <c r="C664" s="330" t="n">
        <v>18</v>
      </c>
      <c r="D664" s="330" t="s">
        <v>429</v>
      </c>
      <c r="E664" s="330" t="n">
        <v>6.692</v>
      </c>
      <c r="F664" s="0" t="n">
        <v>0</v>
      </c>
      <c r="G664" s="0" t="n">
        <v>0.266</v>
      </c>
      <c r="H664" s="0" t="n">
        <v>5.554</v>
      </c>
    </row>
    <row r="665" customFormat="false" ht="12.75" hidden="false" customHeight="false" outlineLevel="0" collapsed="false">
      <c r="A665" s="329" t="s">
        <v>363</v>
      </c>
      <c r="B665" s="330" t="s">
        <v>1507</v>
      </c>
      <c r="C665" s="330" t="n">
        <v>18</v>
      </c>
      <c r="D665" s="330" t="s">
        <v>436</v>
      </c>
      <c r="E665" s="330" t="n">
        <v>2.979</v>
      </c>
      <c r="F665" s="0" t="n">
        <v>0</v>
      </c>
      <c r="G665" s="0" t="n">
        <v>0.119</v>
      </c>
      <c r="H665" s="0" t="n">
        <v>2.472</v>
      </c>
    </row>
    <row r="666" customFormat="false" ht="12.75" hidden="false" customHeight="false" outlineLevel="0" collapsed="false">
      <c r="A666" s="329" t="s">
        <v>363</v>
      </c>
      <c r="B666" s="330" t="s">
        <v>1507</v>
      </c>
      <c r="C666" s="330" t="n">
        <v>18</v>
      </c>
      <c r="D666" s="330" t="s">
        <v>438</v>
      </c>
      <c r="E666" s="330" t="n">
        <v>6.226</v>
      </c>
      <c r="F666" s="0" t="n">
        <v>0</v>
      </c>
      <c r="G666" s="0" t="n">
        <v>0.248</v>
      </c>
      <c r="H666" s="0" t="n">
        <v>5.168</v>
      </c>
    </row>
    <row r="667" customFormat="false" ht="12.75" hidden="false" customHeight="false" outlineLevel="0" collapsed="false">
      <c r="A667" s="329" t="s">
        <v>363</v>
      </c>
      <c r="B667" s="330" t="s">
        <v>1507</v>
      </c>
      <c r="C667" s="330" t="n">
        <v>18</v>
      </c>
      <c r="D667" s="330" t="s">
        <v>441</v>
      </c>
      <c r="E667" s="330" t="n">
        <v>20.438</v>
      </c>
      <c r="F667" s="0" t="n">
        <v>0</v>
      </c>
      <c r="G667" s="0" t="n">
        <v>0.813</v>
      </c>
      <c r="H667" s="0" t="n">
        <v>16.963</v>
      </c>
    </row>
    <row r="668" customFormat="false" ht="12.75" hidden="false" customHeight="false" outlineLevel="0" collapsed="false">
      <c r="A668" s="329" t="s">
        <v>363</v>
      </c>
      <c r="B668" s="330" t="s">
        <v>1507</v>
      </c>
      <c r="C668" s="330" t="n">
        <v>18</v>
      </c>
      <c r="D668" s="330" t="s">
        <v>450</v>
      </c>
      <c r="E668" s="330" t="n">
        <v>4.307</v>
      </c>
      <c r="F668" s="0" t="n">
        <v>0</v>
      </c>
      <c r="G668" s="0" t="n">
        <v>0.171</v>
      </c>
      <c r="H668" s="0" t="n">
        <v>3.575</v>
      </c>
    </row>
    <row r="669" customFormat="false" ht="12.75" hidden="false" customHeight="false" outlineLevel="0" collapsed="false">
      <c r="A669" s="329" t="s">
        <v>363</v>
      </c>
      <c r="B669" s="330" t="s">
        <v>1507</v>
      </c>
      <c r="C669" s="330" t="n">
        <v>18</v>
      </c>
      <c r="D669" s="330" t="s">
        <v>444</v>
      </c>
      <c r="E669" s="330" t="n">
        <v>17.06</v>
      </c>
      <c r="F669" s="0" t="n">
        <v>0</v>
      </c>
      <c r="G669" s="0" t="n">
        <v>0.679</v>
      </c>
      <c r="H669" s="0" t="n">
        <v>14.159</v>
      </c>
    </row>
    <row r="670" customFormat="false" ht="12.75" hidden="false" customHeight="false" outlineLevel="0" collapsed="false">
      <c r="A670" s="329" t="s">
        <v>363</v>
      </c>
      <c r="B670" s="330" t="s">
        <v>1507</v>
      </c>
      <c r="C670" s="330" t="n">
        <v>18</v>
      </c>
      <c r="D670" s="330" t="s">
        <v>452</v>
      </c>
      <c r="E670" s="330" t="n">
        <v>15.386</v>
      </c>
      <c r="F670" s="0" t="n">
        <v>0</v>
      </c>
      <c r="G670" s="0" t="n">
        <v>0.612</v>
      </c>
      <c r="H670" s="0" t="n">
        <v>12.77</v>
      </c>
    </row>
    <row r="671" customFormat="false" ht="12.75" hidden="false" customHeight="false" outlineLevel="0" collapsed="false">
      <c r="A671" s="329" t="s">
        <v>363</v>
      </c>
      <c r="B671" s="330" t="s">
        <v>1507</v>
      </c>
      <c r="C671" s="330" t="n">
        <v>18</v>
      </c>
      <c r="D671" s="330" t="s">
        <v>455</v>
      </c>
      <c r="E671" s="330" t="n">
        <v>9.278</v>
      </c>
      <c r="F671" s="0" t="n">
        <v>0</v>
      </c>
      <c r="G671" s="0" t="n">
        <v>0.369</v>
      </c>
      <c r="H671" s="0" t="n">
        <v>7.7</v>
      </c>
    </row>
    <row r="672" customFormat="false" ht="12.75" hidden="false" customHeight="false" outlineLevel="0" collapsed="false">
      <c r="A672" s="329" t="s">
        <v>363</v>
      </c>
      <c r="B672" s="330" t="s">
        <v>1507</v>
      </c>
      <c r="C672" s="330" t="n">
        <v>18</v>
      </c>
      <c r="D672" s="330" t="s">
        <v>459</v>
      </c>
      <c r="E672" s="330" t="n">
        <v>68.82</v>
      </c>
      <c r="F672" s="0" t="n">
        <v>0</v>
      </c>
      <c r="G672" s="0" t="n">
        <v>2.739</v>
      </c>
      <c r="H672" s="0" t="n">
        <v>57.121</v>
      </c>
    </row>
    <row r="673" customFormat="false" ht="12.75" hidden="false" customHeight="false" outlineLevel="0" collapsed="false">
      <c r="A673" s="329" t="s">
        <v>363</v>
      </c>
      <c r="B673" s="330" t="s">
        <v>1507</v>
      </c>
      <c r="C673" s="330" t="n">
        <v>18</v>
      </c>
      <c r="D673" s="330" t="s">
        <v>463</v>
      </c>
      <c r="E673" s="330" t="n">
        <v>16.539</v>
      </c>
      <c r="F673" s="0" t="n">
        <v>0</v>
      </c>
      <c r="G673" s="0" t="n">
        <v>0.658</v>
      </c>
      <c r="H673" s="0" t="n">
        <v>13.728</v>
      </c>
    </row>
    <row r="674" customFormat="false" ht="12.75" hidden="false" customHeight="false" outlineLevel="0" collapsed="false">
      <c r="A674" s="329" t="s">
        <v>363</v>
      </c>
      <c r="B674" s="330" t="s">
        <v>1507</v>
      </c>
      <c r="C674" s="330" t="n">
        <v>18</v>
      </c>
      <c r="D674" s="330" t="s">
        <v>467</v>
      </c>
      <c r="E674" s="330" t="n">
        <v>5.429</v>
      </c>
      <c r="F674" s="0" t="n">
        <v>0</v>
      </c>
      <c r="G674" s="0" t="n">
        <v>0.216</v>
      </c>
      <c r="H674" s="0" t="n">
        <v>4.506</v>
      </c>
    </row>
    <row r="675" customFormat="false" ht="12.75" hidden="false" customHeight="false" outlineLevel="0" collapsed="false">
      <c r="A675" s="329" t="s">
        <v>363</v>
      </c>
      <c r="B675" s="330" t="s">
        <v>1507</v>
      </c>
      <c r="C675" s="330" t="n">
        <v>18</v>
      </c>
      <c r="D675" s="330" t="s">
        <v>469</v>
      </c>
      <c r="E675" s="330" t="n">
        <v>1.934</v>
      </c>
      <c r="F675" s="0" t="n">
        <v>0</v>
      </c>
      <c r="G675" s="0" t="n">
        <v>0.077</v>
      </c>
      <c r="H675" s="0" t="n">
        <v>1.605</v>
      </c>
    </row>
    <row r="676" customFormat="false" ht="12.75" hidden="false" customHeight="false" outlineLevel="0" collapsed="false">
      <c r="A676" s="329" t="s">
        <v>363</v>
      </c>
      <c r="B676" s="330" t="s">
        <v>1507</v>
      </c>
      <c r="C676" s="330" t="n">
        <v>18</v>
      </c>
      <c r="D676" s="330" t="s">
        <v>471</v>
      </c>
      <c r="E676" s="330" t="n">
        <v>54.851</v>
      </c>
      <c r="F676" s="0" t="n">
        <v>0</v>
      </c>
      <c r="G676" s="0" t="n">
        <v>2.183</v>
      </c>
      <c r="H676" s="0" t="n">
        <v>45.526</v>
      </c>
    </row>
    <row r="677" customFormat="false" ht="12.75" hidden="false" customHeight="false" outlineLevel="0" collapsed="false">
      <c r="A677" s="329" t="s">
        <v>363</v>
      </c>
      <c r="B677" s="330" t="s">
        <v>1507</v>
      </c>
      <c r="C677" s="330" t="n">
        <v>18</v>
      </c>
      <c r="D677" s="330" t="s">
        <v>474</v>
      </c>
      <c r="E677" s="330" t="n">
        <v>1.826</v>
      </c>
      <c r="F677" s="0" t="n">
        <v>0</v>
      </c>
      <c r="G677" s="0" t="n">
        <v>0.073</v>
      </c>
      <c r="H677" s="0" t="n">
        <v>1.515</v>
      </c>
    </row>
    <row r="678" customFormat="false" ht="12.75" hidden="false" customHeight="false" outlineLevel="0" collapsed="false">
      <c r="A678" s="329" t="s">
        <v>363</v>
      </c>
      <c r="B678" s="330" t="s">
        <v>1507</v>
      </c>
      <c r="C678" s="330" t="n">
        <v>18</v>
      </c>
      <c r="D678" s="330" t="s">
        <v>476</v>
      </c>
      <c r="E678" s="330" t="n">
        <v>10.663</v>
      </c>
      <c r="F678" s="0" t="n">
        <v>0</v>
      </c>
      <c r="G678" s="0" t="n">
        <v>0.424</v>
      </c>
      <c r="H678" s="0" t="n">
        <v>8.85</v>
      </c>
    </row>
    <row r="679" customFormat="false" ht="12.75" hidden="false" customHeight="false" outlineLevel="0" collapsed="false">
      <c r="A679" s="329" t="s">
        <v>363</v>
      </c>
      <c r="B679" s="330" t="s">
        <v>1507</v>
      </c>
      <c r="C679" s="330" t="n">
        <v>18</v>
      </c>
      <c r="D679" s="330" t="s">
        <v>479</v>
      </c>
      <c r="E679" s="330" t="n">
        <v>5.028</v>
      </c>
      <c r="F679" s="0" t="n">
        <v>0</v>
      </c>
      <c r="G679" s="0" t="n">
        <v>0.2</v>
      </c>
      <c r="H679" s="0" t="n">
        <v>4.173</v>
      </c>
    </row>
    <row r="680" customFormat="false" ht="12.75" hidden="false" customHeight="false" outlineLevel="0" collapsed="false">
      <c r="A680" s="329" t="s">
        <v>363</v>
      </c>
      <c r="B680" s="330" t="s">
        <v>1507</v>
      </c>
      <c r="C680" s="330" t="n">
        <v>18</v>
      </c>
      <c r="D680" s="330" t="s">
        <v>487</v>
      </c>
      <c r="E680" s="330" t="n">
        <v>40.416</v>
      </c>
      <c r="F680" s="0" t="n">
        <v>0</v>
      </c>
      <c r="G680" s="0" t="n">
        <v>1.609</v>
      </c>
      <c r="H680" s="0" t="n">
        <v>33.546</v>
      </c>
    </row>
    <row r="681" customFormat="false" ht="12.75" hidden="false" customHeight="false" outlineLevel="0" collapsed="false">
      <c r="A681" s="329" t="s">
        <v>363</v>
      </c>
      <c r="B681" s="330" t="s">
        <v>1507</v>
      </c>
      <c r="C681" s="330" t="n">
        <v>18</v>
      </c>
      <c r="D681" s="330" t="s">
        <v>485</v>
      </c>
      <c r="E681" s="330" t="n">
        <v>2.683</v>
      </c>
      <c r="F681" s="0" t="n">
        <v>0</v>
      </c>
      <c r="G681" s="0" t="n">
        <v>0.107</v>
      </c>
      <c r="H681" s="0" t="n">
        <v>2.227</v>
      </c>
    </row>
    <row r="682" customFormat="false" ht="12.75" hidden="false" customHeight="false" outlineLevel="0" collapsed="false">
      <c r="A682" s="329" t="s">
        <v>363</v>
      </c>
      <c r="B682" s="330" t="s">
        <v>1507</v>
      </c>
      <c r="C682" s="330" t="n">
        <v>18</v>
      </c>
      <c r="D682" s="330" t="s">
        <v>481</v>
      </c>
      <c r="E682" s="330" t="n">
        <v>22.057</v>
      </c>
      <c r="F682" s="0" t="n">
        <v>0</v>
      </c>
      <c r="G682" s="0" t="n">
        <v>0.878</v>
      </c>
      <c r="H682" s="0" t="n">
        <v>18.307</v>
      </c>
    </row>
    <row r="683" customFormat="false" ht="12.75" hidden="false" customHeight="false" outlineLevel="0" collapsed="false">
      <c r="A683" s="329" t="s">
        <v>363</v>
      </c>
      <c r="B683" s="330" t="s">
        <v>1507</v>
      </c>
      <c r="C683" s="330" t="n">
        <v>18</v>
      </c>
      <c r="D683" s="330" t="s">
        <v>496</v>
      </c>
      <c r="E683" s="330" t="n">
        <v>17.692</v>
      </c>
      <c r="F683" s="0" t="n">
        <v>0</v>
      </c>
      <c r="G683" s="0" t="n">
        <v>0.704</v>
      </c>
      <c r="H683" s="0" t="n">
        <v>14.684</v>
      </c>
    </row>
    <row r="684" customFormat="false" ht="12.75" hidden="false" customHeight="false" outlineLevel="0" collapsed="false">
      <c r="A684" s="329" t="s">
        <v>363</v>
      </c>
      <c r="B684" s="330" t="s">
        <v>1507</v>
      </c>
      <c r="C684" s="330" t="n">
        <v>18</v>
      </c>
      <c r="D684" s="330" t="s">
        <v>490</v>
      </c>
      <c r="E684" s="330" t="n">
        <v>74.254</v>
      </c>
      <c r="F684" s="0" t="n">
        <v>0</v>
      </c>
      <c r="G684" s="0" t="n">
        <v>2.955</v>
      </c>
      <c r="H684" s="0" t="n">
        <v>61.631</v>
      </c>
    </row>
    <row r="685" customFormat="false" ht="12.75" hidden="false" customHeight="false" outlineLevel="0" collapsed="false">
      <c r="A685" s="329" t="s">
        <v>363</v>
      </c>
      <c r="B685" s="330" t="s">
        <v>1507</v>
      </c>
      <c r="C685" s="330" t="n">
        <v>18</v>
      </c>
      <c r="D685" s="330" t="s">
        <v>500</v>
      </c>
      <c r="E685" s="330" t="n">
        <v>3.52</v>
      </c>
      <c r="F685" s="0" t="n">
        <v>0</v>
      </c>
      <c r="G685" s="0" t="n">
        <v>0.14</v>
      </c>
      <c r="H685" s="0" t="n">
        <v>2.922</v>
      </c>
    </row>
    <row r="686" customFormat="false" ht="12.75" hidden="false" customHeight="false" outlineLevel="0" collapsed="false">
      <c r="A686" s="329" t="s">
        <v>363</v>
      </c>
      <c r="B686" s="330" t="s">
        <v>1507</v>
      </c>
      <c r="C686" s="330" t="n">
        <v>18</v>
      </c>
      <c r="D686" s="330" t="s">
        <v>505</v>
      </c>
      <c r="E686" s="330" t="n">
        <v>6.145</v>
      </c>
      <c r="F686" s="0" t="n">
        <v>0</v>
      </c>
      <c r="G686" s="0" t="n">
        <v>0.245</v>
      </c>
      <c r="H686" s="0" t="n">
        <v>5.1</v>
      </c>
    </row>
    <row r="687" customFormat="false" ht="12.75" hidden="false" customHeight="false" outlineLevel="0" collapsed="false">
      <c r="A687" s="329" t="s">
        <v>363</v>
      </c>
      <c r="B687" s="330" t="s">
        <v>1507</v>
      </c>
      <c r="C687" s="330" t="n">
        <v>18</v>
      </c>
      <c r="D687" s="330" t="s">
        <v>493</v>
      </c>
      <c r="E687" s="330" t="n">
        <v>13.191</v>
      </c>
      <c r="F687" s="0" t="n">
        <v>0</v>
      </c>
      <c r="G687" s="0" t="n">
        <v>0.525</v>
      </c>
      <c r="H687" s="0" t="n">
        <v>10.949</v>
      </c>
    </row>
    <row r="688" customFormat="false" ht="12.75" hidden="false" customHeight="false" outlineLevel="0" collapsed="false">
      <c r="A688" s="329" t="s">
        <v>363</v>
      </c>
      <c r="B688" s="330" t="s">
        <v>1507</v>
      </c>
      <c r="C688" s="330" t="n">
        <v>18</v>
      </c>
      <c r="D688" s="330" t="s">
        <v>508</v>
      </c>
      <c r="E688" s="330" t="n">
        <v>0.786</v>
      </c>
      <c r="F688" s="0" t="n">
        <v>0</v>
      </c>
      <c r="G688" s="0" t="n">
        <v>0.031</v>
      </c>
      <c r="H688" s="0" t="n">
        <v>0.652</v>
      </c>
    </row>
    <row r="689" customFormat="false" ht="12.75" hidden="false" customHeight="false" outlineLevel="0" collapsed="false">
      <c r="A689" s="329" t="s">
        <v>363</v>
      </c>
      <c r="B689" s="330" t="s">
        <v>1507</v>
      </c>
      <c r="C689" s="330" t="n">
        <v>18</v>
      </c>
      <c r="D689" s="330" t="s">
        <v>510</v>
      </c>
      <c r="E689" s="330" t="n">
        <v>0.697</v>
      </c>
      <c r="F689" s="0" t="n">
        <v>0</v>
      </c>
      <c r="G689" s="0" t="n">
        <v>0.028</v>
      </c>
      <c r="H689" s="0" t="n">
        <v>0.578</v>
      </c>
    </row>
    <row r="690" customFormat="false" ht="12.75" hidden="false" customHeight="false" outlineLevel="0" collapsed="false">
      <c r="A690" s="329" t="s">
        <v>363</v>
      </c>
      <c r="B690" s="330" t="s">
        <v>1507</v>
      </c>
      <c r="C690" s="330" t="n">
        <v>18</v>
      </c>
      <c r="D690" s="330" t="s">
        <v>512</v>
      </c>
      <c r="E690" s="330" t="n">
        <v>1.476</v>
      </c>
      <c r="F690" s="0" t="n">
        <v>0</v>
      </c>
      <c r="G690" s="0" t="n">
        <v>0.059</v>
      </c>
      <c r="H690" s="0" t="n">
        <v>1.225</v>
      </c>
    </row>
    <row r="691" customFormat="false" ht="12.75" hidden="false" customHeight="false" outlineLevel="0" collapsed="false">
      <c r="A691" s="329" t="s">
        <v>363</v>
      </c>
      <c r="B691" s="330" t="s">
        <v>1507</v>
      </c>
      <c r="C691" s="330" t="n">
        <v>18</v>
      </c>
      <c r="D691" s="330" t="s">
        <v>502</v>
      </c>
      <c r="E691" s="330" t="n">
        <v>38.961</v>
      </c>
      <c r="F691" s="0" t="n">
        <v>0</v>
      </c>
      <c r="G691" s="0" t="n">
        <v>1.551</v>
      </c>
      <c r="H691" s="0" t="n">
        <v>32.338</v>
      </c>
    </row>
    <row r="692" customFormat="false" ht="12.75" hidden="false" customHeight="false" outlineLevel="0" collapsed="false">
      <c r="A692" s="329" t="s">
        <v>363</v>
      </c>
      <c r="B692" s="330" t="s">
        <v>1507</v>
      </c>
      <c r="C692" s="330" t="n">
        <v>18</v>
      </c>
      <c r="D692" s="330" t="s">
        <v>514</v>
      </c>
      <c r="E692" s="330" t="n">
        <v>2.52</v>
      </c>
      <c r="F692" s="0" t="n">
        <v>0</v>
      </c>
      <c r="G692" s="0" t="n">
        <v>0.1</v>
      </c>
      <c r="H692" s="0" t="n">
        <v>2.092</v>
      </c>
    </row>
    <row r="693" customFormat="false" ht="12.75" hidden="false" customHeight="false" outlineLevel="0" collapsed="false">
      <c r="A693" s="329" t="s">
        <v>363</v>
      </c>
      <c r="B693" s="330" t="s">
        <v>1507</v>
      </c>
      <c r="C693" s="330" t="n">
        <v>18</v>
      </c>
      <c r="D693" s="330" t="s">
        <v>516</v>
      </c>
      <c r="E693" s="330" t="n">
        <v>46.464</v>
      </c>
      <c r="F693" s="0" t="n">
        <v>0</v>
      </c>
      <c r="G693" s="0" t="n">
        <v>1.849</v>
      </c>
      <c r="H693" s="0" t="n">
        <v>38.565</v>
      </c>
    </row>
    <row r="694" customFormat="false" ht="12.75" hidden="false" customHeight="false" outlineLevel="0" collapsed="false">
      <c r="A694" s="329" t="s">
        <v>363</v>
      </c>
      <c r="B694" s="330" t="s">
        <v>1507</v>
      </c>
      <c r="C694" s="330" t="n">
        <v>18</v>
      </c>
      <c r="D694" s="330" t="s">
        <v>519</v>
      </c>
      <c r="E694" s="330" t="n">
        <v>13.481</v>
      </c>
      <c r="F694" s="0" t="n">
        <v>0</v>
      </c>
      <c r="G694" s="0" t="n">
        <v>0.537</v>
      </c>
      <c r="H694" s="0" t="n">
        <v>11.189</v>
      </c>
    </row>
    <row r="695" customFormat="false" ht="12.75" hidden="false" customHeight="false" outlineLevel="0" collapsed="false">
      <c r="A695" s="329" t="s">
        <v>363</v>
      </c>
      <c r="B695" s="330" t="s">
        <v>1507</v>
      </c>
      <c r="C695" s="330" t="n">
        <v>18</v>
      </c>
      <c r="D695" s="330" t="s">
        <v>521</v>
      </c>
      <c r="E695" s="330" t="n">
        <v>11.335</v>
      </c>
      <c r="F695" s="0" t="n">
        <v>0</v>
      </c>
      <c r="G695" s="0" t="n">
        <v>0.451</v>
      </c>
      <c r="H695" s="0" t="n">
        <v>9.408</v>
      </c>
    </row>
    <row r="696" customFormat="false" ht="12.75" hidden="false" customHeight="false" outlineLevel="0" collapsed="false">
      <c r="A696" s="329" t="s">
        <v>363</v>
      </c>
      <c r="B696" s="330" t="s">
        <v>1507</v>
      </c>
      <c r="C696" s="330" t="n">
        <v>18</v>
      </c>
      <c r="D696" s="330" t="s">
        <v>540</v>
      </c>
      <c r="E696" s="330" t="n">
        <v>1.028</v>
      </c>
      <c r="F696" s="0" t="n">
        <v>0</v>
      </c>
      <c r="G696" s="0" t="n">
        <v>0.041</v>
      </c>
      <c r="H696" s="0" t="n">
        <v>0.854</v>
      </c>
    </row>
    <row r="697" customFormat="false" ht="12.75" hidden="false" customHeight="false" outlineLevel="0" collapsed="false">
      <c r="A697" s="329" t="s">
        <v>363</v>
      </c>
      <c r="B697" s="330" t="s">
        <v>1507</v>
      </c>
      <c r="C697" s="330" t="n">
        <v>18</v>
      </c>
      <c r="D697" s="330" t="s">
        <v>531</v>
      </c>
      <c r="E697" s="330" t="n">
        <v>10.786</v>
      </c>
      <c r="F697" s="0" t="n">
        <v>0</v>
      </c>
      <c r="G697" s="0" t="n">
        <v>0.429</v>
      </c>
      <c r="H697" s="0" t="n">
        <v>8.953</v>
      </c>
    </row>
    <row r="698" customFormat="false" ht="12.75" hidden="false" customHeight="false" outlineLevel="0" collapsed="false">
      <c r="A698" s="329" t="s">
        <v>363</v>
      </c>
      <c r="B698" s="330" t="s">
        <v>1507</v>
      </c>
      <c r="C698" s="330" t="n">
        <v>18</v>
      </c>
      <c r="D698" s="330" t="s">
        <v>534</v>
      </c>
      <c r="E698" s="330" t="n">
        <v>10.165</v>
      </c>
      <c r="F698" s="0" t="n">
        <v>0</v>
      </c>
      <c r="G698" s="0" t="n">
        <v>0.405</v>
      </c>
      <c r="H698" s="0" t="n">
        <v>8.437</v>
      </c>
    </row>
    <row r="699" customFormat="false" ht="12.75" hidden="false" customHeight="false" outlineLevel="0" collapsed="false">
      <c r="A699" s="329" t="s">
        <v>363</v>
      </c>
      <c r="B699" s="330" t="s">
        <v>1507</v>
      </c>
      <c r="C699" s="330" t="n">
        <v>18</v>
      </c>
      <c r="D699" s="330" t="s">
        <v>536</v>
      </c>
      <c r="E699" s="330" t="n">
        <v>9.382</v>
      </c>
      <c r="F699" s="0" t="n">
        <v>0</v>
      </c>
      <c r="G699" s="0" t="n">
        <v>0.373</v>
      </c>
      <c r="H699" s="0" t="n">
        <v>7.787</v>
      </c>
    </row>
    <row r="700" customFormat="false" ht="12.75" hidden="false" customHeight="false" outlineLevel="0" collapsed="false">
      <c r="A700" s="329" t="s">
        <v>363</v>
      </c>
      <c r="B700" s="330" t="s">
        <v>1507</v>
      </c>
      <c r="C700" s="330" t="n">
        <v>18</v>
      </c>
      <c r="D700" s="330" t="s">
        <v>542</v>
      </c>
      <c r="E700" s="330" t="n">
        <v>12.411</v>
      </c>
      <c r="F700" s="0" t="n">
        <v>0</v>
      </c>
      <c r="G700" s="0" t="n">
        <v>0.494</v>
      </c>
      <c r="H700" s="0" t="n">
        <v>10.301</v>
      </c>
    </row>
    <row r="701" customFormat="false" ht="12.75" hidden="false" customHeight="false" outlineLevel="0" collapsed="false">
      <c r="A701" s="329" t="s">
        <v>363</v>
      </c>
      <c r="B701" s="330" t="s">
        <v>1507</v>
      </c>
      <c r="C701" s="330" t="n">
        <v>18</v>
      </c>
      <c r="D701" s="330" t="s">
        <v>538</v>
      </c>
      <c r="E701" s="330" t="n">
        <v>3.034</v>
      </c>
      <c r="F701" s="0" t="n">
        <v>0</v>
      </c>
      <c r="G701" s="0" t="n">
        <v>0.121</v>
      </c>
      <c r="H701" s="0" t="n">
        <v>2.518</v>
      </c>
    </row>
    <row r="702" customFormat="false" ht="12.75" hidden="false" customHeight="false" outlineLevel="0" collapsed="false">
      <c r="A702" s="329" t="s">
        <v>363</v>
      </c>
      <c r="B702" s="330" t="s">
        <v>1507</v>
      </c>
      <c r="C702" s="330" t="n">
        <v>18</v>
      </c>
      <c r="D702" s="330" t="s">
        <v>548</v>
      </c>
      <c r="E702" s="330" t="n">
        <v>0.284</v>
      </c>
      <c r="F702" s="0" t="n">
        <v>0</v>
      </c>
      <c r="G702" s="0" t="n">
        <v>0.011</v>
      </c>
      <c r="H702" s="0" t="n">
        <v>0.236</v>
      </c>
    </row>
    <row r="703" customFormat="false" ht="12.75" hidden="false" customHeight="false" outlineLevel="0" collapsed="false">
      <c r="A703" s="329" t="s">
        <v>363</v>
      </c>
      <c r="B703" s="330" t="s">
        <v>1507</v>
      </c>
      <c r="C703" s="330" t="n">
        <v>18</v>
      </c>
      <c r="D703" s="330" t="s">
        <v>550</v>
      </c>
      <c r="E703" s="330" t="n">
        <v>40.731</v>
      </c>
      <c r="F703" s="0" t="n">
        <v>0</v>
      </c>
      <c r="G703" s="0" t="n">
        <v>1.621</v>
      </c>
      <c r="H703" s="0" t="n">
        <v>33.807</v>
      </c>
    </row>
    <row r="704" customFormat="false" ht="12.75" hidden="false" customHeight="false" outlineLevel="0" collapsed="false">
      <c r="A704" s="329" t="s">
        <v>363</v>
      </c>
      <c r="B704" s="330" t="s">
        <v>1507</v>
      </c>
      <c r="C704" s="330" t="n">
        <v>18</v>
      </c>
      <c r="D704" s="330" t="s">
        <v>553</v>
      </c>
      <c r="E704" s="330" t="n">
        <v>3.377</v>
      </c>
      <c r="F704" s="0" t="n">
        <v>0</v>
      </c>
      <c r="G704" s="0" t="n">
        <v>0.134</v>
      </c>
      <c r="H704" s="0" t="n">
        <v>2.803</v>
      </c>
    </row>
    <row r="705" customFormat="false" ht="12.75" hidden="false" customHeight="false" outlineLevel="0" collapsed="false">
      <c r="A705" s="329" t="s">
        <v>363</v>
      </c>
      <c r="B705" s="330" t="s">
        <v>1507</v>
      </c>
      <c r="C705" s="330" t="n">
        <v>18</v>
      </c>
      <c r="D705" s="330" t="s">
        <v>555</v>
      </c>
      <c r="E705" s="330" t="n">
        <v>0.194</v>
      </c>
      <c r="F705" s="0" t="n">
        <v>0</v>
      </c>
      <c r="G705" s="0" t="n">
        <v>0.008</v>
      </c>
      <c r="H705" s="0" t="n">
        <v>0.161</v>
      </c>
    </row>
    <row r="706" customFormat="false" ht="12.75" hidden="false" customHeight="false" outlineLevel="0" collapsed="false">
      <c r="A706" s="329" t="s">
        <v>363</v>
      </c>
      <c r="B706" s="330" t="s">
        <v>1507</v>
      </c>
      <c r="C706" s="330" t="n">
        <v>18</v>
      </c>
      <c r="D706" s="330" t="s">
        <v>557</v>
      </c>
      <c r="E706" s="330" t="n">
        <v>2.537</v>
      </c>
      <c r="F706" s="0" t="n">
        <v>0</v>
      </c>
      <c r="G706" s="0" t="n">
        <v>0.101</v>
      </c>
      <c r="H706" s="0" t="n">
        <v>2.105</v>
      </c>
    </row>
    <row r="707" customFormat="false" ht="12.75" hidden="false" customHeight="false" outlineLevel="0" collapsed="false">
      <c r="A707" s="329" t="s">
        <v>363</v>
      </c>
      <c r="B707" s="330" t="s">
        <v>1507</v>
      </c>
      <c r="C707" s="330" t="n">
        <v>18</v>
      </c>
      <c r="D707" s="330" t="s">
        <v>564</v>
      </c>
      <c r="E707" s="330" t="n">
        <v>10.383</v>
      </c>
      <c r="F707" s="0" t="n">
        <v>0</v>
      </c>
      <c r="G707" s="0" t="n">
        <v>0.413</v>
      </c>
      <c r="H707" s="0" t="n">
        <v>8.618</v>
      </c>
    </row>
    <row r="708" customFormat="false" ht="12.75" hidden="false" customHeight="false" outlineLevel="0" collapsed="false">
      <c r="A708" s="329" t="s">
        <v>363</v>
      </c>
      <c r="B708" s="330" t="s">
        <v>1507</v>
      </c>
      <c r="C708" s="330" t="n">
        <v>18</v>
      </c>
      <c r="D708" s="330" t="s">
        <v>559</v>
      </c>
      <c r="E708" s="330" t="n">
        <v>12.871</v>
      </c>
      <c r="F708" s="0" t="n">
        <v>0</v>
      </c>
      <c r="G708" s="0" t="n">
        <v>0.512</v>
      </c>
      <c r="H708" s="0" t="n">
        <v>10.683</v>
      </c>
    </row>
    <row r="709" customFormat="false" ht="12.75" hidden="false" customHeight="false" outlineLevel="0" collapsed="false">
      <c r="A709" s="329" t="s">
        <v>363</v>
      </c>
      <c r="B709" s="330" t="s">
        <v>1507</v>
      </c>
      <c r="C709" s="330" t="n">
        <v>18</v>
      </c>
      <c r="D709" s="330" t="s">
        <v>561</v>
      </c>
      <c r="E709" s="330" t="n">
        <v>47.369</v>
      </c>
      <c r="F709" s="0" t="n">
        <v>0</v>
      </c>
      <c r="G709" s="0" t="n">
        <v>1.885</v>
      </c>
      <c r="H709" s="0" t="n">
        <v>39.316</v>
      </c>
    </row>
    <row r="710" customFormat="false" ht="12.75" hidden="false" customHeight="false" outlineLevel="0" collapsed="false">
      <c r="A710" s="329" t="s">
        <v>363</v>
      </c>
      <c r="B710" s="330" t="s">
        <v>1507</v>
      </c>
      <c r="C710" s="330" t="n">
        <v>18</v>
      </c>
      <c r="D710" s="330" t="s">
        <v>566</v>
      </c>
      <c r="E710" s="330" t="n">
        <v>4.352</v>
      </c>
      <c r="F710" s="0" t="n">
        <v>0</v>
      </c>
      <c r="G710" s="0" t="n">
        <v>0.173</v>
      </c>
      <c r="H710" s="0" t="n">
        <v>3.612</v>
      </c>
    </row>
    <row r="711" customFormat="false" ht="12.75" hidden="false" customHeight="false" outlineLevel="0" collapsed="false">
      <c r="A711" s="329" t="s">
        <v>363</v>
      </c>
      <c r="B711" s="330" t="s">
        <v>1507</v>
      </c>
      <c r="C711" s="330" t="n">
        <v>18</v>
      </c>
      <c r="D711" s="330" t="s">
        <v>568</v>
      </c>
      <c r="E711" s="330" t="n">
        <v>0.297</v>
      </c>
      <c r="F711" s="0" t="n">
        <v>0</v>
      </c>
      <c r="G711" s="0" t="n">
        <v>0.012</v>
      </c>
      <c r="H711" s="0" t="n">
        <v>0.247</v>
      </c>
    </row>
    <row r="712" customFormat="false" ht="12.75" hidden="false" customHeight="false" outlineLevel="0" collapsed="false">
      <c r="A712" s="329" t="s">
        <v>363</v>
      </c>
      <c r="B712" s="330" t="s">
        <v>1507</v>
      </c>
      <c r="C712" s="330" t="n">
        <v>18</v>
      </c>
      <c r="D712" s="330" t="s">
        <v>572</v>
      </c>
      <c r="E712" s="330" t="n">
        <v>1.657</v>
      </c>
      <c r="F712" s="0" t="n">
        <v>0</v>
      </c>
      <c r="G712" s="0" t="n">
        <v>0.066</v>
      </c>
      <c r="H712" s="0" t="n">
        <v>1.375</v>
      </c>
    </row>
    <row r="713" customFormat="false" ht="12.75" hidden="false" customHeight="false" outlineLevel="0" collapsed="false">
      <c r="A713" s="329" t="s">
        <v>363</v>
      </c>
      <c r="B713" s="330" t="s">
        <v>1507</v>
      </c>
      <c r="C713" s="330" t="n">
        <v>18</v>
      </c>
      <c r="D713" s="330" t="s">
        <v>574</v>
      </c>
      <c r="E713" s="330" t="n">
        <v>0.717</v>
      </c>
      <c r="F713" s="0" t="n">
        <v>0</v>
      </c>
      <c r="G713" s="0" t="n">
        <v>0.029</v>
      </c>
      <c r="H713" s="0" t="n">
        <v>0.595</v>
      </c>
    </row>
    <row r="714" customFormat="false" ht="12.75" hidden="false" customHeight="false" outlineLevel="0" collapsed="false">
      <c r="A714" s="329" t="s">
        <v>363</v>
      </c>
      <c r="B714" s="330" t="s">
        <v>1507</v>
      </c>
      <c r="C714" s="330" t="n">
        <v>18</v>
      </c>
      <c r="D714" s="330" t="s">
        <v>576</v>
      </c>
      <c r="E714" s="330" t="n">
        <v>3.59</v>
      </c>
      <c r="F714" s="0" t="n">
        <v>0</v>
      </c>
      <c r="G714" s="0" t="n">
        <v>0.143</v>
      </c>
      <c r="H714" s="0" t="n">
        <v>2.98</v>
      </c>
    </row>
    <row r="715" customFormat="false" ht="12.75" hidden="false" customHeight="false" outlineLevel="0" collapsed="false">
      <c r="A715" s="329" t="s">
        <v>363</v>
      </c>
      <c r="B715" s="330" t="s">
        <v>1507</v>
      </c>
      <c r="C715" s="330" t="n">
        <v>18</v>
      </c>
      <c r="D715" s="330" t="s">
        <v>578</v>
      </c>
      <c r="E715" s="330" t="n">
        <v>4.062</v>
      </c>
      <c r="F715" s="0" t="n">
        <v>0</v>
      </c>
      <c r="G715" s="0" t="n">
        <v>0.162</v>
      </c>
      <c r="H715" s="0" t="n">
        <v>3.371</v>
      </c>
    </row>
    <row r="716" customFormat="false" ht="12.75" hidden="false" customHeight="false" outlineLevel="0" collapsed="false">
      <c r="A716" s="329" t="s">
        <v>363</v>
      </c>
      <c r="B716" s="330" t="s">
        <v>1507</v>
      </c>
      <c r="C716" s="330" t="n">
        <v>18</v>
      </c>
      <c r="D716" s="330" t="s">
        <v>580</v>
      </c>
      <c r="E716" s="330" t="n">
        <v>22.303</v>
      </c>
      <c r="F716" s="0" t="n">
        <v>0</v>
      </c>
      <c r="G716" s="0" t="n">
        <v>0.888</v>
      </c>
      <c r="H716" s="0" t="n">
        <v>18.512</v>
      </c>
    </row>
    <row r="717" customFormat="false" ht="12.75" hidden="false" customHeight="false" outlineLevel="0" collapsed="false">
      <c r="A717" s="329" t="s">
        <v>363</v>
      </c>
      <c r="B717" s="330" t="s">
        <v>1507</v>
      </c>
      <c r="C717" s="330" t="n">
        <v>18</v>
      </c>
      <c r="D717" s="330" t="s">
        <v>583</v>
      </c>
      <c r="E717" s="330" t="n">
        <v>3.453</v>
      </c>
      <c r="F717" s="0" t="n">
        <v>0</v>
      </c>
      <c r="G717" s="0" t="n">
        <v>0.137</v>
      </c>
      <c r="H717" s="0" t="n">
        <v>2.866</v>
      </c>
    </row>
    <row r="718" customFormat="false" ht="12.75" hidden="false" customHeight="false" outlineLevel="0" collapsed="false">
      <c r="A718" s="329" t="s">
        <v>363</v>
      </c>
      <c r="B718" s="330" t="s">
        <v>1507</v>
      </c>
      <c r="C718" s="330" t="n">
        <v>18</v>
      </c>
      <c r="D718" s="330" t="s">
        <v>585</v>
      </c>
      <c r="E718" s="330" t="n">
        <v>30.95</v>
      </c>
      <c r="F718" s="0" t="n">
        <v>0</v>
      </c>
      <c r="G718" s="0" t="n">
        <v>1.232</v>
      </c>
      <c r="H718" s="0" t="n">
        <v>25.689</v>
      </c>
    </row>
    <row r="719" customFormat="false" ht="12.75" hidden="false" customHeight="false" outlineLevel="0" collapsed="false">
      <c r="A719" s="329" t="s">
        <v>363</v>
      </c>
      <c r="B719" s="330" t="s">
        <v>1507</v>
      </c>
      <c r="C719" s="330" t="n">
        <v>18</v>
      </c>
      <c r="D719" s="330" t="s">
        <v>587</v>
      </c>
      <c r="E719" s="330" t="n">
        <v>37.372</v>
      </c>
      <c r="F719" s="0" t="n">
        <v>0</v>
      </c>
      <c r="G719" s="0" t="n">
        <v>1.487</v>
      </c>
      <c r="H719" s="0" t="n">
        <v>31.019</v>
      </c>
    </row>
    <row r="720" customFormat="false" ht="12.75" hidden="false" customHeight="false" outlineLevel="0" collapsed="false">
      <c r="A720" s="329" t="s">
        <v>363</v>
      </c>
      <c r="B720" s="330" t="s">
        <v>1507</v>
      </c>
      <c r="C720" s="330" t="n">
        <v>18</v>
      </c>
      <c r="D720" s="330" t="s">
        <v>590</v>
      </c>
      <c r="E720" s="330" t="n">
        <v>1.048</v>
      </c>
      <c r="F720" s="0" t="n">
        <v>0</v>
      </c>
      <c r="G720" s="0" t="n">
        <v>0.042</v>
      </c>
      <c r="H720" s="0" t="n">
        <v>0.87</v>
      </c>
    </row>
    <row r="721" customFormat="false" ht="12.75" hidden="false" customHeight="false" outlineLevel="0" collapsed="false">
      <c r="A721" s="329" t="s">
        <v>363</v>
      </c>
      <c r="B721" s="330" t="s">
        <v>1507</v>
      </c>
      <c r="C721" s="330" t="n">
        <v>18</v>
      </c>
      <c r="D721" s="330" t="s">
        <v>592</v>
      </c>
      <c r="E721" s="330" t="n">
        <v>0.25</v>
      </c>
      <c r="F721" s="0" t="n">
        <v>0</v>
      </c>
      <c r="G721" s="0" t="n">
        <v>0.01</v>
      </c>
      <c r="H721" s="0" t="n">
        <v>0.208</v>
      </c>
    </row>
    <row r="722" customFormat="false" ht="12.75" hidden="false" customHeight="false" outlineLevel="0" collapsed="false">
      <c r="A722" s="329" t="s">
        <v>363</v>
      </c>
      <c r="B722" s="330" t="s">
        <v>1507</v>
      </c>
      <c r="C722" s="330" t="n">
        <v>18</v>
      </c>
      <c r="D722" s="330" t="s">
        <v>594</v>
      </c>
      <c r="E722" s="330" t="n">
        <v>40.94</v>
      </c>
      <c r="F722" s="0" t="n">
        <v>0</v>
      </c>
      <c r="G722" s="0" t="n">
        <v>1.629</v>
      </c>
      <c r="H722" s="0" t="n">
        <v>33.98</v>
      </c>
    </row>
    <row r="723" customFormat="false" ht="12.75" hidden="false" customHeight="false" outlineLevel="0" collapsed="false">
      <c r="A723" s="329" t="s">
        <v>363</v>
      </c>
      <c r="B723" s="330" t="s">
        <v>1507</v>
      </c>
      <c r="C723" s="330" t="n">
        <v>18</v>
      </c>
      <c r="D723" s="330" t="s">
        <v>597</v>
      </c>
      <c r="E723" s="330" t="n">
        <v>2.74</v>
      </c>
      <c r="F723" s="0" t="n">
        <v>0</v>
      </c>
      <c r="G723" s="0" t="n">
        <v>0.109</v>
      </c>
      <c r="H723" s="0" t="n">
        <v>2.274</v>
      </c>
    </row>
    <row r="724" customFormat="false" ht="12.75" hidden="false" customHeight="false" outlineLevel="0" collapsed="false">
      <c r="A724" s="329" t="s">
        <v>363</v>
      </c>
      <c r="B724" s="330" t="s">
        <v>1507</v>
      </c>
      <c r="C724" s="330" t="n">
        <v>18</v>
      </c>
      <c r="D724" s="330" t="s">
        <v>599</v>
      </c>
      <c r="E724" s="330" t="n">
        <v>4.6</v>
      </c>
      <c r="F724" s="0" t="n">
        <v>0</v>
      </c>
      <c r="G724" s="0" t="n">
        <v>0.183</v>
      </c>
      <c r="H724" s="0" t="n">
        <v>3.818</v>
      </c>
    </row>
    <row r="725" customFormat="false" ht="12.75" hidden="false" customHeight="false" outlineLevel="0" collapsed="false">
      <c r="A725" s="329" t="s">
        <v>363</v>
      </c>
      <c r="B725" s="330" t="s">
        <v>1507</v>
      </c>
      <c r="C725" s="330" t="n">
        <v>18</v>
      </c>
      <c r="D725" s="330" t="s">
        <v>601</v>
      </c>
      <c r="E725" s="330" t="n">
        <v>0.659</v>
      </c>
      <c r="F725" s="0" t="n">
        <v>0</v>
      </c>
      <c r="G725" s="0" t="n">
        <v>0.026</v>
      </c>
      <c r="H725" s="0" t="n">
        <v>0.547</v>
      </c>
    </row>
    <row r="726" customFormat="false" ht="12.75" hidden="false" customHeight="false" outlineLevel="0" collapsed="false">
      <c r="A726" s="329" t="s">
        <v>363</v>
      </c>
      <c r="B726" s="330" t="s">
        <v>1507</v>
      </c>
      <c r="C726" s="330" t="n">
        <v>18</v>
      </c>
      <c r="D726" s="330" t="s">
        <v>605</v>
      </c>
      <c r="E726" s="330" t="n">
        <v>0.723</v>
      </c>
      <c r="F726" s="0" t="n">
        <v>0</v>
      </c>
      <c r="G726" s="0" t="n">
        <v>0.029</v>
      </c>
      <c r="H726" s="0" t="n">
        <v>0.6</v>
      </c>
    </row>
    <row r="727" customFormat="false" ht="12.75" hidden="false" customHeight="false" outlineLevel="0" collapsed="false">
      <c r="A727" s="329" t="s">
        <v>363</v>
      </c>
      <c r="B727" s="330" t="s">
        <v>1507</v>
      </c>
      <c r="C727" s="330" t="n">
        <v>18</v>
      </c>
      <c r="D727" s="330" t="s">
        <v>607</v>
      </c>
      <c r="E727" s="330" t="n">
        <v>1.372</v>
      </c>
      <c r="F727" s="0" t="n">
        <v>0</v>
      </c>
      <c r="G727" s="0" t="n">
        <v>0.055</v>
      </c>
      <c r="H727" s="0" t="n">
        <v>1.139</v>
      </c>
    </row>
    <row r="728" customFormat="false" ht="12.75" hidden="false" customHeight="false" outlineLevel="0" collapsed="false">
      <c r="A728" s="329" t="s">
        <v>363</v>
      </c>
      <c r="B728" s="330" t="s">
        <v>1507</v>
      </c>
      <c r="C728" s="330" t="n">
        <v>18</v>
      </c>
      <c r="D728" s="330" t="s">
        <v>609</v>
      </c>
      <c r="E728" s="330" t="n">
        <v>3.058</v>
      </c>
      <c r="F728" s="0" t="n">
        <v>0</v>
      </c>
      <c r="G728" s="0" t="n">
        <v>0.122</v>
      </c>
      <c r="H728" s="0" t="n">
        <v>2.538</v>
      </c>
    </row>
    <row r="729" customFormat="false" ht="12.75" hidden="false" customHeight="false" outlineLevel="0" collapsed="false">
      <c r="A729" s="329" t="s">
        <v>363</v>
      </c>
      <c r="B729" s="330" t="s">
        <v>1507</v>
      </c>
      <c r="C729" s="330" t="n">
        <v>18</v>
      </c>
      <c r="D729" s="330" t="s">
        <v>611</v>
      </c>
      <c r="E729" s="330" t="n">
        <v>1.104</v>
      </c>
      <c r="F729" s="0" t="n">
        <v>0</v>
      </c>
      <c r="G729" s="0" t="n">
        <v>0.044</v>
      </c>
      <c r="H729" s="0" t="n">
        <v>0.917</v>
      </c>
    </row>
    <row r="730" customFormat="false" ht="12.75" hidden="false" customHeight="false" outlineLevel="0" collapsed="false">
      <c r="A730" s="329" t="s">
        <v>363</v>
      </c>
      <c r="B730" s="330" t="s">
        <v>1507</v>
      </c>
      <c r="C730" s="330" t="n">
        <v>18</v>
      </c>
      <c r="D730" s="330" t="s">
        <v>615</v>
      </c>
      <c r="E730" s="330" t="n">
        <v>16.912</v>
      </c>
      <c r="F730" s="0" t="n">
        <v>0</v>
      </c>
      <c r="G730" s="0" t="n">
        <v>0.673</v>
      </c>
      <c r="H730" s="0" t="n">
        <v>14.037</v>
      </c>
    </row>
    <row r="731" customFormat="false" ht="12.75" hidden="false" customHeight="false" outlineLevel="0" collapsed="false">
      <c r="A731" s="329" t="s">
        <v>363</v>
      </c>
      <c r="B731" s="330" t="s">
        <v>1507</v>
      </c>
      <c r="C731" s="330" t="n">
        <v>18</v>
      </c>
      <c r="D731" s="330" t="s">
        <v>617</v>
      </c>
      <c r="E731" s="330" t="n">
        <v>4.71</v>
      </c>
      <c r="F731" s="0" t="n">
        <v>0</v>
      </c>
      <c r="G731" s="0" t="n">
        <v>0.187</v>
      </c>
      <c r="H731" s="0" t="n">
        <v>3.909</v>
      </c>
    </row>
    <row r="732" customFormat="false" ht="12.75" hidden="false" customHeight="false" outlineLevel="0" collapsed="false">
      <c r="A732" s="329" t="s">
        <v>363</v>
      </c>
      <c r="B732" s="330" t="s">
        <v>1507</v>
      </c>
      <c r="C732" s="330" t="n">
        <v>18</v>
      </c>
      <c r="D732" s="330" t="s">
        <v>621</v>
      </c>
      <c r="E732" s="330" t="n">
        <v>1.561</v>
      </c>
      <c r="F732" s="0" t="n">
        <v>0</v>
      </c>
      <c r="G732" s="0" t="n">
        <v>0.062</v>
      </c>
      <c r="H732" s="0" t="n">
        <v>1.296</v>
      </c>
    </row>
    <row r="733" customFormat="false" ht="12.75" hidden="false" customHeight="false" outlineLevel="0" collapsed="false">
      <c r="A733" s="329" t="s">
        <v>363</v>
      </c>
      <c r="B733" s="330" t="s">
        <v>1507</v>
      </c>
      <c r="C733" s="330" t="n">
        <v>18</v>
      </c>
      <c r="D733" s="330" t="s">
        <v>619</v>
      </c>
      <c r="E733" s="330" t="n">
        <v>0.279</v>
      </c>
      <c r="F733" s="0" t="n">
        <v>0</v>
      </c>
      <c r="G733" s="0" t="n">
        <v>0.011</v>
      </c>
      <c r="H733" s="0" t="n">
        <v>0.231</v>
      </c>
    </row>
    <row r="734" customFormat="false" ht="12.75" hidden="false" customHeight="false" outlineLevel="0" collapsed="false">
      <c r="A734" s="329" t="s">
        <v>363</v>
      </c>
      <c r="B734" s="330" t="s">
        <v>1507</v>
      </c>
      <c r="C734" s="330" t="n">
        <v>18</v>
      </c>
      <c r="D734" s="330" t="s">
        <v>623</v>
      </c>
      <c r="E734" s="330" t="n">
        <v>2.21</v>
      </c>
      <c r="F734" s="0" t="n">
        <v>0</v>
      </c>
      <c r="G734" s="0" t="n">
        <v>0.088</v>
      </c>
      <c r="H734" s="0" t="n">
        <v>1.835</v>
      </c>
    </row>
    <row r="735" customFormat="false" ht="12.75" hidden="false" customHeight="false" outlineLevel="0" collapsed="false">
      <c r="A735" s="329" t="s">
        <v>363</v>
      </c>
      <c r="B735" s="330" t="s">
        <v>1507</v>
      </c>
      <c r="C735" s="330" t="n">
        <v>18</v>
      </c>
      <c r="D735" s="330" t="s">
        <v>633</v>
      </c>
      <c r="E735" s="330" t="n">
        <v>0.366</v>
      </c>
      <c r="F735" s="0" t="n">
        <v>0</v>
      </c>
      <c r="G735" s="0" t="n">
        <v>0.015</v>
      </c>
      <c r="H735" s="0" t="n">
        <v>0.304</v>
      </c>
    </row>
    <row r="736" customFormat="false" ht="12.75" hidden="false" customHeight="false" outlineLevel="0" collapsed="false">
      <c r="A736" s="329" t="s">
        <v>363</v>
      </c>
      <c r="B736" s="330" t="s">
        <v>1507</v>
      </c>
      <c r="C736" s="330" t="n">
        <v>18</v>
      </c>
      <c r="D736" s="330" t="s">
        <v>625</v>
      </c>
      <c r="E736" s="330" t="n">
        <v>2.485</v>
      </c>
      <c r="F736" s="0" t="n">
        <v>0</v>
      </c>
      <c r="G736" s="0" t="n">
        <v>0.099</v>
      </c>
      <c r="H736" s="0" t="n">
        <v>2.062</v>
      </c>
    </row>
    <row r="737" customFormat="false" ht="12.75" hidden="false" customHeight="false" outlineLevel="0" collapsed="false">
      <c r="A737" s="329" t="s">
        <v>363</v>
      </c>
      <c r="B737" s="330" t="s">
        <v>1507</v>
      </c>
      <c r="C737" s="330" t="n">
        <v>18</v>
      </c>
      <c r="D737" s="330" t="s">
        <v>629</v>
      </c>
      <c r="E737" s="330" t="n">
        <v>2.434</v>
      </c>
      <c r="F737" s="0" t="n">
        <v>0</v>
      </c>
      <c r="G737" s="0" t="n">
        <v>0.097</v>
      </c>
      <c r="H737" s="0" t="n">
        <v>2.021</v>
      </c>
    </row>
    <row r="738" customFormat="false" ht="12.75" hidden="false" customHeight="false" outlineLevel="0" collapsed="false">
      <c r="A738" s="329" t="s">
        <v>363</v>
      </c>
      <c r="B738" s="330" t="s">
        <v>1507</v>
      </c>
      <c r="C738" s="330" t="n">
        <v>18</v>
      </c>
      <c r="D738" s="330" t="s">
        <v>631</v>
      </c>
      <c r="E738" s="330" t="n">
        <v>1.02</v>
      </c>
      <c r="F738" s="0" t="n">
        <v>0</v>
      </c>
      <c r="G738" s="0" t="n">
        <v>0.041</v>
      </c>
      <c r="H738" s="0" t="n">
        <v>0.846</v>
      </c>
    </row>
    <row r="739" customFormat="false" ht="12.75" hidden="false" customHeight="false" outlineLevel="0" collapsed="false">
      <c r="A739" s="329" t="s">
        <v>363</v>
      </c>
      <c r="B739" s="330" t="s">
        <v>1507</v>
      </c>
      <c r="C739" s="330" t="n">
        <v>18</v>
      </c>
      <c r="D739" s="330" t="s">
        <v>635</v>
      </c>
      <c r="E739" s="330" t="n">
        <v>3.549</v>
      </c>
      <c r="F739" s="0" t="n">
        <v>0</v>
      </c>
      <c r="G739" s="0" t="n">
        <v>0.141</v>
      </c>
      <c r="H739" s="0" t="n">
        <v>2.946</v>
      </c>
    </row>
    <row r="740" customFormat="false" ht="12.75" hidden="false" customHeight="false" outlineLevel="0" collapsed="false">
      <c r="A740" s="329" t="s">
        <v>363</v>
      </c>
      <c r="B740" s="330" t="s">
        <v>1507</v>
      </c>
      <c r="C740" s="330" t="n">
        <v>18</v>
      </c>
      <c r="D740" s="330" t="s">
        <v>637</v>
      </c>
      <c r="E740" s="330" t="n">
        <v>2.146</v>
      </c>
      <c r="F740" s="0" t="n">
        <v>0</v>
      </c>
      <c r="G740" s="0" t="n">
        <v>0.085</v>
      </c>
      <c r="H740" s="0" t="n">
        <v>1.782</v>
      </c>
    </row>
    <row r="741" customFormat="false" ht="12.75" hidden="false" customHeight="false" outlineLevel="0" collapsed="false">
      <c r="A741" s="329" t="s">
        <v>363</v>
      </c>
      <c r="B741" s="330" t="s">
        <v>1507</v>
      </c>
      <c r="C741" s="330" t="n">
        <v>18</v>
      </c>
      <c r="D741" s="330" t="s">
        <v>650</v>
      </c>
      <c r="E741" s="330" t="n">
        <v>57.383</v>
      </c>
      <c r="F741" s="0" t="n">
        <v>0</v>
      </c>
      <c r="G741" s="0" t="n">
        <v>2.284</v>
      </c>
      <c r="H741" s="0" t="n">
        <v>47.628</v>
      </c>
    </row>
    <row r="742" customFormat="false" ht="12.75" hidden="false" customHeight="false" outlineLevel="0" collapsed="false">
      <c r="A742" s="329" t="s">
        <v>363</v>
      </c>
      <c r="B742" s="330" t="s">
        <v>1507</v>
      </c>
      <c r="C742" s="330" t="n">
        <v>18</v>
      </c>
      <c r="D742" s="330" t="s">
        <v>653</v>
      </c>
      <c r="E742" s="330" t="n">
        <v>5.314</v>
      </c>
      <c r="F742" s="0" t="n">
        <v>0</v>
      </c>
      <c r="G742" s="0" t="n">
        <v>0.211</v>
      </c>
      <c r="H742" s="0" t="n">
        <v>4.411</v>
      </c>
    </row>
    <row r="743" customFormat="false" ht="12.75" hidden="false" customHeight="false" outlineLevel="0" collapsed="false">
      <c r="A743" s="329" t="s">
        <v>363</v>
      </c>
      <c r="B743" s="330" t="s">
        <v>1507</v>
      </c>
      <c r="C743" s="330" t="n">
        <v>18</v>
      </c>
      <c r="D743" s="330" t="s">
        <v>641</v>
      </c>
      <c r="E743" s="330" t="n">
        <v>26.371</v>
      </c>
      <c r="F743" s="0" t="n">
        <v>0</v>
      </c>
      <c r="G743" s="0" t="n">
        <v>1.05</v>
      </c>
      <c r="H743" s="0" t="n">
        <v>21.888</v>
      </c>
    </row>
    <row r="744" customFormat="false" ht="12.75" hidden="false" customHeight="false" outlineLevel="0" collapsed="false">
      <c r="A744" s="329" t="s">
        <v>363</v>
      </c>
      <c r="B744" s="330" t="s">
        <v>1507</v>
      </c>
      <c r="C744" s="330" t="n">
        <v>18</v>
      </c>
      <c r="D744" s="330" t="s">
        <v>648</v>
      </c>
      <c r="E744" s="330" t="n">
        <v>1.155</v>
      </c>
      <c r="F744" s="0" t="n">
        <v>0</v>
      </c>
      <c r="G744" s="0" t="n">
        <v>0.046</v>
      </c>
      <c r="H744" s="0" t="n">
        <v>0.958</v>
      </c>
    </row>
    <row r="745" customFormat="false" ht="12.75" hidden="false" customHeight="false" outlineLevel="0" collapsed="false">
      <c r="A745" s="329" t="s">
        <v>363</v>
      </c>
      <c r="B745" s="330" t="s">
        <v>1507</v>
      </c>
      <c r="C745" s="330" t="n">
        <v>18</v>
      </c>
      <c r="D745" s="330" t="s">
        <v>646</v>
      </c>
      <c r="E745" s="330" t="n">
        <v>2.335</v>
      </c>
      <c r="F745" s="0" t="n">
        <v>0</v>
      </c>
      <c r="G745" s="0" t="n">
        <v>0.093</v>
      </c>
      <c r="H745" s="0" t="n">
        <v>1.938</v>
      </c>
    </row>
    <row r="746" customFormat="false" ht="12.75" hidden="false" customHeight="false" outlineLevel="0" collapsed="false">
      <c r="A746" s="329" t="s">
        <v>363</v>
      </c>
      <c r="B746" s="330" t="s">
        <v>1507</v>
      </c>
      <c r="C746" s="330" t="n">
        <v>18</v>
      </c>
      <c r="D746" s="330" t="s">
        <v>655</v>
      </c>
      <c r="E746" s="330" t="n">
        <v>2.12</v>
      </c>
      <c r="F746" s="0" t="n">
        <v>0</v>
      </c>
      <c r="G746" s="0" t="n">
        <v>0.084</v>
      </c>
      <c r="H746" s="0" t="n">
        <v>1.759</v>
      </c>
    </row>
    <row r="747" customFormat="false" ht="12.75" hidden="false" customHeight="false" outlineLevel="0" collapsed="false">
      <c r="A747" s="329" t="s">
        <v>363</v>
      </c>
      <c r="B747" s="330" t="s">
        <v>1507</v>
      </c>
      <c r="C747" s="330" t="n">
        <v>18</v>
      </c>
      <c r="D747" s="330" t="s">
        <v>657</v>
      </c>
      <c r="E747" s="330" t="n">
        <v>3.564</v>
      </c>
      <c r="F747" s="0" t="n">
        <v>0</v>
      </c>
      <c r="G747" s="0" t="n">
        <v>0.142</v>
      </c>
      <c r="H747" s="0" t="n">
        <v>2.958</v>
      </c>
    </row>
    <row r="748" customFormat="false" ht="12.75" hidden="false" customHeight="false" outlineLevel="0" collapsed="false">
      <c r="A748" s="329" t="s">
        <v>363</v>
      </c>
      <c r="B748" s="330" t="s">
        <v>1507</v>
      </c>
      <c r="C748" s="330" t="n">
        <v>18</v>
      </c>
      <c r="D748" s="330" t="s">
        <v>659</v>
      </c>
      <c r="E748" s="330" t="n">
        <v>17.367</v>
      </c>
      <c r="F748" s="0" t="n">
        <v>0</v>
      </c>
      <c r="G748" s="0" t="n">
        <v>0.691</v>
      </c>
      <c r="H748" s="0" t="n">
        <v>14.415</v>
      </c>
    </row>
    <row r="749" customFormat="false" ht="12.75" hidden="false" customHeight="false" outlineLevel="0" collapsed="false">
      <c r="A749" s="329" t="s">
        <v>363</v>
      </c>
      <c r="B749" s="330" t="s">
        <v>1507</v>
      </c>
      <c r="C749" s="330" t="n">
        <v>18</v>
      </c>
      <c r="D749" s="330" t="s">
        <v>661</v>
      </c>
      <c r="E749" s="330" t="n">
        <v>7.187</v>
      </c>
      <c r="F749" s="0" t="n">
        <v>0</v>
      </c>
      <c r="G749" s="0" t="n">
        <v>0.286</v>
      </c>
      <c r="H749" s="0" t="n">
        <v>5.965</v>
      </c>
    </row>
    <row r="750" customFormat="false" ht="12.75" hidden="false" customHeight="false" outlineLevel="0" collapsed="false">
      <c r="A750" s="329" t="s">
        <v>363</v>
      </c>
      <c r="B750" s="330" t="s">
        <v>1507</v>
      </c>
      <c r="C750" s="330" t="n">
        <v>18</v>
      </c>
      <c r="D750" s="330" t="s">
        <v>663</v>
      </c>
      <c r="E750" s="330" t="n">
        <v>34.622</v>
      </c>
      <c r="F750" s="0" t="n">
        <v>0</v>
      </c>
      <c r="G750" s="0" t="n">
        <v>1.378</v>
      </c>
      <c r="H750" s="0" t="n">
        <v>28.736</v>
      </c>
    </row>
    <row r="751" customFormat="false" ht="12.75" hidden="false" customHeight="false" outlineLevel="0" collapsed="false">
      <c r="A751" s="329" t="s">
        <v>363</v>
      </c>
      <c r="B751" s="330" t="s">
        <v>1507</v>
      </c>
      <c r="C751" s="330" t="n">
        <v>18</v>
      </c>
      <c r="D751" s="330" t="s">
        <v>666</v>
      </c>
      <c r="E751" s="330" t="n">
        <v>0.772</v>
      </c>
      <c r="F751" s="0" t="n">
        <v>0</v>
      </c>
      <c r="G751" s="0" t="n">
        <v>0.031</v>
      </c>
      <c r="H751" s="0" t="n">
        <v>0.641</v>
      </c>
    </row>
    <row r="752" customFormat="false" ht="12.75" hidden="false" customHeight="false" outlineLevel="0" collapsed="false">
      <c r="A752" s="329" t="s">
        <v>363</v>
      </c>
      <c r="B752" s="330" t="s">
        <v>1507</v>
      </c>
      <c r="C752" s="330" t="n">
        <v>18</v>
      </c>
      <c r="D752" s="330" t="s">
        <v>668</v>
      </c>
      <c r="E752" s="330" t="n">
        <v>46.062</v>
      </c>
      <c r="F752" s="0" t="n">
        <v>0</v>
      </c>
      <c r="G752" s="0" t="n">
        <v>1.833</v>
      </c>
      <c r="H752" s="0" t="n">
        <v>38.231</v>
      </c>
    </row>
    <row r="753" customFormat="false" ht="12.75" hidden="false" customHeight="false" outlineLevel="0" collapsed="false">
      <c r="A753" s="329" t="s">
        <v>363</v>
      </c>
      <c r="B753" s="330" t="s">
        <v>1507</v>
      </c>
      <c r="C753" s="330" t="n">
        <v>18</v>
      </c>
      <c r="D753" s="330" t="s">
        <v>693</v>
      </c>
      <c r="E753" s="330" t="n">
        <v>0.069</v>
      </c>
      <c r="F753" s="0" t="n">
        <v>0</v>
      </c>
      <c r="G753" s="0" t="n">
        <v>0.003</v>
      </c>
      <c r="H753" s="0" t="n">
        <v>0.057</v>
      </c>
    </row>
    <row r="754" customFormat="false" ht="12.75" hidden="false" customHeight="false" outlineLevel="0" collapsed="false">
      <c r="A754" s="329" t="s">
        <v>363</v>
      </c>
      <c r="B754" s="330" t="s">
        <v>1507</v>
      </c>
      <c r="C754" s="330" t="n">
        <v>18</v>
      </c>
      <c r="D754" s="330" t="s">
        <v>672</v>
      </c>
      <c r="E754" s="330" t="n">
        <v>15.523</v>
      </c>
      <c r="F754" s="0" t="n">
        <v>0</v>
      </c>
      <c r="G754" s="0" t="n">
        <v>0.618</v>
      </c>
      <c r="H754" s="0" t="n">
        <v>12.884</v>
      </c>
    </row>
    <row r="755" customFormat="false" ht="12.75" hidden="false" customHeight="false" outlineLevel="0" collapsed="false">
      <c r="A755" s="329" t="s">
        <v>363</v>
      </c>
      <c r="B755" s="330" t="s">
        <v>1507</v>
      </c>
      <c r="C755" s="330" t="n">
        <v>18</v>
      </c>
      <c r="D755" s="330" t="s">
        <v>674</v>
      </c>
      <c r="E755" s="330" t="n">
        <v>39.311</v>
      </c>
      <c r="F755" s="0" t="n">
        <v>0</v>
      </c>
      <c r="G755" s="0" t="n">
        <v>1.565</v>
      </c>
      <c r="H755" s="0" t="n">
        <v>32.628</v>
      </c>
    </row>
    <row r="756" customFormat="false" ht="12.75" hidden="false" customHeight="false" outlineLevel="0" collapsed="false">
      <c r="A756" s="329" t="s">
        <v>363</v>
      </c>
      <c r="B756" s="330" t="s">
        <v>1507</v>
      </c>
      <c r="C756" s="330" t="n">
        <v>18</v>
      </c>
      <c r="D756" s="330" t="s">
        <v>676</v>
      </c>
      <c r="E756" s="330" t="n">
        <v>3.625</v>
      </c>
      <c r="F756" s="0" t="n">
        <v>0</v>
      </c>
      <c r="G756" s="0" t="n">
        <v>0.144</v>
      </c>
      <c r="H756" s="0" t="n">
        <v>3.009</v>
      </c>
    </row>
    <row r="757" customFormat="false" ht="12.75" hidden="false" customHeight="false" outlineLevel="0" collapsed="false">
      <c r="A757" s="329" t="s">
        <v>363</v>
      </c>
      <c r="B757" s="330" t="s">
        <v>1507</v>
      </c>
      <c r="C757" s="330" t="n">
        <v>18</v>
      </c>
      <c r="D757" s="330" t="s">
        <v>679</v>
      </c>
      <c r="E757" s="330" t="n">
        <v>34.231</v>
      </c>
      <c r="F757" s="0" t="n">
        <v>0</v>
      </c>
      <c r="G757" s="0" t="n">
        <v>1.362</v>
      </c>
      <c r="H757" s="0" t="n">
        <v>28.412</v>
      </c>
    </row>
    <row r="758" customFormat="false" ht="12.75" hidden="false" customHeight="false" outlineLevel="0" collapsed="false">
      <c r="A758" s="329" t="s">
        <v>363</v>
      </c>
      <c r="B758" s="330" t="s">
        <v>1507</v>
      </c>
      <c r="C758" s="330" t="n">
        <v>18</v>
      </c>
      <c r="D758" s="330" t="s">
        <v>683</v>
      </c>
      <c r="E758" s="330" t="n">
        <v>2.989</v>
      </c>
      <c r="F758" s="0" t="n">
        <v>0</v>
      </c>
      <c r="G758" s="0" t="n">
        <v>0.119</v>
      </c>
      <c r="H758" s="0" t="n">
        <v>2.481</v>
      </c>
    </row>
    <row r="759" customFormat="false" ht="12.75" hidden="false" customHeight="false" outlineLevel="0" collapsed="false">
      <c r="A759" s="329" t="s">
        <v>363</v>
      </c>
      <c r="B759" s="330" t="s">
        <v>1507</v>
      </c>
      <c r="C759" s="330" t="n">
        <v>18</v>
      </c>
      <c r="D759" s="330" t="s">
        <v>685</v>
      </c>
      <c r="E759" s="330" t="n">
        <v>20.753</v>
      </c>
      <c r="F759" s="0" t="n">
        <v>0</v>
      </c>
      <c r="G759" s="0" t="n">
        <v>0.826</v>
      </c>
      <c r="H759" s="0" t="n">
        <v>17.225</v>
      </c>
    </row>
    <row r="760" customFormat="false" ht="12.75" hidden="false" customHeight="false" outlineLevel="0" collapsed="false">
      <c r="A760" s="329" t="s">
        <v>363</v>
      </c>
      <c r="B760" s="330" t="s">
        <v>1507</v>
      </c>
      <c r="C760" s="330" t="n">
        <v>18</v>
      </c>
      <c r="D760" s="330" t="s">
        <v>688</v>
      </c>
      <c r="E760" s="330" t="n">
        <v>1.011</v>
      </c>
      <c r="F760" s="0" t="n">
        <v>0</v>
      </c>
      <c r="G760" s="0" t="n">
        <v>0.04</v>
      </c>
      <c r="H760" s="0" t="n">
        <v>0.839</v>
      </c>
    </row>
    <row r="761" customFormat="false" ht="12.75" hidden="false" customHeight="false" outlineLevel="0" collapsed="false">
      <c r="A761" s="329" t="s">
        <v>363</v>
      </c>
      <c r="B761" s="330" t="s">
        <v>1507</v>
      </c>
      <c r="C761" s="330" t="n">
        <v>18</v>
      </c>
      <c r="D761" s="330" t="s">
        <v>690</v>
      </c>
      <c r="E761" s="330" t="n">
        <v>62.814</v>
      </c>
      <c r="F761" s="0" t="n">
        <v>0</v>
      </c>
      <c r="G761" s="0" t="n">
        <v>2.5</v>
      </c>
      <c r="H761" s="0" t="n">
        <v>52.136</v>
      </c>
    </row>
    <row r="762" customFormat="false" ht="12.75" hidden="false" customHeight="false" outlineLevel="0" collapsed="false">
      <c r="A762" s="329" t="s">
        <v>363</v>
      </c>
      <c r="B762" s="330" t="s">
        <v>1507</v>
      </c>
      <c r="C762" s="330" t="n">
        <v>18</v>
      </c>
      <c r="D762" s="330" t="s">
        <v>697</v>
      </c>
      <c r="E762" s="330" t="n">
        <v>1.53</v>
      </c>
      <c r="F762" s="0" t="n">
        <v>0</v>
      </c>
      <c r="G762" s="0" t="n">
        <v>0.061</v>
      </c>
      <c r="H762" s="0" t="n">
        <v>1.27</v>
      </c>
    </row>
    <row r="763" customFormat="false" ht="12.75" hidden="false" customHeight="false" outlineLevel="0" collapsed="false">
      <c r="A763" s="329" t="s">
        <v>363</v>
      </c>
      <c r="B763" s="330" t="s">
        <v>1507</v>
      </c>
      <c r="C763" s="330" t="n">
        <v>18</v>
      </c>
      <c r="D763" s="330" t="s">
        <v>702</v>
      </c>
      <c r="E763" s="330" t="n">
        <v>21.846</v>
      </c>
      <c r="F763" s="0" t="n">
        <v>0</v>
      </c>
      <c r="G763" s="0" t="n">
        <v>0.869</v>
      </c>
      <c r="H763" s="0" t="n">
        <v>18.132</v>
      </c>
    </row>
    <row r="764" customFormat="false" ht="12.75" hidden="false" customHeight="false" outlineLevel="0" collapsed="false">
      <c r="A764" s="329" t="s">
        <v>363</v>
      </c>
      <c r="B764" s="330" t="s">
        <v>1507</v>
      </c>
      <c r="C764" s="330" t="n">
        <v>18</v>
      </c>
      <c r="D764" s="330" t="s">
        <v>695</v>
      </c>
      <c r="E764" s="330" t="n">
        <v>0.913</v>
      </c>
      <c r="F764" s="0" t="n">
        <v>0</v>
      </c>
      <c r="G764" s="0" t="n">
        <v>0.036</v>
      </c>
      <c r="H764" s="0" t="n">
        <v>0.758</v>
      </c>
    </row>
    <row r="765" customFormat="false" ht="12.75" hidden="false" customHeight="false" outlineLevel="0" collapsed="false">
      <c r="A765" s="329" t="s">
        <v>363</v>
      </c>
      <c r="B765" s="330" t="s">
        <v>1507</v>
      </c>
      <c r="C765" s="330" t="n">
        <v>18</v>
      </c>
      <c r="D765" s="330" t="s">
        <v>704</v>
      </c>
      <c r="E765" s="330" t="n">
        <v>4.146</v>
      </c>
      <c r="F765" s="0" t="n">
        <v>0</v>
      </c>
      <c r="G765" s="0" t="n">
        <v>0.165</v>
      </c>
      <c r="H765" s="0" t="n">
        <v>3.441</v>
      </c>
    </row>
    <row r="766" customFormat="false" ht="12.75" hidden="false" customHeight="false" outlineLevel="0" collapsed="false">
      <c r="A766" s="329" t="s">
        <v>363</v>
      </c>
      <c r="B766" s="330" t="s">
        <v>1507</v>
      </c>
      <c r="C766" s="330" t="n">
        <v>18</v>
      </c>
      <c r="D766" s="330" t="s">
        <v>706</v>
      </c>
      <c r="E766" s="330" t="n">
        <v>1.427</v>
      </c>
      <c r="F766" s="0" t="n">
        <v>0</v>
      </c>
      <c r="G766" s="0" t="n">
        <v>0.057</v>
      </c>
      <c r="H766" s="0" t="n">
        <v>1.184</v>
      </c>
    </row>
    <row r="767" customFormat="false" ht="12.75" hidden="false" customHeight="false" outlineLevel="0" collapsed="false">
      <c r="A767" s="329" t="s">
        <v>363</v>
      </c>
      <c r="B767" s="330" t="s">
        <v>1507</v>
      </c>
      <c r="C767" s="330" t="n">
        <v>18</v>
      </c>
      <c r="D767" s="330" t="s">
        <v>712</v>
      </c>
      <c r="E767" s="330" t="n">
        <v>2.521</v>
      </c>
      <c r="F767" s="0" t="n">
        <v>0</v>
      </c>
      <c r="G767" s="0" t="n">
        <v>0.1</v>
      </c>
      <c r="H767" s="0" t="n">
        <v>2.093</v>
      </c>
    </row>
    <row r="768" customFormat="false" ht="12.75" hidden="false" customHeight="false" outlineLevel="0" collapsed="false">
      <c r="A768" s="329" t="s">
        <v>363</v>
      </c>
      <c r="B768" s="330" t="s">
        <v>1507</v>
      </c>
      <c r="C768" s="330" t="n">
        <v>18</v>
      </c>
      <c r="D768" s="330" t="s">
        <v>714</v>
      </c>
      <c r="E768" s="330" t="n">
        <v>0.489</v>
      </c>
      <c r="F768" s="0" t="n">
        <v>0</v>
      </c>
      <c r="G768" s="0" t="n">
        <v>0.019</v>
      </c>
      <c r="H768" s="0" t="n">
        <v>0.406</v>
      </c>
    </row>
    <row r="769" customFormat="false" ht="12.75" hidden="false" customHeight="false" outlineLevel="0" collapsed="false">
      <c r="A769" s="329" t="s">
        <v>363</v>
      </c>
      <c r="B769" s="330" t="s">
        <v>1507</v>
      </c>
      <c r="C769" s="330" t="n">
        <v>18</v>
      </c>
      <c r="D769" s="330" t="s">
        <v>716</v>
      </c>
      <c r="E769" s="330" t="n">
        <v>2.67</v>
      </c>
      <c r="F769" s="0" t="n">
        <v>0</v>
      </c>
      <c r="G769" s="0" t="n">
        <v>0.106</v>
      </c>
      <c r="H769" s="0" t="n">
        <v>2.216</v>
      </c>
    </row>
    <row r="770" customFormat="false" ht="12.75" hidden="false" customHeight="false" outlineLevel="0" collapsed="false">
      <c r="A770" s="329" t="s">
        <v>363</v>
      </c>
      <c r="B770" s="330" t="s">
        <v>1507</v>
      </c>
      <c r="C770" s="330" t="n">
        <v>18</v>
      </c>
      <c r="D770" s="330" t="s">
        <v>718</v>
      </c>
      <c r="E770" s="330" t="n">
        <v>1.217</v>
      </c>
      <c r="F770" s="0" t="n">
        <v>0</v>
      </c>
      <c r="G770" s="0" t="n">
        <v>0.048</v>
      </c>
      <c r="H770" s="0" t="n">
        <v>1.01</v>
      </c>
    </row>
    <row r="771" customFormat="false" ht="12.75" hidden="false" customHeight="false" outlineLevel="0" collapsed="false">
      <c r="A771" s="329" t="s">
        <v>363</v>
      </c>
      <c r="B771" s="330" t="s">
        <v>1507</v>
      </c>
      <c r="C771" s="330" t="n">
        <v>18</v>
      </c>
      <c r="D771" s="330" t="s">
        <v>720</v>
      </c>
      <c r="E771" s="330" t="n">
        <v>0.409</v>
      </c>
      <c r="F771" s="0" t="n">
        <v>0</v>
      </c>
      <c r="G771" s="0" t="n">
        <v>0.016</v>
      </c>
      <c r="H771" s="0" t="n">
        <v>0.339</v>
      </c>
    </row>
    <row r="772" customFormat="false" ht="12.75" hidden="false" customHeight="false" outlineLevel="0" collapsed="false">
      <c r="A772" s="329" t="s">
        <v>363</v>
      </c>
      <c r="B772" s="330" t="s">
        <v>1507</v>
      </c>
      <c r="C772" s="330" t="n">
        <v>18</v>
      </c>
      <c r="D772" s="330" t="s">
        <v>724</v>
      </c>
      <c r="E772" s="330" t="n">
        <v>60.523</v>
      </c>
      <c r="F772" s="0" t="n">
        <v>0</v>
      </c>
      <c r="G772" s="0" t="n">
        <v>2.409</v>
      </c>
      <c r="H772" s="0" t="n">
        <v>50.234</v>
      </c>
    </row>
    <row r="773" customFormat="false" ht="12.75" hidden="false" customHeight="false" outlineLevel="0" collapsed="false">
      <c r="A773" s="329" t="s">
        <v>363</v>
      </c>
      <c r="B773" s="330" t="s">
        <v>1507</v>
      </c>
      <c r="C773" s="330" t="n">
        <v>18</v>
      </c>
      <c r="D773" s="330" t="s">
        <v>727</v>
      </c>
      <c r="E773" s="330" t="n">
        <v>13.445</v>
      </c>
      <c r="F773" s="0" t="n">
        <v>0</v>
      </c>
      <c r="G773" s="0" t="n">
        <v>0.535</v>
      </c>
      <c r="H773" s="0" t="n">
        <v>11.159</v>
      </c>
    </row>
    <row r="774" customFormat="false" ht="12.75" hidden="false" customHeight="false" outlineLevel="0" collapsed="false">
      <c r="A774" s="329" t="s">
        <v>363</v>
      </c>
      <c r="B774" s="330" t="s">
        <v>1507</v>
      </c>
      <c r="C774" s="330" t="n">
        <v>18</v>
      </c>
      <c r="D774" s="330" t="s">
        <v>730</v>
      </c>
      <c r="E774" s="330" t="n">
        <v>0.469</v>
      </c>
      <c r="F774" s="0" t="n">
        <v>0</v>
      </c>
      <c r="G774" s="0" t="n">
        <v>0.019</v>
      </c>
      <c r="H774" s="0" t="n">
        <v>0.39</v>
      </c>
    </row>
    <row r="775" customFormat="false" ht="12.75" hidden="false" customHeight="false" outlineLevel="0" collapsed="false">
      <c r="A775" s="329" t="s">
        <v>363</v>
      </c>
      <c r="B775" s="330" t="s">
        <v>1507</v>
      </c>
      <c r="C775" s="330" t="n">
        <v>18</v>
      </c>
      <c r="D775" s="330" t="s">
        <v>1204</v>
      </c>
      <c r="E775" s="330" t="n">
        <v>1.534</v>
      </c>
      <c r="F775" s="0" t="n">
        <v>0</v>
      </c>
      <c r="G775" s="0" t="n">
        <v>0.061</v>
      </c>
      <c r="H775" s="0" t="n">
        <v>1.273</v>
      </c>
    </row>
    <row r="776" customFormat="false" ht="12.75" hidden="false" customHeight="false" outlineLevel="0" collapsed="false">
      <c r="A776" s="329" t="s">
        <v>363</v>
      </c>
      <c r="B776" s="330" t="s">
        <v>1507</v>
      </c>
      <c r="C776" s="330" t="n">
        <v>18</v>
      </c>
      <c r="D776" s="330" t="s">
        <v>1182</v>
      </c>
      <c r="E776" s="330" t="n">
        <v>5.217</v>
      </c>
      <c r="F776" s="0" t="n">
        <v>0</v>
      </c>
      <c r="G776" s="0" t="n">
        <v>0.208</v>
      </c>
      <c r="H776" s="0" t="n">
        <v>4.33</v>
      </c>
    </row>
    <row r="777" customFormat="false" ht="12.75" hidden="false" customHeight="false" outlineLevel="0" collapsed="false">
      <c r="A777" s="329" t="s">
        <v>363</v>
      </c>
      <c r="B777" s="330" t="s">
        <v>1507</v>
      </c>
      <c r="C777" s="330" t="n">
        <v>18</v>
      </c>
      <c r="D777" s="330" t="s">
        <v>1186</v>
      </c>
      <c r="E777" s="330" t="n">
        <v>1.967</v>
      </c>
      <c r="F777" s="0" t="n">
        <v>0</v>
      </c>
      <c r="G777" s="0" t="n">
        <v>0.078</v>
      </c>
      <c r="H777" s="0" t="n">
        <v>1.632</v>
      </c>
    </row>
    <row r="778" customFormat="false" ht="12.75" hidden="false" customHeight="false" outlineLevel="0" collapsed="false">
      <c r="A778" s="329" t="s">
        <v>363</v>
      </c>
      <c r="B778" s="330" t="s">
        <v>1507</v>
      </c>
      <c r="C778" s="330" t="n">
        <v>18</v>
      </c>
      <c r="D778" s="330" t="s">
        <v>1196</v>
      </c>
      <c r="E778" s="330" t="n">
        <v>1.094</v>
      </c>
      <c r="F778" s="0" t="n">
        <v>0</v>
      </c>
      <c r="G778" s="0" t="n">
        <v>0.044</v>
      </c>
      <c r="H778" s="0" t="n">
        <v>0.908</v>
      </c>
    </row>
    <row r="779" customFormat="false" ht="12.75" hidden="false" customHeight="false" outlineLevel="0" collapsed="false">
      <c r="A779" s="329" t="s">
        <v>363</v>
      </c>
      <c r="B779" s="330" t="s">
        <v>1507</v>
      </c>
      <c r="C779" s="330" t="n">
        <v>18</v>
      </c>
      <c r="D779" s="330" t="s">
        <v>732</v>
      </c>
      <c r="E779" s="330" t="n">
        <v>4.255</v>
      </c>
      <c r="F779" s="0" t="n">
        <v>0</v>
      </c>
      <c r="G779" s="0" t="n">
        <v>0.169</v>
      </c>
      <c r="H779" s="0" t="n">
        <v>3.532</v>
      </c>
    </row>
    <row r="780" customFormat="false" ht="12.75" hidden="false" customHeight="false" outlineLevel="0" collapsed="false">
      <c r="A780" s="329" t="s">
        <v>363</v>
      </c>
      <c r="B780" s="330" t="s">
        <v>1507</v>
      </c>
      <c r="C780" s="330" t="n">
        <v>18</v>
      </c>
      <c r="D780" s="330" t="s">
        <v>736</v>
      </c>
      <c r="E780" s="330" t="n">
        <v>0.115</v>
      </c>
      <c r="F780" s="0" t="n">
        <v>0</v>
      </c>
      <c r="G780" s="0" t="n">
        <v>0.005</v>
      </c>
      <c r="H780" s="0" t="n">
        <v>0.095</v>
      </c>
    </row>
    <row r="781" customFormat="false" ht="12.75" hidden="false" customHeight="false" outlineLevel="0" collapsed="false">
      <c r="A781" s="329" t="s">
        <v>363</v>
      </c>
      <c r="B781" s="330" t="s">
        <v>1507</v>
      </c>
      <c r="C781" s="330" t="n">
        <v>18</v>
      </c>
      <c r="D781" s="330" t="s">
        <v>738</v>
      </c>
      <c r="E781" s="330" t="n">
        <v>19.275</v>
      </c>
      <c r="F781" s="0" t="n">
        <v>0</v>
      </c>
      <c r="G781" s="0" t="n">
        <v>0.767</v>
      </c>
      <c r="H781" s="0" t="n">
        <v>15.998</v>
      </c>
    </row>
    <row r="782" customFormat="false" ht="12.75" hidden="false" customHeight="false" outlineLevel="0" collapsed="false">
      <c r="A782" s="329" t="s">
        <v>363</v>
      </c>
      <c r="B782" s="330" t="s">
        <v>1507</v>
      </c>
      <c r="C782" s="330" t="n">
        <v>18</v>
      </c>
      <c r="D782" s="330" t="s">
        <v>740</v>
      </c>
      <c r="E782" s="330" t="n">
        <v>25.386</v>
      </c>
      <c r="F782" s="0" t="n">
        <v>0</v>
      </c>
      <c r="G782" s="0" t="n">
        <v>1.01</v>
      </c>
      <c r="H782" s="0" t="n">
        <v>21.07</v>
      </c>
    </row>
    <row r="783" customFormat="false" ht="12.75" hidden="false" customHeight="false" outlineLevel="0" collapsed="false">
      <c r="A783" s="329" t="s">
        <v>363</v>
      </c>
      <c r="B783" s="330" t="s">
        <v>1507</v>
      </c>
      <c r="C783" s="330" t="n">
        <v>18</v>
      </c>
      <c r="D783" s="330" t="s">
        <v>742</v>
      </c>
      <c r="E783" s="330" t="n">
        <v>6.416</v>
      </c>
      <c r="F783" s="0" t="n">
        <v>0</v>
      </c>
      <c r="G783" s="0" t="n">
        <v>0.255</v>
      </c>
      <c r="H783" s="0" t="n">
        <v>5.326</v>
      </c>
    </row>
    <row r="784" customFormat="false" ht="12.75" hidden="false" customHeight="false" outlineLevel="0" collapsed="false">
      <c r="A784" s="329" t="s">
        <v>363</v>
      </c>
      <c r="B784" s="330" t="s">
        <v>1507</v>
      </c>
      <c r="C784" s="330" t="n">
        <v>18</v>
      </c>
      <c r="D784" s="330" t="s">
        <v>745</v>
      </c>
      <c r="E784" s="330" t="n">
        <v>1.914</v>
      </c>
      <c r="F784" s="0" t="n">
        <v>0</v>
      </c>
      <c r="G784" s="0" t="n">
        <v>0.076</v>
      </c>
      <c r="H784" s="0" t="n">
        <v>1.588</v>
      </c>
    </row>
    <row r="785" customFormat="false" ht="12.75" hidden="false" customHeight="false" outlineLevel="0" collapsed="false">
      <c r="A785" s="329" t="s">
        <v>363</v>
      </c>
      <c r="B785" s="330" t="s">
        <v>1507</v>
      </c>
      <c r="C785" s="330" t="n">
        <v>18</v>
      </c>
      <c r="D785" s="330" t="s">
        <v>747</v>
      </c>
      <c r="E785" s="330" t="n">
        <v>11.428</v>
      </c>
      <c r="F785" s="0" t="n">
        <v>0</v>
      </c>
      <c r="G785" s="0" t="n">
        <v>0.455</v>
      </c>
      <c r="H785" s="0" t="n">
        <v>9.485</v>
      </c>
    </row>
    <row r="786" customFormat="false" ht="12.75" hidden="false" customHeight="false" outlineLevel="0" collapsed="false">
      <c r="A786" s="329" t="s">
        <v>363</v>
      </c>
      <c r="B786" s="330" t="s">
        <v>1507</v>
      </c>
      <c r="C786" s="330" t="n">
        <v>18</v>
      </c>
      <c r="D786" s="330" t="s">
        <v>749</v>
      </c>
      <c r="E786" s="330" t="n">
        <v>1.134</v>
      </c>
      <c r="F786" s="0" t="n">
        <v>0</v>
      </c>
      <c r="G786" s="0" t="n">
        <v>0.045</v>
      </c>
      <c r="H786" s="0" t="n">
        <v>0.941</v>
      </c>
    </row>
    <row r="787" customFormat="false" ht="12.75" hidden="false" customHeight="false" outlineLevel="0" collapsed="false">
      <c r="A787" s="329" t="s">
        <v>363</v>
      </c>
      <c r="B787" s="330" t="s">
        <v>1507</v>
      </c>
      <c r="C787" s="330" t="n">
        <v>18</v>
      </c>
      <c r="D787" s="330" t="s">
        <v>751</v>
      </c>
      <c r="E787" s="330" t="n">
        <v>18.29</v>
      </c>
      <c r="F787" s="0" t="n">
        <v>0</v>
      </c>
      <c r="G787" s="0" t="n">
        <v>0.728</v>
      </c>
      <c r="H787" s="0" t="n">
        <v>15.181</v>
      </c>
    </row>
    <row r="788" customFormat="false" ht="12.75" hidden="false" customHeight="false" outlineLevel="0" collapsed="false">
      <c r="A788" s="329" t="s">
        <v>363</v>
      </c>
      <c r="B788" s="330" t="s">
        <v>1507</v>
      </c>
      <c r="C788" s="330" t="n">
        <v>18</v>
      </c>
      <c r="D788" s="330" t="s">
        <v>756</v>
      </c>
      <c r="E788" s="330" t="n">
        <v>0.813</v>
      </c>
      <c r="F788" s="0" t="n">
        <v>0</v>
      </c>
      <c r="G788" s="0" t="n">
        <v>0.032</v>
      </c>
      <c r="H788" s="0" t="n">
        <v>0.675</v>
      </c>
    </row>
    <row r="789" customFormat="false" ht="12.75" hidden="false" customHeight="false" outlineLevel="0" collapsed="false">
      <c r="A789" s="329" t="s">
        <v>363</v>
      </c>
      <c r="B789" s="330" t="s">
        <v>1507</v>
      </c>
      <c r="C789" s="330" t="n">
        <v>18</v>
      </c>
      <c r="D789" s="330" t="s">
        <v>758</v>
      </c>
      <c r="E789" s="330" t="n">
        <v>3.671</v>
      </c>
      <c r="F789" s="0" t="n">
        <v>0</v>
      </c>
      <c r="G789" s="0" t="n">
        <v>0.146</v>
      </c>
      <c r="H789" s="0" t="n">
        <v>3.047</v>
      </c>
    </row>
    <row r="790" customFormat="false" ht="12.75" hidden="false" customHeight="false" outlineLevel="0" collapsed="false">
      <c r="A790" s="329" t="s">
        <v>363</v>
      </c>
      <c r="B790" s="330" t="s">
        <v>1507</v>
      </c>
      <c r="C790" s="330" t="n">
        <v>18</v>
      </c>
      <c r="D790" s="330" t="s">
        <v>760</v>
      </c>
      <c r="E790" s="330" t="n">
        <v>6.191</v>
      </c>
      <c r="F790" s="0" t="n">
        <v>0</v>
      </c>
      <c r="G790" s="0" t="n">
        <v>0.246</v>
      </c>
      <c r="H790" s="0" t="n">
        <v>5.138</v>
      </c>
    </row>
    <row r="791" customFormat="false" ht="12.75" hidden="false" customHeight="false" outlineLevel="0" collapsed="false">
      <c r="A791" s="329" t="s">
        <v>363</v>
      </c>
      <c r="B791" s="330" t="s">
        <v>1507</v>
      </c>
      <c r="C791" s="330" t="n">
        <v>18</v>
      </c>
      <c r="D791" s="330" t="s">
        <v>766</v>
      </c>
      <c r="E791" s="330" t="n">
        <v>70.366</v>
      </c>
      <c r="F791" s="0" t="n">
        <v>0</v>
      </c>
      <c r="G791" s="0" t="n">
        <v>2.801</v>
      </c>
      <c r="H791" s="0" t="n">
        <v>58.403</v>
      </c>
    </row>
    <row r="792" customFormat="false" ht="12.75" hidden="false" customHeight="false" outlineLevel="0" collapsed="false">
      <c r="A792" s="329" t="s">
        <v>363</v>
      </c>
      <c r="B792" s="330" t="s">
        <v>1507</v>
      </c>
      <c r="C792" s="330" t="n">
        <v>18</v>
      </c>
      <c r="D792" s="330" t="s">
        <v>768</v>
      </c>
      <c r="E792" s="330" t="n">
        <v>2.588</v>
      </c>
      <c r="F792" s="0" t="n">
        <v>0</v>
      </c>
      <c r="G792" s="0" t="n">
        <v>0.103</v>
      </c>
      <c r="H792" s="0" t="n">
        <v>2.148</v>
      </c>
    </row>
    <row r="793" customFormat="false" ht="12.75" hidden="false" customHeight="false" outlineLevel="0" collapsed="false">
      <c r="A793" s="329" t="s">
        <v>363</v>
      </c>
      <c r="B793" s="330" t="s">
        <v>1507</v>
      </c>
      <c r="C793" s="330" t="n">
        <v>18</v>
      </c>
      <c r="D793" s="330" t="s">
        <v>770</v>
      </c>
      <c r="E793" s="330" t="n">
        <v>3.498</v>
      </c>
      <c r="F793" s="0" t="n">
        <v>0</v>
      </c>
      <c r="G793" s="0" t="n">
        <v>0.139</v>
      </c>
      <c r="H793" s="0" t="n">
        <v>2.904</v>
      </c>
    </row>
    <row r="794" customFormat="false" ht="12.75" hidden="false" customHeight="false" outlineLevel="0" collapsed="false">
      <c r="A794" s="329" t="s">
        <v>363</v>
      </c>
      <c r="B794" s="330" t="s">
        <v>1507</v>
      </c>
      <c r="C794" s="330" t="n">
        <v>18</v>
      </c>
      <c r="D794" s="330" t="s">
        <v>772</v>
      </c>
      <c r="E794" s="330" t="n">
        <v>45.54</v>
      </c>
      <c r="F794" s="0" t="n">
        <v>0</v>
      </c>
      <c r="G794" s="0" t="n">
        <v>1.812</v>
      </c>
      <c r="H794" s="0" t="n">
        <v>37.798</v>
      </c>
    </row>
    <row r="795" customFormat="false" ht="12.75" hidden="false" customHeight="false" outlineLevel="0" collapsed="false">
      <c r="A795" s="329" t="s">
        <v>363</v>
      </c>
      <c r="B795" s="330" t="s">
        <v>1507</v>
      </c>
      <c r="C795" s="330" t="n">
        <v>18</v>
      </c>
      <c r="D795" s="330" t="s">
        <v>775</v>
      </c>
      <c r="E795" s="330" t="n">
        <v>12.038</v>
      </c>
      <c r="F795" s="0" t="n">
        <v>0</v>
      </c>
      <c r="G795" s="0" t="n">
        <v>0.479</v>
      </c>
      <c r="H795" s="0" t="n">
        <v>9.991</v>
      </c>
    </row>
    <row r="796" customFormat="false" ht="12.75" hidden="false" customHeight="false" outlineLevel="0" collapsed="false">
      <c r="A796" s="329" t="s">
        <v>363</v>
      </c>
      <c r="B796" s="330" t="s">
        <v>1507</v>
      </c>
      <c r="C796" s="330" t="n">
        <v>18</v>
      </c>
      <c r="D796" s="330" t="s">
        <v>777</v>
      </c>
      <c r="E796" s="330" t="n">
        <v>11.815</v>
      </c>
      <c r="F796" s="0" t="n">
        <v>0</v>
      </c>
      <c r="G796" s="0" t="n">
        <v>0.47</v>
      </c>
      <c r="H796" s="0" t="n">
        <v>9.807</v>
      </c>
    </row>
    <row r="797" customFormat="false" ht="12.75" hidden="false" customHeight="false" outlineLevel="0" collapsed="false">
      <c r="A797" s="329" t="s">
        <v>363</v>
      </c>
      <c r="B797" s="330" t="s">
        <v>1507</v>
      </c>
      <c r="C797" s="330" t="n">
        <v>18</v>
      </c>
      <c r="D797" s="330" t="s">
        <v>779</v>
      </c>
      <c r="E797" s="330" t="n">
        <v>2.078</v>
      </c>
      <c r="F797" s="0" t="n">
        <v>0</v>
      </c>
      <c r="G797" s="0" t="n">
        <v>0.083</v>
      </c>
      <c r="H797" s="0" t="n">
        <v>1.725</v>
      </c>
    </row>
    <row r="798" customFormat="false" ht="12.75" hidden="false" customHeight="false" outlineLevel="0" collapsed="false">
      <c r="A798" s="329" t="s">
        <v>363</v>
      </c>
      <c r="B798" s="330" t="s">
        <v>1507</v>
      </c>
      <c r="C798" s="330" t="n">
        <v>18</v>
      </c>
      <c r="D798" s="330" t="s">
        <v>781</v>
      </c>
      <c r="E798" s="330" t="n">
        <v>1.432</v>
      </c>
      <c r="F798" s="0" t="n">
        <v>0</v>
      </c>
      <c r="G798" s="0" t="n">
        <v>0.057</v>
      </c>
      <c r="H798" s="0" t="n">
        <v>1.189</v>
      </c>
    </row>
    <row r="799" customFormat="false" ht="12.75" hidden="false" customHeight="false" outlineLevel="0" collapsed="false">
      <c r="A799" s="329" t="s">
        <v>363</v>
      </c>
      <c r="B799" s="330" t="s">
        <v>1507</v>
      </c>
      <c r="C799" s="330" t="n">
        <v>18</v>
      </c>
      <c r="D799" s="330" t="s">
        <v>783</v>
      </c>
      <c r="E799" s="330" t="n">
        <v>2.324</v>
      </c>
      <c r="F799" s="0" t="n">
        <v>0</v>
      </c>
      <c r="G799" s="0" t="n">
        <v>0.092</v>
      </c>
      <c r="H799" s="0" t="n">
        <v>1.929</v>
      </c>
    </row>
    <row r="800" customFormat="false" ht="12.75" hidden="false" customHeight="false" outlineLevel="0" collapsed="false">
      <c r="A800" s="329" t="s">
        <v>363</v>
      </c>
      <c r="B800" s="330" t="s">
        <v>1507</v>
      </c>
      <c r="C800" s="330" t="n">
        <v>18</v>
      </c>
      <c r="D800" s="330" t="s">
        <v>785</v>
      </c>
      <c r="E800" s="330" t="n">
        <v>3.767</v>
      </c>
      <c r="F800" s="0" t="n">
        <v>0</v>
      </c>
      <c r="G800" s="0" t="n">
        <v>0.15</v>
      </c>
      <c r="H800" s="0" t="n">
        <v>3.126</v>
      </c>
    </row>
    <row r="801" customFormat="false" ht="12.75" hidden="false" customHeight="false" outlineLevel="0" collapsed="false">
      <c r="A801" s="329" t="s">
        <v>363</v>
      </c>
      <c r="B801" s="330" t="s">
        <v>1507</v>
      </c>
      <c r="C801" s="330" t="n">
        <v>18</v>
      </c>
      <c r="D801" s="330" t="s">
        <v>787</v>
      </c>
      <c r="E801" s="330" t="n">
        <v>41.703</v>
      </c>
      <c r="F801" s="0" t="n">
        <v>0</v>
      </c>
      <c r="G801" s="0" t="n">
        <v>1.66</v>
      </c>
      <c r="H801" s="0" t="n">
        <v>34.613</v>
      </c>
    </row>
    <row r="802" customFormat="false" ht="12.75" hidden="false" customHeight="false" outlineLevel="0" collapsed="false">
      <c r="A802" s="329" t="s">
        <v>363</v>
      </c>
      <c r="B802" s="330" t="s">
        <v>1507</v>
      </c>
      <c r="C802" s="330" t="n">
        <v>18</v>
      </c>
      <c r="D802" s="330" t="s">
        <v>789</v>
      </c>
      <c r="E802" s="330" t="n">
        <v>23.061</v>
      </c>
      <c r="F802" s="0" t="n">
        <v>0</v>
      </c>
      <c r="G802" s="0" t="n">
        <v>0.918</v>
      </c>
      <c r="H802" s="0" t="n">
        <v>19.14</v>
      </c>
    </row>
    <row r="803" customFormat="false" ht="12.75" hidden="false" customHeight="false" outlineLevel="0" collapsed="false">
      <c r="A803" s="329" t="s">
        <v>363</v>
      </c>
      <c r="B803" s="330" t="s">
        <v>1507</v>
      </c>
      <c r="C803" s="330" t="n">
        <v>18</v>
      </c>
      <c r="D803" s="330" t="s">
        <v>794</v>
      </c>
      <c r="E803" s="330" t="n">
        <v>3.958</v>
      </c>
      <c r="F803" s="0" t="n">
        <v>0</v>
      </c>
      <c r="G803" s="0" t="n">
        <v>0.158</v>
      </c>
      <c r="H803" s="0" t="n">
        <v>3.285</v>
      </c>
    </row>
    <row r="804" customFormat="false" ht="12.75" hidden="false" customHeight="false" outlineLevel="0" collapsed="false">
      <c r="A804" s="329" t="s">
        <v>363</v>
      </c>
      <c r="B804" s="330" t="s">
        <v>1507</v>
      </c>
      <c r="C804" s="330" t="n">
        <v>18</v>
      </c>
      <c r="D804" s="330" t="s">
        <v>796</v>
      </c>
      <c r="E804" s="330" t="n">
        <v>12.701</v>
      </c>
      <c r="F804" s="0" t="n">
        <v>0</v>
      </c>
      <c r="G804" s="0" t="n">
        <v>0.506</v>
      </c>
      <c r="H804" s="0" t="n">
        <v>10.542</v>
      </c>
    </row>
    <row r="805" customFormat="false" ht="12.75" hidden="false" customHeight="false" outlineLevel="0" collapsed="false">
      <c r="A805" s="329" t="s">
        <v>363</v>
      </c>
      <c r="B805" s="330" t="s">
        <v>1507</v>
      </c>
      <c r="C805" s="330" t="n">
        <v>18</v>
      </c>
      <c r="D805" s="330" t="s">
        <v>818</v>
      </c>
      <c r="E805" s="330" t="n">
        <v>10.688</v>
      </c>
      <c r="F805" s="0" t="n">
        <v>0</v>
      </c>
      <c r="G805" s="0" t="n">
        <v>0.425</v>
      </c>
      <c r="H805" s="0" t="n">
        <v>8.871</v>
      </c>
    </row>
    <row r="806" customFormat="false" ht="12.75" hidden="false" customHeight="false" outlineLevel="0" collapsed="false">
      <c r="A806" s="329" t="s">
        <v>363</v>
      </c>
      <c r="B806" s="330" t="s">
        <v>1507</v>
      </c>
      <c r="C806" s="330" t="n">
        <v>18</v>
      </c>
      <c r="D806" s="330" t="s">
        <v>820</v>
      </c>
      <c r="E806" s="330" t="n">
        <v>11.768</v>
      </c>
      <c r="F806" s="0" t="n">
        <v>0</v>
      </c>
      <c r="G806" s="0" t="n">
        <v>0.468</v>
      </c>
      <c r="H806" s="0" t="n">
        <v>9.768</v>
      </c>
    </row>
    <row r="807" customFormat="false" ht="12.75" hidden="false" customHeight="false" outlineLevel="0" collapsed="false">
      <c r="A807" s="329" t="s">
        <v>363</v>
      </c>
      <c r="B807" s="330" t="s">
        <v>1507</v>
      </c>
      <c r="C807" s="330" t="n">
        <v>18</v>
      </c>
      <c r="D807" s="330" t="s">
        <v>801</v>
      </c>
      <c r="E807" s="330" t="n">
        <v>2.192</v>
      </c>
      <c r="F807" s="0" t="n">
        <v>0</v>
      </c>
      <c r="G807" s="0" t="n">
        <v>0.087</v>
      </c>
      <c r="H807" s="0" t="n">
        <v>1.82</v>
      </c>
    </row>
    <row r="808" customFormat="false" ht="12.75" hidden="false" customHeight="false" outlineLevel="0" collapsed="false">
      <c r="A808" s="329" t="s">
        <v>363</v>
      </c>
      <c r="B808" s="330" t="s">
        <v>1507</v>
      </c>
      <c r="C808" s="330" t="n">
        <v>18</v>
      </c>
      <c r="D808" s="330" t="s">
        <v>803</v>
      </c>
      <c r="E808" s="330" t="n">
        <v>0.347</v>
      </c>
      <c r="F808" s="0" t="n">
        <v>0</v>
      </c>
      <c r="G808" s="0" t="n">
        <v>0.014</v>
      </c>
      <c r="H808" s="0" t="n">
        <v>0.288</v>
      </c>
    </row>
    <row r="809" customFormat="false" ht="12.75" hidden="false" customHeight="false" outlineLevel="0" collapsed="false">
      <c r="A809" s="329" t="s">
        <v>363</v>
      </c>
      <c r="B809" s="330" t="s">
        <v>1507</v>
      </c>
      <c r="C809" s="330" t="n">
        <v>18</v>
      </c>
      <c r="D809" s="330" t="s">
        <v>805</v>
      </c>
      <c r="E809" s="330" t="n">
        <v>1.315</v>
      </c>
      <c r="F809" s="0" t="n">
        <v>0</v>
      </c>
      <c r="G809" s="0" t="n">
        <v>0.052</v>
      </c>
      <c r="H809" s="0" t="n">
        <v>1.092</v>
      </c>
    </row>
    <row r="810" customFormat="false" ht="12.75" hidden="false" customHeight="false" outlineLevel="0" collapsed="false">
      <c r="A810" s="329" t="s">
        <v>363</v>
      </c>
      <c r="B810" s="330" t="s">
        <v>1507</v>
      </c>
      <c r="C810" s="330" t="n">
        <v>18</v>
      </c>
      <c r="D810" s="330" t="s">
        <v>807</v>
      </c>
      <c r="E810" s="330" t="n">
        <v>2.912</v>
      </c>
      <c r="F810" s="0" t="n">
        <v>0</v>
      </c>
      <c r="G810" s="0" t="n">
        <v>0.116</v>
      </c>
      <c r="H810" s="0" t="n">
        <v>2.417</v>
      </c>
    </row>
    <row r="811" customFormat="false" ht="12.75" hidden="false" customHeight="false" outlineLevel="0" collapsed="false">
      <c r="A811" s="329" t="s">
        <v>363</v>
      </c>
      <c r="B811" s="330" t="s">
        <v>1507</v>
      </c>
      <c r="C811" s="330" t="n">
        <v>18</v>
      </c>
      <c r="D811" s="330" t="s">
        <v>809</v>
      </c>
      <c r="E811" s="330" t="n">
        <v>3.381</v>
      </c>
      <c r="F811" s="0" t="n">
        <v>0</v>
      </c>
      <c r="G811" s="0" t="n">
        <v>0.135</v>
      </c>
      <c r="H811" s="0" t="n">
        <v>2.806</v>
      </c>
    </row>
    <row r="812" customFormat="false" ht="12.75" hidden="false" customHeight="false" outlineLevel="0" collapsed="false">
      <c r="A812" s="329" t="s">
        <v>363</v>
      </c>
      <c r="B812" s="330" t="s">
        <v>1507</v>
      </c>
      <c r="C812" s="330" t="n">
        <v>18</v>
      </c>
      <c r="D812" s="330" t="s">
        <v>814</v>
      </c>
      <c r="E812" s="330" t="n">
        <v>0.086</v>
      </c>
      <c r="F812" s="0" t="n">
        <v>0</v>
      </c>
      <c r="G812" s="0" t="n">
        <v>0.003</v>
      </c>
      <c r="H812" s="0" t="n">
        <v>0.071</v>
      </c>
    </row>
    <row r="813" customFormat="false" ht="12.75" hidden="false" customHeight="false" outlineLevel="0" collapsed="false">
      <c r="A813" s="329" t="s">
        <v>363</v>
      </c>
      <c r="B813" s="330" t="s">
        <v>1507</v>
      </c>
      <c r="C813" s="330" t="n">
        <v>18</v>
      </c>
      <c r="D813" s="330" t="s">
        <v>811</v>
      </c>
      <c r="E813" s="330" t="n">
        <v>15.951</v>
      </c>
      <c r="F813" s="0" t="n">
        <v>0</v>
      </c>
      <c r="G813" s="0" t="n">
        <v>0.635</v>
      </c>
      <c r="H813" s="0" t="n">
        <v>13.24</v>
      </c>
    </row>
    <row r="814" customFormat="false" ht="12.75" hidden="false" customHeight="false" outlineLevel="0" collapsed="false">
      <c r="A814" s="329" t="s">
        <v>363</v>
      </c>
      <c r="B814" s="330" t="s">
        <v>1507</v>
      </c>
      <c r="C814" s="330" t="n">
        <v>18</v>
      </c>
      <c r="D814" s="330" t="s">
        <v>816</v>
      </c>
      <c r="E814" s="330" t="n">
        <v>6.675</v>
      </c>
      <c r="F814" s="0" t="n">
        <v>0</v>
      </c>
      <c r="G814" s="0" t="n">
        <v>0.266</v>
      </c>
      <c r="H814" s="0" t="n">
        <v>5.54</v>
      </c>
    </row>
    <row r="815" customFormat="false" ht="12.75" hidden="false" customHeight="false" outlineLevel="0" collapsed="false">
      <c r="A815" s="329" t="s">
        <v>363</v>
      </c>
      <c r="B815" s="330" t="s">
        <v>1507</v>
      </c>
      <c r="C815" s="330" t="n">
        <v>18</v>
      </c>
      <c r="D815" s="330" t="s">
        <v>822</v>
      </c>
      <c r="E815" s="330" t="n">
        <v>6.845</v>
      </c>
      <c r="F815" s="0" t="n">
        <v>0</v>
      </c>
      <c r="G815" s="0" t="n">
        <v>0.272</v>
      </c>
      <c r="H815" s="0" t="n">
        <v>5.681</v>
      </c>
    </row>
    <row r="816" customFormat="false" ht="12.75" hidden="false" customHeight="false" outlineLevel="0" collapsed="false">
      <c r="A816" s="329" t="s">
        <v>363</v>
      </c>
      <c r="B816" s="330" t="s">
        <v>1507</v>
      </c>
      <c r="C816" s="330" t="n">
        <v>18</v>
      </c>
      <c r="D816" s="330" t="s">
        <v>824</v>
      </c>
      <c r="E816" s="330" t="n">
        <v>10.997</v>
      </c>
      <c r="F816" s="0" t="n">
        <v>0</v>
      </c>
      <c r="G816" s="0" t="n">
        <v>0.438</v>
      </c>
      <c r="H816" s="0" t="n">
        <v>9.127</v>
      </c>
    </row>
    <row r="817" customFormat="false" ht="12.75" hidden="false" customHeight="false" outlineLevel="0" collapsed="false">
      <c r="A817" s="329" t="s">
        <v>363</v>
      </c>
      <c r="B817" s="330" t="s">
        <v>1507</v>
      </c>
      <c r="C817" s="330" t="n">
        <v>18</v>
      </c>
      <c r="D817" s="330" t="s">
        <v>826</v>
      </c>
      <c r="E817" s="330" t="n">
        <v>11.869</v>
      </c>
      <c r="F817" s="0" t="n">
        <v>0</v>
      </c>
      <c r="G817" s="0" t="n">
        <v>0.472</v>
      </c>
      <c r="H817" s="0" t="n">
        <v>9.851</v>
      </c>
    </row>
    <row r="818" customFormat="false" ht="12.75" hidden="false" customHeight="false" outlineLevel="0" collapsed="false">
      <c r="A818" s="329" t="s">
        <v>363</v>
      </c>
      <c r="B818" s="330" t="s">
        <v>1507</v>
      </c>
      <c r="C818" s="330" t="n">
        <v>18</v>
      </c>
      <c r="D818" s="330" t="s">
        <v>829</v>
      </c>
      <c r="E818" s="330" t="n">
        <v>12.8</v>
      </c>
      <c r="F818" s="0" t="n">
        <v>0</v>
      </c>
      <c r="G818" s="0" t="n">
        <v>0.509</v>
      </c>
      <c r="H818" s="0" t="n">
        <v>10.624</v>
      </c>
    </row>
    <row r="819" customFormat="false" ht="12.75" hidden="false" customHeight="false" outlineLevel="0" collapsed="false">
      <c r="A819" s="329" t="s">
        <v>363</v>
      </c>
      <c r="B819" s="330" t="s">
        <v>1507</v>
      </c>
      <c r="C819" s="330" t="n">
        <v>18</v>
      </c>
      <c r="D819" s="330" t="s">
        <v>832</v>
      </c>
      <c r="E819" s="330" t="n">
        <v>0.391</v>
      </c>
      <c r="F819" s="0" t="n">
        <v>0</v>
      </c>
      <c r="G819" s="0" t="n">
        <v>0.016</v>
      </c>
      <c r="H819" s="0" t="n">
        <v>0.324</v>
      </c>
    </row>
    <row r="820" customFormat="false" ht="12.75" hidden="false" customHeight="false" outlineLevel="0" collapsed="false">
      <c r="A820" s="329" t="s">
        <v>363</v>
      </c>
      <c r="B820" s="330" t="s">
        <v>1507</v>
      </c>
      <c r="C820" s="330" t="n">
        <v>18</v>
      </c>
      <c r="D820" s="330" t="s">
        <v>834</v>
      </c>
      <c r="E820" s="330" t="n">
        <v>3.699</v>
      </c>
      <c r="F820" s="0" t="n">
        <v>0</v>
      </c>
      <c r="G820" s="0" t="n">
        <v>0.147</v>
      </c>
      <c r="H820" s="0" t="n">
        <v>3.071</v>
      </c>
    </row>
    <row r="821" customFormat="false" ht="12.75" hidden="false" customHeight="false" outlineLevel="0" collapsed="false">
      <c r="A821" s="329" t="s">
        <v>363</v>
      </c>
      <c r="B821" s="330" t="s">
        <v>1507</v>
      </c>
      <c r="C821" s="330" t="n">
        <v>18</v>
      </c>
      <c r="D821" s="330" t="s">
        <v>836</v>
      </c>
      <c r="E821" s="330" t="n">
        <v>28.594</v>
      </c>
      <c r="F821" s="0" t="n">
        <v>0</v>
      </c>
      <c r="G821" s="0" t="n">
        <v>1.138</v>
      </c>
      <c r="H821" s="0" t="n">
        <v>23.733</v>
      </c>
    </row>
    <row r="822" customFormat="false" ht="12.75" hidden="false" customHeight="false" outlineLevel="0" collapsed="false">
      <c r="A822" s="329" t="s">
        <v>363</v>
      </c>
      <c r="B822" s="330" t="s">
        <v>1507</v>
      </c>
      <c r="C822" s="330" t="n">
        <v>18</v>
      </c>
      <c r="D822" s="330" t="s">
        <v>838</v>
      </c>
      <c r="E822" s="330" t="n">
        <v>29.528</v>
      </c>
      <c r="F822" s="0" t="n">
        <v>0</v>
      </c>
      <c r="G822" s="0" t="n">
        <v>1.175</v>
      </c>
      <c r="H822" s="0" t="n">
        <v>24.508</v>
      </c>
    </row>
    <row r="823" customFormat="false" ht="12.75" hidden="false" customHeight="false" outlineLevel="0" collapsed="false">
      <c r="A823" s="329" t="s">
        <v>363</v>
      </c>
      <c r="B823" s="330" t="s">
        <v>1507</v>
      </c>
      <c r="C823" s="330" t="n">
        <v>18</v>
      </c>
      <c r="D823" s="330" t="s">
        <v>841</v>
      </c>
      <c r="E823" s="330" t="n">
        <v>2.349</v>
      </c>
      <c r="F823" s="0" t="n">
        <v>0</v>
      </c>
      <c r="G823" s="0" t="n">
        <v>0.093</v>
      </c>
      <c r="H823" s="0" t="n">
        <v>1.95</v>
      </c>
    </row>
    <row r="824" customFormat="false" ht="12.75" hidden="false" customHeight="false" outlineLevel="0" collapsed="false">
      <c r="A824" s="329" t="s">
        <v>363</v>
      </c>
      <c r="B824" s="330" t="s">
        <v>1507</v>
      </c>
      <c r="C824" s="330" t="n">
        <v>18</v>
      </c>
      <c r="D824" s="330" t="s">
        <v>851</v>
      </c>
      <c r="E824" s="330" t="n">
        <v>3.754</v>
      </c>
      <c r="F824" s="0" t="n">
        <v>0</v>
      </c>
      <c r="G824" s="0" t="n">
        <v>0.149</v>
      </c>
      <c r="H824" s="0" t="n">
        <v>3.116</v>
      </c>
    </row>
    <row r="825" customFormat="false" ht="12.75" hidden="false" customHeight="false" outlineLevel="0" collapsed="false">
      <c r="A825" s="329" t="s">
        <v>363</v>
      </c>
      <c r="B825" s="330" t="s">
        <v>1507</v>
      </c>
      <c r="C825" s="330" t="n">
        <v>18</v>
      </c>
      <c r="D825" s="330" t="s">
        <v>843</v>
      </c>
      <c r="E825" s="330" t="n">
        <v>4.035</v>
      </c>
      <c r="F825" s="0" t="n">
        <v>0</v>
      </c>
      <c r="G825" s="0" t="n">
        <v>0.161</v>
      </c>
      <c r="H825" s="0" t="n">
        <v>3.349</v>
      </c>
    </row>
    <row r="826" customFormat="false" ht="12.75" hidden="false" customHeight="false" outlineLevel="0" collapsed="false">
      <c r="A826" s="329" t="s">
        <v>363</v>
      </c>
      <c r="B826" s="330" t="s">
        <v>1507</v>
      </c>
      <c r="C826" s="330" t="n">
        <v>18</v>
      </c>
      <c r="D826" s="330" t="s">
        <v>845</v>
      </c>
      <c r="E826" s="330" t="n">
        <v>17.881</v>
      </c>
      <c r="F826" s="0" t="n">
        <v>0</v>
      </c>
      <c r="G826" s="0" t="n">
        <v>0.712</v>
      </c>
      <c r="H826" s="0" t="n">
        <v>14.841</v>
      </c>
    </row>
    <row r="827" customFormat="false" ht="12.75" hidden="false" customHeight="false" outlineLevel="0" collapsed="false">
      <c r="A827" s="329" t="s">
        <v>363</v>
      </c>
      <c r="B827" s="330" t="s">
        <v>1507</v>
      </c>
      <c r="C827" s="330" t="n">
        <v>18</v>
      </c>
      <c r="D827" s="330" t="s">
        <v>847</v>
      </c>
      <c r="E827" s="330" t="n">
        <v>2.701</v>
      </c>
      <c r="F827" s="0" t="n">
        <v>0</v>
      </c>
      <c r="G827" s="0" t="n">
        <v>0.107</v>
      </c>
      <c r="H827" s="0" t="n">
        <v>2.242</v>
      </c>
    </row>
    <row r="828" customFormat="false" ht="12.75" hidden="false" customHeight="false" outlineLevel="0" collapsed="false">
      <c r="A828" s="329" t="s">
        <v>363</v>
      </c>
      <c r="B828" s="330" t="s">
        <v>1507</v>
      </c>
      <c r="C828" s="330" t="n">
        <v>18</v>
      </c>
      <c r="D828" s="330" t="s">
        <v>849</v>
      </c>
      <c r="E828" s="330" t="n">
        <v>6.242</v>
      </c>
      <c r="F828" s="0" t="n">
        <v>0</v>
      </c>
      <c r="G828" s="0" t="n">
        <v>0.248</v>
      </c>
      <c r="H828" s="0" t="n">
        <v>5.181</v>
      </c>
    </row>
    <row r="829" customFormat="false" ht="12.75" hidden="false" customHeight="false" outlineLevel="0" collapsed="false">
      <c r="A829" s="329" t="s">
        <v>363</v>
      </c>
      <c r="B829" s="330" t="s">
        <v>1507</v>
      </c>
      <c r="C829" s="330" t="n">
        <v>18</v>
      </c>
      <c r="D829" s="330" t="s">
        <v>853</v>
      </c>
      <c r="E829" s="330" t="n">
        <v>1.108</v>
      </c>
      <c r="F829" s="0" t="n">
        <v>0</v>
      </c>
      <c r="G829" s="0" t="n">
        <v>0.044</v>
      </c>
      <c r="H829" s="0" t="n">
        <v>0.92</v>
      </c>
    </row>
    <row r="830" customFormat="false" ht="12.75" hidden="false" customHeight="false" outlineLevel="0" collapsed="false">
      <c r="A830" s="329" t="s">
        <v>363</v>
      </c>
      <c r="B830" s="330" t="s">
        <v>1507</v>
      </c>
      <c r="C830" s="330" t="n">
        <v>18</v>
      </c>
      <c r="D830" s="330" t="s">
        <v>855</v>
      </c>
      <c r="E830" s="330" t="n">
        <v>1.902</v>
      </c>
      <c r="F830" s="0" t="n">
        <v>0</v>
      </c>
      <c r="G830" s="0" t="n">
        <v>0.076</v>
      </c>
      <c r="H830" s="0" t="n">
        <v>1.578</v>
      </c>
    </row>
    <row r="831" customFormat="false" ht="12.75" hidden="false" customHeight="false" outlineLevel="0" collapsed="false">
      <c r="A831" s="329" t="s">
        <v>363</v>
      </c>
      <c r="B831" s="330" t="s">
        <v>1507</v>
      </c>
      <c r="C831" s="330" t="n">
        <v>18</v>
      </c>
      <c r="D831" s="330" t="s">
        <v>857</v>
      </c>
      <c r="E831" s="330" t="n">
        <v>39.077</v>
      </c>
      <c r="F831" s="0" t="n">
        <v>0</v>
      </c>
      <c r="G831" s="0" t="n">
        <v>1.555</v>
      </c>
      <c r="H831" s="0" t="n">
        <v>32.434</v>
      </c>
    </row>
    <row r="832" customFormat="false" ht="12.75" hidden="false" customHeight="false" outlineLevel="0" collapsed="false">
      <c r="A832" s="329" t="s">
        <v>363</v>
      </c>
      <c r="B832" s="330" t="s">
        <v>1507</v>
      </c>
      <c r="C832" s="330" t="n">
        <v>18</v>
      </c>
      <c r="D832" s="330" t="s">
        <v>859</v>
      </c>
      <c r="E832" s="330" t="n">
        <v>3.276</v>
      </c>
      <c r="F832" s="0" t="n">
        <v>0</v>
      </c>
      <c r="G832" s="0" t="n">
        <v>0.13</v>
      </c>
      <c r="H832" s="0" t="n">
        <v>2.719</v>
      </c>
    </row>
    <row r="833" customFormat="false" ht="12.75" hidden="false" customHeight="false" outlineLevel="0" collapsed="false">
      <c r="A833" s="329" t="s">
        <v>363</v>
      </c>
      <c r="B833" s="330" t="s">
        <v>1507</v>
      </c>
      <c r="C833" s="330" t="n">
        <v>18</v>
      </c>
      <c r="D833" s="330" t="s">
        <v>861</v>
      </c>
      <c r="E833" s="330" t="n">
        <v>0.772</v>
      </c>
      <c r="F833" s="0" t="n">
        <v>0</v>
      </c>
      <c r="G833" s="0" t="n">
        <v>0.031</v>
      </c>
      <c r="H833" s="0" t="n">
        <v>0.641</v>
      </c>
    </row>
    <row r="834" customFormat="false" ht="12.75" hidden="false" customHeight="false" outlineLevel="0" collapsed="false">
      <c r="A834" s="329" t="s">
        <v>363</v>
      </c>
      <c r="B834" s="330" t="s">
        <v>1507</v>
      </c>
      <c r="C834" s="330" t="n">
        <v>18</v>
      </c>
      <c r="D834" s="330" t="s">
        <v>863</v>
      </c>
      <c r="E834" s="330" t="n">
        <v>3.635</v>
      </c>
      <c r="F834" s="0" t="n">
        <v>0</v>
      </c>
      <c r="G834" s="0" t="n">
        <v>0.145</v>
      </c>
      <c r="H834" s="0" t="n">
        <v>3.017</v>
      </c>
    </row>
    <row r="835" customFormat="false" ht="12.75" hidden="false" customHeight="false" outlineLevel="0" collapsed="false">
      <c r="A835" s="329" t="s">
        <v>363</v>
      </c>
      <c r="B835" s="330" t="s">
        <v>1507</v>
      </c>
      <c r="C835" s="330" t="n">
        <v>18</v>
      </c>
      <c r="D835" s="330" t="s">
        <v>866</v>
      </c>
      <c r="E835" s="330" t="n">
        <v>3.589</v>
      </c>
      <c r="F835" s="0" t="n">
        <v>0</v>
      </c>
      <c r="G835" s="0" t="n">
        <v>0.143</v>
      </c>
      <c r="H835" s="0" t="n">
        <v>2.979</v>
      </c>
    </row>
    <row r="836" customFormat="false" ht="12.75" hidden="false" customHeight="false" outlineLevel="0" collapsed="false">
      <c r="A836" s="329" t="s">
        <v>363</v>
      </c>
      <c r="B836" s="330" t="s">
        <v>1507</v>
      </c>
      <c r="C836" s="330" t="n">
        <v>18</v>
      </c>
      <c r="D836" s="330" t="s">
        <v>870</v>
      </c>
      <c r="E836" s="330" t="n">
        <v>1.113</v>
      </c>
      <c r="F836" s="0" t="n">
        <v>0</v>
      </c>
      <c r="G836" s="0" t="n">
        <v>0.044</v>
      </c>
      <c r="H836" s="0" t="n">
        <v>0.924</v>
      </c>
    </row>
    <row r="837" customFormat="false" ht="12.75" hidden="false" customHeight="false" outlineLevel="0" collapsed="false">
      <c r="A837" s="329" t="s">
        <v>363</v>
      </c>
      <c r="B837" s="330" t="s">
        <v>1507</v>
      </c>
      <c r="C837" s="330" t="n">
        <v>18</v>
      </c>
      <c r="D837" s="330" t="s">
        <v>868</v>
      </c>
      <c r="E837" s="330" t="n">
        <v>59.732</v>
      </c>
      <c r="F837" s="0" t="n">
        <v>0</v>
      </c>
      <c r="G837" s="0" t="n">
        <v>2.377</v>
      </c>
      <c r="H837" s="0" t="n">
        <v>49.578</v>
      </c>
    </row>
    <row r="838" customFormat="false" ht="12.75" hidden="false" customHeight="false" outlineLevel="0" collapsed="false">
      <c r="A838" s="329" t="s">
        <v>363</v>
      </c>
      <c r="B838" s="330" t="s">
        <v>1507</v>
      </c>
      <c r="C838" s="330" t="n">
        <v>18</v>
      </c>
      <c r="D838" s="330" t="s">
        <v>873</v>
      </c>
      <c r="E838" s="330" t="n">
        <v>1.234</v>
      </c>
      <c r="F838" s="0" t="n">
        <v>0</v>
      </c>
      <c r="G838" s="0" t="n">
        <v>0.049</v>
      </c>
      <c r="H838" s="0" t="n">
        <v>1.024</v>
      </c>
    </row>
    <row r="839" customFormat="false" ht="12.75" hidden="false" customHeight="false" outlineLevel="0" collapsed="false">
      <c r="A839" s="329" t="s">
        <v>363</v>
      </c>
      <c r="B839" s="330" t="s">
        <v>1507</v>
      </c>
      <c r="C839" s="330" t="n">
        <v>18</v>
      </c>
      <c r="D839" s="330" t="s">
        <v>875</v>
      </c>
      <c r="E839" s="330" t="n">
        <v>41.424</v>
      </c>
      <c r="F839" s="0" t="n">
        <v>0</v>
      </c>
      <c r="G839" s="0" t="n">
        <v>1.649</v>
      </c>
      <c r="H839" s="0" t="n">
        <v>34.382</v>
      </c>
    </row>
    <row r="840" customFormat="false" ht="12.75" hidden="false" customHeight="false" outlineLevel="0" collapsed="false">
      <c r="A840" s="329" t="s">
        <v>363</v>
      </c>
      <c r="B840" s="330" t="s">
        <v>1507</v>
      </c>
      <c r="C840" s="330" t="n">
        <v>18</v>
      </c>
      <c r="D840" s="330" t="s">
        <v>880</v>
      </c>
      <c r="E840" s="330" t="n">
        <v>2.864</v>
      </c>
      <c r="F840" s="0" t="n">
        <v>0</v>
      </c>
      <c r="G840" s="0" t="n">
        <v>0.114</v>
      </c>
      <c r="H840" s="0" t="n">
        <v>2.377</v>
      </c>
    </row>
    <row r="841" customFormat="false" ht="12.75" hidden="false" customHeight="false" outlineLevel="0" collapsed="false">
      <c r="A841" s="329" t="s">
        <v>363</v>
      </c>
      <c r="B841" s="330" t="s">
        <v>1507</v>
      </c>
      <c r="C841" s="330" t="n">
        <v>18</v>
      </c>
      <c r="D841" s="330" t="s">
        <v>878</v>
      </c>
      <c r="E841" s="330" t="n">
        <v>9.203</v>
      </c>
      <c r="F841" s="0" t="n">
        <v>0</v>
      </c>
      <c r="G841" s="0" t="n">
        <v>0.366</v>
      </c>
      <c r="H841" s="0" t="n">
        <v>7.638</v>
      </c>
    </row>
    <row r="842" customFormat="false" ht="12.75" hidden="false" customHeight="false" outlineLevel="0" collapsed="false">
      <c r="A842" s="329" t="s">
        <v>363</v>
      </c>
      <c r="B842" s="330" t="s">
        <v>1507</v>
      </c>
      <c r="C842" s="330" t="n">
        <v>18</v>
      </c>
      <c r="D842" s="330" t="s">
        <v>882</v>
      </c>
      <c r="E842" s="330" t="n">
        <v>18.956</v>
      </c>
      <c r="F842" s="0" t="n">
        <v>0</v>
      </c>
      <c r="G842" s="0" t="n">
        <v>0.754</v>
      </c>
      <c r="H842" s="0" t="n">
        <v>15.734</v>
      </c>
    </row>
    <row r="843" customFormat="false" ht="12.75" hidden="false" customHeight="false" outlineLevel="0" collapsed="false">
      <c r="A843" s="329" t="s">
        <v>363</v>
      </c>
      <c r="B843" s="330" t="s">
        <v>1507</v>
      </c>
      <c r="C843" s="330" t="n">
        <v>18</v>
      </c>
      <c r="D843" s="330" t="s">
        <v>884</v>
      </c>
      <c r="E843" s="330" t="n">
        <v>1.021</v>
      </c>
      <c r="F843" s="0" t="n">
        <v>0</v>
      </c>
      <c r="G843" s="0" t="n">
        <v>0.041</v>
      </c>
      <c r="H843" s="0" t="n">
        <v>0.848</v>
      </c>
    </row>
    <row r="844" customFormat="false" ht="12.75" hidden="false" customHeight="false" outlineLevel="0" collapsed="false">
      <c r="A844" s="329" t="s">
        <v>363</v>
      </c>
      <c r="B844" s="330" t="s">
        <v>1507</v>
      </c>
      <c r="C844" s="330" t="n">
        <v>18</v>
      </c>
      <c r="D844" s="330" t="s">
        <v>886</v>
      </c>
      <c r="E844" s="330" t="n">
        <v>2.9</v>
      </c>
      <c r="F844" s="0" t="n">
        <v>0</v>
      </c>
      <c r="G844" s="0" t="n">
        <v>0.115</v>
      </c>
      <c r="H844" s="0" t="n">
        <v>2.407</v>
      </c>
    </row>
    <row r="845" customFormat="false" ht="12.75" hidden="false" customHeight="false" outlineLevel="0" collapsed="false">
      <c r="A845" s="329" t="s">
        <v>363</v>
      </c>
      <c r="B845" s="330" t="s">
        <v>1507</v>
      </c>
      <c r="C845" s="330" t="n">
        <v>18</v>
      </c>
      <c r="D845" s="330" t="s">
        <v>895</v>
      </c>
      <c r="E845" s="330" t="n">
        <v>1.45</v>
      </c>
      <c r="F845" s="0" t="n">
        <v>0</v>
      </c>
      <c r="G845" s="0" t="n">
        <v>0.058</v>
      </c>
      <c r="H845" s="0" t="n">
        <v>1.203</v>
      </c>
    </row>
    <row r="846" customFormat="false" ht="12.75" hidden="false" customHeight="false" outlineLevel="0" collapsed="false">
      <c r="A846" s="329" t="s">
        <v>363</v>
      </c>
      <c r="B846" s="330" t="s">
        <v>1507</v>
      </c>
      <c r="C846" s="330" t="n">
        <v>18</v>
      </c>
      <c r="D846" s="330" t="s">
        <v>888</v>
      </c>
      <c r="E846" s="330" t="n">
        <v>18.619</v>
      </c>
      <c r="F846" s="0" t="n">
        <v>0</v>
      </c>
      <c r="G846" s="0" t="n">
        <v>0.741</v>
      </c>
      <c r="H846" s="0" t="n">
        <v>15.454</v>
      </c>
    </row>
    <row r="847" customFormat="false" ht="12.75" hidden="false" customHeight="false" outlineLevel="0" collapsed="false">
      <c r="A847" s="329" t="s">
        <v>363</v>
      </c>
      <c r="B847" s="330" t="s">
        <v>1507</v>
      </c>
      <c r="C847" s="330" t="n">
        <v>18</v>
      </c>
      <c r="D847" s="330" t="s">
        <v>890</v>
      </c>
      <c r="E847" s="330" t="n">
        <v>6.709</v>
      </c>
      <c r="F847" s="0" t="n">
        <v>0</v>
      </c>
      <c r="G847" s="0" t="n">
        <v>0.267</v>
      </c>
      <c r="H847" s="0" t="n">
        <v>5.568</v>
      </c>
    </row>
    <row r="848" customFormat="false" ht="12.75" hidden="false" customHeight="false" outlineLevel="0" collapsed="false">
      <c r="A848" s="329" t="s">
        <v>363</v>
      </c>
      <c r="B848" s="330" t="s">
        <v>1507</v>
      </c>
      <c r="C848" s="330" t="n">
        <v>18</v>
      </c>
      <c r="D848" s="330" t="s">
        <v>892</v>
      </c>
      <c r="E848" s="330" t="n">
        <v>4.294</v>
      </c>
      <c r="F848" s="0" t="n">
        <v>0</v>
      </c>
      <c r="G848" s="0" t="n">
        <v>0.171</v>
      </c>
      <c r="H848" s="0" t="n">
        <v>3.564</v>
      </c>
    </row>
    <row r="849" customFormat="false" ht="12.75" hidden="false" customHeight="false" outlineLevel="0" collapsed="false">
      <c r="A849" s="329" t="s">
        <v>363</v>
      </c>
      <c r="B849" s="330" t="s">
        <v>1507</v>
      </c>
      <c r="C849" s="330" t="n">
        <v>18</v>
      </c>
      <c r="D849" s="330" t="s">
        <v>903</v>
      </c>
      <c r="E849" s="330" t="n">
        <v>17.182</v>
      </c>
      <c r="F849" s="0" t="n">
        <v>0</v>
      </c>
      <c r="G849" s="0" t="n">
        <v>0.684</v>
      </c>
      <c r="H849" s="0" t="n">
        <v>14.261</v>
      </c>
    </row>
    <row r="850" customFormat="false" ht="12.75" hidden="false" customHeight="false" outlineLevel="0" collapsed="false">
      <c r="A850" s="329" t="s">
        <v>363</v>
      </c>
      <c r="B850" s="330" t="s">
        <v>1507</v>
      </c>
      <c r="C850" s="330" t="n">
        <v>18</v>
      </c>
      <c r="D850" s="330" t="s">
        <v>901</v>
      </c>
      <c r="E850" s="330" t="n">
        <v>2.597</v>
      </c>
      <c r="F850" s="0" t="n">
        <v>0</v>
      </c>
      <c r="G850" s="0" t="n">
        <v>0.103</v>
      </c>
      <c r="H850" s="0" t="n">
        <v>2.156</v>
      </c>
    </row>
    <row r="851" customFormat="false" ht="12.75" hidden="false" customHeight="false" outlineLevel="0" collapsed="false">
      <c r="A851" s="329" t="s">
        <v>363</v>
      </c>
      <c r="B851" s="330" t="s">
        <v>1507</v>
      </c>
      <c r="C851" s="330" t="n">
        <v>18</v>
      </c>
      <c r="D851" s="330" t="s">
        <v>899</v>
      </c>
      <c r="E851" s="330" t="n">
        <v>28.244</v>
      </c>
      <c r="F851" s="0" t="n">
        <v>0</v>
      </c>
      <c r="G851" s="0" t="n">
        <v>1.124</v>
      </c>
      <c r="H851" s="0" t="n">
        <v>23.442</v>
      </c>
    </row>
    <row r="852" customFormat="false" ht="12.75" hidden="false" customHeight="false" outlineLevel="0" collapsed="false">
      <c r="A852" s="329" t="s">
        <v>363</v>
      </c>
      <c r="B852" s="330" t="s">
        <v>1507</v>
      </c>
      <c r="C852" s="330" t="n">
        <v>18</v>
      </c>
      <c r="D852" s="330" t="s">
        <v>907</v>
      </c>
      <c r="E852" s="330" t="n">
        <v>2.816</v>
      </c>
      <c r="F852" s="0" t="n">
        <v>0</v>
      </c>
      <c r="G852" s="0" t="n">
        <v>0.112</v>
      </c>
      <c r="H852" s="0" t="n">
        <v>2.337</v>
      </c>
    </row>
    <row r="853" customFormat="false" ht="12.75" hidden="false" customHeight="false" outlineLevel="0" collapsed="false">
      <c r="A853" s="329" t="s">
        <v>363</v>
      </c>
      <c r="B853" s="330" t="s">
        <v>1507</v>
      </c>
      <c r="C853" s="330" t="n">
        <v>18</v>
      </c>
      <c r="D853" s="330" t="s">
        <v>909</v>
      </c>
      <c r="E853" s="330" t="n">
        <v>93.63</v>
      </c>
      <c r="F853" s="0" t="n">
        <v>0</v>
      </c>
      <c r="G853" s="0" t="n">
        <v>3.726</v>
      </c>
      <c r="H853" s="0" t="n">
        <v>77.713</v>
      </c>
    </row>
    <row r="854" customFormat="false" ht="12.75" hidden="false" customHeight="false" outlineLevel="0" collapsed="false">
      <c r="A854" s="329" t="s">
        <v>363</v>
      </c>
      <c r="B854" s="330" t="s">
        <v>1507</v>
      </c>
      <c r="C854" s="330" t="n">
        <v>18</v>
      </c>
      <c r="D854" s="330" t="s">
        <v>905</v>
      </c>
      <c r="E854" s="330" t="n">
        <v>43.002</v>
      </c>
      <c r="F854" s="0" t="n">
        <v>0</v>
      </c>
      <c r="G854" s="0" t="n">
        <v>1.711</v>
      </c>
      <c r="H854" s="0" t="n">
        <v>35.692</v>
      </c>
    </row>
    <row r="855" customFormat="false" ht="12.75" hidden="false" customHeight="false" outlineLevel="0" collapsed="false">
      <c r="A855" s="329" t="s">
        <v>363</v>
      </c>
      <c r="B855" s="330" t="s">
        <v>1507</v>
      </c>
      <c r="C855" s="330" t="n">
        <v>18</v>
      </c>
      <c r="D855" s="330" t="s">
        <v>912</v>
      </c>
      <c r="E855" s="330" t="n">
        <v>22.418</v>
      </c>
      <c r="F855" s="0" t="n">
        <v>0</v>
      </c>
      <c r="G855" s="0" t="n">
        <v>0.892</v>
      </c>
      <c r="H855" s="0" t="n">
        <v>18.607</v>
      </c>
    </row>
    <row r="856" customFormat="false" ht="12.75" hidden="false" customHeight="false" outlineLevel="0" collapsed="false">
      <c r="A856" s="329" t="s">
        <v>363</v>
      </c>
      <c r="B856" s="330" t="s">
        <v>1507</v>
      </c>
      <c r="C856" s="330" t="n">
        <v>18</v>
      </c>
      <c r="D856" s="330" t="s">
        <v>914</v>
      </c>
      <c r="E856" s="330" t="n">
        <v>5.133</v>
      </c>
      <c r="F856" s="0" t="n">
        <v>0</v>
      </c>
      <c r="G856" s="0" t="n">
        <v>0.204</v>
      </c>
      <c r="H856" s="0" t="n">
        <v>4.261</v>
      </c>
    </row>
    <row r="857" customFormat="false" ht="12.75" hidden="false" customHeight="false" outlineLevel="0" collapsed="false">
      <c r="A857" s="329" t="s">
        <v>363</v>
      </c>
      <c r="B857" s="330" t="s">
        <v>1507</v>
      </c>
      <c r="C857" s="330" t="n">
        <v>18</v>
      </c>
      <c r="D857" s="330" t="s">
        <v>916</v>
      </c>
      <c r="E857" s="330" t="n">
        <v>6.715</v>
      </c>
      <c r="F857" s="0" t="n">
        <v>0</v>
      </c>
      <c r="G857" s="0" t="n">
        <v>0.267</v>
      </c>
      <c r="H857" s="0" t="n">
        <v>5.574</v>
      </c>
    </row>
    <row r="858" customFormat="false" ht="12.75" hidden="false" customHeight="false" outlineLevel="0" collapsed="false">
      <c r="A858" s="329" t="s">
        <v>363</v>
      </c>
      <c r="B858" s="330" t="s">
        <v>1507</v>
      </c>
      <c r="C858" s="330" t="n">
        <v>18</v>
      </c>
      <c r="D858" s="330" t="s">
        <v>918</v>
      </c>
      <c r="E858" s="330" t="n">
        <v>5.677</v>
      </c>
      <c r="F858" s="0" t="n">
        <v>0</v>
      </c>
      <c r="G858" s="0" t="n">
        <v>0.226</v>
      </c>
      <c r="H858" s="0" t="n">
        <v>4.712</v>
      </c>
    </row>
    <row r="859" customFormat="false" ht="12.75" hidden="false" customHeight="false" outlineLevel="0" collapsed="false">
      <c r="A859" s="329" t="s">
        <v>363</v>
      </c>
      <c r="B859" s="330" t="s">
        <v>1507</v>
      </c>
      <c r="C859" s="330" t="n">
        <v>18</v>
      </c>
      <c r="D859" s="330" t="s">
        <v>924</v>
      </c>
      <c r="E859" s="330" t="n">
        <v>26.387</v>
      </c>
      <c r="F859" s="0" t="n">
        <v>0</v>
      </c>
      <c r="G859" s="0" t="n">
        <v>1.05</v>
      </c>
      <c r="H859" s="0" t="n">
        <v>21.901</v>
      </c>
    </row>
    <row r="860" customFormat="false" ht="12.75" hidden="false" customHeight="false" outlineLevel="0" collapsed="false">
      <c r="A860" s="329" t="s">
        <v>363</v>
      </c>
      <c r="B860" s="330" t="s">
        <v>1507</v>
      </c>
      <c r="C860" s="330" t="n">
        <v>18</v>
      </c>
      <c r="D860" s="330" t="s">
        <v>927</v>
      </c>
      <c r="E860" s="330" t="n">
        <v>27.426</v>
      </c>
      <c r="F860" s="0" t="n">
        <v>0</v>
      </c>
      <c r="G860" s="0" t="n">
        <v>1.092</v>
      </c>
      <c r="H860" s="0" t="n">
        <v>22.763</v>
      </c>
    </row>
    <row r="861" customFormat="false" ht="12.75" hidden="false" customHeight="false" outlineLevel="0" collapsed="false">
      <c r="A861" s="329" t="s">
        <v>363</v>
      </c>
      <c r="B861" s="330" t="s">
        <v>1507</v>
      </c>
      <c r="C861" s="330" t="n">
        <v>18</v>
      </c>
      <c r="D861" s="330" t="s">
        <v>930</v>
      </c>
      <c r="E861" s="330" t="n">
        <v>0.279</v>
      </c>
      <c r="F861" s="0" t="n">
        <v>0</v>
      </c>
      <c r="G861" s="0" t="n">
        <v>0.011</v>
      </c>
      <c r="H861" s="0" t="n">
        <v>0.231</v>
      </c>
    </row>
    <row r="862" customFormat="false" ht="12.75" hidden="false" customHeight="false" outlineLevel="0" collapsed="false">
      <c r="A862" s="329" t="s">
        <v>363</v>
      </c>
      <c r="B862" s="330" t="s">
        <v>1507</v>
      </c>
      <c r="C862" s="330" t="n">
        <v>18</v>
      </c>
      <c r="D862" s="330" t="s">
        <v>932</v>
      </c>
      <c r="E862" s="330" t="n">
        <v>0.281</v>
      </c>
      <c r="F862" s="0" t="n">
        <v>0</v>
      </c>
      <c r="G862" s="0" t="n">
        <v>0.011</v>
      </c>
      <c r="H862" s="0" t="n">
        <v>0.233</v>
      </c>
    </row>
    <row r="863" customFormat="false" ht="12.75" hidden="false" customHeight="false" outlineLevel="0" collapsed="false">
      <c r="A863" s="329" t="s">
        <v>363</v>
      </c>
      <c r="B863" s="330" t="s">
        <v>1507</v>
      </c>
      <c r="C863" s="330" t="n">
        <v>18</v>
      </c>
      <c r="D863" s="330" t="s">
        <v>934</v>
      </c>
      <c r="E863" s="330" t="n">
        <v>20.228</v>
      </c>
      <c r="F863" s="0" t="n">
        <v>0</v>
      </c>
      <c r="G863" s="0" t="n">
        <v>0.805</v>
      </c>
      <c r="H863" s="0" t="n">
        <v>16.789</v>
      </c>
    </row>
    <row r="864" customFormat="false" ht="12.75" hidden="false" customHeight="false" outlineLevel="0" collapsed="false">
      <c r="A864" s="329" t="s">
        <v>363</v>
      </c>
      <c r="B864" s="330" t="s">
        <v>1507</v>
      </c>
      <c r="C864" s="330" t="n">
        <v>18</v>
      </c>
      <c r="D864" s="330" t="s">
        <v>937</v>
      </c>
      <c r="E864" s="330" t="n">
        <v>14.781</v>
      </c>
      <c r="F864" s="0" t="n">
        <v>0</v>
      </c>
      <c r="G864" s="0" t="n">
        <v>0.588</v>
      </c>
      <c r="H864" s="0" t="n">
        <v>12.268</v>
      </c>
    </row>
    <row r="865" customFormat="false" ht="12.75" hidden="false" customHeight="false" outlineLevel="0" collapsed="false">
      <c r="A865" s="329" t="s">
        <v>363</v>
      </c>
      <c r="B865" s="330" t="s">
        <v>1507</v>
      </c>
      <c r="C865" s="330" t="n">
        <v>18</v>
      </c>
      <c r="D865" s="330" t="s">
        <v>939</v>
      </c>
      <c r="E865" s="330" t="n">
        <v>3.59</v>
      </c>
      <c r="F865" s="0" t="n">
        <v>0</v>
      </c>
      <c r="G865" s="0" t="n">
        <v>0.143</v>
      </c>
      <c r="H865" s="0" t="n">
        <v>2.979</v>
      </c>
    </row>
    <row r="866" customFormat="false" ht="12.75" hidden="false" customHeight="false" outlineLevel="0" collapsed="false">
      <c r="A866" s="329" t="s">
        <v>363</v>
      </c>
      <c r="B866" s="330" t="s">
        <v>1507</v>
      </c>
      <c r="C866" s="330" t="n">
        <v>18</v>
      </c>
      <c r="D866" s="330" t="s">
        <v>942</v>
      </c>
      <c r="E866" s="330" t="n">
        <v>12.162</v>
      </c>
      <c r="F866" s="0" t="n">
        <v>0</v>
      </c>
      <c r="G866" s="0" t="n">
        <v>0.484</v>
      </c>
      <c r="H866" s="0" t="n">
        <v>10.095</v>
      </c>
    </row>
    <row r="867" customFormat="false" ht="12.75" hidden="false" customHeight="false" outlineLevel="0" collapsed="false">
      <c r="A867" s="329" t="s">
        <v>363</v>
      </c>
      <c r="B867" s="330" t="s">
        <v>1507</v>
      </c>
      <c r="C867" s="330" t="n">
        <v>18</v>
      </c>
      <c r="D867" s="330" t="s">
        <v>948</v>
      </c>
      <c r="E867" s="330" t="n">
        <v>22.211</v>
      </c>
      <c r="F867" s="0" t="n">
        <v>0</v>
      </c>
      <c r="G867" s="0" t="n">
        <v>0.884</v>
      </c>
      <c r="H867" s="0" t="n">
        <v>18.435</v>
      </c>
    </row>
    <row r="868" customFormat="false" ht="12.75" hidden="false" customHeight="false" outlineLevel="0" collapsed="false">
      <c r="A868" s="329" t="s">
        <v>363</v>
      </c>
      <c r="B868" s="330" t="s">
        <v>1507</v>
      </c>
      <c r="C868" s="330" t="n">
        <v>18</v>
      </c>
      <c r="D868" s="330" t="s">
        <v>952</v>
      </c>
      <c r="E868" s="330" t="n">
        <v>0.887</v>
      </c>
      <c r="F868" s="0" t="n">
        <v>0</v>
      </c>
      <c r="G868" s="0" t="n">
        <v>0.035</v>
      </c>
      <c r="H868" s="0" t="n">
        <v>0.736</v>
      </c>
    </row>
    <row r="869" customFormat="false" ht="12.75" hidden="false" customHeight="false" outlineLevel="0" collapsed="false">
      <c r="A869" s="329" t="s">
        <v>363</v>
      </c>
      <c r="B869" s="330" t="s">
        <v>1507</v>
      </c>
      <c r="C869" s="330" t="n">
        <v>18</v>
      </c>
      <c r="D869" s="330" t="s">
        <v>958</v>
      </c>
      <c r="E869" s="330" t="n">
        <v>3.051</v>
      </c>
      <c r="F869" s="0" t="n">
        <v>0</v>
      </c>
      <c r="G869" s="0" t="n">
        <v>0.121</v>
      </c>
      <c r="H869" s="0" t="n">
        <v>2.532</v>
      </c>
    </row>
    <row r="870" customFormat="false" ht="12.75" hidden="false" customHeight="false" outlineLevel="0" collapsed="false">
      <c r="A870" s="329" t="s">
        <v>363</v>
      </c>
      <c r="B870" s="330" t="s">
        <v>1507</v>
      </c>
      <c r="C870" s="330" t="n">
        <v>18</v>
      </c>
      <c r="D870" s="330" t="s">
        <v>966</v>
      </c>
      <c r="E870" s="330" t="n">
        <v>4.42</v>
      </c>
      <c r="F870" s="0" t="n">
        <v>0</v>
      </c>
      <c r="G870" s="0" t="n">
        <v>0.176</v>
      </c>
      <c r="H870" s="0" t="n">
        <v>3.669</v>
      </c>
    </row>
    <row r="871" customFormat="false" ht="12.75" hidden="false" customHeight="false" outlineLevel="0" collapsed="false">
      <c r="A871" s="329" t="s">
        <v>363</v>
      </c>
      <c r="B871" s="330" t="s">
        <v>1507</v>
      </c>
      <c r="C871" s="330" t="n">
        <v>18</v>
      </c>
      <c r="D871" s="330" t="s">
        <v>960</v>
      </c>
      <c r="E871" s="330" t="n">
        <v>7.95</v>
      </c>
      <c r="F871" s="0" t="n">
        <v>0</v>
      </c>
      <c r="G871" s="0" t="n">
        <v>0.316</v>
      </c>
      <c r="H871" s="0" t="n">
        <v>6.598</v>
      </c>
    </row>
    <row r="872" customFormat="false" ht="12.75" hidden="false" customHeight="false" outlineLevel="0" collapsed="false">
      <c r="A872" s="329" t="s">
        <v>363</v>
      </c>
      <c r="B872" s="330" t="s">
        <v>1507</v>
      </c>
      <c r="C872" s="330" t="n">
        <v>18</v>
      </c>
      <c r="D872" s="330" t="s">
        <v>962</v>
      </c>
      <c r="E872" s="330" t="n">
        <v>1.334</v>
      </c>
      <c r="F872" s="0" t="n">
        <v>0</v>
      </c>
      <c r="G872" s="0" t="n">
        <v>0.053</v>
      </c>
      <c r="H872" s="0" t="n">
        <v>1.107</v>
      </c>
    </row>
    <row r="873" customFormat="false" ht="12.75" hidden="false" customHeight="false" outlineLevel="0" collapsed="false">
      <c r="A873" s="329" t="s">
        <v>363</v>
      </c>
      <c r="B873" s="330" t="s">
        <v>1507</v>
      </c>
      <c r="C873" s="330" t="n">
        <v>18</v>
      </c>
      <c r="D873" s="330" t="s">
        <v>964</v>
      </c>
      <c r="E873" s="330" t="n">
        <v>0.562</v>
      </c>
      <c r="F873" s="0" t="n">
        <v>0</v>
      </c>
      <c r="G873" s="0" t="n">
        <v>0.022</v>
      </c>
      <c r="H873" s="0" t="n">
        <v>0.467</v>
      </c>
    </row>
    <row r="874" customFormat="false" ht="12.75" hidden="false" customHeight="false" outlineLevel="0" collapsed="false">
      <c r="A874" s="329" t="s">
        <v>363</v>
      </c>
      <c r="B874" s="330" t="s">
        <v>1507</v>
      </c>
      <c r="C874" s="330" t="n">
        <v>18</v>
      </c>
      <c r="D874" s="330" t="s">
        <v>968</v>
      </c>
      <c r="E874" s="330" t="n">
        <v>8.103</v>
      </c>
      <c r="F874" s="0" t="n">
        <v>0</v>
      </c>
      <c r="G874" s="0" t="n">
        <v>0.322</v>
      </c>
      <c r="H874" s="0" t="n">
        <v>6.725</v>
      </c>
    </row>
    <row r="875" customFormat="false" ht="12.75" hidden="false" customHeight="false" outlineLevel="0" collapsed="false">
      <c r="A875" s="329" t="s">
        <v>363</v>
      </c>
      <c r="B875" s="330" t="s">
        <v>1507</v>
      </c>
      <c r="C875" s="330" t="n">
        <v>18</v>
      </c>
      <c r="D875" s="330" t="s">
        <v>972</v>
      </c>
      <c r="E875" s="330" t="n">
        <v>8.38</v>
      </c>
      <c r="F875" s="0" t="n">
        <v>0</v>
      </c>
      <c r="G875" s="0" t="n">
        <v>0.334</v>
      </c>
      <c r="H875" s="0" t="n">
        <v>6.955</v>
      </c>
    </row>
    <row r="876" customFormat="false" ht="12.75" hidden="false" customHeight="false" outlineLevel="0" collapsed="false">
      <c r="A876" s="329" t="s">
        <v>363</v>
      </c>
      <c r="B876" s="330" t="s">
        <v>1507</v>
      </c>
      <c r="C876" s="330" t="n">
        <v>18</v>
      </c>
      <c r="D876" s="330" t="s">
        <v>974</v>
      </c>
      <c r="E876" s="330" t="n">
        <v>0.125</v>
      </c>
      <c r="F876" s="0" t="n">
        <v>0</v>
      </c>
      <c r="G876" s="0" t="n">
        <v>0.005</v>
      </c>
      <c r="H876" s="0" t="n">
        <v>0.104</v>
      </c>
    </row>
    <row r="877" customFormat="false" ht="12.75" hidden="false" customHeight="false" outlineLevel="0" collapsed="false">
      <c r="A877" s="329" t="s">
        <v>363</v>
      </c>
      <c r="B877" s="330" t="s">
        <v>1507</v>
      </c>
      <c r="C877" s="330" t="n">
        <v>18</v>
      </c>
      <c r="D877" s="330" t="s">
        <v>976</v>
      </c>
      <c r="E877" s="330" t="n">
        <v>22.633</v>
      </c>
      <c r="F877" s="0" t="n">
        <v>0</v>
      </c>
      <c r="G877" s="0" t="n">
        <v>0.901</v>
      </c>
      <c r="H877" s="0" t="n">
        <v>18.786</v>
      </c>
    </row>
    <row r="878" customFormat="false" ht="12.75" hidden="false" customHeight="false" outlineLevel="0" collapsed="false">
      <c r="A878" s="329" t="s">
        <v>363</v>
      </c>
      <c r="B878" s="330" t="s">
        <v>1507</v>
      </c>
      <c r="C878" s="330" t="n">
        <v>18</v>
      </c>
      <c r="D878" s="330" t="s">
        <v>978</v>
      </c>
      <c r="E878" s="330" t="n">
        <v>33.889</v>
      </c>
      <c r="F878" s="0" t="n">
        <v>0</v>
      </c>
      <c r="G878" s="0" t="n">
        <v>1.349</v>
      </c>
      <c r="H878" s="0" t="n">
        <v>28.128</v>
      </c>
    </row>
    <row r="879" customFormat="false" ht="12.75" hidden="false" customHeight="false" outlineLevel="0" collapsed="false">
      <c r="A879" s="329" t="s">
        <v>363</v>
      </c>
      <c r="B879" s="330" t="s">
        <v>1507</v>
      </c>
      <c r="C879" s="330" t="n">
        <v>18</v>
      </c>
      <c r="D879" s="330" t="s">
        <v>981</v>
      </c>
      <c r="E879" s="330" t="n">
        <v>1.719</v>
      </c>
      <c r="F879" s="0" t="n">
        <v>0</v>
      </c>
      <c r="G879" s="0" t="n">
        <v>0.068</v>
      </c>
      <c r="H879" s="0" t="n">
        <v>1.427</v>
      </c>
    </row>
    <row r="880" customFormat="false" ht="12.75" hidden="false" customHeight="false" outlineLevel="0" collapsed="false">
      <c r="A880" s="329" t="s">
        <v>363</v>
      </c>
      <c r="B880" s="330" t="s">
        <v>1507</v>
      </c>
      <c r="C880" s="330" t="n">
        <v>18</v>
      </c>
      <c r="D880" s="330" t="s">
        <v>983</v>
      </c>
      <c r="E880" s="330" t="n">
        <v>21.822</v>
      </c>
      <c r="F880" s="0" t="n">
        <v>0</v>
      </c>
      <c r="G880" s="0" t="n">
        <v>0.869</v>
      </c>
      <c r="H880" s="0" t="n">
        <v>18.113</v>
      </c>
    </row>
    <row r="881" customFormat="false" ht="12.75" hidden="false" customHeight="false" outlineLevel="0" collapsed="false">
      <c r="A881" s="329" t="s">
        <v>363</v>
      </c>
      <c r="B881" s="330" t="s">
        <v>1507</v>
      </c>
      <c r="C881" s="330" t="n">
        <v>18</v>
      </c>
      <c r="D881" s="330" t="s">
        <v>986</v>
      </c>
      <c r="E881" s="330" t="n">
        <v>4.468</v>
      </c>
      <c r="F881" s="0" t="n">
        <v>0</v>
      </c>
      <c r="G881" s="0" t="n">
        <v>0.178</v>
      </c>
      <c r="H881" s="0" t="n">
        <v>3.709</v>
      </c>
    </row>
    <row r="882" customFormat="false" ht="12.75" hidden="false" customHeight="false" outlineLevel="0" collapsed="false">
      <c r="A882" s="329" t="s">
        <v>363</v>
      </c>
      <c r="B882" s="330" t="s">
        <v>1507</v>
      </c>
      <c r="C882" s="330" t="n">
        <v>18</v>
      </c>
      <c r="D882" s="330" t="s">
        <v>992</v>
      </c>
      <c r="E882" s="330" t="n">
        <v>13.829</v>
      </c>
      <c r="F882" s="0" t="n">
        <v>0</v>
      </c>
      <c r="G882" s="0" t="n">
        <v>0.55</v>
      </c>
      <c r="H882" s="0" t="n">
        <v>11.478</v>
      </c>
    </row>
    <row r="883" customFormat="false" ht="12.75" hidden="false" customHeight="false" outlineLevel="0" collapsed="false">
      <c r="A883" s="329" t="s">
        <v>363</v>
      </c>
      <c r="B883" s="330" t="s">
        <v>1507</v>
      </c>
      <c r="C883" s="330" t="n">
        <v>18</v>
      </c>
      <c r="D883" s="330" t="s">
        <v>996</v>
      </c>
      <c r="E883" s="330" t="n">
        <v>8.961</v>
      </c>
      <c r="F883" s="0" t="n">
        <v>0</v>
      </c>
      <c r="G883" s="0" t="n">
        <v>0.357</v>
      </c>
      <c r="H883" s="0" t="n">
        <v>7.438</v>
      </c>
    </row>
    <row r="884" customFormat="false" ht="12.75" hidden="false" customHeight="false" outlineLevel="0" collapsed="false">
      <c r="A884" s="329" t="s">
        <v>363</v>
      </c>
      <c r="B884" s="330" t="s">
        <v>1507</v>
      </c>
      <c r="C884" s="330" t="n">
        <v>18</v>
      </c>
      <c r="D884" s="330" t="s">
        <v>998</v>
      </c>
      <c r="E884" s="330" t="n">
        <v>10.411</v>
      </c>
      <c r="F884" s="0" t="n">
        <v>0</v>
      </c>
      <c r="G884" s="0" t="n">
        <v>0.414</v>
      </c>
      <c r="H884" s="0" t="n">
        <v>8.641</v>
      </c>
    </row>
    <row r="885" customFormat="false" ht="12.75" hidden="false" customHeight="false" outlineLevel="0" collapsed="false">
      <c r="A885" s="329" t="s">
        <v>363</v>
      </c>
      <c r="B885" s="330" t="s">
        <v>1507</v>
      </c>
      <c r="C885" s="330" t="n">
        <v>18</v>
      </c>
      <c r="D885" s="330" t="s">
        <v>1000</v>
      </c>
      <c r="E885" s="330" t="n">
        <v>10.208</v>
      </c>
      <c r="F885" s="0" t="n">
        <v>0</v>
      </c>
      <c r="G885" s="0" t="n">
        <v>0.406</v>
      </c>
      <c r="H885" s="0" t="n">
        <v>8.473</v>
      </c>
    </row>
    <row r="886" customFormat="false" ht="12.75" hidden="false" customHeight="false" outlineLevel="0" collapsed="false">
      <c r="A886" s="329" t="s">
        <v>363</v>
      </c>
      <c r="B886" s="330" t="s">
        <v>1507</v>
      </c>
      <c r="C886" s="330" t="n">
        <v>18</v>
      </c>
      <c r="D886" s="330" t="s">
        <v>1003</v>
      </c>
      <c r="E886" s="330" t="n">
        <v>4.709</v>
      </c>
      <c r="F886" s="0" t="n">
        <v>0</v>
      </c>
      <c r="G886" s="0" t="n">
        <v>0.187</v>
      </c>
      <c r="H886" s="0" t="n">
        <v>3.908</v>
      </c>
    </row>
    <row r="887" customFormat="false" ht="12.75" hidden="false" customHeight="false" outlineLevel="0" collapsed="false">
      <c r="A887" s="329" t="s">
        <v>363</v>
      </c>
      <c r="B887" s="330" t="s">
        <v>1507</v>
      </c>
      <c r="C887" s="330" t="n">
        <v>18</v>
      </c>
      <c r="D887" s="330" t="s">
        <v>1038</v>
      </c>
      <c r="E887" s="330" t="n">
        <v>0.282</v>
      </c>
      <c r="F887" s="0" t="n">
        <v>0</v>
      </c>
      <c r="G887" s="0" t="n">
        <v>0.011</v>
      </c>
      <c r="H887" s="0" t="n">
        <v>0.234</v>
      </c>
    </row>
    <row r="888" customFormat="false" ht="12.75" hidden="false" customHeight="false" outlineLevel="0" collapsed="false">
      <c r="A888" s="329" t="s">
        <v>363</v>
      </c>
      <c r="B888" s="330" t="s">
        <v>1507</v>
      </c>
      <c r="C888" s="330" t="n">
        <v>18</v>
      </c>
      <c r="D888" s="330" t="s">
        <v>1063</v>
      </c>
      <c r="E888" s="330" t="n">
        <v>22.58</v>
      </c>
      <c r="F888" s="0" t="n">
        <v>0</v>
      </c>
      <c r="G888" s="0" t="n">
        <v>0.899</v>
      </c>
      <c r="H888" s="0" t="n">
        <v>18.741</v>
      </c>
    </row>
    <row r="889" customFormat="false" ht="12.75" hidden="false" customHeight="false" outlineLevel="0" collapsed="false">
      <c r="A889" s="329" t="s">
        <v>363</v>
      </c>
      <c r="B889" s="330" t="s">
        <v>1507</v>
      </c>
      <c r="C889" s="330" t="n">
        <v>18</v>
      </c>
      <c r="D889" s="330" t="s">
        <v>1007</v>
      </c>
      <c r="E889" s="330" t="n">
        <v>27.031</v>
      </c>
      <c r="F889" s="0" t="n">
        <v>0</v>
      </c>
      <c r="G889" s="0" t="n">
        <v>1.076</v>
      </c>
      <c r="H889" s="0" t="n">
        <v>22.436</v>
      </c>
    </row>
    <row r="890" customFormat="false" ht="12.75" hidden="false" customHeight="false" outlineLevel="0" collapsed="false">
      <c r="A890" s="329" t="s">
        <v>363</v>
      </c>
      <c r="B890" s="330" t="s">
        <v>1507</v>
      </c>
      <c r="C890" s="330" t="n">
        <v>18</v>
      </c>
      <c r="D890" s="330" t="s">
        <v>1010</v>
      </c>
      <c r="E890" s="330" t="n">
        <v>16.499</v>
      </c>
      <c r="F890" s="0" t="n">
        <v>0</v>
      </c>
      <c r="G890" s="0" t="n">
        <v>0.657</v>
      </c>
      <c r="H890" s="0" t="n">
        <v>13.694</v>
      </c>
    </row>
    <row r="891" customFormat="false" ht="12.75" hidden="false" customHeight="false" outlineLevel="0" collapsed="false">
      <c r="A891" s="329" t="s">
        <v>363</v>
      </c>
      <c r="B891" s="330" t="s">
        <v>1507</v>
      </c>
      <c r="C891" s="330" t="n">
        <v>18</v>
      </c>
      <c r="D891" s="330" t="s">
        <v>1042</v>
      </c>
      <c r="E891" s="330" t="n">
        <v>0.213</v>
      </c>
      <c r="F891" s="0" t="n">
        <v>0</v>
      </c>
      <c r="G891" s="0" t="n">
        <v>0.008</v>
      </c>
      <c r="H891" s="0" t="n">
        <v>0.177</v>
      </c>
    </row>
    <row r="892" customFormat="false" ht="12.75" hidden="false" customHeight="false" outlineLevel="0" collapsed="false">
      <c r="A892" s="329" t="s">
        <v>363</v>
      </c>
      <c r="B892" s="330" t="s">
        <v>1507</v>
      </c>
      <c r="C892" s="330" t="n">
        <v>18</v>
      </c>
      <c r="D892" s="330" t="s">
        <v>1013</v>
      </c>
      <c r="E892" s="330" t="n">
        <v>0.475</v>
      </c>
      <c r="F892" s="0" t="n">
        <v>0</v>
      </c>
      <c r="G892" s="0" t="n">
        <v>0.019</v>
      </c>
      <c r="H892" s="0" t="n">
        <v>0.394</v>
      </c>
    </row>
    <row r="893" customFormat="false" ht="12.75" hidden="false" customHeight="false" outlineLevel="0" collapsed="false">
      <c r="A893" s="329" t="s">
        <v>363</v>
      </c>
      <c r="B893" s="330" t="s">
        <v>1507</v>
      </c>
      <c r="C893" s="330" t="n">
        <v>18</v>
      </c>
      <c r="D893" s="330" t="s">
        <v>1017</v>
      </c>
      <c r="E893" s="330" t="n">
        <v>0.162</v>
      </c>
      <c r="F893" s="0" t="n">
        <v>0</v>
      </c>
      <c r="G893" s="0" t="n">
        <v>0.006</v>
      </c>
      <c r="H893" s="0" t="n">
        <v>0.135</v>
      </c>
    </row>
    <row r="894" customFormat="false" ht="12.75" hidden="false" customHeight="false" outlineLevel="0" collapsed="false">
      <c r="A894" s="329" t="s">
        <v>363</v>
      </c>
      <c r="B894" s="330" t="s">
        <v>1507</v>
      </c>
      <c r="C894" s="330" t="n">
        <v>18</v>
      </c>
      <c r="D894" s="330" t="s">
        <v>1021</v>
      </c>
      <c r="E894" s="330" t="n">
        <v>0.382</v>
      </c>
      <c r="F894" s="0" t="n">
        <v>0</v>
      </c>
      <c r="G894" s="0" t="n">
        <v>0.015</v>
      </c>
      <c r="H894" s="0" t="n">
        <v>0.317</v>
      </c>
    </row>
    <row r="895" customFormat="false" ht="12.75" hidden="false" customHeight="false" outlineLevel="0" collapsed="false">
      <c r="A895" s="329" t="s">
        <v>363</v>
      </c>
      <c r="B895" s="330" t="s">
        <v>1507</v>
      </c>
      <c r="C895" s="330" t="n">
        <v>18</v>
      </c>
      <c r="D895" s="330" t="s">
        <v>1019</v>
      </c>
      <c r="E895" s="330" t="n">
        <v>24.831</v>
      </c>
      <c r="F895" s="0" t="n">
        <v>0</v>
      </c>
      <c r="G895" s="0" t="n">
        <v>0.988</v>
      </c>
      <c r="H895" s="0" t="n">
        <v>20.61</v>
      </c>
    </row>
    <row r="896" customFormat="false" ht="12.75" hidden="false" customHeight="false" outlineLevel="0" collapsed="false">
      <c r="A896" s="329" t="s">
        <v>363</v>
      </c>
      <c r="B896" s="330" t="s">
        <v>1507</v>
      </c>
      <c r="C896" s="330" t="n">
        <v>18</v>
      </c>
      <c r="D896" s="330" t="s">
        <v>1023</v>
      </c>
      <c r="E896" s="330" t="n">
        <v>1.483</v>
      </c>
      <c r="F896" s="0" t="n">
        <v>0</v>
      </c>
      <c r="G896" s="0" t="n">
        <v>0.059</v>
      </c>
      <c r="H896" s="0" t="n">
        <v>1.231</v>
      </c>
    </row>
    <row r="897" customFormat="false" ht="12.75" hidden="false" customHeight="false" outlineLevel="0" collapsed="false">
      <c r="A897" s="329" t="s">
        <v>363</v>
      </c>
      <c r="B897" s="330" t="s">
        <v>1507</v>
      </c>
      <c r="C897" s="330" t="n">
        <v>18</v>
      </c>
      <c r="D897" s="330" t="s">
        <v>1044</v>
      </c>
      <c r="E897" s="330" t="n">
        <v>1.229</v>
      </c>
      <c r="F897" s="0" t="n">
        <v>0</v>
      </c>
      <c r="G897" s="0" t="n">
        <v>0.049</v>
      </c>
      <c r="H897" s="0" t="n">
        <v>1.02</v>
      </c>
    </row>
    <row r="898" customFormat="false" ht="12.75" hidden="false" customHeight="false" outlineLevel="0" collapsed="false">
      <c r="A898" s="329" t="s">
        <v>363</v>
      </c>
      <c r="B898" s="330" t="s">
        <v>1507</v>
      </c>
      <c r="C898" s="330" t="n">
        <v>18</v>
      </c>
      <c r="D898" s="330" t="s">
        <v>1025</v>
      </c>
      <c r="E898" s="330" t="n">
        <v>37.278</v>
      </c>
      <c r="F898" s="0" t="n">
        <v>0</v>
      </c>
      <c r="G898" s="0" t="n">
        <v>1.484</v>
      </c>
      <c r="H898" s="0" t="n">
        <v>30.941</v>
      </c>
    </row>
    <row r="899" customFormat="false" ht="12.75" hidden="false" customHeight="false" outlineLevel="0" collapsed="false">
      <c r="A899" s="329" t="s">
        <v>363</v>
      </c>
      <c r="B899" s="330" t="s">
        <v>1507</v>
      </c>
      <c r="C899" s="330" t="n">
        <v>18</v>
      </c>
      <c r="D899" s="330" t="s">
        <v>1029</v>
      </c>
      <c r="E899" s="330" t="n">
        <v>19.454</v>
      </c>
      <c r="F899" s="0" t="n">
        <v>0</v>
      </c>
      <c r="G899" s="0" t="n">
        <v>0.774</v>
      </c>
      <c r="H899" s="0" t="n">
        <v>16.147</v>
      </c>
    </row>
    <row r="900" customFormat="false" ht="12.75" hidden="false" customHeight="false" outlineLevel="0" collapsed="false">
      <c r="A900" s="329" t="s">
        <v>363</v>
      </c>
      <c r="B900" s="330" t="s">
        <v>1507</v>
      </c>
      <c r="C900" s="330" t="n">
        <v>18</v>
      </c>
      <c r="D900" s="330" t="s">
        <v>1033</v>
      </c>
      <c r="E900" s="330" t="n">
        <v>0.809</v>
      </c>
      <c r="F900" s="0" t="n">
        <v>0</v>
      </c>
      <c r="G900" s="0" t="n">
        <v>0.032</v>
      </c>
      <c r="H900" s="0" t="n">
        <v>0.671</v>
      </c>
    </row>
    <row r="901" customFormat="false" ht="12.75" hidden="false" customHeight="false" outlineLevel="0" collapsed="false">
      <c r="A901" s="329" t="s">
        <v>363</v>
      </c>
      <c r="B901" s="330" t="s">
        <v>1507</v>
      </c>
      <c r="C901" s="330" t="n">
        <v>18</v>
      </c>
      <c r="D901" s="330" t="s">
        <v>1035</v>
      </c>
      <c r="E901" s="330" t="n">
        <v>16.91</v>
      </c>
      <c r="F901" s="0" t="n">
        <v>0</v>
      </c>
      <c r="G901" s="0" t="n">
        <v>0.673</v>
      </c>
      <c r="H901" s="0" t="n">
        <v>14.035</v>
      </c>
    </row>
    <row r="902" customFormat="false" ht="12.75" hidden="false" customHeight="false" outlineLevel="0" collapsed="false">
      <c r="A902" s="329" t="s">
        <v>363</v>
      </c>
      <c r="B902" s="330" t="s">
        <v>1507</v>
      </c>
      <c r="C902" s="330" t="n">
        <v>18</v>
      </c>
      <c r="D902" s="330" t="s">
        <v>1031</v>
      </c>
      <c r="E902" s="330" t="n">
        <v>5.422</v>
      </c>
      <c r="F902" s="0" t="n">
        <v>0</v>
      </c>
      <c r="G902" s="0" t="n">
        <v>0.216</v>
      </c>
      <c r="H902" s="0" t="n">
        <v>4.5</v>
      </c>
    </row>
    <row r="903" customFormat="false" ht="12.75" hidden="false" customHeight="false" outlineLevel="0" collapsed="false">
      <c r="A903" s="329" t="s">
        <v>363</v>
      </c>
      <c r="B903" s="330" t="s">
        <v>1507</v>
      </c>
      <c r="C903" s="330" t="n">
        <v>18</v>
      </c>
      <c r="D903" s="330" t="s">
        <v>1051</v>
      </c>
      <c r="E903" s="330" t="n">
        <v>11.398</v>
      </c>
      <c r="F903" s="0" t="n">
        <v>0</v>
      </c>
      <c r="G903" s="0" t="n">
        <v>0.454</v>
      </c>
      <c r="H903" s="0" t="n">
        <v>9.46</v>
      </c>
    </row>
    <row r="904" customFormat="false" ht="12.75" hidden="false" customHeight="false" outlineLevel="0" collapsed="false">
      <c r="A904" s="329" t="s">
        <v>363</v>
      </c>
      <c r="B904" s="330" t="s">
        <v>1507</v>
      </c>
      <c r="C904" s="330" t="n">
        <v>18</v>
      </c>
      <c r="D904" s="330" t="s">
        <v>1048</v>
      </c>
      <c r="E904" s="330" t="n">
        <v>12.242</v>
      </c>
      <c r="F904" s="0" t="n">
        <v>0</v>
      </c>
      <c r="G904" s="0" t="n">
        <v>0.487</v>
      </c>
      <c r="H904" s="0" t="n">
        <v>10.161</v>
      </c>
    </row>
    <row r="905" customFormat="false" ht="12.75" hidden="false" customHeight="false" outlineLevel="0" collapsed="false">
      <c r="A905" s="329" t="s">
        <v>363</v>
      </c>
      <c r="B905" s="330" t="s">
        <v>1507</v>
      </c>
      <c r="C905" s="330" t="n">
        <v>18</v>
      </c>
      <c r="D905" s="330" t="s">
        <v>1053</v>
      </c>
      <c r="E905" s="330" t="n">
        <v>23.462</v>
      </c>
      <c r="F905" s="0" t="n">
        <v>0</v>
      </c>
      <c r="G905" s="0" t="n">
        <v>0.934</v>
      </c>
      <c r="H905" s="0" t="n">
        <v>19.473</v>
      </c>
    </row>
    <row r="906" customFormat="false" ht="12.75" hidden="false" customHeight="false" outlineLevel="0" collapsed="false">
      <c r="A906" s="329" t="s">
        <v>363</v>
      </c>
      <c r="B906" s="330" t="s">
        <v>1507</v>
      </c>
      <c r="C906" s="330" t="n">
        <v>18</v>
      </c>
      <c r="D906" s="330" t="s">
        <v>1056</v>
      </c>
      <c r="E906" s="330" t="n">
        <v>12.55</v>
      </c>
      <c r="F906" s="0" t="n">
        <v>0</v>
      </c>
      <c r="G906" s="0" t="n">
        <v>0.499</v>
      </c>
      <c r="H906" s="0" t="n">
        <v>10.417</v>
      </c>
    </row>
    <row r="907" customFormat="false" ht="12.75" hidden="false" customHeight="false" outlineLevel="0" collapsed="false">
      <c r="A907" s="329" t="s">
        <v>363</v>
      </c>
      <c r="B907" s="330" t="s">
        <v>1507</v>
      </c>
      <c r="C907" s="330" t="n">
        <v>18</v>
      </c>
      <c r="D907" s="330" t="s">
        <v>1059</v>
      </c>
      <c r="E907" s="330" t="n">
        <v>19.004</v>
      </c>
      <c r="F907" s="0" t="n">
        <v>0</v>
      </c>
      <c r="G907" s="0" t="n">
        <v>0.756</v>
      </c>
      <c r="H907" s="0" t="n">
        <v>15.774</v>
      </c>
    </row>
    <row r="908" customFormat="false" ht="12.75" hidden="false" customHeight="false" outlineLevel="0" collapsed="false">
      <c r="A908" s="329" t="s">
        <v>363</v>
      </c>
      <c r="B908" s="330" t="s">
        <v>1507</v>
      </c>
      <c r="C908" s="330" t="n">
        <v>18</v>
      </c>
      <c r="D908" s="330" t="s">
        <v>1065</v>
      </c>
      <c r="E908" s="330" t="n">
        <v>4.046</v>
      </c>
      <c r="F908" s="0" t="n">
        <v>0</v>
      </c>
      <c r="G908" s="0" t="n">
        <v>0.161</v>
      </c>
      <c r="H908" s="0" t="n">
        <v>3.358</v>
      </c>
    </row>
    <row r="909" customFormat="false" ht="12.75" hidden="false" customHeight="false" outlineLevel="0" collapsed="false">
      <c r="A909" s="329" t="s">
        <v>363</v>
      </c>
      <c r="B909" s="330" t="s">
        <v>1507</v>
      </c>
      <c r="C909" s="330" t="n">
        <v>18</v>
      </c>
      <c r="D909" s="330" t="s">
        <v>1061</v>
      </c>
      <c r="E909" s="330" t="n">
        <v>9.192</v>
      </c>
      <c r="F909" s="0" t="n">
        <v>0</v>
      </c>
      <c r="G909" s="0" t="n">
        <v>0.366</v>
      </c>
      <c r="H909" s="0" t="n">
        <v>7.63</v>
      </c>
    </row>
    <row r="910" customFormat="false" ht="12.75" hidden="false" customHeight="false" outlineLevel="0" collapsed="false">
      <c r="A910" s="329" t="s">
        <v>363</v>
      </c>
      <c r="B910" s="330" t="s">
        <v>1507</v>
      </c>
      <c r="C910" s="330" t="n">
        <v>18</v>
      </c>
      <c r="D910" s="330" t="s">
        <v>1067</v>
      </c>
      <c r="E910" s="330" t="n">
        <v>3.4</v>
      </c>
      <c r="F910" s="0" t="n">
        <v>0</v>
      </c>
      <c r="G910" s="0" t="n">
        <v>0.135</v>
      </c>
      <c r="H910" s="0" t="n">
        <v>2.822</v>
      </c>
    </row>
    <row r="911" customFormat="false" ht="12.75" hidden="false" customHeight="false" outlineLevel="0" collapsed="false">
      <c r="A911" s="329" t="s">
        <v>363</v>
      </c>
      <c r="B911" s="330" t="s">
        <v>1507</v>
      </c>
      <c r="C911" s="330" t="n">
        <v>18</v>
      </c>
      <c r="D911" s="330" t="s">
        <v>1069</v>
      </c>
      <c r="E911" s="330" t="n">
        <v>5.595</v>
      </c>
      <c r="F911" s="0" t="n">
        <v>0</v>
      </c>
      <c r="G911" s="0" t="n">
        <v>0.223</v>
      </c>
      <c r="H911" s="0" t="n">
        <v>4.644</v>
      </c>
    </row>
    <row r="912" customFormat="false" ht="12.75" hidden="false" customHeight="false" outlineLevel="0" collapsed="false">
      <c r="A912" s="329" t="s">
        <v>363</v>
      </c>
      <c r="B912" s="330" t="s">
        <v>1507</v>
      </c>
      <c r="C912" s="330" t="n">
        <v>18</v>
      </c>
      <c r="D912" s="330" t="s">
        <v>1071</v>
      </c>
      <c r="E912" s="330" t="n">
        <v>16.597</v>
      </c>
      <c r="F912" s="0" t="n">
        <v>0</v>
      </c>
      <c r="G912" s="0" t="n">
        <v>0.661</v>
      </c>
      <c r="H912" s="0" t="n">
        <v>13.776</v>
      </c>
    </row>
    <row r="913" customFormat="false" ht="12.75" hidden="false" customHeight="false" outlineLevel="0" collapsed="false">
      <c r="A913" s="329" t="s">
        <v>363</v>
      </c>
      <c r="B913" s="330" t="s">
        <v>1507</v>
      </c>
      <c r="C913" s="330" t="n">
        <v>18</v>
      </c>
      <c r="D913" s="330" t="s">
        <v>1073</v>
      </c>
      <c r="E913" s="330" t="n">
        <v>55.827</v>
      </c>
      <c r="F913" s="0" t="n">
        <v>0</v>
      </c>
      <c r="G913" s="0" t="n">
        <v>2.222</v>
      </c>
      <c r="H913" s="0" t="n">
        <v>46.336</v>
      </c>
    </row>
    <row r="914" customFormat="false" ht="12.75" hidden="false" customHeight="false" outlineLevel="0" collapsed="false">
      <c r="A914" s="329" t="s">
        <v>363</v>
      </c>
      <c r="B914" s="330" t="s">
        <v>1507</v>
      </c>
      <c r="C914" s="330" t="n">
        <v>18</v>
      </c>
      <c r="D914" s="330" t="s">
        <v>1075</v>
      </c>
      <c r="E914" s="330" t="n">
        <v>1.331</v>
      </c>
      <c r="F914" s="0" t="n">
        <v>0</v>
      </c>
      <c r="G914" s="0" t="n">
        <v>0.053</v>
      </c>
      <c r="H914" s="0" t="n">
        <v>1.105</v>
      </c>
    </row>
    <row r="915" customFormat="false" ht="12.75" hidden="false" customHeight="false" outlineLevel="0" collapsed="false">
      <c r="A915" s="329" t="s">
        <v>363</v>
      </c>
      <c r="B915" s="330" t="s">
        <v>1507</v>
      </c>
      <c r="C915" s="330" t="n">
        <v>18</v>
      </c>
      <c r="D915" s="330" t="s">
        <v>1077</v>
      </c>
      <c r="E915" s="330" t="n">
        <v>18.037</v>
      </c>
      <c r="F915" s="0" t="n">
        <v>0</v>
      </c>
      <c r="G915" s="0" t="n">
        <v>0.718</v>
      </c>
      <c r="H915" s="0" t="n">
        <v>14.97</v>
      </c>
    </row>
    <row r="916" customFormat="false" ht="12.75" hidden="false" customHeight="false" outlineLevel="0" collapsed="false">
      <c r="A916" s="329" t="s">
        <v>363</v>
      </c>
      <c r="B916" s="330" t="s">
        <v>1507</v>
      </c>
      <c r="C916" s="330" t="n">
        <v>18</v>
      </c>
      <c r="D916" s="330" t="s">
        <v>1080</v>
      </c>
      <c r="E916" s="330" t="n">
        <v>2.021</v>
      </c>
      <c r="F916" s="0" t="n">
        <v>0</v>
      </c>
      <c r="G916" s="0" t="n">
        <v>0.08</v>
      </c>
      <c r="H916" s="0" t="n">
        <v>1.677</v>
      </c>
    </row>
    <row r="917" customFormat="false" ht="12.75" hidden="false" customHeight="false" outlineLevel="0" collapsed="false">
      <c r="A917" s="329" t="s">
        <v>363</v>
      </c>
      <c r="B917" s="330" t="s">
        <v>1507</v>
      </c>
      <c r="C917" s="330" t="n">
        <v>18</v>
      </c>
      <c r="D917" s="330" t="s">
        <v>1082</v>
      </c>
      <c r="E917" s="330" t="n">
        <v>0.303</v>
      </c>
      <c r="F917" s="0" t="n">
        <v>0</v>
      </c>
      <c r="G917" s="0" t="n">
        <v>0.012</v>
      </c>
      <c r="H917" s="0" t="n">
        <v>0.251</v>
      </c>
    </row>
    <row r="918" customFormat="false" ht="12.75" hidden="false" customHeight="false" outlineLevel="0" collapsed="false">
      <c r="A918" s="329" t="s">
        <v>363</v>
      </c>
      <c r="B918" s="330" t="s">
        <v>1507</v>
      </c>
      <c r="C918" s="330" t="n">
        <v>18</v>
      </c>
      <c r="D918" s="330" t="s">
        <v>1084</v>
      </c>
      <c r="E918" s="330" t="n">
        <v>6.831</v>
      </c>
      <c r="F918" s="0" t="n">
        <v>0</v>
      </c>
      <c r="G918" s="0" t="n">
        <v>0.272</v>
      </c>
      <c r="H918" s="0" t="n">
        <v>5.669</v>
      </c>
    </row>
    <row r="919" customFormat="false" ht="12.75" hidden="false" customHeight="false" outlineLevel="0" collapsed="false">
      <c r="A919" s="329" t="s">
        <v>363</v>
      </c>
      <c r="B919" s="330" t="s">
        <v>1507</v>
      </c>
      <c r="C919" s="330" t="n">
        <v>18</v>
      </c>
      <c r="D919" s="330" t="s">
        <v>1086</v>
      </c>
      <c r="E919" s="330" t="n">
        <v>30.92</v>
      </c>
      <c r="F919" s="0" t="n">
        <v>0</v>
      </c>
      <c r="G919" s="0" t="n">
        <v>1.231</v>
      </c>
      <c r="H919" s="0" t="n">
        <v>25.664</v>
      </c>
    </row>
    <row r="920" customFormat="false" ht="12.75" hidden="false" customHeight="false" outlineLevel="0" collapsed="false">
      <c r="A920" s="329" t="s">
        <v>363</v>
      </c>
      <c r="B920" s="330" t="s">
        <v>1507</v>
      </c>
      <c r="C920" s="330" t="n">
        <v>18</v>
      </c>
      <c r="D920" s="330" t="s">
        <v>1090</v>
      </c>
      <c r="E920" s="330" t="n">
        <v>3.297</v>
      </c>
      <c r="F920" s="0" t="n">
        <v>0</v>
      </c>
      <c r="G920" s="0" t="n">
        <v>0.131</v>
      </c>
      <c r="H920" s="0" t="n">
        <v>2.736</v>
      </c>
    </row>
    <row r="921" customFormat="false" ht="12.75" hidden="false" customHeight="false" outlineLevel="0" collapsed="false">
      <c r="A921" s="329" t="s">
        <v>363</v>
      </c>
      <c r="B921" s="330" t="s">
        <v>1507</v>
      </c>
      <c r="C921" s="330" t="n">
        <v>18</v>
      </c>
      <c r="D921" s="330" t="s">
        <v>1088</v>
      </c>
      <c r="E921" s="330" t="n">
        <v>18.663</v>
      </c>
      <c r="F921" s="0" t="n">
        <v>0</v>
      </c>
      <c r="G921" s="0" t="n">
        <v>0.743</v>
      </c>
      <c r="H921" s="0" t="n">
        <v>15.49</v>
      </c>
    </row>
    <row r="922" customFormat="false" ht="12.75" hidden="false" customHeight="false" outlineLevel="0" collapsed="false">
      <c r="A922" s="329" t="s">
        <v>363</v>
      </c>
      <c r="B922" s="330" t="s">
        <v>1507</v>
      </c>
      <c r="C922" s="330" t="n">
        <v>18</v>
      </c>
      <c r="D922" s="330" t="s">
        <v>1092</v>
      </c>
      <c r="E922" s="330" t="n">
        <v>2.646</v>
      </c>
      <c r="F922" s="0" t="n">
        <v>0</v>
      </c>
      <c r="G922" s="0" t="n">
        <v>0.105</v>
      </c>
      <c r="H922" s="0" t="n">
        <v>2.196</v>
      </c>
    </row>
    <row r="923" customFormat="false" ht="12.75" hidden="false" customHeight="false" outlineLevel="0" collapsed="false">
      <c r="A923" s="329" t="s">
        <v>363</v>
      </c>
      <c r="B923" s="330" t="s">
        <v>1507</v>
      </c>
      <c r="C923" s="330" t="n">
        <v>18</v>
      </c>
      <c r="D923" s="330" t="s">
        <v>1095</v>
      </c>
      <c r="E923" s="330" t="n">
        <v>2.698</v>
      </c>
      <c r="F923" s="0" t="n">
        <v>0</v>
      </c>
      <c r="G923" s="0" t="n">
        <v>0.107</v>
      </c>
      <c r="H923" s="0" t="n">
        <v>2.239</v>
      </c>
    </row>
    <row r="924" customFormat="false" ht="12.75" hidden="false" customHeight="false" outlineLevel="0" collapsed="false">
      <c r="A924" s="329" t="s">
        <v>363</v>
      </c>
      <c r="B924" s="330" t="s">
        <v>1507</v>
      </c>
      <c r="C924" s="330" t="n">
        <v>18</v>
      </c>
      <c r="D924" s="330" t="s">
        <v>1097</v>
      </c>
      <c r="E924" s="330" t="n">
        <v>3.741</v>
      </c>
      <c r="F924" s="0" t="n">
        <v>0</v>
      </c>
      <c r="G924" s="0" t="n">
        <v>0.149</v>
      </c>
      <c r="H924" s="0" t="n">
        <v>3.105</v>
      </c>
    </row>
    <row r="925" customFormat="false" ht="12.75" hidden="false" customHeight="false" outlineLevel="0" collapsed="false">
      <c r="A925" s="329" t="s">
        <v>363</v>
      </c>
      <c r="B925" s="330" t="s">
        <v>1507</v>
      </c>
      <c r="C925" s="330" t="n">
        <v>18</v>
      </c>
      <c r="D925" s="330" t="s">
        <v>1101</v>
      </c>
      <c r="E925" s="330" t="n">
        <v>10.468</v>
      </c>
      <c r="F925" s="0" t="n">
        <v>0</v>
      </c>
      <c r="G925" s="0" t="n">
        <v>0.417</v>
      </c>
      <c r="H925" s="0" t="n">
        <v>8.688</v>
      </c>
    </row>
    <row r="926" customFormat="false" ht="12.75" hidden="false" customHeight="false" outlineLevel="0" collapsed="false">
      <c r="A926" s="329" t="s">
        <v>363</v>
      </c>
      <c r="B926" s="330" t="s">
        <v>1507</v>
      </c>
      <c r="C926" s="330" t="n">
        <v>18</v>
      </c>
      <c r="D926" s="330" t="s">
        <v>1104</v>
      </c>
      <c r="E926" s="330" t="n">
        <v>1.124</v>
      </c>
      <c r="F926" s="0" t="n">
        <v>0</v>
      </c>
      <c r="G926" s="0" t="n">
        <v>0.045</v>
      </c>
      <c r="H926" s="0" t="n">
        <v>0.933</v>
      </c>
    </row>
    <row r="927" customFormat="false" ht="12.75" hidden="false" customHeight="false" outlineLevel="0" collapsed="false">
      <c r="A927" s="329" t="s">
        <v>363</v>
      </c>
      <c r="B927" s="330" t="s">
        <v>1507</v>
      </c>
      <c r="C927" s="330" t="n">
        <v>18</v>
      </c>
      <c r="D927" s="330" t="s">
        <v>1108</v>
      </c>
      <c r="E927" s="330" t="n">
        <v>16.413</v>
      </c>
      <c r="F927" s="0" t="n">
        <v>0</v>
      </c>
      <c r="G927" s="0" t="n">
        <v>0.653</v>
      </c>
      <c r="H927" s="0" t="n">
        <v>13.623</v>
      </c>
    </row>
    <row r="928" customFormat="false" ht="12.75" hidden="false" customHeight="false" outlineLevel="0" collapsed="false">
      <c r="A928" s="329" t="s">
        <v>363</v>
      </c>
      <c r="B928" s="330" t="s">
        <v>1507</v>
      </c>
      <c r="C928" s="330" t="n">
        <v>18</v>
      </c>
      <c r="D928" s="330" t="s">
        <v>1110</v>
      </c>
      <c r="E928" s="330" t="n">
        <v>18.664</v>
      </c>
      <c r="F928" s="0" t="n">
        <v>0</v>
      </c>
      <c r="G928" s="0" t="n">
        <v>0.743</v>
      </c>
      <c r="H928" s="0" t="n">
        <v>15.491</v>
      </c>
    </row>
    <row r="929" customFormat="false" ht="12.75" hidden="false" customHeight="false" outlineLevel="0" collapsed="false">
      <c r="A929" s="329" t="s">
        <v>363</v>
      </c>
      <c r="B929" s="330" t="s">
        <v>1507</v>
      </c>
      <c r="C929" s="330" t="n">
        <v>18</v>
      </c>
      <c r="D929" s="330" t="s">
        <v>1114</v>
      </c>
      <c r="E929" s="330" t="n">
        <v>22.756</v>
      </c>
      <c r="F929" s="0" t="n">
        <v>0</v>
      </c>
      <c r="G929" s="0" t="n">
        <v>0.906</v>
      </c>
      <c r="H929" s="0" t="n">
        <v>18.887</v>
      </c>
    </row>
    <row r="930" customFormat="false" ht="12.75" hidden="false" customHeight="false" outlineLevel="0" collapsed="false">
      <c r="A930" s="329" t="s">
        <v>363</v>
      </c>
      <c r="B930" s="330" t="s">
        <v>1507</v>
      </c>
      <c r="C930" s="330" t="n">
        <v>18</v>
      </c>
      <c r="D930" s="330" t="s">
        <v>1116</v>
      </c>
      <c r="E930" s="330" t="n">
        <v>23.539</v>
      </c>
      <c r="F930" s="0" t="n">
        <v>0</v>
      </c>
      <c r="G930" s="0" t="n">
        <v>0.937</v>
      </c>
      <c r="H930" s="0" t="n">
        <v>19.537</v>
      </c>
    </row>
    <row r="931" customFormat="false" ht="12.75" hidden="false" customHeight="false" outlineLevel="0" collapsed="false">
      <c r="A931" s="329" t="s">
        <v>363</v>
      </c>
      <c r="B931" s="330" t="s">
        <v>1507</v>
      </c>
      <c r="C931" s="330" t="n">
        <v>18</v>
      </c>
      <c r="D931" s="330" t="s">
        <v>1121</v>
      </c>
      <c r="E931" s="330" t="n">
        <v>26.953</v>
      </c>
      <c r="F931" s="0" t="n">
        <v>0</v>
      </c>
      <c r="G931" s="0" t="n">
        <v>1.073</v>
      </c>
      <c r="H931" s="0" t="n">
        <v>22.371</v>
      </c>
    </row>
    <row r="932" customFormat="false" ht="12.75" hidden="false" customHeight="false" outlineLevel="0" collapsed="false">
      <c r="A932" s="329" t="s">
        <v>363</v>
      </c>
      <c r="B932" s="330" t="s">
        <v>1507</v>
      </c>
      <c r="C932" s="330" t="n">
        <v>18</v>
      </c>
      <c r="D932" s="330" t="s">
        <v>1124</v>
      </c>
      <c r="E932" s="330" t="n">
        <v>38.234</v>
      </c>
      <c r="F932" s="0" t="n">
        <v>0</v>
      </c>
      <c r="G932" s="0" t="n">
        <v>1.522</v>
      </c>
      <c r="H932" s="0" t="n">
        <v>31.734</v>
      </c>
    </row>
    <row r="933" customFormat="false" ht="12.75" hidden="false" customHeight="false" outlineLevel="0" collapsed="false">
      <c r="A933" s="329" t="s">
        <v>363</v>
      </c>
      <c r="B933" s="330" t="s">
        <v>1507</v>
      </c>
      <c r="C933" s="330" t="n">
        <v>18</v>
      </c>
      <c r="D933" s="330" t="s">
        <v>1126</v>
      </c>
      <c r="E933" s="330" t="n">
        <v>11.013</v>
      </c>
      <c r="F933" s="0" t="n">
        <v>0</v>
      </c>
      <c r="G933" s="0" t="n">
        <v>0.438</v>
      </c>
      <c r="H933" s="0" t="n">
        <v>9.141</v>
      </c>
    </row>
    <row r="934" customFormat="false" ht="12.75" hidden="false" customHeight="false" outlineLevel="0" collapsed="false">
      <c r="A934" s="329" t="s">
        <v>363</v>
      </c>
      <c r="B934" s="330" t="s">
        <v>1507</v>
      </c>
      <c r="C934" s="330" t="n">
        <v>18</v>
      </c>
      <c r="D934" s="330" t="s">
        <v>1129</v>
      </c>
      <c r="E934" s="330" t="n">
        <v>4.034</v>
      </c>
      <c r="F934" s="0" t="n">
        <v>0</v>
      </c>
      <c r="G934" s="0" t="n">
        <v>0.161</v>
      </c>
      <c r="H934" s="0" t="n">
        <v>3.349</v>
      </c>
    </row>
    <row r="935" customFormat="false" ht="12.75" hidden="false" customHeight="false" outlineLevel="0" collapsed="false">
      <c r="A935" s="329" t="s">
        <v>363</v>
      </c>
      <c r="B935" s="330" t="s">
        <v>1507</v>
      </c>
      <c r="C935" s="330" t="n">
        <v>18</v>
      </c>
      <c r="D935" s="330" t="s">
        <v>1131</v>
      </c>
      <c r="E935" s="330" t="n">
        <v>9.889</v>
      </c>
      <c r="F935" s="0" t="n">
        <v>0</v>
      </c>
      <c r="G935" s="0" t="n">
        <v>0.394</v>
      </c>
      <c r="H935" s="0" t="n">
        <v>8.208</v>
      </c>
    </row>
    <row r="936" customFormat="false" ht="12.75" hidden="false" customHeight="false" outlineLevel="0" collapsed="false">
      <c r="A936" s="329" t="s">
        <v>363</v>
      </c>
      <c r="B936" s="330" t="s">
        <v>1507</v>
      </c>
      <c r="C936" s="330" t="n">
        <v>18</v>
      </c>
      <c r="D936" s="330" t="s">
        <v>1133</v>
      </c>
      <c r="E936" s="330" t="n">
        <v>12.608</v>
      </c>
      <c r="F936" s="0" t="n">
        <v>0</v>
      </c>
      <c r="G936" s="0" t="n">
        <v>0.502</v>
      </c>
      <c r="H936" s="0" t="n">
        <v>10.465</v>
      </c>
    </row>
    <row r="937" customFormat="false" ht="12.75" hidden="false" customHeight="false" outlineLevel="0" collapsed="false">
      <c r="A937" s="329" t="s">
        <v>363</v>
      </c>
      <c r="B937" s="330" t="s">
        <v>1507</v>
      </c>
      <c r="C937" s="330" t="n">
        <v>18</v>
      </c>
      <c r="D937" s="330" t="s">
        <v>1135</v>
      </c>
      <c r="E937" s="330" t="n">
        <v>31.82</v>
      </c>
      <c r="F937" s="0" t="n">
        <v>0</v>
      </c>
      <c r="G937" s="0" t="n">
        <v>1.266</v>
      </c>
      <c r="H937" s="0" t="n">
        <v>26.411</v>
      </c>
    </row>
    <row r="938" customFormat="false" ht="12.75" hidden="false" customHeight="false" outlineLevel="0" collapsed="false">
      <c r="A938" s="329" t="s">
        <v>363</v>
      </c>
      <c r="B938" s="330" t="s">
        <v>1507</v>
      </c>
      <c r="C938" s="330" t="n">
        <v>18</v>
      </c>
      <c r="D938" s="330" t="s">
        <v>1148</v>
      </c>
      <c r="E938" s="330" t="n">
        <v>0.642</v>
      </c>
      <c r="F938" s="0" t="n">
        <v>0</v>
      </c>
      <c r="G938" s="0" t="n">
        <v>0.026</v>
      </c>
      <c r="H938" s="0" t="n">
        <v>0.533</v>
      </c>
    </row>
    <row r="939" customFormat="false" ht="12.75" hidden="false" customHeight="false" outlineLevel="0" collapsed="false">
      <c r="A939" s="329" t="s">
        <v>363</v>
      </c>
      <c r="B939" s="330" t="s">
        <v>1507</v>
      </c>
      <c r="C939" s="330" t="n">
        <v>18</v>
      </c>
      <c r="D939" s="330" t="s">
        <v>1138</v>
      </c>
      <c r="E939" s="330" t="n">
        <v>0.063</v>
      </c>
      <c r="F939" s="0" t="n">
        <v>0</v>
      </c>
      <c r="G939" s="0" t="n">
        <v>0.002</v>
      </c>
      <c r="H939" s="0" t="n">
        <v>0.052</v>
      </c>
    </row>
    <row r="940" customFormat="false" ht="12.75" hidden="false" customHeight="false" outlineLevel="0" collapsed="false">
      <c r="A940" s="329" t="s">
        <v>363</v>
      </c>
      <c r="B940" s="330" t="s">
        <v>1507</v>
      </c>
      <c r="C940" s="330" t="n">
        <v>18</v>
      </c>
      <c r="D940" s="330" t="s">
        <v>1140</v>
      </c>
      <c r="E940" s="330" t="n">
        <v>5.071</v>
      </c>
      <c r="F940" s="0" t="n">
        <v>0</v>
      </c>
      <c r="G940" s="0" t="n">
        <v>0.202</v>
      </c>
      <c r="H940" s="0" t="n">
        <v>4.209</v>
      </c>
    </row>
    <row r="941" customFormat="false" ht="12.75" hidden="false" customHeight="false" outlineLevel="0" collapsed="false">
      <c r="A941" s="329" t="s">
        <v>363</v>
      </c>
      <c r="B941" s="330" t="s">
        <v>1507</v>
      </c>
      <c r="C941" s="330" t="n">
        <v>18</v>
      </c>
      <c r="D941" s="330" t="s">
        <v>1150</v>
      </c>
      <c r="E941" s="330" t="n">
        <v>23.06</v>
      </c>
      <c r="F941" s="0" t="n">
        <v>0</v>
      </c>
      <c r="G941" s="0" t="n">
        <v>0.918</v>
      </c>
      <c r="H941" s="0" t="n">
        <v>19.14</v>
      </c>
    </row>
    <row r="942" customFormat="false" ht="12.75" hidden="false" customHeight="false" outlineLevel="0" collapsed="false">
      <c r="A942" s="329" t="s">
        <v>363</v>
      </c>
      <c r="B942" s="330" t="s">
        <v>1507</v>
      </c>
      <c r="C942" s="330" t="n">
        <v>18</v>
      </c>
      <c r="D942" s="330" t="s">
        <v>1152</v>
      </c>
      <c r="E942" s="330" t="n">
        <v>0.863</v>
      </c>
      <c r="F942" s="0" t="n">
        <v>0</v>
      </c>
      <c r="G942" s="0" t="n">
        <v>0.034</v>
      </c>
      <c r="H942" s="0" t="n">
        <v>0.717</v>
      </c>
    </row>
    <row r="943" customFormat="false" ht="12.75" hidden="false" customHeight="false" outlineLevel="0" collapsed="false">
      <c r="A943" s="329" t="s">
        <v>363</v>
      </c>
      <c r="B943" s="330" t="s">
        <v>1507</v>
      </c>
      <c r="C943" s="330" t="n">
        <v>18</v>
      </c>
      <c r="D943" s="330" t="s">
        <v>1154</v>
      </c>
      <c r="E943" s="330" t="n">
        <v>12.298</v>
      </c>
      <c r="F943" s="0" t="n">
        <v>0</v>
      </c>
      <c r="G943" s="0" t="n">
        <v>0.489</v>
      </c>
      <c r="H943" s="0" t="n">
        <v>10.207</v>
      </c>
    </row>
    <row r="944" customFormat="false" ht="12.75" hidden="false" customHeight="false" outlineLevel="0" collapsed="false">
      <c r="A944" s="329" t="s">
        <v>363</v>
      </c>
      <c r="B944" s="330" t="s">
        <v>1507</v>
      </c>
      <c r="C944" s="330" t="n">
        <v>18</v>
      </c>
      <c r="D944" s="330" t="s">
        <v>1160</v>
      </c>
      <c r="E944" s="330" t="n">
        <v>43.204</v>
      </c>
      <c r="F944" s="0" t="n">
        <v>0</v>
      </c>
      <c r="G944" s="0" t="n">
        <v>1.72</v>
      </c>
      <c r="H944" s="0" t="n">
        <v>35.859</v>
      </c>
    </row>
    <row r="945" customFormat="false" ht="12.75" hidden="false" customHeight="false" outlineLevel="0" collapsed="false">
      <c r="A945" s="329" t="s">
        <v>363</v>
      </c>
      <c r="B945" s="330" t="s">
        <v>1507</v>
      </c>
      <c r="C945" s="330" t="n">
        <v>18</v>
      </c>
      <c r="D945" s="330" t="s">
        <v>1166</v>
      </c>
      <c r="E945" s="330" t="n">
        <v>7.919</v>
      </c>
      <c r="F945" s="0" t="n">
        <v>0</v>
      </c>
      <c r="G945" s="0" t="n">
        <v>0.315</v>
      </c>
      <c r="H945" s="0" t="n">
        <v>6.572</v>
      </c>
    </row>
    <row r="946" customFormat="false" ht="12.75" hidden="false" customHeight="false" outlineLevel="0" collapsed="false">
      <c r="A946" s="329" t="s">
        <v>363</v>
      </c>
      <c r="B946" s="330" t="s">
        <v>1507</v>
      </c>
      <c r="C946" s="330" t="n">
        <v>18</v>
      </c>
      <c r="D946" s="330" t="s">
        <v>1162</v>
      </c>
      <c r="E946" s="330" t="n">
        <v>0.806</v>
      </c>
      <c r="F946" s="0" t="n">
        <v>0</v>
      </c>
      <c r="G946" s="0" t="n">
        <v>0.032</v>
      </c>
      <c r="H946" s="0" t="n">
        <v>0.669</v>
      </c>
    </row>
    <row r="947" customFormat="false" ht="12.75" hidden="false" customHeight="false" outlineLevel="0" collapsed="false">
      <c r="A947" s="329" t="s">
        <v>363</v>
      </c>
      <c r="B947" s="330" t="s">
        <v>1507</v>
      </c>
      <c r="C947" s="330" t="n">
        <v>18</v>
      </c>
      <c r="D947" s="330" t="s">
        <v>1156</v>
      </c>
      <c r="E947" s="330" t="n">
        <v>1.003</v>
      </c>
      <c r="F947" s="0" t="n">
        <v>0</v>
      </c>
      <c r="G947" s="0" t="n">
        <v>0.04</v>
      </c>
      <c r="H947" s="0" t="n">
        <v>0.832</v>
      </c>
    </row>
    <row r="948" customFormat="false" ht="12.75" hidden="false" customHeight="false" outlineLevel="0" collapsed="false">
      <c r="A948" s="329" t="s">
        <v>363</v>
      </c>
      <c r="B948" s="330" t="s">
        <v>1507</v>
      </c>
      <c r="C948" s="330" t="n">
        <v>18</v>
      </c>
      <c r="D948" s="330" t="s">
        <v>1158</v>
      </c>
      <c r="E948" s="330" t="n">
        <v>1.14</v>
      </c>
      <c r="F948" s="0" t="n">
        <v>0</v>
      </c>
      <c r="G948" s="0" t="n">
        <v>0.045</v>
      </c>
      <c r="H948" s="0" t="n">
        <v>0.947</v>
      </c>
    </row>
    <row r="949" customFormat="false" ht="12.75" hidden="false" customHeight="false" outlineLevel="0" collapsed="false">
      <c r="A949" s="329" t="s">
        <v>363</v>
      </c>
      <c r="B949" s="330" t="s">
        <v>1507</v>
      </c>
      <c r="C949" s="330" t="n">
        <v>18</v>
      </c>
      <c r="D949" s="330" t="s">
        <v>1170</v>
      </c>
      <c r="E949" s="330" t="n">
        <v>2.267</v>
      </c>
      <c r="F949" s="0" t="n">
        <v>0</v>
      </c>
      <c r="G949" s="0" t="n">
        <v>0.09</v>
      </c>
      <c r="H949" s="0" t="n">
        <v>1.881</v>
      </c>
    </row>
    <row r="950" customFormat="false" ht="12.75" hidden="false" customHeight="false" outlineLevel="0" collapsed="false">
      <c r="A950" s="329" t="s">
        <v>363</v>
      </c>
      <c r="B950" s="330" t="s">
        <v>1507</v>
      </c>
      <c r="C950" s="330" t="n">
        <v>18</v>
      </c>
      <c r="D950" s="330" t="s">
        <v>1142</v>
      </c>
      <c r="E950" s="330" t="n">
        <v>23.27</v>
      </c>
      <c r="F950" s="0" t="n">
        <v>0</v>
      </c>
      <c r="G950" s="0" t="n">
        <v>0.926</v>
      </c>
      <c r="H950" s="0" t="n">
        <v>19.314</v>
      </c>
    </row>
    <row r="951" customFormat="false" ht="12.75" hidden="false" customHeight="false" outlineLevel="0" collapsed="false">
      <c r="A951" s="329" t="s">
        <v>363</v>
      </c>
      <c r="B951" s="330" t="s">
        <v>1507</v>
      </c>
      <c r="C951" s="330" t="n">
        <v>18</v>
      </c>
      <c r="D951" s="330" t="s">
        <v>1172</v>
      </c>
      <c r="E951" s="330" t="n">
        <v>2.815</v>
      </c>
      <c r="F951" s="0" t="n">
        <v>0</v>
      </c>
      <c r="G951" s="0" t="n">
        <v>0.112</v>
      </c>
      <c r="H951" s="0" t="n">
        <v>2.336</v>
      </c>
    </row>
    <row r="952" customFormat="false" ht="12.75" hidden="false" customHeight="false" outlineLevel="0" collapsed="false">
      <c r="A952" s="329" t="s">
        <v>363</v>
      </c>
      <c r="B952" s="330" t="s">
        <v>1507</v>
      </c>
      <c r="C952" s="330" t="n">
        <v>18</v>
      </c>
      <c r="D952" s="330" t="s">
        <v>1144</v>
      </c>
      <c r="E952" s="330" t="n">
        <v>3.849</v>
      </c>
      <c r="F952" s="0" t="n">
        <v>0</v>
      </c>
      <c r="G952" s="0" t="n">
        <v>0.153</v>
      </c>
      <c r="H952" s="0" t="n">
        <v>3.195</v>
      </c>
    </row>
    <row r="953" customFormat="false" ht="12.75" hidden="false" customHeight="false" outlineLevel="0" collapsed="false">
      <c r="A953" s="329" t="s">
        <v>363</v>
      </c>
      <c r="B953" s="330" t="s">
        <v>1507</v>
      </c>
      <c r="C953" s="330" t="n">
        <v>18</v>
      </c>
      <c r="D953" s="330" t="s">
        <v>1146</v>
      </c>
      <c r="E953" s="330" t="n">
        <v>14.855</v>
      </c>
      <c r="F953" s="0" t="n">
        <v>0</v>
      </c>
      <c r="G953" s="0" t="n">
        <v>0.591</v>
      </c>
      <c r="H953" s="0" t="n">
        <v>12.329</v>
      </c>
    </row>
    <row r="954" customFormat="false" ht="12.75" hidden="false" customHeight="false" outlineLevel="0" collapsed="false">
      <c r="A954" s="329" t="s">
        <v>363</v>
      </c>
      <c r="B954" s="330" t="s">
        <v>1507</v>
      </c>
      <c r="C954" s="330" t="n">
        <v>18</v>
      </c>
      <c r="D954" s="330" t="s">
        <v>1174</v>
      </c>
      <c r="E954" s="330" t="n">
        <v>3.299</v>
      </c>
      <c r="F954" s="0" t="n">
        <v>0</v>
      </c>
      <c r="G954" s="0" t="n">
        <v>0.131</v>
      </c>
      <c r="H954" s="0" t="n">
        <v>2.738</v>
      </c>
    </row>
    <row r="955" customFormat="false" ht="12.75" hidden="false" customHeight="false" outlineLevel="0" collapsed="false">
      <c r="A955" s="329" t="s">
        <v>363</v>
      </c>
      <c r="B955" s="330" t="s">
        <v>1507</v>
      </c>
      <c r="C955" s="330" t="n">
        <v>18</v>
      </c>
      <c r="D955" s="330" t="s">
        <v>1177</v>
      </c>
      <c r="E955" s="330" t="n">
        <v>13.981</v>
      </c>
      <c r="F955" s="0" t="n">
        <v>0</v>
      </c>
      <c r="G955" s="0" t="n">
        <v>0.556</v>
      </c>
      <c r="H955" s="0" t="n">
        <v>11.604</v>
      </c>
    </row>
    <row r="956" customFormat="false" ht="12.75" hidden="false" customHeight="false" outlineLevel="0" collapsed="false">
      <c r="A956" s="329" t="s">
        <v>363</v>
      </c>
      <c r="B956" s="330" t="s">
        <v>1508</v>
      </c>
      <c r="C956" s="330" t="n">
        <v>18</v>
      </c>
      <c r="D956" s="330" t="s">
        <v>389</v>
      </c>
      <c r="E956" s="330" t="n">
        <v>0.967</v>
      </c>
      <c r="F956" s="0" t="n">
        <v>0.2</v>
      </c>
      <c r="G956" s="0" t="n">
        <v>0.378</v>
      </c>
      <c r="H956" s="0" t="n">
        <v>0.567</v>
      </c>
    </row>
    <row r="957" customFormat="false" ht="12.75" hidden="false" customHeight="false" outlineLevel="0" collapsed="false">
      <c r="A957" s="329" t="s">
        <v>363</v>
      </c>
      <c r="B957" s="330" t="s">
        <v>1508</v>
      </c>
      <c r="C957" s="330" t="n">
        <v>18</v>
      </c>
      <c r="D957" s="330" t="s">
        <v>381</v>
      </c>
      <c r="E957" s="330" t="n">
        <v>2.847</v>
      </c>
      <c r="F957" s="0" t="n">
        <v>0.589</v>
      </c>
      <c r="G957" s="0" t="n">
        <v>1.113</v>
      </c>
      <c r="H957" s="0" t="n">
        <v>1.669</v>
      </c>
    </row>
    <row r="958" customFormat="false" ht="12.75" hidden="false" customHeight="false" outlineLevel="0" collapsed="false">
      <c r="A958" s="329" t="s">
        <v>363</v>
      </c>
      <c r="B958" s="330" t="s">
        <v>1508</v>
      </c>
      <c r="C958" s="330" t="n">
        <v>18</v>
      </c>
      <c r="D958" s="330" t="s">
        <v>385</v>
      </c>
      <c r="E958" s="330" t="n">
        <v>0.026</v>
      </c>
      <c r="F958" s="0" t="n">
        <v>0.005</v>
      </c>
      <c r="G958" s="0" t="n">
        <v>0.01</v>
      </c>
      <c r="H958" s="0" t="n">
        <v>0.015</v>
      </c>
    </row>
    <row r="959" customFormat="false" ht="12.75" hidden="false" customHeight="false" outlineLevel="0" collapsed="false">
      <c r="A959" s="329" t="s">
        <v>363</v>
      </c>
      <c r="B959" s="330" t="s">
        <v>1508</v>
      </c>
      <c r="C959" s="330" t="n">
        <v>18</v>
      </c>
      <c r="D959" s="330" t="s">
        <v>400</v>
      </c>
      <c r="E959" s="330" t="n">
        <v>0.637</v>
      </c>
      <c r="F959" s="0" t="n">
        <v>0.132</v>
      </c>
      <c r="G959" s="0" t="n">
        <v>0.249</v>
      </c>
      <c r="H959" s="0" t="n">
        <v>0.373</v>
      </c>
    </row>
    <row r="960" customFormat="false" ht="12.75" hidden="false" customHeight="false" outlineLevel="0" collapsed="false">
      <c r="A960" s="329" t="s">
        <v>363</v>
      </c>
      <c r="B960" s="330" t="s">
        <v>1508</v>
      </c>
      <c r="C960" s="330" t="n">
        <v>18</v>
      </c>
      <c r="D960" s="330" t="s">
        <v>405</v>
      </c>
      <c r="E960" s="330" t="n">
        <v>37.885</v>
      </c>
      <c r="F960" s="0" t="n">
        <v>7.838</v>
      </c>
      <c r="G960" s="0" t="n">
        <v>14.813</v>
      </c>
      <c r="H960" s="0" t="n">
        <v>22.204</v>
      </c>
    </row>
    <row r="961" customFormat="false" ht="12.75" hidden="false" customHeight="false" outlineLevel="0" collapsed="false">
      <c r="A961" s="329" t="s">
        <v>363</v>
      </c>
      <c r="B961" s="330" t="s">
        <v>1508</v>
      </c>
      <c r="C961" s="330" t="n">
        <v>18</v>
      </c>
      <c r="D961" s="330" t="s">
        <v>407</v>
      </c>
      <c r="E961" s="330" t="n">
        <v>0.081</v>
      </c>
      <c r="F961" s="0" t="n">
        <v>0.017</v>
      </c>
      <c r="G961" s="0" t="n">
        <v>0.032</v>
      </c>
      <c r="H961" s="0" t="n">
        <v>0.047</v>
      </c>
    </row>
    <row r="962" customFormat="false" ht="12.75" hidden="false" customHeight="false" outlineLevel="0" collapsed="false">
      <c r="A962" s="329" t="s">
        <v>363</v>
      </c>
      <c r="B962" s="330" t="s">
        <v>1508</v>
      </c>
      <c r="C962" s="330" t="n">
        <v>18</v>
      </c>
      <c r="D962" s="330" t="s">
        <v>411</v>
      </c>
      <c r="E962" s="330" t="n">
        <v>1.624</v>
      </c>
      <c r="F962" s="0" t="n">
        <v>0.336</v>
      </c>
      <c r="G962" s="0" t="n">
        <v>0.635</v>
      </c>
      <c r="H962" s="0" t="n">
        <v>0.952</v>
      </c>
    </row>
    <row r="963" customFormat="false" ht="12.75" hidden="false" customHeight="false" outlineLevel="0" collapsed="false">
      <c r="A963" s="329" t="s">
        <v>363</v>
      </c>
      <c r="B963" s="330" t="s">
        <v>1508</v>
      </c>
      <c r="C963" s="330" t="n">
        <v>18</v>
      </c>
      <c r="D963" s="330" t="s">
        <v>416</v>
      </c>
      <c r="E963" s="330" t="n">
        <v>5.928</v>
      </c>
      <c r="F963" s="0" t="n">
        <v>1.226</v>
      </c>
      <c r="G963" s="0" t="n">
        <v>2.318</v>
      </c>
      <c r="H963" s="0" t="n">
        <v>3.474</v>
      </c>
    </row>
    <row r="964" customFormat="false" ht="12.75" hidden="false" customHeight="false" outlineLevel="0" collapsed="false">
      <c r="A964" s="329" t="s">
        <v>363</v>
      </c>
      <c r="B964" s="330" t="s">
        <v>1508</v>
      </c>
      <c r="C964" s="330" t="n">
        <v>18</v>
      </c>
      <c r="D964" s="330" t="s">
        <v>419</v>
      </c>
      <c r="E964" s="330" t="n">
        <v>0.591</v>
      </c>
      <c r="F964" s="0" t="n">
        <v>0.122</v>
      </c>
      <c r="G964" s="0" t="n">
        <v>0.231</v>
      </c>
      <c r="H964" s="0" t="n">
        <v>0.346</v>
      </c>
    </row>
    <row r="965" customFormat="false" ht="12.75" hidden="false" customHeight="false" outlineLevel="0" collapsed="false">
      <c r="A965" s="329" t="s">
        <v>363</v>
      </c>
      <c r="B965" s="330" t="s">
        <v>1508</v>
      </c>
      <c r="C965" s="330" t="n">
        <v>18</v>
      </c>
      <c r="D965" s="330" t="s">
        <v>422</v>
      </c>
      <c r="E965" s="330" t="n">
        <v>0.05</v>
      </c>
      <c r="F965" s="0" t="n">
        <v>0.01</v>
      </c>
      <c r="G965" s="0" t="n">
        <v>0.02</v>
      </c>
      <c r="H965" s="0" t="n">
        <v>0.029</v>
      </c>
    </row>
    <row r="966" customFormat="false" ht="12.75" hidden="false" customHeight="false" outlineLevel="0" collapsed="false">
      <c r="A966" s="329" t="s">
        <v>363</v>
      </c>
      <c r="B966" s="330" t="s">
        <v>1508</v>
      </c>
      <c r="C966" s="330" t="n">
        <v>18</v>
      </c>
      <c r="D966" s="330" t="s">
        <v>434</v>
      </c>
      <c r="E966" s="330" t="n">
        <v>4.206</v>
      </c>
      <c r="F966" s="0" t="n">
        <v>0.87</v>
      </c>
      <c r="G966" s="0" t="n">
        <v>1.645</v>
      </c>
      <c r="H966" s="0" t="n">
        <v>2.465</v>
      </c>
    </row>
    <row r="967" customFormat="false" ht="12.75" hidden="false" customHeight="false" outlineLevel="0" collapsed="false">
      <c r="A967" s="329" t="s">
        <v>363</v>
      </c>
      <c r="B967" s="330" t="s">
        <v>1508</v>
      </c>
      <c r="C967" s="330" t="n">
        <v>18</v>
      </c>
      <c r="D967" s="330" t="s">
        <v>426</v>
      </c>
      <c r="E967" s="330" t="n">
        <v>0.838</v>
      </c>
      <c r="F967" s="0" t="n">
        <v>0.173</v>
      </c>
      <c r="G967" s="0" t="n">
        <v>0.328</v>
      </c>
      <c r="H967" s="0" t="n">
        <v>0.491</v>
      </c>
    </row>
    <row r="968" customFormat="false" ht="12.75" hidden="false" customHeight="false" outlineLevel="0" collapsed="false">
      <c r="A968" s="329" t="s">
        <v>363</v>
      </c>
      <c r="B968" s="330" t="s">
        <v>1508</v>
      </c>
      <c r="C968" s="330" t="n">
        <v>18</v>
      </c>
      <c r="D968" s="330" t="s">
        <v>436</v>
      </c>
      <c r="E968" s="330" t="n">
        <v>0.946</v>
      </c>
      <c r="F968" s="0" t="n">
        <v>0.196</v>
      </c>
      <c r="G968" s="0" t="n">
        <v>0.37</v>
      </c>
      <c r="H968" s="0" t="n">
        <v>0.554</v>
      </c>
    </row>
    <row r="969" customFormat="false" ht="12.75" hidden="false" customHeight="false" outlineLevel="0" collapsed="false">
      <c r="A969" s="329" t="s">
        <v>363</v>
      </c>
      <c r="B969" s="330" t="s">
        <v>1508</v>
      </c>
      <c r="C969" s="330" t="n">
        <v>18</v>
      </c>
      <c r="D969" s="330" t="s">
        <v>438</v>
      </c>
      <c r="E969" s="330" t="n">
        <v>0.029</v>
      </c>
      <c r="F969" s="0" t="n">
        <v>0.006</v>
      </c>
      <c r="G969" s="0" t="n">
        <v>0.012</v>
      </c>
      <c r="H969" s="0" t="n">
        <v>0.017</v>
      </c>
    </row>
    <row r="970" customFormat="false" ht="12.75" hidden="false" customHeight="false" outlineLevel="0" collapsed="false">
      <c r="A970" s="329" t="s">
        <v>363</v>
      </c>
      <c r="B970" s="330" t="s">
        <v>1508</v>
      </c>
      <c r="C970" s="330" t="n">
        <v>18</v>
      </c>
      <c r="D970" s="330" t="s">
        <v>441</v>
      </c>
      <c r="E970" s="330" t="n">
        <v>0.024</v>
      </c>
      <c r="F970" s="0" t="n">
        <v>0.005</v>
      </c>
      <c r="G970" s="0" t="n">
        <v>0.009</v>
      </c>
      <c r="H970" s="0" t="n">
        <v>0.014</v>
      </c>
    </row>
    <row r="971" customFormat="false" ht="12.75" hidden="false" customHeight="false" outlineLevel="0" collapsed="false">
      <c r="A971" s="329" t="s">
        <v>363</v>
      </c>
      <c r="B971" s="330" t="s">
        <v>1508</v>
      </c>
      <c r="C971" s="330" t="n">
        <v>18</v>
      </c>
      <c r="D971" s="330" t="s">
        <v>450</v>
      </c>
      <c r="E971" s="330" t="n">
        <v>2.408</v>
      </c>
      <c r="F971" s="0" t="n">
        <v>0.498</v>
      </c>
      <c r="G971" s="0" t="n">
        <v>0.942</v>
      </c>
      <c r="H971" s="0" t="n">
        <v>1.411</v>
      </c>
    </row>
    <row r="972" customFormat="false" ht="12.75" hidden="false" customHeight="false" outlineLevel="0" collapsed="false">
      <c r="A972" s="329" t="s">
        <v>363</v>
      </c>
      <c r="B972" s="330" t="s">
        <v>1508</v>
      </c>
      <c r="C972" s="330" t="n">
        <v>18</v>
      </c>
      <c r="D972" s="330" t="s">
        <v>444</v>
      </c>
      <c r="E972" s="330" t="n">
        <v>0.085</v>
      </c>
      <c r="F972" s="0" t="n">
        <v>0.018</v>
      </c>
      <c r="G972" s="0" t="n">
        <v>0.033</v>
      </c>
      <c r="H972" s="0" t="n">
        <v>0.05</v>
      </c>
    </row>
    <row r="973" customFormat="false" ht="12.75" hidden="false" customHeight="false" outlineLevel="0" collapsed="false">
      <c r="A973" s="329" t="s">
        <v>363</v>
      </c>
      <c r="B973" s="330" t="s">
        <v>1508</v>
      </c>
      <c r="C973" s="330" t="n">
        <v>18</v>
      </c>
      <c r="D973" s="330" t="s">
        <v>452</v>
      </c>
      <c r="E973" s="330" t="n">
        <v>0.742</v>
      </c>
      <c r="F973" s="0" t="n">
        <v>0.154</v>
      </c>
      <c r="G973" s="0" t="n">
        <v>0.29</v>
      </c>
      <c r="H973" s="0" t="n">
        <v>0.435</v>
      </c>
    </row>
    <row r="974" customFormat="false" ht="12.75" hidden="false" customHeight="false" outlineLevel="0" collapsed="false">
      <c r="A974" s="329" t="s">
        <v>363</v>
      </c>
      <c r="B974" s="330" t="s">
        <v>1508</v>
      </c>
      <c r="C974" s="330" t="n">
        <v>18</v>
      </c>
      <c r="D974" s="330" t="s">
        <v>455</v>
      </c>
      <c r="E974" s="330" t="n">
        <v>0.059</v>
      </c>
      <c r="F974" s="0" t="n">
        <v>0.012</v>
      </c>
      <c r="G974" s="0" t="n">
        <v>0.023</v>
      </c>
      <c r="H974" s="0" t="n">
        <v>0.035</v>
      </c>
    </row>
    <row r="975" customFormat="false" ht="12.75" hidden="false" customHeight="false" outlineLevel="0" collapsed="false">
      <c r="A975" s="329" t="s">
        <v>363</v>
      </c>
      <c r="B975" s="330" t="s">
        <v>1508</v>
      </c>
      <c r="C975" s="330" t="n">
        <v>18</v>
      </c>
      <c r="D975" s="330" t="s">
        <v>459</v>
      </c>
      <c r="E975" s="330" t="n">
        <v>1.783</v>
      </c>
      <c r="F975" s="0" t="n">
        <v>0.369</v>
      </c>
      <c r="G975" s="0" t="n">
        <v>0.697</v>
      </c>
      <c r="H975" s="0" t="n">
        <v>1.045</v>
      </c>
    </row>
    <row r="976" customFormat="false" ht="12.75" hidden="false" customHeight="false" outlineLevel="0" collapsed="false">
      <c r="A976" s="329" t="s">
        <v>363</v>
      </c>
      <c r="B976" s="330" t="s">
        <v>1508</v>
      </c>
      <c r="C976" s="330" t="n">
        <v>18</v>
      </c>
      <c r="D976" s="330" t="s">
        <v>463</v>
      </c>
      <c r="E976" s="330" t="n">
        <v>0.16</v>
      </c>
      <c r="F976" s="0" t="n">
        <v>0.033</v>
      </c>
      <c r="G976" s="0" t="n">
        <v>0.062</v>
      </c>
      <c r="H976" s="0" t="n">
        <v>0.094</v>
      </c>
    </row>
    <row r="977" customFormat="false" ht="12.75" hidden="false" customHeight="false" outlineLevel="0" collapsed="false">
      <c r="A977" s="329" t="s">
        <v>363</v>
      </c>
      <c r="B977" s="330" t="s">
        <v>1508</v>
      </c>
      <c r="C977" s="330" t="n">
        <v>18</v>
      </c>
      <c r="D977" s="330" t="s">
        <v>467</v>
      </c>
      <c r="E977" s="330" t="n">
        <v>0.179</v>
      </c>
      <c r="F977" s="0" t="n">
        <v>0.037</v>
      </c>
      <c r="G977" s="0" t="n">
        <v>0.07</v>
      </c>
      <c r="H977" s="0" t="n">
        <v>0.105</v>
      </c>
    </row>
    <row r="978" customFormat="false" ht="12.75" hidden="false" customHeight="false" outlineLevel="0" collapsed="false">
      <c r="A978" s="329" t="s">
        <v>363</v>
      </c>
      <c r="B978" s="330" t="s">
        <v>1508</v>
      </c>
      <c r="C978" s="330" t="n">
        <v>18</v>
      </c>
      <c r="D978" s="330" t="s">
        <v>469</v>
      </c>
      <c r="E978" s="330" t="n">
        <v>0.07</v>
      </c>
      <c r="F978" s="0" t="n">
        <v>0.014</v>
      </c>
      <c r="G978" s="0" t="n">
        <v>0.027</v>
      </c>
      <c r="H978" s="0" t="n">
        <v>0.041</v>
      </c>
    </row>
    <row r="979" customFormat="false" ht="12.75" hidden="false" customHeight="false" outlineLevel="0" collapsed="false">
      <c r="A979" s="329" t="s">
        <v>363</v>
      </c>
      <c r="B979" s="330" t="s">
        <v>1508</v>
      </c>
      <c r="C979" s="330" t="n">
        <v>18</v>
      </c>
      <c r="D979" s="330" t="s">
        <v>471</v>
      </c>
      <c r="E979" s="330" t="n">
        <v>0.139</v>
      </c>
      <c r="F979" s="0" t="n">
        <v>0.029</v>
      </c>
      <c r="G979" s="0" t="n">
        <v>0.054</v>
      </c>
      <c r="H979" s="0" t="n">
        <v>0.082</v>
      </c>
    </row>
    <row r="980" customFormat="false" ht="12.75" hidden="false" customHeight="false" outlineLevel="0" collapsed="false">
      <c r="A980" s="329" t="s">
        <v>363</v>
      </c>
      <c r="B980" s="330" t="s">
        <v>1508</v>
      </c>
      <c r="C980" s="330" t="n">
        <v>18</v>
      </c>
      <c r="D980" s="330" t="s">
        <v>474</v>
      </c>
      <c r="E980" s="330" t="n">
        <v>0.059</v>
      </c>
      <c r="F980" s="0" t="n">
        <v>0.012</v>
      </c>
      <c r="G980" s="0" t="n">
        <v>0.023</v>
      </c>
      <c r="H980" s="0" t="n">
        <v>0.035</v>
      </c>
    </row>
    <row r="981" customFormat="false" ht="12.75" hidden="false" customHeight="false" outlineLevel="0" collapsed="false">
      <c r="A981" s="329" t="s">
        <v>363</v>
      </c>
      <c r="B981" s="330" t="s">
        <v>1508</v>
      </c>
      <c r="C981" s="330" t="n">
        <v>18</v>
      </c>
      <c r="D981" s="330" t="s">
        <v>479</v>
      </c>
      <c r="E981" s="330" t="n">
        <v>1.502</v>
      </c>
      <c r="F981" s="0" t="n">
        <v>0.311</v>
      </c>
      <c r="G981" s="0" t="n">
        <v>0.587</v>
      </c>
      <c r="H981" s="0" t="n">
        <v>0.881</v>
      </c>
    </row>
    <row r="982" customFormat="false" ht="12.75" hidden="false" customHeight="false" outlineLevel="0" collapsed="false">
      <c r="A982" s="329" t="s">
        <v>363</v>
      </c>
      <c r="B982" s="330" t="s">
        <v>1508</v>
      </c>
      <c r="C982" s="330" t="n">
        <v>18</v>
      </c>
      <c r="D982" s="330" t="s">
        <v>487</v>
      </c>
      <c r="E982" s="330" t="n">
        <v>0.426</v>
      </c>
      <c r="F982" s="0" t="n">
        <v>0.088</v>
      </c>
      <c r="G982" s="0" t="n">
        <v>0.166</v>
      </c>
      <c r="H982" s="0" t="n">
        <v>0.249</v>
      </c>
    </row>
    <row r="983" customFormat="false" ht="12.75" hidden="false" customHeight="false" outlineLevel="0" collapsed="false">
      <c r="A983" s="329" t="s">
        <v>363</v>
      </c>
      <c r="B983" s="330" t="s">
        <v>1508</v>
      </c>
      <c r="C983" s="330" t="n">
        <v>18</v>
      </c>
      <c r="D983" s="330" t="s">
        <v>481</v>
      </c>
      <c r="E983" s="330" t="n">
        <v>5.893</v>
      </c>
      <c r="F983" s="0" t="n">
        <v>1.219</v>
      </c>
      <c r="G983" s="0" t="n">
        <v>2.304</v>
      </c>
      <c r="H983" s="0" t="n">
        <v>3.454</v>
      </c>
    </row>
    <row r="984" customFormat="false" ht="12.75" hidden="false" customHeight="false" outlineLevel="0" collapsed="false">
      <c r="A984" s="329" t="s">
        <v>363</v>
      </c>
      <c r="B984" s="330" t="s">
        <v>1508</v>
      </c>
      <c r="C984" s="330" t="n">
        <v>18</v>
      </c>
      <c r="D984" s="330" t="s">
        <v>496</v>
      </c>
      <c r="E984" s="330" t="n">
        <v>0.011</v>
      </c>
      <c r="F984" s="0" t="n">
        <v>0.002</v>
      </c>
      <c r="G984" s="0" t="n">
        <v>0.004</v>
      </c>
      <c r="H984" s="0" t="n">
        <v>0.006</v>
      </c>
    </row>
    <row r="985" customFormat="false" ht="12.75" hidden="false" customHeight="false" outlineLevel="0" collapsed="false">
      <c r="A985" s="329" t="s">
        <v>363</v>
      </c>
      <c r="B985" s="330" t="s">
        <v>1508</v>
      </c>
      <c r="C985" s="330" t="n">
        <v>18</v>
      </c>
      <c r="D985" s="330" t="s">
        <v>490</v>
      </c>
      <c r="E985" s="330" t="n">
        <v>2.077</v>
      </c>
      <c r="F985" s="0" t="n">
        <v>0.43</v>
      </c>
      <c r="G985" s="0" t="n">
        <v>0.812</v>
      </c>
      <c r="H985" s="0" t="n">
        <v>1.217</v>
      </c>
    </row>
    <row r="986" customFormat="false" ht="12.75" hidden="false" customHeight="false" outlineLevel="0" collapsed="false">
      <c r="A986" s="329" t="s">
        <v>363</v>
      </c>
      <c r="B986" s="330" t="s">
        <v>1508</v>
      </c>
      <c r="C986" s="330" t="n">
        <v>18</v>
      </c>
      <c r="D986" s="330" t="s">
        <v>500</v>
      </c>
      <c r="E986" s="330" t="n">
        <v>6.298</v>
      </c>
      <c r="F986" s="0" t="n">
        <v>1.303</v>
      </c>
      <c r="G986" s="0" t="n">
        <v>2.463</v>
      </c>
      <c r="H986" s="0" t="n">
        <v>3.691</v>
      </c>
    </row>
    <row r="987" customFormat="false" ht="12.75" hidden="false" customHeight="false" outlineLevel="0" collapsed="false">
      <c r="A987" s="329" t="s">
        <v>363</v>
      </c>
      <c r="B987" s="330" t="s">
        <v>1508</v>
      </c>
      <c r="C987" s="330" t="n">
        <v>18</v>
      </c>
      <c r="D987" s="330" t="s">
        <v>493</v>
      </c>
      <c r="E987" s="330" t="n">
        <v>0.046</v>
      </c>
      <c r="F987" s="0" t="n">
        <v>0.009</v>
      </c>
      <c r="G987" s="0" t="n">
        <v>0.018</v>
      </c>
      <c r="H987" s="0" t="n">
        <v>0.027</v>
      </c>
    </row>
    <row r="988" customFormat="false" ht="12.75" hidden="false" customHeight="false" outlineLevel="0" collapsed="false">
      <c r="A988" s="329" t="s">
        <v>363</v>
      </c>
      <c r="B988" s="330" t="s">
        <v>1508</v>
      </c>
      <c r="C988" s="330" t="n">
        <v>18</v>
      </c>
      <c r="D988" s="330" t="s">
        <v>508</v>
      </c>
      <c r="E988" s="330" t="n">
        <v>0.206</v>
      </c>
      <c r="F988" s="0" t="n">
        <v>0.043</v>
      </c>
      <c r="G988" s="0" t="n">
        <v>0.08</v>
      </c>
      <c r="H988" s="0" t="n">
        <v>0.121</v>
      </c>
    </row>
    <row r="989" customFormat="false" ht="12.75" hidden="false" customHeight="false" outlineLevel="0" collapsed="false">
      <c r="A989" s="329" t="s">
        <v>363</v>
      </c>
      <c r="B989" s="330" t="s">
        <v>1508</v>
      </c>
      <c r="C989" s="330" t="n">
        <v>18</v>
      </c>
      <c r="D989" s="330" t="s">
        <v>510</v>
      </c>
      <c r="E989" s="330" t="n">
        <v>0.033</v>
      </c>
      <c r="F989" s="0" t="n">
        <v>0.007</v>
      </c>
      <c r="G989" s="0" t="n">
        <v>0.013</v>
      </c>
      <c r="H989" s="0" t="n">
        <v>0.019</v>
      </c>
    </row>
    <row r="990" customFormat="false" ht="12.75" hidden="false" customHeight="false" outlineLevel="0" collapsed="false">
      <c r="A990" s="329" t="s">
        <v>363</v>
      </c>
      <c r="B990" s="330" t="s">
        <v>1508</v>
      </c>
      <c r="C990" s="330" t="n">
        <v>18</v>
      </c>
      <c r="D990" s="330" t="s">
        <v>512</v>
      </c>
      <c r="E990" s="330" t="n">
        <v>0.122</v>
      </c>
      <c r="F990" s="0" t="n">
        <v>0.025</v>
      </c>
      <c r="G990" s="0" t="n">
        <v>0.048</v>
      </c>
      <c r="H990" s="0" t="n">
        <v>0.072</v>
      </c>
    </row>
    <row r="991" customFormat="false" ht="12.75" hidden="false" customHeight="false" outlineLevel="0" collapsed="false">
      <c r="A991" s="329" t="s">
        <v>363</v>
      </c>
      <c r="B991" s="330" t="s">
        <v>1508</v>
      </c>
      <c r="C991" s="330" t="n">
        <v>18</v>
      </c>
      <c r="D991" s="330" t="s">
        <v>502</v>
      </c>
      <c r="E991" s="330" t="n">
        <v>0.841</v>
      </c>
      <c r="F991" s="0" t="n">
        <v>0.174</v>
      </c>
      <c r="G991" s="0" t="n">
        <v>0.329</v>
      </c>
      <c r="H991" s="0" t="n">
        <v>0.493</v>
      </c>
    </row>
    <row r="992" customFormat="false" ht="12.75" hidden="false" customHeight="false" outlineLevel="0" collapsed="false">
      <c r="A992" s="329" t="s">
        <v>363</v>
      </c>
      <c r="B992" s="330" t="s">
        <v>1508</v>
      </c>
      <c r="C992" s="330" t="n">
        <v>18</v>
      </c>
      <c r="D992" s="330" t="s">
        <v>514</v>
      </c>
      <c r="E992" s="330" t="n">
        <v>0.319</v>
      </c>
      <c r="F992" s="0" t="n">
        <v>0.066</v>
      </c>
      <c r="G992" s="0" t="n">
        <v>0.125</v>
      </c>
      <c r="H992" s="0" t="n">
        <v>0.187</v>
      </c>
    </row>
    <row r="993" customFormat="false" ht="12.75" hidden="false" customHeight="false" outlineLevel="0" collapsed="false">
      <c r="A993" s="329" t="s">
        <v>363</v>
      </c>
      <c r="B993" s="330" t="s">
        <v>1508</v>
      </c>
      <c r="C993" s="330" t="n">
        <v>18</v>
      </c>
      <c r="D993" s="330" t="s">
        <v>516</v>
      </c>
      <c r="E993" s="330" t="n">
        <v>0.36</v>
      </c>
      <c r="F993" s="0" t="n">
        <v>0.075</v>
      </c>
      <c r="G993" s="0" t="n">
        <v>0.141</v>
      </c>
      <c r="H993" s="0" t="n">
        <v>0.211</v>
      </c>
    </row>
    <row r="994" customFormat="false" ht="12.75" hidden="false" customHeight="false" outlineLevel="0" collapsed="false">
      <c r="A994" s="329" t="s">
        <v>363</v>
      </c>
      <c r="B994" s="330" t="s">
        <v>1508</v>
      </c>
      <c r="C994" s="330" t="n">
        <v>18</v>
      </c>
      <c r="D994" s="330" t="s">
        <v>519</v>
      </c>
      <c r="E994" s="330" t="n">
        <v>1.186</v>
      </c>
      <c r="F994" s="0" t="n">
        <v>0.245</v>
      </c>
      <c r="G994" s="0" t="n">
        <v>0.464</v>
      </c>
      <c r="H994" s="0" t="n">
        <v>0.695</v>
      </c>
    </row>
    <row r="995" customFormat="false" ht="12.75" hidden="false" customHeight="false" outlineLevel="0" collapsed="false">
      <c r="A995" s="329" t="s">
        <v>363</v>
      </c>
      <c r="B995" s="330" t="s">
        <v>1508</v>
      </c>
      <c r="C995" s="330" t="n">
        <v>18</v>
      </c>
      <c r="D995" s="330" t="s">
        <v>540</v>
      </c>
      <c r="E995" s="330" t="n">
        <v>0.874</v>
      </c>
      <c r="F995" s="0" t="n">
        <v>0.181</v>
      </c>
      <c r="G995" s="0" t="n">
        <v>0.342</v>
      </c>
      <c r="H995" s="0" t="n">
        <v>0.512</v>
      </c>
    </row>
    <row r="996" customFormat="false" ht="12.75" hidden="false" customHeight="false" outlineLevel="0" collapsed="false">
      <c r="A996" s="329" t="s">
        <v>363</v>
      </c>
      <c r="B996" s="330" t="s">
        <v>1508</v>
      </c>
      <c r="C996" s="330" t="n">
        <v>18</v>
      </c>
      <c r="D996" s="330" t="s">
        <v>531</v>
      </c>
      <c r="E996" s="330" t="n">
        <v>0.119</v>
      </c>
      <c r="F996" s="0" t="n">
        <v>0.025</v>
      </c>
      <c r="G996" s="0" t="n">
        <v>0.047</v>
      </c>
      <c r="H996" s="0" t="n">
        <v>0.07</v>
      </c>
    </row>
    <row r="997" customFormat="false" ht="12.75" hidden="false" customHeight="false" outlineLevel="0" collapsed="false">
      <c r="A997" s="329" t="s">
        <v>363</v>
      </c>
      <c r="B997" s="330" t="s">
        <v>1508</v>
      </c>
      <c r="C997" s="330" t="n">
        <v>18</v>
      </c>
      <c r="D997" s="330" t="s">
        <v>534</v>
      </c>
      <c r="E997" s="330" t="n">
        <v>0.024</v>
      </c>
      <c r="F997" s="0" t="n">
        <v>0.005</v>
      </c>
      <c r="G997" s="0" t="n">
        <v>0.009</v>
      </c>
      <c r="H997" s="0" t="n">
        <v>0.014</v>
      </c>
    </row>
    <row r="998" customFormat="false" ht="12.75" hidden="false" customHeight="false" outlineLevel="0" collapsed="false">
      <c r="A998" s="329" t="s">
        <v>363</v>
      </c>
      <c r="B998" s="330" t="s">
        <v>1508</v>
      </c>
      <c r="C998" s="330" t="n">
        <v>18</v>
      </c>
      <c r="D998" s="330" t="s">
        <v>536</v>
      </c>
      <c r="E998" s="330" t="n">
        <v>0.906</v>
      </c>
      <c r="F998" s="0" t="n">
        <v>0.187</v>
      </c>
      <c r="G998" s="0" t="n">
        <v>0.354</v>
      </c>
      <c r="H998" s="0" t="n">
        <v>0.531</v>
      </c>
    </row>
    <row r="999" customFormat="false" ht="12.75" hidden="false" customHeight="false" outlineLevel="0" collapsed="false">
      <c r="A999" s="329" t="s">
        <v>363</v>
      </c>
      <c r="B999" s="330" t="s">
        <v>1508</v>
      </c>
      <c r="C999" s="330" t="n">
        <v>18</v>
      </c>
      <c r="D999" s="330" t="s">
        <v>542</v>
      </c>
      <c r="E999" s="330" t="n">
        <v>0.044</v>
      </c>
      <c r="F999" s="0" t="n">
        <v>0.009</v>
      </c>
      <c r="G999" s="0" t="n">
        <v>0.017</v>
      </c>
      <c r="H999" s="0" t="n">
        <v>0.026</v>
      </c>
    </row>
    <row r="1000" customFormat="false" ht="12.75" hidden="false" customHeight="false" outlineLevel="0" collapsed="false">
      <c r="A1000" s="329" t="s">
        <v>363</v>
      </c>
      <c r="B1000" s="330" t="s">
        <v>1508</v>
      </c>
      <c r="C1000" s="330" t="n">
        <v>18</v>
      </c>
      <c r="D1000" s="330" t="s">
        <v>538</v>
      </c>
      <c r="E1000" s="330" t="n">
        <v>0.024</v>
      </c>
      <c r="F1000" s="0" t="n">
        <v>0.005</v>
      </c>
      <c r="G1000" s="0" t="n">
        <v>0.009</v>
      </c>
      <c r="H1000" s="0" t="n">
        <v>0.014</v>
      </c>
    </row>
    <row r="1001" customFormat="false" ht="12.75" hidden="false" customHeight="false" outlineLevel="0" collapsed="false">
      <c r="A1001" s="329" t="s">
        <v>363</v>
      </c>
      <c r="B1001" s="330" t="s">
        <v>1508</v>
      </c>
      <c r="C1001" s="330" t="n">
        <v>18</v>
      </c>
      <c r="D1001" s="330" t="s">
        <v>548</v>
      </c>
      <c r="E1001" s="330" t="n">
        <v>0.033</v>
      </c>
      <c r="F1001" s="0" t="n">
        <v>0.007</v>
      </c>
      <c r="G1001" s="0" t="n">
        <v>0.013</v>
      </c>
      <c r="H1001" s="0" t="n">
        <v>0.019</v>
      </c>
    </row>
    <row r="1002" customFormat="false" ht="12.75" hidden="false" customHeight="false" outlineLevel="0" collapsed="false">
      <c r="A1002" s="329" t="s">
        <v>363</v>
      </c>
      <c r="B1002" s="330" t="s">
        <v>1508</v>
      </c>
      <c r="C1002" s="330" t="n">
        <v>18</v>
      </c>
      <c r="D1002" s="330" t="s">
        <v>550</v>
      </c>
      <c r="E1002" s="330" t="n">
        <v>2.485</v>
      </c>
      <c r="F1002" s="0" t="n">
        <v>0.514</v>
      </c>
      <c r="G1002" s="0" t="n">
        <v>0.972</v>
      </c>
      <c r="H1002" s="0" t="n">
        <v>1.456</v>
      </c>
    </row>
    <row r="1003" customFormat="false" ht="12.75" hidden="false" customHeight="false" outlineLevel="0" collapsed="false">
      <c r="A1003" s="329" t="s">
        <v>363</v>
      </c>
      <c r="B1003" s="330" t="s">
        <v>1508</v>
      </c>
      <c r="C1003" s="330" t="n">
        <v>18</v>
      </c>
      <c r="D1003" s="330" t="s">
        <v>553</v>
      </c>
      <c r="E1003" s="330" t="n">
        <v>0.051</v>
      </c>
      <c r="F1003" s="0" t="n">
        <v>0.011</v>
      </c>
      <c r="G1003" s="0" t="n">
        <v>0.02</v>
      </c>
      <c r="H1003" s="0" t="n">
        <v>0.03</v>
      </c>
    </row>
    <row r="1004" customFormat="false" ht="12.75" hidden="false" customHeight="false" outlineLevel="0" collapsed="false">
      <c r="A1004" s="329" t="s">
        <v>363</v>
      </c>
      <c r="B1004" s="330" t="s">
        <v>1508</v>
      </c>
      <c r="C1004" s="330" t="n">
        <v>18</v>
      </c>
      <c r="D1004" s="330" t="s">
        <v>555</v>
      </c>
      <c r="E1004" s="330" t="n">
        <v>0.199</v>
      </c>
      <c r="F1004" s="0" t="n">
        <v>0.041</v>
      </c>
      <c r="G1004" s="0" t="n">
        <v>0.078</v>
      </c>
      <c r="H1004" s="0" t="n">
        <v>0.116</v>
      </c>
    </row>
    <row r="1005" customFormat="false" ht="12.75" hidden="false" customHeight="false" outlineLevel="0" collapsed="false">
      <c r="A1005" s="329" t="s">
        <v>363</v>
      </c>
      <c r="B1005" s="330" t="s">
        <v>1508</v>
      </c>
      <c r="C1005" s="330" t="n">
        <v>18</v>
      </c>
      <c r="D1005" s="330" t="s">
        <v>564</v>
      </c>
      <c r="E1005" s="330" t="n">
        <v>1.395</v>
      </c>
      <c r="F1005" s="0" t="n">
        <v>0.289</v>
      </c>
      <c r="G1005" s="0" t="n">
        <v>0.546</v>
      </c>
      <c r="H1005" s="0" t="n">
        <v>0.818</v>
      </c>
    </row>
    <row r="1006" customFormat="false" ht="12.75" hidden="false" customHeight="false" outlineLevel="0" collapsed="false">
      <c r="A1006" s="329" t="s">
        <v>363</v>
      </c>
      <c r="B1006" s="330" t="s">
        <v>1508</v>
      </c>
      <c r="C1006" s="330" t="n">
        <v>18</v>
      </c>
      <c r="D1006" s="330" t="s">
        <v>561</v>
      </c>
      <c r="E1006" s="330" t="n">
        <v>6.637</v>
      </c>
      <c r="F1006" s="0" t="n">
        <v>1.373</v>
      </c>
      <c r="G1006" s="0" t="n">
        <v>2.595</v>
      </c>
      <c r="H1006" s="0" t="n">
        <v>3.89</v>
      </c>
    </row>
    <row r="1007" customFormat="false" ht="12.75" hidden="false" customHeight="false" outlineLevel="0" collapsed="false">
      <c r="A1007" s="329" t="s">
        <v>363</v>
      </c>
      <c r="B1007" s="330" t="s">
        <v>1508</v>
      </c>
      <c r="C1007" s="330" t="n">
        <v>18</v>
      </c>
      <c r="D1007" s="330" t="s">
        <v>566</v>
      </c>
      <c r="E1007" s="330" t="n">
        <v>0.013</v>
      </c>
      <c r="F1007" s="0" t="n">
        <v>0.003</v>
      </c>
      <c r="G1007" s="0" t="n">
        <v>0.005</v>
      </c>
      <c r="H1007" s="0" t="n">
        <v>0.008</v>
      </c>
    </row>
    <row r="1008" customFormat="false" ht="12.75" hidden="false" customHeight="false" outlineLevel="0" collapsed="false">
      <c r="A1008" s="329" t="s">
        <v>363</v>
      </c>
      <c r="B1008" s="330" t="s">
        <v>1508</v>
      </c>
      <c r="C1008" s="330" t="n">
        <v>18</v>
      </c>
      <c r="D1008" s="330" t="s">
        <v>568</v>
      </c>
      <c r="E1008" s="330" t="n">
        <v>0.024</v>
      </c>
      <c r="F1008" s="0" t="n">
        <v>0.005</v>
      </c>
      <c r="G1008" s="0" t="n">
        <v>0.009</v>
      </c>
      <c r="H1008" s="0" t="n">
        <v>0.014</v>
      </c>
    </row>
    <row r="1009" customFormat="false" ht="12.75" hidden="false" customHeight="false" outlineLevel="0" collapsed="false">
      <c r="A1009" s="329" t="s">
        <v>363</v>
      </c>
      <c r="B1009" s="330" t="s">
        <v>1508</v>
      </c>
      <c r="C1009" s="330" t="n">
        <v>18</v>
      </c>
      <c r="D1009" s="330" t="s">
        <v>572</v>
      </c>
      <c r="E1009" s="330" t="n">
        <v>0.177</v>
      </c>
      <c r="F1009" s="0" t="n">
        <v>0.037</v>
      </c>
      <c r="G1009" s="0" t="n">
        <v>0.069</v>
      </c>
      <c r="H1009" s="0" t="n">
        <v>0.104</v>
      </c>
    </row>
    <row r="1010" customFormat="false" ht="12.75" hidden="false" customHeight="false" outlineLevel="0" collapsed="false">
      <c r="A1010" s="329" t="s">
        <v>363</v>
      </c>
      <c r="B1010" s="330" t="s">
        <v>1508</v>
      </c>
      <c r="C1010" s="330" t="n">
        <v>18</v>
      </c>
      <c r="D1010" s="330" t="s">
        <v>574</v>
      </c>
      <c r="E1010" s="330" t="n">
        <v>0.026</v>
      </c>
      <c r="F1010" s="0" t="n">
        <v>0.005</v>
      </c>
      <c r="G1010" s="0" t="n">
        <v>0.01</v>
      </c>
      <c r="H1010" s="0" t="n">
        <v>0.015</v>
      </c>
    </row>
    <row r="1011" customFormat="false" ht="12.75" hidden="false" customHeight="false" outlineLevel="0" collapsed="false">
      <c r="A1011" s="329" t="s">
        <v>363</v>
      </c>
      <c r="B1011" s="330" t="s">
        <v>1508</v>
      </c>
      <c r="C1011" s="330" t="n">
        <v>18</v>
      </c>
      <c r="D1011" s="330" t="s">
        <v>576</v>
      </c>
      <c r="E1011" s="330" t="n">
        <v>1.449</v>
      </c>
      <c r="F1011" s="0" t="n">
        <v>0.3</v>
      </c>
      <c r="G1011" s="0" t="n">
        <v>0.567</v>
      </c>
      <c r="H1011" s="0" t="n">
        <v>0.849</v>
      </c>
    </row>
    <row r="1012" customFormat="false" ht="12.75" hidden="false" customHeight="false" outlineLevel="0" collapsed="false">
      <c r="A1012" s="329" t="s">
        <v>363</v>
      </c>
      <c r="B1012" s="330" t="s">
        <v>1508</v>
      </c>
      <c r="C1012" s="330" t="n">
        <v>18</v>
      </c>
      <c r="D1012" s="330" t="s">
        <v>578</v>
      </c>
      <c r="E1012" s="330" t="n">
        <v>2.018</v>
      </c>
      <c r="F1012" s="0" t="n">
        <v>0.417</v>
      </c>
      <c r="G1012" s="0" t="n">
        <v>0.789</v>
      </c>
      <c r="H1012" s="0" t="n">
        <v>1.183</v>
      </c>
    </row>
    <row r="1013" customFormat="false" ht="12.75" hidden="false" customHeight="false" outlineLevel="0" collapsed="false">
      <c r="A1013" s="329" t="s">
        <v>363</v>
      </c>
      <c r="B1013" s="330" t="s">
        <v>1508</v>
      </c>
      <c r="C1013" s="330" t="n">
        <v>18</v>
      </c>
      <c r="D1013" s="330" t="s">
        <v>580</v>
      </c>
      <c r="E1013" s="330" t="n">
        <v>2.689</v>
      </c>
      <c r="F1013" s="0" t="n">
        <v>0.556</v>
      </c>
      <c r="G1013" s="0" t="n">
        <v>1.051</v>
      </c>
      <c r="H1013" s="0" t="n">
        <v>1.576</v>
      </c>
    </row>
    <row r="1014" customFormat="false" ht="12.75" hidden="false" customHeight="false" outlineLevel="0" collapsed="false">
      <c r="A1014" s="329" t="s">
        <v>363</v>
      </c>
      <c r="B1014" s="330" t="s">
        <v>1508</v>
      </c>
      <c r="C1014" s="330" t="n">
        <v>18</v>
      </c>
      <c r="D1014" s="330" t="s">
        <v>583</v>
      </c>
      <c r="E1014" s="330" t="n">
        <v>0.932</v>
      </c>
      <c r="F1014" s="0" t="n">
        <v>0.193</v>
      </c>
      <c r="G1014" s="0" t="n">
        <v>0.365</v>
      </c>
      <c r="H1014" s="0" t="n">
        <v>0.546</v>
      </c>
    </row>
    <row r="1015" customFormat="false" ht="12.75" hidden="false" customHeight="false" outlineLevel="0" collapsed="false">
      <c r="A1015" s="329" t="s">
        <v>363</v>
      </c>
      <c r="B1015" s="330" t="s">
        <v>1508</v>
      </c>
      <c r="C1015" s="330" t="n">
        <v>18</v>
      </c>
      <c r="D1015" s="330" t="s">
        <v>585</v>
      </c>
      <c r="E1015" s="330" t="n">
        <v>6.692</v>
      </c>
      <c r="F1015" s="0" t="n">
        <v>1.385</v>
      </c>
      <c r="G1015" s="0" t="n">
        <v>2.617</v>
      </c>
      <c r="H1015" s="0" t="n">
        <v>3.922</v>
      </c>
    </row>
    <row r="1016" customFormat="false" ht="12.75" hidden="false" customHeight="false" outlineLevel="0" collapsed="false">
      <c r="A1016" s="329" t="s">
        <v>363</v>
      </c>
      <c r="B1016" s="330" t="s">
        <v>1508</v>
      </c>
      <c r="C1016" s="330" t="n">
        <v>18</v>
      </c>
      <c r="D1016" s="330" t="s">
        <v>587</v>
      </c>
      <c r="E1016" s="330" t="n">
        <v>0.105</v>
      </c>
      <c r="F1016" s="0" t="n">
        <v>0.022</v>
      </c>
      <c r="G1016" s="0" t="n">
        <v>0.041</v>
      </c>
      <c r="H1016" s="0" t="n">
        <v>0.061</v>
      </c>
    </row>
    <row r="1017" customFormat="false" ht="12.75" hidden="false" customHeight="false" outlineLevel="0" collapsed="false">
      <c r="A1017" s="329" t="s">
        <v>363</v>
      </c>
      <c r="B1017" s="330" t="s">
        <v>1508</v>
      </c>
      <c r="C1017" s="330" t="n">
        <v>18</v>
      </c>
      <c r="D1017" s="330" t="s">
        <v>590</v>
      </c>
      <c r="E1017" s="330" t="n">
        <v>1.569</v>
      </c>
      <c r="F1017" s="0" t="n">
        <v>0.325</v>
      </c>
      <c r="G1017" s="0" t="n">
        <v>0.613</v>
      </c>
      <c r="H1017" s="0" t="n">
        <v>0.919</v>
      </c>
    </row>
    <row r="1018" customFormat="false" ht="12.75" hidden="false" customHeight="false" outlineLevel="0" collapsed="false">
      <c r="A1018" s="329" t="s">
        <v>363</v>
      </c>
      <c r="B1018" s="330" t="s">
        <v>1508</v>
      </c>
      <c r="C1018" s="330" t="n">
        <v>18</v>
      </c>
      <c r="D1018" s="330" t="s">
        <v>592</v>
      </c>
      <c r="E1018" s="330" t="n">
        <v>1.157</v>
      </c>
      <c r="F1018" s="0" t="n">
        <v>0.239</v>
      </c>
      <c r="G1018" s="0" t="n">
        <v>0.453</v>
      </c>
      <c r="H1018" s="0" t="n">
        <v>0.678</v>
      </c>
    </row>
    <row r="1019" customFormat="false" ht="12.75" hidden="false" customHeight="false" outlineLevel="0" collapsed="false">
      <c r="A1019" s="329" t="s">
        <v>363</v>
      </c>
      <c r="B1019" s="330" t="s">
        <v>1508</v>
      </c>
      <c r="C1019" s="330" t="n">
        <v>18</v>
      </c>
      <c r="D1019" s="330" t="s">
        <v>594</v>
      </c>
      <c r="E1019" s="330" t="n">
        <v>25.325</v>
      </c>
      <c r="F1019" s="0" t="n">
        <v>5.24</v>
      </c>
      <c r="G1019" s="0" t="n">
        <v>9.902</v>
      </c>
      <c r="H1019" s="0" t="n">
        <v>14.843</v>
      </c>
    </row>
    <row r="1020" customFormat="false" ht="12.75" hidden="false" customHeight="false" outlineLevel="0" collapsed="false">
      <c r="A1020" s="329" t="s">
        <v>363</v>
      </c>
      <c r="B1020" s="330" t="s">
        <v>1508</v>
      </c>
      <c r="C1020" s="330" t="n">
        <v>18</v>
      </c>
      <c r="D1020" s="330" t="s">
        <v>597</v>
      </c>
      <c r="E1020" s="330" t="n">
        <v>0.051</v>
      </c>
      <c r="F1020" s="0" t="n">
        <v>0.011</v>
      </c>
      <c r="G1020" s="0" t="n">
        <v>0.02</v>
      </c>
      <c r="H1020" s="0" t="n">
        <v>0.03</v>
      </c>
    </row>
    <row r="1021" customFormat="false" ht="12.75" hidden="false" customHeight="false" outlineLevel="0" collapsed="false">
      <c r="A1021" s="329" t="s">
        <v>363</v>
      </c>
      <c r="B1021" s="330" t="s">
        <v>1508</v>
      </c>
      <c r="C1021" s="330" t="n">
        <v>18</v>
      </c>
      <c r="D1021" s="330" t="s">
        <v>599</v>
      </c>
      <c r="E1021" s="330" t="n">
        <v>1.509</v>
      </c>
      <c r="F1021" s="0" t="n">
        <v>0.312</v>
      </c>
      <c r="G1021" s="0" t="n">
        <v>0.59</v>
      </c>
      <c r="H1021" s="0" t="n">
        <v>0.884</v>
      </c>
    </row>
    <row r="1022" customFormat="false" ht="12.75" hidden="false" customHeight="false" outlineLevel="0" collapsed="false">
      <c r="A1022" s="329" t="s">
        <v>363</v>
      </c>
      <c r="B1022" s="330" t="s">
        <v>1508</v>
      </c>
      <c r="C1022" s="330" t="n">
        <v>18</v>
      </c>
      <c r="D1022" s="330" t="s">
        <v>601</v>
      </c>
      <c r="E1022" s="330" t="n">
        <v>0.467</v>
      </c>
      <c r="F1022" s="0" t="n">
        <v>0.097</v>
      </c>
      <c r="G1022" s="0" t="n">
        <v>0.183</v>
      </c>
      <c r="H1022" s="0" t="n">
        <v>0.274</v>
      </c>
    </row>
    <row r="1023" customFormat="false" ht="12.75" hidden="false" customHeight="false" outlineLevel="0" collapsed="false">
      <c r="A1023" s="329" t="s">
        <v>363</v>
      </c>
      <c r="B1023" s="330" t="s">
        <v>1508</v>
      </c>
      <c r="C1023" s="330" t="n">
        <v>18</v>
      </c>
      <c r="D1023" s="330" t="s">
        <v>607</v>
      </c>
      <c r="E1023" s="330" t="n">
        <v>2.221</v>
      </c>
      <c r="F1023" s="0" t="n">
        <v>0.459</v>
      </c>
      <c r="G1023" s="0" t="n">
        <v>0.868</v>
      </c>
      <c r="H1023" s="0" t="n">
        <v>1.302</v>
      </c>
    </row>
    <row r="1024" customFormat="false" ht="12.75" hidden="false" customHeight="false" outlineLevel="0" collapsed="false">
      <c r="A1024" s="329" t="s">
        <v>363</v>
      </c>
      <c r="B1024" s="330" t="s">
        <v>1508</v>
      </c>
      <c r="C1024" s="330" t="n">
        <v>18</v>
      </c>
      <c r="D1024" s="330" t="s">
        <v>609</v>
      </c>
      <c r="E1024" s="330" t="n">
        <v>0.135</v>
      </c>
      <c r="F1024" s="0" t="n">
        <v>0.028</v>
      </c>
      <c r="G1024" s="0" t="n">
        <v>0.053</v>
      </c>
      <c r="H1024" s="0" t="n">
        <v>0.079</v>
      </c>
    </row>
    <row r="1025" customFormat="false" ht="12.75" hidden="false" customHeight="false" outlineLevel="0" collapsed="false">
      <c r="A1025" s="329" t="s">
        <v>363</v>
      </c>
      <c r="B1025" s="330" t="s">
        <v>1508</v>
      </c>
      <c r="C1025" s="330" t="n">
        <v>18</v>
      </c>
      <c r="D1025" s="330" t="s">
        <v>615</v>
      </c>
      <c r="E1025" s="330" t="n">
        <v>1.037</v>
      </c>
      <c r="F1025" s="0" t="n">
        <v>0.215</v>
      </c>
      <c r="G1025" s="0" t="n">
        <v>0.406</v>
      </c>
      <c r="H1025" s="0" t="n">
        <v>0.608</v>
      </c>
    </row>
    <row r="1026" customFormat="false" ht="12.75" hidden="false" customHeight="false" outlineLevel="0" collapsed="false">
      <c r="A1026" s="329" t="s">
        <v>363</v>
      </c>
      <c r="B1026" s="330" t="s">
        <v>1508</v>
      </c>
      <c r="C1026" s="330" t="n">
        <v>18</v>
      </c>
      <c r="D1026" s="330" t="s">
        <v>617</v>
      </c>
      <c r="E1026" s="330" t="n">
        <v>0.727</v>
      </c>
      <c r="F1026" s="0" t="n">
        <v>0.15</v>
      </c>
      <c r="G1026" s="0" t="n">
        <v>0.284</v>
      </c>
      <c r="H1026" s="0" t="n">
        <v>0.426</v>
      </c>
    </row>
    <row r="1027" customFormat="false" ht="12.75" hidden="false" customHeight="false" outlineLevel="0" collapsed="false">
      <c r="A1027" s="329" t="s">
        <v>363</v>
      </c>
      <c r="B1027" s="330" t="s">
        <v>1508</v>
      </c>
      <c r="C1027" s="330" t="n">
        <v>18</v>
      </c>
      <c r="D1027" s="330" t="s">
        <v>621</v>
      </c>
      <c r="E1027" s="330" t="n">
        <v>0.197</v>
      </c>
      <c r="F1027" s="0" t="n">
        <v>0.041</v>
      </c>
      <c r="G1027" s="0" t="n">
        <v>0.077</v>
      </c>
      <c r="H1027" s="0" t="n">
        <v>0.115</v>
      </c>
    </row>
    <row r="1028" customFormat="false" ht="12.75" hidden="false" customHeight="false" outlineLevel="0" collapsed="false">
      <c r="A1028" s="329" t="s">
        <v>363</v>
      </c>
      <c r="B1028" s="330" t="s">
        <v>1508</v>
      </c>
      <c r="C1028" s="330" t="n">
        <v>18</v>
      </c>
      <c r="D1028" s="330" t="s">
        <v>623</v>
      </c>
      <c r="E1028" s="330" t="n">
        <v>2.925</v>
      </c>
      <c r="F1028" s="0" t="n">
        <v>0.605</v>
      </c>
      <c r="G1028" s="0" t="n">
        <v>1.144</v>
      </c>
      <c r="H1028" s="0" t="n">
        <v>1.714</v>
      </c>
    </row>
    <row r="1029" customFormat="false" ht="12.75" hidden="false" customHeight="false" outlineLevel="0" collapsed="false">
      <c r="A1029" s="329" t="s">
        <v>363</v>
      </c>
      <c r="B1029" s="330" t="s">
        <v>1508</v>
      </c>
      <c r="C1029" s="330" t="n">
        <v>18</v>
      </c>
      <c r="D1029" s="330" t="s">
        <v>633</v>
      </c>
      <c r="E1029" s="330" t="n">
        <v>0.406</v>
      </c>
      <c r="F1029" s="0" t="n">
        <v>0.084</v>
      </c>
      <c r="G1029" s="0" t="n">
        <v>0.159</v>
      </c>
      <c r="H1029" s="0" t="n">
        <v>0.238</v>
      </c>
    </row>
    <row r="1030" customFormat="false" ht="12.75" hidden="false" customHeight="false" outlineLevel="0" collapsed="false">
      <c r="A1030" s="329" t="s">
        <v>363</v>
      </c>
      <c r="B1030" s="330" t="s">
        <v>1508</v>
      </c>
      <c r="C1030" s="330" t="n">
        <v>18</v>
      </c>
      <c r="D1030" s="330" t="s">
        <v>625</v>
      </c>
      <c r="E1030" s="330" t="n">
        <v>3.205</v>
      </c>
      <c r="F1030" s="0" t="n">
        <v>0.663</v>
      </c>
      <c r="G1030" s="0" t="n">
        <v>1.253</v>
      </c>
      <c r="H1030" s="0" t="n">
        <v>1.878</v>
      </c>
    </row>
    <row r="1031" customFormat="false" ht="12.75" hidden="false" customHeight="false" outlineLevel="0" collapsed="false">
      <c r="A1031" s="329" t="s">
        <v>363</v>
      </c>
      <c r="B1031" s="330" t="s">
        <v>1508</v>
      </c>
      <c r="C1031" s="330" t="n">
        <v>18</v>
      </c>
      <c r="D1031" s="330" t="s">
        <v>629</v>
      </c>
      <c r="E1031" s="330" t="n">
        <v>2.125</v>
      </c>
      <c r="F1031" s="0" t="n">
        <v>0.44</v>
      </c>
      <c r="G1031" s="0" t="n">
        <v>0.831</v>
      </c>
      <c r="H1031" s="0" t="n">
        <v>1.245</v>
      </c>
    </row>
    <row r="1032" customFormat="false" ht="12.75" hidden="false" customHeight="false" outlineLevel="0" collapsed="false">
      <c r="A1032" s="329" t="s">
        <v>363</v>
      </c>
      <c r="B1032" s="330" t="s">
        <v>1508</v>
      </c>
      <c r="C1032" s="330" t="n">
        <v>18</v>
      </c>
      <c r="D1032" s="330" t="s">
        <v>631</v>
      </c>
      <c r="E1032" s="330" t="n">
        <v>0.203</v>
      </c>
      <c r="F1032" s="0" t="n">
        <v>0.042</v>
      </c>
      <c r="G1032" s="0" t="n">
        <v>0.079</v>
      </c>
      <c r="H1032" s="0" t="n">
        <v>0.119</v>
      </c>
    </row>
    <row r="1033" customFormat="false" ht="12.75" hidden="false" customHeight="false" outlineLevel="0" collapsed="false">
      <c r="A1033" s="329" t="s">
        <v>363</v>
      </c>
      <c r="B1033" s="330" t="s">
        <v>1508</v>
      </c>
      <c r="C1033" s="330" t="n">
        <v>18</v>
      </c>
      <c r="D1033" s="330" t="s">
        <v>635</v>
      </c>
      <c r="E1033" s="330" t="n">
        <v>5.8</v>
      </c>
      <c r="F1033" s="0" t="n">
        <v>1.2</v>
      </c>
      <c r="G1033" s="0" t="n">
        <v>2.268</v>
      </c>
      <c r="H1033" s="0" t="n">
        <v>3.4</v>
      </c>
    </row>
    <row r="1034" customFormat="false" ht="12.75" hidden="false" customHeight="false" outlineLevel="0" collapsed="false">
      <c r="A1034" s="329" t="s">
        <v>363</v>
      </c>
      <c r="B1034" s="330" t="s">
        <v>1508</v>
      </c>
      <c r="C1034" s="330" t="n">
        <v>18</v>
      </c>
      <c r="D1034" s="330" t="s">
        <v>637</v>
      </c>
      <c r="E1034" s="330" t="n">
        <v>0.218</v>
      </c>
      <c r="F1034" s="0" t="n">
        <v>0.045</v>
      </c>
      <c r="G1034" s="0" t="n">
        <v>0.085</v>
      </c>
      <c r="H1034" s="0" t="n">
        <v>0.128</v>
      </c>
    </row>
    <row r="1035" customFormat="false" ht="12.75" hidden="false" customHeight="false" outlineLevel="0" collapsed="false">
      <c r="A1035" s="329" t="s">
        <v>363</v>
      </c>
      <c r="B1035" s="330" t="s">
        <v>1508</v>
      </c>
      <c r="C1035" s="330" t="n">
        <v>18</v>
      </c>
      <c r="D1035" s="330" t="s">
        <v>650</v>
      </c>
      <c r="E1035" s="330" t="n">
        <v>2.621</v>
      </c>
      <c r="F1035" s="0" t="n">
        <v>0.542</v>
      </c>
      <c r="G1035" s="0" t="n">
        <v>1.025</v>
      </c>
      <c r="H1035" s="0" t="n">
        <v>1.536</v>
      </c>
    </row>
    <row r="1036" customFormat="false" ht="12.75" hidden="false" customHeight="false" outlineLevel="0" collapsed="false">
      <c r="A1036" s="329" t="s">
        <v>363</v>
      </c>
      <c r="B1036" s="330" t="s">
        <v>1508</v>
      </c>
      <c r="C1036" s="330" t="n">
        <v>18</v>
      </c>
      <c r="D1036" s="330" t="s">
        <v>653</v>
      </c>
      <c r="E1036" s="330" t="n">
        <v>1.665</v>
      </c>
      <c r="F1036" s="0" t="n">
        <v>0.344</v>
      </c>
      <c r="G1036" s="0" t="n">
        <v>0.651</v>
      </c>
      <c r="H1036" s="0" t="n">
        <v>0.976</v>
      </c>
    </row>
    <row r="1037" customFormat="false" ht="12.75" hidden="false" customHeight="false" outlineLevel="0" collapsed="false">
      <c r="A1037" s="329" t="s">
        <v>363</v>
      </c>
      <c r="B1037" s="330" t="s">
        <v>1508</v>
      </c>
      <c r="C1037" s="330" t="n">
        <v>18</v>
      </c>
      <c r="D1037" s="330" t="s">
        <v>641</v>
      </c>
      <c r="E1037" s="330" t="n">
        <v>1.473</v>
      </c>
      <c r="F1037" s="0" t="n">
        <v>0.305</v>
      </c>
      <c r="G1037" s="0" t="n">
        <v>0.576</v>
      </c>
      <c r="H1037" s="0" t="n">
        <v>0.863</v>
      </c>
    </row>
    <row r="1038" customFormat="false" ht="12.75" hidden="false" customHeight="false" outlineLevel="0" collapsed="false">
      <c r="A1038" s="329" t="s">
        <v>363</v>
      </c>
      <c r="B1038" s="330" t="s">
        <v>1508</v>
      </c>
      <c r="C1038" s="330" t="n">
        <v>18</v>
      </c>
      <c r="D1038" s="330" t="s">
        <v>646</v>
      </c>
      <c r="E1038" s="330" t="n">
        <v>0.537</v>
      </c>
      <c r="F1038" s="0" t="n">
        <v>0.111</v>
      </c>
      <c r="G1038" s="0" t="n">
        <v>0.21</v>
      </c>
      <c r="H1038" s="0" t="n">
        <v>0.315</v>
      </c>
    </row>
    <row r="1039" customFormat="false" ht="12.75" hidden="false" customHeight="false" outlineLevel="0" collapsed="false">
      <c r="A1039" s="329" t="s">
        <v>363</v>
      </c>
      <c r="B1039" s="330" t="s">
        <v>1508</v>
      </c>
      <c r="C1039" s="330" t="n">
        <v>18</v>
      </c>
      <c r="D1039" s="330" t="s">
        <v>657</v>
      </c>
      <c r="E1039" s="330" t="n">
        <v>1.622</v>
      </c>
      <c r="F1039" s="0" t="n">
        <v>0.336</v>
      </c>
      <c r="G1039" s="0" t="n">
        <v>0.634</v>
      </c>
      <c r="H1039" s="0" t="n">
        <v>0.951</v>
      </c>
    </row>
    <row r="1040" customFormat="false" ht="12.75" hidden="false" customHeight="false" outlineLevel="0" collapsed="false">
      <c r="A1040" s="329" t="s">
        <v>363</v>
      </c>
      <c r="B1040" s="330" t="s">
        <v>1508</v>
      </c>
      <c r="C1040" s="330" t="n">
        <v>18</v>
      </c>
      <c r="D1040" s="330" t="s">
        <v>659</v>
      </c>
      <c r="E1040" s="330" t="n">
        <v>5.016</v>
      </c>
      <c r="F1040" s="0" t="n">
        <v>1.038</v>
      </c>
      <c r="G1040" s="0" t="n">
        <v>1.961</v>
      </c>
      <c r="H1040" s="0" t="n">
        <v>2.94</v>
      </c>
    </row>
    <row r="1041" customFormat="false" ht="12.75" hidden="false" customHeight="false" outlineLevel="0" collapsed="false">
      <c r="A1041" s="329" t="s">
        <v>363</v>
      </c>
      <c r="B1041" s="330" t="s">
        <v>1508</v>
      </c>
      <c r="C1041" s="330" t="n">
        <v>18</v>
      </c>
      <c r="D1041" s="330" t="s">
        <v>661</v>
      </c>
      <c r="E1041" s="330" t="n">
        <v>0.092</v>
      </c>
      <c r="F1041" s="0" t="n">
        <v>0.019</v>
      </c>
      <c r="G1041" s="0" t="n">
        <v>0.036</v>
      </c>
      <c r="H1041" s="0" t="n">
        <v>0.054</v>
      </c>
    </row>
    <row r="1042" customFormat="false" ht="12.75" hidden="false" customHeight="false" outlineLevel="0" collapsed="false">
      <c r="A1042" s="329" t="s">
        <v>363</v>
      </c>
      <c r="B1042" s="330" t="s">
        <v>1508</v>
      </c>
      <c r="C1042" s="330" t="n">
        <v>18</v>
      </c>
      <c r="D1042" s="330" t="s">
        <v>663</v>
      </c>
      <c r="E1042" s="330" t="n">
        <v>3.204</v>
      </c>
      <c r="F1042" s="0" t="n">
        <v>0.663</v>
      </c>
      <c r="G1042" s="0" t="n">
        <v>1.253</v>
      </c>
      <c r="H1042" s="0" t="n">
        <v>1.878</v>
      </c>
    </row>
    <row r="1043" customFormat="false" ht="12.75" hidden="false" customHeight="false" outlineLevel="0" collapsed="false">
      <c r="A1043" s="329" t="s">
        <v>363</v>
      </c>
      <c r="B1043" s="330" t="s">
        <v>1508</v>
      </c>
      <c r="C1043" s="330" t="n">
        <v>18</v>
      </c>
      <c r="D1043" s="330" t="s">
        <v>668</v>
      </c>
      <c r="E1043" s="330" t="n">
        <v>1.3</v>
      </c>
      <c r="F1043" s="0" t="n">
        <v>0.269</v>
      </c>
      <c r="G1043" s="0" t="n">
        <v>0.508</v>
      </c>
      <c r="H1043" s="0" t="n">
        <v>0.762</v>
      </c>
    </row>
    <row r="1044" customFormat="false" ht="12.75" hidden="false" customHeight="false" outlineLevel="0" collapsed="false">
      <c r="A1044" s="329" t="s">
        <v>363</v>
      </c>
      <c r="B1044" s="330" t="s">
        <v>1508</v>
      </c>
      <c r="C1044" s="330" t="n">
        <v>18</v>
      </c>
      <c r="D1044" s="330" t="s">
        <v>672</v>
      </c>
      <c r="E1044" s="330" t="n">
        <v>0.017</v>
      </c>
      <c r="F1044" s="0" t="n">
        <v>0.003</v>
      </c>
      <c r="G1044" s="0" t="n">
        <v>0.007</v>
      </c>
      <c r="H1044" s="0" t="n">
        <v>0.01</v>
      </c>
    </row>
    <row r="1045" customFormat="false" ht="12.75" hidden="false" customHeight="false" outlineLevel="0" collapsed="false">
      <c r="A1045" s="329" t="s">
        <v>363</v>
      </c>
      <c r="B1045" s="330" t="s">
        <v>1508</v>
      </c>
      <c r="C1045" s="330" t="n">
        <v>18</v>
      </c>
      <c r="D1045" s="330" t="s">
        <v>674</v>
      </c>
      <c r="E1045" s="330" t="n">
        <v>0.306</v>
      </c>
      <c r="F1045" s="0" t="n">
        <v>0.063</v>
      </c>
      <c r="G1045" s="0" t="n">
        <v>0.12</v>
      </c>
      <c r="H1045" s="0" t="n">
        <v>0.179</v>
      </c>
    </row>
    <row r="1046" customFormat="false" ht="12.75" hidden="false" customHeight="false" outlineLevel="0" collapsed="false">
      <c r="A1046" s="329" t="s">
        <v>363</v>
      </c>
      <c r="B1046" s="330" t="s">
        <v>1508</v>
      </c>
      <c r="C1046" s="330" t="n">
        <v>18</v>
      </c>
      <c r="D1046" s="330" t="s">
        <v>676</v>
      </c>
      <c r="E1046" s="330" t="n">
        <v>0.976</v>
      </c>
      <c r="F1046" s="0" t="n">
        <v>0.202</v>
      </c>
      <c r="G1046" s="0" t="n">
        <v>0.382</v>
      </c>
      <c r="H1046" s="0" t="n">
        <v>0.572</v>
      </c>
    </row>
    <row r="1047" customFormat="false" ht="12.75" hidden="false" customHeight="false" outlineLevel="0" collapsed="false">
      <c r="A1047" s="329" t="s">
        <v>363</v>
      </c>
      <c r="B1047" s="330" t="s">
        <v>1508</v>
      </c>
      <c r="C1047" s="330" t="n">
        <v>18</v>
      </c>
      <c r="D1047" s="330" t="s">
        <v>679</v>
      </c>
      <c r="E1047" s="330" t="n">
        <v>7.165</v>
      </c>
      <c r="F1047" s="0" t="n">
        <v>1.483</v>
      </c>
      <c r="G1047" s="0" t="n">
        <v>2.802</v>
      </c>
      <c r="H1047" s="0" t="n">
        <v>4.2</v>
      </c>
    </row>
    <row r="1048" customFormat="false" ht="12.75" hidden="false" customHeight="false" outlineLevel="0" collapsed="false">
      <c r="A1048" s="329" t="s">
        <v>363</v>
      </c>
      <c r="B1048" s="330" t="s">
        <v>1508</v>
      </c>
      <c r="C1048" s="330" t="n">
        <v>18</v>
      </c>
      <c r="D1048" s="330" t="s">
        <v>683</v>
      </c>
      <c r="E1048" s="330" t="n">
        <v>6.061</v>
      </c>
      <c r="F1048" s="0" t="n">
        <v>1.254</v>
      </c>
      <c r="G1048" s="0" t="n">
        <v>2.37</v>
      </c>
      <c r="H1048" s="0" t="n">
        <v>3.553</v>
      </c>
    </row>
    <row r="1049" customFormat="false" ht="12.75" hidden="false" customHeight="false" outlineLevel="0" collapsed="false">
      <c r="A1049" s="329" t="s">
        <v>363</v>
      </c>
      <c r="B1049" s="330" t="s">
        <v>1508</v>
      </c>
      <c r="C1049" s="330" t="n">
        <v>18</v>
      </c>
      <c r="D1049" s="330" t="s">
        <v>685</v>
      </c>
      <c r="E1049" s="330" t="n">
        <v>1.173</v>
      </c>
      <c r="F1049" s="0" t="n">
        <v>0.243</v>
      </c>
      <c r="G1049" s="0" t="n">
        <v>0.458</v>
      </c>
      <c r="H1049" s="0" t="n">
        <v>0.687</v>
      </c>
    </row>
    <row r="1050" customFormat="false" ht="12.75" hidden="false" customHeight="false" outlineLevel="0" collapsed="false">
      <c r="A1050" s="329" t="s">
        <v>363</v>
      </c>
      <c r="B1050" s="330" t="s">
        <v>1508</v>
      </c>
      <c r="C1050" s="330" t="n">
        <v>18</v>
      </c>
      <c r="D1050" s="330" t="s">
        <v>690</v>
      </c>
      <c r="E1050" s="330" t="n">
        <v>0.087</v>
      </c>
      <c r="F1050" s="0" t="n">
        <v>0.018</v>
      </c>
      <c r="G1050" s="0" t="n">
        <v>0.034</v>
      </c>
      <c r="H1050" s="0" t="n">
        <v>0.051</v>
      </c>
    </row>
    <row r="1051" customFormat="false" ht="12.75" hidden="false" customHeight="false" outlineLevel="0" collapsed="false">
      <c r="A1051" s="329" t="s">
        <v>363</v>
      </c>
      <c r="B1051" s="330" t="s">
        <v>1508</v>
      </c>
      <c r="C1051" s="330" t="n">
        <v>18</v>
      </c>
      <c r="D1051" s="330" t="s">
        <v>697</v>
      </c>
      <c r="E1051" s="330" t="n">
        <v>1.544</v>
      </c>
      <c r="F1051" s="0" t="n">
        <v>0.32</v>
      </c>
      <c r="G1051" s="0" t="n">
        <v>0.604</v>
      </c>
      <c r="H1051" s="0" t="n">
        <v>0.905</v>
      </c>
    </row>
    <row r="1052" customFormat="false" ht="12.75" hidden="false" customHeight="false" outlineLevel="0" collapsed="false">
      <c r="A1052" s="329" t="s">
        <v>363</v>
      </c>
      <c r="B1052" s="330" t="s">
        <v>1508</v>
      </c>
      <c r="C1052" s="330" t="n">
        <v>18</v>
      </c>
      <c r="D1052" s="330" t="s">
        <v>702</v>
      </c>
      <c r="E1052" s="330" t="n">
        <v>1.059</v>
      </c>
      <c r="F1052" s="0" t="n">
        <v>0.219</v>
      </c>
      <c r="G1052" s="0" t="n">
        <v>0.414</v>
      </c>
      <c r="H1052" s="0" t="n">
        <v>0.621</v>
      </c>
    </row>
    <row r="1053" customFormat="false" ht="12.75" hidden="false" customHeight="false" outlineLevel="0" collapsed="false">
      <c r="A1053" s="329" t="s">
        <v>363</v>
      </c>
      <c r="B1053" s="330" t="s">
        <v>1508</v>
      </c>
      <c r="C1053" s="330" t="n">
        <v>18</v>
      </c>
      <c r="D1053" s="330" t="s">
        <v>695</v>
      </c>
      <c r="E1053" s="330" t="n">
        <v>0.155</v>
      </c>
      <c r="F1053" s="0" t="n">
        <v>0.032</v>
      </c>
      <c r="G1053" s="0" t="n">
        <v>0.06</v>
      </c>
      <c r="H1053" s="0" t="n">
        <v>0.091</v>
      </c>
    </row>
    <row r="1054" customFormat="false" ht="12.75" hidden="false" customHeight="false" outlineLevel="0" collapsed="false">
      <c r="A1054" s="329" t="s">
        <v>363</v>
      </c>
      <c r="B1054" s="330" t="s">
        <v>1508</v>
      </c>
      <c r="C1054" s="330" t="n">
        <v>18</v>
      </c>
      <c r="D1054" s="330" t="s">
        <v>704</v>
      </c>
      <c r="E1054" s="330" t="n">
        <v>2.017</v>
      </c>
      <c r="F1054" s="0" t="n">
        <v>0.417</v>
      </c>
      <c r="G1054" s="0" t="n">
        <v>0.789</v>
      </c>
      <c r="H1054" s="0" t="n">
        <v>1.182</v>
      </c>
    </row>
    <row r="1055" customFormat="false" ht="12.75" hidden="false" customHeight="false" outlineLevel="0" collapsed="false">
      <c r="A1055" s="329" t="s">
        <v>363</v>
      </c>
      <c r="B1055" s="330" t="s">
        <v>1508</v>
      </c>
      <c r="C1055" s="330" t="n">
        <v>18</v>
      </c>
      <c r="D1055" s="330" t="s">
        <v>706</v>
      </c>
      <c r="E1055" s="330" t="n">
        <v>0.039</v>
      </c>
      <c r="F1055" s="0" t="n">
        <v>0.008</v>
      </c>
      <c r="G1055" s="0" t="n">
        <v>0.015</v>
      </c>
      <c r="H1055" s="0" t="n">
        <v>0.023</v>
      </c>
    </row>
    <row r="1056" customFormat="false" ht="12.75" hidden="false" customHeight="false" outlineLevel="0" collapsed="false">
      <c r="A1056" s="329" t="s">
        <v>363</v>
      </c>
      <c r="B1056" s="330" t="s">
        <v>1508</v>
      </c>
      <c r="C1056" s="330" t="n">
        <v>18</v>
      </c>
      <c r="D1056" s="330" t="s">
        <v>712</v>
      </c>
      <c r="E1056" s="330" t="n">
        <v>10.014</v>
      </c>
      <c r="F1056" s="0" t="n">
        <v>2.072</v>
      </c>
      <c r="G1056" s="0" t="n">
        <v>3.915</v>
      </c>
      <c r="H1056" s="0" t="n">
        <v>5.869</v>
      </c>
    </row>
    <row r="1057" customFormat="false" ht="12.75" hidden="false" customHeight="false" outlineLevel="0" collapsed="false">
      <c r="A1057" s="329" t="s">
        <v>363</v>
      </c>
      <c r="B1057" s="330" t="s">
        <v>1508</v>
      </c>
      <c r="C1057" s="330" t="n">
        <v>18</v>
      </c>
      <c r="D1057" s="330" t="s">
        <v>716</v>
      </c>
      <c r="E1057" s="330" t="n">
        <v>0.591</v>
      </c>
      <c r="F1057" s="0" t="n">
        <v>0.122</v>
      </c>
      <c r="G1057" s="0" t="n">
        <v>0.231</v>
      </c>
      <c r="H1057" s="0" t="n">
        <v>0.346</v>
      </c>
    </row>
    <row r="1058" customFormat="false" ht="12.75" hidden="false" customHeight="false" outlineLevel="0" collapsed="false">
      <c r="A1058" s="329" t="s">
        <v>363</v>
      </c>
      <c r="B1058" s="330" t="s">
        <v>1508</v>
      </c>
      <c r="C1058" s="330" t="n">
        <v>18</v>
      </c>
      <c r="D1058" s="330" t="s">
        <v>718</v>
      </c>
      <c r="E1058" s="330" t="n">
        <v>0.005</v>
      </c>
      <c r="F1058" s="0" t="n">
        <v>0.001</v>
      </c>
      <c r="G1058" s="0" t="n">
        <v>0.002</v>
      </c>
      <c r="H1058" s="0" t="n">
        <v>0.003</v>
      </c>
    </row>
    <row r="1059" customFormat="false" ht="12.75" hidden="false" customHeight="false" outlineLevel="0" collapsed="false">
      <c r="A1059" s="329" t="s">
        <v>363</v>
      </c>
      <c r="B1059" s="330" t="s">
        <v>1508</v>
      </c>
      <c r="C1059" s="330" t="n">
        <v>18</v>
      </c>
      <c r="D1059" s="330" t="s">
        <v>720</v>
      </c>
      <c r="E1059" s="330" t="n">
        <v>0.066</v>
      </c>
      <c r="F1059" s="0" t="n">
        <v>0.014</v>
      </c>
      <c r="G1059" s="0" t="n">
        <v>0.026</v>
      </c>
      <c r="H1059" s="0" t="n">
        <v>0.038</v>
      </c>
    </row>
    <row r="1060" customFormat="false" ht="12.75" hidden="false" customHeight="false" outlineLevel="0" collapsed="false">
      <c r="A1060" s="329" t="s">
        <v>363</v>
      </c>
      <c r="B1060" s="330" t="s">
        <v>1508</v>
      </c>
      <c r="C1060" s="330" t="n">
        <v>18</v>
      </c>
      <c r="D1060" s="330" t="s">
        <v>724</v>
      </c>
      <c r="E1060" s="330" t="n">
        <v>6.275</v>
      </c>
      <c r="F1060" s="0" t="n">
        <v>1.298</v>
      </c>
      <c r="G1060" s="0" t="n">
        <v>2.453</v>
      </c>
      <c r="H1060" s="0" t="n">
        <v>3.678</v>
      </c>
    </row>
    <row r="1061" customFormat="false" ht="12.75" hidden="false" customHeight="false" outlineLevel="0" collapsed="false">
      <c r="A1061" s="329" t="s">
        <v>363</v>
      </c>
      <c r="B1061" s="330" t="s">
        <v>1508</v>
      </c>
      <c r="C1061" s="330" t="n">
        <v>18</v>
      </c>
      <c r="D1061" s="330" t="s">
        <v>727</v>
      </c>
      <c r="E1061" s="330" t="n">
        <v>1.127</v>
      </c>
      <c r="F1061" s="0" t="n">
        <v>0.233</v>
      </c>
      <c r="G1061" s="0" t="n">
        <v>0.441</v>
      </c>
      <c r="H1061" s="0" t="n">
        <v>0.66</v>
      </c>
    </row>
    <row r="1062" customFormat="false" ht="12.75" hidden="false" customHeight="false" outlineLevel="0" collapsed="false">
      <c r="A1062" s="329" t="s">
        <v>363</v>
      </c>
      <c r="B1062" s="330" t="s">
        <v>1508</v>
      </c>
      <c r="C1062" s="330" t="n">
        <v>18</v>
      </c>
      <c r="D1062" s="330" t="s">
        <v>730</v>
      </c>
      <c r="E1062" s="330" t="n">
        <v>0.044</v>
      </c>
      <c r="F1062" s="0" t="n">
        <v>0.009</v>
      </c>
      <c r="G1062" s="0" t="n">
        <v>0.017</v>
      </c>
      <c r="H1062" s="0" t="n">
        <v>0.026</v>
      </c>
    </row>
    <row r="1063" customFormat="false" ht="12.75" hidden="false" customHeight="false" outlineLevel="0" collapsed="false">
      <c r="A1063" s="329" t="s">
        <v>363</v>
      </c>
      <c r="B1063" s="330" t="s">
        <v>1508</v>
      </c>
      <c r="C1063" s="330" t="n">
        <v>18</v>
      </c>
      <c r="D1063" s="330" t="s">
        <v>1204</v>
      </c>
      <c r="E1063" s="330" t="n">
        <v>4.407</v>
      </c>
      <c r="F1063" s="0" t="n">
        <v>0.912</v>
      </c>
      <c r="G1063" s="0" t="n">
        <v>1.723</v>
      </c>
      <c r="H1063" s="0" t="n">
        <v>2.583</v>
      </c>
    </row>
    <row r="1064" customFormat="false" ht="12.75" hidden="false" customHeight="false" outlineLevel="0" collapsed="false">
      <c r="A1064" s="329" t="s">
        <v>363</v>
      </c>
      <c r="B1064" s="330" t="s">
        <v>1508</v>
      </c>
      <c r="C1064" s="330" t="n">
        <v>18</v>
      </c>
      <c r="D1064" s="330" t="s">
        <v>1182</v>
      </c>
      <c r="E1064" s="330" t="n">
        <v>0.699</v>
      </c>
      <c r="F1064" s="0" t="n">
        <v>0.145</v>
      </c>
      <c r="G1064" s="0" t="n">
        <v>0.273</v>
      </c>
      <c r="H1064" s="0" t="n">
        <v>0.41</v>
      </c>
    </row>
    <row r="1065" customFormat="false" ht="12.75" hidden="false" customHeight="false" outlineLevel="0" collapsed="false">
      <c r="A1065" s="329" t="s">
        <v>363</v>
      </c>
      <c r="B1065" s="330" t="s">
        <v>1508</v>
      </c>
      <c r="C1065" s="330" t="n">
        <v>18</v>
      </c>
      <c r="D1065" s="330" t="s">
        <v>1196</v>
      </c>
      <c r="E1065" s="330" t="n">
        <v>0.024</v>
      </c>
      <c r="F1065" s="0" t="n">
        <v>0.005</v>
      </c>
      <c r="G1065" s="0" t="n">
        <v>0.009</v>
      </c>
      <c r="H1065" s="0" t="n">
        <v>0.014</v>
      </c>
    </row>
    <row r="1066" customFormat="false" ht="12.75" hidden="false" customHeight="false" outlineLevel="0" collapsed="false">
      <c r="A1066" s="329" t="s">
        <v>363</v>
      </c>
      <c r="B1066" s="330" t="s">
        <v>1508</v>
      </c>
      <c r="C1066" s="330" t="n">
        <v>18</v>
      </c>
      <c r="D1066" s="330" t="s">
        <v>738</v>
      </c>
      <c r="E1066" s="330" t="n">
        <v>0.361</v>
      </c>
      <c r="F1066" s="0" t="n">
        <v>0.075</v>
      </c>
      <c r="G1066" s="0" t="n">
        <v>0.141</v>
      </c>
      <c r="H1066" s="0" t="n">
        <v>0.212</v>
      </c>
    </row>
    <row r="1067" customFormat="false" ht="12.75" hidden="false" customHeight="false" outlineLevel="0" collapsed="false">
      <c r="A1067" s="329" t="s">
        <v>363</v>
      </c>
      <c r="B1067" s="330" t="s">
        <v>1508</v>
      </c>
      <c r="C1067" s="330" t="n">
        <v>18</v>
      </c>
      <c r="D1067" s="330" t="s">
        <v>740</v>
      </c>
      <c r="E1067" s="330" t="n">
        <v>22.394</v>
      </c>
      <c r="F1067" s="0" t="n">
        <v>4.633</v>
      </c>
      <c r="G1067" s="0" t="n">
        <v>8.756</v>
      </c>
      <c r="H1067" s="0" t="n">
        <v>13.125</v>
      </c>
    </row>
    <row r="1068" customFormat="false" ht="12.75" hidden="false" customHeight="false" outlineLevel="0" collapsed="false">
      <c r="A1068" s="329" t="s">
        <v>363</v>
      </c>
      <c r="B1068" s="330" t="s">
        <v>1508</v>
      </c>
      <c r="C1068" s="330" t="n">
        <v>18</v>
      </c>
      <c r="D1068" s="330" t="s">
        <v>742</v>
      </c>
      <c r="E1068" s="330" t="n">
        <v>0.107</v>
      </c>
      <c r="F1068" s="0" t="n">
        <v>0.022</v>
      </c>
      <c r="G1068" s="0" t="n">
        <v>0.042</v>
      </c>
      <c r="H1068" s="0" t="n">
        <v>0.063</v>
      </c>
    </row>
    <row r="1069" customFormat="false" ht="12.75" hidden="false" customHeight="false" outlineLevel="0" collapsed="false">
      <c r="A1069" s="329" t="s">
        <v>363</v>
      </c>
      <c r="B1069" s="330" t="s">
        <v>1508</v>
      </c>
      <c r="C1069" s="330" t="n">
        <v>18</v>
      </c>
      <c r="D1069" s="330" t="s">
        <v>745</v>
      </c>
      <c r="E1069" s="330" t="n">
        <v>0.116</v>
      </c>
      <c r="F1069" s="0" t="n">
        <v>0.024</v>
      </c>
      <c r="G1069" s="0" t="n">
        <v>0.045</v>
      </c>
      <c r="H1069" s="0" t="n">
        <v>0.068</v>
      </c>
    </row>
    <row r="1070" customFormat="false" ht="12.75" hidden="false" customHeight="false" outlineLevel="0" collapsed="false">
      <c r="A1070" s="329" t="s">
        <v>363</v>
      </c>
      <c r="B1070" s="330" t="s">
        <v>1508</v>
      </c>
      <c r="C1070" s="330" t="n">
        <v>18</v>
      </c>
      <c r="D1070" s="330" t="s">
        <v>747</v>
      </c>
      <c r="E1070" s="330" t="n">
        <v>2.429</v>
      </c>
      <c r="F1070" s="0" t="n">
        <v>0.503</v>
      </c>
      <c r="G1070" s="0" t="n">
        <v>0.95</v>
      </c>
      <c r="H1070" s="0" t="n">
        <v>1.424</v>
      </c>
    </row>
    <row r="1071" customFormat="false" ht="12.75" hidden="false" customHeight="false" outlineLevel="0" collapsed="false">
      <c r="A1071" s="329" t="s">
        <v>363</v>
      </c>
      <c r="B1071" s="330" t="s">
        <v>1508</v>
      </c>
      <c r="C1071" s="330" t="n">
        <v>18</v>
      </c>
      <c r="D1071" s="330" t="s">
        <v>751</v>
      </c>
      <c r="E1071" s="330" t="n">
        <v>1.95</v>
      </c>
      <c r="F1071" s="0" t="n">
        <v>0.403</v>
      </c>
      <c r="G1071" s="0" t="n">
        <v>0.762</v>
      </c>
      <c r="H1071" s="0" t="n">
        <v>1.143</v>
      </c>
    </row>
    <row r="1072" customFormat="false" ht="12.75" hidden="false" customHeight="false" outlineLevel="0" collapsed="false">
      <c r="A1072" s="329" t="s">
        <v>363</v>
      </c>
      <c r="B1072" s="330" t="s">
        <v>1508</v>
      </c>
      <c r="C1072" s="330" t="n">
        <v>18</v>
      </c>
      <c r="D1072" s="330" t="s">
        <v>760</v>
      </c>
      <c r="E1072" s="330" t="n">
        <v>0.118</v>
      </c>
      <c r="F1072" s="0" t="n">
        <v>0.024</v>
      </c>
      <c r="G1072" s="0" t="n">
        <v>0.046</v>
      </c>
      <c r="H1072" s="0" t="n">
        <v>0.069</v>
      </c>
    </row>
    <row r="1073" customFormat="false" ht="12.75" hidden="false" customHeight="false" outlineLevel="0" collapsed="false">
      <c r="A1073" s="329" t="s">
        <v>363</v>
      </c>
      <c r="B1073" s="330" t="s">
        <v>1508</v>
      </c>
      <c r="C1073" s="330" t="n">
        <v>18</v>
      </c>
      <c r="D1073" s="330" t="s">
        <v>766</v>
      </c>
      <c r="E1073" s="330" t="n">
        <v>27.558</v>
      </c>
      <c r="F1073" s="0" t="n">
        <v>5.702</v>
      </c>
      <c r="G1073" s="0" t="n">
        <v>10.775</v>
      </c>
      <c r="H1073" s="0" t="n">
        <v>16.152</v>
      </c>
    </row>
    <row r="1074" customFormat="false" ht="12.75" hidden="false" customHeight="false" outlineLevel="0" collapsed="false">
      <c r="A1074" s="329" t="s">
        <v>363</v>
      </c>
      <c r="B1074" s="330" t="s">
        <v>1508</v>
      </c>
      <c r="C1074" s="330" t="n">
        <v>18</v>
      </c>
      <c r="D1074" s="330" t="s">
        <v>768</v>
      </c>
      <c r="E1074" s="330" t="n">
        <v>0.055</v>
      </c>
      <c r="F1074" s="0" t="n">
        <v>0.011</v>
      </c>
      <c r="G1074" s="0" t="n">
        <v>0.021</v>
      </c>
      <c r="H1074" s="0" t="n">
        <v>0.032</v>
      </c>
    </row>
    <row r="1075" customFormat="false" ht="12.75" hidden="false" customHeight="false" outlineLevel="0" collapsed="false">
      <c r="A1075" s="329" t="s">
        <v>363</v>
      </c>
      <c r="B1075" s="330" t="s">
        <v>1508</v>
      </c>
      <c r="C1075" s="330" t="n">
        <v>18</v>
      </c>
      <c r="D1075" s="330" t="s">
        <v>770</v>
      </c>
      <c r="E1075" s="330" t="n">
        <v>1.319</v>
      </c>
      <c r="F1075" s="0" t="n">
        <v>0.273</v>
      </c>
      <c r="G1075" s="0" t="n">
        <v>0.516</v>
      </c>
      <c r="H1075" s="0" t="n">
        <v>0.773</v>
      </c>
    </row>
    <row r="1076" customFormat="false" ht="12.75" hidden="false" customHeight="false" outlineLevel="0" collapsed="false">
      <c r="A1076" s="329" t="s">
        <v>363</v>
      </c>
      <c r="B1076" s="330" t="s">
        <v>1508</v>
      </c>
      <c r="C1076" s="330" t="n">
        <v>18</v>
      </c>
      <c r="D1076" s="330" t="s">
        <v>772</v>
      </c>
      <c r="E1076" s="330" t="n">
        <v>4.442</v>
      </c>
      <c r="F1076" s="0" t="n">
        <v>0.919</v>
      </c>
      <c r="G1076" s="0" t="n">
        <v>1.737</v>
      </c>
      <c r="H1076" s="0" t="n">
        <v>2.604</v>
      </c>
    </row>
    <row r="1077" customFormat="false" ht="12.75" hidden="false" customHeight="false" outlineLevel="0" collapsed="false">
      <c r="A1077" s="329" t="s">
        <v>363</v>
      </c>
      <c r="B1077" s="330" t="s">
        <v>1508</v>
      </c>
      <c r="C1077" s="330" t="n">
        <v>18</v>
      </c>
      <c r="D1077" s="330" t="s">
        <v>775</v>
      </c>
      <c r="E1077" s="330" t="n">
        <v>1.214</v>
      </c>
      <c r="F1077" s="0" t="n">
        <v>0.251</v>
      </c>
      <c r="G1077" s="0" t="n">
        <v>0.475</v>
      </c>
      <c r="H1077" s="0" t="n">
        <v>0.712</v>
      </c>
    </row>
    <row r="1078" customFormat="false" ht="12.75" hidden="false" customHeight="false" outlineLevel="0" collapsed="false">
      <c r="A1078" s="329" t="s">
        <v>363</v>
      </c>
      <c r="B1078" s="330" t="s">
        <v>1508</v>
      </c>
      <c r="C1078" s="330" t="n">
        <v>18</v>
      </c>
      <c r="D1078" s="330" t="s">
        <v>777</v>
      </c>
      <c r="E1078" s="330" t="n">
        <v>0.011</v>
      </c>
      <c r="F1078" s="0" t="n">
        <v>0.002</v>
      </c>
      <c r="G1078" s="0" t="n">
        <v>0.004</v>
      </c>
      <c r="H1078" s="0" t="n">
        <v>0.006</v>
      </c>
    </row>
    <row r="1079" customFormat="false" ht="12.75" hidden="false" customHeight="false" outlineLevel="0" collapsed="false">
      <c r="A1079" s="329" t="s">
        <v>363</v>
      </c>
      <c r="B1079" s="330" t="s">
        <v>1508</v>
      </c>
      <c r="C1079" s="330" t="n">
        <v>18</v>
      </c>
      <c r="D1079" s="330" t="s">
        <v>779</v>
      </c>
      <c r="E1079" s="330" t="n">
        <v>0.011</v>
      </c>
      <c r="F1079" s="0" t="n">
        <v>0.002</v>
      </c>
      <c r="G1079" s="0" t="n">
        <v>0.004</v>
      </c>
      <c r="H1079" s="0" t="n">
        <v>0.006</v>
      </c>
    </row>
    <row r="1080" customFormat="false" ht="12.75" hidden="false" customHeight="false" outlineLevel="0" collapsed="false">
      <c r="A1080" s="329" t="s">
        <v>363</v>
      </c>
      <c r="B1080" s="330" t="s">
        <v>1508</v>
      </c>
      <c r="C1080" s="330" t="n">
        <v>18</v>
      </c>
      <c r="D1080" s="330" t="s">
        <v>781</v>
      </c>
      <c r="E1080" s="330" t="n">
        <v>0.011</v>
      </c>
      <c r="F1080" s="0" t="n">
        <v>0.002</v>
      </c>
      <c r="G1080" s="0" t="n">
        <v>0.004</v>
      </c>
      <c r="H1080" s="0" t="n">
        <v>0.006</v>
      </c>
    </row>
    <row r="1081" customFormat="false" ht="12.75" hidden="false" customHeight="false" outlineLevel="0" collapsed="false">
      <c r="A1081" s="329" t="s">
        <v>363</v>
      </c>
      <c r="B1081" s="330" t="s">
        <v>1508</v>
      </c>
      <c r="C1081" s="330" t="n">
        <v>18</v>
      </c>
      <c r="D1081" s="330" t="s">
        <v>783</v>
      </c>
      <c r="E1081" s="330" t="n">
        <v>0.207</v>
      </c>
      <c r="F1081" s="0" t="n">
        <v>0.043</v>
      </c>
      <c r="G1081" s="0" t="n">
        <v>0.081</v>
      </c>
      <c r="H1081" s="0" t="n">
        <v>0.122</v>
      </c>
    </row>
    <row r="1082" customFormat="false" ht="12.75" hidden="false" customHeight="false" outlineLevel="0" collapsed="false">
      <c r="A1082" s="329" t="s">
        <v>363</v>
      </c>
      <c r="B1082" s="330" t="s">
        <v>1508</v>
      </c>
      <c r="C1082" s="330" t="n">
        <v>18</v>
      </c>
      <c r="D1082" s="330" t="s">
        <v>785</v>
      </c>
      <c r="E1082" s="330" t="n">
        <v>0.288</v>
      </c>
      <c r="F1082" s="0" t="n">
        <v>0.06</v>
      </c>
      <c r="G1082" s="0" t="n">
        <v>0.113</v>
      </c>
      <c r="H1082" s="0" t="n">
        <v>0.169</v>
      </c>
    </row>
    <row r="1083" customFormat="false" ht="12.75" hidden="false" customHeight="false" outlineLevel="0" collapsed="false">
      <c r="A1083" s="329" t="s">
        <v>363</v>
      </c>
      <c r="B1083" s="330" t="s">
        <v>1508</v>
      </c>
      <c r="C1083" s="330" t="n">
        <v>18</v>
      </c>
      <c r="D1083" s="330" t="s">
        <v>787</v>
      </c>
      <c r="E1083" s="330" t="n">
        <v>4.713</v>
      </c>
      <c r="F1083" s="0" t="n">
        <v>0.975</v>
      </c>
      <c r="G1083" s="0" t="n">
        <v>1.843</v>
      </c>
      <c r="H1083" s="0" t="n">
        <v>2.762</v>
      </c>
    </row>
    <row r="1084" customFormat="false" ht="12.75" hidden="false" customHeight="false" outlineLevel="0" collapsed="false">
      <c r="A1084" s="329" t="s">
        <v>363</v>
      </c>
      <c r="B1084" s="330" t="s">
        <v>1508</v>
      </c>
      <c r="C1084" s="330" t="n">
        <v>18</v>
      </c>
      <c r="D1084" s="330" t="s">
        <v>789</v>
      </c>
      <c r="E1084" s="330" t="n">
        <v>0.918</v>
      </c>
      <c r="F1084" s="0" t="n">
        <v>0.19</v>
      </c>
      <c r="G1084" s="0" t="n">
        <v>0.359</v>
      </c>
      <c r="H1084" s="0" t="n">
        <v>0.538</v>
      </c>
    </row>
    <row r="1085" customFormat="false" ht="12.75" hidden="false" customHeight="false" outlineLevel="0" collapsed="false">
      <c r="A1085" s="329" t="s">
        <v>363</v>
      </c>
      <c r="B1085" s="330" t="s">
        <v>1508</v>
      </c>
      <c r="C1085" s="330" t="n">
        <v>18</v>
      </c>
      <c r="D1085" s="330" t="s">
        <v>794</v>
      </c>
      <c r="E1085" s="330" t="n">
        <v>11.731</v>
      </c>
      <c r="F1085" s="0" t="n">
        <v>2.427</v>
      </c>
      <c r="G1085" s="0" t="n">
        <v>4.587</v>
      </c>
      <c r="H1085" s="0" t="n">
        <v>6.876</v>
      </c>
    </row>
    <row r="1086" customFormat="false" ht="12.75" hidden="false" customHeight="false" outlineLevel="0" collapsed="false">
      <c r="A1086" s="329" t="s">
        <v>363</v>
      </c>
      <c r="B1086" s="330" t="s">
        <v>1508</v>
      </c>
      <c r="C1086" s="330" t="n">
        <v>18</v>
      </c>
      <c r="D1086" s="330" t="s">
        <v>796</v>
      </c>
      <c r="E1086" s="330" t="n">
        <v>0.261</v>
      </c>
      <c r="F1086" s="0" t="n">
        <v>0.054</v>
      </c>
      <c r="G1086" s="0" t="n">
        <v>0.102</v>
      </c>
      <c r="H1086" s="0" t="n">
        <v>0.153</v>
      </c>
    </row>
    <row r="1087" customFormat="false" ht="12.75" hidden="false" customHeight="false" outlineLevel="0" collapsed="false">
      <c r="A1087" s="329" t="s">
        <v>363</v>
      </c>
      <c r="B1087" s="330" t="s">
        <v>1508</v>
      </c>
      <c r="C1087" s="330" t="n">
        <v>18</v>
      </c>
      <c r="D1087" s="330" t="s">
        <v>818</v>
      </c>
      <c r="E1087" s="330" t="n">
        <v>0.028</v>
      </c>
      <c r="F1087" s="0" t="n">
        <v>0.006</v>
      </c>
      <c r="G1087" s="0" t="n">
        <v>0.011</v>
      </c>
      <c r="H1087" s="0" t="n">
        <v>0.016</v>
      </c>
    </row>
    <row r="1088" customFormat="false" ht="12.75" hidden="false" customHeight="false" outlineLevel="0" collapsed="false">
      <c r="A1088" s="329" t="s">
        <v>363</v>
      </c>
      <c r="B1088" s="330" t="s">
        <v>1508</v>
      </c>
      <c r="C1088" s="330" t="n">
        <v>18</v>
      </c>
      <c r="D1088" s="330" t="s">
        <v>820</v>
      </c>
      <c r="E1088" s="330" t="n">
        <v>0.024</v>
      </c>
      <c r="F1088" s="0" t="n">
        <v>0.005</v>
      </c>
      <c r="G1088" s="0" t="n">
        <v>0.009</v>
      </c>
      <c r="H1088" s="0" t="n">
        <v>0.014</v>
      </c>
    </row>
    <row r="1089" customFormat="false" ht="12.75" hidden="false" customHeight="false" outlineLevel="0" collapsed="false">
      <c r="A1089" s="329" t="s">
        <v>363</v>
      </c>
      <c r="B1089" s="330" t="s">
        <v>1508</v>
      </c>
      <c r="C1089" s="330" t="n">
        <v>18</v>
      </c>
      <c r="D1089" s="330" t="s">
        <v>803</v>
      </c>
      <c r="E1089" s="330" t="n">
        <v>0.026</v>
      </c>
      <c r="F1089" s="0" t="n">
        <v>0.005</v>
      </c>
      <c r="G1089" s="0" t="n">
        <v>0.01</v>
      </c>
      <c r="H1089" s="0" t="n">
        <v>0.015</v>
      </c>
    </row>
    <row r="1090" customFormat="false" ht="12.75" hidden="false" customHeight="false" outlineLevel="0" collapsed="false">
      <c r="A1090" s="329" t="s">
        <v>363</v>
      </c>
      <c r="B1090" s="330" t="s">
        <v>1508</v>
      </c>
      <c r="C1090" s="330" t="n">
        <v>18</v>
      </c>
      <c r="D1090" s="330" t="s">
        <v>805</v>
      </c>
      <c r="E1090" s="330" t="n">
        <v>2.212</v>
      </c>
      <c r="F1090" s="0" t="n">
        <v>0.458</v>
      </c>
      <c r="G1090" s="0" t="n">
        <v>0.865</v>
      </c>
      <c r="H1090" s="0" t="n">
        <v>1.296</v>
      </c>
    </row>
    <row r="1091" customFormat="false" ht="12.75" hidden="false" customHeight="false" outlineLevel="0" collapsed="false">
      <c r="A1091" s="329" t="s">
        <v>363</v>
      </c>
      <c r="B1091" s="330" t="s">
        <v>1508</v>
      </c>
      <c r="C1091" s="330" t="n">
        <v>18</v>
      </c>
      <c r="D1091" s="330" t="s">
        <v>807</v>
      </c>
      <c r="E1091" s="330" t="n">
        <v>1.992</v>
      </c>
      <c r="F1091" s="0" t="n">
        <v>0.412</v>
      </c>
      <c r="G1091" s="0" t="n">
        <v>0.779</v>
      </c>
      <c r="H1091" s="0" t="n">
        <v>1.168</v>
      </c>
    </row>
    <row r="1092" customFormat="false" ht="12.75" hidden="false" customHeight="false" outlineLevel="0" collapsed="false">
      <c r="A1092" s="329" t="s">
        <v>363</v>
      </c>
      <c r="B1092" s="330" t="s">
        <v>1508</v>
      </c>
      <c r="C1092" s="330" t="n">
        <v>18</v>
      </c>
      <c r="D1092" s="330" t="s">
        <v>809</v>
      </c>
      <c r="E1092" s="330" t="n">
        <v>1.133</v>
      </c>
      <c r="F1092" s="0" t="n">
        <v>0.234</v>
      </c>
      <c r="G1092" s="0" t="n">
        <v>0.443</v>
      </c>
      <c r="H1092" s="0" t="n">
        <v>0.664</v>
      </c>
    </row>
    <row r="1093" customFormat="false" ht="12.75" hidden="false" customHeight="false" outlineLevel="0" collapsed="false">
      <c r="A1093" s="329" t="s">
        <v>363</v>
      </c>
      <c r="B1093" s="330" t="s">
        <v>1508</v>
      </c>
      <c r="C1093" s="330" t="n">
        <v>18</v>
      </c>
      <c r="D1093" s="330" t="s">
        <v>811</v>
      </c>
      <c r="E1093" s="330" t="n">
        <v>0.05</v>
      </c>
      <c r="F1093" s="0" t="n">
        <v>0.01</v>
      </c>
      <c r="G1093" s="0" t="n">
        <v>0.02</v>
      </c>
      <c r="H1093" s="0" t="n">
        <v>0.029</v>
      </c>
    </row>
    <row r="1094" customFormat="false" ht="12.75" hidden="false" customHeight="false" outlineLevel="0" collapsed="false">
      <c r="A1094" s="329" t="s">
        <v>363</v>
      </c>
      <c r="B1094" s="330" t="s">
        <v>1508</v>
      </c>
      <c r="C1094" s="330" t="n">
        <v>18</v>
      </c>
      <c r="D1094" s="330" t="s">
        <v>816</v>
      </c>
      <c r="E1094" s="330" t="n">
        <v>8.884</v>
      </c>
      <c r="F1094" s="0" t="n">
        <v>1.838</v>
      </c>
      <c r="G1094" s="0" t="n">
        <v>3.474</v>
      </c>
      <c r="H1094" s="0" t="n">
        <v>5.207</v>
      </c>
    </row>
    <row r="1095" customFormat="false" ht="12.75" hidden="false" customHeight="false" outlineLevel="0" collapsed="false">
      <c r="A1095" s="329" t="s">
        <v>363</v>
      </c>
      <c r="B1095" s="330" t="s">
        <v>1508</v>
      </c>
      <c r="C1095" s="330" t="n">
        <v>18</v>
      </c>
      <c r="D1095" s="330" t="s">
        <v>822</v>
      </c>
      <c r="E1095" s="330" t="n">
        <v>0.044</v>
      </c>
      <c r="F1095" s="0" t="n">
        <v>0.009</v>
      </c>
      <c r="G1095" s="0" t="n">
        <v>0.017</v>
      </c>
      <c r="H1095" s="0" t="n">
        <v>0.026</v>
      </c>
    </row>
    <row r="1096" customFormat="false" ht="12.75" hidden="false" customHeight="false" outlineLevel="0" collapsed="false">
      <c r="A1096" s="329" t="s">
        <v>363</v>
      </c>
      <c r="B1096" s="330" t="s">
        <v>1508</v>
      </c>
      <c r="C1096" s="330" t="n">
        <v>18</v>
      </c>
      <c r="D1096" s="330" t="s">
        <v>826</v>
      </c>
      <c r="E1096" s="330" t="n">
        <v>0.352</v>
      </c>
      <c r="F1096" s="0" t="n">
        <v>0.073</v>
      </c>
      <c r="G1096" s="0" t="n">
        <v>0.137</v>
      </c>
      <c r="H1096" s="0" t="n">
        <v>0.206</v>
      </c>
    </row>
    <row r="1097" customFormat="false" ht="12.75" hidden="false" customHeight="false" outlineLevel="0" collapsed="false">
      <c r="A1097" s="329" t="s">
        <v>363</v>
      </c>
      <c r="B1097" s="330" t="s">
        <v>1508</v>
      </c>
      <c r="C1097" s="330" t="n">
        <v>18</v>
      </c>
      <c r="D1097" s="330" t="s">
        <v>829</v>
      </c>
      <c r="E1097" s="330" t="n">
        <v>0.334</v>
      </c>
      <c r="F1097" s="0" t="n">
        <v>0.069</v>
      </c>
      <c r="G1097" s="0" t="n">
        <v>0.131</v>
      </c>
      <c r="H1097" s="0" t="n">
        <v>0.196</v>
      </c>
    </row>
    <row r="1098" customFormat="false" ht="12.75" hidden="false" customHeight="false" outlineLevel="0" collapsed="false">
      <c r="A1098" s="329" t="s">
        <v>363</v>
      </c>
      <c r="B1098" s="330" t="s">
        <v>1508</v>
      </c>
      <c r="C1098" s="330" t="n">
        <v>18</v>
      </c>
      <c r="D1098" s="330" t="s">
        <v>832</v>
      </c>
      <c r="E1098" s="330" t="n">
        <v>0.114</v>
      </c>
      <c r="F1098" s="0" t="n">
        <v>0.023</v>
      </c>
      <c r="G1098" s="0" t="n">
        <v>0.044</v>
      </c>
      <c r="H1098" s="0" t="n">
        <v>0.067</v>
      </c>
    </row>
    <row r="1099" customFormat="false" ht="12.75" hidden="false" customHeight="false" outlineLevel="0" collapsed="false">
      <c r="A1099" s="329" t="s">
        <v>363</v>
      </c>
      <c r="B1099" s="330" t="s">
        <v>1508</v>
      </c>
      <c r="C1099" s="330" t="n">
        <v>18</v>
      </c>
      <c r="D1099" s="330" t="s">
        <v>836</v>
      </c>
      <c r="E1099" s="330" t="n">
        <v>4.554</v>
      </c>
      <c r="F1099" s="0" t="n">
        <v>0.942</v>
      </c>
      <c r="G1099" s="0" t="n">
        <v>1.781</v>
      </c>
      <c r="H1099" s="0" t="n">
        <v>2.669</v>
      </c>
    </row>
    <row r="1100" customFormat="false" ht="12.75" hidden="false" customHeight="false" outlineLevel="0" collapsed="false">
      <c r="A1100" s="329" t="s">
        <v>363</v>
      </c>
      <c r="B1100" s="330" t="s">
        <v>1508</v>
      </c>
      <c r="C1100" s="330" t="n">
        <v>18</v>
      </c>
      <c r="D1100" s="330" t="s">
        <v>838</v>
      </c>
      <c r="E1100" s="330" t="n">
        <v>6.135</v>
      </c>
      <c r="F1100" s="0" t="n">
        <v>1.269</v>
      </c>
      <c r="G1100" s="0" t="n">
        <v>2.399</v>
      </c>
      <c r="H1100" s="0" t="n">
        <v>3.596</v>
      </c>
    </row>
    <row r="1101" customFormat="false" ht="12.75" hidden="false" customHeight="false" outlineLevel="0" collapsed="false">
      <c r="A1101" s="329" t="s">
        <v>363</v>
      </c>
      <c r="B1101" s="330" t="s">
        <v>1508</v>
      </c>
      <c r="C1101" s="330" t="n">
        <v>18</v>
      </c>
      <c r="D1101" s="330" t="s">
        <v>841</v>
      </c>
      <c r="E1101" s="330" t="n">
        <v>4.563</v>
      </c>
      <c r="F1101" s="0" t="n">
        <v>0.944</v>
      </c>
      <c r="G1101" s="0" t="n">
        <v>1.784</v>
      </c>
      <c r="H1101" s="0" t="n">
        <v>2.674</v>
      </c>
    </row>
    <row r="1102" customFormat="false" ht="12.75" hidden="false" customHeight="false" outlineLevel="0" collapsed="false">
      <c r="A1102" s="329" t="s">
        <v>363</v>
      </c>
      <c r="B1102" s="330" t="s">
        <v>1508</v>
      </c>
      <c r="C1102" s="330" t="n">
        <v>18</v>
      </c>
      <c r="D1102" s="330" t="s">
        <v>851</v>
      </c>
      <c r="E1102" s="330" t="n">
        <v>0.525</v>
      </c>
      <c r="F1102" s="0" t="n">
        <v>0.109</v>
      </c>
      <c r="G1102" s="0" t="n">
        <v>0.205</v>
      </c>
      <c r="H1102" s="0" t="n">
        <v>0.308</v>
      </c>
    </row>
    <row r="1103" customFormat="false" ht="12.75" hidden="false" customHeight="false" outlineLevel="0" collapsed="false">
      <c r="A1103" s="329" t="s">
        <v>363</v>
      </c>
      <c r="B1103" s="330" t="s">
        <v>1508</v>
      </c>
      <c r="C1103" s="330" t="n">
        <v>18</v>
      </c>
      <c r="D1103" s="330" t="s">
        <v>843</v>
      </c>
      <c r="E1103" s="330" t="n">
        <v>13.784</v>
      </c>
      <c r="F1103" s="0" t="n">
        <v>2.852</v>
      </c>
      <c r="G1103" s="0" t="n">
        <v>5.389</v>
      </c>
      <c r="H1103" s="0" t="n">
        <v>8.079</v>
      </c>
    </row>
    <row r="1104" customFormat="false" ht="12.75" hidden="false" customHeight="false" outlineLevel="0" collapsed="false">
      <c r="A1104" s="329" t="s">
        <v>363</v>
      </c>
      <c r="B1104" s="330" t="s">
        <v>1508</v>
      </c>
      <c r="C1104" s="330" t="n">
        <v>18</v>
      </c>
      <c r="D1104" s="330" t="s">
        <v>845</v>
      </c>
      <c r="E1104" s="330" t="n">
        <v>0.052</v>
      </c>
      <c r="F1104" s="0" t="n">
        <v>0.011</v>
      </c>
      <c r="G1104" s="0" t="n">
        <v>0.02</v>
      </c>
      <c r="H1104" s="0" t="n">
        <v>0.031</v>
      </c>
    </row>
    <row r="1105" customFormat="false" ht="12.75" hidden="false" customHeight="false" outlineLevel="0" collapsed="false">
      <c r="A1105" s="329" t="s">
        <v>363</v>
      </c>
      <c r="B1105" s="330" t="s">
        <v>1508</v>
      </c>
      <c r="C1105" s="330" t="n">
        <v>18</v>
      </c>
      <c r="D1105" s="330" t="s">
        <v>849</v>
      </c>
      <c r="E1105" s="330" t="n">
        <v>0.011</v>
      </c>
      <c r="F1105" s="0" t="n">
        <v>0.002</v>
      </c>
      <c r="G1105" s="0" t="n">
        <v>0.004</v>
      </c>
      <c r="H1105" s="0" t="n">
        <v>0.006</v>
      </c>
    </row>
    <row r="1106" customFormat="false" ht="12.75" hidden="false" customHeight="false" outlineLevel="0" collapsed="false">
      <c r="A1106" s="329" t="s">
        <v>363</v>
      </c>
      <c r="B1106" s="330" t="s">
        <v>1508</v>
      </c>
      <c r="C1106" s="330" t="n">
        <v>18</v>
      </c>
      <c r="D1106" s="330" t="s">
        <v>855</v>
      </c>
      <c r="E1106" s="330" t="n">
        <v>0.013</v>
      </c>
      <c r="F1106" s="0" t="n">
        <v>0.003</v>
      </c>
      <c r="G1106" s="0" t="n">
        <v>0.005</v>
      </c>
      <c r="H1106" s="0" t="n">
        <v>0.008</v>
      </c>
    </row>
    <row r="1107" customFormat="false" ht="12.75" hidden="false" customHeight="false" outlineLevel="0" collapsed="false">
      <c r="A1107" s="329" t="s">
        <v>363</v>
      </c>
      <c r="B1107" s="330" t="s">
        <v>1508</v>
      </c>
      <c r="C1107" s="330" t="n">
        <v>18</v>
      </c>
      <c r="D1107" s="330" t="s">
        <v>857</v>
      </c>
      <c r="E1107" s="330" t="n">
        <v>0.013</v>
      </c>
      <c r="F1107" s="0" t="n">
        <v>0.003</v>
      </c>
      <c r="G1107" s="0" t="n">
        <v>0.005</v>
      </c>
      <c r="H1107" s="0" t="n">
        <v>0.008</v>
      </c>
    </row>
    <row r="1108" customFormat="false" ht="12.75" hidden="false" customHeight="false" outlineLevel="0" collapsed="false">
      <c r="A1108" s="329" t="s">
        <v>363</v>
      </c>
      <c r="B1108" s="330" t="s">
        <v>1508</v>
      </c>
      <c r="C1108" s="330" t="n">
        <v>18</v>
      </c>
      <c r="D1108" s="330" t="s">
        <v>859</v>
      </c>
      <c r="E1108" s="330" t="n">
        <v>5.39</v>
      </c>
      <c r="F1108" s="0" t="n">
        <v>1.115</v>
      </c>
      <c r="G1108" s="0" t="n">
        <v>2.107</v>
      </c>
      <c r="H1108" s="0" t="n">
        <v>3.159</v>
      </c>
    </row>
    <row r="1109" customFormat="false" ht="12.75" hidden="false" customHeight="false" outlineLevel="0" collapsed="false">
      <c r="A1109" s="329" t="s">
        <v>363</v>
      </c>
      <c r="B1109" s="330" t="s">
        <v>1508</v>
      </c>
      <c r="C1109" s="330" t="n">
        <v>18</v>
      </c>
      <c r="D1109" s="330" t="s">
        <v>861</v>
      </c>
      <c r="E1109" s="330" t="n">
        <v>3.468</v>
      </c>
      <c r="F1109" s="0" t="n">
        <v>0.718</v>
      </c>
      <c r="G1109" s="0" t="n">
        <v>1.356</v>
      </c>
      <c r="H1109" s="0" t="n">
        <v>2.033</v>
      </c>
    </row>
    <row r="1110" customFormat="false" ht="12.75" hidden="false" customHeight="false" outlineLevel="0" collapsed="false">
      <c r="A1110" s="329" t="s">
        <v>363</v>
      </c>
      <c r="B1110" s="330" t="s">
        <v>1508</v>
      </c>
      <c r="C1110" s="330" t="n">
        <v>18</v>
      </c>
      <c r="D1110" s="330" t="s">
        <v>863</v>
      </c>
      <c r="E1110" s="330" t="n">
        <v>0.133</v>
      </c>
      <c r="F1110" s="0" t="n">
        <v>0.028</v>
      </c>
      <c r="G1110" s="0" t="n">
        <v>0.052</v>
      </c>
      <c r="H1110" s="0" t="n">
        <v>0.078</v>
      </c>
    </row>
    <row r="1111" customFormat="false" ht="12.75" hidden="false" customHeight="false" outlineLevel="0" collapsed="false">
      <c r="A1111" s="329" t="s">
        <v>363</v>
      </c>
      <c r="B1111" s="330" t="s">
        <v>1508</v>
      </c>
      <c r="C1111" s="330" t="n">
        <v>18</v>
      </c>
      <c r="D1111" s="330" t="s">
        <v>866</v>
      </c>
      <c r="E1111" s="330" t="n">
        <v>18.204</v>
      </c>
      <c r="F1111" s="0" t="n">
        <v>3.766</v>
      </c>
      <c r="G1111" s="0" t="n">
        <v>7.118</v>
      </c>
      <c r="H1111" s="0" t="n">
        <v>10.67</v>
      </c>
    </row>
    <row r="1112" customFormat="false" ht="12.75" hidden="false" customHeight="false" outlineLevel="0" collapsed="false">
      <c r="A1112" s="329" t="s">
        <v>363</v>
      </c>
      <c r="B1112" s="330" t="s">
        <v>1508</v>
      </c>
      <c r="C1112" s="330" t="n">
        <v>18</v>
      </c>
      <c r="D1112" s="330" t="s">
        <v>868</v>
      </c>
      <c r="E1112" s="330" t="n">
        <v>0.336</v>
      </c>
      <c r="F1112" s="0" t="n">
        <v>0.07</v>
      </c>
      <c r="G1112" s="0" t="n">
        <v>0.131</v>
      </c>
      <c r="H1112" s="0" t="n">
        <v>0.197</v>
      </c>
    </row>
    <row r="1113" customFormat="false" ht="12.75" hidden="false" customHeight="false" outlineLevel="0" collapsed="false">
      <c r="A1113" s="329" t="s">
        <v>363</v>
      </c>
      <c r="B1113" s="330" t="s">
        <v>1508</v>
      </c>
      <c r="C1113" s="330" t="n">
        <v>18</v>
      </c>
      <c r="D1113" s="330" t="s">
        <v>873</v>
      </c>
      <c r="E1113" s="330" t="n">
        <v>2.717</v>
      </c>
      <c r="F1113" s="0" t="n">
        <v>0.562</v>
      </c>
      <c r="G1113" s="0" t="n">
        <v>1.062</v>
      </c>
      <c r="H1113" s="0" t="n">
        <v>1.592</v>
      </c>
    </row>
    <row r="1114" customFormat="false" ht="12.75" hidden="false" customHeight="false" outlineLevel="0" collapsed="false">
      <c r="A1114" s="329" t="s">
        <v>363</v>
      </c>
      <c r="B1114" s="330" t="s">
        <v>1508</v>
      </c>
      <c r="C1114" s="330" t="n">
        <v>18</v>
      </c>
      <c r="D1114" s="330" t="s">
        <v>875</v>
      </c>
      <c r="E1114" s="330" t="n">
        <v>1.169</v>
      </c>
      <c r="F1114" s="0" t="n">
        <v>0.242</v>
      </c>
      <c r="G1114" s="0" t="n">
        <v>0.457</v>
      </c>
      <c r="H1114" s="0" t="n">
        <v>0.685</v>
      </c>
    </row>
    <row r="1115" customFormat="false" ht="12.75" hidden="false" customHeight="false" outlineLevel="0" collapsed="false">
      <c r="A1115" s="329" t="s">
        <v>363</v>
      </c>
      <c r="B1115" s="330" t="s">
        <v>1508</v>
      </c>
      <c r="C1115" s="330" t="n">
        <v>18</v>
      </c>
      <c r="D1115" s="330" t="s">
        <v>880</v>
      </c>
      <c r="E1115" s="330" t="n">
        <v>3.123</v>
      </c>
      <c r="F1115" s="0" t="n">
        <v>0.646</v>
      </c>
      <c r="G1115" s="0" t="n">
        <v>1.221</v>
      </c>
      <c r="H1115" s="0" t="n">
        <v>1.831</v>
      </c>
    </row>
    <row r="1116" customFormat="false" ht="12.75" hidden="false" customHeight="false" outlineLevel="0" collapsed="false">
      <c r="A1116" s="329" t="s">
        <v>363</v>
      </c>
      <c r="B1116" s="330" t="s">
        <v>1508</v>
      </c>
      <c r="C1116" s="330" t="n">
        <v>18</v>
      </c>
      <c r="D1116" s="330" t="s">
        <v>878</v>
      </c>
      <c r="E1116" s="330" t="n">
        <v>0.011</v>
      </c>
      <c r="F1116" s="0" t="n">
        <v>0.002</v>
      </c>
      <c r="G1116" s="0" t="n">
        <v>0.004</v>
      </c>
      <c r="H1116" s="0" t="n">
        <v>0.006</v>
      </c>
    </row>
    <row r="1117" customFormat="false" ht="12.75" hidden="false" customHeight="false" outlineLevel="0" collapsed="false">
      <c r="A1117" s="329" t="s">
        <v>363</v>
      </c>
      <c r="B1117" s="330" t="s">
        <v>1508</v>
      </c>
      <c r="C1117" s="330" t="n">
        <v>18</v>
      </c>
      <c r="D1117" s="330" t="s">
        <v>882</v>
      </c>
      <c r="E1117" s="330" t="n">
        <v>0.072</v>
      </c>
      <c r="F1117" s="0" t="n">
        <v>0.015</v>
      </c>
      <c r="G1117" s="0" t="n">
        <v>0.028</v>
      </c>
      <c r="H1117" s="0" t="n">
        <v>0.042</v>
      </c>
    </row>
    <row r="1118" customFormat="false" ht="12.75" hidden="false" customHeight="false" outlineLevel="0" collapsed="false">
      <c r="A1118" s="329" t="s">
        <v>363</v>
      </c>
      <c r="B1118" s="330" t="s">
        <v>1508</v>
      </c>
      <c r="C1118" s="330" t="n">
        <v>18</v>
      </c>
      <c r="D1118" s="330" t="s">
        <v>884</v>
      </c>
      <c r="E1118" s="330" t="n">
        <v>1.049</v>
      </c>
      <c r="F1118" s="0" t="n">
        <v>0.217</v>
      </c>
      <c r="G1118" s="0" t="n">
        <v>0.41</v>
      </c>
      <c r="H1118" s="0" t="n">
        <v>0.615</v>
      </c>
    </row>
    <row r="1119" customFormat="false" ht="12.75" hidden="false" customHeight="false" outlineLevel="0" collapsed="false">
      <c r="A1119" s="329" t="s">
        <v>363</v>
      </c>
      <c r="B1119" s="330" t="s">
        <v>1508</v>
      </c>
      <c r="C1119" s="330" t="n">
        <v>18</v>
      </c>
      <c r="D1119" s="330" t="s">
        <v>886</v>
      </c>
      <c r="E1119" s="330" t="n">
        <v>1.566</v>
      </c>
      <c r="F1119" s="0" t="n">
        <v>0.324</v>
      </c>
      <c r="G1119" s="0" t="n">
        <v>0.612</v>
      </c>
      <c r="H1119" s="0" t="n">
        <v>0.918</v>
      </c>
    </row>
    <row r="1120" customFormat="false" ht="12.75" hidden="false" customHeight="false" outlineLevel="0" collapsed="false">
      <c r="A1120" s="329" t="s">
        <v>363</v>
      </c>
      <c r="B1120" s="330" t="s">
        <v>1508</v>
      </c>
      <c r="C1120" s="330" t="n">
        <v>18</v>
      </c>
      <c r="D1120" s="330" t="s">
        <v>888</v>
      </c>
      <c r="E1120" s="330" t="n">
        <v>0.012</v>
      </c>
      <c r="F1120" s="0" t="n">
        <v>0.002</v>
      </c>
      <c r="G1120" s="0" t="n">
        <v>0.005</v>
      </c>
      <c r="H1120" s="0" t="n">
        <v>0.007</v>
      </c>
    </row>
    <row r="1121" customFormat="false" ht="12.75" hidden="false" customHeight="false" outlineLevel="0" collapsed="false">
      <c r="A1121" s="329" t="s">
        <v>363</v>
      </c>
      <c r="B1121" s="330" t="s">
        <v>1508</v>
      </c>
      <c r="C1121" s="330" t="n">
        <v>18</v>
      </c>
      <c r="D1121" s="330" t="s">
        <v>890</v>
      </c>
      <c r="E1121" s="330" t="n">
        <v>0.118</v>
      </c>
      <c r="F1121" s="0" t="n">
        <v>0.024</v>
      </c>
      <c r="G1121" s="0" t="n">
        <v>0.046</v>
      </c>
      <c r="H1121" s="0" t="n">
        <v>0.069</v>
      </c>
    </row>
    <row r="1122" customFormat="false" ht="12.75" hidden="false" customHeight="false" outlineLevel="0" collapsed="false">
      <c r="A1122" s="329" t="s">
        <v>363</v>
      </c>
      <c r="B1122" s="330" t="s">
        <v>1508</v>
      </c>
      <c r="C1122" s="330" t="n">
        <v>18</v>
      </c>
      <c r="D1122" s="330" t="s">
        <v>903</v>
      </c>
      <c r="E1122" s="330" t="n">
        <v>0.003</v>
      </c>
      <c r="F1122" s="0" t="n">
        <v>0.001</v>
      </c>
      <c r="G1122" s="0" t="n">
        <v>0.001</v>
      </c>
      <c r="H1122" s="0" t="n">
        <v>0.002</v>
      </c>
    </row>
    <row r="1123" customFormat="false" ht="12.75" hidden="false" customHeight="false" outlineLevel="0" collapsed="false">
      <c r="A1123" s="329" t="s">
        <v>363</v>
      </c>
      <c r="B1123" s="330" t="s">
        <v>1508</v>
      </c>
      <c r="C1123" s="330" t="n">
        <v>18</v>
      </c>
      <c r="D1123" s="330" t="s">
        <v>901</v>
      </c>
      <c r="E1123" s="330" t="n">
        <v>0.048</v>
      </c>
      <c r="F1123" s="0" t="n">
        <v>0.01</v>
      </c>
      <c r="G1123" s="0" t="n">
        <v>0.019</v>
      </c>
      <c r="H1123" s="0" t="n">
        <v>0.028</v>
      </c>
    </row>
    <row r="1124" customFormat="false" ht="12.75" hidden="false" customHeight="false" outlineLevel="0" collapsed="false">
      <c r="A1124" s="329" t="s">
        <v>363</v>
      </c>
      <c r="B1124" s="330" t="s">
        <v>1508</v>
      </c>
      <c r="C1124" s="330" t="n">
        <v>18</v>
      </c>
      <c r="D1124" s="330" t="s">
        <v>907</v>
      </c>
      <c r="E1124" s="330" t="n">
        <v>0.013</v>
      </c>
      <c r="F1124" s="0" t="n">
        <v>0.003</v>
      </c>
      <c r="G1124" s="0" t="n">
        <v>0.005</v>
      </c>
      <c r="H1124" s="0" t="n">
        <v>0.008</v>
      </c>
    </row>
    <row r="1125" customFormat="false" ht="12.75" hidden="false" customHeight="false" outlineLevel="0" collapsed="false">
      <c r="A1125" s="329" t="s">
        <v>363</v>
      </c>
      <c r="B1125" s="330" t="s">
        <v>1508</v>
      </c>
      <c r="C1125" s="330" t="n">
        <v>18</v>
      </c>
      <c r="D1125" s="330" t="s">
        <v>909</v>
      </c>
      <c r="E1125" s="330" t="n">
        <v>6.152</v>
      </c>
      <c r="F1125" s="0" t="n">
        <v>1.273</v>
      </c>
      <c r="G1125" s="0" t="n">
        <v>2.406</v>
      </c>
      <c r="H1125" s="0" t="n">
        <v>3.606</v>
      </c>
    </row>
    <row r="1126" customFormat="false" ht="12.75" hidden="false" customHeight="false" outlineLevel="0" collapsed="false">
      <c r="A1126" s="329" t="s">
        <v>363</v>
      </c>
      <c r="B1126" s="330" t="s">
        <v>1508</v>
      </c>
      <c r="C1126" s="330" t="n">
        <v>18</v>
      </c>
      <c r="D1126" s="330" t="s">
        <v>905</v>
      </c>
      <c r="E1126" s="330" t="n">
        <v>3.275</v>
      </c>
      <c r="F1126" s="0" t="n">
        <v>0.678</v>
      </c>
      <c r="G1126" s="0" t="n">
        <v>1.28</v>
      </c>
      <c r="H1126" s="0" t="n">
        <v>1.919</v>
      </c>
    </row>
    <row r="1127" customFormat="false" ht="12.75" hidden="false" customHeight="false" outlineLevel="0" collapsed="false">
      <c r="A1127" s="329" t="s">
        <v>363</v>
      </c>
      <c r="B1127" s="330" t="s">
        <v>1508</v>
      </c>
      <c r="C1127" s="330" t="n">
        <v>18</v>
      </c>
      <c r="D1127" s="330" t="s">
        <v>912</v>
      </c>
      <c r="E1127" s="330" t="n">
        <v>0.09</v>
      </c>
      <c r="F1127" s="0" t="n">
        <v>0.019</v>
      </c>
      <c r="G1127" s="0" t="n">
        <v>0.035</v>
      </c>
      <c r="H1127" s="0" t="n">
        <v>0.052</v>
      </c>
    </row>
    <row r="1128" customFormat="false" ht="12.75" hidden="false" customHeight="false" outlineLevel="0" collapsed="false">
      <c r="A1128" s="329" t="s">
        <v>363</v>
      </c>
      <c r="B1128" s="330" t="s">
        <v>1508</v>
      </c>
      <c r="C1128" s="330" t="n">
        <v>18</v>
      </c>
      <c r="D1128" s="330" t="s">
        <v>914</v>
      </c>
      <c r="E1128" s="330" t="n">
        <v>0.009</v>
      </c>
      <c r="F1128" s="0" t="n">
        <v>0.002</v>
      </c>
      <c r="G1128" s="0" t="n">
        <v>0.003</v>
      </c>
      <c r="H1128" s="0" t="n">
        <v>0.005</v>
      </c>
    </row>
    <row r="1129" customFormat="false" ht="12.75" hidden="false" customHeight="false" outlineLevel="0" collapsed="false">
      <c r="A1129" s="329" t="s">
        <v>363</v>
      </c>
      <c r="B1129" s="330" t="s">
        <v>1508</v>
      </c>
      <c r="C1129" s="330" t="n">
        <v>18</v>
      </c>
      <c r="D1129" s="330" t="s">
        <v>916</v>
      </c>
      <c r="E1129" s="330" t="n">
        <v>0.025</v>
      </c>
      <c r="F1129" s="0" t="n">
        <v>0.005</v>
      </c>
      <c r="G1129" s="0" t="n">
        <v>0.01</v>
      </c>
      <c r="H1129" s="0" t="n">
        <v>0.015</v>
      </c>
    </row>
    <row r="1130" customFormat="false" ht="12.75" hidden="false" customHeight="false" outlineLevel="0" collapsed="false">
      <c r="A1130" s="329" t="s">
        <v>363</v>
      </c>
      <c r="B1130" s="330" t="s">
        <v>1508</v>
      </c>
      <c r="C1130" s="330" t="n">
        <v>18</v>
      </c>
      <c r="D1130" s="330" t="s">
        <v>924</v>
      </c>
      <c r="E1130" s="330" t="n">
        <v>6.04</v>
      </c>
      <c r="F1130" s="0" t="n">
        <v>1.25</v>
      </c>
      <c r="G1130" s="0" t="n">
        <v>2.362</v>
      </c>
      <c r="H1130" s="0" t="n">
        <v>3.54</v>
      </c>
    </row>
    <row r="1131" customFormat="false" ht="12.75" hidden="false" customHeight="false" outlineLevel="0" collapsed="false">
      <c r="A1131" s="329" t="s">
        <v>363</v>
      </c>
      <c r="B1131" s="330" t="s">
        <v>1508</v>
      </c>
      <c r="C1131" s="330" t="n">
        <v>18</v>
      </c>
      <c r="D1131" s="330" t="s">
        <v>927</v>
      </c>
      <c r="E1131" s="330" t="n">
        <v>4.338</v>
      </c>
      <c r="F1131" s="0" t="n">
        <v>0.898</v>
      </c>
      <c r="G1131" s="0" t="n">
        <v>1.696</v>
      </c>
      <c r="H1131" s="0" t="n">
        <v>2.543</v>
      </c>
    </row>
    <row r="1132" customFormat="false" ht="12.75" hidden="false" customHeight="false" outlineLevel="0" collapsed="false">
      <c r="A1132" s="329" t="s">
        <v>363</v>
      </c>
      <c r="B1132" s="330" t="s">
        <v>1508</v>
      </c>
      <c r="C1132" s="330" t="n">
        <v>18</v>
      </c>
      <c r="D1132" s="330" t="s">
        <v>934</v>
      </c>
      <c r="E1132" s="330" t="n">
        <v>0.245</v>
      </c>
      <c r="F1132" s="0" t="n">
        <v>0.051</v>
      </c>
      <c r="G1132" s="0" t="n">
        <v>0.096</v>
      </c>
      <c r="H1132" s="0" t="n">
        <v>0.143</v>
      </c>
    </row>
    <row r="1133" customFormat="false" ht="12.75" hidden="false" customHeight="false" outlineLevel="0" collapsed="false">
      <c r="A1133" s="329" t="s">
        <v>363</v>
      </c>
      <c r="B1133" s="330" t="s">
        <v>1508</v>
      </c>
      <c r="C1133" s="330" t="n">
        <v>18</v>
      </c>
      <c r="D1133" s="330" t="s">
        <v>937</v>
      </c>
      <c r="E1133" s="330" t="n">
        <v>8.416</v>
      </c>
      <c r="F1133" s="0" t="n">
        <v>1.741</v>
      </c>
      <c r="G1133" s="0" t="n">
        <v>3.291</v>
      </c>
      <c r="H1133" s="0" t="n">
        <v>4.933</v>
      </c>
    </row>
    <row r="1134" customFormat="false" ht="12.75" hidden="false" customHeight="false" outlineLevel="0" collapsed="false">
      <c r="A1134" s="329" t="s">
        <v>363</v>
      </c>
      <c r="B1134" s="330" t="s">
        <v>1508</v>
      </c>
      <c r="C1134" s="330" t="n">
        <v>18</v>
      </c>
      <c r="D1134" s="330" t="s">
        <v>939</v>
      </c>
      <c r="E1134" s="330" t="n">
        <v>0.022</v>
      </c>
      <c r="F1134" s="0" t="n">
        <v>0.005</v>
      </c>
      <c r="G1134" s="0" t="n">
        <v>0.009</v>
      </c>
      <c r="H1134" s="0" t="n">
        <v>0.013</v>
      </c>
    </row>
    <row r="1135" customFormat="false" ht="12.75" hidden="false" customHeight="false" outlineLevel="0" collapsed="false">
      <c r="A1135" s="329" t="s">
        <v>363</v>
      </c>
      <c r="B1135" s="330" t="s">
        <v>1508</v>
      </c>
      <c r="C1135" s="330" t="n">
        <v>18</v>
      </c>
      <c r="D1135" s="330" t="s">
        <v>942</v>
      </c>
      <c r="E1135" s="330" t="n">
        <v>3.446</v>
      </c>
      <c r="F1135" s="0" t="n">
        <v>0.713</v>
      </c>
      <c r="G1135" s="0" t="n">
        <v>1.348</v>
      </c>
      <c r="H1135" s="0" t="n">
        <v>2.02</v>
      </c>
    </row>
    <row r="1136" customFormat="false" ht="12.75" hidden="false" customHeight="false" outlineLevel="0" collapsed="false">
      <c r="A1136" s="329" t="s">
        <v>363</v>
      </c>
      <c r="B1136" s="330" t="s">
        <v>1508</v>
      </c>
      <c r="C1136" s="330" t="n">
        <v>18</v>
      </c>
      <c r="D1136" s="330" t="s">
        <v>948</v>
      </c>
      <c r="E1136" s="330" t="n">
        <v>0.411</v>
      </c>
      <c r="F1136" s="0" t="n">
        <v>0.085</v>
      </c>
      <c r="G1136" s="0" t="n">
        <v>0.161</v>
      </c>
      <c r="H1136" s="0" t="n">
        <v>0.241</v>
      </c>
    </row>
    <row r="1137" customFormat="false" ht="12.75" hidden="false" customHeight="false" outlineLevel="0" collapsed="false">
      <c r="A1137" s="329" t="s">
        <v>363</v>
      </c>
      <c r="B1137" s="330" t="s">
        <v>1508</v>
      </c>
      <c r="C1137" s="330" t="n">
        <v>18</v>
      </c>
      <c r="D1137" s="330" t="s">
        <v>952</v>
      </c>
      <c r="E1137" s="330" t="n">
        <v>0.871</v>
      </c>
      <c r="F1137" s="0" t="n">
        <v>0.18</v>
      </c>
      <c r="G1137" s="0" t="n">
        <v>0.341</v>
      </c>
      <c r="H1137" s="0" t="n">
        <v>0.511</v>
      </c>
    </row>
    <row r="1138" customFormat="false" ht="12.75" hidden="false" customHeight="false" outlineLevel="0" collapsed="false">
      <c r="A1138" s="329" t="s">
        <v>363</v>
      </c>
      <c r="B1138" s="330" t="s">
        <v>1508</v>
      </c>
      <c r="C1138" s="330" t="n">
        <v>18</v>
      </c>
      <c r="D1138" s="330" t="s">
        <v>966</v>
      </c>
      <c r="E1138" s="330" t="n">
        <v>0.07</v>
      </c>
      <c r="F1138" s="0" t="n">
        <v>0.014</v>
      </c>
      <c r="G1138" s="0" t="n">
        <v>0.027</v>
      </c>
      <c r="H1138" s="0" t="n">
        <v>0.041</v>
      </c>
    </row>
    <row r="1139" customFormat="false" ht="12.75" hidden="false" customHeight="false" outlineLevel="0" collapsed="false">
      <c r="A1139" s="329" t="s">
        <v>363</v>
      </c>
      <c r="B1139" s="330" t="s">
        <v>1508</v>
      </c>
      <c r="C1139" s="330" t="n">
        <v>18</v>
      </c>
      <c r="D1139" s="330" t="s">
        <v>960</v>
      </c>
      <c r="E1139" s="330" t="n">
        <v>0.049</v>
      </c>
      <c r="F1139" s="0" t="n">
        <v>0.01</v>
      </c>
      <c r="G1139" s="0" t="n">
        <v>0.019</v>
      </c>
      <c r="H1139" s="0" t="n">
        <v>0.029</v>
      </c>
    </row>
    <row r="1140" customFormat="false" ht="12.75" hidden="false" customHeight="false" outlineLevel="0" collapsed="false">
      <c r="A1140" s="329" t="s">
        <v>363</v>
      </c>
      <c r="B1140" s="330" t="s">
        <v>1508</v>
      </c>
      <c r="C1140" s="330" t="n">
        <v>18</v>
      </c>
      <c r="D1140" s="330" t="s">
        <v>962</v>
      </c>
      <c r="E1140" s="330" t="n">
        <v>0.996</v>
      </c>
      <c r="F1140" s="0" t="n">
        <v>0.206</v>
      </c>
      <c r="G1140" s="0" t="n">
        <v>0.39</v>
      </c>
      <c r="H1140" s="0" t="n">
        <v>0.584</v>
      </c>
    </row>
    <row r="1141" customFormat="false" ht="12.75" hidden="false" customHeight="false" outlineLevel="0" collapsed="false">
      <c r="A1141" s="329" t="s">
        <v>363</v>
      </c>
      <c r="B1141" s="330" t="s">
        <v>1508</v>
      </c>
      <c r="C1141" s="330" t="n">
        <v>18</v>
      </c>
      <c r="D1141" s="330" t="s">
        <v>968</v>
      </c>
      <c r="E1141" s="330" t="n">
        <v>1.657</v>
      </c>
      <c r="F1141" s="0" t="n">
        <v>0.343</v>
      </c>
      <c r="G1141" s="0" t="n">
        <v>0.648</v>
      </c>
      <c r="H1141" s="0" t="n">
        <v>0.971</v>
      </c>
    </row>
    <row r="1142" customFormat="false" ht="12.75" hidden="false" customHeight="false" outlineLevel="0" collapsed="false">
      <c r="A1142" s="329" t="s">
        <v>363</v>
      </c>
      <c r="B1142" s="330" t="s">
        <v>1508</v>
      </c>
      <c r="C1142" s="330" t="n">
        <v>18</v>
      </c>
      <c r="D1142" s="330" t="s">
        <v>972</v>
      </c>
      <c r="E1142" s="330" t="n">
        <v>1.14</v>
      </c>
      <c r="F1142" s="0" t="n">
        <v>0.236</v>
      </c>
      <c r="G1142" s="0" t="n">
        <v>0.446</v>
      </c>
      <c r="H1142" s="0" t="n">
        <v>0.668</v>
      </c>
    </row>
    <row r="1143" customFormat="false" ht="12.75" hidden="false" customHeight="false" outlineLevel="0" collapsed="false">
      <c r="A1143" s="329" t="s">
        <v>363</v>
      </c>
      <c r="B1143" s="330" t="s">
        <v>1508</v>
      </c>
      <c r="C1143" s="330" t="n">
        <v>18</v>
      </c>
      <c r="D1143" s="330" t="s">
        <v>976</v>
      </c>
      <c r="E1143" s="330" t="n">
        <v>6.265</v>
      </c>
      <c r="F1143" s="0" t="n">
        <v>1.296</v>
      </c>
      <c r="G1143" s="0" t="n">
        <v>2.45</v>
      </c>
      <c r="H1143" s="0" t="n">
        <v>3.672</v>
      </c>
    </row>
    <row r="1144" customFormat="false" ht="12.75" hidden="false" customHeight="false" outlineLevel="0" collapsed="false">
      <c r="A1144" s="329" t="s">
        <v>363</v>
      </c>
      <c r="B1144" s="330" t="s">
        <v>1508</v>
      </c>
      <c r="C1144" s="330" t="n">
        <v>18</v>
      </c>
      <c r="D1144" s="330" t="s">
        <v>978</v>
      </c>
      <c r="E1144" s="330" t="n">
        <v>1.315</v>
      </c>
      <c r="F1144" s="0" t="n">
        <v>0.272</v>
      </c>
      <c r="G1144" s="0" t="n">
        <v>0.514</v>
      </c>
      <c r="H1144" s="0" t="n">
        <v>0.77</v>
      </c>
    </row>
    <row r="1145" customFormat="false" ht="12.75" hidden="false" customHeight="false" outlineLevel="0" collapsed="false">
      <c r="A1145" s="329" t="s">
        <v>363</v>
      </c>
      <c r="B1145" s="330" t="s">
        <v>1508</v>
      </c>
      <c r="C1145" s="330" t="n">
        <v>18</v>
      </c>
      <c r="D1145" s="330" t="s">
        <v>981</v>
      </c>
      <c r="E1145" s="330" t="n">
        <v>0.011</v>
      </c>
      <c r="F1145" s="0" t="n">
        <v>0.002</v>
      </c>
      <c r="G1145" s="0" t="n">
        <v>0.004</v>
      </c>
      <c r="H1145" s="0" t="n">
        <v>0.006</v>
      </c>
    </row>
    <row r="1146" customFormat="false" ht="12.75" hidden="false" customHeight="false" outlineLevel="0" collapsed="false">
      <c r="A1146" s="329" t="s">
        <v>363</v>
      </c>
      <c r="B1146" s="330" t="s">
        <v>1508</v>
      </c>
      <c r="C1146" s="330" t="n">
        <v>18</v>
      </c>
      <c r="D1146" s="330" t="s">
        <v>983</v>
      </c>
      <c r="E1146" s="330" t="n">
        <v>0.409</v>
      </c>
      <c r="F1146" s="0" t="n">
        <v>0.085</v>
      </c>
      <c r="G1146" s="0" t="n">
        <v>0.16</v>
      </c>
      <c r="H1146" s="0" t="n">
        <v>0.24</v>
      </c>
    </row>
    <row r="1147" customFormat="false" ht="12.75" hidden="false" customHeight="false" outlineLevel="0" collapsed="false">
      <c r="A1147" s="329" t="s">
        <v>363</v>
      </c>
      <c r="B1147" s="330" t="s">
        <v>1508</v>
      </c>
      <c r="C1147" s="330" t="n">
        <v>18</v>
      </c>
      <c r="D1147" s="330" t="s">
        <v>992</v>
      </c>
      <c r="E1147" s="330" t="n">
        <v>0.035</v>
      </c>
      <c r="F1147" s="0" t="n">
        <v>0.007</v>
      </c>
      <c r="G1147" s="0" t="n">
        <v>0.014</v>
      </c>
      <c r="H1147" s="0" t="n">
        <v>0.02</v>
      </c>
    </row>
    <row r="1148" customFormat="false" ht="12.75" hidden="false" customHeight="false" outlineLevel="0" collapsed="false">
      <c r="A1148" s="329" t="s">
        <v>363</v>
      </c>
      <c r="B1148" s="330" t="s">
        <v>1508</v>
      </c>
      <c r="C1148" s="330" t="n">
        <v>18</v>
      </c>
      <c r="D1148" s="330" t="s">
        <v>996</v>
      </c>
      <c r="E1148" s="330" t="n">
        <v>1.523</v>
      </c>
      <c r="F1148" s="0" t="n">
        <v>0.315</v>
      </c>
      <c r="G1148" s="0" t="n">
        <v>0.596</v>
      </c>
      <c r="H1148" s="0" t="n">
        <v>0.893</v>
      </c>
    </row>
    <row r="1149" customFormat="false" ht="12.75" hidden="false" customHeight="false" outlineLevel="0" collapsed="false">
      <c r="A1149" s="329" t="s">
        <v>363</v>
      </c>
      <c r="B1149" s="330" t="s">
        <v>1508</v>
      </c>
      <c r="C1149" s="330" t="n">
        <v>18</v>
      </c>
      <c r="D1149" s="330" t="s">
        <v>998</v>
      </c>
      <c r="E1149" s="330" t="n">
        <v>2.981</v>
      </c>
      <c r="F1149" s="0" t="n">
        <v>0.617</v>
      </c>
      <c r="G1149" s="0" t="n">
        <v>1.165</v>
      </c>
      <c r="H1149" s="0" t="n">
        <v>1.747</v>
      </c>
    </row>
    <row r="1150" customFormat="false" ht="12.75" hidden="false" customHeight="false" outlineLevel="0" collapsed="false">
      <c r="A1150" s="329" t="s">
        <v>363</v>
      </c>
      <c r="B1150" s="330" t="s">
        <v>1508</v>
      </c>
      <c r="C1150" s="330" t="n">
        <v>18</v>
      </c>
      <c r="D1150" s="330" t="s">
        <v>1000</v>
      </c>
      <c r="E1150" s="330" t="n">
        <v>0.011</v>
      </c>
      <c r="F1150" s="0" t="n">
        <v>0.002</v>
      </c>
      <c r="G1150" s="0" t="n">
        <v>0.004</v>
      </c>
      <c r="H1150" s="0" t="n">
        <v>0.006</v>
      </c>
    </row>
    <row r="1151" customFormat="false" ht="12.75" hidden="false" customHeight="false" outlineLevel="0" collapsed="false">
      <c r="A1151" s="329" t="s">
        <v>363</v>
      </c>
      <c r="B1151" s="330" t="s">
        <v>1508</v>
      </c>
      <c r="C1151" s="330" t="n">
        <v>18</v>
      </c>
      <c r="D1151" s="330" t="s">
        <v>1003</v>
      </c>
      <c r="E1151" s="330" t="n">
        <v>2.43</v>
      </c>
      <c r="F1151" s="0" t="n">
        <v>0.503</v>
      </c>
      <c r="G1151" s="0" t="n">
        <v>0.95</v>
      </c>
      <c r="H1151" s="0" t="n">
        <v>1.424</v>
      </c>
    </row>
    <row r="1152" customFormat="false" ht="12.75" hidden="false" customHeight="false" outlineLevel="0" collapsed="false">
      <c r="A1152" s="329" t="s">
        <v>363</v>
      </c>
      <c r="B1152" s="330" t="s">
        <v>1508</v>
      </c>
      <c r="C1152" s="330" t="n">
        <v>18</v>
      </c>
      <c r="D1152" s="330" t="s">
        <v>1063</v>
      </c>
      <c r="E1152" s="330" t="n">
        <v>1.681</v>
      </c>
      <c r="F1152" s="0" t="n">
        <v>0.348</v>
      </c>
      <c r="G1152" s="0" t="n">
        <v>0.657</v>
      </c>
      <c r="H1152" s="0" t="n">
        <v>0.985</v>
      </c>
    </row>
    <row r="1153" customFormat="false" ht="12.75" hidden="false" customHeight="false" outlineLevel="0" collapsed="false">
      <c r="A1153" s="329" t="s">
        <v>363</v>
      </c>
      <c r="B1153" s="330" t="s">
        <v>1508</v>
      </c>
      <c r="C1153" s="330" t="n">
        <v>18</v>
      </c>
      <c r="D1153" s="330" t="s">
        <v>1007</v>
      </c>
      <c r="E1153" s="330" t="n">
        <v>0.443</v>
      </c>
      <c r="F1153" s="0" t="n">
        <v>0.092</v>
      </c>
      <c r="G1153" s="0" t="n">
        <v>0.173</v>
      </c>
      <c r="H1153" s="0" t="n">
        <v>0.26</v>
      </c>
    </row>
    <row r="1154" customFormat="false" ht="12.75" hidden="false" customHeight="false" outlineLevel="0" collapsed="false">
      <c r="A1154" s="329" t="s">
        <v>363</v>
      </c>
      <c r="B1154" s="330" t="s">
        <v>1508</v>
      </c>
      <c r="C1154" s="330" t="n">
        <v>18</v>
      </c>
      <c r="D1154" s="330" t="s">
        <v>1010</v>
      </c>
      <c r="E1154" s="330" t="n">
        <v>0.107</v>
      </c>
      <c r="F1154" s="0" t="n">
        <v>0.022</v>
      </c>
      <c r="G1154" s="0" t="n">
        <v>0.042</v>
      </c>
      <c r="H1154" s="0" t="n">
        <v>0.063</v>
      </c>
    </row>
    <row r="1155" customFormat="false" ht="12.75" hidden="false" customHeight="false" outlineLevel="0" collapsed="false">
      <c r="A1155" s="329" t="s">
        <v>363</v>
      </c>
      <c r="B1155" s="330" t="s">
        <v>1508</v>
      </c>
      <c r="C1155" s="330" t="n">
        <v>18</v>
      </c>
      <c r="D1155" s="330" t="s">
        <v>1017</v>
      </c>
      <c r="E1155" s="330" t="n">
        <v>0.013</v>
      </c>
      <c r="F1155" s="0" t="n">
        <v>0.003</v>
      </c>
      <c r="G1155" s="0" t="n">
        <v>0.005</v>
      </c>
      <c r="H1155" s="0" t="n">
        <v>0.008</v>
      </c>
    </row>
    <row r="1156" customFormat="false" ht="12.75" hidden="false" customHeight="false" outlineLevel="0" collapsed="false">
      <c r="A1156" s="329" t="s">
        <v>363</v>
      </c>
      <c r="B1156" s="330" t="s">
        <v>1508</v>
      </c>
      <c r="C1156" s="330" t="n">
        <v>18</v>
      </c>
      <c r="D1156" s="330" t="s">
        <v>1019</v>
      </c>
      <c r="E1156" s="330" t="n">
        <v>0.952</v>
      </c>
      <c r="F1156" s="0" t="n">
        <v>0.197</v>
      </c>
      <c r="G1156" s="0" t="n">
        <v>0.372</v>
      </c>
      <c r="H1156" s="0" t="n">
        <v>0.558</v>
      </c>
    </row>
    <row r="1157" customFormat="false" ht="12.75" hidden="false" customHeight="false" outlineLevel="0" collapsed="false">
      <c r="A1157" s="329" t="s">
        <v>363</v>
      </c>
      <c r="B1157" s="330" t="s">
        <v>1508</v>
      </c>
      <c r="C1157" s="330" t="n">
        <v>18</v>
      </c>
      <c r="D1157" s="330" t="s">
        <v>1025</v>
      </c>
      <c r="E1157" s="330" t="n">
        <v>2.256</v>
      </c>
      <c r="F1157" s="0" t="n">
        <v>0.467</v>
      </c>
      <c r="G1157" s="0" t="n">
        <v>0.882</v>
      </c>
      <c r="H1157" s="0" t="n">
        <v>1.322</v>
      </c>
    </row>
    <row r="1158" customFormat="false" ht="12.75" hidden="false" customHeight="false" outlineLevel="0" collapsed="false">
      <c r="A1158" s="329" t="s">
        <v>363</v>
      </c>
      <c r="B1158" s="330" t="s">
        <v>1508</v>
      </c>
      <c r="C1158" s="330" t="n">
        <v>18</v>
      </c>
      <c r="D1158" s="330" t="s">
        <v>1033</v>
      </c>
      <c r="E1158" s="330" t="n">
        <v>1.13</v>
      </c>
      <c r="F1158" s="0" t="n">
        <v>0.234</v>
      </c>
      <c r="G1158" s="0" t="n">
        <v>0.442</v>
      </c>
      <c r="H1158" s="0" t="n">
        <v>0.662</v>
      </c>
    </row>
    <row r="1159" customFormat="false" ht="12.75" hidden="false" customHeight="false" outlineLevel="0" collapsed="false">
      <c r="A1159" s="329" t="s">
        <v>363</v>
      </c>
      <c r="B1159" s="330" t="s">
        <v>1508</v>
      </c>
      <c r="C1159" s="330" t="n">
        <v>18</v>
      </c>
      <c r="D1159" s="330" t="s">
        <v>1035</v>
      </c>
      <c r="E1159" s="330" t="n">
        <v>4.289</v>
      </c>
      <c r="F1159" s="0" t="n">
        <v>0.887</v>
      </c>
      <c r="G1159" s="0" t="n">
        <v>1.677</v>
      </c>
      <c r="H1159" s="0" t="n">
        <v>2.514</v>
      </c>
    </row>
    <row r="1160" customFormat="false" ht="12.75" hidden="false" customHeight="false" outlineLevel="0" collapsed="false">
      <c r="A1160" s="329" t="s">
        <v>363</v>
      </c>
      <c r="B1160" s="330" t="s">
        <v>1508</v>
      </c>
      <c r="C1160" s="330" t="n">
        <v>18</v>
      </c>
      <c r="D1160" s="330" t="s">
        <v>1031</v>
      </c>
      <c r="E1160" s="330" t="n">
        <v>0.666</v>
      </c>
      <c r="F1160" s="0" t="n">
        <v>0.138</v>
      </c>
      <c r="G1160" s="0" t="n">
        <v>0.26</v>
      </c>
      <c r="H1160" s="0" t="n">
        <v>0.39</v>
      </c>
    </row>
    <row r="1161" customFormat="false" ht="12.75" hidden="false" customHeight="false" outlineLevel="0" collapsed="false">
      <c r="A1161" s="329" t="s">
        <v>363</v>
      </c>
      <c r="B1161" s="330" t="s">
        <v>1508</v>
      </c>
      <c r="C1161" s="330" t="n">
        <v>18</v>
      </c>
      <c r="D1161" s="330" t="s">
        <v>1051</v>
      </c>
      <c r="E1161" s="330" t="n">
        <v>1.138</v>
      </c>
      <c r="F1161" s="0" t="n">
        <v>0.235</v>
      </c>
      <c r="G1161" s="0" t="n">
        <v>0.445</v>
      </c>
      <c r="H1161" s="0" t="n">
        <v>0.667</v>
      </c>
    </row>
    <row r="1162" customFormat="false" ht="12.75" hidden="false" customHeight="false" outlineLevel="0" collapsed="false">
      <c r="A1162" s="329" t="s">
        <v>363</v>
      </c>
      <c r="B1162" s="330" t="s">
        <v>1508</v>
      </c>
      <c r="C1162" s="330" t="n">
        <v>18</v>
      </c>
      <c r="D1162" s="330" t="s">
        <v>1048</v>
      </c>
      <c r="E1162" s="330" t="n">
        <v>0.242</v>
      </c>
      <c r="F1162" s="0" t="n">
        <v>0.05</v>
      </c>
      <c r="G1162" s="0" t="n">
        <v>0.094</v>
      </c>
      <c r="H1162" s="0" t="n">
        <v>0.142</v>
      </c>
    </row>
    <row r="1163" customFormat="false" ht="12.75" hidden="false" customHeight="false" outlineLevel="0" collapsed="false">
      <c r="A1163" s="329" t="s">
        <v>363</v>
      </c>
      <c r="B1163" s="330" t="s">
        <v>1508</v>
      </c>
      <c r="C1163" s="330" t="n">
        <v>18</v>
      </c>
      <c r="D1163" s="330" t="s">
        <v>1053</v>
      </c>
      <c r="E1163" s="330" t="n">
        <v>6.485</v>
      </c>
      <c r="F1163" s="0" t="n">
        <v>1.342</v>
      </c>
      <c r="G1163" s="0" t="n">
        <v>2.536</v>
      </c>
      <c r="H1163" s="0" t="n">
        <v>3.801</v>
      </c>
    </row>
    <row r="1164" customFormat="false" ht="12.75" hidden="false" customHeight="false" outlineLevel="0" collapsed="false">
      <c r="A1164" s="329" t="s">
        <v>363</v>
      </c>
      <c r="B1164" s="330" t="s">
        <v>1508</v>
      </c>
      <c r="C1164" s="330" t="n">
        <v>18</v>
      </c>
      <c r="D1164" s="330" t="s">
        <v>1056</v>
      </c>
      <c r="E1164" s="330" t="n">
        <v>0.339</v>
      </c>
      <c r="F1164" s="0" t="n">
        <v>0.07</v>
      </c>
      <c r="G1164" s="0" t="n">
        <v>0.133</v>
      </c>
      <c r="H1164" s="0" t="n">
        <v>0.199</v>
      </c>
    </row>
    <row r="1165" customFormat="false" ht="12.75" hidden="false" customHeight="false" outlineLevel="0" collapsed="false">
      <c r="A1165" s="329" t="s">
        <v>363</v>
      </c>
      <c r="B1165" s="330" t="s">
        <v>1508</v>
      </c>
      <c r="C1165" s="330" t="n">
        <v>18</v>
      </c>
      <c r="D1165" s="330" t="s">
        <v>1059</v>
      </c>
      <c r="E1165" s="330" t="n">
        <v>4.443</v>
      </c>
      <c r="F1165" s="0" t="n">
        <v>0.919</v>
      </c>
      <c r="G1165" s="0" t="n">
        <v>1.737</v>
      </c>
      <c r="H1165" s="0" t="n">
        <v>2.604</v>
      </c>
    </row>
    <row r="1166" customFormat="false" ht="12.75" hidden="false" customHeight="false" outlineLevel="0" collapsed="false">
      <c r="A1166" s="329" t="s">
        <v>363</v>
      </c>
      <c r="B1166" s="330" t="s">
        <v>1508</v>
      </c>
      <c r="C1166" s="330" t="n">
        <v>18</v>
      </c>
      <c r="D1166" s="330" t="s">
        <v>1065</v>
      </c>
      <c r="E1166" s="330" t="n">
        <v>6.282</v>
      </c>
      <c r="F1166" s="0" t="n">
        <v>1.3</v>
      </c>
      <c r="G1166" s="0" t="n">
        <v>2.456</v>
      </c>
      <c r="H1166" s="0" t="n">
        <v>3.682</v>
      </c>
    </row>
    <row r="1167" customFormat="false" ht="12.75" hidden="false" customHeight="false" outlineLevel="0" collapsed="false">
      <c r="A1167" s="329" t="s">
        <v>363</v>
      </c>
      <c r="B1167" s="330" t="s">
        <v>1508</v>
      </c>
      <c r="C1167" s="330" t="n">
        <v>18</v>
      </c>
      <c r="D1167" s="330" t="s">
        <v>1061</v>
      </c>
      <c r="E1167" s="330" t="n">
        <v>0.392</v>
      </c>
      <c r="F1167" s="0" t="n">
        <v>0.081</v>
      </c>
      <c r="G1167" s="0" t="n">
        <v>0.153</v>
      </c>
      <c r="H1167" s="0" t="n">
        <v>0.23</v>
      </c>
    </row>
    <row r="1168" customFormat="false" ht="12.75" hidden="false" customHeight="false" outlineLevel="0" collapsed="false">
      <c r="A1168" s="329" t="s">
        <v>363</v>
      </c>
      <c r="B1168" s="330" t="s">
        <v>1508</v>
      </c>
      <c r="C1168" s="330" t="n">
        <v>18</v>
      </c>
      <c r="D1168" s="330" t="s">
        <v>1067</v>
      </c>
      <c r="E1168" s="330" t="n">
        <v>0.315</v>
      </c>
      <c r="F1168" s="0" t="n">
        <v>0.065</v>
      </c>
      <c r="G1168" s="0" t="n">
        <v>0.123</v>
      </c>
      <c r="H1168" s="0" t="n">
        <v>0.184</v>
      </c>
    </row>
    <row r="1169" customFormat="false" ht="12.75" hidden="false" customHeight="false" outlineLevel="0" collapsed="false">
      <c r="A1169" s="329" t="s">
        <v>363</v>
      </c>
      <c r="B1169" s="330" t="s">
        <v>1508</v>
      </c>
      <c r="C1169" s="330" t="n">
        <v>18</v>
      </c>
      <c r="D1169" s="330" t="s">
        <v>1069</v>
      </c>
      <c r="E1169" s="330" t="n">
        <v>14.273</v>
      </c>
      <c r="F1169" s="0" t="n">
        <v>2.953</v>
      </c>
      <c r="G1169" s="0" t="n">
        <v>5.581</v>
      </c>
      <c r="H1169" s="0" t="n">
        <v>8.366</v>
      </c>
    </row>
    <row r="1170" customFormat="false" ht="12.75" hidden="false" customHeight="false" outlineLevel="0" collapsed="false">
      <c r="A1170" s="329" t="s">
        <v>363</v>
      </c>
      <c r="B1170" s="330" t="s">
        <v>1508</v>
      </c>
      <c r="C1170" s="330" t="n">
        <v>18</v>
      </c>
      <c r="D1170" s="330" t="s">
        <v>1073</v>
      </c>
      <c r="E1170" s="330" t="n">
        <v>22.334</v>
      </c>
      <c r="F1170" s="0" t="n">
        <v>4.621</v>
      </c>
      <c r="G1170" s="0" t="n">
        <v>8.733</v>
      </c>
      <c r="H1170" s="0" t="n">
        <v>13.09</v>
      </c>
    </row>
    <row r="1171" customFormat="false" ht="12.75" hidden="false" customHeight="false" outlineLevel="0" collapsed="false">
      <c r="A1171" s="329" t="s">
        <v>363</v>
      </c>
      <c r="B1171" s="330" t="s">
        <v>1508</v>
      </c>
      <c r="C1171" s="330" t="n">
        <v>18</v>
      </c>
      <c r="D1171" s="330" t="s">
        <v>1075</v>
      </c>
      <c r="E1171" s="330" t="n">
        <v>0.722</v>
      </c>
      <c r="F1171" s="0" t="n">
        <v>0.149</v>
      </c>
      <c r="G1171" s="0" t="n">
        <v>0.282</v>
      </c>
      <c r="H1171" s="0" t="n">
        <v>0.423</v>
      </c>
    </row>
    <row r="1172" customFormat="false" ht="12.75" hidden="false" customHeight="false" outlineLevel="0" collapsed="false">
      <c r="A1172" s="329" t="s">
        <v>363</v>
      </c>
      <c r="B1172" s="330" t="s">
        <v>1508</v>
      </c>
      <c r="C1172" s="330" t="n">
        <v>18</v>
      </c>
      <c r="D1172" s="330" t="s">
        <v>1077</v>
      </c>
      <c r="E1172" s="330" t="n">
        <v>0.315</v>
      </c>
      <c r="F1172" s="0" t="n">
        <v>0.065</v>
      </c>
      <c r="G1172" s="0" t="n">
        <v>0.123</v>
      </c>
      <c r="H1172" s="0" t="n">
        <v>0.184</v>
      </c>
    </row>
    <row r="1173" customFormat="false" ht="12.75" hidden="false" customHeight="false" outlineLevel="0" collapsed="false">
      <c r="A1173" s="329" t="s">
        <v>363</v>
      </c>
      <c r="B1173" s="330" t="s">
        <v>1508</v>
      </c>
      <c r="C1173" s="330" t="n">
        <v>18</v>
      </c>
      <c r="D1173" s="330" t="s">
        <v>1080</v>
      </c>
      <c r="E1173" s="330" t="n">
        <v>1.604</v>
      </c>
      <c r="F1173" s="0" t="n">
        <v>0.332</v>
      </c>
      <c r="G1173" s="0" t="n">
        <v>0.627</v>
      </c>
      <c r="H1173" s="0" t="n">
        <v>0.94</v>
      </c>
    </row>
    <row r="1174" customFormat="false" ht="12.75" hidden="false" customHeight="false" outlineLevel="0" collapsed="false">
      <c r="A1174" s="329" t="s">
        <v>363</v>
      </c>
      <c r="B1174" s="330" t="s">
        <v>1508</v>
      </c>
      <c r="C1174" s="330" t="n">
        <v>18</v>
      </c>
      <c r="D1174" s="330" t="s">
        <v>1086</v>
      </c>
      <c r="E1174" s="330" t="n">
        <v>1.834</v>
      </c>
      <c r="F1174" s="0" t="n">
        <v>0.38</v>
      </c>
      <c r="G1174" s="0" t="n">
        <v>0.717</v>
      </c>
      <c r="H1174" s="0" t="n">
        <v>1.075</v>
      </c>
    </row>
    <row r="1175" customFormat="false" ht="12.75" hidden="false" customHeight="false" outlineLevel="0" collapsed="false">
      <c r="A1175" s="329" t="s">
        <v>363</v>
      </c>
      <c r="B1175" s="330" t="s">
        <v>1508</v>
      </c>
      <c r="C1175" s="330" t="n">
        <v>18</v>
      </c>
      <c r="D1175" s="330" t="s">
        <v>1090</v>
      </c>
      <c r="E1175" s="330" t="n">
        <v>17.881</v>
      </c>
      <c r="F1175" s="0" t="n">
        <v>3.7</v>
      </c>
      <c r="G1175" s="0" t="n">
        <v>6.992</v>
      </c>
      <c r="H1175" s="0" t="n">
        <v>10.48</v>
      </c>
    </row>
    <row r="1176" customFormat="false" ht="12.75" hidden="false" customHeight="false" outlineLevel="0" collapsed="false">
      <c r="A1176" s="329" t="s">
        <v>363</v>
      </c>
      <c r="B1176" s="330" t="s">
        <v>1508</v>
      </c>
      <c r="C1176" s="330" t="n">
        <v>18</v>
      </c>
      <c r="D1176" s="330" t="s">
        <v>1088</v>
      </c>
      <c r="E1176" s="330" t="n">
        <v>0.087</v>
      </c>
      <c r="F1176" s="0" t="n">
        <v>0.018</v>
      </c>
      <c r="G1176" s="0" t="n">
        <v>0.034</v>
      </c>
      <c r="H1176" s="0" t="n">
        <v>0.051</v>
      </c>
    </row>
    <row r="1177" customFormat="false" ht="12.75" hidden="false" customHeight="false" outlineLevel="0" collapsed="false">
      <c r="A1177" s="329" t="s">
        <v>363</v>
      </c>
      <c r="B1177" s="330" t="s">
        <v>1508</v>
      </c>
      <c r="C1177" s="330" t="n">
        <v>18</v>
      </c>
      <c r="D1177" s="330" t="s">
        <v>1095</v>
      </c>
      <c r="E1177" s="330" t="n">
        <v>3.243</v>
      </c>
      <c r="F1177" s="0" t="n">
        <v>0.671</v>
      </c>
      <c r="G1177" s="0" t="n">
        <v>1.268</v>
      </c>
      <c r="H1177" s="0" t="n">
        <v>1.901</v>
      </c>
    </row>
    <row r="1178" customFormat="false" ht="12.75" hidden="false" customHeight="false" outlineLevel="0" collapsed="false">
      <c r="A1178" s="329" t="s">
        <v>363</v>
      </c>
      <c r="B1178" s="330" t="s">
        <v>1508</v>
      </c>
      <c r="C1178" s="330" t="n">
        <v>18</v>
      </c>
      <c r="D1178" s="330" t="s">
        <v>1101</v>
      </c>
      <c r="E1178" s="330" t="n">
        <v>3.383</v>
      </c>
      <c r="F1178" s="0" t="n">
        <v>0.7</v>
      </c>
      <c r="G1178" s="0" t="n">
        <v>1.323</v>
      </c>
      <c r="H1178" s="0" t="n">
        <v>1.983</v>
      </c>
    </row>
    <row r="1179" customFormat="false" ht="12.75" hidden="false" customHeight="false" outlineLevel="0" collapsed="false">
      <c r="A1179" s="329" t="s">
        <v>363</v>
      </c>
      <c r="B1179" s="330" t="s">
        <v>1508</v>
      </c>
      <c r="C1179" s="330" t="n">
        <v>18</v>
      </c>
      <c r="D1179" s="330" t="s">
        <v>1104</v>
      </c>
      <c r="E1179" s="330" t="n">
        <v>0.057</v>
      </c>
      <c r="F1179" s="0" t="n">
        <v>0.012</v>
      </c>
      <c r="G1179" s="0" t="n">
        <v>0.022</v>
      </c>
      <c r="H1179" s="0" t="n">
        <v>0.033</v>
      </c>
    </row>
    <row r="1180" customFormat="false" ht="12.75" hidden="false" customHeight="false" outlineLevel="0" collapsed="false">
      <c r="A1180" s="329" t="s">
        <v>363</v>
      </c>
      <c r="B1180" s="330" t="s">
        <v>1508</v>
      </c>
      <c r="C1180" s="330" t="n">
        <v>18</v>
      </c>
      <c r="D1180" s="330" t="s">
        <v>1108</v>
      </c>
      <c r="E1180" s="330" t="n">
        <v>0.039</v>
      </c>
      <c r="F1180" s="0" t="n">
        <v>0.008</v>
      </c>
      <c r="G1180" s="0" t="n">
        <v>0.015</v>
      </c>
      <c r="H1180" s="0" t="n">
        <v>0.023</v>
      </c>
    </row>
    <row r="1181" customFormat="false" ht="12.75" hidden="false" customHeight="false" outlineLevel="0" collapsed="false">
      <c r="A1181" s="329" t="s">
        <v>363</v>
      </c>
      <c r="B1181" s="330" t="s">
        <v>1508</v>
      </c>
      <c r="C1181" s="330" t="n">
        <v>18</v>
      </c>
      <c r="D1181" s="330" t="s">
        <v>1110</v>
      </c>
      <c r="E1181" s="330" t="n">
        <v>0.054</v>
      </c>
      <c r="F1181" s="0" t="n">
        <v>0.011</v>
      </c>
      <c r="G1181" s="0" t="n">
        <v>0.021</v>
      </c>
      <c r="H1181" s="0" t="n">
        <v>0.031</v>
      </c>
    </row>
    <row r="1182" customFormat="false" ht="12.75" hidden="false" customHeight="false" outlineLevel="0" collapsed="false">
      <c r="A1182" s="329" t="s">
        <v>363</v>
      </c>
      <c r="B1182" s="330" t="s">
        <v>1508</v>
      </c>
      <c r="C1182" s="330" t="n">
        <v>18</v>
      </c>
      <c r="D1182" s="330" t="s">
        <v>1114</v>
      </c>
      <c r="E1182" s="330" t="n">
        <v>0.079</v>
      </c>
      <c r="F1182" s="0" t="n">
        <v>0.016</v>
      </c>
      <c r="G1182" s="0" t="n">
        <v>0.031</v>
      </c>
      <c r="H1182" s="0" t="n">
        <v>0.046</v>
      </c>
    </row>
    <row r="1183" customFormat="false" ht="12.75" hidden="false" customHeight="false" outlineLevel="0" collapsed="false">
      <c r="A1183" s="329" t="s">
        <v>363</v>
      </c>
      <c r="B1183" s="330" t="s">
        <v>1508</v>
      </c>
      <c r="C1183" s="330" t="n">
        <v>18</v>
      </c>
      <c r="D1183" s="330" t="s">
        <v>1116</v>
      </c>
      <c r="E1183" s="330" t="n">
        <v>0.057</v>
      </c>
      <c r="F1183" s="0" t="n">
        <v>0.012</v>
      </c>
      <c r="G1183" s="0" t="n">
        <v>0.022</v>
      </c>
      <c r="H1183" s="0" t="n">
        <v>0.034</v>
      </c>
    </row>
    <row r="1184" customFormat="false" ht="12.75" hidden="false" customHeight="false" outlineLevel="0" collapsed="false">
      <c r="A1184" s="329" t="s">
        <v>363</v>
      </c>
      <c r="B1184" s="330" t="s">
        <v>1508</v>
      </c>
      <c r="C1184" s="330" t="n">
        <v>18</v>
      </c>
      <c r="D1184" s="330" t="s">
        <v>1121</v>
      </c>
      <c r="E1184" s="330" t="n">
        <v>2.618</v>
      </c>
      <c r="F1184" s="0" t="n">
        <v>0.542</v>
      </c>
      <c r="G1184" s="0" t="n">
        <v>1.023</v>
      </c>
      <c r="H1184" s="0" t="n">
        <v>1.534</v>
      </c>
    </row>
    <row r="1185" customFormat="false" ht="12.75" hidden="false" customHeight="false" outlineLevel="0" collapsed="false">
      <c r="A1185" s="329" t="s">
        <v>363</v>
      </c>
      <c r="B1185" s="330" t="s">
        <v>1508</v>
      </c>
      <c r="C1185" s="330" t="n">
        <v>18</v>
      </c>
      <c r="D1185" s="330" t="s">
        <v>1124</v>
      </c>
      <c r="E1185" s="330" t="n">
        <v>1.345</v>
      </c>
      <c r="F1185" s="0" t="n">
        <v>0.278</v>
      </c>
      <c r="G1185" s="0" t="n">
        <v>0.526</v>
      </c>
      <c r="H1185" s="0" t="n">
        <v>0.788</v>
      </c>
    </row>
    <row r="1186" customFormat="false" ht="12.75" hidden="false" customHeight="false" outlineLevel="0" collapsed="false">
      <c r="A1186" s="329" t="s">
        <v>363</v>
      </c>
      <c r="B1186" s="330" t="s">
        <v>1508</v>
      </c>
      <c r="C1186" s="330" t="n">
        <v>18</v>
      </c>
      <c r="D1186" s="330" t="s">
        <v>1126</v>
      </c>
      <c r="E1186" s="330" t="n">
        <v>1.116</v>
      </c>
      <c r="F1186" s="0" t="n">
        <v>0.231</v>
      </c>
      <c r="G1186" s="0" t="n">
        <v>0.436</v>
      </c>
      <c r="H1186" s="0" t="n">
        <v>0.654</v>
      </c>
    </row>
    <row r="1187" customFormat="false" ht="12.75" hidden="false" customHeight="false" outlineLevel="0" collapsed="false">
      <c r="A1187" s="329" t="s">
        <v>363</v>
      </c>
      <c r="B1187" s="330" t="s">
        <v>1508</v>
      </c>
      <c r="C1187" s="330" t="n">
        <v>18</v>
      </c>
      <c r="D1187" s="330" t="s">
        <v>1129</v>
      </c>
      <c r="E1187" s="330" t="n">
        <v>0.086</v>
      </c>
      <c r="F1187" s="0" t="n">
        <v>0.018</v>
      </c>
      <c r="G1187" s="0" t="n">
        <v>0.034</v>
      </c>
      <c r="H1187" s="0" t="n">
        <v>0.051</v>
      </c>
    </row>
    <row r="1188" customFormat="false" ht="12.75" hidden="false" customHeight="false" outlineLevel="0" collapsed="false">
      <c r="A1188" s="329" t="s">
        <v>363</v>
      </c>
      <c r="B1188" s="330" t="s">
        <v>1508</v>
      </c>
      <c r="C1188" s="330" t="n">
        <v>18</v>
      </c>
      <c r="D1188" s="330" t="s">
        <v>1131</v>
      </c>
      <c r="E1188" s="330" t="n">
        <v>0.515</v>
      </c>
      <c r="F1188" s="0" t="n">
        <v>0.107</v>
      </c>
      <c r="G1188" s="0" t="n">
        <v>0.201</v>
      </c>
      <c r="H1188" s="0" t="n">
        <v>0.302</v>
      </c>
    </row>
    <row r="1189" customFormat="false" ht="12.75" hidden="false" customHeight="false" outlineLevel="0" collapsed="false">
      <c r="A1189" s="329" t="s">
        <v>363</v>
      </c>
      <c r="B1189" s="330" t="s">
        <v>1508</v>
      </c>
      <c r="C1189" s="330" t="n">
        <v>18</v>
      </c>
      <c r="D1189" s="330" t="s">
        <v>1135</v>
      </c>
      <c r="E1189" s="330" t="n">
        <v>1.411</v>
      </c>
      <c r="F1189" s="0" t="n">
        <v>0.292</v>
      </c>
      <c r="G1189" s="0" t="n">
        <v>0.552</v>
      </c>
      <c r="H1189" s="0" t="n">
        <v>0.827</v>
      </c>
    </row>
    <row r="1190" customFormat="false" ht="12.75" hidden="false" customHeight="false" outlineLevel="0" collapsed="false">
      <c r="A1190" s="329" t="s">
        <v>363</v>
      </c>
      <c r="B1190" s="330" t="s">
        <v>1508</v>
      </c>
      <c r="C1190" s="330" t="n">
        <v>18</v>
      </c>
      <c r="D1190" s="330" t="s">
        <v>1148</v>
      </c>
      <c r="E1190" s="330" t="n">
        <v>0.142</v>
      </c>
      <c r="F1190" s="0" t="n">
        <v>0.029</v>
      </c>
      <c r="G1190" s="0" t="n">
        <v>0.055</v>
      </c>
      <c r="H1190" s="0" t="n">
        <v>0.083</v>
      </c>
    </row>
    <row r="1191" customFormat="false" ht="12.75" hidden="false" customHeight="false" outlineLevel="0" collapsed="false">
      <c r="A1191" s="329" t="s">
        <v>363</v>
      </c>
      <c r="B1191" s="330" t="s">
        <v>1508</v>
      </c>
      <c r="C1191" s="330" t="n">
        <v>18</v>
      </c>
      <c r="D1191" s="330" t="s">
        <v>1150</v>
      </c>
      <c r="E1191" s="330" t="n">
        <v>0.157</v>
      </c>
      <c r="F1191" s="0" t="n">
        <v>0.033</v>
      </c>
      <c r="G1191" s="0" t="n">
        <v>0.061</v>
      </c>
      <c r="H1191" s="0" t="n">
        <v>0.092</v>
      </c>
    </row>
    <row r="1192" customFormat="false" ht="12.75" hidden="false" customHeight="false" outlineLevel="0" collapsed="false">
      <c r="A1192" s="329" t="s">
        <v>363</v>
      </c>
      <c r="B1192" s="330" t="s">
        <v>1508</v>
      </c>
      <c r="C1192" s="330" t="n">
        <v>18</v>
      </c>
      <c r="D1192" s="330" t="s">
        <v>1168</v>
      </c>
      <c r="E1192" s="330" t="n">
        <v>1.583</v>
      </c>
      <c r="F1192" s="0" t="n">
        <v>0.328</v>
      </c>
      <c r="G1192" s="0" t="n">
        <v>0.619</v>
      </c>
      <c r="H1192" s="0" t="n">
        <v>0.928</v>
      </c>
    </row>
    <row r="1193" customFormat="false" ht="12.75" hidden="false" customHeight="false" outlineLevel="0" collapsed="false">
      <c r="A1193" s="329" t="s">
        <v>363</v>
      </c>
      <c r="B1193" s="330" t="s">
        <v>1508</v>
      </c>
      <c r="C1193" s="330" t="n">
        <v>18</v>
      </c>
      <c r="D1193" s="330" t="s">
        <v>1154</v>
      </c>
      <c r="E1193" s="330" t="n">
        <v>0.007</v>
      </c>
      <c r="F1193" s="0" t="n">
        <v>0.001</v>
      </c>
      <c r="G1193" s="0" t="n">
        <v>0.003</v>
      </c>
      <c r="H1193" s="0" t="n">
        <v>0.004</v>
      </c>
    </row>
    <row r="1194" customFormat="false" ht="12.75" hidden="false" customHeight="false" outlineLevel="0" collapsed="false">
      <c r="A1194" s="329" t="s">
        <v>363</v>
      </c>
      <c r="B1194" s="330" t="s">
        <v>1508</v>
      </c>
      <c r="C1194" s="330" t="n">
        <v>18</v>
      </c>
      <c r="D1194" s="330" t="s">
        <v>1160</v>
      </c>
      <c r="E1194" s="330" t="n">
        <v>1.779</v>
      </c>
      <c r="F1194" s="0" t="n">
        <v>0.368</v>
      </c>
      <c r="G1194" s="0" t="n">
        <v>0.695</v>
      </c>
      <c r="H1194" s="0" t="n">
        <v>1.042</v>
      </c>
    </row>
    <row r="1195" customFormat="false" ht="12.75" hidden="false" customHeight="false" outlineLevel="0" collapsed="false">
      <c r="A1195" s="329" t="s">
        <v>363</v>
      </c>
      <c r="B1195" s="330" t="s">
        <v>1508</v>
      </c>
      <c r="C1195" s="330" t="n">
        <v>18</v>
      </c>
      <c r="D1195" s="330" t="s">
        <v>1166</v>
      </c>
      <c r="E1195" s="330" t="n">
        <v>0.009</v>
      </c>
      <c r="F1195" s="0" t="n">
        <v>0.002</v>
      </c>
      <c r="G1195" s="0" t="n">
        <v>0.004</v>
      </c>
      <c r="H1195" s="0" t="n">
        <v>0.005</v>
      </c>
    </row>
    <row r="1196" customFormat="false" ht="12.75" hidden="false" customHeight="false" outlineLevel="0" collapsed="false">
      <c r="A1196" s="329" t="s">
        <v>363</v>
      </c>
      <c r="B1196" s="330" t="s">
        <v>1508</v>
      </c>
      <c r="C1196" s="330" t="n">
        <v>18</v>
      </c>
      <c r="D1196" s="330" t="s">
        <v>1156</v>
      </c>
      <c r="E1196" s="330" t="n">
        <v>0.009</v>
      </c>
      <c r="F1196" s="0" t="n">
        <v>0.002</v>
      </c>
      <c r="G1196" s="0" t="n">
        <v>0.003</v>
      </c>
      <c r="H1196" s="0" t="n">
        <v>0.005</v>
      </c>
    </row>
    <row r="1197" customFormat="false" ht="12.75" hidden="false" customHeight="false" outlineLevel="0" collapsed="false">
      <c r="A1197" s="329" t="s">
        <v>363</v>
      </c>
      <c r="B1197" s="330" t="s">
        <v>1508</v>
      </c>
      <c r="C1197" s="330" t="n">
        <v>18</v>
      </c>
      <c r="D1197" s="330" t="s">
        <v>1170</v>
      </c>
      <c r="E1197" s="330" t="n">
        <v>9.034</v>
      </c>
      <c r="F1197" s="0" t="n">
        <v>1.869</v>
      </c>
      <c r="G1197" s="0" t="n">
        <v>3.532</v>
      </c>
      <c r="H1197" s="0" t="n">
        <v>5.295</v>
      </c>
    </row>
    <row r="1198" customFormat="false" ht="12.75" hidden="false" customHeight="false" outlineLevel="0" collapsed="false">
      <c r="A1198" s="329" t="s">
        <v>363</v>
      </c>
      <c r="B1198" s="330" t="s">
        <v>1508</v>
      </c>
      <c r="C1198" s="330" t="n">
        <v>18</v>
      </c>
      <c r="D1198" s="330" t="s">
        <v>1142</v>
      </c>
      <c r="E1198" s="330" t="n">
        <v>1.12</v>
      </c>
      <c r="F1198" s="0" t="n">
        <v>0.232</v>
      </c>
      <c r="G1198" s="0" t="n">
        <v>0.438</v>
      </c>
      <c r="H1198" s="0" t="n">
        <v>0.657</v>
      </c>
    </row>
    <row r="1199" customFormat="false" ht="12.75" hidden="false" customHeight="false" outlineLevel="0" collapsed="false">
      <c r="A1199" s="329" t="s">
        <v>363</v>
      </c>
      <c r="B1199" s="330" t="s">
        <v>1508</v>
      </c>
      <c r="C1199" s="330" t="n">
        <v>18</v>
      </c>
      <c r="D1199" s="330" t="s">
        <v>1144</v>
      </c>
      <c r="E1199" s="330" t="n">
        <v>0.046</v>
      </c>
      <c r="F1199" s="0" t="n">
        <v>0.009</v>
      </c>
      <c r="G1199" s="0" t="n">
        <v>0.018</v>
      </c>
      <c r="H1199" s="0" t="n">
        <v>0.027</v>
      </c>
    </row>
    <row r="1200" customFormat="false" ht="12.75" hidden="false" customHeight="false" outlineLevel="0" collapsed="false">
      <c r="A1200" s="329" t="s">
        <v>363</v>
      </c>
      <c r="B1200" s="330" t="s">
        <v>1508</v>
      </c>
      <c r="C1200" s="330" t="n">
        <v>18</v>
      </c>
      <c r="D1200" s="330" t="s">
        <v>1174</v>
      </c>
      <c r="E1200" s="330" t="n">
        <v>2.169</v>
      </c>
      <c r="F1200" s="0" t="n">
        <v>0.449</v>
      </c>
      <c r="G1200" s="0" t="n">
        <v>0.848</v>
      </c>
      <c r="H1200" s="0" t="n">
        <v>1.271</v>
      </c>
    </row>
    <row r="1201" customFormat="false" ht="12.75" hidden="false" customHeight="false" outlineLevel="0" collapsed="false">
      <c r="A1201" s="329" t="s">
        <v>363</v>
      </c>
      <c r="B1201" s="330" t="s">
        <v>1508</v>
      </c>
      <c r="C1201" s="330" t="n">
        <v>18</v>
      </c>
      <c r="D1201" s="330" t="s">
        <v>1177</v>
      </c>
      <c r="E1201" s="330" t="n">
        <v>0.049</v>
      </c>
      <c r="F1201" s="0" t="n">
        <v>0.01</v>
      </c>
      <c r="G1201" s="0" t="n">
        <v>0.019</v>
      </c>
      <c r="H1201" s="0" t="n">
        <v>0.029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tabColor rgb="FF000000"/>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tabColor rgb="FF00FF00"/>
    <pageSetUpPr fitToPage="false"/>
  </sheetPr>
  <dimension ref="A1:G30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2" min="1" style="0" width="8.67"/>
    <col collapsed="false" customWidth="true" hidden="false" outlineLevel="0" max="3" min="3" style="0" width="18.42"/>
    <col collapsed="false" customWidth="true" hidden="false" outlineLevel="0" max="1025" min="4" style="0" width="8.67"/>
  </cols>
  <sheetData>
    <row r="1" customFormat="false" ht="15" hidden="false" customHeight="false" outlineLevel="0" collapsed="false">
      <c r="A1" s="334" t="s">
        <v>1512</v>
      </c>
      <c r="B1" s="1"/>
      <c r="C1" s="1"/>
      <c r="D1" s="1"/>
      <c r="E1" s="1"/>
      <c r="F1" s="1"/>
      <c r="G1" s="1"/>
    </row>
    <row r="2" customFormat="false" ht="15.75" hidden="false" customHeight="false" outlineLevel="0" collapsed="false">
      <c r="A2" s="1"/>
      <c r="B2" s="1"/>
      <c r="C2" s="1"/>
      <c r="D2" s="1"/>
      <c r="E2" s="1"/>
      <c r="F2" s="1"/>
      <c r="G2" s="1"/>
    </row>
    <row r="3" customFormat="false" ht="30" hidden="false" customHeight="false" outlineLevel="0" collapsed="false">
      <c r="A3" s="335" t="s">
        <v>1497</v>
      </c>
      <c r="B3" s="327" t="s">
        <v>1499</v>
      </c>
      <c r="C3" s="327" t="s">
        <v>1500</v>
      </c>
      <c r="D3" s="327" t="s">
        <v>1501</v>
      </c>
      <c r="E3" s="327" t="s">
        <v>1502</v>
      </c>
      <c r="F3" s="327" t="s">
        <v>1503</v>
      </c>
      <c r="G3" s="328" t="s">
        <v>1504</v>
      </c>
    </row>
    <row r="4" customFormat="false" ht="12.75" hidden="false" customHeight="false" outlineLevel="0" collapsed="false">
      <c r="A4" s="0" t="s">
        <v>363</v>
      </c>
      <c r="B4" s="0" t="n">
        <v>18</v>
      </c>
      <c r="C4" s="0" t="s">
        <v>389</v>
      </c>
      <c r="D4" s="0" t="n">
        <v>0.135</v>
      </c>
      <c r="E4" s="0" t="n">
        <v>0</v>
      </c>
      <c r="F4" s="0" t="n">
        <v>-0.094</v>
      </c>
      <c r="G4" s="0" t="n">
        <v>-0.003</v>
      </c>
    </row>
    <row r="5" customFormat="false" ht="12.75" hidden="false" customHeight="false" outlineLevel="0" collapsed="false">
      <c r="A5" s="0" t="s">
        <v>363</v>
      </c>
      <c r="B5" s="0" t="n">
        <v>18</v>
      </c>
      <c r="C5" s="0" t="s">
        <v>381</v>
      </c>
      <c r="D5" s="0" t="n">
        <v>0.012</v>
      </c>
      <c r="E5" s="0" t="n">
        <v>0</v>
      </c>
      <c r="F5" s="0" t="n">
        <v>-0.009</v>
      </c>
      <c r="G5" s="0" t="n">
        <v>0</v>
      </c>
    </row>
    <row r="6" customFormat="false" ht="12.75" hidden="false" customHeight="false" outlineLevel="0" collapsed="false">
      <c r="A6" s="0" t="s">
        <v>363</v>
      </c>
      <c r="B6" s="0" t="n">
        <v>18</v>
      </c>
      <c r="C6" s="0" t="s">
        <v>385</v>
      </c>
      <c r="D6" s="0" t="n">
        <v>0.028</v>
      </c>
      <c r="E6" s="0" t="n">
        <v>0</v>
      </c>
      <c r="F6" s="0" t="n">
        <v>-0.02</v>
      </c>
      <c r="G6" s="0" t="n">
        <v>-0.001</v>
      </c>
    </row>
    <row r="7" customFormat="false" ht="12.75" hidden="false" customHeight="false" outlineLevel="0" collapsed="false">
      <c r="A7" s="0" t="s">
        <v>363</v>
      </c>
      <c r="B7" s="0" t="n">
        <v>18</v>
      </c>
      <c r="C7" s="0" t="s">
        <v>397</v>
      </c>
      <c r="D7" s="0" t="n">
        <v>0.009</v>
      </c>
      <c r="E7" s="0" t="n">
        <v>0</v>
      </c>
      <c r="F7" s="0" t="n">
        <v>-0.006</v>
      </c>
      <c r="G7" s="0" t="n">
        <v>0</v>
      </c>
    </row>
    <row r="8" customFormat="false" ht="12.75" hidden="false" customHeight="false" outlineLevel="0" collapsed="false">
      <c r="A8" s="0" t="s">
        <v>363</v>
      </c>
      <c r="B8" s="0" t="n">
        <v>18</v>
      </c>
      <c r="C8" s="0" t="s">
        <v>400</v>
      </c>
      <c r="D8" s="0" t="n">
        <v>0.005</v>
      </c>
      <c r="E8" s="0" t="n">
        <v>0</v>
      </c>
      <c r="F8" s="0" t="n">
        <v>-0.003</v>
      </c>
      <c r="G8" s="0" t="n">
        <v>0</v>
      </c>
    </row>
    <row r="9" customFormat="false" ht="12.75" hidden="false" customHeight="false" outlineLevel="0" collapsed="false">
      <c r="A9" s="0" t="s">
        <v>363</v>
      </c>
      <c r="B9" s="0" t="n">
        <v>18</v>
      </c>
      <c r="C9" s="0" t="s">
        <v>405</v>
      </c>
      <c r="D9" s="0" t="n">
        <v>0.119</v>
      </c>
      <c r="E9" s="0" t="n">
        <v>0</v>
      </c>
      <c r="F9" s="0" t="n">
        <v>-0.084</v>
      </c>
      <c r="G9" s="0" t="n">
        <v>-0.002</v>
      </c>
    </row>
    <row r="10" customFormat="false" ht="12.75" hidden="false" customHeight="false" outlineLevel="0" collapsed="false">
      <c r="A10" s="0" t="s">
        <v>363</v>
      </c>
      <c r="B10" s="0" t="n">
        <v>18</v>
      </c>
      <c r="C10" s="0" t="s">
        <v>407</v>
      </c>
      <c r="D10" s="0" t="n">
        <v>0.036</v>
      </c>
      <c r="E10" s="0" t="n">
        <v>0</v>
      </c>
      <c r="F10" s="0" t="n">
        <v>-0.025</v>
      </c>
      <c r="G10" s="0" t="n">
        <v>-0.001</v>
      </c>
    </row>
    <row r="11" customFormat="false" ht="12.75" hidden="false" customHeight="false" outlineLevel="0" collapsed="false">
      <c r="A11" s="0" t="s">
        <v>363</v>
      </c>
      <c r="B11" s="0" t="n">
        <v>18</v>
      </c>
      <c r="C11" s="0" t="s">
        <v>411</v>
      </c>
      <c r="D11" s="0" t="n">
        <v>0.012</v>
      </c>
      <c r="E11" s="0" t="n">
        <v>0</v>
      </c>
      <c r="F11" s="0" t="n">
        <v>-0.008</v>
      </c>
      <c r="G11" s="0" t="n">
        <v>0</v>
      </c>
    </row>
    <row r="12" customFormat="false" ht="12.75" hidden="false" customHeight="false" outlineLevel="0" collapsed="false">
      <c r="A12" s="0" t="s">
        <v>363</v>
      </c>
      <c r="B12" s="0" t="n">
        <v>18</v>
      </c>
      <c r="C12" s="0" t="s">
        <v>416</v>
      </c>
      <c r="D12" s="0" t="n">
        <v>0.003</v>
      </c>
      <c r="E12" s="0" t="n">
        <v>0</v>
      </c>
      <c r="F12" s="0" t="n">
        <v>-0.002</v>
      </c>
      <c r="G12" s="0" t="n">
        <v>0</v>
      </c>
    </row>
    <row r="13" customFormat="false" ht="12.75" hidden="false" customHeight="false" outlineLevel="0" collapsed="false">
      <c r="A13" s="0" t="s">
        <v>363</v>
      </c>
      <c r="B13" s="0" t="n">
        <v>18</v>
      </c>
      <c r="C13" s="0" t="s">
        <v>419</v>
      </c>
      <c r="D13" s="0" t="n">
        <v>0.075</v>
      </c>
      <c r="E13" s="0" t="n">
        <v>0</v>
      </c>
      <c r="F13" s="0" t="n">
        <v>-0.052</v>
      </c>
      <c r="G13" s="0" t="n">
        <v>-0.001</v>
      </c>
    </row>
    <row r="14" customFormat="false" ht="12.75" hidden="false" customHeight="false" outlineLevel="0" collapsed="false">
      <c r="A14" s="0" t="s">
        <v>363</v>
      </c>
      <c r="B14" s="0" t="n">
        <v>18</v>
      </c>
      <c r="C14" s="0" t="s">
        <v>422</v>
      </c>
      <c r="D14" s="0" t="n">
        <v>0.009</v>
      </c>
      <c r="E14" s="0" t="n">
        <v>0</v>
      </c>
      <c r="F14" s="0" t="n">
        <v>-0.006</v>
      </c>
      <c r="G14" s="0" t="n">
        <v>0</v>
      </c>
    </row>
    <row r="15" customFormat="false" ht="12.75" hidden="false" customHeight="false" outlineLevel="0" collapsed="false">
      <c r="A15" s="0" t="s">
        <v>363</v>
      </c>
      <c r="B15" s="0" t="n">
        <v>18</v>
      </c>
      <c r="C15" s="0" t="s">
        <v>434</v>
      </c>
      <c r="D15" s="0" t="n">
        <v>0.006</v>
      </c>
      <c r="E15" s="0" t="n">
        <v>0</v>
      </c>
      <c r="F15" s="0" t="n">
        <v>-0.004</v>
      </c>
      <c r="G15" s="0" t="n">
        <v>0</v>
      </c>
    </row>
    <row r="16" customFormat="false" ht="12.75" hidden="false" customHeight="false" outlineLevel="0" collapsed="false">
      <c r="A16" s="0" t="s">
        <v>363</v>
      </c>
      <c r="B16" s="0" t="n">
        <v>18</v>
      </c>
      <c r="C16" s="0" t="s">
        <v>426</v>
      </c>
      <c r="D16" s="0" t="n">
        <v>0.002</v>
      </c>
      <c r="E16" s="0" t="n">
        <v>0</v>
      </c>
      <c r="F16" s="0" t="n">
        <v>-0.002</v>
      </c>
      <c r="G16" s="0" t="n">
        <v>0</v>
      </c>
    </row>
    <row r="17" customFormat="false" ht="12.75" hidden="false" customHeight="false" outlineLevel="0" collapsed="false">
      <c r="A17" s="0" t="s">
        <v>363</v>
      </c>
      <c r="B17" s="0" t="n">
        <v>18</v>
      </c>
      <c r="C17" s="0" t="s">
        <v>429</v>
      </c>
      <c r="D17" s="0" t="n">
        <v>0.017</v>
      </c>
      <c r="E17" s="0" t="n">
        <v>0</v>
      </c>
      <c r="F17" s="0" t="n">
        <v>-0.012</v>
      </c>
      <c r="G17" s="0" t="n">
        <v>0</v>
      </c>
    </row>
    <row r="18" customFormat="false" ht="12.75" hidden="false" customHeight="false" outlineLevel="0" collapsed="false">
      <c r="A18" s="0" t="s">
        <v>363</v>
      </c>
      <c r="B18" s="0" t="n">
        <v>18</v>
      </c>
      <c r="C18" s="0" t="s">
        <v>436</v>
      </c>
      <c r="D18" s="0" t="n">
        <v>0.008</v>
      </c>
      <c r="E18" s="0" t="n">
        <v>0</v>
      </c>
      <c r="F18" s="0" t="n">
        <v>-0.005</v>
      </c>
      <c r="G18" s="0" t="n">
        <v>0</v>
      </c>
    </row>
    <row r="19" customFormat="false" ht="12.75" hidden="false" customHeight="false" outlineLevel="0" collapsed="false">
      <c r="A19" s="0" t="s">
        <v>363</v>
      </c>
      <c r="B19" s="0" t="n">
        <v>18</v>
      </c>
      <c r="C19" s="0" t="s">
        <v>438</v>
      </c>
      <c r="D19" s="0" t="n">
        <v>0.016</v>
      </c>
      <c r="E19" s="0" t="n">
        <v>0</v>
      </c>
      <c r="F19" s="0" t="n">
        <v>-0.011</v>
      </c>
      <c r="G19" s="0" t="n">
        <v>0</v>
      </c>
    </row>
    <row r="20" customFormat="false" ht="12.75" hidden="false" customHeight="false" outlineLevel="0" collapsed="false">
      <c r="A20" s="0" t="s">
        <v>363</v>
      </c>
      <c r="B20" s="0" t="n">
        <v>18</v>
      </c>
      <c r="C20" s="0" t="s">
        <v>441</v>
      </c>
      <c r="D20" s="0" t="n">
        <v>0.052</v>
      </c>
      <c r="E20" s="0" t="n">
        <v>0</v>
      </c>
      <c r="F20" s="0" t="n">
        <v>-0.037</v>
      </c>
      <c r="G20" s="0" t="n">
        <v>-0.001</v>
      </c>
    </row>
    <row r="21" customFormat="false" ht="12.75" hidden="false" customHeight="false" outlineLevel="0" collapsed="false">
      <c r="A21" s="0" t="s">
        <v>363</v>
      </c>
      <c r="B21" s="0" t="n">
        <v>18</v>
      </c>
      <c r="C21" s="0" t="s">
        <v>450</v>
      </c>
      <c r="D21" s="0" t="n">
        <v>0.011</v>
      </c>
      <c r="E21" s="0" t="n">
        <v>0</v>
      </c>
      <c r="F21" s="0" t="n">
        <v>-0.008</v>
      </c>
      <c r="G21" s="0" t="n">
        <v>0</v>
      </c>
    </row>
    <row r="22" customFormat="false" ht="12.75" hidden="false" customHeight="false" outlineLevel="0" collapsed="false">
      <c r="A22" s="0" t="s">
        <v>363</v>
      </c>
      <c r="B22" s="0" t="n">
        <v>18</v>
      </c>
      <c r="C22" s="0" t="s">
        <v>444</v>
      </c>
      <c r="D22" s="0" t="n">
        <v>0.044</v>
      </c>
      <c r="E22" s="0" t="n">
        <v>0</v>
      </c>
      <c r="F22" s="0" t="n">
        <v>-0.031</v>
      </c>
      <c r="G22" s="0" t="n">
        <v>-0.001</v>
      </c>
    </row>
    <row r="23" customFormat="false" ht="12.75" hidden="false" customHeight="false" outlineLevel="0" collapsed="false">
      <c r="A23" s="0" t="s">
        <v>363</v>
      </c>
      <c r="B23" s="0" t="n">
        <v>18</v>
      </c>
      <c r="C23" s="0" t="s">
        <v>452</v>
      </c>
      <c r="D23" s="0" t="n">
        <v>0.039</v>
      </c>
      <c r="E23" s="0" t="n">
        <v>0</v>
      </c>
      <c r="F23" s="0" t="n">
        <v>-0.028</v>
      </c>
      <c r="G23" s="0" t="n">
        <v>-0.001</v>
      </c>
    </row>
    <row r="24" customFormat="false" ht="12.75" hidden="false" customHeight="false" outlineLevel="0" collapsed="false">
      <c r="A24" s="0" t="s">
        <v>363</v>
      </c>
      <c r="B24" s="0" t="n">
        <v>18</v>
      </c>
      <c r="C24" s="0" t="s">
        <v>455</v>
      </c>
      <c r="D24" s="0" t="n">
        <v>0.024</v>
      </c>
      <c r="E24" s="0" t="n">
        <v>0</v>
      </c>
      <c r="F24" s="0" t="n">
        <v>-0.017</v>
      </c>
      <c r="G24" s="0" t="n">
        <v>0</v>
      </c>
    </row>
    <row r="25" customFormat="false" ht="12.75" hidden="false" customHeight="false" outlineLevel="0" collapsed="false">
      <c r="A25" s="0" t="s">
        <v>363</v>
      </c>
      <c r="B25" s="0" t="n">
        <v>18</v>
      </c>
      <c r="C25" s="0" t="s">
        <v>459</v>
      </c>
      <c r="D25" s="0" t="n">
        <v>0.176</v>
      </c>
      <c r="E25" s="0" t="n">
        <v>0</v>
      </c>
      <c r="F25" s="0" t="n">
        <v>-0.124</v>
      </c>
      <c r="G25" s="0" t="n">
        <v>-0.003</v>
      </c>
    </row>
    <row r="26" customFormat="false" ht="12.75" hidden="false" customHeight="false" outlineLevel="0" collapsed="false">
      <c r="A26" s="0" t="s">
        <v>363</v>
      </c>
      <c r="B26" s="0" t="n">
        <v>18</v>
      </c>
      <c r="C26" s="0" t="s">
        <v>463</v>
      </c>
      <c r="D26" s="0" t="n">
        <v>0.042</v>
      </c>
      <c r="E26" s="0" t="n">
        <v>0</v>
      </c>
      <c r="F26" s="0" t="n">
        <v>-0.03</v>
      </c>
      <c r="G26" s="0" t="n">
        <v>-0.001</v>
      </c>
    </row>
    <row r="27" customFormat="false" ht="12.75" hidden="false" customHeight="false" outlineLevel="0" collapsed="false">
      <c r="A27" s="0" t="s">
        <v>363</v>
      </c>
      <c r="B27" s="0" t="n">
        <v>18</v>
      </c>
      <c r="C27" s="0" t="s">
        <v>467</v>
      </c>
      <c r="D27" s="0" t="n">
        <v>0.014</v>
      </c>
      <c r="E27" s="0" t="n">
        <v>0</v>
      </c>
      <c r="F27" s="0" t="n">
        <v>-0.01</v>
      </c>
      <c r="G27" s="0" t="n">
        <v>0</v>
      </c>
    </row>
    <row r="28" customFormat="false" ht="12.75" hidden="false" customHeight="false" outlineLevel="0" collapsed="false">
      <c r="A28" s="0" t="s">
        <v>363</v>
      </c>
      <c r="B28" s="0" t="n">
        <v>18</v>
      </c>
      <c r="C28" s="0" t="s">
        <v>469</v>
      </c>
      <c r="D28" s="0" t="n">
        <v>0.005</v>
      </c>
      <c r="E28" s="0" t="n">
        <v>0</v>
      </c>
      <c r="F28" s="0" t="n">
        <v>-0.003</v>
      </c>
      <c r="G28" s="0" t="n">
        <v>0</v>
      </c>
    </row>
    <row r="29" customFormat="false" ht="12.75" hidden="false" customHeight="false" outlineLevel="0" collapsed="false">
      <c r="A29" s="0" t="s">
        <v>363</v>
      </c>
      <c r="B29" s="0" t="n">
        <v>18</v>
      </c>
      <c r="C29" s="0" t="s">
        <v>471</v>
      </c>
      <c r="D29" s="0" t="n">
        <v>0.14</v>
      </c>
      <c r="E29" s="0" t="n">
        <v>0</v>
      </c>
      <c r="F29" s="0" t="n">
        <v>-0.098</v>
      </c>
      <c r="G29" s="0" t="n">
        <v>-0.003</v>
      </c>
    </row>
    <row r="30" customFormat="false" ht="12.75" hidden="false" customHeight="false" outlineLevel="0" collapsed="false">
      <c r="A30" s="0" t="s">
        <v>363</v>
      </c>
      <c r="B30" s="0" t="n">
        <v>18</v>
      </c>
      <c r="C30" s="0" t="s">
        <v>474</v>
      </c>
      <c r="D30" s="0" t="n">
        <v>0.005</v>
      </c>
      <c r="E30" s="0" t="n">
        <v>0</v>
      </c>
      <c r="F30" s="0" t="n">
        <v>-0.003</v>
      </c>
      <c r="G30" s="0" t="n">
        <v>0</v>
      </c>
    </row>
    <row r="31" customFormat="false" ht="12.75" hidden="false" customHeight="false" outlineLevel="0" collapsed="false">
      <c r="A31" s="0" t="s">
        <v>363</v>
      </c>
      <c r="B31" s="0" t="n">
        <v>18</v>
      </c>
      <c r="C31" s="0" t="s">
        <v>476</v>
      </c>
      <c r="D31" s="0" t="n">
        <v>0.027</v>
      </c>
      <c r="E31" s="0" t="n">
        <v>0</v>
      </c>
      <c r="F31" s="0" t="n">
        <v>-0.019</v>
      </c>
      <c r="G31" s="0" t="n">
        <v>-0.001</v>
      </c>
    </row>
    <row r="32" customFormat="false" ht="12.75" hidden="false" customHeight="false" outlineLevel="0" collapsed="false">
      <c r="A32" s="0" t="s">
        <v>363</v>
      </c>
      <c r="B32" s="0" t="n">
        <v>18</v>
      </c>
      <c r="C32" s="0" t="s">
        <v>479</v>
      </c>
      <c r="D32" s="0" t="n">
        <v>0.013</v>
      </c>
      <c r="E32" s="0" t="n">
        <v>0</v>
      </c>
      <c r="F32" s="0" t="n">
        <v>-0.009</v>
      </c>
      <c r="G32" s="0" t="n">
        <v>0</v>
      </c>
    </row>
    <row r="33" customFormat="false" ht="12.75" hidden="false" customHeight="false" outlineLevel="0" collapsed="false">
      <c r="A33" s="0" t="s">
        <v>363</v>
      </c>
      <c r="B33" s="0" t="n">
        <v>18</v>
      </c>
      <c r="C33" s="0" t="s">
        <v>487</v>
      </c>
      <c r="D33" s="0" t="n">
        <v>0.104</v>
      </c>
      <c r="E33" s="0" t="n">
        <v>0</v>
      </c>
      <c r="F33" s="0" t="n">
        <v>-0.073</v>
      </c>
      <c r="G33" s="0" t="n">
        <v>-0.002</v>
      </c>
    </row>
    <row r="34" customFormat="false" ht="12.75" hidden="false" customHeight="false" outlineLevel="0" collapsed="false">
      <c r="A34" s="0" t="s">
        <v>363</v>
      </c>
      <c r="B34" s="0" t="n">
        <v>18</v>
      </c>
      <c r="C34" s="0" t="s">
        <v>485</v>
      </c>
      <c r="D34" s="0" t="n">
        <v>0.007</v>
      </c>
      <c r="E34" s="0" t="n">
        <v>0</v>
      </c>
      <c r="F34" s="0" t="n">
        <v>-0.005</v>
      </c>
      <c r="G34" s="0" t="n">
        <v>0</v>
      </c>
    </row>
    <row r="35" customFormat="false" ht="12.75" hidden="false" customHeight="false" outlineLevel="0" collapsed="false">
      <c r="A35" s="0" t="s">
        <v>363</v>
      </c>
      <c r="B35" s="0" t="n">
        <v>18</v>
      </c>
      <c r="C35" s="0" t="s">
        <v>481</v>
      </c>
      <c r="D35" s="0" t="n">
        <v>0.056</v>
      </c>
      <c r="E35" s="0" t="n">
        <v>0</v>
      </c>
      <c r="F35" s="0" t="n">
        <v>-0.04</v>
      </c>
      <c r="G35" s="0" t="n">
        <v>-0.001</v>
      </c>
    </row>
    <row r="36" customFormat="false" ht="12.75" hidden="false" customHeight="false" outlineLevel="0" collapsed="false">
      <c r="A36" s="0" t="s">
        <v>363</v>
      </c>
      <c r="B36" s="0" t="n">
        <v>18</v>
      </c>
      <c r="C36" s="0" t="s">
        <v>496</v>
      </c>
      <c r="D36" s="0" t="n">
        <v>0.045</v>
      </c>
      <c r="E36" s="0" t="n">
        <v>0</v>
      </c>
      <c r="F36" s="0" t="n">
        <v>-0.032</v>
      </c>
      <c r="G36" s="0" t="n">
        <v>-0.001</v>
      </c>
    </row>
    <row r="37" customFormat="false" ht="12.75" hidden="false" customHeight="false" outlineLevel="0" collapsed="false">
      <c r="A37" s="0" t="s">
        <v>363</v>
      </c>
      <c r="B37" s="0" t="n">
        <v>18</v>
      </c>
      <c r="C37" s="0" t="s">
        <v>490</v>
      </c>
      <c r="D37" s="0" t="n">
        <v>0.19</v>
      </c>
      <c r="E37" s="0" t="n">
        <v>0</v>
      </c>
      <c r="F37" s="0" t="n">
        <v>-0.133</v>
      </c>
      <c r="G37" s="0" t="n">
        <v>-0.004</v>
      </c>
    </row>
    <row r="38" customFormat="false" ht="12.75" hidden="false" customHeight="false" outlineLevel="0" collapsed="false">
      <c r="A38" s="0" t="s">
        <v>363</v>
      </c>
      <c r="B38" s="0" t="n">
        <v>18</v>
      </c>
      <c r="C38" s="0" t="s">
        <v>500</v>
      </c>
      <c r="D38" s="0" t="n">
        <v>0.009</v>
      </c>
      <c r="E38" s="0" t="n">
        <v>0</v>
      </c>
      <c r="F38" s="0" t="n">
        <v>-0.006</v>
      </c>
      <c r="G38" s="0" t="n">
        <v>0</v>
      </c>
    </row>
    <row r="39" customFormat="false" ht="12.75" hidden="false" customHeight="false" outlineLevel="0" collapsed="false">
      <c r="A39" s="0" t="s">
        <v>363</v>
      </c>
      <c r="B39" s="0" t="n">
        <v>18</v>
      </c>
      <c r="C39" s="0" t="s">
        <v>505</v>
      </c>
      <c r="D39" s="0" t="n">
        <v>0.016</v>
      </c>
      <c r="E39" s="0" t="n">
        <v>0</v>
      </c>
      <c r="F39" s="0" t="n">
        <v>-0.011</v>
      </c>
      <c r="G39" s="0" t="n">
        <v>0</v>
      </c>
    </row>
    <row r="40" customFormat="false" ht="12.75" hidden="false" customHeight="false" outlineLevel="0" collapsed="false">
      <c r="A40" s="0" t="s">
        <v>363</v>
      </c>
      <c r="B40" s="0" t="n">
        <v>18</v>
      </c>
      <c r="C40" s="0" t="s">
        <v>493</v>
      </c>
      <c r="D40" s="0" t="n">
        <v>0.034</v>
      </c>
      <c r="E40" s="0" t="n">
        <v>0</v>
      </c>
      <c r="F40" s="0" t="n">
        <v>-0.024</v>
      </c>
      <c r="G40" s="0" t="n">
        <v>-0.001</v>
      </c>
    </row>
    <row r="41" customFormat="false" ht="12.75" hidden="false" customHeight="false" outlineLevel="0" collapsed="false">
      <c r="A41" s="0" t="s">
        <v>363</v>
      </c>
      <c r="B41" s="0" t="n">
        <v>18</v>
      </c>
      <c r="C41" s="0" t="s">
        <v>508</v>
      </c>
      <c r="D41" s="0" t="n">
        <v>0.002</v>
      </c>
      <c r="E41" s="0" t="n">
        <v>0</v>
      </c>
      <c r="F41" s="0" t="n">
        <v>-0.001</v>
      </c>
      <c r="G41" s="0" t="n">
        <v>0</v>
      </c>
    </row>
    <row r="42" customFormat="false" ht="12.75" hidden="false" customHeight="false" outlineLevel="0" collapsed="false">
      <c r="A42" s="0" t="s">
        <v>363</v>
      </c>
      <c r="B42" s="0" t="n">
        <v>18</v>
      </c>
      <c r="C42" s="0" t="s">
        <v>510</v>
      </c>
      <c r="D42" s="0" t="n">
        <v>0.002</v>
      </c>
      <c r="E42" s="0" t="n">
        <v>0</v>
      </c>
      <c r="F42" s="0" t="n">
        <v>-0.001</v>
      </c>
      <c r="G42" s="0" t="n">
        <v>0</v>
      </c>
    </row>
    <row r="43" customFormat="false" ht="12.75" hidden="false" customHeight="false" outlineLevel="0" collapsed="false">
      <c r="A43" s="0" t="s">
        <v>363</v>
      </c>
      <c r="B43" s="0" t="n">
        <v>18</v>
      </c>
      <c r="C43" s="0" t="s">
        <v>512</v>
      </c>
      <c r="D43" s="0" t="n">
        <v>0.004</v>
      </c>
      <c r="E43" s="0" t="n">
        <v>0</v>
      </c>
      <c r="F43" s="0" t="n">
        <v>-0.003</v>
      </c>
      <c r="G43" s="0" t="n">
        <v>0</v>
      </c>
    </row>
    <row r="44" customFormat="false" ht="12.75" hidden="false" customHeight="false" outlineLevel="0" collapsed="false">
      <c r="A44" s="0" t="s">
        <v>363</v>
      </c>
      <c r="B44" s="0" t="n">
        <v>18</v>
      </c>
      <c r="C44" s="0" t="s">
        <v>502</v>
      </c>
      <c r="D44" s="0" t="n">
        <v>0.1</v>
      </c>
      <c r="E44" s="0" t="n">
        <v>0</v>
      </c>
      <c r="F44" s="0" t="n">
        <v>-0.07</v>
      </c>
      <c r="G44" s="0" t="n">
        <v>-0.002</v>
      </c>
    </row>
    <row r="45" customFormat="false" ht="12.75" hidden="false" customHeight="false" outlineLevel="0" collapsed="false">
      <c r="A45" s="0" t="s">
        <v>363</v>
      </c>
      <c r="B45" s="0" t="n">
        <v>18</v>
      </c>
      <c r="C45" s="0" t="s">
        <v>514</v>
      </c>
      <c r="D45" s="0" t="n">
        <v>0.006</v>
      </c>
      <c r="E45" s="0" t="n">
        <v>0</v>
      </c>
      <c r="F45" s="0" t="n">
        <v>-0.005</v>
      </c>
      <c r="G45" s="0" t="n">
        <v>0</v>
      </c>
    </row>
    <row r="46" customFormat="false" ht="12.75" hidden="false" customHeight="false" outlineLevel="0" collapsed="false">
      <c r="A46" s="0" t="s">
        <v>363</v>
      </c>
      <c r="B46" s="0" t="n">
        <v>18</v>
      </c>
      <c r="C46" s="0" t="s">
        <v>516</v>
      </c>
      <c r="D46" s="0" t="n">
        <v>0.119</v>
      </c>
      <c r="E46" s="0" t="n">
        <v>0</v>
      </c>
      <c r="F46" s="0" t="n">
        <v>-0.083</v>
      </c>
      <c r="G46" s="0" t="n">
        <v>-0.002</v>
      </c>
    </row>
    <row r="47" customFormat="false" ht="12.75" hidden="false" customHeight="false" outlineLevel="0" collapsed="false">
      <c r="A47" s="0" t="s">
        <v>363</v>
      </c>
      <c r="B47" s="0" t="n">
        <v>18</v>
      </c>
      <c r="C47" s="0" t="s">
        <v>519</v>
      </c>
      <c r="D47" s="0" t="n">
        <v>0.035</v>
      </c>
      <c r="E47" s="0" t="n">
        <v>0</v>
      </c>
      <c r="F47" s="0" t="n">
        <v>-0.024</v>
      </c>
      <c r="G47" s="0" t="n">
        <v>-0.001</v>
      </c>
    </row>
    <row r="48" customFormat="false" ht="12.75" hidden="false" customHeight="false" outlineLevel="0" collapsed="false">
      <c r="A48" s="0" t="s">
        <v>363</v>
      </c>
      <c r="B48" s="0" t="n">
        <v>18</v>
      </c>
      <c r="C48" s="0" t="s">
        <v>521</v>
      </c>
      <c r="D48" s="0" t="n">
        <v>0.029</v>
      </c>
      <c r="E48" s="0" t="n">
        <v>0</v>
      </c>
      <c r="F48" s="0" t="n">
        <v>-0.02</v>
      </c>
      <c r="G48" s="0" t="n">
        <v>-0.001</v>
      </c>
    </row>
    <row r="49" customFormat="false" ht="12.75" hidden="false" customHeight="false" outlineLevel="0" collapsed="false">
      <c r="A49" s="0" t="s">
        <v>363</v>
      </c>
      <c r="B49" s="0" t="n">
        <v>18</v>
      </c>
      <c r="C49" s="0" t="s">
        <v>540</v>
      </c>
      <c r="D49" s="0" t="n">
        <v>0.003</v>
      </c>
      <c r="E49" s="0" t="n">
        <v>0</v>
      </c>
      <c r="F49" s="0" t="n">
        <v>-0.002</v>
      </c>
      <c r="G49" s="0" t="n">
        <v>0</v>
      </c>
    </row>
    <row r="50" customFormat="false" ht="12.75" hidden="false" customHeight="false" outlineLevel="0" collapsed="false">
      <c r="A50" s="0" t="s">
        <v>363</v>
      </c>
      <c r="B50" s="0" t="n">
        <v>18</v>
      </c>
      <c r="C50" s="0" t="s">
        <v>531</v>
      </c>
      <c r="D50" s="0" t="n">
        <v>0.028</v>
      </c>
      <c r="E50" s="0" t="n">
        <v>0</v>
      </c>
      <c r="F50" s="0" t="n">
        <v>-0.019</v>
      </c>
      <c r="G50" s="0" t="n">
        <v>-0.001</v>
      </c>
    </row>
    <row r="51" customFormat="false" ht="12.75" hidden="false" customHeight="false" outlineLevel="0" collapsed="false">
      <c r="A51" s="0" t="s">
        <v>363</v>
      </c>
      <c r="B51" s="0" t="n">
        <v>18</v>
      </c>
      <c r="C51" s="0" t="s">
        <v>534</v>
      </c>
      <c r="D51" s="0" t="n">
        <v>0.026</v>
      </c>
      <c r="E51" s="0" t="n">
        <v>0</v>
      </c>
      <c r="F51" s="0" t="n">
        <v>-0.018</v>
      </c>
      <c r="G51" s="0" t="n">
        <v>0</v>
      </c>
    </row>
    <row r="52" customFormat="false" ht="12.75" hidden="false" customHeight="false" outlineLevel="0" collapsed="false">
      <c r="A52" s="0" t="s">
        <v>363</v>
      </c>
      <c r="B52" s="0" t="n">
        <v>18</v>
      </c>
      <c r="C52" s="0" t="s">
        <v>536</v>
      </c>
      <c r="D52" s="0" t="n">
        <v>0.024</v>
      </c>
      <c r="E52" s="0" t="n">
        <v>0</v>
      </c>
      <c r="F52" s="0" t="n">
        <v>-0.017</v>
      </c>
      <c r="G52" s="0" t="n">
        <v>0</v>
      </c>
    </row>
    <row r="53" customFormat="false" ht="12.75" hidden="false" customHeight="false" outlineLevel="0" collapsed="false">
      <c r="A53" s="0" t="s">
        <v>363</v>
      </c>
      <c r="B53" s="0" t="n">
        <v>18</v>
      </c>
      <c r="C53" s="0" t="s">
        <v>542</v>
      </c>
      <c r="D53" s="0" t="n">
        <v>0.032</v>
      </c>
      <c r="E53" s="0" t="n">
        <v>0</v>
      </c>
      <c r="F53" s="0" t="n">
        <v>-0.022</v>
      </c>
      <c r="G53" s="0" t="n">
        <v>-0.001</v>
      </c>
    </row>
    <row r="54" customFormat="false" ht="12.75" hidden="false" customHeight="false" outlineLevel="0" collapsed="false">
      <c r="A54" s="0" t="s">
        <v>363</v>
      </c>
      <c r="B54" s="0" t="n">
        <v>18</v>
      </c>
      <c r="C54" s="0" t="s">
        <v>538</v>
      </c>
      <c r="D54" s="0" t="n">
        <v>0.008</v>
      </c>
      <c r="E54" s="0" t="n">
        <v>0</v>
      </c>
      <c r="F54" s="0" t="n">
        <v>-0.005</v>
      </c>
      <c r="G54" s="0" t="n">
        <v>0</v>
      </c>
    </row>
    <row r="55" customFormat="false" ht="12.75" hidden="false" customHeight="false" outlineLevel="0" collapsed="false">
      <c r="A55" s="0" t="s">
        <v>363</v>
      </c>
      <c r="B55" s="0" t="n">
        <v>18</v>
      </c>
      <c r="C55" s="0" t="s">
        <v>548</v>
      </c>
      <c r="D55" s="0" t="n">
        <v>0.001</v>
      </c>
      <c r="E55" s="0" t="n">
        <v>0</v>
      </c>
      <c r="F55" s="0" t="n">
        <v>-0.001</v>
      </c>
      <c r="G55" s="0" t="n">
        <v>0</v>
      </c>
    </row>
    <row r="56" customFormat="false" ht="12.75" hidden="false" customHeight="false" outlineLevel="0" collapsed="false">
      <c r="A56" s="0" t="s">
        <v>363</v>
      </c>
      <c r="B56" s="0" t="n">
        <v>18</v>
      </c>
      <c r="C56" s="0" t="s">
        <v>550</v>
      </c>
      <c r="D56" s="0" t="n">
        <v>0.104</v>
      </c>
      <c r="E56" s="0" t="n">
        <v>0</v>
      </c>
      <c r="F56" s="0" t="n">
        <v>-0.073</v>
      </c>
      <c r="G56" s="0" t="n">
        <v>-0.002</v>
      </c>
    </row>
    <row r="57" customFormat="false" ht="12.75" hidden="false" customHeight="false" outlineLevel="0" collapsed="false">
      <c r="A57" s="0" t="s">
        <v>363</v>
      </c>
      <c r="B57" s="0" t="n">
        <v>18</v>
      </c>
      <c r="C57" s="0" t="s">
        <v>553</v>
      </c>
      <c r="D57" s="0" t="n">
        <v>0.009</v>
      </c>
      <c r="E57" s="0" t="n">
        <v>0</v>
      </c>
      <c r="F57" s="0" t="n">
        <v>-0.006</v>
      </c>
      <c r="G57" s="0" t="n">
        <v>0</v>
      </c>
    </row>
    <row r="58" customFormat="false" ht="12.75" hidden="false" customHeight="false" outlineLevel="0" collapsed="false">
      <c r="A58" s="0" t="s">
        <v>363</v>
      </c>
      <c r="B58" s="0" t="n">
        <v>18</v>
      </c>
      <c r="C58" s="0" t="s">
        <v>555</v>
      </c>
      <c r="D58" s="0" t="n">
        <v>0</v>
      </c>
      <c r="E58" s="0" t="n">
        <v>0</v>
      </c>
      <c r="F58" s="0" t="n">
        <v>0</v>
      </c>
      <c r="G58" s="0" t="n">
        <v>0</v>
      </c>
    </row>
    <row r="59" customFormat="false" ht="12.75" hidden="false" customHeight="false" outlineLevel="0" collapsed="false">
      <c r="A59" s="0" t="s">
        <v>363</v>
      </c>
      <c r="B59" s="0" t="n">
        <v>18</v>
      </c>
      <c r="C59" s="0" t="s">
        <v>557</v>
      </c>
      <c r="D59" s="0" t="n">
        <v>0.006</v>
      </c>
      <c r="E59" s="0" t="n">
        <v>0</v>
      </c>
      <c r="F59" s="0" t="n">
        <v>-0.005</v>
      </c>
      <c r="G59" s="0" t="n">
        <v>0</v>
      </c>
    </row>
    <row r="60" customFormat="false" ht="12.75" hidden="false" customHeight="false" outlineLevel="0" collapsed="false">
      <c r="A60" s="0" t="s">
        <v>363</v>
      </c>
      <c r="B60" s="0" t="n">
        <v>18</v>
      </c>
      <c r="C60" s="0" t="s">
        <v>564</v>
      </c>
      <c r="D60" s="0" t="n">
        <v>0.027</v>
      </c>
      <c r="E60" s="0" t="n">
        <v>0</v>
      </c>
      <c r="F60" s="0" t="n">
        <v>-0.019</v>
      </c>
      <c r="G60" s="0" t="n">
        <v>-0.001</v>
      </c>
    </row>
    <row r="61" customFormat="false" ht="12.75" hidden="false" customHeight="false" outlineLevel="0" collapsed="false">
      <c r="A61" s="0" t="s">
        <v>363</v>
      </c>
      <c r="B61" s="0" t="n">
        <v>18</v>
      </c>
      <c r="C61" s="0" t="s">
        <v>559</v>
      </c>
      <c r="D61" s="0" t="n">
        <v>0.033</v>
      </c>
      <c r="E61" s="0" t="n">
        <v>0</v>
      </c>
      <c r="F61" s="0" t="n">
        <v>-0.023</v>
      </c>
      <c r="G61" s="0" t="n">
        <v>-0.001</v>
      </c>
    </row>
    <row r="62" customFormat="false" ht="12.75" hidden="false" customHeight="false" outlineLevel="0" collapsed="false">
      <c r="A62" s="0" t="s">
        <v>363</v>
      </c>
      <c r="B62" s="0" t="n">
        <v>18</v>
      </c>
      <c r="C62" s="0" t="s">
        <v>561</v>
      </c>
      <c r="D62" s="0" t="n">
        <v>0.121</v>
      </c>
      <c r="E62" s="0" t="n">
        <v>0</v>
      </c>
      <c r="F62" s="0" t="n">
        <v>-0.085</v>
      </c>
      <c r="G62" s="0" t="n">
        <v>-0.002</v>
      </c>
    </row>
    <row r="63" customFormat="false" ht="12.75" hidden="false" customHeight="false" outlineLevel="0" collapsed="false">
      <c r="A63" s="0" t="s">
        <v>363</v>
      </c>
      <c r="B63" s="0" t="n">
        <v>18</v>
      </c>
      <c r="C63" s="0" t="s">
        <v>566</v>
      </c>
      <c r="D63" s="0" t="n">
        <v>0.011</v>
      </c>
      <c r="E63" s="0" t="n">
        <v>0</v>
      </c>
      <c r="F63" s="0" t="n">
        <v>-0.008</v>
      </c>
      <c r="G63" s="0" t="n">
        <v>0</v>
      </c>
    </row>
    <row r="64" customFormat="false" ht="12.75" hidden="false" customHeight="false" outlineLevel="0" collapsed="false">
      <c r="A64" s="0" t="s">
        <v>363</v>
      </c>
      <c r="B64" s="0" t="n">
        <v>18</v>
      </c>
      <c r="C64" s="0" t="s">
        <v>568</v>
      </c>
      <c r="D64" s="0" t="n">
        <v>0.001</v>
      </c>
      <c r="E64" s="0" t="n">
        <v>0</v>
      </c>
      <c r="F64" s="0" t="n">
        <v>-0.001</v>
      </c>
      <c r="G64" s="0" t="n">
        <v>0</v>
      </c>
    </row>
    <row r="65" customFormat="false" ht="12.75" hidden="false" customHeight="false" outlineLevel="0" collapsed="false">
      <c r="A65" s="0" t="s">
        <v>363</v>
      </c>
      <c r="B65" s="0" t="n">
        <v>18</v>
      </c>
      <c r="C65" s="0" t="s">
        <v>572</v>
      </c>
      <c r="D65" s="0" t="n">
        <v>0.004</v>
      </c>
      <c r="E65" s="0" t="n">
        <v>0</v>
      </c>
      <c r="F65" s="0" t="n">
        <v>-0.003</v>
      </c>
      <c r="G65" s="0" t="n">
        <v>0</v>
      </c>
    </row>
    <row r="66" customFormat="false" ht="12.75" hidden="false" customHeight="false" outlineLevel="0" collapsed="false">
      <c r="A66" s="0" t="s">
        <v>363</v>
      </c>
      <c r="B66" s="0" t="n">
        <v>18</v>
      </c>
      <c r="C66" s="0" t="s">
        <v>574</v>
      </c>
      <c r="D66" s="0" t="n">
        <v>0.002</v>
      </c>
      <c r="E66" s="0" t="n">
        <v>0</v>
      </c>
      <c r="F66" s="0" t="n">
        <v>-0.001</v>
      </c>
      <c r="G66" s="0" t="n">
        <v>0</v>
      </c>
    </row>
    <row r="67" customFormat="false" ht="12.75" hidden="false" customHeight="false" outlineLevel="0" collapsed="false">
      <c r="A67" s="0" t="s">
        <v>363</v>
      </c>
      <c r="B67" s="0" t="n">
        <v>18</v>
      </c>
      <c r="C67" s="0" t="s">
        <v>576</v>
      </c>
      <c r="D67" s="0" t="n">
        <v>0.009</v>
      </c>
      <c r="E67" s="0" t="n">
        <v>0</v>
      </c>
      <c r="F67" s="0" t="n">
        <v>-0.006</v>
      </c>
      <c r="G67" s="0" t="n">
        <v>0</v>
      </c>
    </row>
    <row r="68" customFormat="false" ht="12.75" hidden="false" customHeight="false" outlineLevel="0" collapsed="false">
      <c r="A68" s="0" t="s">
        <v>363</v>
      </c>
      <c r="B68" s="0" t="n">
        <v>18</v>
      </c>
      <c r="C68" s="0" t="s">
        <v>578</v>
      </c>
      <c r="D68" s="0" t="n">
        <v>0.01</v>
      </c>
      <c r="E68" s="0" t="n">
        <v>0</v>
      </c>
      <c r="F68" s="0" t="n">
        <v>-0.007</v>
      </c>
      <c r="G68" s="0" t="n">
        <v>0</v>
      </c>
    </row>
    <row r="69" customFormat="false" ht="12.75" hidden="false" customHeight="false" outlineLevel="0" collapsed="false">
      <c r="A69" s="0" t="s">
        <v>363</v>
      </c>
      <c r="B69" s="0" t="n">
        <v>18</v>
      </c>
      <c r="C69" s="0" t="s">
        <v>580</v>
      </c>
      <c r="D69" s="0" t="n">
        <v>0.057</v>
      </c>
      <c r="E69" s="0" t="n">
        <v>0</v>
      </c>
      <c r="F69" s="0" t="n">
        <v>-0.04</v>
      </c>
      <c r="G69" s="0" t="n">
        <v>-0.001</v>
      </c>
    </row>
    <row r="70" customFormat="false" ht="12.75" hidden="false" customHeight="false" outlineLevel="0" collapsed="false">
      <c r="A70" s="0" t="s">
        <v>363</v>
      </c>
      <c r="B70" s="0" t="n">
        <v>18</v>
      </c>
      <c r="C70" s="0" t="s">
        <v>583</v>
      </c>
      <c r="D70" s="0" t="n">
        <v>0.009</v>
      </c>
      <c r="E70" s="0" t="n">
        <v>0</v>
      </c>
      <c r="F70" s="0" t="n">
        <v>-0.006</v>
      </c>
      <c r="G70" s="0" t="n">
        <v>0</v>
      </c>
    </row>
    <row r="71" customFormat="false" ht="12.75" hidden="false" customHeight="false" outlineLevel="0" collapsed="false">
      <c r="A71" s="0" t="s">
        <v>363</v>
      </c>
      <c r="B71" s="0" t="n">
        <v>18</v>
      </c>
      <c r="C71" s="0" t="s">
        <v>585</v>
      </c>
      <c r="D71" s="0" t="n">
        <v>0.079</v>
      </c>
      <c r="E71" s="0" t="n">
        <v>0</v>
      </c>
      <c r="F71" s="0" t="n">
        <v>-0.056</v>
      </c>
      <c r="G71" s="0" t="n">
        <v>-0.002</v>
      </c>
    </row>
    <row r="72" customFormat="false" ht="12.75" hidden="false" customHeight="false" outlineLevel="0" collapsed="false">
      <c r="A72" s="0" t="s">
        <v>363</v>
      </c>
      <c r="B72" s="0" t="n">
        <v>18</v>
      </c>
      <c r="C72" s="0" t="s">
        <v>587</v>
      </c>
      <c r="D72" s="0" t="n">
        <v>0.096</v>
      </c>
      <c r="E72" s="0" t="n">
        <v>0</v>
      </c>
      <c r="F72" s="0" t="n">
        <v>-0.067</v>
      </c>
      <c r="G72" s="0" t="n">
        <v>-0.002</v>
      </c>
    </row>
    <row r="73" customFormat="false" ht="12.75" hidden="false" customHeight="false" outlineLevel="0" collapsed="false">
      <c r="A73" s="0" t="s">
        <v>363</v>
      </c>
      <c r="B73" s="0" t="n">
        <v>18</v>
      </c>
      <c r="C73" s="0" t="s">
        <v>590</v>
      </c>
      <c r="D73" s="0" t="n">
        <v>0.003</v>
      </c>
      <c r="E73" s="0" t="n">
        <v>0</v>
      </c>
      <c r="F73" s="0" t="n">
        <v>-0.002</v>
      </c>
      <c r="G73" s="0" t="n">
        <v>0</v>
      </c>
    </row>
    <row r="74" customFormat="false" ht="12.75" hidden="false" customHeight="false" outlineLevel="0" collapsed="false">
      <c r="A74" s="0" t="s">
        <v>363</v>
      </c>
      <c r="B74" s="0" t="n">
        <v>18</v>
      </c>
      <c r="C74" s="0" t="s">
        <v>592</v>
      </c>
      <c r="D74" s="0" t="n">
        <v>0.001</v>
      </c>
      <c r="E74" s="0" t="n">
        <v>0</v>
      </c>
      <c r="F74" s="0" t="n">
        <v>0</v>
      </c>
      <c r="G74" s="0" t="n">
        <v>0</v>
      </c>
    </row>
    <row r="75" customFormat="false" ht="12.75" hidden="false" customHeight="false" outlineLevel="0" collapsed="false">
      <c r="A75" s="0" t="s">
        <v>363</v>
      </c>
      <c r="B75" s="0" t="n">
        <v>18</v>
      </c>
      <c r="C75" s="0" t="s">
        <v>594</v>
      </c>
      <c r="D75" s="0" t="n">
        <v>0.105</v>
      </c>
      <c r="E75" s="0" t="n">
        <v>0</v>
      </c>
      <c r="F75" s="0" t="n">
        <v>-0.073</v>
      </c>
      <c r="G75" s="0" t="n">
        <v>-0.002</v>
      </c>
    </row>
    <row r="76" customFormat="false" ht="12.75" hidden="false" customHeight="false" outlineLevel="0" collapsed="false">
      <c r="A76" s="0" t="s">
        <v>363</v>
      </c>
      <c r="B76" s="0" t="n">
        <v>18</v>
      </c>
      <c r="C76" s="0" t="s">
        <v>597</v>
      </c>
      <c r="D76" s="0" t="n">
        <v>0.007</v>
      </c>
      <c r="E76" s="0" t="n">
        <v>0</v>
      </c>
      <c r="F76" s="0" t="n">
        <v>-0.005</v>
      </c>
      <c r="G76" s="0" t="n">
        <v>0</v>
      </c>
    </row>
    <row r="77" customFormat="false" ht="12.75" hidden="false" customHeight="false" outlineLevel="0" collapsed="false">
      <c r="A77" s="0" t="s">
        <v>363</v>
      </c>
      <c r="B77" s="0" t="n">
        <v>18</v>
      </c>
      <c r="C77" s="0" t="s">
        <v>599</v>
      </c>
      <c r="D77" s="0" t="n">
        <v>0.012</v>
      </c>
      <c r="E77" s="0" t="n">
        <v>0</v>
      </c>
      <c r="F77" s="0" t="n">
        <v>-0.008</v>
      </c>
      <c r="G77" s="0" t="n">
        <v>0</v>
      </c>
    </row>
    <row r="78" customFormat="false" ht="12.75" hidden="false" customHeight="false" outlineLevel="0" collapsed="false">
      <c r="A78" s="0" t="s">
        <v>363</v>
      </c>
      <c r="B78" s="0" t="n">
        <v>18</v>
      </c>
      <c r="C78" s="0" t="s">
        <v>601</v>
      </c>
      <c r="D78" s="0" t="n">
        <v>0.002</v>
      </c>
      <c r="E78" s="0" t="n">
        <v>0</v>
      </c>
      <c r="F78" s="0" t="n">
        <v>-0.001</v>
      </c>
      <c r="G78" s="0" t="n">
        <v>0</v>
      </c>
    </row>
    <row r="79" customFormat="false" ht="12.75" hidden="false" customHeight="false" outlineLevel="0" collapsed="false">
      <c r="A79" s="0" t="s">
        <v>363</v>
      </c>
      <c r="B79" s="0" t="n">
        <v>18</v>
      </c>
      <c r="C79" s="0" t="s">
        <v>605</v>
      </c>
      <c r="D79" s="0" t="n">
        <v>0.002</v>
      </c>
      <c r="E79" s="0" t="n">
        <v>0</v>
      </c>
      <c r="F79" s="0" t="n">
        <v>-0.001</v>
      </c>
      <c r="G79" s="0" t="n">
        <v>0</v>
      </c>
    </row>
    <row r="80" customFormat="false" ht="12.75" hidden="false" customHeight="false" outlineLevel="0" collapsed="false">
      <c r="A80" s="0" t="s">
        <v>363</v>
      </c>
      <c r="B80" s="0" t="n">
        <v>18</v>
      </c>
      <c r="C80" s="0" t="s">
        <v>607</v>
      </c>
      <c r="D80" s="0" t="n">
        <v>0.004</v>
      </c>
      <c r="E80" s="0" t="n">
        <v>0</v>
      </c>
      <c r="F80" s="0" t="n">
        <v>-0.002</v>
      </c>
      <c r="G80" s="0" t="n">
        <v>0</v>
      </c>
    </row>
    <row r="81" customFormat="false" ht="12.75" hidden="false" customHeight="false" outlineLevel="0" collapsed="false">
      <c r="A81" s="0" t="s">
        <v>363</v>
      </c>
      <c r="B81" s="0" t="n">
        <v>18</v>
      </c>
      <c r="C81" s="0" t="s">
        <v>609</v>
      </c>
      <c r="D81" s="0" t="n">
        <v>0.008</v>
      </c>
      <c r="E81" s="0" t="n">
        <v>0</v>
      </c>
      <c r="F81" s="0" t="n">
        <v>-0.005</v>
      </c>
      <c r="G81" s="0" t="n">
        <v>0</v>
      </c>
    </row>
    <row r="82" customFormat="false" ht="12.75" hidden="false" customHeight="false" outlineLevel="0" collapsed="false">
      <c r="A82" s="0" t="s">
        <v>363</v>
      </c>
      <c r="B82" s="0" t="n">
        <v>18</v>
      </c>
      <c r="C82" s="0" t="s">
        <v>611</v>
      </c>
      <c r="D82" s="0" t="n">
        <v>0.003</v>
      </c>
      <c r="E82" s="0" t="n">
        <v>0</v>
      </c>
      <c r="F82" s="0" t="n">
        <v>-0.002</v>
      </c>
      <c r="G82" s="0" t="n">
        <v>0</v>
      </c>
    </row>
    <row r="83" customFormat="false" ht="12.75" hidden="false" customHeight="false" outlineLevel="0" collapsed="false">
      <c r="A83" s="0" t="s">
        <v>363</v>
      </c>
      <c r="B83" s="0" t="n">
        <v>18</v>
      </c>
      <c r="C83" s="0" t="s">
        <v>615</v>
      </c>
      <c r="D83" s="0" t="n">
        <v>0.043</v>
      </c>
      <c r="E83" s="0" t="n">
        <v>0</v>
      </c>
      <c r="F83" s="0" t="n">
        <v>-0.03</v>
      </c>
      <c r="G83" s="0" t="n">
        <v>-0.001</v>
      </c>
    </row>
    <row r="84" customFormat="false" ht="12.75" hidden="false" customHeight="false" outlineLevel="0" collapsed="false">
      <c r="A84" s="0" t="s">
        <v>363</v>
      </c>
      <c r="B84" s="0" t="n">
        <v>18</v>
      </c>
      <c r="C84" s="0" t="s">
        <v>617</v>
      </c>
      <c r="D84" s="0" t="n">
        <v>0.012</v>
      </c>
      <c r="E84" s="0" t="n">
        <v>0</v>
      </c>
      <c r="F84" s="0" t="n">
        <v>-0.008</v>
      </c>
      <c r="G84" s="0" t="n">
        <v>0</v>
      </c>
    </row>
    <row r="85" customFormat="false" ht="12.75" hidden="false" customHeight="false" outlineLevel="0" collapsed="false">
      <c r="A85" s="0" t="s">
        <v>363</v>
      </c>
      <c r="B85" s="0" t="n">
        <v>18</v>
      </c>
      <c r="C85" s="0" t="s">
        <v>621</v>
      </c>
      <c r="D85" s="0" t="n">
        <v>0.004</v>
      </c>
      <c r="E85" s="0" t="n">
        <v>0</v>
      </c>
      <c r="F85" s="0" t="n">
        <v>-0.003</v>
      </c>
      <c r="G85" s="0" t="n">
        <v>0</v>
      </c>
    </row>
    <row r="86" customFormat="false" ht="12.75" hidden="false" customHeight="false" outlineLevel="0" collapsed="false">
      <c r="A86" s="0" t="s">
        <v>363</v>
      </c>
      <c r="B86" s="0" t="n">
        <v>18</v>
      </c>
      <c r="C86" s="0" t="s">
        <v>619</v>
      </c>
      <c r="D86" s="0" t="n">
        <v>0.001</v>
      </c>
      <c r="E86" s="0" t="n">
        <v>0</v>
      </c>
      <c r="F86" s="0" t="n">
        <v>-0.001</v>
      </c>
      <c r="G86" s="0" t="n">
        <v>0</v>
      </c>
    </row>
    <row r="87" customFormat="false" ht="12.75" hidden="false" customHeight="false" outlineLevel="0" collapsed="false">
      <c r="A87" s="0" t="s">
        <v>363</v>
      </c>
      <c r="B87" s="0" t="n">
        <v>18</v>
      </c>
      <c r="C87" s="0" t="s">
        <v>623</v>
      </c>
      <c r="D87" s="0" t="n">
        <v>0.006</v>
      </c>
      <c r="E87" s="0" t="n">
        <v>0</v>
      </c>
      <c r="F87" s="0" t="n">
        <v>-0.004</v>
      </c>
      <c r="G87" s="0" t="n">
        <v>0</v>
      </c>
    </row>
    <row r="88" customFormat="false" ht="12.75" hidden="false" customHeight="false" outlineLevel="0" collapsed="false">
      <c r="A88" s="0" t="s">
        <v>363</v>
      </c>
      <c r="B88" s="0" t="n">
        <v>18</v>
      </c>
      <c r="C88" s="0" t="s">
        <v>633</v>
      </c>
      <c r="D88" s="0" t="n">
        <v>0.001</v>
      </c>
      <c r="E88" s="0" t="n">
        <v>0</v>
      </c>
      <c r="F88" s="0" t="n">
        <v>-0.001</v>
      </c>
      <c r="G88" s="0" t="n">
        <v>0</v>
      </c>
    </row>
    <row r="89" customFormat="false" ht="12.75" hidden="false" customHeight="false" outlineLevel="0" collapsed="false">
      <c r="A89" s="0" t="s">
        <v>363</v>
      </c>
      <c r="B89" s="0" t="n">
        <v>18</v>
      </c>
      <c r="C89" s="0" t="s">
        <v>625</v>
      </c>
      <c r="D89" s="0" t="n">
        <v>0.006</v>
      </c>
      <c r="E89" s="0" t="n">
        <v>0</v>
      </c>
      <c r="F89" s="0" t="n">
        <v>-0.004</v>
      </c>
      <c r="G89" s="0" t="n">
        <v>0</v>
      </c>
    </row>
    <row r="90" customFormat="false" ht="12.75" hidden="false" customHeight="false" outlineLevel="0" collapsed="false">
      <c r="A90" s="0" t="s">
        <v>363</v>
      </c>
      <c r="B90" s="0" t="n">
        <v>18</v>
      </c>
      <c r="C90" s="0" t="s">
        <v>629</v>
      </c>
      <c r="D90" s="0" t="n">
        <v>0.006</v>
      </c>
      <c r="E90" s="0" t="n">
        <v>0</v>
      </c>
      <c r="F90" s="0" t="n">
        <v>-0.004</v>
      </c>
      <c r="G90" s="0" t="n">
        <v>0</v>
      </c>
    </row>
    <row r="91" customFormat="false" ht="12.75" hidden="false" customHeight="false" outlineLevel="0" collapsed="false">
      <c r="A91" s="0" t="s">
        <v>363</v>
      </c>
      <c r="B91" s="0" t="n">
        <v>18</v>
      </c>
      <c r="C91" s="0" t="s">
        <v>631</v>
      </c>
      <c r="D91" s="0" t="n">
        <v>0.003</v>
      </c>
      <c r="E91" s="0" t="n">
        <v>0</v>
      </c>
      <c r="F91" s="0" t="n">
        <v>-0.002</v>
      </c>
      <c r="G91" s="0" t="n">
        <v>0</v>
      </c>
    </row>
    <row r="92" customFormat="false" ht="12.75" hidden="false" customHeight="false" outlineLevel="0" collapsed="false">
      <c r="A92" s="0" t="s">
        <v>363</v>
      </c>
      <c r="B92" s="0" t="n">
        <v>18</v>
      </c>
      <c r="C92" s="0" t="s">
        <v>635</v>
      </c>
      <c r="D92" s="0" t="n">
        <v>0.009</v>
      </c>
      <c r="E92" s="0" t="n">
        <v>0</v>
      </c>
      <c r="F92" s="0" t="n">
        <v>-0.006</v>
      </c>
      <c r="G92" s="0" t="n">
        <v>0</v>
      </c>
    </row>
    <row r="93" customFormat="false" ht="12.75" hidden="false" customHeight="false" outlineLevel="0" collapsed="false">
      <c r="A93" s="0" t="s">
        <v>363</v>
      </c>
      <c r="B93" s="0" t="n">
        <v>18</v>
      </c>
      <c r="C93" s="0" t="s">
        <v>637</v>
      </c>
      <c r="D93" s="0" t="n">
        <v>0.005</v>
      </c>
      <c r="E93" s="0" t="n">
        <v>0</v>
      </c>
      <c r="F93" s="0" t="n">
        <v>-0.004</v>
      </c>
      <c r="G93" s="0" t="n">
        <v>0</v>
      </c>
    </row>
    <row r="94" customFormat="false" ht="12.75" hidden="false" customHeight="false" outlineLevel="0" collapsed="false">
      <c r="A94" s="0" t="s">
        <v>363</v>
      </c>
      <c r="B94" s="0" t="n">
        <v>18</v>
      </c>
      <c r="C94" s="0" t="s">
        <v>650</v>
      </c>
      <c r="D94" s="0" t="n">
        <v>0.147</v>
      </c>
      <c r="E94" s="0" t="n">
        <v>0</v>
      </c>
      <c r="F94" s="0" t="n">
        <v>-0.103</v>
      </c>
      <c r="G94" s="0" t="n">
        <v>-0.003</v>
      </c>
    </row>
    <row r="95" customFormat="false" ht="12.75" hidden="false" customHeight="false" outlineLevel="0" collapsed="false">
      <c r="A95" s="0" t="s">
        <v>363</v>
      </c>
      <c r="B95" s="0" t="n">
        <v>18</v>
      </c>
      <c r="C95" s="0" t="s">
        <v>653</v>
      </c>
      <c r="D95" s="0" t="n">
        <v>0.014</v>
      </c>
      <c r="E95" s="0" t="n">
        <v>0</v>
      </c>
      <c r="F95" s="0" t="n">
        <v>-0.01</v>
      </c>
      <c r="G95" s="0" t="n">
        <v>0</v>
      </c>
    </row>
    <row r="96" customFormat="false" ht="12.75" hidden="false" customHeight="false" outlineLevel="0" collapsed="false">
      <c r="A96" s="0" t="s">
        <v>363</v>
      </c>
      <c r="B96" s="0" t="n">
        <v>18</v>
      </c>
      <c r="C96" s="0" t="s">
        <v>641</v>
      </c>
      <c r="D96" s="0" t="n">
        <v>0.068</v>
      </c>
      <c r="E96" s="0" t="n">
        <v>0</v>
      </c>
      <c r="F96" s="0" t="n">
        <v>-0.047</v>
      </c>
      <c r="G96" s="0" t="n">
        <v>-0.001</v>
      </c>
    </row>
    <row r="97" customFormat="false" ht="12.75" hidden="false" customHeight="false" outlineLevel="0" collapsed="false">
      <c r="A97" s="0" t="s">
        <v>363</v>
      </c>
      <c r="B97" s="0" t="n">
        <v>18</v>
      </c>
      <c r="C97" s="0" t="s">
        <v>648</v>
      </c>
      <c r="D97" s="0" t="n">
        <v>0.003</v>
      </c>
      <c r="E97" s="0" t="n">
        <v>0</v>
      </c>
      <c r="F97" s="0" t="n">
        <v>-0.002</v>
      </c>
      <c r="G97" s="0" t="n">
        <v>0</v>
      </c>
    </row>
    <row r="98" customFormat="false" ht="12.75" hidden="false" customHeight="false" outlineLevel="0" collapsed="false">
      <c r="A98" s="0" t="s">
        <v>363</v>
      </c>
      <c r="B98" s="0" t="n">
        <v>18</v>
      </c>
      <c r="C98" s="0" t="s">
        <v>646</v>
      </c>
      <c r="D98" s="0" t="n">
        <v>0.006</v>
      </c>
      <c r="E98" s="0" t="n">
        <v>0</v>
      </c>
      <c r="F98" s="0" t="n">
        <v>-0.004</v>
      </c>
      <c r="G98" s="0" t="n">
        <v>0</v>
      </c>
    </row>
    <row r="99" customFormat="false" ht="12.75" hidden="false" customHeight="false" outlineLevel="0" collapsed="false">
      <c r="A99" s="0" t="s">
        <v>363</v>
      </c>
      <c r="B99" s="0" t="n">
        <v>18</v>
      </c>
      <c r="C99" s="0" t="s">
        <v>655</v>
      </c>
      <c r="D99" s="0" t="n">
        <v>0.005</v>
      </c>
      <c r="E99" s="0" t="n">
        <v>0</v>
      </c>
      <c r="F99" s="0" t="n">
        <v>-0.004</v>
      </c>
      <c r="G99" s="0" t="n">
        <v>0</v>
      </c>
    </row>
    <row r="100" customFormat="false" ht="12.75" hidden="false" customHeight="false" outlineLevel="0" collapsed="false">
      <c r="A100" s="0" t="s">
        <v>363</v>
      </c>
      <c r="B100" s="0" t="n">
        <v>18</v>
      </c>
      <c r="C100" s="0" t="s">
        <v>657</v>
      </c>
      <c r="D100" s="0" t="n">
        <v>0.009</v>
      </c>
      <c r="E100" s="0" t="n">
        <v>0</v>
      </c>
      <c r="F100" s="0" t="n">
        <v>-0.006</v>
      </c>
      <c r="G100" s="0" t="n">
        <v>0</v>
      </c>
    </row>
    <row r="101" customFormat="false" ht="12.75" hidden="false" customHeight="false" outlineLevel="0" collapsed="false">
      <c r="A101" s="0" t="s">
        <v>363</v>
      </c>
      <c r="B101" s="0" t="n">
        <v>18</v>
      </c>
      <c r="C101" s="0" t="s">
        <v>659</v>
      </c>
      <c r="D101" s="0" t="n">
        <v>0.044</v>
      </c>
      <c r="E101" s="0" t="n">
        <v>0</v>
      </c>
      <c r="F101" s="0" t="n">
        <v>-0.031</v>
      </c>
      <c r="G101" s="0" t="n">
        <v>-0.001</v>
      </c>
    </row>
    <row r="102" customFormat="false" ht="12.75" hidden="false" customHeight="false" outlineLevel="0" collapsed="false">
      <c r="A102" s="0" t="s">
        <v>363</v>
      </c>
      <c r="B102" s="0" t="n">
        <v>18</v>
      </c>
      <c r="C102" s="0" t="s">
        <v>661</v>
      </c>
      <c r="D102" s="0" t="n">
        <v>0.018</v>
      </c>
      <c r="E102" s="0" t="n">
        <v>0</v>
      </c>
      <c r="F102" s="0" t="n">
        <v>-0.013</v>
      </c>
      <c r="G102" s="0" t="n">
        <v>0</v>
      </c>
    </row>
    <row r="103" customFormat="false" ht="12.75" hidden="false" customHeight="false" outlineLevel="0" collapsed="false">
      <c r="A103" s="0" t="s">
        <v>363</v>
      </c>
      <c r="B103" s="0" t="n">
        <v>18</v>
      </c>
      <c r="C103" s="0" t="s">
        <v>663</v>
      </c>
      <c r="D103" s="0" t="n">
        <v>0.089</v>
      </c>
      <c r="E103" s="0" t="n">
        <v>0</v>
      </c>
      <c r="F103" s="0" t="n">
        <v>-0.062</v>
      </c>
      <c r="G103" s="0" t="n">
        <v>-0.002</v>
      </c>
    </row>
    <row r="104" customFormat="false" ht="12.75" hidden="false" customHeight="false" outlineLevel="0" collapsed="false">
      <c r="A104" s="0" t="s">
        <v>363</v>
      </c>
      <c r="B104" s="0" t="n">
        <v>18</v>
      </c>
      <c r="C104" s="0" t="s">
        <v>666</v>
      </c>
      <c r="D104" s="0" t="n">
        <v>0.002</v>
      </c>
      <c r="E104" s="0" t="n">
        <v>0</v>
      </c>
      <c r="F104" s="0" t="n">
        <v>-0.001</v>
      </c>
      <c r="G104" s="0" t="n">
        <v>0</v>
      </c>
    </row>
    <row r="105" customFormat="false" ht="12.75" hidden="false" customHeight="false" outlineLevel="0" collapsed="false">
      <c r="A105" s="0" t="s">
        <v>363</v>
      </c>
      <c r="B105" s="0" t="n">
        <v>18</v>
      </c>
      <c r="C105" s="0" t="s">
        <v>668</v>
      </c>
      <c r="D105" s="0" t="n">
        <v>0.118</v>
      </c>
      <c r="E105" s="0" t="n">
        <v>0</v>
      </c>
      <c r="F105" s="0" t="n">
        <v>-0.083</v>
      </c>
      <c r="G105" s="0" t="n">
        <v>-0.002</v>
      </c>
    </row>
    <row r="106" customFormat="false" ht="12.75" hidden="false" customHeight="false" outlineLevel="0" collapsed="false">
      <c r="A106" s="0" t="s">
        <v>363</v>
      </c>
      <c r="B106" s="0" t="n">
        <v>18</v>
      </c>
      <c r="C106" s="0" t="s">
        <v>693</v>
      </c>
      <c r="D106" s="0" t="n">
        <v>0</v>
      </c>
      <c r="E106" s="0" t="n">
        <v>0</v>
      </c>
      <c r="F106" s="0" t="n">
        <v>0</v>
      </c>
      <c r="G106" s="0" t="n">
        <v>0</v>
      </c>
    </row>
    <row r="107" customFormat="false" ht="12.75" hidden="false" customHeight="false" outlineLevel="0" collapsed="false">
      <c r="A107" s="0" t="s">
        <v>363</v>
      </c>
      <c r="B107" s="0" t="n">
        <v>18</v>
      </c>
      <c r="C107" s="0" t="s">
        <v>672</v>
      </c>
      <c r="D107" s="0" t="n">
        <v>0.04</v>
      </c>
      <c r="E107" s="0" t="n">
        <v>0</v>
      </c>
      <c r="F107" s="0" t="n">
        <v>-0.028</v>
      </c>
      <c r="G107" s="0" t="n">
        <v>-0.001</v>
      </c>
    </row>
    <row r="108" customFormat="false" ht="12.75" hidden="false" customHeight="false" outlineLevel="0" collapsed="false">
      <c r="A108" s="0" t="s">
        <v>363</v>
      </c>
      <c r="B108" s="0" t="n">
        <v>18</v>
      </c>
      <c r="C108" s="0" t="s">
        <v>674</v>
      </c>
      <c r="D108" s="0" t="n">
        <v>0.101</v>
      </c>
      <c r="E108" s="0" t="n">
        <v>0</v>
      </c>
      <c r="F108" s="0" t="n">
        <v>-0.071</v>
      </c>
      <c r="G108" s="0" t="n">
        <v>-0.002</v>
      </c>
    </row>
    <row r="109" customFormat="false" ht="12.75" hidden="false" customHeight="false" outlineLevel="0" collapsed="false">
      <c r="A109" s="0" t="s">
        <v>363</v>
      </c>
      <c r="B109" s="0" t="n">
        <v>18</v>
      </c>
      <c r="C109" s="0" t="s">
        <v>676</v>
      </c>
      <c r="D109" s="0" t="n">
        <v>0.009</v>
      </c>
      <c r="E109" s="0" t="n">
        <v>0</v>
      </c>
      <c r="F109" s="0" t="n">
        <v>-0.007</v>
      </c>
      <c r="G109" s="0" t="n">
        <v>0</v>
      </c>
    </row>
    <row r="110" customFormat="false" ht="12.75" hidden="false" customHeight="false" outlineLevel="0" collapsed="false">
      <c r="A110" s="0" t="s">
        <v>363</v>
      </c>
      <c r="B110" s="0" t="n">
        <v>18</v>
      </c>
      <c r="C110" s="0" t="s">
        <v>679</v>
      </c>
      <c r="D110" s="0" t="n">
        <v>0.088</v>
      </c>
      <c r="E110" s="0" t="n">
        <v>0</v>
      </c>
      <c r="F110" s="0" t="n">
        <v>-0.061</v>
      </c>
      <c r="G110" s="0" t="n">
        <v>-0.002</v>
      </c>
    </row>
    <row r="111" customFormat="false" ht="12.75" hidden="false" customHeight="false" outlineLevel="0" collapsed="false">
      <c r="A111" s="0" t="s">
        <v>363</v>
      </c>
      <c r="B111" s="0" t="n">
        <v>18</v>
      </c>
      <c r="C111" s="0" t="s">
        <v>683</v>
      </c>
      <c r="D111" s="0" t="n">
        <v>0.008</v>
      </c>
      <c r="E111" s="0" t="n">
        <v>0</v>
      </c>
      <c r="F111" s="0" t="n">
        <v>-0.005</v>
      </c>
      <c r="G111" s="0" t="n">
        <v>0</v>
      </c>
    </row>
    <row r="112" customFormat="false" ht="12.75" hidden="false" customHeight="false" outlineLevel="0" collapsed="false">
      <c r="A112" s="0" t="s">
        <v>363</v>
      </c>
      <c r="B112" s="0" t="n">
        <v>18</v>
      </c>
      <c r="C112" s="0" t="s">
        <v>685</v>
      </c>
      <c r="D112" s="0" t="n">
        <v>0.053</v>
      </c>
      <c r="E112" s="0" t="n">
        <v>0</v>
      </c>
      <c r="F112" s="0" t="n">
        <v>-0.037</v>
      </c>
      <c r="G112" s="0" t="n">
        <v>-0.001</v>
      </c>
    </row>
    <row r="113" customFormat="false" ht="12.75" hidden="false" customHeight="false" outlineLevel="0" collapsed="false">
      <c r="A113" s="0" t="s">
        <v>363</v>
      </c>
      <c r="B113" s="0" t="n">
        <v>18</v>
      </c>
      <c r="C113" s="0" t="s">
        <v>688</v>
      </c>
      <c r="D113" s="0" t="n">
        <v>0.003</v>
      </c>
      <c r="E113" s="0" t="n">
        <v>0</v>
      </c>
      <c r="F113" s="0" t="n">
        <v>-0.002</v>
      </c>
      <c r="G113" s="0" t="n">
        <v>0</v>
      </c>
    </row>
    <row r="114" customFormat="false" ht="12.75" hidden="false" customHeight="false" outlineLevel="0" collapsed="false">
      <c r="A114" s="0" t="s">
        <v>363</v>
      </c>
      <c r="B114" s="0" t="n">
        <v>18</v>
      </c>
      <c r="C114" s="0" t="s">
        <v>690</v>
      </c>
      <c r="D114" s="0" t="n">
        <v>0.161</v>
      </c>
      <c r="E114" s="0" t="n">
        <v>0</v>
      </c>
      <c r="F114" s="0" t="n">
        <v>-0.113</v>
      </c>
      <c r="G114" s="0" t="n">
        <v>-0.003</v>
      </c>
    </row>
    <row r="115" customFormat="false" ht="12.75" hidden="false" customHeight="false" outlineLevel="0" collapsed="false">
      <c r="A115" s="0" t="s">
        <v>363</v>
      </c>
      <c r="B115" s="0" t="n">
        <v>18</v>
      </c>
      <c r="C115" s="0" t="s">
        <v>697</v>
      </c>
      <c r="D115" s="0" t="n">
        <v>0.004</v>
      </c>
      <c r="E115" s="0" t="n">
        <v>0</v>
      </c>
      <c r="F115" s="0" t="n">
        <v>-0.003</v>
      </c>
      <c r="G115" s="0" t="n">
        <v>0</v>
      </c>
    </row>
    <row r="116" customFormat="false" ht="12.75" hidden="false" customHeight="false" outlineLevel="0" collapsed="false">
      <c r="A116" s="0" t="s">
        <v>363</v>
      </c>
      <c r="B116" s="0" t="n">
        <v>18</v>
      </c>
      <c r="C116" s="0" t="s">
        <v>702</v>
      </c>
      <c r="D116" s="0" t="n">
        <v>0.056</v>
      </c>
      <c r="E116" s="0" t="n">
        <v>0</v>
      </c>
      <c r="F116" s="0" t="n">
        <v>-0.039</v>
      </c>
      <c r="G116" s="0" t="n">
        <v>-0.001</v>
      </c>
    </row>
    <row r="117" customFormat="false" ht="12.75" hidden="false" customHeight="false" outlineLevel="0" collapsed="false">
      <c r="A117" s="0" t="s">
        <v>363</v>
      </c>
      <c r="B117" s="0" t="n">
        <v>18</v>
      </c>
      <c r="C117" s="0" t="s">
        <v>695</v>
      </c>
      <c r="D117" s="0" t="n">
        <v>0.002</v>
      </c>
      <c r="E117" s="0" t="n">
        <v>0</v>
      </c>
      <c r="F117" s="0" t="n">
        <v>-0.002</v>
      </c>
      <c r="G117" s="0" t="n">
        <v>0</v>
      </c>
    </row>
    <row r="118" customFormat="false" ht="12.75" hidden="false" customHeight="false" outlineLevel="0" collapsed="false">
      <c r="A118" s="0" t="s">
        <v>363</v>
      </c>
      <c r="B118" s="0" t="n">
        <v>18</v>
      </c>
      <c r="C118" s="0" t="s">
        <v>704</v>
      </c>
      <c r="D118" s="0" t="n">
        <v>0.011</v>
      </c>
      <c r="E118" s="0" t="n">
        <v>0</v>
      </c>
      <c r="F118" s="0" t="n">
        <v>-0.007</v>
      </c>
      <c r="G118" s="0" t="n">
        <v>0</v>
      </c>
    </row>
    <row r="119" customFormat="false" ht="12.75" hidden="false" customHeight="false" outlineLevel="0" collapsed="false">
      <c r="A119" s="0" t="s">
        <v>363</v>
      </c>
      <c r="B119" s="0" t="n">
        <v>18</v>
      </c>
      <c r="C119" s="0" t="s">
        <v>706</v>
      </c>
      <c r="D119" s="0" t="n">
        <v>0.004</v>
      </c>
      <c r="E119" s="0" t="n">
        <v>0</v>
      </c>
      <c r="F119" s="0" t="n">
        <v>-0.003</v>
      </c>
      <c r="G119" s="0" t="n">
        <v>0</v>
      </c>
    </row>
    <row r="120" customFormat="false" ht="12.75" hidden="false" customHeight="false" outlineLevel="0" collapsed="false">
      <c r="A120" s="0" t="s">
        <v>363</v>
      </c>
      <c r="B120" s="0" t="n">
        <v>18</v>
      </c>
      <c r="C120" s="0" t="s">
        <v>712</v>
      </c>
      <c r="D120" s="0" t="n">
        <v>0.006</v>
      </c>
      <c r="E120" s="0" t="n">
        <v>0</v>
      </c>
      <c r="F120" s="0" t="n">
        <v>-0.005</v>
      </c>
      <c r="G120" s="0" t="n">
        <v>0</v>
      </c>
    </row>
    <row r="121" customFormat="false" ht="12.75" hidden="false" customHeight="false" outlineLevel="0" collapsed="false">
      <c r="A121" s="0" t="s">
        <v>363</v>
      </c>
      <c r="B121" s="0" t="n">
        <v>18</v>
      </c>
      <c r="C121" s="0" t="s">
        <v>714</v>
      </c>
      <c r="D121" s="0" t="n">
        <v>0.001</v>
      </c>
      <c r="E121" s="0" t="n">
        <v>0</v>
      </c>
      <c r="F121" s="0" t="n">
        <v>-0.001</v>
      </c>
      <c r="G121" s="0" t="n">
        <v>0</v>
      </c>
    </row>
    <row r="122" customFormat="false" ht="12.75" hidden="false" customHeight="false" outlineLevel="0" collapsed="false">
      <c r="A122" s="0" t="s">
        <v>363</v>
      </c>
      <c r="B122" s="0" t="n">
        <v>18</v>
      </c>
      <c r="C122" s="0" t="s">
        <v>716</v>
      </c>
      <c r="D122" s="0" t="n">
        <v>0.007</v>
      </c>
      <c r="E122" s="0" t="n">
        <v>0</v>
      </c>
      <c r="F122" s="0" t="n">
        <v>-0.005</v>
      </c>
      <c r="G122" s="0" t="n">
        <v>0</v>
      </c>
    </row>
    <row r="123" customFormat="false" ht="12.75" hidden="false" customHeight="false" outlineLevel="0" collapsed="false">
      <c r="A123" s="0" t="s">
        <v>363</v>
      </c>
      <c r="B123" s="0" t="n">
        <v>18</v>
      </c>
      <c r="C123" s="0" t="s">
        <v>718</v>
      </c>
      <c r="D123" s="0" t="n">
        <v>0.003</v>
      </c>
      <c r="E123" s="0" t="n">
        <v>0</v>
      </c>
      <c r="F123" s="0" t="n">
        <v>-0.002</v>
      </c>
      <c r="G123" s="0" t="n">
        <v>0</v>
      </c>
    </row>
    <row r="124" customFormat="false" ht="12.75" hidden="false" customHeight="false" outlineLevel="0" collapsed="false">
      <c r="A124" s="0" t="s">
        <v>363</v>
      </c>
      <c r="B124" s="0" t="n">
        <v>18</v>
      </c>
      <c r="C124" s="0" t="s">
        <v>720</v>
      </c>
      <c r="D124" s="0" t="n">
        <v>0.001</v>
      </c>
      <c r="E124" s="0" t="n">
        <v>0</v>
      </c>
      <c r="F124" s="0" t="n">
        <v>-0.001</v>
      </c>
      <c r="G124" s="0" t="n">
        <v>0</v>
      </c>
    </row>
    <row r="125" customFormat="false" ht="12.75" hidden="false" customHeight="false" outlineLevel="0" collapsed="false">
      <c r="A125" s="0" t="s">
        <v>363</v>
      </c>
      <c r="B125" s="0" t="n">
        <v>18</v>
      </c>
      <c r="C125" s="0" t="s">
        <v>724</v>
      </c>
      <c r="D125" s="0" t="n">
        <v>0.155</v>
      </c>
      <c r="E125" s="0" t="n">
        <v>0</v>
      </c>
      <c r="F125" s="0" t="n">
        <v>-0.109</v>
      </c>
      <c r="G125" s="0" t="n">
        <v>-0.003</v>
      </c>
    </row>
    <row r="126" customFormat="false" ht="12.75" hidden="false" customHeight="false" outlineLevel="0" collapsed="false">
      <c r="A126" s="0" t="s">
        <v>363</v>
      </c>
      <c r="B126" s="0" t="n">
        <v>18</v>
      </c>
      <c r="C126" s="0" t="s">
        <v>727</v>
      </c>
      <c r="D126" s="0" t="n">
        <v>0.034</v>
      </c>
      <c r="E126" s="0" t="n">
        <v>0</v>
      </c>
      <c r="F126" s="0" t="n">
        <v>-0.024</v>
      </c>
      <c r="G126" s="0" t="n">
        <v>-0.001</v>
      </c>
    </row>
    <row r="127" customFormat="false" ht="12.75" hidden="false" customHeight="false" outlineLevel="0" collapsed="false">
      <c r="A127" s="0" t="s">
        <v>363</v>
      </c>
      <c r="B127" s="0" t="n">
        <v>18</v>
      </c>
      <c r="C127" s="0" t="s">
        <v>730</v>
      </c>
      <c r="D127" s="0" t="n">
        <v>0.001</v>
      </c>
      <c r="E127" s="0" t="n">
        <v>0</v>
      </c>
      <c r="F127" s="0" t="n">
        <v>-0.001</v>
      </c>
      <c r="G127" s="0" t="n">
        <v>0</v>
      </c>
    </row>
    <row r="128" customFormat="false" ht="12.75" hidden="false" customHeight="false" outlineLevel="0" collapsed="false">
      <c r="A128" s="0" t="s">
        <v>363</v>
      </c>
      <c r="B128" s="0" t="n">
        <v>18</v>
      </c>
      <c r="C128" s="0" t="s">
        <v>1204</v>
      </c>
      <c r="D128" s="0" t="n">
        <v>0.004</v>
      </c>
      <c r="E128" s="0" t="n">
        <v>0</v>
      </c>
      <c r="F128" s="0" t="n">
        <v>-0.003</v>
      </c>
      <c r="G128" s="0" t="n">
        <v>0</v>
      </c>
    </row>
    <row r="129" customFormat="false" ht="12.75" hidden="false" customHeight="false" outlineLevel="0" collapsed="false">
      <c r="A129" s="0" t="s">
        <v>363</v>
      </c>
      <c r="B129" s="0" t="n">
        <v>18</v>
      </c>
      <c r="C129" s="0" t="s">
        <v>1182</v>
      </c>
      <c r="D129" s="0" t="n">
        <v>0.013</v>
      </c>
      <c r="E129" s="0" t="n">
        <v>0</v>
      </c>
      <c r="F129" s="0" t="n">
        <v>-0.009</v>
      </c>
      <c r="G129" s="0" t="n">
        <v>0</v>
      </c>
    </row>
    <row r="130" customFormat="false" ht="12.75" hidden="false" customHeight="false" outlineLevel="0" collapsed="false">
      <c r="A130" s="0" t="s">
        <v>363</v>
      </c>
      <c r="B130" s="0" t="n">
        <v>18</v>
      </c>
      <c r="C130" s="0" t="s">
        <v>1186</v>
      </c>
      <c r="D130" s="0" t="n">
        <v>0.005</v>
      </c>
      <c r="E130" s="0" t="n">
        <v>0</v>
      </c>
      <c r="F130" s="0" t="n">
        <v>-0.004</v>
      </c>
      <c r="G130" s="0" t="n">
        <v>0</v>
      </c>
    </row>
    <row r="131" customFormat="false" ht="12.75" hidden="false" customHeight="false" outlineLevel="0" collapsed="false">
      <c r="A131" s="0" t="s">
        <v>363</v>
      </c>
      <c r="B131" s="0" t="n">
        <v>18</v>
      </c>
      <c r="C131" s="0" t="s">
        <v>1196</v>
      </c>
      <c r="D131" s="0" t="n">
        <v>0.003</v>
      </c>
      <c r="E131" s="0" t="n">
        <v>0</v>
      </c>
      <c r="F131" s="0" t="n">
        <v>-0.002</v>
      </c>
      <c r="G131" s="0" t="n">
        <v>0</v>
      </c>
    </row>
    <row r="132" customFormat="false" ht="12.75" hidden="false" customHeight="false" outlineLevel="0" collapsed="false">
      <c r="A132" s="0" t="s">
        <v>363</v>
      </c>
      <c r="B132" s="0" t="n">
        <v>18</v>
      </c>
      <c r="C132" s="0" t="s">
        <v>732</v>
      </c>
      <c r="D132" s="0" t="n">
        <v>0.011</v>
      </c>
      <c r="E132" s="0" t="n">
        <v>0</v>
      </c>
      <c r="F132" s="0" t="n">
        <v>-0.008</v>
      </c>
      <c r="G132" s="0" t="n">
        <v>0</v>
      </c>
    </row>
    <row r="133" customFormat="false" ht="12.75" hidden="false" customHeight="false" outlineLevel="0" collapsed="false">
      <c r="A133" s="0" t="s">
        <v>363</v>
      </c>
      <c r="B133" s="0" t="n">
        <v>18</v>
      </c>
      <c r="C133" s="0" t="s">
        <v>736</v>
      </c>
      <c r="D133" s="0" t="n">
        <v>0</v>
      </c>
      <c r="E133" s="0" t="n">
        <v>0</v>
      </c>
      <c r="F133" s="0" t="n">
        <v>0</v>
      </c>
      <c r="G133" s="0" t="n">
        <v>0</v>
      </c>
    </row>
    <row r="134" customFormat="false" ht="12.75" hidden="false" customHeight="false" outlineLevel="0" collapsed="false">
      <c r="A134" s="0" t="s">
        <v>363</v>
      </c>
      <c r="B134" s="0" t="n">
        <v>18</v>
      </c>
      <c r="C134" s="0" t="s">
        <v>738</v>
      </c>
      <c r="D134" s="0" t="n">
        <v>0.049</v>
      </c>
      <c r="E134" s="0" t="n">
        <v>0</v>
      </c>
      <c r="F134" s="0" t="n">
        <v>-0.035</v>
      </c>
      <c r="G134" s="0" t="n">
        <v>-0.001</v>
      </c>
    </row>
    <row r="135" customFormat="false" ht="12.75" hidden="false" customHeight="false" outlineLevel="0" collapsed="false">
      <c r="A135" s="0" t="s">
        <v>363</v>
      </c>
      <c r="B135" s="0" t="n">
        <v>18</v>
      </c>
      <c r="C135" s="0" t="s">
        <v>740</v>
      </c>
      <c r="D135" s="0" t="n">
        <v>0.065</v>
      </c>
      <c r="E135" s="0" t="n">
        <v>0</v>
      </c>
      <c r="F135" s="0" t="n">
        <v>-0.046</v>
      </c>
      <c r="G135" s="0" t="n">
        <v>-0.001</v>
      </c>
    </row>
    <row r="136" customFormat="false" ht="12.75" hidden="false" customHeight="false" outlineLevel="0" collapsed="false">
      <c r="A136" s="0" t="s">
        <v>363</v>
      </c>
      <c r="B136" s="0" t="n">
        <v>18</v>
      </c>
      <c r="C136" s="0" t="s">
        <v>742</v>
      </c>
      <c r="D136" s="0" t="n">
        <v>0.016</v>
      </c>
      <c r="E136" s="0" t="n">
        <v>0</v>
      </c>
      <c r="F136" s="0" t="n">
        <v>-0.012</v>
      </c>
      <c r="G136" s="0" t="n">
        <v>0</v>
      </c>
    </row>
    <row r="137" customFormat="false" ht="12.75" hidden="false" customHeight="false" outlineLevel="0" collapsed="false">
      <c r="A137" s="0" t="s">
        <v>363</v>
      </c>
      <c r="B137" s="0" t="n">
        <v>18</v>
      </c>
      <c r="C137" s="0" t="s">
        <v>745</v>
      </c>
      <c r="D137" s="0" t="n">
        <v>0.005</v>
      </c>
      <c r="E137" s="0" t="n">
        <v>0</v>
      </c>
      <c r="F137" s="0" t="n">
        <v>-0.003</v>
      </c>
      <c r="G137" s="0" t="n">
        <v>0</v>
      </c>
    </row>
    <row r="138" customFormat="false" ht="12.75" hidden="false" customHeight="false" outlineLevel="0" collapsed="false">
      <c r="A138" s="0" t="s">
        <v>363</v>
      </c>
      <c r="B138" s="0" t="n">
        <v>18</v>
      </c>
      <c r="C138" s="0" t="s">
        <v>747</v>
      </c>
      <c r="D138" s="0" t="n">
        <v>0.029</v>
      </c>
      <c r="E138" s="0" t="n">
        <v>0</v>
      </c>
      <c r="F138" s="0" t="n">
        <v>-0.021</v>
      </c>
      <c r="G138" s="0" t="n">
        <v>-0.001</v>
      </c>
    </row>
    <row r="139" customFormat="false" ht="12.75" hidden="false" customHeight="false" outlineLevel="0" collapsed="false">
      <c r="A139" s="0" t="s">
        <v>363</v>
      </c>
      <c r="B139" s="0" t="n">
        <v>18</v>
      </c>
      <c r="C139" s="0" t="s">
        <v>749</v>
      </c>
      <c r="D139" s="0" t="n">
        <v>0.003</v>
      </c>
      <c r="E139" s="0" t="n">
        <v>0</v>
      </c>
      <c r="F139" s="0" t="n">
        <v>-0.002</v>
      </c>
      <c r="G139" s="0" t="n">
        <v>0</v>
      </c>
    </row>
    <row r="140" customFormat="false" ht="12.75" hidden="false" customHeight="false" outlineLevel="0" collapsed="false">
      <c r="A140" s="0" t="s">
        <v>363</v>
      </c>
      <c r="B140" s="0" t="n">
        <v>18</v>
      </c>
      <c r="C140" s="0" t="s">
        <v>751</v>
      </c>
      <c r="D140" s="0" t="n">
        <v>0.047</v>
      </c>
      <c r="E140" s="0" t="n">
        <v>0</v>
      </c>
      <c r="F140" s="0" t="n">
        <v>-0.033</v>
      </c>
      <c r="G140" s="0" t="n">
        <v>-0.001</v>
      </c>
    </row>
    <row r="141" customFormat="false" ht="12.75" hidden="false" customHeight="false" outlineLevel="0" collapsed="false">
      <c r="A141" s="0" t="s">
        <v>363</v>
      </c>
      <c r="B141" s="0" t="n">
        <v>18</v>
      </c>
      <c r="C141" s="0" t="s">
        <v>756</v>
      </c>
      <c r="D141" s="0" t="n">
        <v>0.002</v>
      </c>
      <c r="E141" s="0" t="n">
        <v>0</v>
      </c>
      <c r="F141" s="0" t="n">
        <v>-0.001</v>
      </c>
      <c r="G141" s="0" t="n">
        <v>0</v>
      </c>
    </row>
    <row r="142" customFormat="false" ht="12.75" hidden="false" customHeight="false" outlineLevel="0" collapsed="false">
      <c r="A142" s="0" t="s">
        <v>363</v>
      </c>
      <c r="B142" s="0" t="n">
        <v>18</v>
      </c>
      <c r="C142" s="0" t="s">
        <v>758</v>
      </c>
      <c r="D142" s="0" t="n">
        <v>0.009</v>
      </c>
      <c r="E142" s="0" t="n">
        <v>0</v>
      </c>
      <c r="F142" s="0" t="n">
        <v>-0.007</v>
      </c>
      <c r="G142" s="0" t="n">
        <v>0</v>
      </c>
    </row>
    <row r="143" customFormat="false" ht="12.75" hidden="false" customHeight="false" outlineLevel="0" collapsed="false">
      <c r="A143" s="0" t="s">
        <v>363</v>
      </c>
      <c r="B143" s="0" t="n">
        <v>18</v>
      </c>
      <c r="C143" s="0" t="s">
        <v>760</v>
      </c>
      <c r="D143" s="0" t="n">
        <v>0.016</v>
      </c>
      <c r="E143" s="0" t="n">
        <v>0</v>
      </c>
      <c r="F143" s="0" t="n">
        <v>-0.011</v>
      </c>
      <c r="G143" s="0" t="n">
        <v>0</v>
      </c>
    </row>
    <row r="144" customFormat="false" ht="12.75" hidden="false" customHeight="false" outlineLevel="0" collapsed="false">
      <c r="A144" s="0" t="s">
        <v>363</v>
      </c>
      <c r="B144" s="0" t="n">
        <v>18</v>
      </c>
      <c r="C144" s="0" t="s">
        <v>766</v>
      </c>
      <c r="D144" s="0" t="n">
        <v>0.18</v>
      </c>
      <c r="E144" s="0" t="n">
        <v>0</v>
      </c>
      <c r="F144" s="0" t="n">
        <v>-0.126</v>
      </c>
      <c r="G144" s="0" t="n">
        <v>-0.003</v>
      </c>
    </row>
    <row r="145" customFormat="false" ht="12.75" hidden="false" customHeight="false" outlineLevel="0" collapsed="false">
      <c r="A145" s="0" t="s">
        <v>363</v>
      </c>
      <c r="B145" s="0" t="n">
        <v>18</v>
      </c>
      <c r="C145" s="0" t="s">
        <v>768</v>
      </c>
      <c r="D145" s="0" t="n">
        <v>0.007</v>
      </c>
      <c r="E145" s="0" t="n">
        <v>0</v>
      </c>
      <c r="F145" s="0" t="n">
        <v>-0.005</v>
      </c>
      <c r="G145" s="0" t="n">
        <v>0</v>
      </c>
    </row>
    <row r="146" customFormat="false" ht="12.75" hidden="false" customHeight="false" outlineLevel="0" collapsed="false">
      <c r="A146" s="0" t="s">
        <v>363</v>
      </c>
      <c r="B146" s="0" t="n">
        <v>18</v>
      </c>
      <c r="C146" s="0" t="s">
        <v>770</v>
      </c>
      <c r="D146" s="0" t="n">
        <v>0.009</v>
      </c>
      <c r="E146" s="0" t="n">
        <v>0</v>
      </c>
      <c r="F146" s="0" t="n">
        <v>-0.006</v>
      </c>
      <c r="G146" s="0" t="n">
        <v>0</v>
      </c>
    </row>
    <row r="147" customFormat="false" ht="12.75" hidden="false" customHeight="false" outlineLevel="0" collapsed="false">
      <c r="A147" s="0" t="s">
        <v>363</v>
      </c>
      <c r="B147" s="0" t="n">
        <v>18</v>
      </c>
      <c r="C147" s="0" t="s">
        <v>772</v>
      </c>
      <c r="D147" s="0" t="n">
        <v>0.117</v>
      </c>
      <c r="E147" s="0" t="n">
        <v>0</v>
      </c>
      <c r="F147" s="0" t="n">
        <v>-0.082</v>
      </c>
      <c r="G147" s="0" t="n">
        <v>-0.002</v>
      </c>
    </row>
    <row r="148" customFormat="false" ht="12.75" hidden="false" customHeight="false" outlineLevel="0" collapsed="false">
      <c r="A148" s="0" t="s">
        <v>363</v>
      </c>
      <c r="B148" s="0" t="n">
        <v>18</v>
      </c>
      <c r="C148" s="0" t="s">
        <v>775</v>
      </c>
      <c r="D148" s="0" t="n">
        <v>0.031</v>
      </c>
      <c r="E148" s="0" t="n">
        <v>0</v>
      </c>
      <c r="F148" s="0" t="n">
        <v>-0.022</v>
      </c>
      <c r="G148" s="0" t="n">
        <v>-0.001</v>
      </c>
    </row>
    <row r="149" customFormat="false" ht="12.75" hidden="false" customHeight="false" outlineLevel="0" collapsed="false">
      <c r="A149" s="0" t="s">
        <v>363</v>
      </c>
      <c r="B149" s="0" t="n">
        <v>18</v>
      </c>
      <c r="C149" s="0" t="s">
        <v>777</v>
      </c>
      <c r="D149" s="0" t="n">
        <v>0.03</v>
      </c>
      <c r="E149" s="0" t="n">
        <v>0</v>
      </c>
      <c r="F149" s="0" t="n">
        <v>-0.021</v>
      </c>
      <c r="G149" s="0" t="n">
        <v>-0.001</v>
      </c>
    </row>
    <row r="150" customFormat="false" ht="12.75" hidden="false" customHeight="false" outlineLevel="0" collapsed="false">
      <c r="A150" s="0" t="s">
        <v>363</v>
      </c>
      <c r="B150" s="0" t="n">
        <v>18</v>
      </c>
      <c r="C150" s="0" t="s">
        <v>779</v>
      </c>
      <c r="D150" s="0" t="n">
        <v>0.005</v>
      </c>
      <c r="E150" s="0" t="n">
        <v>0</v>
      </c>
      <c r="F150" s="0" t="n">
        <v>-0.004</v>
      </c>
      <c r="G150" s="0" t="n">
        <v>0</v>
      </c>
    </row>
    <row r="151" customFormat="false" ht="12.75" hidden="false" customHeight="false" outlineLevel="0" collapsed="false">
      <c r="A151" s="0" t="s">
        <v>363</v>
      </c>
      <c r="B151" s="0" t="n">
        <v>18</v>
      </c>
      <c r="C151" s="0" t="s">
        <v>781</v>
      </c>
      <c r="D151" s="0" t="n">
        <v>0.004</v>
      </c>
      <c r="E151" s="0" t="n">
        <v>0</v>
      </c>
      <c r="F151" s="0" t="n">
        <v>-0.003</v>
      </c>
      <c r="G151" s="0" t="n">
        <v>0</v>
      </c>
    </row>
    <row r="152" customFormat="false" ht="12.75" hidden="false" customHeight="false" outlineLevel="0" collapsed="false">
      <c r="A152" s="0" t="s">
        <v>363</v>
      </c>
      <c r="B152" s="0" t="n">
        <v>18</v>
      </c>
      <c r="C152" s="0" t="s">
        <v>783</v>
      </c>
      <c r="D152" s="0" t="n">
        <v>0.006</v>
      </c>
      <c r="E152" s="0" t="n">
        <v>0</v>
      </c>
      <c r="F152" s="0" t="n">
        <v>-0.004</v>
      </c>
      <c r="G152" s="0" t="n">
        <v>0</v>
      </c>
    </row>
    <row r="153" customFormat="false" ht="12.75" hidden="false" customHeight="false" outlineLevel="0" collapsed="false">
      <c r="A153" s="0" t="s">
        <v>363</v>
      </c>
      <c r="B153" s="0" t="n">
        <v>18</v>
      </c>
      <c r="C153" s="0" t="s">
        <v>785</v>
      </c>
      <c r="D153" s="0" t="n">
        <v>0.01</v>
      </c>
      <c r="E153" s="0" t="n">
        <v>0</v>
      </c>
      <c r="F153" s="0" t="n">
        <v>-0.007</v>
      </c>
      <c r="G153" s="0" t="n">
        <v>0</v>
      </c>
    </row>
    <row r="154" customFormat="false" ht="12.75" hidden="false" customHeight="false" outlineLevel="0" collapsed="false">
      <c r="A154" s="0" t="s">
        <v>363</v>
      </c>
      <c r="B154" s="0" t="n">
        <v>18</v>
      </c>
      <c r="C154" s="0" t="s">
        <v>787</v>
      </c>
      <c r="D154" s="0" t="n">
        <v>0.107</v>
      </c>
      <c r="E154" s="0" t="n">
        <v>0</v>
      </c>
      <c r="F154" s="0" t="n">
        <v>-0.075</v>
      </c>
      <c r="G154" s="0" t="n">
        <v>-0.002</v>
      </c>
    </row>
    <row r="155" customFormat="false" ht="12.75" hidden="false" customHeight="false" outlineLevel="0" collapsed="false">
      <c r="A155" s="0" t="s">
        <v>363</v>
      </c>
      <c r="B155" s="0" t="n">
        <v>18</v>
      </c>
      <c r="C155" s="0" t="s">
        <v>789</v>
      </c>
      <c r="D155" s="0" t="n">
        <v>0.059</v>
      </c>
      <c r="E155" s="0" t="n">
        <v>0</v>
      </c>
      <c r="F155" s="0" t="n">
        <v>-0.041</v>
      </c>
      <c r="G155" s="0" t="n">
        <v>-0.001</v>
      </c>
    </row>
    <row r="156" customFormat="false" ht="12.75" hidden="false" customHeight="false" outlineLevel="0" collapsed="false">
      <c r="A156" s="0" t="s">
        <v>363</v>
      </c>
      <c r="B156" s="0" t="n">
        <v>18</v>
      </c>
      <c r="C156" s="0" t="s">
        <v>794</v>
      </c>
      <c r="D156" s="0" t="n">
        <v>0.01</v>
      </c>
      <c r="E156" s="0" t="n">
        <v>0</v>
      </c>
      <c r="F156" s="0" t="n">
        <v>-0.007</v>
      </c>
      <c r="G156" s="0" t="n">
        <v>0</v>
      </c>
    </row>
    <row r="157" customFormat="false" ht="12.75" hidden="false" customHeight="false" outlineLevel="0" collapsed="false">
      <c r="A157" s="0" t="s">
        <v>363</v>
      </c>
      <c r="B157" s="0" t="n">
        <v>18</v>
      </c>
      <c r="C157" s="0" t="s">
        <v>796</v>
      </c>
      <c r="D157" s="0" t="n">
        <v>0.033</v>
      </c>
      <c r="E157" s="0" t="n">
        <v>0</v>
      </c>
      <c r="F157" s="0" t="n">
        <v>-0.023</v>
      </c>
      <c r="G157" s="0" t="n">
        <v>-0.001</v>
      </c>
    </row>
    <row r="158" customFormat="false" ht="12.75" hidden="false" customHeight="false" outlineLevel="0" collapsed="false">
      <c r="A158" s="0" t="s">
        <v>363</v>
      </c>
      <c r="B158" s="0" t="n">
        <v>18</v>
      </c>
      <c r="C158" s="0" t="s">
        <v>818</v>
      </c>
      <c r="D158" s="0" t="n">
        <v>0.027</v>
      </c>
      <c r="E158" s="0" t="n">
        <v>0</v>
      </c>
      <c r="F158" s="0" t="n">
        <v>-0.019</v>
      </c>
      <c r="G158" s="0" t="n">
        <v>-0.001</v>
      </c>
    </row>
    <row r="159" customFormat="false" ht="12.75" hidden="false" customHeight="false" outlineLevel="0" collapsed="false">
      <c r="A159" s="0" t="s">
        <v>363</v>
      </c>
      <c r="B159" s="0" t="n">
        <v>18</v>
      </c>
      <c r="C159" s="0" t="s">
        <v>820</v>
      </c>
      <c r="D159" s="0" t="n">
        <v>0.03</v>
      </c>
      <c r="E159" s="0" t="n">
        <v>0</v>
      </c>
      <c r="F159" s="0" t="n">
        <v>-0.021</v>
      </c>
      <c r="G159" s="0" t="n">
        <v>-0.001</v>
      </c>
    </row>
    <row r="160" customFormat="false" ht="12.75" hidden="false" customHeight="false" outlineLevel="0" collapsed="false">
      <c r="A160" s="0" t="s">
        <v>363</v>
      </c>
      <c r="B160" s="0" t="n">
        <v>18</v>
      </c>
      <c r="C160" s="0" t="s">
        <v>801</v>
      </c>
      <c r="D160" s="0" t="n">
        <v>0.006</v>
      </c>
      <c r="E160" s="0" t="n">
        <v>0</v>
      </c>
      <c r="F160" s="0" t="n">
        <v>-0.004</v>
      </c>
      <c r="G160" s="0" t="n">
        <v>0</v>
      </c>
    </row>
    <row r="161" customFormat="false" ht="12.75" hidden="false" customHeight="false" outlineLevel="0" collapsed="false">
      <c r="A161" s="0" t="s">
        <v>363</v>
      </c>
      <c r="B161" s="0" t="n">
        <v>18</v>
      </c>
      <c r="C161" s="0" t="s">
        <v>803</v>
      </c>
      <c r="D161" s="0" t="n">
        <v>0.001</v>
      </c>
      <c r="E161" s="0" t="n">
        <v>0</v>
      </c>
      <c r="F161" s="0" t="n">
        <v>-0.001</v>
      </c>
      <c r="G161" s="0" t="n">
        <v>0</v>
      </c>
    </row>
    <row r="162" customFormat="false" ht="12.75" hidden="false" customHeight="false" outlineLevel="0" collapsed="false">
      <c r="A162" s="0" t="s">
        <v>363</v>
      </c>
      <c r="B162" s="0" t="n">
        <v>18</v>
      </c>
      <c r="C162" s="0" t="s">
        <v>805</v>
      </c>
      <c r="D162" s="0" t="n">
        <v>0.003</v>
      </c>
      <c r="E162" s="0" t="n">
        <v>0</v>
      </c>
      <c r="F162" s="0" t="n">
        <v>-0.002</v>
      </c>
      <c r="G162" s="0" t="n">
        <v>0</v>
      </c>
    </row>
    <row r="163" customFormat="false" ht="12.75" hidden="false" customHeight="false" outlineLevel="0" collapsed="false">
      <c r="A163" s="0" t="s">
        <v>363</v>
      </c>
      <c r="B163" s="0" t="n">
        <v>18</v>
      </c>
      <c r="C163" s="0" t="s">
        <v>807</v>
      </c>
      <c r="D163" s="0" t="n">
        <v>0.007</v>
      </c>
      <c r="E163" s="0" t="n">
        <v>0</v>
      </c>
      <c r="F163" s="0" t="n">
        <v>-0.005</v>
      </c>
      <c r="G163" s="0" t="n">
        <v>0</v>
      </c>
    </row>
    <row r="164" customFormat="false" ht="12.75" hidden="false" customHeight="false" outlineLevel="0" collapsed="false">
      <c r="A164" s="0" t="s">
        <v>363</v>
      </c>
      <c r="B164" s="0" t="n">
        <v>18</v>
      </c>
      <c r="C164" s="0" t="s">
        <v>809</v>
      </c>
      <c r="D164" s="0" t="n">
        <v>0.009</v>
      </c>
      <c r="E164" s="0" t="n">
        <v>0</v>
      </c>
      <c r="F164" s="0" t="n">
        <v>-0.006</v>
      </c>
      <c r="G164" s="0" t="n">
        <v>0</v>
      </c>
    </row>
    <row r="165" customFormat="false" ht="12.75" hidden="false" customHeight="false" outlineLevel="0" collapsed="false">
      <c r="A165" s="0" t="s">
        <v>363</v>
      </c>
      <c r="B165" s="0" t="n">
        <v>18</v>
      </c>
      <c r="C165" s="0" t="s">
        <v>814</v>
      </c>
      <c r="D165" s="0" t="n">
        <v>0</v>
      </c>
      <c r="E165" s="0" t="n">
        <v>0</v>
      </c>
      <c r="F165" s="0" t="n">
        <v>0</v>
      </c>
      <c r="G165" s="0" t="n">
        <v>0</v>
      </c>
    </row>
    <row r="166" customFormat="false" ht="12.75" hidden="false" customHeight="false" outlineLevel="0" collapsed="false">
      <c r="A166" s="0" t="s">
        <v>363</v>
      </c>
      <c r="B166" s="0" t="n">
        <v>18</v>
      </c>
      <c r="C166" s="0" t="s">
        <v>811</v>
      </c>
      <c r="D166" s="0" t="n">
        <v>0.041</v>
      </c>
      <c r="E166" s="0" t="n">
        <v>0</v>
      </c>
      <c r="F166" s="0" t="n">
        <v>-0.029</v>
      </c>
      <c r="G166" s="0" t="n">
        <v>-0.001</v>
      </c>
    </row>
    <row r="167" customFormat="false" ht="12.75" hidden="false" customHeight="false" outlineLevel="0" collapsed="false">
      <c r="A167" s="0" t="s">
        <v>363</v>
      </c>
      <c r="B167" s="0" t="n">
        <v>18</v>
      </c>
      <c r="C167" s="0" t="s">
        <v>816</v>
      </c>
      <c r="D167" s="0" t="n">
        <v>0.017</v>
      </c>
      <c r="E167" s="0" t="n">
        <v>0</v>
      </c>
      <c r="F167" s="0" t="n">
        <v>-0.012</v>
      </c>
      <c r="G167" s="0" t="n">
        <v>0</v>
      </c>
    </row>
    <row r="168" customFormat="false" ht="12.75" hidden="false" customHeight="false" outlineLevel="0" collapsed="false">
      <c r="A168" s="0" t="s">
        <v>363</v>
      </c>
      <c r="B168" s="0" t="n">
        <v>18</v>
      </c>
      <c r="C168" s="0" t="s">
        <v>822</v>
      </c>
      <c r="D168" s="0" t="n">
        <v>0.018</v>
      </c>
      <c r="E168" s="0" t="n">
        <v>0</v>
      </c>
      <c r="F168" s="0" t="n">
        <v>-0.012</v>
      </c>
      <c r="G168" s="0" t="n">
        <v>0</v>
      </c>
    </row>
    <row r="169" customFormat="false" ht="12.75" hidden="false" customHeight="false" outlineLevel="0" collapsed="false">
      <c r="A169" s="0" t="s">
        <v>363</v>
      </c>
      <c r="B169" s="0" t="n">
        <v>18</v>
      </c>
      <c r="C169" s="0" t="s">
        <v>824</v>
      </c>
      <c r="D169" s="0" t="n">
        <v>0.028</v>
      </c>
      <c r="E169" s="0" t="n">
        <v>0</v>
      </c>
      <c r="F169" s="0" t="n">
        <v>-0.02</v>
      </c>
      <c r="G169" s="0" t="n">
        <v>-0.001</v>
      </c>
    </row>
    <row r="170" customFormat="false" ht="12.75" hidden="false" customHeight="false" outlineLevel="0" collapsed="false">
      <c r="A170" s="0" t="s">
        <v>363</v>
      </c>
      <c r="B170" s="0" t="n">
        <v>18</v>
      </c>
      <c r="C170" s="0" t="s">
        <v>826</v>
      </c>
      <c r="D170" s="0" t="n">
        <v>0.03</v>
      </c>
      <c r="E170" s="0" t="n">
        <v>0</v>
      </c>
      <c r="F170" s="0" t="n">
        <v>-0.021</v>
      </c>
      <c r="G170" s="0" t="n">
        <v>-0.001</v>
      </c>
    </row>
    <row r="171" customFormat="false" ht="12.75" hidden="false" customHeight="false" outlineLevel="0" collapsed="false">
      <c r="A171" s="0" t="s">
        <v>363</v>
      </c>
      <c r="B171" s="0" t="n">
        <v>18</v>
      </c>
      <c r="C171" s="0" t="s">
        <v>829</v>
      </c>
      <c r="D171" s="0" t="n">
        <v>0.033</v>
      </c>
      <c r="E171" s="0" t="n">
        <v>0</v>
      </c>
      <c r="F171" s="0" t="n">
        <v>-0.023</v>
      </c>
      <c r="G171" s="0" t="n">
        <v>-0.001</v>
      </c>
    </row>
    <row r="172" customFormat="false" ht="12.75" hidden="false" customHeight="false" outlineLevel="0" collapsed="false">
      <c r="A172" s="0" t="s">
        <v>363</v>
      </c>
      <c r="B172" s="0" t="n">
        <v>18</v>
      </c>
      <c r="C172" s="0" t="s">
        <v>832</v>
      </c>
      <c r="D172" s="0" t="n">
        <v>0.001</v>
      </c>
      <c r="E172" s="0" t="n">
        <v>0</v>
      </c>
      <c r="F172" s="0" t="n">
        <v>-0.001</v>
      </c>
      <c r="G172" s="0" t="n">
        <v>0</v>
      </c>
    </row>
    <row r="173" customFormat="false" ht="12.75" hidden="false" customHeight="false" outlineLevel="0" collapsed="false">
      <c r="A173" s="0" t="s">
        <v>363</v>
      </c>
      <c r="B173" s="0" t="n">
        <v>18</v>
      </c>
      <c r="C173" s="0" t="s">
        <v>834</v>
      </c>
      <c r="D173" s="0" t="n">
        <v>0.009</v>
      </c>
      <c r="E173" s="0" t="n">
        <v>0</v>
      </c>
      <c r="F173" s="0" t="n">
        <v>-0.007</v>
      </c>
      <c r="G173" s="0" t="n">
        <v>0</v>
      </c>
    </row>
    <row r="174" customFormat="false" ht="12.75" hidden="false" customHeight="false" outlineLevel="0" collapsed="false">
      <c r="A174" s="0" t="s">
        <v>363</v>
      </c>
      <c r="B174" s="0" t="n">
        <v>18</v>
      </c>
      <c r="C174" s="0" t="s">
        <v>836</v>
      </c>
      <c r="D174" s="0" t="n">
        <v>0.073</v>
      </c>
      <c r="E174" s="0" t="n">
        <v>0</v>
      </c>
      <c r="F174" s="0" t="n">
        <v>-0.051</v>
      </c>
      <c r="G174" s="0" t="n">
        <v>-0.001</v>
      </c>
    </row>
    <row r="175" customFormat="false" ht="12.75" hidden="false" customHeight="false" outlineLevel="0" collapsed="false">
      <c r="A175" s="0" t="s">
        <v>363</v>
      </c>
      <c r="B175" s="0" t="n">
        <v>18</v>
      </c>
      <c r="C175" s="0" t="s">
        <v>838</v>
      </c>
      <c r="D175" s="0" t="n">
        <v>0.076</v>
      </c>
      <c r="E175" s="0" t="n">
        <v>0</v>
      </c>
      <c r="F175" s="0" t="n">
        <v>-0.053</v>
      </c>
      <c r="G175" s="0" t="n">
        <v>-0.001</v>
      </c>
    </row>
    <row r="176" customFormat="false" ht="12.75" hidden="false" customHeight="false" outlineLevel="0" collapsed="false">
      <c r="A176" s="0" t="s">
        <v>363</v>
      </c>
      <c r="B176" s="0" t="n">
        <v>18</v>
      </c>
      <c r="C176" s="0" t="s">
        <v>841</v>
      </c>
      <c r="D176" s="0" t="n">
        <v>0.006</v>
      </c>
      <c r="E176" s="0" t="n">
        <v>0</v>
      </c>
      <c r="F176" s="0" t="n">
        <v>-0.004</v>
      </c>
      <c r="G176" s="0" t="n">
        <v>0</v>
      </c>
    </row>
    <row r="177" customFormat="false" ht="12.75" hidden="false" customHeight="false" outlineLevel="0" collapsed="false">
      <c r="A177" s="0" t="s">
        <v>363</v>
      </c>
      <c r="B177" s="0" t="n">
        <v>18</v>
      </c>
      <c r="C177" s="0" t="s">
        <v>851</v>
      </c>
      <c r="D177" s="0" t="n">
        <v>0.01</v>
      </c>
      <c r="E177" s="0" t="n">
        <v>0</v>
      </c>
      <c r="F177" s="0" t="n">
        <v>-0.007</v>
      </c>
      <c r="G177" s="0" t="n">
        <v>0</v>
      </c>
    </row>
    <row r="178" customFormat="false" ht="12.75" hidden="false" customHeight="false" outlineLevel="0" collapsed="false">
      <c r="A178" s="0" t="s">
        <v>363</v>
      </c>
      <c r="B178" s="0" t="n">
        <v>18</v>
      </c>
      <c r="C178" s="0" t="s">
        <v>843</v>
      </c>
      <c r="D178" s="0" t="n">
        <v>0.01</v>
      </c>
      <c r="E178" s="0" t="n">
        <v>0</v>
      </c>
      <c r="F178" s="0" t="n">
        <v>-0.007</v>
      </c>
      <c r="G178" s="0" t="n">
        <v>0</v>
      </c>
    </row>
    <row r="179" customFormat="false" ht="12.75" hidden="false" customHeight="false" outlineLevel="0" collapsed="false">
      <c r="A179" s="0" t="s">
        <v>363</v>
      </c>
      <c r="B179" s="0" t="n">
        <v>18</v>
      </c>
      <c r="C179" s="0" t="s">
        <v>845</v>
      </c>
      <c r="D179" s="0" t="n">
        <v>0.046</v>
      </c>
      <c r="E179" s="0" t="n">
        <v>0</v>
      </c>
      <c r="F179" s="0" t="n">
        <v>-0.032</v>
      </c>
      <c r="G179" s="0" t="n">
        <v>-0.001</v>
      </c>
    </row>
    <row r="180" customFormat="false" ht="12.75" hidden="false" customHeight="false" outlineLevel="0" collapsed="false">
      <c r="A180" s="0" t="s">
        <v>363</v>
      </c>
      <c r="B180" s="0" t="n">
        <v>18</v>
      </c>
      <c r="C180" s="0" t="s">
        <v>847</v>
      </c>
      <c r="D180" s="0" t="n">
        <v>0.007</v>
      </c>
      <c r="E180" s="0" t="n">
        <v>0</v>
      </c>
      <c r="F180" s="0" t="n">
        <v>-0.005</v>
      </c>
      <c r="G180" s="0" t="n">
        <v>0</v>
      </c>
    </row>
    <row r="181" customFormat="false" ht="12.75" hidden="false" customHeight="false" outlineLevel="0" collapsed="false">
      <c r="A181" s="0" t="s">
        <v>363</v>
      </c>
      <c r="B181" s="0" t="n">
        <v>18</v>
      </c>
      <c r="C181" s="0" t="s">
        <v>849</v>
      </c>
      <c r="D181" s="0" t="n">
        <v>0.016</v>
      </c>
      <c r="E181" s="0" t="n">
        <v>0</v>
      </c>
      <c r="F181" s="0" t="n">
        <v>-0.011</v>
      </c>
      <c r="G181" s="0" t="n">
        <v>0</v>
      </c>
    </row>
    <row r="182" customFormat="false" ht="12.75" hidden="false" customHeight="false" outlineLevel="0" collapsed="false">
      <c r="A182" s="0" t="s">
        <v>363</v>
      </c>
      <c r="B182" s="0" t="n">
        <v>18</v>
      </c>
      <c r="C182" s="0" t="s">
        <v>853</v>
      </c>
      <c r="D182" s="0" t="n">
        <v>0.003</v>
      </c>
      <c r="E182" s="0" t="n">
        <v>0</v>
      </c>
      <c r="F182" s="0" t="n">
        <v>-0.002</v>
      </c>
      <c r="G182" s="0" t="n">
        <v>0</v>
      </c>
    </row>
    <row r="183" customFormat="false" ht="12.75" hidden="false" customHeight="false" outlineLevel="0" collapsed="false">
      <c r="A183" s="0" t="s">
        <v>363</v>
      </c>
      <c r="B183" s="0" t="n">
        <v>18</v>
      </c>
      <c r="C183" s="0" t="s">
        <v>855</v>
      </c>
      <c r="D183" s="0" t="n">
        <v>0.005</v>
      </c>
      <c r="E183" s="0" t="n">
        <v>0</v>
      </c>
      <c r="F183" s="0" t="n">
        <v>-0.003</v>
      </c>
      <c r="G183" s="0" t="n">
        <v>0</v>
      </c>
    </row>
    <row r="184" customFormat="false" ht="12.75" hidden="false" customHeight="false" outlineLevel="0" collapsed="false">
      <c r="A184" s="0" t="s">
        <v>363</v>
      </c>
      <c r="B184" s="0" t="n">
        <v>18</v>
      </c>
      <c r="C184" s="0" t="s">
        <v>857</v>
      </c>
      <c r="D184" s="0" t="n">
        <v>0.1</v>
      </c>
      <c r="E184" s="0" t="n">
        <v>0</v>
      </c>
      <c r="F184" s="0" t="n">
        <v>-0.07</v>
      </c>
      <c r="G184" s="0" t="n">
        <v>-0.002</v>
      </c>
    </row>
    <row r="185" customFormat="false" ht="12.75" hidden="false" customHeight="false" outlineLevel="0" collapsed="false">
      <c r="A185" s="0" t="s">
        <v>363</v>
      </c>
      <c r="B185" s="0" t="n">
        <v>18</v>
      </c>
      <c r="C185" s="0" t="s">
        <v>859</v>
      </c>
      <c r="D185" s="0" t="n">
        <v>0.008</v>
      </c>
      <c r="E185" s="0" t="n">
        <v>0</v>
      </c>
      <c r="F185" s="0" t="n">
        <v>-0.006</v>
      </c>
      <c r="G185" s="0" t="n">
        <v>0</v>
      </c>
    </row>
    <row r="186" customFormat="false" ht="12.75" hidden="false" customHeight="false" outlineLevel="0" collapsed="false">
      <c r="A186" s="0" t="s">
        <v>363</v>
      </c>
      <c r="B186" s="0" t="n">
        <v>18</v>
      </c>
      <c r="C186" s="0" t="s">
        <v>861</v>
      </c>
      <c r="D186" s="0" t="n">
        <v>0.002</v>
      </c>
      <c r="E186" s="0" t="n">
        <v>0</v>
      </c>
      <c r="F186" s="0" t="n">
        <v>-0.001</v>
      </c>
      <c r="G186" s="0" t="n">
        <v>0</v>
      </c>
    </row>
    <row r="187" customFormat="false" ht="12.75" hidden="false" customHeight="false" outlineLevel="0" collapsed="false">
      <c r="A187" s="0" t="s">
        <v>363</v>
      </c>
      <c r="B187" s="0" t="n">
        <v>18</v>
      </c>
      <c r="C187" s="0" t="s">
        <v>863</v>
      </c>
      <c r="D187" s="0" t="n">
        <v>0.009</v>
      </c>
      <c r="E187" s="0" t="n">
        <v>0</v>
      </c>
      <c r="F187" s="0" t="n">
        <v>-0.007</v>
      </c>
      <c r="G187" s="0" t="n">
        <v>0</v>
      </c>
    </row>
    <row r="188" customFormat="false" ht="12.75" hidden="false" customHeight="false" outlineLevel="0" collapsed="false">
      <c r="A188" s="0" t="s">
        <v>363</v>
      </c>
      <c r="B188" s="0" t="n">
        <v>18</v>
      </c>
      <c r="C188" s="0" t="s">
        <v>866</v>
      </c>
      <c r="D188" s="0" t="n">
        <v>0.009</v>
      </c>
      <c r="E188" s="0" t="n">
        <v>0</v>
      </c>
      <c r="F188" s="0" t="n">
        <v>-0.006</v>
      </c>
      <c r="G188" s="0" t="n">
        <v>0</v>
      </c>
    </row>
    <row r="189" customFormat="false" ht="12.75" hidden="false" customHeight="false" outlineLevel="0" collapsed="false">
      <c r="A189" s="0" t="s">
        <v>363</v>
      </c>
      <c r="B189" s="0" t="n">
        <v>18</v>
      </c>
      <c r="C189" s="0" t="s">
        <v>870</v>
      </c>
      <c r="D189" s="0" t="n">
        <v>0.003</v>
      </c>
      <c r="E189" s="0" t="n">
        <v>0</v>
      </c>
      <c r="F189" s="0" t="n">
        <v>-0.002</v>
      </c>
      <c r="G189" s="0" t="n">
        <v>0</v>
      </c>
    </row>
    <row r="190" customFormat="false" ht="12.75" hidden="false" customHeight="false" outlineLevel="0" collapsed="false">
      <c r="A190" s="0" t="s">
        <v>363</v>
      </c>
      <c r="B190" s="0" t="n">
        <v>18</v>
      </c>
      <c r="C190" s="0" t="s">
        <v>868</v>
      </c>
      <c r="D190" s="0" t="n">
        <v>0.153</v>
      </c>
      <c r="E190" s="0" t="n">
        <v>0</v>
      </c>
      <c r="F190" s="0" t="n">
        <v>-0.107</v>
      </c>
      <c r="G190" s="0" t="n">
        <v>-0.003</v>
      </c>
    </row>
    <row r="191" customFormat="false" ht="12.75" hidden="false" customHeight="false" outlineLevel="0" collapsed="false">
      <c r="A191" s="0" t="s">
        <v>363</v>
      </c>
      <c r="B191" s="0" t="n">
        <v>18</v>
      </c>
      <c r="C191" s="0" t="s">
        <v>873</v>
      </c>
      <c r="D191" s="0" t="n">
        <v>0.003</v>
      </c>
      <c r="E191" s="0" t="n">
        <v>0</v>
      </c>
      <c r="F191" s="0" t="n">
        <v>-0.002</v>
      </c>
      <c r="G191" s="0" t="n">
        <v>0</v>
      </c>
    </row>
    <row r="192" customFormat="false" ht="12.75" hidden="false" customHeight="false" outlineLevel="0" collapsed="false">
      <c r="A192" s="0" t="s">
        <v>363</v>
      </c>
      <c r="B192" s="0" t="n">
        <v>18</v>
      </c>
      <c r="C192" s="0" t="s">
        <v>875</v>
      </c>
      <c r="D192" s="0" t="n">
        <v>0.106</v>
      </c>
      <c r="E192" s="0" t="n">
        <v>0</v>
      </c>
      <c r="F192" s="0" t="n">
        <v>-0.074</v>
      </c>
      <c r="G192" s="0" t="n">
        <v>-0.002</v>
      </c>
    </row>
    <row r="193" customFormat="false" ht="12.75" hidden="false" customHeight="false" outlineLevel="0" collapsed="false">
      <c r="A193" s="0" t="s">
        <v>363</v>
      </c>
      <c r="B193" s="0" t="n">
        <v>18</v>
      </c>
      <c r="C193" s="0" t="s">
        <v>880</v>
      </c>
      <c r="D193" s="0" t="n">
        <v>0.007</v>
      </c>
      <c r="E193" s="0" t="n">
        <v>0</v>
      </c>
      <c r="F193" s="0" t="n">
        <v>-0.005</v>
      </c>
      <c r="G193" s="0" t="n">
        <v>0</v>
      </c>
    </row>
    <row r="194" customFormat="false" ht="12.75" hidden="false" customHeight="false" outlineLevel="0" collapsed="false">
      <c r="A194" s="0" t="s">
        <v>363</v>
      </c>
      <c r="B194" s="0" t="n">
        <v>18</v>
      </c>
      <c r="C194" s="0" t="s">
        <v>878</v>
      </c>
      <c r="D194" s="0" t="n">
        <v>0.024</v>
      </c>
      <c r="E194" s="0" t="n">
        <v>0</v>
      </c>
      <c r="F194" s="0" t="n">
        <v>-0.017</v>
      </c>
      <c r="G194" s="0" t="n">
        <v>0</v>
      </c>
    </row>
    <row r="195" customFormat="false" ht="12.75" hidden="false" customHeight="false" outlineLevel="0" collapsed="false">
      <c r="A195" s="0" t="s">
        <v>363</v>
      </c>
      <c r="B195" s="0" t="n">
        <v>18</v>
      </c>
      <c r="C195" s="0" t="s">
        <v>882</v>
      </c>
      <c r="D195" s="0" t="n">
        <v>0.049</v>
      </c>
      <c r="E195" s="0" t="n">
        <v>0</v>
      </c>
      <c r="F195" s="0" t="n">
        <v>-0.034</v>
      </c>
      <c r="G195" s="0" t="n">
        <v>-0.001</v>
      </c>
    </row>
    <row r="196" customFormat="false" ht="12.75" hidden="false" customHeight="false" outlineLevel="0" collapsed="false">
      <c r="A196" s="0" t="s">
        <v>363</v>
      </c>
      <c r="B196" s="0" t="n">
        <v>18</v>
      </c>
      <c r="C196" s="0" t="s">
        <v>884</v>
      </c>
      <c r="D196" s="0" t="n">
        <v>0.003</v>
      </c>
      <c r="E196" s="0" t="n">
        <v>0</v>
      </c>
      <c r="F196" s="0" t="n">
        <v>-0.002</v>
      </c>
      <c r="G196" s="0" t="n">
        <v>0</v>
      </c>
    </row>
    <row r="197" customFormat="false" ht="12.75" hidden="false" customHeight="false" outlineLevel="0" collapsed="false">
      <c r="A197" s="0" t="s">
        <v>363</v>
      </c>
      <c r="B197" s="0" t="n">
        <v>18</v>
      </c>
      <c r="C197" s="0" t="s">
        <v>886</v>
      </c>
      <c r="D197" s="0" t="n">
        <v>0.007</v>
      </c>
      <c r="E197" s="0" t="n">
        <v>0</v>
      </c>
      <c r="F197" s="0" t="n">
        <v>-0.005</v>
      </c>
      <c r="G197" s="0" t="n">
        <v>0</v>
      </c>
    </row>
    <row r="198" customFormat="false" ht="12.75" hidden="false" customHeight="false" outlineLevel="0" collapsed="false">
      <c r="A198" s="0" t="s">
        <v>363</v>
      </c>
      <c r="B198" s="0" t="n">
        <v>18</v>
      </c>
      <c r="C198" s="0" t="s">
        <v>895</v>
      </c>
      <c r="D198" s="0" t="n">
        <v>0.004</v>
      </c>
      <c r="E198" s="0" t="n">
        <v>0</v>
      </c>
      <c r="F198" s="0" t="n">
        <v>-0.003</v>
      </c>
      <c r="G198" s="0" t="n">
        <v>0</v>
      </c>
    </row>
    <row r="199" customFormat="false" ht="12.75" hidden="false" customHeight="false" outlineLevel="0" collapsed="false">
      <c r="A199" s="0" t="s">
        <v>363</v>
      </c>
      <c r="B199" s="0" t="n">
        <v>18</v>
      </c>
      <c r="C199" s="0" t="s">
        <v>888</v>
      </c>
      <c r="D199" s="0" t="n">
        <v>0.048</v>
      </c>
      <c r="E199" s="0" t="n">
        <v>0</v>
      </c>
      <c r="F199" s="0" t="n">
        <v>-0.033</v>
      </c>
      <c r="G199" s="0" t="n">
        <v>-0.001</v>
      </c>
    </row>
    <row r="200" customFormat="false" ht="12.75" hidden="false" customHeight="false" outlineLevel="0" collapsed="false">
      <c r="A200" s="0" t="s">
        <v>363</v>
      </c>
      <c r="B200" s="0" t="n">
        <v>18</v>
      </c>
      <c r="C200" s="0" t="s">
        <v>890</v>
      </c>
      <c r="D200" s="0" t="n">
        <v>0.017</v>
      </c>
      <c r="E200" s="0" t="n">
        <v>0</v>
      </c>
      <c r="F200" s="0" t="n">
        <v>-0.012</v>
      </c>
      <c r="G200" s="0" t="n">
        <v>0</v>
      </c>
    </row>
    <row r="201" customFormat="false" ht="12.75" hidden="false" customHeight="false" outlineLevel="0" collapsed="false">
      <c r="A201" s="0" t="s">
        <v>363</v>
      </c>
      <c r="B201" s="0" t="n">
        <v>18</v>
      </c>
      <c r="C201" s="0" t="s">
        <v>892</v>
      </c>
      <c r="D201" s="0" t="n">
        <v>0.011</v>
      </c>
      <c r="E201" s="0" t="n">
        <v>0</v>
      </c>
      <c r="F201" s="0" t="n">
        <v>-0.008</v>
      </c>
      <c r="G201" s="0" t="n">
        <v>0</v>
      </c>
    </row>
    <row r="202" customFormat="false" ht="12.75" hidden="false" customHeight="false" outlineLevel="0" collapsed="false">
      <c r="A202" s="0" t="s">
        <v>363</v>
      </c>
      <c r="B202" s="0" t="n">
        <v>18</v>
      </c>
      <c r="C202" s="0" t="s">
        <v>903</v>
      </c>
      <c r="D202" s="0" t="n">
        <v>0.044</v>
      </c>
      <c r="E202" s="0" t="n">
        <v>0</v>
      </c>
      <c r="F202" s="0" t="n">
        <v>-0.031</v>
      </c>
      <c r="G202" s="0" t="n">
        <v>-0.001</v>
      </c>
    </row>
    <row r="203" customFormat="false" ht="12.75" hidden="false" customHeight="false" outlineLevel="0" collapsed="false">
      <c r="A203" s="0" t="s">
        <v>363</v>
      </c>
      <c r="B203" s="0" t="n">
        <v>18</v>
      </c>
      <c r="C203" s="0" t="s">
        <v>901</v>
      </c>
      <c r="D203" s="0" t="n">
        <v>0.007</v>
      </c>
      <c r="E203" s="0" t="n">
        <v>0</v>
      </c>
      <c r="F203" s="0" t="n">
        <v>-0.005</v>
      </c>
      <c r="G203" s="0" t="n">
        <v>0</v>
      </c>
    </row>
    <row r="204" customFormat="false" ht="12.75" hidden="false" customHeight="false" outlineLevel="0" collapsed="false">
      <c r="A204" s="0" t="s">
        <v>363</v>
      </c>
      <c r="B204" s="0" t="n">
        <v>18</v>
      </c>
      <c r="C204" s="0" t="s">
        <v>899</v>
      </c>
      <c r="D204" s="0" t="n">
        <v>0.072</v>
      </c>
      <c r="E204" s="0" t="n">
        <v>0</v>
      </c>
      <c r="F204" s="0" t="n">
        <v>-0.051</v>
      </c>
      <c r="G204" s="0" t="n">
        <v>-0.001</v>
      </c>
    </row>
    <row r="205" customFormat="false" ht="12.75" hidden="false" customHeight="false" outlineLevel="0" collapsed="false">
      <c r="A205" s="0" t="s">
        <v>363</v>
      </c>
      <c r="B205" s="0" t="n">
        <v>18</v>
      </c>
      <c r="C205" s="0" t="s">
        <v>907</v>
      </c>
      <c r="D205" s="0" t="n">
        <v>0.007</v>
      </c>
      <c r="E205" s="0" t="n">
        <v>0</v>
      </c>
      <c r="F205" s="0" t="n">
        <v>-0.005</v>
      </c>
      <c r="G205" s="0" t="n">
        <v>0</v>
      </c>
    </row>
    <row r="206" customFormat="false" ht="12.75" hidden="false" customHeight="false" outlineLevel="0" collapsed="false">
      <c r="A206" s="0" t="s">
        <v>363</v>
      </c>
      <c r="B206" s="0" t="n">
        <v>18</v>
      </c>
      <c r="C206" s="0" t="s">
        <v>909</v>
      </c>
      <c r="D206" s="0" t="n">
        <v>0.24</v>
      </c>
      <c r="E206" s="0" t="n">
        <v>0</v>
      </c>
      <c r="F206" s="0" t="n">
        <v>-0.168</v>
      </c>
      <c r="G206" s="0" t="n">
        <v>-0.005</v>
      </c>
    </row>
    <row r="207" customFormat="false" ht="12.75" hidden="false" customHeight="false" outlineLevel="0" collapsed="false">
      <c r="A207" s="0" t="s">
        <v>363</v>
      </c>
      <c r="B207" s="0" t="n">
        <v>18</v>
      </c>
      <c r="C207" s="0" t="s">
        <v>905</v>
      </c>
      <c r="D207" s="0" t="n">
        <v>0.11</v>
      </c>
      <c r="E207" s="0" t="n">
        <v>0</v>
      </c>
      <c r="F207" s="0" t="n">
        <v>-0.077</v>
      </c>
      <c r="G207" s="0" t="n">
        <v>-0.002</v>
      </c>
    </row>
    <row r="208" customFormat="false" ht="12.75" hidden="false" customHeight="false" outlineLevel="0" collapsed="false">
      <c r="A208" s="0" t="s">
        <v>363</v>
      </c>
      <c r="B208" s="0" t="n">
        <v>18</v>
      </c>
      <c r="C208" s="0" t="s">
        <v>912</v>
      </c>
      <c r="D208" s="0" t="n">
        <v>0.057</v>
      </c>
      <c r="E208" s="0" t="n">
        <v>0</v>
      </c>
      <c r="F208" s="0" t="n">
        <v>-0.04</v>
      </c>
      <c r="G208" s="0" t="n">
        <v>-0.001</v>
      </c>
    </row>
    <row r="209" customFormat="false" ht="12.75" hidden="false" customHeight="false" outlineLevel="0" collapsed="false">
      <c r="A209" s="0" t="s">
        <v>363</v>
      </c>
      <c r="B209" s="0" t="n">
        <v>18</v>
      </c>
      <c r="C209" s="0" t="s">
        <v>914</v>
      </c>
      <c r="D209" s="0" t="n">
        <v>0.013</v>
      </c>
      <c r="E209" s="0" t="n">
        <v>0</v>
      </c>
      <c r="F209" s="0" t="n">
        <v>-0.009</v>
      </c>
      <c r="G209" s="0" t="n">
        <v>0</v>
      </c>
    </row>
    <row r="210" customFormat="false" ht="12.75" hidden="false" customHeight="false" outlineLevel="0" collapsed="false">
      <c r="A210" s="0" t="s">
        <v>363</v>
      </c>
      <c r="B210" s="0" t="n">
        <v>18</v>
      </c>
      <c r="C210" s="0" t="s">
        <v>916</v>
      </c>
      <c r="D210" s="0" t="n">
        <v>0.017</v>
      </c>
      <c r="E210" s="0" t="n">
        <v>0</v>
      </c>
      <c r="F210" s="0" t="n">
        <v>-0.012</v>
      </c>
      <c r="G210" s="0" t="n">
        <v>0</v>
      </c>
    </row>
    <row r="211" customFormat="false" ht="12.75" hidden="false" customHeight="false" outlineLevel="0" collapsed="false">
      <c r="A211" s="0" t="s">
        <v>363</v>
      </c>
      <c r="B211" s="0" t="n">
        <v>18</v>
      </c>
      <c r="C211" s="0" t="s">
        <v>918</v>
      </c>
      <c r="D211" s="0" t="n">
        <v>0.015</v>
      </c>
      <c r="E211" s="0" t="n">
        <v>0</v>
      </c>
      <c r="F211" s="0" t="n">
        <v>-0.01</v>
      </c>
      <c r="G211" s="0" t="n">
        <v>0</v>
      </c>
    </row>
    <row r="212" customFormat="false" ht="12.75" hidden="false" customHeight="false" outlineLevel="0" collapsed="false">
      <c r="A212" s="0" t="s">
        <v>363</v>
      </c>
      <c r="B212" s="0" t="n">
        <v>18</v>
      </c>
      <c r="C212" s="0" t="s">
        <v>924</v>
      </c>
      <c r="D212" s="0" t="n">
        <v>0.068</v>
      </c>
      <c r="E212" s="0" t="n">
        <v>0</v>
      </c>
      <c r="F212" s="0" t="n">
        <v>-0.047</v>
      </c>
      <c r="G212" s="0" t="n">
        <v>-0.001</v>
      </c>
    </row>
    <row r="213" customFormat="false" ht="12.75" hidden="false" customHeight="false" outlineLevel="0" collapsed="false">
      <c r="A213" s="0" t="s">
        <v>363</v>
      </c>
      <c r="B213" s="0" t="n">
        <v>18</v>
      </c>
      <c r="C213" s="0" t="s">
        <v>927</v>
      </c>
      <c r="D213" s="0" t="n">
        <v>0.07</v>
      </c>
      <c r="E213" s="0" t="n">
        <v>0</v>
      </c>
      <c r="F213" s="0" t="n">
        <v>-0.049</v>
      </c>
      <c r="G213" s="0" t="n">
        <v>-0.001</v>
      </c>
    </row>
    <row r="214" customFormat="false" ht="12.75" hidden="false" customHeight="false" outlineLevel="0" collapsed="false">
      <c r="A214" s="0" t="s">
        <v>363</v>
      </c>
      <c r="B214" s="0" t="n">
        <v>18</v>
      </c>
      <c r="C214" s="0" t="s">
        <v>930</v>
      </c>
      <c r="D214" s="0" t="n">
        <v>0.001</v>
      </c>
      <c r="E214" s="0" t="n">
        <v>0</v>
      </c>
      <c r="F214" s="0" t="n">
        <v>-0.001</v>
      </c>
      <c r="G214" s="0" t="n">
        <v>0</v>
      </c>
    </row>
    <row r="215" customFormat="false" ht="12.75" hidden="false" customHeight="false" outlineLevel="0" collapsed="false">
      <c r="A215" s="0" t="s">
        <v>363</v>
      </c>
      <c r="B215" s="0" t="n">
        <v>18</v>
      </c>
      <c r="C215" s="0" t="s">
        <v>932</v>
      </c>
      <c r="D215" s="0" t="n">
        <v>0.001</v>
      </c>
      <c r="E215" s="0" t="n">
        <v>0</v>
      </c>
      <c r="F215" s="0" t="n">
        <v>-0.001</v>
      </c>
      <c r="G215" s="0" t="n">
        <v>0</v>
      </c>
    </row>
    <row r="216" customFormat="false" ht="12.75" hidden="false" customHeight="false" outlineLevel="0" collapsed="false">
      <c r="A216" s="0" t="s">
        <v>363</v>
      </c>
      <c r="B216" s="0" t="n">
        <v>18</v>
      </c>
      <c r="C216" s="0" t="s">
        <v>934</v>
      </c>
      <c r="D216" s="0" t="n">
        <v>0.052</v>
      </c>
      <c r="E216" s="0" t="n">
        <v>0</v>
      </c>
      <c r="F216" s="0" t="n">
        <v>-0.036</v>
      </c>
      <c r="G216" s="0" t="n">
        <v>-0.001</v>
      </c>
    </row>
    <row r="217" customFormat="false" ht="12.75" hidden="false" customHeight="false" outlineLevel="0" collapsed="false">
      <c r="A217" s="0" t="s">
        <v>363</v>
      </c>
      <c r="B217" s="0" t="n">
        <v>18</v>
      </c>
      <c r="C217" s="0" t="s">
        <v>937</v>
      </c>
      <c r="D217" s="0" t="n">
        <v>0.038</v>
      </c>
      <c r="E217" s="0" t="n">
        <v>0</v>
      </c>
      <c r="F217" s="0" t="n">
        <v>-0.027</v>
      </c>
      <c r="G217" s="0" t="n">
        <v>-0.001</v>
      </c>
    </row>
    <row r="218" customFormat="false" ht="12.75" hidden="false" customHeight="false" outlineLevel="0" collapsed="false">
      <c r="A218" s="0" t="s">
        <v>363</v>
      </c>
      <c r="B218" s="0" t="n">
        <v>18</v>
      </c>
      <c r="C218" s="0" t="s">
        <v>939</v>
      </c>
      <c r="D218" s="0" t="n">
        <v>0.009</v>
      </c>
      <c r="E218" s="0" t="n">
        <v>0</v>
      </c>
      <c r="F218" s="0" t="n">
        <v>-0.006</v>
      </c>
      <c r="G218" s="0" t="n">
        <v>0</v>
      </c>
    </row>
    <row r="219" customFormat="false" ht="12.75" hidden="false" customHeight="false" outlineLevel="0" collapsed="false">
      <c r="A219" s="0" t="s">
        <v>363</v>
      </c>
      <c r="B219" s="0" t="n">
        <v>18</v>
      </c>
      <c r="C219" s="0" t="s">
        <v>942</v>
      </c>
      <c r="D219" s="0" t="n">
        <v>0.031</v>
      </c>
      <c r="E219" s="0" t="n">
        <v>0</v>
      </c>
      <c r="F219" s="0" t="n">
        <v>-0.022</v>
      </c>
      <c r="G219" s="0" t="n">
        <v>-0.001</v>
      </c>
    </row>
    <row r="220" customFormat="false" ht="12.75" hidden="false" customHeight="false" outlineLevel="0" collapsed="false">
      <c r="A220" s="0" t="s">
        <v>363</v>
      </c>
      <c r="B220" s="0" t="n">
        <v>18</v>
      </c>
      <c r="C220" s="0" t="s">
        <v>948</v>
      </c>
      <c r="D220" s="0" t="n">
        <v>0.057</v>
      </c>
      <c r="E220" s="0" t="n">
        <v>0</v>
      </c>
      <c r="F220" s="0" t="n">
        <v>-0.04</v>
      </c>
      <c r="G220" s="0" t="n">
        <v>-0.001</v>
      </c>
    </row>
    <row r="221" customFormat="false" ht="12.75" hidden="false" customHeight="false" outlineLevel="0" collapsed="false">
      <c r="A221" s="0" t="s">
        <v>363</v>
      </c>
      <c r="B221" s="0" t="n">
        <v>18</v>
      </c>
      <c r="C221" s="0" t="s">
        <v>952</v>
      </c>
      <c r="D221" s="0" t="n">
        <v>0.002</v>
      </c>
      <c r="E221" s="0" t="n">
        <v>0</v>
      </c>
      <c r="F221" s="0" t="n">
        <v>-0.002</v>
      </c>
      <c r="G221" s="0" t="n">
        <v>0</v>
      </c>
    </row>
    <row r="222" customFormat="false" ht="12.75" hidden="false" customHeight="false" outlineLevel="0" collapsed="false">
      <c r="A222" s="0" t="s">
        <v>363</v>
      </c>
      <c r="B222" s="0" t="n">
        <v>18</v>
      </c>
      <c r="C222" s="0" t="s">
        <v>958</v>
      </c>
      <c r="D222" s="0" t="n">
        <v>0.008</v>
      </c>
      <c r="E222" s="0" t="n">
        <v>0</v>
      </c>
      <c r="F222" s="0" t="n">
        <v>-0.005</v>
      </c>
      <c r="G222" s="0" t="n">
        <v>0</v>
      </c>
    </row>
    <row r="223" customFormat="false" ht="12.75" hidden="false" customHeight="false" outlineLevel="0" collapsed="false">
      <c r="A223" s="0" t="s">
        <v>363</v>
      </c>
      <c r="B223" s="0" t="n">
        <v>18</v>
      </c>
      <c r="C223" s="0" t="s">
        <v>966</v>
      </c>
      <c r="D223" s="0" t="n">
        <v>0.011</v>
      </c>
      <c r="E223" s="0" t="n">
        <v>0</v>
      </c>
      <c r="F223" s="0" t="n">
        <v>-0.008</v>
      </c>
      <c r="G223" s="0" t="n">
        <v>0</v>
      </c>
    </row>
    <row r="224" customFormat="false" ht="12.75" hidden="false" customHeight="false" outlineLevel="0" collapsed="false">
      <c r="A224" s="0" t="s">
        <v>363</v>
      </c>
      <c r="B224" s="0" t="n">
        <v>18</v>
      </c>
      <c r="C224" s="0" t="s">
        <v>960</v>
      </c>
      <c r="D224" s="0" t="n">
        <v>0.02</v>
      </c>
      <c r="E224" s="0" t="n">
        <v>0</v>
      </c>
      <c r="F224" s="0" t="n">
        <v>-0.014</v>
      </c>
      <c r="G224" s="0" t="n">
        <v>0</v>
      </c>
    </row>
    <row r="225" customFormat="false" ht="12.75" hidden="false" customHeight="false" outlineLevel="0" collapsed="false">
      <c r="A225" s="0" t="s">
        <v>363</v>
      </c>
      <c r="B225" s="0" t="n">
        <v>18</v>
      </c>
      <c r="C225" s="0" t="s">
        <v>962</v>
      </c>
      <c r="D225" s="0" t="n">
        <v>0.003</v>
      </c>
      <c r="E225" s="0" t="n">
        <v>0</v>
      </c>
      <c r="F225" s="0" t="n">
        <v>-0.002</v>
      </c>
      <c r="G225" s="0" t="n">
        <v>0</v>
      </c>
    </row>
    <row r="226" customFormat="false" ht="12.75" hidden="false" customHeight="false" outlineLevel="0" collapsed="false">
      <c r="A226" s="0" t="s">
        <v>363</v>
      </c>
      <c r="B226" s="0" t="n">
        <v>18</v>
      </c>
      <c r="C226" s="0" t="s">
        <v>964</v>
      </c>
      <c r="D226" s="0" t="n">
        <v>0.001</v>
      </c>
      <c r="E226" s="0" t="n">
        <v>0</v>
      </c>
      <c r="F226" s="0" t="n">
        <v>-0.001</v>
      </c>
      <c r="G226" s="0" t="n">
        <v>0</v>
      </c>
    </row>
    <row r="227" customFormat="false" ht="12.75" hidden="false" customHeight="false" outlineLevel="0" collapsed="false">
      <c r="A227" s="0" t="s">
        <v>363</v>
      </c>
      <c r="B227" s="0" t="n">
        <v>18</v>
      </c>
      <c r="C227" s="0" t="s">
        <v>968</v>
      </c>
      <c r="D227" s="0" t="n">
        <v>0.021</v>
      </c>
      <c r="E227" s="0" t="n">
        <v>0</v>
      </c>
      <c r="F227" s="0" t="n">
        <v>-0.015</v>
      </c>
      <c r="G227" s="0" t="n">
        <v>0</v>
      </c>
    </row>
    <row r="228" customFormat="false" ht="12.75" hidden="false" customHeight="false" outlineLevel="0" collapsed="false">
      <c r="A228" s="0" t="s">
        <v>363</v>
      </c>
      <c r="B228" s="0" t="n">
        <v>18</v>
      </c>
      <c r="C228" s="0" t="s">
        <v>972</v>
      </c>
      <c r="D228" s="0" t="n">
        <v>0.021</v>
      </c>
      <c r="E228" s="0" t="n">
        <v>0</v>
      </c>
      <c r="F228" s="0" t="n">
        <v>-0.015</v>
      </c>
      <c r="G228" s="0" t="n">
        <v>0</v>
      </c>
    </row>
    <row r="229" customFormat="false" ht="12.75" hidden="false" customHeight="false" outlineLevel="0" collapsed="false">
      <c r="A229" s="0" t="s">
        <v>363</v>
      </c>
      <c r="B229" s="0" t="n">
        <v>18</v>
      </c>
      <c r="C229" s="0" t="s">
        <v>974</v>
      </c>
      <c r="D229" s="0" t="n">
        <v>0</v>
      </c>
      <c r="E229" s="0" t="n">
        <v>0</v>
      </c>
      <c r="F229" s="0" t="n">
        <v>0</v>
      </c>
      <c r="G229" s="0" t="n">
        <v>0</v>
      </c>
    </row>
    <row r="230" customFormat="false" ht="12.75" hidden="false" customHeight="false" outlineLevel="0" collapsed="false">
      <c r="A230" s="0" t="s">
        <v>363</v>
      </c>
      <c r="B230" s="0" t="n">
        <v>18</v>
      </c>
      <c r="C230" s="0" t="s">
        <v>976</v>
      </c>
      <c r="D230" s="0" t="n">
        <v>0.058</v>
      </c>
      <c r="E230" s="0" t="n">
        <v>0</v>
      </c>
      <c r="F230" s="0" t="n">
        <v>-0.041</v>
      </c>
      <c r="G230" s="0" t="n">
        <v>-0.001</v>
      </c>
    </row>
    <row r="231" customFormat="false" ht="12.75" hidden="false" customHeight="false" outlineLevel="0" collapsed="false">
      <c r="A231" s="0" t="s">
        <v>363</v>
      </c>
      <c r="B231" s="0" t="n">
        <v>18</v>
      </c>
      <c r="C231" s="0" t="s">
        <v>978</v>
      </c>
      <c r="D231" s="0" t="n">
        <v>0.087</v>
      </c>
      <c r="E231" s="0" t="n">
        <v>0</v>
      </c>
      <c r="F231" s="0" t="n">
        <v>-0.061</v>
      </c>
      <c r="G231" s="0" t="n">
        <v>-0.002</v>
      </c>
    </row>
    <row r="232" customFormat="false" ht="12.75" hidden="false" customHeight="false" outlineLevel="0" collapsed="false">
      <c r="A232" s="0" t="s">
        <v>363</v>
      </c>
      <c r="B232" s="0" t="n">
        <v>18</v>
      </c>
      <c r="C232" s="0" t="s">
        <v>981</v>
      </c>
      <c r="D232" s="0" t="n">
        <v>0.004</v>
      </c>
      <c r="E232" s="0" t="n">
        <v>0</v>
      </c>
      <c r="F232" s="0" t="n">
        <v>-0.003</v>
      </c>
      <c r="G232" s="0" t="n">
        <v>0</v>
      </c>
    </row>
    <row r="233" customFormat="false" ht="12.75" hidden="false" customHeight="false" outlineLevel="0" collapsed="false">
      <c r="A233" s="0" t="s">
        <v>363</v>
      </c>
      <c r="B233" s="0" t="n">
        <v>18</v>
      </c>
      <c r="C233" s="0" t="s">
        <v>983</v>
      </c>
      <c r="D233" s="0" t="n">
        <v>0.056</v>
      </c>
      <c r="E233" s="0" t="n">
        <v>0</v>
      </c>
      <c r="F233" s="0" t="n">
        <v>-0.039</v>
      </c>
      <c r="G233" s="0" t="n">
        <v>-0.001</v>
      </c>
    </row>
    <row r="234" customFormat="false" ht="12.75" hidden="false" customHeight="false" outlineLevel="0" collapsed="false">
      <c r="A234" s="0" t="s">
        <v>363</v>
      </c>
      <c r="B234" s="0" t="n">
        <v>18</v>
      </c>
      <c r="C234" s="0" t="s">
        <v>986</v>
      </c>
      <c r="D234" s="0" t="n">
        <v>0.011</v>
      </c>
      <c r="E234" s="0" t="n">
        <v>0</v>
      </c>
      <c r="F234" s="0" t="n">
        <v>-0.008</v>
      </c>
      <c r="G234" s="0" t="n">
        <v>0</v>
      </c>
    </row>
    <row r="235" customFormat="false" ht="12.75" hidden="false" customHeight="false" outlineLevel="0" collapsed="false">
      <c r="A235" s="0" t="s">
        <v>363</v>
      </c>
      <c r="B235" s="0" t="n">
        <v>18</v>
      </c>
      <c r="C235" s="0" t="s">
        <v>992</v>
      </c>
      <c r="D235" s="0" t="n">
        <v>0.035</v>
      </c>
      <c r="E235" s="0" t="n">
        <v>0</v>
      </c>
      <c r="F235" s="0" t="n">
        <v>-0.025</v>
      </c>
      <c r="G235" s="0" t="n">
        <v>-0.001</v>
      </c>
    </row>
    <row r="236" customFormat="false" ht="12.75" hidden="false" customHeight="false" outlineLevel="0" collapsed="false">
      <c r="A236" s="0" t="s">
        <v>363</v>
      </c>
      <c r="B236" s="0" t="n">
        <v>18</v>
      </c>
      <c r="C236" s="0" t="s">
        <v>996</v>
      </c>
      <c r="D236" s="0" t="n">
        <v>0.023</v>
      </c>
      <c r="E236" s="0" t="n">
        <v>0</v>
      </c>
      <c r="F236" s="0" t="n">
        <v>-0.016</v>
      </c>
      <c r="G236" s="0" t="n">
        <v>0</v>
      </c>
    </row>
    <row r="237" customFormat="false" ht="12.75" hidden="false" customHeight="false" outlineLevel="0" collapsed="false">
      <c r="A237" s="0" t="s">
        <v>363</v>
      </c>
      <c r="B237" s="0" t="n">
        <v>18</v>
      </c>
      <c r="C237" s="0" t="s">
        <v>998</v>
      </c>
      <c r="D237" s="0" t="n">
        <v>0.027</v>
      </c>
      <c r="E237" s="0" t="n">
        <v>0</v>
      </c>
      <c r="F237" s="0" t="n">
        <v>-0.019</v>
      </c>
      <c r="G237" s="0" t="n">
        <v>-0.001</v>
      </c>
    </row>
    <row r="238" customFormat="false" ht="12.75" hidden="false" customHeight="false" outlineLevel="0" collapsed="false">
      <c r="A238" s="0" t="s">
        <v>363</v>
      </c>
      <c r="B238" s="0" t="n">
        <v>18</v>
      </c>
      <c r="C238" s="0" t="s">
        <v>1000</v>
      </c>
      <c r="D238" s="0" t="n">
        <v>0.026</v>
      </c>
      <c r="E238" s="0" t="n">
        <v>0</v>
      </c>
      <c r="F238" s="0" t="n">
        <v>-0.018</v>
      </c>
      <c r="G238" s="0" t="n">
        <v>0</v>
      </c>
    </row>
    <row r="239" customFormat="false" ht="12.75" hidden="false" customHeight="false" outlineLevel="0" collapsed="false">
      <c r="A239" s="0" t="s">
        <v>363</v>
      </c>
      <c r="B239" s="0" t="n">
        <v>18</v>
      </c>
      <c r="C239" s="0" t="s">
        <v>1003</v>
      </c>
      <c r="D239" s="0" t="n">
        <v>0.012</v>
      </c>
      <c r="E239" s="0" t="n">
        <v>0</v>
      </c>
      <c r="F239" s="0" t="n">
        <v>-0.008</v>
      </c>
      <c r="G239" s="0" t="n">
        <v>0</v>
      </c>
    </row>
    <row r="240" customFormat="false" ht="12.75" hidden="false" customHeight="false" outlineLevel="0" collapsed="false">
      <c r="A240" s="0" t="s">
        <v>363</v>
      </c>
      <c r="B240" s="0" t="n">
        <v>18</v>
      </c>
      <c r="C240" s="0" t="s">
        <v>1038</v>
      </c>
      <c r="D240" s="0" t="n">
        <v>0.001</v>
      </c>
      <c r="E240" s="0" t="n">
        <v>0</v>
      </c>
      <c r="F240" s="0" t="n">
        <v>-0.001</v>
      </c>
      <c r="G240" s="0" t="n">
        <v>0</v>
      </c>
    </row>
    <row r="241" customFormat="false" ht="12.75" hidden="false" customHeight="false" outlineLevel="0" collapsed="false">
      <c r="A241" s="0" t="s">
        <v>363</v>
      </c>
      <c r="B241" s="0" t="n">
        <v>18</v>
      </c>
      <c r="C241" s="0" t="s">
        <v>1063</v>
      </c>
      <c r="D241" s="0" t="n">
        <v>0.058</v>
      </c>
      <c r="E241" s="0" t="n">
        <v>0</v>
      </c>
      <c r="F241" s="0" t="n">
        <v>-0.041</v>
      </c>
      <c r="G241" s="0" t="n">
        <v>-0.001</v>
      </c>
    </row>
    <row r="242" customFormat="false" ht="12.75" hidden="false" customHeight="false" outlineLevel="0" collapsed="false">
      <c r="A242" s="0" t="s">
        <v>363</v>
      </c>
      <c r="B242" s="0" t="n">
        <v>18</v>
      </c>
      <c r="C242" s="0" t="s">
        <v>1007</v>
      </c>
      <c r="D242" s="0" t="n">
        <v>0.069</v>
      </c>
      <c r="E242" s="0" t="n">
        <v>0</v>
      </c>
      <c r="F242" s="0" t="n">
        <v>-0.049</v>
      </c>
      <c r="G242" s="0" t="n">
        <v>-0.001</v>
      </c>
    </row>
    <row r="243" customFormat="false" ht="12.75" hidden="false" customHeight="false" outlineLevel="0" collapsed="false">
      <c r="A243" s="0" t="s">
        <v>363</v>
      </c>
      <c r="B243" s="0" t="n">
        <v>18</v>
      </c>
      <c r="C243" s="0" t="s">
        <v>1010</v>
      </c>
      <c r="D243" s="0" t="n">
        <v>0.042</v>
      </c>
      <c r="E243" s="0" t="n">
        <v>0</v>
      </c>
      <c r="F243" s="0" t="n">
        <v>-0.03</v>
      </c>
      <c r="G243" s="0" t="n">
        <v>-0.001</v>
      </c>
    </row>
    <row r="244" customFormat="false" ht="12.75" hidden="false" customHeight="false" outlineLevel="0" collapsed="false">
      <c r="A244" s="0" t="s">
        <v>363</v>
      </c>
      <c r="B244" s="0" t="n">
        <v>18</v>
      </c>
      <c r="C244" s="0" t="s">
        <v>1042</v>
      </c>
      <c r="D244" s="0" t="n">
        <v>0.001</v>
      </c>
      <c r="E244" s="0" t="n">
        <v>0</v>
      </c>
      <c r="F244" s="0" t="n">
        <v>0</v>
      </c>
      <c r="G244" s="0" t="n">
        <v>0</v>
      </c>
    </row>
    <row r="245" customFormat="false" ht="12.75" hidden="false" customHeight="false" outlineLevel="0" collapsed="false">
      <c r="A245" s="0" t="s">
        <v>363</v>
      </c>
      <c r="B245" s="0" t="n">
        <v>18</v>
      </c>
      <c r="C245" s="0" t="s">
        <v>1013</v>
      </c>
      <c r="D245" s="0" t="n">
        <v>0.001</v>
      </c>
      <c r="E245" s="0" t="n">
        <v>0</v>
      </c>
      <c r="F245" s="0" t="n">
        <v>-0.001</v>
      </c>
      <c r="G245" s="0" t="n">
        <v>0</v>
      </c>
    </row>
    <row r="246" customFormat="false" ht="12.75" hidden="false" customHeight="false" outlineLevel="0" collapsed="false">
      <c r="A246" s="0" t="s">
        <v>363</v>
      </c>
      <c r="B246" s="0" t="n">
        <v>18</v>
      </c>
      <c r="C246" s="0" t="s">
        <v>1017</v>
      </c>
      <c r="D246" s="0" t="n">
        <v>0</v>
      </c>
      <c r="E246" s="0" t="n">
        <v>0</v>
      </c>
      <c r="F246" s="0" t="n">
        <v>0</v>
      </c>
      <c r="G246" s="0" t="n">
        <v>0</v>
      </c>
    </row>
    <row r="247" customFormat="false" ht="12.75" hidden="false" customHeight="false" outlineLevel="0" collapsed="false">
      <c r="A247" s="0" t="s">
        <v>363</v>
      </c>
      <c r="B247" s="0" t="n">
        <v>18</v>
      </c>
      <c r="C247" s="0" t="s">
        <v>1021</v>
      </c>
      <c r="D247" s="0" t="n">
        <v>0.001</v>
      </c>
      <c r="E247" s="0" t="n">
        <v>0</v>
      </c>
      <c r="F247" s="0" t="n">
        <v>-0.001</v>
      </c>
      <c r="G247" s="0" t="n">
        <v>0</v>
      </c>
    </row>
    <row r="248" customFormat="false" ht="12.75" hidden="false" customHeight="false" outlineLevel="0" collapsed="false">
      <c r="A248" s="0" t="s">
        <v>363</v>
      </c>
      <c r="B248" s="0" t="n">
        <v>18</v>
      </c>
      <c r="C248" s="0" t="s">
        <v>1019</v>
      </c>
      <c r="D248" s="0" t="n">
        <v>0.064</v>
      </c>
      <c r="E248" s="0" t="n">
        <v>0</v>
      </c>
      <c r="F248" s="0" t="n">
        <v>-0.045</v>
      </c>
      <c r="G248" s="0" t="n">
        <v>-0.001</v>
      </c>
    </row>
    <row r="249" customFormat="false" ht="12.75" hidden="false" customHeight="false" outlineLevel="0" collapsed="false">
      <c r="A249" s="0" t="s">
        <v>363</v>
      </c>
      <c r="B249" s="0" t="n">
        <v>18</v>
      </c>
      <c r="C249" s="0" t="s">
        <v>1023</v>
      </c>
      <c r="D249" s="0" t="n">
        <v>0.004</v>
      </c>
      <c r="E249" s="0" t="n">
        <v>0</v>
      </c>
      <c r="F249" s="0" t="n">
        <v>-0.003</v>
      </c>
      <c r="G249" s="0" t="n">
        <v>0</v>
      </c>
    </row>
    <row r="250" customFormat="false" ht="12.75" hidden="false" customHeight="false" outlineLevel="0" collapsed="false">
      <c r="A250" s="0" t="s">
        <v>363</v>
      </c>
      <c r="B250" s="0" t="n">
        <v>18</v>
      </c>
      <c r="C250" s="0" t="s">
        <v>1044</v>
      </c>
      <c r="D250" s="0" t="n">
        <v>0.003</v>
      </c>
      <c r="E250" s="0" t="n">
        <v>0</v>
      </c>
      <c r="F250" s="0" t="n">
        <v>-0.002</v>
      </c>
      <c r="G250" s="0" t="n">
        <v>0</v>
      </c>
    </row>
    <row r="251" customFormat="false" ht="12.75" hidden="false" customHeight="false" outlineLevel="0" collapsed="false">
      <c r="A251" s="0" t="s">
        <v>363</v>
      </c>
      <c r="B251" s="0" t="n">
        <v>18</v>
      </c>
      <c r="C251" s="0" t="s">
        <v>1025</v>
      </c>
      <c r="D251" s="0" t="n">
        <v>0.095</v>
      </c>
      <c r="E251" s="0" t="n">
        <v>0</v>
      </c>
      <c r="F251" s="0" t="n">
        <v>-0.067</v>
      </c>
      <c r="G251" s="0" t="n">
        <v>-0.002</v>
      </c>
    </row>
    <row r="252" customFormat="false" ht="12.75" hidden="false" customHeight="false" outlineLevel="0" collapsed="false">
      <c r="A252" s="0" t="s">
        <v>363</v>
      </c>
      <c r="B252" s="0" t="n">
        <v>18</v>
      </c>
      <c r="C252" s="0" t="s">
        <v>1029</v>
      </c>
      <c r="D252" s="0" t="n">
        <v>0.05</v>
      </c>
      <c r="E252" s="0" t="n">
        <v>0</v>
      </c>
      <c r="F252" s="0" t="n">
        <v>-0.035</v>
      </c>
      <c r="G252" s="0" t="n">
        <v>-0.001</v>
      </c>
    </row>
    <row r="253" customFormat="false" ht="12.75" hidden="false" customHeight="false" outlineLevel="0" collapsed="false">
      <c r="A253" s="0" t="s">
        <v>363</v>
      </c>
      <c r="B253" s="0" t="n">
        <v>18</v>
      </c>
      <c r="C253" s="0" t="s">
        <v>1033</v>
      </c>
      <c r="D253" s="0" t="n">
        <v>0.002</v>
      </c>
      <c r="E253" s="0" t="n">
        <v>0</v>
      </c>
      <c r="F253" s="0" t="n">
        <v>-0.001</v>
      </c>
      <c r="G253" s="0" t="n">
        <v>0</v>
      </c>
    </row>
    <row r="254" customFormat="false" ht="12.75" hidden="false" customHeight="false" outlineLevel="0" collapsed="false">
      <c r="A254" s="0" t="s">
        <v>363</v>
      </c>
      <c r="B254" s="0" t="n">
        <v>18</v>
      </c>
      <c r="C254" s="0" t="s">
        <v>1035</v>
      </c>
      <c r="D254" s="0" t="n">
        <v>0.043</v>
      </c>
      <c r="E254" s="0" t="n">
        <v>0</v>
      </c>
      <c r="F254" s="0" t="n">
        <v>-0.03</v>
      </c>
      <c r="G254" s="0" t="n">
        <v>-0.001</v>
      </c>
    </row>
    <row r="255" customFormat="false" ht="12.75" hidden="false" customHeight="false" outlineLevel="0" collapsed="false">
      <c r="A255" s="0" t="s">
        <v>363</v>
      </c>
      <c r="B255" s="0" t="n">
        <v>18</v>
      </c>
      <c r="C255" s="0" t="s">
        <v>1031</v>
      </c>
      <c r="D255" s="0" t="n">
        <v>0.014</v>
      </c>
      <c r="E255" s="0" t="n">
        <v>0</v>
      </c>
      <c r="F255" s="0" t="n">
        <v>-0.01</v>
      </c>
      <c r="G255" s="0" t="n">
        <v>0</v>
      </c>
    </row>
    <row r="256" customFormat="false" ht="12.75" hidden="false" customHeight="false" outlineLevel="0" collapsed="false">
      <c r="A256" s="0" t="s">
        <v>363</v>
      </c>
      <c r="B256" s="0" t="n">
        <v>18</v>
      </c>
      <c r="C256" s="0" t="s">
        <v>1051</v>
      </c>
      <c r="D256" s="0" t="n">
        <v>0.029</v>
      </c>
      <c r="E256" s="0" t="n">
        <v>0</v>
      </c>
      <c r="F256" s="0" t="n">
        <v>-0.02</v>
      </c>
      <c r="G256" s="0" t="n">
        <v>-0.001</v>
      </c>
    </row>
    <row r="257" customFormat="false" ht="12.75" hidden="false" customHeight="false" outlineLevel="0" collapsed="false">
      <c r="A257" s="0" t="s">
        <v>363</v>
      </c>
      <c r="B257" s="0" t="n">
        <v>18</v>
      </c>
      <c r="C257" s="0" t="s">
        <v>1048</v>
      </c>
      <c r="D257" s="0" t="n">
        <v>0.031</v>
      </c>
      <c r="E257" s="0" t="n">
        <v>0</v>
      </c>
      <c r="F257" s="0" t="n">
        <v>-0.022</v>
      </c>
      <c r="G257" s="0" t="n">
        <v>-0.001</v>
      </c>
    </row>
    <row r="258" customFormat="false" ht="12.75" hidden="false" customHeight="false" outlineLevel="0" collapsed="false">
      <c r="A258" s="0" t="s">
        <v>363</v>
      </c>
      <c r="B258" s="0" t="n">
        <v>18</v>
      </c>
      <c r="C258" s="0" t="s">
        <v>1053</v>
      </c>
      <c r="D258" s="0" t="n">
        <v>0.06</v>
      </c>
      <c r="E258" s="0" t="n">
        <v>0</v>
      </c>
      <c r="F258" s="0" t="n">
        <v>-0.042</v>
      </c>
      <c r="G258" s="0" t="n">
        <v>-0.001</v>
      </c>
    </row>
    <row r="259" customFormat="false" ht="12.75" hidden="false" customHeight="false" outlineLevel="0" collapsed="false">
      <c r="A259" s="0" t="s">
        <v>363</v>
      </c>
      <c r="B259" s="0" t="n">
        <v>18</v>
      </c>
      <c r="C259" s="0" t="s">
        <v>1056</v>
      </c>
      <c r="D259" s="0" t="n">
        <v>0.032</v>
      </c>
      <c r="E259" s="0" t="n">
        <v>0</v>
      </c>
      <c r="F259" s="0" t="n">
        <v>-0.023</v>
      </c>
      <c r="G259" s="0" t="n">
        <v>-0.001</v>
      </c>
    </row>
    <row r="260" customFormat="false" ht="12.75" hidden="false" customHeight="false" outlineLevel="0" collapsed="false">
      <c r="A260" s="0" t="s">
        <v>363</v>
      </c>
      <c r="B260" s="0" t="n">
        <v>18</v>
      </c>
      <c r="C260" s="0" t="s">
        <v>1059</v>
      </c>
      <c r="D260" s="0" t="n">
        <v>0.049</v>
      </c>
      <c r="E260" s="0" t="n">
        <v>0</v>
      </c>
      <c r="F260" s="0" t="n">
        <v>-0.034</v>
      </c>
      <c r="G260" s="0" t="n">
        <v>-0.001</v>
      </c>
    </row>
    <row r="261" customFormat="false" ht="12.75" hidden="false" customHeight="false" outlineLevel="0" collapsed="false">
      <c r="A261" s="0" t="s">
        <v>363</v>
      </c>
      <c r="B261" s="0" t="n">
        <v>18</v>
      </c>
      <c r="C261" s="0" t="s">
        <v>1065</v>
      </c>
      <c r="D261" s="0" t="n">
        <v>0.01</v>
      </c>
      <c r="E261" s="0" t="n">
        <v>0</v>
      </c>
      <c r="F261" s="0" t="n">
        <v>-0.007</v>
      </c>
      <c r="G261" s="0" t="n">
        <v>0</v>
      </c>
    </row>
    <row r="262" customFormat="false" ht="12.75" hidden="false" customHeight="false" outlineLevel="0" collapsed="false">
      <c r="A262" s="0" t="s">
        <v>363</v>
      </c>
      <c r="B262" s="0" t="n">
        <v>18</v>
      </c>
      <c r="C262" s="0" t="s">
        <v>1061</v>
      </c>
      <c r="D262" s="0" t="n">
        <v>0.024</v>
      </c>
      <c r="E262" s="0" t="n">
        <v>0</v>
      </c>
      <c r="F262" s="0" t="n">
        <v>-0.017</v>
      </c>
      <c r="G262" s="0" t="n">
        <v>0</v>
      </c>
    </row>
    <row r="263" customFormat="false" ht="12.75" hidden="false" customHeight="false" outlineLevel="0" collapsed="false">
      <c r="A263" s="0" t="s">
        <v>363</v>
      </c>
      <c r="B263" s="0" t="n">
        <v>18</v>
      </c>
      <c r="C263" s="0" t="s">
        <v>1067</v>
      </c>
      <c r="D263" s="0" t="n">
        <v>0.009</v>
      </c>
      <c r="E263" s="0" t="n">
        <v>0</v>
      </c>
      <c r="F263" s="0" t="n">
        <v>-0.006</v>
      </c>
      <c r="G263" s="0" t="n">
        <v>0</v>
      </c>
    </row>
    <row r="264" customFormat="false" ht="12.75" hidden="false" customHeight="false" outlineLevel="0" collapsed="false">
      <c r="A264" s="0" t="s">
        <v>363</v>
      </c>
      <c r="B264" s="0" t="n">
        <v>18</v>
      </c>
      <c r="C264" s="0" t="s">
        <v>1069</v>
      </c>
      <c r="D264" s="0" t="n">
        <v>0.014</v>
      </c>
      <c r="E264" s="0" t="n">
        <v>0</v>
      </c>
      <c r="F264" s="0" t="n">
        <v>-0.01</v>
      </c>
      <c r="G264" s="0" t="n">
        <v>0</v>
      </c>
    </row>
    <row r="265" customFormat="false" ht="12.75" hidden="false" customHeight="false" outlineLevel="0" collapsed="false">
      <c r="A265" s="0" t="s">
        <v>363</v>
      </c>
      <c r="B265" s="0" t="n">
        <v>18</v>
      </c>
      <c r="C265" s="0" t="s">
        <v>1071</v>
      </c>
      <c r="D265" s="0" t="n">
        <v>0.043</v>
      </c>
      <c r="E265" s="0" t="n">
        <v>0</v>
      </c>
      <c r="F265" s="0" t="n">
        <v>-0.03</v>
      </c>
      <c r="G265" s="0" t="n">
        <v>-0.001</v>
      </c>
    </row>
    <row r="266" customFormat="false" ht="12.75" hidden="false" customHeight="false" outlineLevel="0" collapsed="false">
      <c r="A266" s="0" t="s">
        <v>363</v>
      </c>
      <c r="B266" s="0" t="n">
        <v>18</v>
      </c>
      <c r="C266" s="0" t="s">
        <v>1073</v>
      </c>
      <c r="D266" s="0" t="n">
        <v>0.143</v>
      </c>
      <c r="E266" s="0" t="n">
        <v>0</v>
      </c>
      <c r="F266" s="0" t="n">
        <v>-0.1</v>
      </c>
      <c r="G266" s="0" t="n">
        <v>-0.003</v>
      </c>
    </row>
    <row r="267" customFormat="false" ht="12.75" hidden="false" customHeight="false" outlineLevel="0" collapsed="false">
      <c r="A267" s="0" t="s">
        <v>363</v>
      </c>
      <c r="B267" s="0" t="n">
        <v>18</v>
      </c>
      <c r="C267" s="0" t="s">
        <v>1075</v>
      </c>
      <c r="D267" s="0" t="n">
        <v>0.003</v>
      </c>
      <c r="E267" s="0" t="n">
        <v>0</v>
      </c>
      <c r="F267" s="0" t="n">
        <v>-0.002</v>
      </c>
      <c r="G267" s="0" t="n">
        <v>0</v>
      </c>
    </row>
    <row r="268" customFormat="false" ht="12.75" hidden="false" customHeight="false" outlineLevel="0" collapsed="false">
      <c r="A268" s="0" t="s">
        <v>363</v>
      </c>
      <c r="B268" s="0" t="n">
        <v>18</v>
      </c>
      <c r="C268" s="0" t="s">
        <v>1077</v>
      </c>
      <c r="D268" s="0" t="n">
        <v>0.046</v>
      </c>
      <c r="E268" s="0" t="n">
        <v>0</v>
      </c>
      <c r="F268" s="0" t="n">
        <v>-0.032</v>
      </c>
      <c r="G268" s="0" t="n">
        <v>-0.001</v>
      </c>
    </row>
    <row r="269" customFormat="false" ht="12.75" hidden="false" customHeight="false" outlineLevel="0" collapsed="false">
      <c r="A269" s="0" t="s">
        <v>363</v>
      </c>
      <c r="B269" s="0" t="n">
        <v>18</v>
      </c>
      <c r="C269" s="0" t="s">
        <v>1080</v>
      </c>
      <c r="D269" s="0" t="n">
        <v>0.005</v>
      </c>
      <c r="E269" s="0" t="n">
        <v>0</v>
      </c>
      <c r="F269" s="0" t="n">
        <v>-0.004</v>
      </c>
      <c r="G269" s="0" t="n">
        <v>0</v>
      </c>
    </row>
    <row r="270" customFormat="false" ht="12.75" hidden="false" customHeight="false" outlineLevel="0" collapsed="false">
      <c r="A270" s="0" t="s">
        <v>363</v>
      </c>
      <c r="B270" s="0" t="n">
        <v>18</v>
      </c>
      <c r="C270" s="0" t="s">
        <v>1082</v>
      </c>
      <c r="D270" s="0" t="n">
        <v>0.001</v>
      </c>
      <c r="E270" s="0" t="n">
        <v>0</v>
      </c>
      <c r="F270" s="0" t="n">
        <v>-0.001</v>
      </c>
      <c r="G270" s="0" t="n">
        <v>0</v>
      </c>
    </row>
    <row r="271" customFormat="false" ht="12.75" hidden="false" customHeight="false" outlineLevel="0" collapsed="false">
      <c r="A271" s="0" t="s">
        <v>363</v>
      </c>
      <c r="B271" s="0" t="n">
        <v>18</v>
      </c>
      <c r="C271" s="0" t="s">
        <v>1084</v>
      </c>
      <c r="D271" s="0" t="n">
        <v>0.017</v>
      </c>
      <c r="E271" s="0" t="n">
        <v>0</v>
      </c>
      <c r="F271" s="0" t="n">
        <v>-0.012</v>
      </c>
      <c r="G271" s="0" t="n">
        <v>0</v>
      </c>
    </row>
    <row r="272" customFormat="false" ht="12.75" hidden="false" customHeight="false" outlineLevel="0" collapsed="false">
      <c r="A272" s="0" t="s">
        <v>363</v>
      </c>
      <c r="B272" s="0" t="n">
        <v>18</v>
      </c>
      <c r="C272" s="0" t="s">
        <v>1086</v>
      </c>
      <c r="D272" s="0" t="n">
        <v>0.079</v>
      </c>
      <c r="E272" s="0" t="n">
        <v>0</v>
      </c>
      <c r="F272" s="0" t="n">
        <v>-0.056</v>
      </c>
      <c r="G272" s="0" t="n">
        <v>-0.002</v>
      </c>
    </row>
    <row r="273" customFormat="false" ht="12.75" hidden="false" customHeight="false" outlineLevel="0" collapsed="false">
      <c r="A273" s="0" t="s">
        <v>363</v>
      </c>
      <c r="B273" s="0" t="n">
        <v>18</v>
      </c>
      <c r="C273" s="0" t="s">
        <v>1090</v>
      </c>
      <c r="D273" s="0" t="n">
        <v>0.008</v>
      </c>
      <c r="E273" s="0" t="n">
        <v>0</v>
      </c>
      <c r="F273" s="0" t="n">
        <v>-0.006</v>
      </c>
      <c r="G273" s="0" t="n">
        <v>0</v>
      </c>
    </row>
    <row r="274" customFormat="false" ht="12.75" hidden="false" customHeight="false" outlineLevel="0" collapsed="false">
      <c r="A274" s="0" t="s">
        <v>363</v>
      </c>
      <c r="B274" s="0" t="n">
        <v>18</v>
      </c>
      <c r="C274" s="0" t="s">
        <v>1088</v>
      </c>
      <c r="D274" s="0" t="n">
        <v>0.048</v>
      </c>
      <c r="E274" s="0" t="n">
        <v>0</v>
      </c>
      <c r="F274" s="0" t="n">
        <v>-0.034</v>
      </c>
      <c r="G274" s="0" t="n">
        <v>-0.001</v>
      </c>
    </row>
    <row r="275" customFormat="false" ht="12.75" hidden="false" customHeight="false" outlineLevel="0" collapsed="false">
      <c r="A275" s="0" t="s">
        <v>363</v>
      </c>
      <c r="B275" s="0" t="n">
        <v>18</v>
      </c>
      <c r="C275" s="0" t="s">
        <v>1092</v>
      </c>
      <c r="D275" s="0" t="n">
        <v>0.007</v>
      </c>
      <c r="E275" s="0" t="n">
        <v>0</v>
      </c>
      <c r="F275" s="0" t="n">
        <v>-0.005</v>
      </c>
      <c r="G275" s="0" t="n">
        <v>0</v>
      </c>
    </row>
    <row r="276" customFormat="false" ht="12.75" hidden="false" customHeight="false" outlineLevel="0" collapsed="false">
      <c r="A276" s="0" t="s">
        <v>363</v>
      </c>
      <c r="B276" s="0" t="n">
        <v>18</v>
      </c>
      <c r="C276" s="0" t="s">
        <v>1095</v>
      </c>
      <c r="D276" s="0" t="n">
        <v>0.007</v>
      </c>
      <c r="E276" s="0" t="n">
        <v>0</v>
      </c>
      <c r="F276" s="0" t="n">
        <v>-0.005</v>
      </c>
      <c r="G276" s="0" t="n">
        <v>0</v>
      </c>
    </row>
    <row r="277" customFormat="false" ht="12.75" hidden="false" customHeight="false" outlineLevel="0" collapsed="false">
      <c r="A277" s="0" t="s">
        <v>363</v>
      </c>
      <c r="B277" s="0" t="n">
        <v>18</v>
      </c>
      <c r="C277" s="0" t="s">
        <v>1097</v>
      </c>
      <c r="D277" s="0" t="n">
        <v>0.01</v>
      </c>
      <c r="E277" s="0" t="n">
        <v>0</v>
      </c>
      <c r="F277" s="0" t="n">
        <v>-0.007</v>
      </c>
      <c r="G277" s="0" t="n">
        <v>0</v>
      </c>
    </row>
    <row r="278" customFormat="false" ht="12.75" hidden="false" customHeight="false" outlineLevel="0" collapsed="false">
      <c r="A278" s="0" t="s">
        <v>363</v>
      </c>
      <c r="B278" s="0" t="n">
        <v>18</v>
      </c>
      <c r="C278" s="0" t="s">
        <v>1101</v>
      </c>
      <c r="D278" s="0" t="n">
        <v>0.027</v>
      </c>
      <c r="E278" s="0" t="n">
        <v>0</v>
      </c>
      <c r="F278" s="0" t="n">
        <v>-0.019</v>
      </c>
      <c r="G278" s="0" t="n">
        <v>-0.001</v>
      </c>
    </row>
    <row r="279" customFormat="false" ht="12.75" hidden="false" customHeight="false" outlineLevel="0" collapsed="false">
      <c r="A279" s="0" t="s">
        <v>363</v>
      </c>
      <c r="B279" s="0" t="n">
        <v>18</v>
      </c>
      <c r="C279" s="0" t="s">
        <v>1104</v>
      </c>
      <c r="D279" s="0" t="n">
        <v>0.003</v>
      </c>
      <c r="E279" s="0" t="n">
        <v>0</v>
      </c>
      <c r="F279" s="0" t="n">
        <v>-0.002</v>
      </c>
      <c r="G279" s="0" t="n">
        <v>0</v>
      </c>
    </row>
    <row r="280" customFormat="false" ht="12.75" hidden="false" customHeight="false" outlineLevel="0" collapsed="false">
      <c r="A280" s="0" t="s">
        <v>363</v>
      </c>
      <c r="B280" s="0" t="n">
        <v>18</v>
      </c>
      <c r="C280" s="0" t="s">
        <v>1108</v>
      </c>
      <c r="D280" s="0" t="n">
        <v>0.042</v>
      </c>
      <c r="E280" s="0" t="n">
        <v>0</v>
      </c>
      <c r="F280" s="0" t="n">
        <v>-0.029</v>
      </c>
      <c r="G280" s="0" t="n">
        <v>-0.001</v>
      </c>
    </row>
    <row r="281" customFormat="false" ht="12.75" hidden="false" customHeight="false" outlineLevel="0" collapsed="false">
      <c r="A281" s="0" t="s">
        <v>363</v>
      </c>
      <c r="B281" s="0" t="n">
        <v>18</v>
      </c>
      <c r="C281" s="0" t="s">
        <v>1110</v>
      </c>
      <c r="D281" s="0" t="n">
        <v>0.048</v>
      </c>
      <c r="E281" s="0" t="n">
        <v>0</v>
      </c>
      <c r="F281" s="0" t="n">
        <v>-0.034</v>
      </c>
      <c r="G281" s="0" t="n">
        <v>-0.001</v>
      </c>
    </row>
    <row r="282" customFormat="false" ht="12.75" hidden="false" customHeight="false" outlineLevel="0" collapsed="false">
      <c r="A282" s="0" t="s">
        <v>363</v>
      </c>
      <c r="B282" s="0" t="n">
        <v>18</v>
      </c>
      <c r="C282" s="0" t="s">
        <v>1114</v>
      </c>
      <c r="D282" s="0" t="n">
        <v>0.058</v>
      </c>
      <c r="E282" s="0" t="n">
        <v>0</v>
      </c>
      <c r="F282" s="0" t="n">
        <v>-0.041</v>
      </c>
      <c r="G282" s="0" t="n">
        <v>-0.001</v>
      </c>
    </row>
    <row r="283" customFormat="false" ht="12.75" hidden="false" customHeight="false" outlineLevel="0" collapsed="false">
      <c r="A283" s="0" t="s">
        <v>363</v>
      </c>
      <c r="B283" s="0" t="n">
        <v>18</v>
      </c>
      <c r="C283" s="0" t="s">
        <v>1116</v>
      </c>
      <c r="D283" s="0" t="n">
        <v>0.06</v>
      </c>
      <c r="E283" s="0" t="n">
        <v>0</v>
      </c>
      <c r="F283" s="0" t="n">
        <v>-0.042</v>
      </c>
      <c r="G283" s="0" t="n">
        <v>-0.001</v>
      </c>
    </row>
    <row r="284" customFormat="false" ht="12.75" hidden="false" customHeight="false" outlineLevel="0" collapsed="false">
      <c r="A284" s="0" t="s">
        <v>363</v>
      </c>
      <c r="B284" s="0" t="n">
        <v>18</v>
      </c>
      <c r="C284" s="0" t="s">
        <v>1121</v>
      </c>
      <c r="D284" s="0" t="n">
        <v>0.069</v>
      </c>
      <c r="E284" s="0" t="n">
        <v>0</v>
      </c>
      <c r="F284" s="0" t="n">
        <v>-0.048</v>
      </c>
      <c r="G284" s="0" t="n">
        <v>-0.001</v>
      </c>
    </row>
    <row r="285" customFormat="false" ht="12.75" hidden="false" customHeight="false" outlineLevel="0" collapsed="false">
      <c r="A285" s="0" t="s">
        <v>363</v>
      </c>
      <c r="B285" s="0" t="n">
        <v>18</v>
      </c>
      <c r="C285" s="0" t="s">
        <v>1124</v>
      </c>
      <c r="D285" s="0" t="n">
        <v>0.098</v>
      </c>
      <c r="E285" s="0" t="n">
        <v>0</v>
      </c>
      <c r="F285" s="0" t="n">
        <v>-0.069</v>
      </c>
      <c r="G285" s="0" t="n">
        <v>-0.002</v>
      </c>
    </row>
    <row r="286" customFormat="false" ht="12.75" hidden="false" customHeight="false" outlineLevel="0" collapsed="false">
      <c r="A286" s="0" t="s">
        <v>363</v>
      </c>
      <c r="B286" s="0" t="n">
        <v>18</v>
      </c>
      <c r="C286" s="0" t="s">
        <v>1126</v>
      </c>
      <c r="D286" s="0" t="n">
        <v>0.028</v>
      </c>
      <c r="E286" s="0" t="n">
        <v>0</v>
      </c>
      <c r="F286" s="0" t="n">
        <v>-0.02</v>
      </c>
      <c r="G286" s="0" t="n">
        <v>-0.001</v>
      </c>
    </row>
    <row r="287" customFormat="false" ht="12.75" hidden="false" customHeight="false" outlineLevel="0" collapsed="false">
      <c r="A287" s="0" t="s">
        <v>363</v>
      </c>
      <c r="B287" s="0" t="n">
        <v>18</v>
      </c>
      <c r="C287" s="0" t="s">
        <v>1129</v>
      </c>
      <c r="D287" s="0" t="n">
        <v>0.01</v>
      </c>
      <c r="E287" s="0" t="n">
        <v>0</v>
      </c>
      <c r="F287" s="0" t="n">
        <v>-0.007</v>
      </c>
      <c r="G287" s="0" t="n">
        <v>0</v>
      </c>
    </row>
    <row r="288" customFormat="false" ht="12.75" hidden="false" customHeight="false" outlineLevel="0" collapsed="false">
      <c r="A288" s="0" t="s">
        <v>363</v>
      </c>
      <c r="B288" s="0" t="n">
        <v>18</v>
      </c>
      <c r="C288" s="0" t="s">
        <v>1131</v>
      </c>
      <c r="D288" s="0" t="n">
        <v>0.025</v>
      </c>
      <c r="E288" s="0" t="n">
        <v>0</v>
      </c>
      <c r="F288" s="0" t="n">
        <v>-0.018</v>
      </c>
      <c r="G288" s="0" t="n">
        <v>0</v>
      </c>
    </row>
    <row r="289" customFormat="false" ht="12.75" hidden="false" customHeight="false" outlineLevel="0" collapsed="false">
      <c r="A289" s="0" t="s">
        <v>363</v>
      </c>
      <c r="B289" s="0" t="n">
        <v>18</v>
      </c>
      <c r="C289" s="0" t="s">
        <v>1133</v>
      </c>
      <c r="D289" s="0" t="n">
        <v>0.032</v>
      </c>
      <c r="E289" s="0" t="n">
        <v>0</v>
      </c>
      <c r="F289" s="0" t="n">
        <v>-0.023</v>
      </c>
      <c r="G289" s="0" t="n">
        <v>-0.001</v>
      </c>
    </row>
    <row r="290" customFormat="false" ht="12.75" hidden="false" customHeight="false" outlineLevel="0" collapsed="false">
      <c r="A290" s="0" t="s">
        <v>363</v>
      </c>
      <c r="B290" s="0" t="n">
        <v>18</v>
      </c>
      <c r="C290" s="0" t="s">
        <v>1135</v>
      </c>
      <c r="D290" s="0" t="n">
        <v>0.081</v>
      </c>
      <c r="E290" s="0" t="n">
        <v>0</v>
      </c>
      <c r="F290" s="0" t="n">
        <v>-0.057</v>
      </c>
      <c r="G290" s="0" t="n">
        <v>-0.002</v>
      </c>
    </row>
    <row r="291" customFormat="false" ht="12.75" hidden="false" customHeight="false" outlineLevel="0" collapsed="false">
      <c r="A291" s="0" t="s">
        <v>363</v>
      </c>
      <c r="B291" s="0" t="n">
        <v>18</v>
      </c>
      <c r="C291" s="0" t="s">
        <v>1148</v>
      </c>
      <c r="D291" s="0" t="n">
        <v>0.002</v>
      </c>
      <c r="E291" s="0" t="n">
        <v>0</v>
      </c>
      <c r="F291" s="0" t="n">
        <v>-0.001</v>
      </c>
      <c r="G291" s="0" t="n">
        <v>0</v>
      </c>
    </row>
    <row r="292" customFormat="false" ht="12.75" hidden="false" customHeight="false" outlineLevel="0" collapsed="false">
      <c r="A292" s="0" t="s">
        <v>363</v>
      </c>
      <c r="B292" s="0" t="n">
        <v>18</v>
      </c>
      <c r="C292" s="0" t="s">
        <v>1138</v>
      </c>
      <c r="D292" s="0" t="n">
        <v>0</v>
      </c>
      <c r="E292" s="0" t="n">
        <v>0</v>
      </c>
      <c r="F292" s="0" t="n">
        <v>0</v>
      </c>
      <c r="G292" s="0" t="n">
        <v>0</v>
      </c>
    </row>
    <row r="293" customFormat="false" ht="12.75" hidden="false" customHeight="false" outlineLevel="0" collapsed="false">
      <c r="A293" s="0" t="s">
        <v>363</v>
      </c>
      <c r="B293" s="0" t="n">
        <v>18</v>
      </c>
      <c r="C293" s="0" t="s">
        <v>1140</v>
      </c>
      <c r="D293" s="0" t="n">
        <v>0.013</v>
      </c>
      <c r="E293" s="0" t="n">
        <v>0</v>
      </c>
      <c r="F293" s="0" t="n">
        <v>-0.009</v>
      </c>
      <c r="G293" s="0" t="n">
        <v>0</v>
      </c>
    </row>
    <row r="294" customFormat="false" ht="12.75" hidden="false" customHeight="false" outlineLevel="0" collapsed="false">
      <c r="A294" s="0" t="s">
        <v>363</v>
      </c>
      <c r="B294" s="0" t="n">
        <v>18</v>
      </c>
      <c r="C294" s="0" t="s">
        <v>1150</v>
      </c>
      <c r="D294" s="0" t="n">
        <v>0.059</v>
      </c>
      <c r="E294" s="0" t="n">
        <v>0</v>
      </c>
      <c r="F294" s="0" t="n">
        <v>-0.041</v>
      </c>
      <c r="G294" s="0" t="n">
        <v>-0.001</v>
      </c>
    </row>
    <row r="295" customFormat="false" ht="12.75" hidden="false" customHeight="false" outlineLevel="0" collapsed="false">
      <c r="A295" s="0" t="s">
        <v>363</v>
      </c>
      <c r="B295" s="0" t="n">
        <v>18</v>
      </c>
      <c r="C295" s="0" t="s">
        <v>1152</v>
      </c>
      <c r="D295" s="0" t="n">
        <v>0.002</v>
      </c>
      <c r="E295" s="0" t="n">
        <v>0</v>
      </c>
      <c r="F295" s="0" t="n">
        <v>-0.002</v>
      </c>
      <c r="G295" s="0" t="n">
        <v>0</v>
      </c>
    </row>
    <row r="296" customFormat="false" ht="12.75" hidden="false" customHeight="false" outlineLevel="0" collapsed="false">
      <c r="A296" s="0" t="s">
        <v>363</v>
      </c>
      <c r="B296" s="0" t="n">
        <v>18</v>
      </c>
      <c r="C296" s="0" t="s">
        <v>1154</v>
      </c>
      <c r="D296" s="0" t="n">
        <v>0.031</v>
      </c>
      <c r="E296" s="0" t="n">
        <v>0</v>
      </c>
      <c r="F296" s="0" t="n">
        <v>-0.022</v>
      </c>
      <c r="G296" s="0" t="n">
        <v>-0.001</v>
      </c>
    </row>
    <row r="297" customFormat="false" ht="12.75" hidden="false" customHeight="false" outlineLevel="0" collapsed="false">
      <c r="A297" s="0" t="s">
        <v>363</v>
      </c>
      <c r="B297" s="0" t="n">
        <v>18</v>
      </c>
      <c r="C297" s="0" t="s">
        <v>1160</v>
      </c>
      <c r="D297" s="0" t="n">
        <v>0.111</v>
      </c>
      <c r="E297" s="0" t="n">
        <v>0</v>
      </c>
      <c r="F297" s="0" t="n">
        <v>-0.078</v>
      </c>
      <c r="G297" s="0" t="n">
        <v>-0.002</v>
      </c>
    </row>
    <row r="298" customFormat="false" ht="12.75" hidden="false" customHeight="false" outlineLevel="0" collapsed="false">
      <c r="A298" s="0" t="s">
        <v>363</v>
      </c>
      <c r="B298" s="0" t="n">
        <v>18</v>
      </c>
      <c r="C298" s="0" t="s">
        <v>1166</v>
      </c>
      <c r="D298" s="0" t="n">
        <v>0.02</v>
      </c>
      <c r="E298" s="0" t="n">
        <v>0</v>
      </c>
      <c r="F298" s="0" t="n">
        <v>-0.014</v>
      </c>
      <c r="G298" s="0" t="n">
        <v>0</v>
      </c>
    </row>
    <row r="299" customFormat="false" ht="12.75" hidden="false" customHeight="false" outlineLevel="0" collapsed="false">
      <c r="A299" s="0" t="s">
        <v>363</v>
      </c>
      <c r="B299" s="0" t="n">
        <v>18</v>
      </c>
      <c r="C299" s="0" t="s">
        <v>1162</v>
      </c>
      <c r="D299" s="0" t="n">
        <v>0.002</v>
      </c>
      <c r="E299" s="0" t="n">
        <v>0</v>
      </c>
      <c r="F299" s="0" t="n">
        <v>-0.001</v>
      </c>
      <c r="G299" s="0" t="n">
        <v>0</v>
      </c>
    </row>
    <row r="300" customFormat="false" ht="12.75" hidden="false" customHeight="false" outlineLevel="0" collapsed="false">
      <c r="A300" s="0" t="s">
        <v>363</v>
      </c>
      <c r="B300" s="0" t="n">
        <v>18</v>
      </c>
      <c r="C300" s="0" t="s">
        <v>1156</v>
      </c>
      <c r="D300" s="0" t="n">
        <v>0.003</v>
      </c>
      <c r="E300" s="0" t="n">
        <v>0</v>
      </c>
      <c r="F300" s="0" t="n">
        <v>-0.002</v>
      </c>
      <c r="G300" s="0" t="n">
        <v>0</v>
      </c>
    </row>
    <row r="301" customFormat="false" ht="12.75" hidden="false" customHeight="false" outlineLevel="0" collapsed="false">
      <c r="A301" s="0" t="s">
        <v>363</v>
      </c>
      <c r="B301" s="0" t="n">
        <v>18</v>
      </c>
      <c r="C301" s="0" t="s">
        <v>1158</v>
      </c>
      <c r="D301" s="0" t="n">
        <v>0.003</v>
      </c>
      <c r="E301" s="0" t="n">
        <v>0</v>
      </c>
      <c r="F301" s="0" t="n">
        <v>-0.002</v>
      </c>
      <c r="G301" s="0" t="n">
        <v>0</v>
      </c>
    </row>
    <row r="302" customFormat="false" ht="12.75" hidden="false" customHeight="false" outlineLevel="0" collapsed="false">
      <c r="A302" s="0" t="s">
        <v>363</v>
      </c>
      <c r="B302" s="0" t="n">
        <v>18</v>
      </c>
      <c r="C302" s="0" t="s">
        <v>1170</v>
      </c>
      <c r="D302" s="0" t="n">
        <v>0.006</v>
      </c>
      <c r="E302" s="0" t="n">
        <v>0</v>
      </c>
      <c r="F302" s="0" t="n">
        <v>-0.004</v>
      </c>
      <c r="G302" s="0" t="n">
        <v>0</v>
      </c>
    </row>
    <row r="303" customFormat="false" ht="12.75" hidden="false" customHeight="false" outlineLevel="0" collapsed="false">
      <c r="A303" s="0" t="s">
        <v>363</v>
      </c>
      <c r="B303" s="0" t="n">
        <v>18</v>
      </c>
      <c r="C303" s="0" t="s">
        <v>1142</v>
      </c>
      <c r="D303" s="0" t="n">
        <v>0.06</v>
      </c>
      <c r="E303" s="0" t="n">
        <v>0</v>
      </c>
      <c r="F303" s="0" t="n">
        <v>-0.042</v>
      </c>
      <c r="G303" s="0" t="n">
        <v>-0.001</v>
      </c>
    </row>
    <row r="304" customFormat="false" ht="12.75" hidden="false" customHeight="false" outlineLevel="0" collapsed="false">
      <c r="A304" s="0" t="s">
        <v>363</v>
      </c>
      <c r="B304" s="0" t="n">
        <v>18</v>
      </c>
      <c r="C304" s="0" t="s">
        <v>1172</v>
      </c>
      <c r="D304" s="0" t="n">
        <v>0.007</v>
      </c>
      <c r="E304" s="0" t="n">
        <v>0</v>
      </c>
      <c r="F304" s="0" t="n">
        <v>-0.005</v>
      </c>
      <c r="G304" s="0" t="n">
        <v>0</v>
      </c>
    </row>
    <row r="305" customFormat="false" ht="12.75" hidden="false" customHeight="false" outlineLevel="0" collapsed="false">
      <c r="A305" s="0" t="s">
        <v>363</v>
      </c>
      <c r="B305" s="0" t="n">
        <v>18</v>
      </c>
      <c r="C305" s="0" t="s">
        <v>1144</v>
      </c>
      <c r="D305" s="0" t="n">
        <v>0.01</v>
      </c>
      <c r="E305" s="0" t="n">
        <v>0</v>
      </c>
      <c r="F305" s="0" t="n">
        <v>-0.007</v>
      </c>
      <c r="G305" s="0" t="n">
        <v>0</v>
      </c>
    </row>
    <row r="306" customFormat="false" ht="12.75" hidden="false" customHeight="false" outlineLevel="0" collapsed="false">
      <c r="A306" s="0" t="s">
        <v>363</v>
      </c>
      <c r="B306" s="0" t="n">
        <v>18</v>
      </c>
      <c r="C306" s="0" t="s">
        <v>1146</v>
      </c>
      <c r="D306" s="0" t="n">
        <v>0.038</v>
      </c>
      <c r="E306" s="0" t="n">
        <v>0</v>
      </c>
      <c r="F306" s="0" t="n">
        <v>-0.027</v>
      </c>
      <c r="G306" s="0" t="n">
        <v>-0.001</v>
      </c>
    </row>
    <row r="307" customFormat="false" ht="12.75" hidden="false" customHeight="false" outlineLevel="0" collapsed="false">
      <c r="A307" s="0" t="s">
        <v>363</v>
      </c>
      <c r="B307" s="0" t="n">
        <v>18</v>
      </c>
      <c r="C307" s="0" t="s">
        <v>1174</v>
      </c>
      <c r="D307" s="0" t="n">
        <v>0.008</v>
      </c>
      <c r="E307" s="0" t="n">
        <v>0</v>
      </c>
      <c r="F307" s="0" t="n">
        <v>-0.006</v>
      </c>
      <c r="G307" s="0" t="n">
        <v>0</v>
      </c>
    </row>
    <row r="308" customFormat="false" ht="12.75" hidden="false" customHeight="false" outlineLevel="0" collapsed="false">
      <c r="A308" s="0" t="s">
        <v>363</v>
      </c>
      <c r="B308" s="0" t="n">
        <v>18</v>
      </c>
      <c r="C308" s="0" t="s">
        <v>1177</v>
      </c>
      <c r="D308" s="0" t="n">
        <v>0.036</v>
      </c>
      <c r="E308" s="0" t="n">
        <v>0</v>
      </c>
      <c r="F308" s="0" t="n">
        <v>-0.025</v>
      </c>
      <c r="G308" s="0" t="n">
        <v>-0.001</v>
      </c>
    </row>
    <row r="309" customFormat="false" ht="15" hidden="false" customHeight="false" outlineLevel="0" collapsed="false"/>
    <row r="310" customFormat="false" ht="15" hidden="false" customHeight="false" outlineLevel="0" collapsed="false"/>
    <row r="311" customFormat="false" ht="15" hidden="false" customHeight="false" outlineLevel="0" collapsed="false"/>
    <row r="312" customFormat="false" ht="15" hidden="false" customHeight="false" outlineLevel="0" collapsed="false"/>
    <row r="313" customFormat="false" ht="15" hidden="false" customHeight="false" outlineLevel="0" collapsed="false"/>
    <row r="314" customFormat="false" ht="15" hidden="false" customHeight="false" outlineLevel="0" collapsed="false"/>
    <row r="315" customFormat="false" ht="15" hidden="false" customHeight="false" outlineLevel="0" collapsed="false"/>
    <row r="316" customFormat="false" ht="15" hidden="false" customHeight="false" outlineLevel="0" collapsed="false"/>
    <row r="317" customFormat="false" ht="15" hidden="false" customHeight="false" outlineLevel="0" collapsed="false"/>
    <row r="318" customFormat="false" ht="15" hidden="false" customHeight="false" outlineLevel="0" collapsed="false"/>
    <row r="319" customFormat="false" ht="15" hidden="false" customHeight="false" outlineLevel="0" collapsed="false"/>
    <row r="320" customFormat="false" ht="15" hidden="false" customHeight="false" outlineLevel="0" collapsed="false"/>
    <row r="321" customFormat="false" ht="15" hidden="false" customHeight="false" outlineLevel="0" collapsed="false"/>
    <row r="322" customFormat="false" ht="15" hidden="false" customHeight="false" outlineLevel="0" collapsed="false"/>
    <row r="323" customFormat="false" ht="15" hidden="false" customHeight="false" outlineLevel="0" collapsed="false"/>
    <row r="324" customFormat="false" ht="15" hidden="false" customHeight="false" outlineLevel="0" collapsed="false"/>
    <row r="325" customFormat="false" ht="15" hidden="false" customHeight="false" outlineLevel="0" collapsed="false"/>
    <row r="326" customFormat="false" ht="15" hidden="false" customHeight="false" outlineLevel="0" collapsed="false"/>
    <row r="327" customFormat="false" ht="15" hidden="false" customHeight="false" outlineLevel="0" collapsed="false"/>
    <row r="328" customFormat="false" ht="15" hidden="false" customHeight="false" outlineLevel="0" collapsed="false"/>
    <row r="329" customFormat="false" ht="15" hidden="false" customHeight="false" outlineLevel="0" collapsed="false"/>
    <row r="330" customFormat="false" ht="15" hidden="false" customHeight="false" outlineLevel="0" collapsed="false"/>
    <row r="331" customFormat="false" ht="15" hidden="false" customHeight="false" outlineLevel="0" collapsed="false"/>
    <row r="332" customFormat="false" ht="15" hidden="false" customHeight="false" outlineLevel="0" collapsed="false"/>
    <row r="333" customFormat="false" ht="15" hidden="false" customHeight="false" outlineLevel="0" collapsed="false"/>
    <row r="334" customFormat="false" ht="15" hidden="false" customHeight="false" outlineLevel="0" collapsed="false"/>
    <row r="335" customFormat="false" ht="15" hidden="false" customHeight="false" outlineLevel="0" collapsed="false"/>
    <row r="336" customFormat="false" ht="15" hidden="false" customHeight="false" outlineLevel="0" collapsed="false"/>
    <row r="337" customFormat="false" ht="15" hidden="false" customHeight="false" outlineLevel="0" collapsed="false"/>
    <row r="338" customFormat="false" ht="15" hidden="false" customHeight="false" outlineLevel="0" collapsed="false"/>
    <row r="339" customFormat="false" ht="15" hidden="false" customHeight="false" outlineLevel="0" collapsed="false"/>
    <row r="340" customFormat="false" ht="15" hidden="false" customHeight="false" outlineLevel="0" collapsed="false"/>
    <row r="341" customFormat="false" ht="15" hidden="false" customHeight="false" outlineLevel="0" collapsed="false"/>
    <row r="342" customFormat="false" ht="15" hidden="false" customHeight="false" outlineLevel="0" collapsed="false"/>
    <row r="343" customFormat="false" ht="15" hidden="false" customHeight="false" outlineLevel="0" collapsed="false"/>
    <row r="344" customFormat="false" ht="15" hidden="false" customHeight="false" outlineLevel="0" collapsed="false"/>
    <row r="345" customFormat="false" ht="15" hidden="false" customHeight="false" outlineLevel="0" collapsed="false"/>
    <row r="346" customFormat="false" ht="15" hidden="false" customHeight="false" outlineLevel="0" collapsed="false"/>
    <row r="347" customFormat="false" ht="15" hidden="false" customHeight="false" outlineLevel="0" collapsed="false"/>
    <row r="348" customFormat="false" ht="15" hidden="false" customHeight="false" outlineLevel="0" collapsed="false"/>
    <row r="349" customFormat="false" ht="15" hidden="false" customHeight="false" outlineLevel="0" collapsed="false"/>
    <row r="350" customFormat="false" ht="15" hidden="false" customHeight="false" outlineLevel="0" collapsed="false"/>
    <row r="351" customFormat="false" ht="15" hidden="false" customHeight="false" outlineLevel="0" collapsed="false"/>
    <row r="352" customFormat="false" ht="15" hidden="false" customHeight="false" outlineLevel="0" collapsed="false"/>
    <row r="353" customFormat="false" ht="15" hidden="false" customHeight="false" outlineLevel="0" collapsed="false"/>
    <row r="354" customFormat="false" ht="15" hidden="false" customHeight="false" outlineLevel="0" collapsed="false"/>
    <row r="355" customFormat="false" ht="15" hidden="false" customHeight="false" outlineLevel="0" collapsed="false"/>
    <row r="356" customFormat="false" ht="15" hidden="false" customHeight="false" outlineLevel="0" collapsed="false"/>
    <row r="357" customFormat="false" ht="15" hidden="false" customHeight="false" outlineLevel="0" collapsed="false"/>
    <row r="358" customFormat="false" ht="15" hidden="false" customHeight="false" outlineLevel="0" collapsed="false"/>
    <row r="359" customFormat="false" ht="15" hidden="false" customHeight="false" outlineLevel="0" collapsed="false"/>
    <row r="360" customFormat="false" ht="15" hidden="false" customHeight="false" outlineLevel="0" collapsed="false"/>
    <row r="361" customFormat="false" ht="15" hidden="false" customHeight="false" outlineLevel="0" collapsed="false"/>
    <row r="362" customFormat="false" ht="15" hidden="false" customHeight="false" outlineLevel="0" collapsed="false"/>
    <row r="363" customFormat="false" ht="15" hidden="false" customHeight="false" outlineLevel="0" collapsed="false"/>
    <row r="364" customFormat="false" ht="15" hidden="false" customHeight="false" outlineLevel="0" collapsed="false"/>
    <row r="365" customFormat="false" ht="15" hidden="false" customHeight="false" outlineLevel="0" collapsed="false"/>
    <row r="366" customFormat="false" ht="15" hidden="false" customHeight="false" outlineLevel="0" collapsed="false"/>
    <row r="367" customFormat="false" ht="15" hidden="false" customHeight="false" outlineLevel="0" collapsed="false"/>
    <row r="368" customFormat="false" ht="15" hidden="false" customHeight="false" outlineLevel="0" collapsed="false"/>
    <row r="369" customFormat="false" ht="15" hidden="false" customHeight="false" outlineLevel="0" collapsed="false"/>
    <row r="370" customFormat="false" ht="15" hidden="false" customHeight="false" outlineLevel="0" collapsed="false"/>
    <row r="371" customFormat="false" ht="15" hidden="false" customHeight="false" outlineLevel="0" collapsed="false"/>
    <row r="372" customFormat="false" ht="15" hidden="false" customHeight="false" outlineLevel="0" collapsed="false"/>
    <row r="373" customFormat="false" ht="15" hidden="false" customHeight="false" outlineLevel="0" collapsed="false"/>
    <row r="374" customFormat="false" ht="15" hidden="false" customHeight="false" outlineLevel="0" collapsed="false"/>
    <row r="375" customFormat="false" ht="15" hidden="false" customHeight="false" outlineLevel="0" collapsed="false"/>
    <row r="376" customFormat="false" ht="15" hidden="false" customHeight="false" outlineLevel="0" collapsed="false"/>
    <row r="377" customFormat="false" ht="15" hidden="false" customHeight="false" outlineLevel="0" collapsed="false"/>
    <row r="378" customFormat="false" ht="15" hidden="false" customHeight="false" outlineLevel="0" collapsed="false"/>
    <row r="379" customFormat="false" ht="15" hidden="false" customHeight="false" outlineLevel="0" collapsed="false"/>
    <row r="380" customFormat="false" ht="15" hidden="false" customHeight="false" outlineLevel="0" collapsed="false"/>
    <row r="381" customFormat="false" ht="15" hidden="false" customHeight="false" outlineLevel="0" collapsed="false"/>
    <row r="382" customFormat="false" ht="15" hidden="false" customHeight="false" outlineLevel="0" collapsed="false"/>
    <row r="383" customFormat="false" ht="15" hidden="false" customHeight="false" outlineLevel="0" collapsed="false"/>
    <row r="384" customFormat="false" ht="15" hidden="false" customHeight="false" outlineLevel="0" collapsed="false"/>
    <row r="385" customFormat="false" ht="15" hidden="false" customHeight="false" outlineLevel="0" collapsed="false"/>
    <row r="386" customFormat="false" ht="15" hidden="false" customHeight="false" outlineLevel="0" collapsed="false"/>
    <row r="387" customFormat="false" ht="15" hidden="false" customHeight="false" outlineLevel="0" collapsed="false"/>
    <row r="388" customFormat="false" ht="15" hidden="false" customHeight="false" outlineLevel="0" collapsed="false"/>
    <row r="389" customFormat="false" ht="15" hidden="false" customHeight="false" outlineLevel="0" collapsed="false"/>
    <row r="390" customFormat="false" ht="15" hidden="false" customHeight="false" outlineLevel="0" collapsed="false"/>
    <row r="391" customFormat="false" ht="15" hidden="false" customHeight="false" outlineLevel="0" collapsed="false"/>
    <row r="392" customFormat="false" ht="15" hidden="false" customHeight="false" outlineLevel="0" collapsed="false"/>
    <row r="393" customFormat="false" ht="15" hidden="false" customHeight="false" outlineLevel="0" collapsed="false"/>
    <row r="394" customFormat="false" ht="15" hidden="false" customHeight="false" outlineLevel="0" collapsed="false"/>
    <row r="395" customFormat="false" ht="15" hidden="false" customHeight="false" outlineLevel="0" collapsed="false"/>
    <row r="396" customFormat="false" ht="15" hidden="false" customHeight="false" outlineLevel="0" collapsed="false"/>
    <row r="397" customFormat="false" ht="15" hidden="false" customHeight="false" outlineLevel="0" collapsed="false"/>
    <row r="398" customFormat="false" ht="15" hidden="false" customHeight="false" outlineLevel="0" collapsed="false"/>
    <row r="399" customFormat="false" ht="15" hidden="false" customHeight="false" outlineLevel="0" collapsed="false"/>
    <row r="400" customFormat="false" ht="15" hidden="false" customHeight="false" outlineLevel="0" collapsed="false"/>
    <row r="401" customFormat="false" ht="15" hidden="false" customHeight="false" outlineLevel="0" collapsed="false"/>
    <row r="402" customFormat="false" ht="15" hidden="false" customHeight="false" outlineLevel="0" collapsed="false"/>
    <row r="403" customFormat="false" ht="15" hidden="false" customHeight="false" outlineLevel="0" collapsed="false"/>
    <row r="404" customFormat="false" ht="15" hidden="false" customHeight="false" outlineLevel="0" collapsed="false"/>
    <row r="405" customFormat="false" ht="15" hidden="false" customHeight="false" outlineLevel="0" collapsed="false"/>
    <row r="406" customFormat="false" ht="15" hidden="false" customHeight="false" outlineLevel="0" collapsed="false"/>
    <row r="407" customFormat="false" ht="15" hidden="false" customHeight="false" outlineLevel="0" collapsed="false"/>
    <row r="408" customFormat="false" ht="15" hidden="false" customHeight="false" outlineLevel="0" collapsed="false"/>
    <row r="409" customFormat="false" ht="15" hidden="false" customHeight="false" outlineLevel="0" collapsed="false"/>
    <row r="410" customFormat="false" ht="15" hidden="false" customHeight="false" outlineLevel="0" collapsed="false"/>
    <row r="411" customFormat="false" ht="15" hidden="false" customHeight="false" outlineLevel="0" collapsed="false"/>
    <row r="412" customFormat="false" ht="15" hidden="false" customHeight="false" outlineLevel="0" collapsed="false"/>
    <row r="413" customFormat="false" ht="15" hidden="false" customHeight="false" outlineLevel="0" collapsed="false"/>
    <row r="414" customFormat="false" ht="15" hidden="false" customHeight="false" outlineLevel="0" collapsed="false"/>
    <row r="415" customFormat="false" ht="15" hidden="false" customHeight="false" outlineLevel="0" collapsed="false"/>
    <row r="416" customFormat="false" ht="15" hidden="false" customHeight="false" outlineLevel="0" collapsed="false"/>
    <row r="417" customFormat="false" ht="15" hidden="false" customHeight="false" outlineLevel="0" collapsed="false"/>
    <row r="418" customFormat="false" ht="15" hidden="false" customHeight="false" outlineLevel="0" collapsed="false"/>
    <row r="419" customFormat="false" ht="15" hidden="false" customHeight="false" outlineLevel="0" collapsed="false"/>
    <row r="420" customFormat="false" ht="15" hidden="false" customHeight="false" outlineLevel="0" collapsed="false"/>
    <row r="421" customFormat="false" ht="15" hidden="false" customHeight="false" outlineLevel="0" collapsed="false"/>
    <row r="422" customFormat="false" ht="15" hidden="false" customHeight="false" outlineLevel="0" collapsed="false"/>
    <row r="423" customFormat="false" ht="15" hidden="false" customHeight="false" outlineLevel="0" collapsed="false"/>
    <row r="424" customFormat="false" ht="15" hidden="false" customHeight="false" outlineLevel="0" collapsed="false"/>
    <row r="425" customFormat="false" ht="15" hidden="false" customHeight="false" outlineLevel="0" collapsed="false"/>
    <row r="426" customFormat="false" ht="15" hidden="false" customHeight="false" outlineLevel="0" collapsed="false"/>
    <row r="427" customFormat="false" ht="15" hidden="false" customHeight="false" outlineLevel="0" collapsed="false"/>
    <row r="428" customFormat="false" ht="15" hidden="false" customHeight="false" outlineLevel="0" collapsed="false"/>
    <row r="429" customFormat="false" ht="15" hidden="false" customHeight="false" outlineLevel="0" collapsed="false"/>
    <row r="430" customFormat="false" ht="15" hidden="false" customHeight="false" outlineLevel="0" collapsed="false"/>
    <row r="431" customFormat="false" ht="15" hidden="false" customHeight="false" outlineLevel="0" collapsed="false"/>
    <row r="432" customFormat="false" ht="15" hidden="false" customHeight="false" outlineLevel="0" collapsed="false"/>
    <row r="433" customFormat="false" ht="15" hidden="false" customHeight="false" outlineLevel="0" collapsed="false"/>
    <row r="434" customFormat="false" ht="15" hidden="false" customHeight="false" outlineLevel="0" collapsed="false"/>
    <row r="435" customFormat="false" ht="15" hidden="false" customHeight="false" outlineLevel="0" collapsed="false"/>
    <row r="436" customFormat="false" ht="15" hidden="false" customHeight="false" outlineLevel="0" collapsed="false"/>
    <row r="437" customFormat="false" ht="15" hidden="false" customHeight="false" outlineLevel="0" collapsed="false"/>
    <row r="438" customFormat="false" ht="15" hidden="false" customHeight="false" outlineLevel="0" collapsed="false"/>
    <row r="439" customFormat="false" ht="15" hidden="false" customHeight="false" outlineLevel="0" collapsed="false"/>
    <row r="440" customFormat="false" ht="15" hidden="false" customHeight="false" outlineLevel="0" collapsed="false"/>
    <row r="441" customFormat="false" ht="15" hidden="false" customHeight="false" outlineLevel="0" collapsed="false"/>
    <row r="442" customFormat="false" ht="15" hidden="false" customHeight="false" outlineLevel="0" collapsed="false"/>
    <row r="443" customFormat="false" ht="15" hidden="false" customHeight="false" outlineLevel="0" collapsed="false"/>
    <row r="444" customFormat="false" ht="15" hidden="false" customHeight="false" outlineLevel="0" collapsed="false"/>
    <row r="445" customFormat="false" ht="15" hidden="false" customHeight="false" outlineLevel="0" collapsed="false"/>
    <row r="446" customFormat="false" ht="15" hidden="false" customHeight="false" outlineLevel="0" collapsed="false"/>
    <row r="447" customFormat="false" ht="15" hidden="false" customHeight="false" outlineLevel="0" collapsed="false"/>
    <row r="448" customFormat="false" ht="15" hidden="false" customHeight="false" outlineLevel="0" collapsed="false"/>
    <row r="449" customFormat="false" ht="15" hidden="false" customHeight="false" outlineLevel="0" collapsed="false"/>
    <row r="450" customFormat="false" ht="15" hidden="false" customHeight="false" outlineLevel="0" collapsed="false"/>
    <row r="451" customFormat="false" ht="15" hidden="false" customHeight="false" outlineLevel="0" collapsed="false"/>
    <row r="452" customFormat="false" ht="15" hidden="false" customHeight="false" outlineLevel="0" collapsed="false"/>
    <row r="453" customFormat="false" ht="15" hidden="false" customHeight="false" outlineLevel="0" collapsed="false"/>
    <row r="454" customFormat="false" ht="15" hidden="false" customHeight="false" outlineLevel="0" collapsed="false"/>
    <row r="455" customFormat="false" ht="15" hidden="false" customHeight="false" outlineLevel="0" collapsed="false"/>
    <row r="456" customFormat="false" ht="15" hidden="false" customHeight="false" outlineLevel="0" collapsed="false"/>
    <row r="457" customFormat="false" ht="15" hidden="false" customHeight="false" outlineLevel="0" collapsed="false"/>
    <row r="458" customFormat="false" ht="15" hidden="false" customHeight="false" outlineLevel="0" collapsed="false"/>
    <row r="459" customFormat="false" ht="15" hidden="false" customHeight="false" outlineLevel="0" collapsed="false"/>
    <row r="460" customFormat="false" ht="15" hidden="false" customHeight="false" outlineLevel="0" collapsed="false"/>
    <row r="461" customFormat="false" ht="15" hidden="false" customHeight="false" outlineLevel="0" collapsed="false"/>
    <row r="462" customFormat="false" ht="15" hidden="false" customHeight="false" outlineLevel="0" collapsed="false"/>
    <row r="463" customFormat="false" ht="15" hidden="false" customHeight="false" outlineLevel="0" collapsed="false"/>
    <row r="464" customFormat="false" ht="15" hidden="false" customHeight="false" outlineLevel="0" collapsed="false"/>
    <row r="465" customFormat="false" ht="15" hidden="false" customHeight="false" outlineLevel="0" collapsed="false"/>
    <row r="466" customFormat="false" ht="15" hidden="false" customHeight="false" outlineLevel="0" collapsed="false"/>
    <row r="467" customFormat="false" ht="15" hidden="false" customHeight="false" outlineLevel="0" collapsed="false"/>
    <row r="468" customFormat="false" ht="15" hidden="false" customHeight="false" outlineLevel="0" collapsed="false"/>
    <row r="469" customFormat="false" ht="15" hidden="false" customHeight="false" outlineLevel="0" collapsed="false"/>
    <row r="470" customFormat="false" ht="15" hidden="false" customHeight="false" outlineLevel="0" collapsed="false"/>
    <row r="471" customFormat="false" ht="15" hidden="false" customHeight="false" outlineLevel="0" collapsed="false"/>
    <row r="472" customFormat="false" ht="15" hidden="false" customHeight="false" outlineLevel="0" collapsed="false"/>
    <row r="473" customFormat="false" ht="15" hidden="false" customHeight="false" outlineLevel="0" collapsed="false"/>
    <row r="474" customFormat="false" ht="15" hidden="false" customHeight="false" outlineLevel="0" collapsed="false"/>
    <row r="475" customFormat="false" ht="15" hidden="false" customHeight="false" outlineLevel="0" collapsed="false"/>
    <row r="476" customFormat="false" ht="15" hidden="false" customHeight="false" outlineLevel="0" collapsed="false"/>
    <row r="477" customFormat="false" ht="15" hidden="false" customHeight="false" outlineLevel="0" collapsed="false"/>
    <row r="478" customFormat="false" ht="15" hidden="false" customHeight="false" outlineLevel="0" collapsed="false"/>
    <row r="479" customFormat="false" ht="15" hidden="false" customHeight="false" outlineLevel="0" collapsed="false"/>
    <row r="480" customFormat="false" ht="15" hidden="false" customHeight="false" outlineLevel="0" collapsed="false"/>
    <row r="481" customFormat="false" ht="15" hidden="false" customHeight="false" outlineLevel="0" collapsed="false"/>
    <row r="482" customFormat="false" ht="15" hidden="false" customHeight="false" outlineLevel="0" collapsed="false"/>
    <row r="483" customFormat="false" ht="15" hidden="false" customHeight="false" outlineLevel="0" collapsed="false"/>
    <row r="484" customFormat="false" ht="15" hidden="false" customHeight="false" outlineLevel="0" collapsed="false"/>
    <row r="485" customFormat="false" ht="15" hidden="false" customHeight="false" outlineLevel="0" collapsed="false"/>
    <row r="486" customFormat="false" ht="15" hidden="false" customHeight="false" outlineLevel="0" collapsed="false"/>
    <row r="487" customFormat="false" ht="15" hidden="false" customHeight="false" outlineLevel="0" collapsed="false"/>
    <row r="488" customFormat="false" ht="15" hidden="false" customHeight="false" outlineLevel="0" collapsed="false"/>
    <row r="489" customFormat="false" ht="15" hidden="false" customHeight="false" outlineLevel="0" collapsed="false"/>
    <row r="490" customFormat="false" ht="15" hidden="false" customHeight="false" outlineLevel="0" collapsed="false"/>
    <row r="491" customFormat="false" ht="15" hidden="false" customHeight="false" outlineLevel="0" collapsed="false"/>
    <row r="492" customFormat="false" ht="15" hidden="false" customHeight="false" outlineLevel="0" collapsed="false"/>
    <row r="493" customFormat="false" ht="15" hidden="false" customHeight="false" outlineLevel="0" collapsed="false"/>
    <row r="494" customFormat="false" ht="15" hidden="false" customHeight="false" outlineLevel="0" collapsed="false"/>
    <row r="495" customFormat="false" ht="15" hidden="false" customHeight="false" outlineLevel="0" collapsed="false"/>
    <row r="496" customFormat="false" ht="15" hidden="false" customHeight="false" outlineLevel="0" collapsed="false"/>
    <row r="497" customFormat="false" ht="15" hidden="false" customHeight="false" outlineLevel="0" collapsed="false"/>
    <row r="498" customFormat="false" ht="15" hidden="false" customHeight="false" outlineLevel="0" collapsed="false"/>
    <row r="499" customFormat="false" ht="15" hidden="false" customHeight="false" outlineLevel="0" collapsed="false"/>
    <row r="500" customFormat="false" ht="15" hidden="false" customHeight="false" outlineLevel="0" collapsed="false"/>
    <row r="501" customFormat="false" ht="15" hidden="false" customHeight="false" outlineLevel="0" collapsed="false"/>
    <row r="502" customFormat="false" ht="15" hidden="false" customHeight="false" outlineLevel="0" collapsed="false"/>
    <row r="503" customFormat="false" ht="15" hidden="false" customHeight="false" outlineLevel="0" collapsed="false"/>
    <row r="504" customFormat="false" ht="15" hidden="false" customHeight="false" outlineLevel="0" collapsed="false"/>
    <row r="505" customFormat="false" ht="15" hidden="false" customHeight="false" outlineLevel="0" collapsed="false"/>
    <row r="506" customFormat="false" ht="15" hidden="false" customHeight="false" outlineLevel="0" collapsed="false"/>
    <row r="507" customFormat="false" ht="15" hidden="false" customHeight="false" outlineLevel="0" collapsed="false"/>
    <row r="508" customFormat="false" ht="15" hidden="false" customHeight="false" outlineLevel="0" collapsed="false"/>
    <row r="509" customFormat="false" ht="15" hidden="false" customHeight="false" outlineLevel="0" collapsed="false"/>
    <row r="510" customFormat="false" ht="15" hidden="false" customHeight="false" outlineLevel="0" collapsed="false"/>
    <row r="511" customFormat="false" ht="15" hidden="false" customHeight="false" outlineLevel="0" collapsed="false"/>
    <row r="512" customFormat="false" ht="15" hidden="false" customHeight="false" outlineLevel="0" collapsed="false"/>
    <row r="513" customFormat="false" ht="15" hidden="false" customHeight="false" outlineLevel="0" collapsed="false"/>
    <row r="514" customFormat="false" ht="15" hidden="false" customHeight="false" outlineLevel="0" collapsed="false"/>
    <row r="515" customFormat="false" ht="15" hidden="false" customHeight="false" outlineLevel="0" collapsed="false"/>
    <row r="516" customFormat="false" ht="15" hidden="false" customHeight="false" outlineLevel="0" collapsed="false"/>
    <row r="517" customFormat="false" ht="15" hidden="false" customHeight="false" outlineLevel="0" collapsed="false"/>
    <row r="518" customFormat="false" ht="15" hidden="false" customHeight="false" outlineLevel="0" collapsed="false"/>
    <row r="519" customFormat="false" ht="15" hidden="false" customHeight="false" outlineLevel="0" collapsed="false"/>
    <row r="520" customFormat="false" ht="15" hidden="false" customHeight="false" outlineLevel="0" collapsed="false"/>
    <row r="521" customFormat="false" ht="15" hidden="false" customHeight="false" outlineLevel="0" collapsed="false"/>
    <row r="522" customFormat="false" ht="15" hidden="false" customHeight="false" outlineLevel="0" collapsed="false"/>
    <row r="523" customFormat="false" ht="15" hidden="false" customHeight="false" outlineLevel="0" collapsed="false"/>
    <row r="524" customFormat="false" ht="15" hidden="false" customHeight="false" outlineLevel="0" collapsed="false"/>
    <row r="525" customFormat="false" ht="15" hidden="false" customHeight="false" outlineLevel="0" collapsed="false"/>
    <row r="526" customFormat="false" ht="15" hidden="false" customHeight="false" outlineLevel="0" collapsed="false"/>
    <row r="527" customFormat="false" ht="15" hidden="false" customHeight="false" outlineLevel="0" collapsed="false"/>
    <row r="528" customFormat="false" ht="15" hidden="false" customHeight="false" outlineLevel="0" collapsed="false"/>
    <row r="529" customFormat="false" ht="15" hidden="false" customHeight="false" outlineLevel="0" collapsed="false"/>
    <row r="530" customFormat="false" ht="15" hidden="false" customHeight="false" outlineLevel="0" collapsed="false"/>
    <row r="531" customFormat="false" ht="15" hidden="false" customHeight="false" outlineLevel="0" collapsed="false"/>
    <row r="532" customFormat="false" ht="15" hidden="false" customHeight="false" outlineLevel="0" collapsed="false"/>
    <row r="533" customFormat="false" ht="15" hidden="false" customHeight="false" outlineLevel="0" collapsed="false"/>
    <row r="534" customFormat="false" ht="15" hidden="false" customHeight="false" outlineLevel="0" collapsed="false"/>
    <row r="535" customFormat="false" ht="15" hidden="false" customHeight="false" outlineLevel="0" collapsed="false"/>
    <row r="536" customFormat="false" ht="15" hidden="false" customHeight="false" outlineLevel="0" collapsed="false"/>
    <row r="537" customFormat="false" ht="15" hidden="false" customHeight="false" outlineLevel="0" collapsed="false"/>
    <row r="538" customFormat="false" ht="15" hidden="false" customHeight="false" outlineLevel="0" collapsed="false"/>
    <row r="539" customFormat="false" ht="15" hidden="false" customHeight="false" outlineLevel="0" collapsed="false"/>
    <row r="540" customFormat="false" ht="15" hidden="false" customHeight="false" outlineLevel="0" collapsed="false"/>
    <row r="541" customFormat="false" ht="15" hidden="false" customHeight="false" outlineLevel="0" collapsed="false"/>
    <row r="542" customFormat="false" ht="15" hidden="false" customHeight="false" outlineLevel="0" collapsed="false"/>
    <row r="543" customFormat="false" ht="15" hidden="false" customHeight="false" outlineLevel="0" collapsed="false"/>
    <row r="544" customFormat="false" ht="15" hidden="false" customHeight="false" outlineLevel="0" collapsed="false"/>
    <row r="545" customFormat="false" ht="15" hidden="false" customHeight="false" outlineLevel="0" collapsed="false"/>
    <row r="546" customFormat="false" ht="15" hidden="false" customHeight="false" outlineLevel="0" collapsed="false"/>
    <row r="547" customFormat="false" ht="15" hidden="false" customHeight="false" outlineLevel="0" collapsed="false"/>
    <row r="548" customFormat="false" ht="15" hidden="false" customHeight="false" outlineLevel="0" collapsed="false"/>
    <row r="549" customFormat="false" ht="15" hidden="false" customHeight="false" outlineLevel="0" collapsed="false"/>
    <row r="550" customFormat="false" ht="15" hidden="false" customHeight="false" outlineLevel="0" collapsed="false"/>
    <row r="551" customFormat="false" ht="15" hidden="false" customHeight="false" outlineLevel="0" collapsed="false"/>
    <row r="552" customFormat="false" ht="15" hidden="false" customHeight="false" outlineLevel="0" collapsed="false"/>
    <row r="553" customFormat="false" ht="15" hidden="false" customHeight="false" outlineLevel="0" collapsed="false"/>
    <row r="554" customFormat="false" ht="15" hidden="false" customHeight="false" outlineLevel="0" collapsed="false"/>
    <row r="555" customFormat="false" ht="15" hidden="false" customHeight="false" outlineLevel="0" collapsed="false"/>
    <row r="556" customFormat="false" ht="15" hidden="false" customHeight="false" outlineLevel="0" collapsed="false"/>
    <row r="557" customFormat="false" ht="15" hidden="false" customHeight="false" outlineLevel="0" collapsed="false"/>
    <row r="558" customFormat="false" ht="15" hidden="false" customHeight="false" outlineLevel="0" collapsed="false"/>
    <row r="559" customFormat="false" ht="15" hidden="false" customHeight="false" outlineLevel="0" collapsed="false"/>
    <row r="560" customFormat="false" ht="15" hidden="false" customHeight="false" outlineLevel="0" collapsed="false"/>
    <row r="561" customFormat="false" ht="15" hidden="false" customHeight="false" outlineLevel="0" collapsed="false"/>
    <row r="562" customFormat="false" ht="15" hidden="false" customHeight="false" outlineLevel="0" collapsed="false"/>
    <row r="563" customFormat="false" ht="15" hidden="false" customHeight="false" outlineLevel="0" collapsed="false"/>
    <row r="564" customFormat="false" ht="15" hidden="false" customHeight="false" outlineLevel="0" collapsed="false"/>
    <row r="565" customFormat="false" ht="15" hidden="false" customHeight="false" outlineLevel="0" collapsed="false"/>
    <row r="566" customFormat="false" ht="15" hidden="false" customHeight="false" outlineLevel="0" collapsed="false"/>
    <row r="567" customFormat="false" ht="15" hidden="false" customHeight="false" outlineLevel="0" collapsed="false"/>
    <row r="568" customFormat="false" ht="15" hidden="false" customHeight="false" outlineLevel="0" collapsed="false"/>
    <row r="569" customFormat="false" ht="15" hidden="false" customHeight="false" outlineLevel="0" collapsed="false"/>
    <row r="570" customFormat="false" ht="15" hidden="false" customHeight="false" outlineLevel="0" collapsed="false"/>
    <row r="571" customFormat="false" ht="15" hidden="false" customHeight="false" outlineLevel="0" collapsed="false"/>
    <row r="572" customFormat="false" ht="15" hidden="false" customHeight="false" outlineLevel="0" collapsed="false"/>
    <row r="573" customFormat="false" ht="15" hidden="false" customHeight="false" outlineLevel="0" collapsed="false"/>
    <row r="574" customFormat="false" ht="15" hidden="false" customHeight="false" outlineLevel="0" collapsed="false"/>
    <row r="575" customFormat="false" ht="15" hidden="false" customHeight="false" outlineLevel="0" collapsed="false"/>
    <row r="576" customFormat="false" ht="15" hidden="false" customHeight="false" outlineLevel="0" collapsed="false"/>
    <row r="577" customFormat="false" ht="15" hidden="false" customHeight="false" outlineLevel="0" collapsed="false"/>
    <row r="578" customFormat="false" ht="15" hidden="false" customHeight="false" outlineLevel="0" collapsed="false"/>
    <row r="579" customFormat="false" ht="15" hidden="false" customHeight="false" outlineLevel="0" collapsed="false"/>
    <row r="580" customFormat="false" ht="15" hidden="false" customHeight="false" outlineLevel="0" collapsed="false"/>
    <row r="581" customFormat="false" ht="15" hidden="false" customHeight="false" outlineLevel="0" collapsed="false"/>
    <row r="582" customFormat="false" ht="15" hidden="false" customHeight="false" outlineLevel="0" collapsed="false"/>
    <row r="583" customFormat="false" ht="15" hidden="false" customHeight="false" outlineLevel="0" collapsed="false"/>
    <row r="584" customFormat="false" ht="15" hidden="false" customHeight="false" outlineLevel="0" collapsed="false"/>
    <row r="585" customFormat="false" ht="15" hidden="false" customHeight="false" outlineLevel="0" collapsed="false"/>
    <row r="586" customFormat="false" ht="15" hidden="false" customHeight="false" outlineLevel="0" collapsed="false"/>
    <row r="587" customFormat="false" ht="15" hidden="false" customHeight="false" outlineLevel="0" collapsed="false"/>
    <row r="588" customFormat="false" ht="15" hidden="false" customHeight="false" outlineLevel="0" collapsed="false"/>
    <row r="589" customFormat="false" ht="15" hidden="false" customHeight="false" outlineLevel="0" collapsed="false"/>
    <row r="590" customFormat="false" ht="15" hidden="false" customHeight="false" outlineLevel="0" collapsed="false"/>
    <row r="591" customFormat="false" ht="15" hidden="false" customHeight="false" outlineLevel="0" collapsed="false"/>
    <row r="592" customFormat="false" ht="15" hidden="false" customHeight="false" outlineLevel="0" collapsed="false"/>
    <row r="593" customFormat="false" ht="15" hidden="false" customHeight="false" outlineLevel="0" collapsed="false"/>
    <row r="594" customFormat="false" ht="15" hidden="false" customHeight="false" outlineLevel="0" collapsed="false"/>
    <row r="595" customFormat="false" ht="15" hidden="false" customHeight="false" outlineLevel="0" collapsed="false"/>
    <row r="596" customFormat="false" ht="15" hidden="false" customHeight="false" outlineLevel="0" collapsed="false"/>
    <row r="597" customFormat="false" ht="15" hidden="false" customHeight="false" outlineLevel="0" collapsed="false"/>
    <row r="598" customFormat="false" ht="15" hidden="false" customHeight="false" outlineLevel="0" collapsed="false"/>
    <row r="599" customFormat="false" ht="15" hidden="false" customHeight="false" outlineLevel="0" collapsed="false"/>
    <row r="600" customFormat="false" ht="15" hidden="false" customHeight="false" outlineLevel="0" collapsed="false"/>
    <row r="601" customFormat="false" ht="15" hidden="false" customHeight="false" outlineLevel="0" collapsed="false"/>
    <row r="602" customFormat="false" ht="15" hidden="false" customHeight="false" outlineLevel="0" collapsed="false"/>
    <row r="603" customFormat="false" ht="15" hidden="false" customHeight="false" outlineLevel="0" collapsed="false"/>
    <row r="604" customFormat="false" ht="15" hidden="false" customHeight="false" outlineLevel="0" collapsed="false"/>
    <row r="605" customFormat="false" ht="15" hidden="false" customHeight="false" outlineLevel="0" collapsed="false"/>
    <row r="606" customFormat="false" ht="15" hidden="false" customHeight="false" outlineLevel="0" collapsed="false"/>
    <row r="607" customFormat="false" ht="15" hidden="false" customHeight="false" outlineLevel="0" collapsed="false"/>
    <row r="608" customFormat="false" ht="15" hidden="false" customHeight="false" outlineLevel="0" collapsed="false"/>
    <row r="609" customFormat="false" ht="15" hidden="false" customHeight="false" outlineLevel="0" collapsed="false"/>
    <row r="610" customFormat="false" ht="15" hidden="false" customHeight="false" outlineLevel="0" collapsed="false"/>
    <row r="611" customFormat="false" ht="15" hidden="false" customHeight="false" outlineLevel="0" collapsed="false"/>
    <row r="612" customFormat="false" ht="15" hidden="false" customHeight="false" outlineLevel="0" collapsed="false"/>
    <row r="613" customFormat="false" ht="15" hidden="false" customHeight="false" outlineLevel="0" collapsed="false"/>
    <row r="614" customFormat="false" ht="15" hidden="false" customHeight="false" outlineLevel="0" collapsed="false"/>
    <row r="615" customFormat="false" ht="15" hidden="false" customHeight="false" outlineLevel="0" collapsed="false"/>
    <row r="616" customFormat="false" ht="15" hidden="false" customHeight="false" outlineLevel="0" collapsed="false"/>
    <row r="617" customFormat="false" ht="15" hidden="false" customHeight="false" outlineLevel="0" collapsed="false"/>
    <row r="618" customFormat="false" ht="15" hidden="false" customHeight="false" outlineLevel="0" collapsed="false"/>
    <row r="619" customFormat="false" ht="15" hidden="false" customHeight="false" outlineLevel="0" collapsed="false"/>
    <row r="620" customFormat="false" ht="15" hidden="false" customHeight="false" outlineLevel="0" collapsed="false"/>
    <row r="621" customFormat="false" ht="15" hidden="false" customHeight="false" outlineLevel="0" collapsed="false"/>
    <row r="622" customFormat="false" ht="15" hidden="false" customHeight="false" outlineLevel="0" collapsed="false"/>
    <row r="623" customFormat="false" ht="15" hidden="false" customHeight="false" outlineLevel="0" collapsed="false"/>
    <row r="624" customFormat="false" ht="15" hidden="false" customHeight="false" outlineLevel="0" collapsed="false"/>
    <row r="625" customFormat="false" ht="15" hidden="false" customHeight="false" outlineLevel="0" collapsed="false"/>
    <row r="626" customFormat="false" ht="15" hidden="false" customHeight="false" outlineLevel="0" collapsed="false"/>
    <row r="627" customFormat="false" ht="15" hidden="false" customHeight="false" outlineLevel="0" collapsed="false"/>
    <row r="628" customFormat="false" ht="15" hidden="false" customHeight="false" outlineLevel="0" collapsed="false"/>
    <row r="629" customFormat="false" ht="15" hidden="false" customHeight="false" outlineLevel="0" collapsed="false"/>
    <row r="630" customFormat="false" ht="15" hidden="false" customHeight="false" outlineLevel="0" collapsed="false"/>
    <row r="631" customFormat="false" ht="15" hidden="false" customHeight="false" outlineLevel="0" collapsed="false"/>
    <row r="632" customFormat="false" ht="15" hidden="false" customHeight="false" outlineLevel="0" collapsed="false"/>
    <row r="633" customFormat="false" ht="15" hidden="false" customHeight="false" outlineLevel="0" collapsed="false"/>
    <row r="634" customFormat="false" ht="15" hidden="false" customHeight="false" outlineLevel="0" collapsed="false"/>
    <row r="635" customFormat="false" ht="15" hidden="false" customHeight="false" outlineLevel="0" collapsed="false"/>
    <row r="636" customFormat="false" ht="15" hidden="false" customHeight="false" outlineLevel="0" collapsed="false"/>
    <row r="637" customFormat="false" ht="15" hidden="false" customHeight="false" outlineLevel="0" collapsed="false"/>
    <row r="638" customFormat="false" ht="15" hidden="false" customHeight="false" outlineLevel="0" collapsed="false"/>
    <row r="639" customFormat="false" ht="15" hidden="false" customHeight="false" outlineLevel="0" collapsed="false"/>
    <row r="640" customFormat="false" ht="15" hidden="false" customHeight="false" outlineLevel="0" collapsed="false"/>
    <row r="641" customFormat="false" ht="15" hidden="false" customHeight="false" outlineLevel="0" collapsed="false"/>
    <row r="642" customFormat="false" ht="15" hidden="false" customHeight="false" outlineLevel="0" collapsed="false"/>
    <row r="643" customFormat="false" ht="15" hidden="false" customHeight="false" outlineLevel="0" collapsed="false"/>
    <row r="644" customFormat="false" ht="15" hidden="false" customHeight="false" outlineLevel="0" collapsed="false"/>
    <row r="645" customFormat="false" ht="15" hidden="false" customHeight="false" outlineLevel="0" collapsed="false"/>
    <row r="646" customFormat="false" ht="15" hidden="false" customHeight="false" outlineLevel="0" collapsed="false"/>
    <row r="647" customFormat="false" ht="15" hidden="false" customHeight="false" outlineLevel="0" collapsed="false"/>
    <row r="648" customFormat="false" ht="15" hidden="false" customHeight="false" outlineLevel="0" collapsed="false"/>
    <row r="649" customFormat="false" ht="15" hidden="false" customHeight="false" outlineLevel="0" collapsed="false"/>
    <row r="650" customFormat="false" ht="15" hidden="false" customHeight="false" outlineLevel="0" collapsed="false"/>
    <row r="651" customFormat="false" ht="15" hidden="false" customHeight="false" outlineLevel="0" collapsed="false"/>
    <row r="652" customFormat="false" ht="15" hidden="false" customHeight="false" outlineLevel="0" collapsed="false"/>
    <row r="653" customFormat="false" ht="15" hidden="false" customHeight="false" outlineLevel="0" collapsed="false"/>
    <row r="654" customFormat="false" ht="15" hidden="false" customHeight="false" outlineLevel="0" collapsed="false"/>
    <row r="655" customFormat="false" ht="15" hidden="false" customHeight="false" outlineLevel="0" collapsed="false"/>
    <row r="656" customFormat="false" ht="15" hidden="false" customHeight="false" outlineLevel="0" collapsed="false"/>
    <row r="657" customFormat="false" ht="15" hidden="false" customHeight="false" outlineLevel="0" collapsed="false"/>
    <row r="658" customFormat="false" ht="15" hidden="false" customHeight="false" outlineLevel="0" collapsed="false"/>
    <row r="659" customFormat="false" ht="15" hidden="false" customHeight="false" outlineLevel="0" collapsed="false"/>
    <row r="660" customFormat="false" ht="15" hidden="false" customHeight="false" outlineLevel="0" collapsed="false"/>
    <row r="661" customFormat="false" ht="15" hidden="false" customHeight="false" outlineLevel="0" collapsed="false"/>
    <row r="662" customFormat="false" ht="15" hidden="false" customHeight="false" outlineLevel="0" collapsed="false"/>
    <row r="663" customFormat="false" ht="15" hidden="false" customHeight="false" outlineLevel="0" collapsed="false"/>
    <row r="664" customFormat="false" ht="15" hidden="false" customHeight="false" outlineLevel="0" collapsed="false"/>
    <row r="665" customFormat="false" ht="15" hidden="false" customHeight="false" outlineLevel="0" collapsed="false"/>
    <row r="666" customFormat="false" ht="15" hidden="false" customHeight="false" outlineLevel="0" collapsed="false"/>
    <row r="667" customFormat="false" ht="15" hidden="false" customHeight="false" outlineLevel="0" collapsed="false"/>
    <row r="668" customFormat="false" ht="15" hidden="false" customHeight="false" outlineLevel="0" collapsed="false"/>
    <row r="669" customFormat="false" ht="15" hidden="false" customHeight="false" outlineLevel="0" collapsed="false"/>
    <row r="670" customFormat="false" ht="15" hidden="false" customHeight="false" outlineLevel="0" collapsed="false"/>
    <row r="671" customFormat="false" ht="15" hidden="false" customHeight="false" outlineLevel="0" collapsed="false"/>
    <row r="672" customFormat="false" ht="15" hidden="false" customHeight="false" outlineLevel="0" collapsed="false"/>
    <row r="673" customFormat="false" ht="15" hidden="false" customHeight="false" outlineLevel="0" collapsed="false"/>
    <row r="674" customFormat="false" ht="15" hidden="false" customHeight="false" outlineLevel="0" collapsed="false"/>
    <row r="675" customFormat="false" ht="15" hidden="false" customHeight="false" outlineLevel="0" collapsed="false"/>
    <row r="676" customFormat="false" ht="15" hidden="false" customHeight="false" outlineLevel="0" collapsed="false"/>
    <row r="677" customFormat="false" ht="15" hidden="false" customHeight="false" outlineLevel="0" collapsed="false"/>
    <row r="678" customFormat="false" ht="15" hidden="false" customHeight="false" outlineLevel="0" collapsed="false"/>
    <row r="679" customFormat="false" ht="15" hidden="false" customHeight="false" outlineLevel="0" collapsed="false"/>
    <row r="680" customFormat="false" ht="15" hidden="false" customHeight="false" outlineLevel="0" collapsed="false"/>
    <row r="681" customFormat="false" ht="15" hidden="false" customHeight="false" outlineLevel="0" collapsed="false"/>
    <row r="682" customFormat="false" ht="15" hidden="false" customHeight="false" outlineLevel="0" collapsed="false"/>
    <row r="683" customFormat="false" ht="15" hidden="false" customHeight="false" outlineLevel="0" collapsed="false"/>
    <row r="684" customFormat="false" ht="15" hidden="false" customHeight="false" outlineLevel="0" collapsed="false"/>
    <row r="685" customFormat="false" ht="15" hidden="false" customHeight="false" outlineLevel="0" collapsed="false"/>
    <row r="686" customFormat="false" ht="15" hidden="false" customHeight="false" outlineLevel="0" collapsed="false"/>
    <row r="687" customFormat="false" ht="15" hidden="false" customHeight="false" outlineLevel="0" collapsed="false"/>
    <row r="688" customFormat="false" ht="15" hidden="false" customHeight="false" outlineLevel="0" collapsed="false"/>
    <row r="689" customFormat="false" ht="15" hidden="false" customHeight="false" outlineLevel="0" collapsed="false"/>
    <row r="690" customFormat="false" ht="15" hidden="false" customHeight="false" outlineLevel="0" collapsed="false"/>
    <row r="691" customFormat="false" ht="15" hidden="false" customHeight="false" outlineLevel="0" collapsed="false"/>
    <row r="692" customFormat="false" ht="15" hidden="false" customHeight="false" outlineLevel="0" collapsed="false"/>
    <row r="693" customFormat="false" ht="15" hidden="false" customHeight="false" outlineLevel="0" collapsed="false"/>
    <row r="694" customFormat="false" ht="15" hidden="false" customHeight="false" outlineLevel="0" collapsed="false"/>
    <row r="695" customFormat="false" ht="15" hidden="false" customHeight="false" outlineLevel="0" collapsed="false"/>
    <row r="696" customFormat="false" ht="15" hidden="false" customHeight="false" outlineLevel="0" collapsed="false"/>
    <row r="697" customFormat="false" ht="15" hidden="false" customHeight="false" outlineLevel="0" collapsed="false"/>
    <row r="698" customFormat="false" ht="15" hidden="false" customHeight="false" outlineLevel="0" collapsed="false"/>
    <row r="699" customFormat="false" ht="15" hidden="false" customHeight="false" outlineLevel="0" collapsed="false"/>
    <row r="700" customFormat="false" ht="15" hidden="false" customHeight="false" outlineLevel="0" collapsed="false"/>
    <row r="701" customFormat="false" ht="15" hidden="false" customHeight="false" outlineLevel="0" collapsed="false"/>
    <row r="702" customFormat="false" ht="15" hidden="false" customHeight="false" outlineLevel="0" collapsed="false"/>
    <row r="703" customFormat="false" ht="15" hidden="false" customHeight="false" outlineLevel="0" collapsed="false"/>
    <row r="704" customFormat="false" ht="15" hidden="false" customHeight="false" outlineLevel="0" collapsed="false"/>
    <row r="705" customFormat="false" ht="15" hidden="false" customHeight="false" outlineLevel="0" collapsed="false"/>
    <row r="706" customFormat="false" ht="15" hidden="false" customHeight="false" outlineLevel="0" collapsed="false"/>
    <row r="707" customFormat="false" ht="15" hidden="false" customHeight="false" outlineLevel="0" collapsed="false"/>
    <row r="708" customFormat="false" ht="15" hidden="false" customHeight="false" outlineLevel="0" collapsed="false"/>
    <row r="709" customFormat="false" ht="15" hidden="false" customHeight="false" outlineLevel="0" collapsed="false"/>
    <row r="710" customFormat="false" ht="15" hidden="false" customHeight="false" outlineLevel="0" collapsed="false"/>
    <row r="711" customFormat="false" ht="15" hidden="false" customHeight="false" outlineLevel="0" collapsed="false"/>
    <row r="712" customFormat="false" ht="15" hidden="false" customHeight="false" outlineLevel="0" collapsed="false"/>
    <row r="713" customFormat="false" ht="15" hidden="false" customHeight="false" outlineLevel="0" collapsed="false"/>
    <row r="714" customFormat="false" ht="15" hidden="false" customHeight="false" outlineLevel="0" collapsed="false"/>
    <row r="715" customFormat="false" ht="15" hidden="false" customHeight="false" outlineLevel="0" collapsed="false"/>
    <row r="716" customFormat="false" ht="15" hidden="false" customHeight="false" outlineLevel="0" collapsed="false"/>
    <row r="717" customFormat="false" ht="15" hidden="false" customHeight="false" outlineLevel="0" collapsed="false"/>
    <row r="718" customFormat="false" ht="15" hidden="false" customHeight="false" outlineLevel="0" collapsed="false"/>
    <row r="719" customFormat="false" ht="15" hidden="false" customHeight="false" outlineLevel="0" collapsed="false"/>
    <row r="720" customFormat="false" ht="15" hidden="false" customHeight="false" outlineLevel="0" collapsed="false"/>
    <row r="721" customFormat="false" ht="15" hidden="false" customHeight="false" outlineLevel="0" collapsed="false"/>
    <row r="722" customFormat="false" ht="15" hidden="false" customHeight="false" outlineLevel="0" collapsed="false"/>
    <row r="723" customFormat="false" ht="15" hidden="false" customHeight="false" outlineLevel="0" collapsed="false"/>
    <row r="724" customFormat="false" ht="15" hidden="false" customHeight="false" outlineLevel="0" collapsed="false"/>
    <row r="725" customFormat="false" ht="15" hidden="false" customHeight="false" outlineLevel="0" collapsed="false"/>
    <row r="726" customFormat="false" ht="15" hidden="false" customHeight="false" outlineLevel="0" collapsed="false"/>
    <row r="727" customFormat="false" ht="15" hidden="false" customHeight="false" outlineLevel="0" collapsed="false"/>
    <row r="728" customFormat="false" ht="15" hidden="false" customHeight="false" outlineLevel="0" collapsed="false"/>
    <row r="729" customFormat="false" ht="15" hidden="false" customHeight="false" outlineLevel="0" collapsed="false"/>
    <row r="730" customFormat="false" ht="15" hidden="false" customHeight="false" outlineLevel="0" collapsed="false"/>
    <row r="731" customFormat="false" ht="15" hidden="false" customHeight="false" outlineLevel="0" collapsed="false"/>
    <row r="732" customFormat="false" ht="15" hidden="false" customHeight="false" outlineLevel="0" collapsed="false"/>
    <row r="733" customFormat="false" ht="15" hidden="false" customHeight="false" outlineLevel="0" collapsed="false"/>
    <row r="734" customFormat="false" ht="15" hidden="false" customHeight="false" outlineLevel="0" collapsed="false"/>
    <row r="735" customFormat="false" ht="15" hidden="false" customHeight="false" outlineLevel="0" collapsed="false"/>
    <row r="736" customFormat="false" ht="15" hidden="false" customHeight="false" outlineLevel="0" collapsed="false"/>
    <row r="737" customFormat="false" ht="15" hidden="false" customHeight="false" outlineLevel="0" collapsed="false"/>
    <row r="738" customFormat="false" ht="15" hidden="false" customHeight="false" outlineLevel="0" collapsed="false"/>
    <row r="739" customFormat="false" ht="15" hidden="false" customHeight="false" outlineLevel="0" collapsed="false"/>
    <row r="740" customFormat="false" ht="15" hidden="false" customHeight="false" outlineLevel="0" collapsed="false"/>
    <row r="741" customFormat="false" ht="15" hidden="false" customHeight="false" outlineLevel="0" collapsed="false"/>
    <row r="742" customFormat="false" ht="15" hidden="false" customHeight="false" outlineLevel="0" collapsed="false"/>
    <row r="743" customFormat="false" ht="15" hidden="false" customHeight="false" outlineLevel="0" collapsed="false"/>
    <row r="744" customFormat="false" ht="15" hidden="false" customHeight="false" outlineLevel="0" collapsed="false"/>
    <row r="745" customFormat="false" ht="15" hidden="false" customHeight="false" outlineLevel="0" collapsed="false"/>
    <row r="746" customFormat="false" ht="15" hidden="false" customHeight="false" outlineLevel="0" collapsed="false"/>
    <row r="747" customFormat="false" ht="15" hidden="false" customHeight="false" outlineLevel="0" collapsed="false"/>
    <row r="748" customFormat="false" ht="15" hidden="false" customHeight="false" outlineLevel="0" collapsed="false"/>
    <row r="749" customFormat="false" ht="15" hidden="false" customHeight="false" outlineLevel="0" collapsed="false"/>
    <row r="750" customFormat="false" ht="15" hidden="false" customHeight="false" outlineLevel="0" collapsed="false"/>
    <row r="751" customFormat="false" ht="15" hidden="false" customHeight="false" outlineLevel="0" collapsed="false"/>
    <row r="752" customFormat="false" ht="15" hidden="false" customHeight="false" outlineLevel="0" collapsed="false"/>
    <row r="753" customFormat="false" ht="15" hidden="false" customHeight="false" outlineLevel="0" collapsed="false"/>
    <row r="754" customFormat="false" ht="15" hidden="false" customHeight="false" outlineLevel="0" collapsed="false"/>
    <row r="755" customFormat="false" ht="15" hidden="false" customHeight="false" outlineLevel="0" collapsed="false"/>
    <row r="756" customFormat="false" ht="15" hidden="false" customHeight="false" outlineLevel="0" collapsed="false"/>
    <row r="757" customFormat="false" ht="15" hidden="false" customHeight="false" outlineLevel="0" collapsed="false"/>
    <row r="758" customFormat="false" ht="15" hidden="false" customHeight="false" outlineLevel="0" collapsed="false"/>
    <row r="759" customFormat="false" ht="15" hidden="false" customHeight="false" outlineLevel="0" collapsed="false"/>
    <row r="760" customFormat="false" ht="15" hidden="false" customHeight="false" outlineLevel="0" collapsed="false"/>
    <row r="761" customFormat="false" ht="15" hidden="false" customHeight="false" outlineLevel="0" collapsed="false"/>
    <row r="762" customFormat="false" ht="15" hidden="false" customHeight="false" outlineLevel="0" collapsed="false"/>
    <row r="763" customFormat="false" ht="15" hidden="false" customHeight="false" outlineLevel="0" collapsed="false"/>
    <row r="764" customFormat="false" ht="15" hidden="false" customHeight="false" outlineLevel="0" collapsed="false"/>
    <row r="765" customFormat="false" ht="15" hidden="false" customHeight="false" outlineLevel="0" collapsed="false"/>
    <row r="766" customFormat="false" ht="15" hidden="false" customHeight="false" outlineLevel="0" collapsed="false"/>
    <row r="767" customFormat="false" ht="15" hidden="false" customHeight="false" outlineLevel="0" collapsed="false"/>
    <row r="768" customFormat="false" ht="15" hidden="false" customHeight="false" outlineLevel="0" collapsed="false"/>
    <row r="769" customFormat="false" ht="15" hidden="false" customHeight="false" outlineLevel="0" collapsed="false"/>
    <row r="770" customFormat="false" ht="15" hidden="false" customHeight="false" outlineLevel="0" collapsed="false"/>
    <row r="771" customFormat="false" ht="15" hidden="false" customHeight="false" outlineLevel="0" collapsed="false"/>
    <row r="772" customFormat="false" ht="15" hidden="false" customHeight="false" outlineLevel="0" collapsed="false"/>
    <row r="773" customFormat="false" ht="15" hidden="false" customHeight="false" outlineLevel="0" collapsed="false"/>
    <row r="774" customFormat="false" ht="15" hidden="false" customHeight="false" outlineLevel="0" collapsed="false"/>
    <row r="775" customFormat="false" ht="15" hidden="false" customHeight="false" outlineLevel="0" collapsed="false"/>
    <row r="776" customFormat="false" ht="15" hidden="false" customHeight="false" outlineLevel="0" collapsed="false"/>
    <row r="777" customFormat="false" ht="15" hidden="false" customHeight="false" outlineLevel="0" collapsed="false"/>
    <row r="778" customFormat="false" ht="15" hidden="false" customHeight="false" outlineLevel="0" collapsed="false"/>
    <row r="779" customFormat="false" ht="15" hidden="false" customHeight="false" outlineLevel="0" collapsed="false"/>
    <row r="780" customFormat="false" ht="15" hidden="false" customHeight="false" outlineLevel="0" collapsed="false"/>
    <row r="781" customFormat="false" ht="15" hidden="false" customHeight="false" outlineLevel="0" collapsed="false"/>
    <row r="782" customFormat="false" ht="15" hidden="false" customHeight="false" outlineLevel="0" collapsed="false"/>
    <row r="783" customFormat="false" ht="15" hidden="false" customHeight="false" outlineLevel="0" collapsed="false"/>
    <row r="784" customFormat="false" ht="15" hidden="false" customHeight="false" outlineLevel="0" collapsed="false"/>
    <row r="785" customFormat="false" ht="15" hidden="false" customHeight="false" outlineLevel="0" collapsed="false"/>
    <row r="786" customFormat="false" ht="15" hidden="false" customHeight="false" outlineLevel="0" collapsed="false"/>
    <row r="787" customFormat="false" ht="15" hidden="false" customHeight="false" outlineLevel="0" collapsed="false"/>
    <row r="788" customFormat="false" ht="15" hidden="false" customHeight="false" outlineLevel="0" collapsed="false"/>
    <row r="789" customFormat="false" ht="15" hidden="false" customHeight="false" outlineLevel="0" collapsed="false"/>
    <row r="790" customFormat="false" ht="15" hidden="false" customHeight="false" outlineLevel="0" collapsed="false"/>
    <row r="791" customFormat="false" ht="15" hidden="false" customHeight="false" outlineLevel="0" collapsed="false"/>
    <row r="792" customFormat="false" ht="15" hidden="false" customHeight="false" outlineLevel="0" collapsed="false"/>
    <row r="793" customFormat="false" ht="15" hidden="false" customHeight="false" outlineLevel="0" collapsed="false"/>
    <row r="794" customFormat="false" ht="15" hidden="false" customHeight="false" outlineLevel="0" collapsed="false"/>
    <row r="795" customFormat="false" ht="15" hidden="false" customHeight="false" outlineLevel="0" collapsed="false"/>
    <row r="796" customFormat="false" ht="15" hidden="false" customHeight="false" outlineLevel="0" collapsed="false"/>
    <row r="797" customFormat="false" ht="15" hidden="false" customHeight="false" outlineLevel="0" collapsed="false"/>
    <row r="798" customFormat="false" ht="15" hidden="false" customHeight="false" outlineLevel="0" collapsed="false"/>
    <row r="799" customFormat="false" ht="15" hidden="false" customHeight="false" outlineLevel="0" collapsed="false"/>
    <row r="800" customFormat="false" ht="15" hidden="false" customHeight="false" outlineLevel="0" collapsed="false"/>
    <row r="801" customFormat="false" ht="15" hidden="false" customHeight="false" outlineLevel="0" collapsed="false"/>
    <row r="802" customFormat="false" ht="15" hidden="false" customHeight="false" outlineLevel="0" collapsed="false"/>
    <row r="803" customFormat="false" ht="15" hidden="false" customHeight="false" outlineLevel="0" collapsed="false"/>
    <row r="804" customFormat="false" ht="15" hidden="false" customHeight="false" outlineLevel="0" collapsed="false"/>
    <row r="805" customFormat="false" ht="15" hidden="false" customHeight="false" outlineLevel="0" collapsed="false"/>
    <row r="806" customFormat="false" ht="15" hidden="false" customHeight="false" outlineLevel="0" collapsed="false"/>
    <row r="807" customFormat="false" ht="15" hidden="false" customHeight="false" outlineLevel="0" collapsed="false"/>
    <row r="808" customFormat="false" ht="15" hidden="false" customHeight="false" outlineLevel="0" collapsed="false"/>
    <row r="809" customFormat="false" ht="15" hidden="false" customHeight="false" outlineLevel="0" collapsed="false"/>
    <row r="810" customFormat="false" ht="15" hidden="false" customHeight="false" outlineLevel="0" collapsed="false"/>
    <row r="811" customFormat="false" ht="15" hidden="false" customHeight="false" outlineLevel="0" collapsed="false"/>
    <row r="812" customFormat="false" ht="15" hidden="false" customHeight="false" outlineLevel="0" collapsed="false"/>
    <row r="813" customFormat="false" ht="15" hidden="false" customHeight="false" outlineLevel="0" collapsed="false"/>
    <row r="814" customFormat="false" ht="15" hidden="false" customHeight="false" outlineLevel="0" collapsed="false"/>
    <row r="815" customFormat="false" ht="15" hidden="false" customHeight="false" outlineLevel="0" collapsed="false"/>
    <row r="816" customFormat="false" ht="15" hidden="false" customHeight="false" outlineLevel="0" collapsed="false"/>
    <row r="817" customFormat="false" ht="15" hidden="false" customHeight="false" outlineLevel="0" collapsed="false"/>
    <row r="818" customFormat="false" ht="15" hidden="false" customHeight="false" outlineLevel="0" collapsed="false"/>
    <row r="819" customFormat="false" ht="15" hidden="false" customHeight="false" outlineLevel="0" collapsed="false"/>
    <row r="820" customFormat="false" ht="15" hidden="false" customHeight="false" outlineLevel="0" collapsed="false"/>
    <row r="821" customFormat="false" ht="15" hidden="false" customHeight="false" outlineLevel="0" collapsed="false"/>
    <row r="822" customFormat="false" ht="15" hidden="false" customHeight="false" outlineLevel="0" collapsed="false"/>
    <row r="823" customFormat="false" ht="15" hidden="false" customHeight="false" outlineLevel="0" collapsed="false"/>
    <row r="824" customFormat="false" ht="15" hidden="false" customHeight="false" outlineLevel="0" collapsed="false"/>
    <row r="825" customFormat="false" ht="15" hidden="false" customHeight="false" outlineLevel="0" collapsed="false"/>
    <row r="826" customFormat="false" ht="15" hidden="false" customHeight="false" outlineLevel="0" collapsed="false"/>
    <row r="827" customFormat="false" ht="15" hidden="false" customHeight="false" outlineLevel="0" collapsed="false"/>
    <row r="828" customFormat="false" ht="15" hidden="false" customHeight="false" outlineLevel="0" collapsed="false"/>
    <row r="829" customFormat="false" ht="15" hidden="false" customHeight="false" outlineLevel="0" collapsed="false"/>
    <row r="830" customFormat="false" ht="15" hidden="false" customHeight="false" outlineLevel="0" collapsed="false"/>
    <row r="831" customFormat="false" ht="15" hidden="false" customHeight="false" outlineLevel="0" collapsed="false"/>
    <row r="832" customFormat="false" ht="15" hidden="false" customHeight="false" outlineLevel="0" collapsed="false"/>
    <row r="833" customFormat="false" ht="15" hidden="false" customHeight="false" outlineLevel="0" collapsed="false"/>
    <row r="834" customFormat="false" ht="15" hidden="false" customHeight="false" outlineLevel="0" collapsed="false"/>
    <row r="835" customFormat="false" ht="15" hidden="false" customHeight="false" outlineLevel="0" collapsed="false"/>
    <row r="836" customFormat="false" ht="15" hidden="false" customHeight="false" outlineLevel="0" collapsed="false"/>
    <row r="837" customFormat="false" ht="15" hidden="false" customHeight="false" outlineLevel="0" collapsed="false"/>
    <row r="838" customFormat="false" ht="15" hidden="false" customHeight="false" outlineLevel="0" collapsed="false"/>
    <row r="839" customFormat="false" ht="15" hidden="false" customHeight="false" outlineLevel="0" collapsed="false"/>
    <row r="840" customFormat="false" ht="15" hidden="false" customHeight="false" outlineLevel="0" collapsed="false"/>
    <row r="841" customFormat="false" ht="15" hidden="false" customHeight="false" outlineLevel="0" collapsed="false"/>
    <row r="842" customFormat="false" ht="15" hidden="false" customHeight="false" outlineLevel="0" collapsed="false"/>
    <row r="843" customFormat="false" ht="15" hidden="false" customHeight="false" outlineLevel="0" collapsed="false"/>
    <row r="844" customFormat="false" ht="15" hidden="false" customHeight="false" outlineLevel="0" collapsed="false"/>
    <row r="845" customFormat="false" ht="15" hidden="false" customHeight="false" outlineLevel="0" collapsed="false"/>
    <row r="846" customFormat="false" ht="15" hidden="false" customHeight="false" outlineLevel="0" collapsed="false"/>
    <row r="847" customFormat="false" ht="15" hidden="false" customHeight="false" outlineLevel="0" collapsed="false"/>
    <row r="848" customFormat="false" ht="15" hidden="false" customHeight="false" outlineLevel="0" collapsed="false"/>
    <row r="849" customFormat="false" ht="15" hidden="false" customHeight="false" outlineLevel="0" collapsed="false"/>
    <row r="850" customFormat="false" ht="15" hidden="false" customHeight="false" outlineLevel="0" collapsed="false"/>
    <row r="851" customFormat="false" ht="15" hidden="false" customHeight="false" outlineLevel="0" collapsed="false"/>
    <row r="852" customFormat="false" ht="15" hidden="false" customHeight="false" outlineLevel="0" collapsed="false"/>
    <row r="853" customFormat="false" ht="15" hidden="false" customHeight="false" outlineLevel="0" collapsed="false"/>
    <row r="854" customFormat="false" ht="15" hidden="false" customHeight="false" outlineLevel="0" collapsed="false"/>
    <row r="855" customFormat="false" ht="15" hidden="false" customHeight="false" outlineLevel="0" collapsed="false"/>
    <row r="856" customFormat="false" ht="15" hidden="false" customHeight="false" outlineLevel="0" collapsed="false"/>
    <row r="857" customFormat="false" ht="15" hidden="false" customHeight="false" outlineLevel="0" collapsed="false"/>
    <row r="858" customFormat="false" ht="15" hidden="false" customHeight="false" outlineLevel="0" collapsed="false"/>
    <row r="859" customFormat="false" ht="15" hidden="false" customHeight="false" outlineLevel="0" collapsed="false"/>
    <row r="860" customFormat="false" ht="15" hidden="false" customHeight="false" outlineLevel="0" collapsed="false"/>
    <row r="861" customFormat="false" ht="15" hidden="false" customHeight="false" outlineLevel="0" collapsed="false"/>
    <row r="862" customFormat="false" ht="15" hidden="false" customHeight="false" outlineLevel="0" collapsed="false"/>
    <row r="863" customFormat="false" ht="15" hidden="false" customHeight="false" outlineLevel="0" collapsed="false"/>
    <row r="864" customFormat="false" ht="15" hidden="false" customHeight="false" outlineLevel="0" collapsed="false"/>
    <row r="865" customFormat="false" ht="15" hidden="false" customHeight="false" outlineLevel="0" collapsed="false"/>
    <row r="866" customFormat="false" ht="15" hidden="false" customHeight="false" outlineLevel="0" collapsed="false"/>
    <row r="867" customFormat="false" ht="15" hidden="false" customHeight="false" outlineLevel="0" collapsed="false"/>
    <row r="868" customFormat="false" ht="15" hidden="false" customHeight="false" outlineLevel="0" collapsed="false"/>
    <row r="869" customFormat="false" ht="15" hidden="false" customHeight="false" outlineLevel="0" collapsed="false"/>
    <row r="870" customFormat="false" ht="15" hidden="false" customHeight="false" outlineLevel="0" collapsed="false"/>
    <row r="871" customFormat="false" ht="15" hidden="false" customHeight="false" outlineLevel="0" collapsed="false"/>
    <row r="872" customFormat="false" ht="15" hidden="false" customHeight="false" outlineLevel="0" collapsed="false"/>
    <row r="873" customFormat="false" ht="15" hidden="false" customHeight="false" outlineLevel="0" collapsed="false"/>
    <row r="874" customFormat="false" ht="15" hidden="false" customHeight="false" outlineLevel="0" collapsed="false"/>
    <row r="875" customFormat="false" ht="15" hidden="false" customHeight="false" outlineLevel="0" collapsed="false"/>
    <row r="876" customFormat="false" ht="15" hidden="false" customHeight="false" outlineLevel="0" collapsed="false"/>
    <row r="877" customFormat="false" ht="15" hidden="false" customHeight="false" outlineLevel="0" collapsed="false"/>
    <row r="878" customFormat="false" ht="15" hidden="false" customHeight="false" outlineLevel="0" collapsed="false"/>
    <row r="879" customFormat="false" ht="15" hidden="false" customHeight="false" outlineLevel="0" collapsed="false"/>
    <row r="880" customFormat="false" ht="15" hidden="false" customHeight="false" outlineLevel="0" collapsed="false"/>
    <row r="881" customFormat="false" ht="15" hidden="false" customHeight="false" outlineLevel="0" collapsed="false"/>
    <row r="882" customFormat="false" ht="15" hidden="false" customHeight="false" outlineLevel="0" collapsed="false"/>
    <row r="883" customFormat="false" ht="15" hidden="false" customHeight="false" outlineLevel="0" collapsed="false"/>
    <row r="884" customFormat="false" ht="15" hidden="false" customHeight="false" outlineLevel="0" collapsed="false"/>
    <row r="885" customFormat="false" ht="15" hidden="false" customHeight="false" outlineLevel="0" collapsed="false"/>
    <row r="886" customFormat="false" ht="15" hidden="false" customHeight="false" outlineLevel="0" collapsed="false"/>
    <row r="887" customFormat="false" ht="15" hidden="false" customHeight="false" outlineLevel="0" collapsed="false"/>
    <row r="888" customFormat="false" ht="15" hidden="false" customHeight="false" outlineLevel="0" collapsed="false"/>
    <row r="889" customFormat="false" ht="15" hidden="false" customHeight="false" outlineLevel="0" collapsed="false"/>
    <row r="890" customFormat="false" ht="15" hidden="false" customHeight="false" outlineLevel="0" collapsed="false"/>
    <row r="891" customFormat="false" ht="15" hidden="false" customHeight="false" outlineLevel="0" collapsed="false"/>
    <row r="892" customFormat="false" ht="15" hidden="false" customHeight="false" outlineLevel="0" collapsed="false"/>
    <row r="893" customFormat="false" ht="15" hidden="false" customHeight="false" outlineLevel="0" collapsed="false"/>
    <row r="894" customFormat="false" ht="15" hidden="false" customHeight="false" outlineLevel="0" collapsed="false"/>
    <row r="895" customFormat="false" ht="15" hidden="false" customHeight="false" outlineLevel="0" collapsed="false"/>
    <row r="896" customFormat="false" ht="15" hidden="false" customHeight="false" outlineLevel="0" collapsed="false"/>
    <row r="897" customFormat="false" ht="15" hidden="false" customHeight="false" outlineLevel="0" collapsed="false"/>
    <row r="898" customFormat="false" ht="15" hidden="false" customHeight="false" outlineLevel="0" collapsed="false"/>
    <row r="899" customFormat="false" ht="15" hidden="false" customHeight="false" outlineLevel="0" collapsed="false"/>
    <row r="900" customFormat="false" ht="15" hidden="false" customHeight="false" outlineLevel="0" collapsed="false"/>
    <row r="901" customFormat="false" ht="15" hidden="false" customHeight="false" outlineLevel="0" collapsed="false"/>
    <row r="902" customFormat="false" ht="15" hidden="false" customHeight="false" outlineLevel="0" collapsed="false"/>
    <row r="903" customFormat="false" ht="15" hidden="false" customHeight="false" outlineLevel="0" collapsed="false"/>
    <row r="904" customFormat="false" ht="15" hidden="false" customHeight="false" outlineLevel="0" collapsed="false"/>
    <row r="905" customFormat="false" ht="15" hidden="false" customHeight="false" outlineLevel="0" collapsed="false"/>
    <row r="906" customFormat="false" ht="15" hidden="false" customHeight="false" outlineLevel="0" collapsed="false"/>
    <row r="907" customFormat="false" ht="15" hidden="false" customHeight="false" outlineLevel="0" collapsed="false"/>
    <row r="908" customFormat="false" ht="15" hidden="false" customHeight="false" outlineLevel="0" collapsed="false"/>
    <row r="909" customFormat="false" ht="15" hidden="false" customHeight="false" outlineLevel="0" collapsed="false"/>
    <row r="910" customFormat="false" ht="15" hidden="false" customHeight="false" outlineLevel="0" collapsed="false"/>
    <row r="911" customFormat="false" ht="15" hidden="false" customHeight="false" outlineLevel="0" collapsed="false"/>
    <row r="912" customFormat="false" ht="15" hidden="false" customHeight="false" outlineLevel="0" collapsed="false"/>
    <row r="913" customFormat="false" ht="15" hidden="false" customHeight="false" outlineLevel="0" collapsed="false"/>
    <row r="914" customFormat="false" ht="15" hidden="false" customHeight="false" outlineLevel="0" collapsed="false"/>
    <row r="915" customFormat="false" ht="15" hidden="false" customHeight="false" outlineLevel="0" collapsed="false"/>
    <row r="916" customFormat="false" ht="15" hidden="false" customHeight="false" outlineLevel="0" collapsed="false"/>
    <row r="917" customFormat="false" ht="15" hidden="false" customHeight="false" outlineLevel="0" collapsed="false"/>
    <row r="918" customFormat="false" ht="15" hidden="false" customHeight="false" outlineLevel="0" collapsed="false"/>
    <row r="919" customFormat="false" ht="15" hidden="false" customHeight="false" outlineLevel="0" collapsed="false"/>
    <row r="920" customFormat="false" ht="15" hidden="false" customHeight="false" outlineLevel="0" collapsed="false"/>
    <row r="921" customFormat="false" ht="15" hidden="false" customHeight="false" outlineLevel="0" collapsed="false"/>
    <row r="922" customFormat="false" ht="15" hidden="false" customHeight="false" outlineLevel="0" collapsed="false"/>
    <row r="923" customFormat="false" ht="15" hidden="false" customHeight="false" outlineLevel="0" collapsed="false"/>
    <row r="924" customFormat="false" ht="15" hidden="false" customHeight="false" outlineLevel="0" collapsed="false"/>
    <row r="925" customFormat="false" ht="15" hidden="false" customHeight="false" outlineLevel="0" collapsed="false"/>
    <row r="926" customFormat="false" ht="15" hidden="false" customHeight="false" outlineLevel="0" collapsed="false"/>
    <row r="927" customFormat="false" ht="15" hidden="false" customHeight="false" outlineLevel="0" collapsed="false"/>
    <row r="928" customFormat="false" ht="15" hidden="false" customHeight="false" outlineLevel="0" collapsed="false"/>
    <row r="929" customFormat="false" ht="15" hidden="false" customHeight="false" outlineLevel="0" collapsed="false"/>
    <row r="930" customFormat="false" ht="15" hidden="false" customHeight="false" outlineLevel="0" collapsed="false"/>
    <row r="931" customFormat="false" ht="15" hidden="false" customHeight="false" outlineLevel="0" collapsed="false"/>
    <row r="932" customFormat="false" ht="15" hidden="false" customHeight="false" outlineLevel="0" collapsed="false"/>
    <row r="933" customFormat="false" ht="15" hidden="false" customHeight="false" outlineLevel="0" collapsed="false"/>
    <row r="934" customFormat="false" ht="15" hidden="false" customHeight="false" outlineLevel="0" collapsed="false"/>
    <row r="935" customFormat="false" ht="15" hidden="false" customHeight="false" outlineLevel="0" collapsed="false"/>
    <row r="936" customFormat="false" ht="15" hidden="false" customHeight="false" outlineLevel="0" collapsed="false"/>
    <row r="937" customFormat="false" ht="15" hidden="false" customHeight="false" outlineLevel="0" collapsed="false"/>
    <row r="938" customFormat="false" ht="15" hidden="false" customHeight="false" outlineLevel="0" collapsed="false"/>
    <row r="939" customFormat="false" ht="15" hidden="false" customHeight="false" outlineLevel="0" collapsed="false"/>
    <row r="940" customFormat="false" ht="15" hidden="false" customHeight="false" outlineLevel="0" collapsed="false"/>
    <row r="941" customFormat="false" ht="15" hidden="false" customHeight="false" outlineLevel="0" collapsed="false"/>
    <row r="942" customFormat="false" ht="15" hidden="false" customHeight="false" outlineLevel="0" collapsed="false"/>
    <row r="943" customFormat="false" ht="15" hidden="false" customHeight="false" outlineLevel="0" collapsed="false"/>
    <row r="944" customFormat="false" ht="15" hidden="false" customHeight="false" outlineLevel="0" collapsed="false"/>
    <row r="945" customFormat="false" ht="15" hidden="false" customHeight="false" outlineLevel="0" collapsed="false"/>
    <row r="946" customFormat="false" ht="15" hidden="false" customHeight="false" outlineLevel="0" collapsed="false"/>
    <row r="947" customFormat="false" ht="15" hidden="false" customHeight="false" outlineLevel="0" collapsed="false"/>
    <row r="948" customFormat="false" ht="15" hidden="false" customHeight="false" outlineLevel="0" collapsed="false"/>
    <row r="949" customFormat="false" ht="15" hidden="false" customHeight="false" outlineLevel="0" collapsed="false"/>
    <row r="950" customFormat="false" ht="15" hidden="false" customHeight="false" outlineLevel="0" collapsed="false"/>
    <row r="951" customFormat="false" ht="15" hidden="false" customHeight="false" outlineLevel="0" collapsed="false"/>
    <row r="952" customFormat="false" ht="15" hidden="false" customHeight="false" outlineLevel="0" collapsed="false"/>
    <row r="953" customFormat="false" ht="15" hidden="false" customHeight="false" outlineLevel="0" collapsed="false"/>
    <row r="954" customFormat="false" ht="15" hidden="false" customHeight="false" outlineLevel="0" collapsed="false"/>
    <row r="955" customFormat="false" ht="15" hidden="false" customHeight="false" outlineLevel="0" collapsed="false"/>
    <row r="956" customFormat="false" ht="15" hidden="false" customHeight="false" outlineLevel="0" collapsed="false"/>
    <row r="957" customFormat="false" ht="15" hidden="false" customHeight="false" outlineLevel="0" collapsed="false"/>
    <row r="958" customFormat="false" ht="15" hidden="false" customHeight="false" outlineLevel="0" collapsed="false"/>
    <row r="959" customFormat="false" ht="15" hidden="false" customHeight="false" outlineLevel="0" collapsed="false"/>
    <row r="960" customFormat="false" ht="15" hidden="false" customHeight="false" outlineLevel="0" collapsed="false"/>
    <row r="961" customFormat="false" ht="15" hidden="false" customHeight="false" outlineLevel="0" collapsed="false"/>
    <row r="962" customFormat="false" ht="15" hidden="false" customHeight="false" outlineLevel="0" collapsed="false"/>
    <row r="963" customFormat="false" ht="15" hidden="false" customHeight="false" outlineLevel="0" collapsed="false"/>
    <row r="964" customFormat="false" ht="15" hidden="false" customHeight="false" outlineLevel="0" collapsed="false"/>
    <row r="965" customFormat="false" ht="15" hidden="false" customHeight="false" outlineLevel="0" collapsed="false"/>
    <row r="966" customFormat="false" ht="15" hidden="false" customHeight="false" outlineLevel="0" collapsed="false"/>
    <row r="967" customFormat="false" ht="15" hidden="false" customHeight="false" outlineLevel="0" collapsed="false"/>
    <row r="968" customFormat="false" ht="15" hidden="false" customHeight="false" outlineLevel="0" collapsed="false"/>
    <row r="969" customFormat="false" ht="15" hidden="false" customHeight="false" outlineLevel="0" collapsed="false"/>
    <row r="970" customFormat="false" ht="15" hidden="false" customHeight="false" outlineLevel="0" collapsed="false"/>
    <row r="971" customFormat="false" ht="15" hidden="false" customHeight="false" outlineLevel="0" collapsed="false"/>
    <row r="972" customFormat="false" ht="15" hidden="false" customHeight="false" outlineLevel="0" collapsed="false"/>
    <row r="973" customFormat="false" ht="15" hidden="false" customHeight="false" outlineLevel="0" collapsed="false"/>
    <row r="974" customFormat="false" ht="15" hidden="false" customHeight="false" outlineLevel="0" collapsed="false"/>
    <row r="975" customFormat="false" ht="15" hidden="false" customHeight="false" outlineLevel="0" collapsed="false"/>
    <row r="976" customFormat="false" ht="15" hidden="false" customHeight="false" outlineLevel="0" collapsed="false"/>
    <row r="977" customFormat="false" ht="15" hidden="false" customHeight="false" outlineLevel="0" collapsed="false"/>
    <row r="978" customFormat="false" ht="15" hidden="false" customHeight="false" outlineLevel="0" collapsed="false"/>
    <row r="979" customFormat="false" ht="15" hidden="false" customHeight="false" outlineLevel="0" collapsed="false"/>
    <row r="980" customFormat="false" ht="15" hidden="false" customHeight="false" outlineLevel="0" collapsed="false"/>
    <row r="981" customFormat="false" ht="15" hidden="false" customHeight="false" outlineLevel="0" collapsed="false"/>
    <row r="982" customFormat="false" ht="15" hidden="false" customHeight="false" outlineLevel="0" collapsed="false"/>
    <row r="983" customFormat="false" ht="15" hidden="false" customHeight="false" outlineLevel="0" collapsed="false"/>
    <row r="984" customFormat="false" ht="15" hidden="false" customHeight="false" outlineLevel="0" collapsed="false"/>
    <row r="985" customFormat="false" ht="15" hidden="false" customHeight="false" outlineLevel="0" collapsed="false"/>
    <row r="986" customFormat="false" ht="15" hidden="false" customHeight="false" outlineLevel="0" collapsed="false"/>
    <row r="987" customFormat="false" ht="15" hidden="false" customHeight="false" outlineLevel="0" collapsed="false"/>
    <row r="988" customFormat="false" ht="15" hidden="false" customHeight="false" outlineLevel="0" collapsed="false"/>
    <row r="989" customFormat="false" ht="15" hidden="false" customHeight="false" outlineLevel="0" collapsed="false"/>
    <row r="990" customFormat="false" ht="15" hidden="false" customHeight="false" outlineLevel="0" collapsed="false"/>
    <row r="991" customFormat="false" ht="15" hidden="false" customHeight="false" outlineLevel="0" collapsed="false"/>
    <row r="992" customFormat="false" ht="15" hidden="false" customHeight="false" outlineLevel="0" collapsed="false"/>
    <row r="993" customFormat="false" ht="15" hidden="false" customHeight="false" outlineLevel="0" collapsed="false"/>
    <row r="994" customFormat="false" ht="15" hidden="false" customHeight="false" outlineLevel="0" collapsed="false"/>
    <row r="995" customFormat="false" ht="15" hidden="false" customHeight="false" outlineLevel="0" collapsed="false"/>
    <row r="996" customFormat="false" ht="15" hidden="false" customHeight="false" outlineLevel="0" collapsed="false"/>
    <row r="997" customFormat="false" ht="15" hidden="false" customHeight="false" outlineLevel="0" collapsed="false"/>
    <row r="998" customFormat="false" ht="15" hidden="false" customHeight="false" outlineLevel="0" collapsed="false"/>
    <row r="999" customFormat="false" ht="15" hidden="false" customHeight="false" outlineLevel="0" collapsed="false"/>
    <row r="1000" customFormat="false" ht="15" hidden="false" customHeight="false" outlineLevel="0" collapsed="false"/>
    <row r="1001" customFormat="false" ht="15" hidden="false" customHeight="false" outlineLevel="0" collapsed="false"/>
    <row r="1002" customFormat="false" ht="15" hidden="false" customHeight="false" outlineLevel="0" collapsed="false"/>
    <row r="1003" customFormat="false" ht="15" hidden="false" customHeight="false" outlineLevel="0" collapsed="false"/>
    <row r="1004" customFormat="false" ht="15" hidden="false" customHeight="false" outlineLevel="0" collapsed="false"/>
    <row r="1005" customFormat="false" ht="15" hidden="false" customHeight="false" outlineLevel="0" collapsed="false"/>
    <row r="1006" customFormat="false" ht="15" hidden="false" customHeight="false" outlineLevel="0" collapsed="false"/>
    <row r="1007" customFormat="false" ht="15" hidden="false" customHeight="false" outlineLevel="0" collapsed="false"/>
    <row r="1008" customFormat="false" ht="15" hidden="false" customHeight="false" outlineLevel="0" collapsed="false"/>
    <row r="1009" customFormat="false" ht="15" hidden="false" customHeight="false" outlineLevel="0" collapsed="false"/>
    <row r="1010" customFormat="false" ht="15" hidden="false" customHeight="false" outlineLevel="0" collapsed="false"/>
    <row r="1011" customFormat="false" ht="15" hidden="false" customHeight="false" outlineLevel="0" collapsed="false"/>
    <row r="1012" customFormat="false" ht="15" hidden="false" customHeight="false" outlineLevel="0" collapsed="false"/>
    <row r="1013" customFormat="false" ht="15" hidden="false" customHeight="false" outlineLevel="0" collapsed="false"/>
    <row r="1014" customFormat="false" ht="15" hidden="false" customHeight="false" outlineLevel="0" collapsed="false"/>
    <row r="1015" customFormat="false" ht="15" hidden="false" customHeight="false" outlineLevel="0" collapsed="false"/>
    <row r="1016" customFormat="false" ht="15" hidden="false" customHeight="false" outlineLevel="0" collapsed="false"/>
    <row r="1017" customFormat="false" ht="15" hidden="false" customHeight="false" outlineLevel="0" collapsed="false"/>
    <row r="1018" customFormat="false" ht="15" hidden="false" customHeight="false" outlineLevel="0" collapsed="false"/>
    <row r="1019" customFormat="false" ht="15" hidden="false" customHeight="false" outlineLevel="0" collapsed="false"/>
    <row r="1020" customFormat="false" ht="15" hidden="false" customHeight="false" outlineLevel="0" collapsed="false"/>
    <row r="1021" customFormat="false" ht="15" hidden="false" customHeight="false" outlineLevel="0" collapsed="false"/>
    <row r="1022" customFormat="false" ht="15" hidden="false" customHeight="false" outlineLevel="0" collapsed="false"/>
    <row r="1023" customFormat="false" ht="15" hidden="false" customHeight="false" outlineLevel="0" collapsed="false"/>
    <row r="1024" customFormat="false" ht="15" hidden="false" customHeight="false" outlineLevel="0" collapsed="false"/>
    <row r="1025" customFormat="false" ht="15" hidden="false" customHeight="false" outlineLevel="0" collapsed="false"/>
    <row r="1026" customFormat="false" ht="15" hidden="false" customHeight="false" outlineLevel="0" collapsed="false"/>
    <row r="1027" customFormat="false" ht="15" hidden="false" customHeight="false" outlineLevel="0" collapsed="false"/>
    <row r="1028" customFormat="false" ht="15" hidden="false" customHeight="false" outlineLevel="0" collapsed="false"/>
    <row r="1029" customFormat="false" ht="15" hidden="false" customHeight="false" outlineLevel="0" collapsed="false"/>
    <row r="1030" customFormat="false" ht="15" hidden="false" customHeight="false" outlineLevel="0" collapsed="false"/>
    <row r="1031" customFormat="false" ht="15" hidden="false" customHeight="false" outlineLevel="0" collapsed="false"/>
    <row r="1032" customFormat="false" ht="15" hidden="false" customHeight="false" outlineLevel="0" collapsed="false"/>
    <row r="1033" customFormat="false" ht="15" hidden="false" customHeight="false" outlineLevel="0" collapsed="false"/>
    <row r="1034" customFormat="false" ht="15" hidden="false" customHeight="false" outlineLevel="0" collapsed="false"/>
    <row r="1035" customFormat="false" ht="15" hidden="false" customHeight="false" outlineLevel="0" collapsed="false"/>
    <row r="1036" customFormat="false" ht="15" hidden="false" customHeight="false" outlineLevel="0" collapsed="false"/>
    <row r="1037" customFormat="false" ht="15" hidden="false" customHeight="false" outlineLevel="0" collapsed="false"/>
    <row r="1038" customFormat="false" ht="15" hidden="false" customHeight="false" outlineLevel="0" collapsed="false"/>
    <row r="1039" customFormat="false" ht="15" hidden="false" customHeight="false" outlineLevel="0" collapsed="false"/>
    <row r="1040" customFormat="false" ht="15" hidden="false" customHeight="false" outlineLevel="0" collapsed="false"/>
    <row r="1041" customFormat="false" ht="15" hidden="false" customHeight="false" outlineLevel="0" collapsed="false"/>
    <row r="1042" customFormat="false" ht="15" hidden="false" customHeight="false" outlineLevel="0" collapsed="false"/>
    <row r="1043" customFormat="false" ht="15" hidden="false" customHeight="false" outlineLevel="0" collapsed="false"/>
    <row r="1044" customFormat="false" ht="15" hidden="false" customHeight="false" outlineLevel="0" collapsed="false"/>
    <row r="1045" customFormat="false" ht="15" hidden="false" customHeight="false" outlineLevel="0" collapsed="false"/>
    <row r="1046" customFormat="false" ht="15" hidden="false" customHeight="false" outlineLevel="0" collapsed="false"/>
    <row r="1047" customFormat="false" ht="15" hidden="false" customHeight="false" outlineLevel="0" collapsed="false"/>
    <row r="1048" customFormat="false" ht="15" hidden="false" customHeight="false" outlineLevel="0" collapsed="false"/>
    <row r="1049" customFormat="false" ht="15" hidden="false" customHeight="false" outlineLevel="0" collapsed="false"/>
    <row r="1050" customFormat="false" ht="15" hidden="false" customHeight="false" outlineLevel="0" collapsed="false"/>
    <row r="1051" customFormat="false" ht="15" hidden="false" customHeight="false" outlineLevel="0" collapsed="false"/>
    <row r="1052" customFormat="false" ht="15" hidden="false" customHeight="false" outlineLevel="0" collapsed="false"/>
    <row r="1053" customFormat="false" ht="15" hidden="false" customHeight="false" outlineLevel="0" collapsed="false"/>
    <row r="1054" customFormat="false" ht="15" hidden="false" customHeight="false" outlineLevel="0" collapsed="false"/>
    <row r="1055" customFormat="false" ht="15" hidden="false" customHeight="false" outlineLevel="0" collapsed="false"/>
    <row r="1056" customFormat="false" ht="15" hidden="false" customHeight="false" outlineLevel="0" collapsed="false"/>
    <row r="1057" customFormat="false" ht="15" hidden="false" customHeight="false" outlineLevel="0" collapsed="false"/>
    <row r="1058" customFormat="false" ht="15" hidden="false" customHeight="false" outlineLevel="0" collapsed="false"/>
    <row r="1059" customFormat="false" ht="15" hidden="false" customHeight="false" outlineLevel="0" collapsed="false"/>
    <row r="1060" customFormat="false" ht="15" hidden="false" customHeight="false" outlineLevel="0" collapsed="false"/>
    <row r="1061" customFormat="false" ht="15" hidden="false" customHeight="false" outlineLevel="0" collapsed="false"/>
    <row r="1062" customFormat="false" ht="15" hidden="false" customHeight="false" outlineLevel="0" collapsed="false"/>
    <row r="1063" customFormat="false" ht="15" hidden="false" customHeight="false" outlineLevel="0" collapsed="false"/>
    <row r="1064" customFormat="false" ht="15" hidden="false" customHeight="false" outlineLevel="0" collapsed="false"/>
    <row r="1065" customFormat="false" ht="15" hidden="false" customHeight="false" outlineLevel="0" collapsed="false"/>
    <row r="1066" customFormat="false" ht="15" hidden="false" customHeight="false" outlineLevel="0" collapsed="false"/>
    <row r="1067" customFormat="false" ht="15" hidden="false" customHeight="false" outlineLevel="0" collapsed="false"/>
    <row r="1068" customFormat="false" ht="15" hidden="false" customHeight="false" outlineLevel="0" collapsed="false"/>
    <row r="1069" customFormat="false" ht="15" hidden="false" customHeight="false" outlineLevel="0" collapsed="false"/>
    <row r="1070" customFormat="false" ht="15" hidden="false" customHeight="false" outlineLevel="0" collapsed="false"/>
    <row r="1071" customFormat="false" ht="15" hidden="false" customHeight="false" outlineLevel="0" collapsed="false"/>
    <row r="1072" customFormat="false" ht="15" hidden="false" customHeight="false" outlineLevel="0" collapsed="false"/>
    <row r="1073" customFormat="false" ht="15" hidden="false" customHeight="false" outlineLevel="0" collapsed="false"/>
    <row r="1074" customFormat="false" ht="15" hidden="false" customHeight="false" outlineLevel="0" collapsed="false"/>
    <row r="1075" customFormat="false" ht="15" hidden="false" customHeight="false" outlineLevel="0" collapsed="false"/>
    <row r="1076" customFormat="false" ht="15" hidden="false" customHeight="false" outlineLevel="0" collapsed="false"/>
    <row r="1077" customFormat="false" ht="15" hidden="false" customHeight="false" outlineLevel="0" collapsed="false"/>
    <row r="1078" customFormat="false" ht="15" hidden="false" customHeight="false" outlineLevel="0" collapsed="false"/>
    <row r="1079" customFormat="false" ht="15" hidden="false" customHeight="false" outlineLevel="0" collapsed="false"/>
    <row r="1080" customFormat="false" ht="15" hidden="false" customHeight="false" outlineLevel="0" collapsed="false"/>
    <row r="1081" customFormat="false" ht="15" hidden="false" customHeight="false" outlineLevel="0" collapsed="false"/>
    <row r="1082" customFormat="false" ht="15" hidden="false" customHeight="false" outlineLevel="0" collapsed="false"/>
    <row r="1083" customFormat="false" ht="15" hidden="false" customHeight="false" outlineLevel="0" collapsed="false"/>
    <row r="1084" customFormat="false" ht="15" hidden="false" customHeight="false" outlineLevel="0" collapsed="false"/>
    <row r="1085" customFormat="false" ht="15" hidden="false" customHeight="false" outlineLevel="0" collapsed="false"/>
    <row r="1086" customFormat="false" ht="15" hidden="false" customHeight="false" outlineLevel="0" collapsed="false"/>
    <row r="1087" customFormat="false" ht="15" hidden="false" customHeight="false" outlineLevel="0" collapsed="false"/>
    <row r="1088" customFormat="false" ht="15" hidden="false" customHeight="false" outlineLevel="0" collapsed="false"/>
    <row r="1089" customFormat="false" ht="15" hidden="false" customHeight="false" outlineLevel="0" collapsed="false"/>
    <row r="1090" customFormat="false" ht="15" hidden="false" customHeight="false" outlineLevel="0" collapsed="false"/>
    <row r="1091" customFormat="false" ht="15" hidden="false" customHeight="false" outlineLevel="0" collapsed="false"/>
    <row r="1092" customFormat="false" ht="15" hidden="false" customHeight="false" outlineLevel="0" collapsed="false"/>
    <row r="1093" customFormat="false" ht="15" hidden="false" customHeight="false" outlineLevel="0" collapsed="false"/>
    <row r="1094" customFormat="false" ht="15" hidden="false" customHeight="false" outlineLevel="0" collapsed="false"/>
    <row r="1095" customFormat="false" ht="15" hidden="false" customHeight="false" outlineLevel="0" collapsed="false"/>
    <row r="1096" customFormat="false" ht="15" hidden="false" customHeight="false" outlineLevel="0" collapsed="false"/>
    <row r="1097" customFormat="false" ht="15" hidden="false" customHeight="false" outlineLevel="0" collapsed="false"/>
    <row r="1098" customFormat="false" ht="15" hidden="false" customHeight="false" outlineLevel="0" collapsed="false"/>
    <row r="1099" customFormat="false" ht="15" hidden="false" customHeight="false" outlineLevel="0" collapsed="false"/>
    <row r="1100" customFormat="false" ht="15" hidden="false" customHeight="false" outlineLevel="0" collapsed="false"/>
    <row r="1101" customFormat="false" ht="15" hidden="false" customHeight="false" outlineLevel="0" collapsed="false"/>
    <row r="1102" customFormat="false" ht="15" hidden="false" customHeight="false" outlineLevel="0" collapsed="false"/>
    <row r="1103" customFormat="false" ht="15" hidden="false" customHeight="false" outlineLevel="0" collapsed="false"/>
    <row r="1104" customFormat="false" ht="15" hidden="false" customHeight="false" outlineLevel="0" collapsed="false"/>
    <row r="1105" customFormat="false" ht="15" hidden="false" customHeight="false" outlineLevel="0" collapsed="false"/>
    <row r="1106" customFormat="false" ht="15" hidden="false" customHeight="false" outlineLevel="0" collapsed="false"/>
    <row r="1107" customFormat="false" ht="15" hidden="false" customHeight="false" outlineLevel="0" collapsed="false"/>
    <row r="1108" customFormat="false" ht="15" hidden="false" customHeight="false" outlineLevel="0" collapsed="false"/>
    <row r="1109" customFormat="false" ht="15" hidden="false" customHeight="false" outlineLevel="0" collapsed="false"/>
    <row r="1110" customFormat="false" ht="15" hidden="false" customHeight="false" outlineLevel="0" collapsed="false"/>
    <row r="1111" customFormat="false" ht="15" hidden="false" customHeight="false" outlineLevel="0" collapsed="false"/>
    <row r="1112" customFormat="false" ht="15" hidden="false" customHeight="false" outlineLevel="0" collapsed="false"/>
    <row r="1113" customFormat="false" ht="15" hidden="false" customHeight="false" outlineLevel="0" collapsed="false"/>
    <row r="1114" customFormat="false" ht="15" hidden="false" customHeight="false" outlineLevel="0" collapsed="false"/>
    <row r="1115" customFormat="false" ht="15" hidden="false" customHeight="false" outlineLevel="0" collapsed="false"/>
    <row r="1116" customFormat="false" ht="15" hidden="false" customHeight="false" outlineLevel="0" collapsed="false"/>
    <row r="1117" customFormat="false" ht="15" hidden="false" customHeight="false" outlineLevel="0" collapsed="false"/>
    <row r="1118" customFormat="false" ht="15" hidden="false" customHeight="false" outlineLevel="0" collapsed="false"/>
    <row r="1119" customFormat="false" ht="15" hidden="false" customHeight="false" outlineLevel="0" collapsed="false"/>
    <row r="1120" customFormat="false" ht="15" hidden="false" customHeight="false" outlineLevel="0" collapsed="false"/>
    <row r="1121" customFormat="false" ht="15" hidden="false" customHeight="false" outlineLevel="0" collapsed="false"/>
    <row r="1122" customFormat="false" ht="15" hidden="false" customHeight="false" outlineLevel="0" collapsed="false"/>
    <row r="1123" customFormat="false" ht="15" hidden="false" customHeight="false" outlineLevel="0" collapsed="false"/>
    <row r="1124" customFormat="false" ht="15" hidden="false" customHeight="false" outlineLevel="0" collapsed="false"/>
    <row r="1125" customFormat="false" ht="15" hidden="false" customHeight="false" outlineLevel="0" collapsed="false"/>
    <row r="1126" customFormat="false" ht="15" hidden="false" customHeight="false" outlineLevel="0" collapsed="false"/>
    <row r="1127" customFormat="false" ht="15" hidden="false" customHeight="false" outlineLevel="0" collapsed="false"/>
    <row r="1128" customFormat="false" ht="15" hidden="false" customHeight="false" outlineLevel="0" collapsed="false"/>
    <row r="1129" customFormat="false" ht="15" hidden="false" customHeight="false" outlineLevel="0" collapsed="false"/>
    <row r="1130" customFormat="false" ht="15" hidden="false" customHeight="false" outlineLevel="0" collapsed="false"/>
    <row r="1131" customFormat="false" ht="15" hidden="false" customHeight="false" outlineLevel="0" collapsed="false"/>
    <row r="1132" customFormat="false" ht="15" hidden="false" customHeight="false" outlineLevel="0" collapsed="false"/>
    <row r="1133" customFormat="false" ht="15" hidden="false" customHeight="false" outlineLevel="0" collapsed="false"/>
    <row r="1134" customFormat="false" ht="15" hidden="false" customHeight="false" outlineLevel="0" collapsed="false"/>
    <row r="1135" customFormat="false" ht="15" hidden="false" customHeight="false" outlineLevel="0" collapsed="false"/>
    <row r="1136" customFormat="false" ht="15" hidden="false" customHeight="false" outlineLevel="0" collapsed="false"/>
    <row r="1137" customFormat="false" ht="15" hidden="false" customHeight="false" outlineLevel="0" collapsed="false"/>
    <row r="1138" customFormat="false" ht="15" hidden="false" customHeight="false" outlineLevel="0" collapsed="false"/>
    <row r="1139" customFormat="false" ht="15" hidden="false" customHeight="false" outlineLevel="0" collapsed="false"/>
    <row r="1140" customFormat="false" ht="15" hidden="false" customHeight="false" outlineLevel="0" collapsed="false"/>
    <row r="1141" customFormat="false" ht="15" hidden="false" customHeight="false" outlineLevel="0" collapsed="false"/>
    <row r="1142" customFormat="false" ht="15" hidden="false" customHeight="false" outlineLevel="0" collapsed="false"/>
    <row r="1143" customFormat="false" ht="15" hidden="false" customHeight="false" outlineLevel="0" collapsed="false"/>
    <row r="1144" customFormat="false" ht="15" hidden="false" customHeight="false" outlineLevel="0" collapsed="false"/>
    <row r="1145" customFormat="false" ht="15" hidden="false" customHeight="false" outlineLevel="0" collapsed="false"/>
    <row r="1146" customFormat="false" ht="15" hidden="false" customHeight="false" outlineLevel="0" collapsed="false"/>
    <row r="1147" customFormat="false" ht="15" hidden="false" customHeight="false" outlineLevel="0" collapsed="false"/>
    <row r="1148" customFormat="false" ht="15" hidden="false" customHeight="false" outlineLevel="0" collapsed="false"/>
    <row r="1149" customFormat="false" ht="15" hidden="false" customHeight="false" outlineLevel="0" collapsed="false"/>
    <row r="1150" customFormat="false" ht="15" hidden="false" customHeight="false" outlineLevel="0" collapsed="false"/>
    <row r="1151" customFormat="false" ht="15" hidden="false" customHeight="false" outlineLevel="0" collapsed="false"/>
    <row r="1152" customFormat="false" ht="15" hidden="false" customHeight="false" outlineLevel="0" collapsed="false"/>
    <row r="1153" customFormat="false" ht="15" hidden="false" customHeight="false" outlineLevel="0" collapsed="false"/>
    <row r="1154" customFormat="false" ht="15" hidden="false" customHeight="false" outlineLevel="0" collapsed="false"/>
    <row r="1155" customFormat="false" ht="15" hidden="false" customHeight="false" outlineLevel="0" collapsed="false"/>
    <row r="1156" customFormat="false" ht="15" hidden="false" customHeight="false" outlineLevel="0" collapsed="false"/>
    <row r="1157" customFormat="false" ht="15" hidden="false" customHeight="false" outlineLevel="0" collapsed="false"/>
    <row r="1158" customFormat="false" ht="15" hidden="false" customHeight="false" outlineLevel="0" collapsed="false"/>
    <row r="1159" customFormat="false" ht="15" hidden="false" customHeight="false" outlineLevel="0" collapsed="false"/>
    <row r="1160" customFormat="false" ht="15" hidden="false" customHeight="false" outlineLevel="0" collapsed="false"/>
    <row r="1161" customFormat="false" ht="15" hidden="false" customHeight="false" outlineLevel="0" collapsed="false"/>
    <row r="1162" customFormat="false" ht="15" hidden="false" customHeight="false" outlineLevel="0" collapsed="false"/>
    <row r="1163" customFormat="false" ht="15" hidden="false" customHeight="false" outlineLevel="0" collapsed="false"/>
    <row r="1164" customFormat="false" ht="15" hidden="false" customHeight="false" outlineLevel="0" collapsed="false"/>
    <row r="1165" customFormat="false" ht="15" hidden="false" customHeight="false" outlineLevel="0" collapsed="false"/>
    <row r="1166" customFormat="false" ht="15" hidden="false" customHeight="false" outlineLevel="0" collapsed="false"/>
    <row r="1167" customFormat="false" ht="15" hidden="false" customHeight="false" outlineLevel="0" collapsed="false"/>
    <row r="1168" customFormat="false" ht="15" hidden="false" customHeight="false" outlineLevel="0" collapsed="false"/>
    <row r="1169" customFormat="false" ht="15" hidden="false" customHeight="false" outlineLevel="0" collapsed="false"/>
    <row r="1170" customFormat="false" ht="15" hidden="false" customHeight="false" outlineLevel="0" collapsed="false"/>
    <row r="1171" customFormat="false" ht="15" hidden="false" customHeight="false" outlineLevel="0" collapsed="false"/>
    <row r="1172" customFormat="false" ht="15" hidden="false" customHeight="false" outlineLevel="0" collapsed="false"/>
    <row r="1173" customFormat="false" ht="15" hidden="false" customHeight="false" outlineLevel="0" collapsed="false"/>
    <row r="1174" customFormat="false" ht="15" hidden="false" customHeight="false" outlineLevel="0" collapsed="false"/>
    <row r="1175" customFormat="false" ht="15" hidden="false" customHeight="false" outlineLevel="0" collapsed="false"/>
    <row r="1176" customFormat="false" ht="15" hidden="false" customHeight="false" outlineLevel="0" collapsed="false"/>
    <row r="1177" customFormat="false" ht="15" hidden="false" customHeight="false" outlineLevel="0" collapsed="false"/>
    <row r="1178" customFormat="false" ht="15" hidden="false" customHeight="false" outlineLevel="0" collapsed="false"/>
    <row r="1179" customFormat="false" ht="15" hidden="false" customHeight="false" outlineLevel="0" collapsed="false"/>
    <row r="1180" customFormat="false" ht="15" hidden="false" customHeight="false" outlineLevel="0" collapsed="false"/>
    <row r="1181" customFormat="false" ht="15" hidden="false" customHeight="false" outlineLevel="0" collapsed="false"/>
    <row r="1182" customFormat="false" ht="15" hidden="false" customHeight="false" outlineLevel="0" collapsed="false"/>
    <row r="1183" customFormat="false" ht="15" hidden="false" customHeight="false" outlineLevel="0" collapsed="false"/>
    <row r="1184" customFormat="false" ht="15" hidden="false" customHeight="false" outlineLevel="0" collapsed="false"/>
    <row r="1185" customFormat="false" ht="15" hidden="false" customHeight="false" outlineLevel="0" collapsed="false"/>
    <row r="1186" customFormat="false" ht="15" hidden="false" customHeight="false" outlineLevel="0" collapsed="false"/>
    <row r="1187" customFormat="false" ht="15" hidden="false" customHeight="false" outlineLevel="0" collapsed="false"/>
    <row r="1188" customFormat="false" ht="15" hidden="false" customHeight="false" outlineLevel="0" collapsed="false"/>
    <row r="1189" customFormat="false" ht="15" hidden="false" customHeight="false" outlineLevel="0" collapsed="false"/>
    <row r="1190" customFormat="false" ht="15" hidden="false" customHeight="false" outlineLevel="0" collapsed="false"/>
    <row r="1191" customFormat="false" ht="15" hidden="false" customHeight="false" outlineLevel="0" collapsed="false"/>
    <row r="1192" customFormat="false" ht="15" hidden="false" customHeight="false" outlineLevel="0" collapsed="false"/>
    <row r="1193" customFormat="false" ht="15" hidden="false" customHeight="false" outlineLevel="0" collapsed="false"/>
    <row r="1194" customFormat="false" ht="15" hidden="false" customHeight="false" outlineLevel="0" collapsed="false"/>
    <row r="1195" customFormat="false" ht="15" hidden="false" customHeight="false" outlineLevel="0" collapsed="false"/>
    <row r="1196" customFormat="false" ht="15" hidden="false" customHeight="false" outlineLevel="0" collapsed="false"/>
    <row r="1197" customFormat="false" ht="15" hidden="false" customHeight="false" outlineLevel="0" collapsed="false"/>
    <row r="1198" customFormat="false" ht="15" hidden="false" customHeight="false" outlineLevel="0" collapsed="false"/>
    <row r="1199" customFormat="false" ht="15" hidden="false" customHeight="false" outlineLevel="0" collapsed="false"/>
    <row r="1200" customFormat="false" ht="15" hidden="false" customHeight="false" outlineLevel="0" collapsed="false"/>
    <row r="1201" customFormat="false" ht="15" hidden="false" customHeight="false" outlineLevel="0" collapsed="false"/>
    <row r="1202" customFormat="false" ht="15" hidden="false" customHeight="false" outlineLevel="0" collapsed="false"/>
    <row r="1203" customFormat="false" ht="15" hidden="false" customHeight="false" outlineLevel="0" collapsed="false"/>
    <row r="1204" customFormat="false" ht="15" hidden="false" customHeight="false" outlineLevel="0" collapsed="false"/>
    <row r="1205" customFormat="false" ht="15" hidden="false" customHeight="false" outlineLevel="0" collapsed="false"/>
    <row r="1206" customFormat="false" ht="15" hidden="false" customHeight="false" outlineLevel="0" collapsed="false"/>
    <row r="1207" customFormat="false" ht="15" hidden="false" customHeight="false" outlineLevel="0" collapsed="false"/>
    <row r="1208" customFormat="false" ht="15" hidden="false" customHeight="false" outlineLevel="0" collapsed="false"/>
    <row r="1209" customFormat="false" ht="15" hidden="false" customHeight="false" outlineLevel="0" collapsed="false"/>
    <row r="1210" customFormat="false" ht="15" hidden="false" customHeight="false" outlineLevel="0" collapsed="false"/>
    <row r="1211" customFormat="false" ht="15" hidden="false" customHeight="false" outlineLevel="0" collapsed="false"/>
    <row r="1212" customFormat="false" ht="15" hidden="false" customHeight="false" outlineLevel="0" collapsed="false"/>
    <row r="1213" customFormat="false" ht="15" hidden="false" customHeight="false" outlineLevel="0" collapsed="false"/>
    <row r="1214" customFormat="false" ht="15" hidden="false" customHeight="false" outlineLevel="0" collapsed="false"/>
    <row r="1215" customFormat="false" ht="15" hidden="false" customHeight="false" outlineLevel="0" collapsed="false"/>
    <row r="1216" customFormat="false" ht="15" hidden="false" customHeight="false" outlineLevel="0" collapsed="false"/>
    <row r="1217" customFormat="false" ht="15" hidden="false" customHeight="false" outlineLevel="0" collapsed="false"/>
    <row r="1218" customFormat="false" ht="15" hidden="false" customHeight="false" outlineLevel="0" collapsed="false"/>
    <row r="1219" customFormat="false" ht="15" hidden="false" customHeight="false" outlineLevel="0" collapsed="false"/>
    <row r="1220" customFormat="false" ht="15" hidden="false" customHeight="false" outlineLevel="0" collapsed="false"/>
    <row r="1221" customFormat="false" ht="15" hidden="false" customHeight="false" outlineLevel="0" collapsed="false"/>
    <row r="1222" customFormat="false" ht="15" hidden="false" customHeight="false" outlineLevel="0" collapsed="false"/>
    <row r="1223" customFormat="false" ht="15" hidden="false" customHeight="false" outlineLevel="0" collapsed="false"/>
    <row r="1224" customFormat="false" ht="15" hidden="false" customHeight="false" outlineLevel="0" collapsed="false"/>
    <row r="1225" customFormat="false" ht="15" hidden="false" customHeight="false" outlineLevel="0" collapsed="false"/>
    <row r="1226" customFormat="false" ht="15" hidden="false" customHeight="false" outlineLevel="0" collapsed="false"/>
    <row r="1227" customFormat="false" ht="15" hidden="false" customHeight="false" outlineLevel="0" collapsed="false"/>
    <row r="1228" customFormat="false" ht="15" hidden="false" customHeight="false" outlineLevel="0" collapsed="false"/>
    <row r="1229" customFormat="false" ht="15" hidden="false" customHeight="false" outlineLevel="0" collapsed="false"/>
    <row r="1230" customFormat="false" ht="15" hidden="false" customHeight="false" outlineLevel="0" collapsed="false"/>
    <row r="1231" customFormat="false" ht="15" hidden="false" customHeight="false" outlineLevel="0" collapsed="false"/>
    <row r="1232" customFormat="false" ht="15" hidden="false" customHeight="false" outlineLevel="0" collapsed="false"/>
    <row r="1233" customFormat="false" ht="15" hidden="false" customHeight="false" outlineLevel="0" collapsed="false"/>
    <row r="1234" customFormat="false" ht="15" hidden="false" customHeight="false" outlineLevel="0" collapsed="false"/>
    <row r="1235" customFormat="false" ht="15" hidden="false" customHeight="false" outlineLevel="0" collapsed="false"/>
    <row r="1236" customFormat="false" ht="15" hidden="false" customHeight="false" outlineLevel="0" collapsed="false"/>
    <row r="1237" customFormat="false" ht="15" hidden="false" customHeight="false" outlineLevel="0" collapsed="false"/>
    <row r="1238" customFormat="false" ht="15" hidden="false" customHeight="false" outlineLevel="0" collapsed="false"/>
    <row r="1239" customFormat="false" ht="15" hidden="false" customHeight="false" outlineLevel="0" collapsed="false"/>
    <row r="1240" customFormat="false" ht="15" hidden="false" customHeight="false" outlineLevel="0" collapsed="false"/>
    <row r="1241" customFormat="false" ht="15" hidden="false" customHeight="false" outlineLevel="0" collapsed="false"/>
    <row r="1242" customFormat="false" ht="15" hidden="false" customHeight="false" outlineLevel="0" collapsed="false"/>
    <row r="1243" customFormat="false" ht="15" hidden="false" customHeight="false" outlineLevel="0" collapsed="false"/>
    <row r="1244" customFormat="false" ht="15" hidden="false" customHeight="false" outlineLevel="0" collapsed="false"/>
    <row r="1245" customFormat="false" ht="15" hidden="false" customHeight="false" outlineLevel="0" collapsed="false"/>
    <row r="1246" customFormat="false" ht="15" hidden="false" customHeight="false" outlineLevel="0" collapsed="false"/>
    <row r="1247" customFormat="false" ht="15" hidden="false" customHeight="false" outlineLevel="0" collapsed="false"/>
    <row r="1248" customFormat="false" ht="15" hidden="false" customHeight="false" outlineLevel="0" collapsed="false"/>
    <row r="1249" customFormat="false" ht="15" hidden="false" customHeight="false" outlineLevel="0" collapsed="false"/>
    <row r="1250" customFormat="false" ht="15" hidden="false" customHeight="false" outlineLevel="0" collapsed="false"/>
    <row r="1251" customFormat="false" ht="15" hidden="false" customHeight="false" outlineLevel="0" collapsed="false"/>
    <row r="1252" customFormat="false" ht="15" hidden="false" customHeight="false" outlineLevel="0" collapsed="false"/>
    <row r="1253" customFormat="false" ht="15" hidden="false" customHeight="false" outlineLevel="0" collapsed="false"/>
    <row r="1254" customFormat="false" ht="15" hidden="false" customHeight="false" outlineLevel="0" collapsed="false"/>
    <row r="1255" customFormat="false" ht="15" hidden="false" customHeight="false" outlineLevel="0" collapsed="false"/>
    <row r="1256" customFormat="false" ht="15" hidden="false" customHeight="false" outlineLevel="0" collapsed="false"/>
    <row r="1257" customFormat="false" ht="15" hidden="false" customHeight="false" outlineLevel="0" collapsed="false"/>
    <row r="1258" customFormat="false" ht="15" hidden="false" customHeight="false" outlineLevel="0" collapsed="false"/>
    <row r="1259" customFormat="false" ht="15" hidden="false" customHeight="false" outlineLevel="0" collapsed="false"/>
    <row r="1260" customFormat="false" ht="15" hidden="false" customHeight="false" outlineLevel="0" collapsed="false"/>
    <row r="1261" customFormat="false" ht="15" hidden="false" customHeight="false" outlineLevel="0" collapsed="false"/>
    <row r="1262" customFormat="false" ht="15" hidden="false" customHeight="false" outlineLevel="0" collapsed="false"/>
    <row r="1263" customFormat="false" ht="15" hidden="false" customHeight="false" outlineLevel="0" collapsed="false"/>
    <row r="1264" customFormat="false" ht="15" hidden="false" customHeight="false" outlineLevel="0" collapsed="false"/>
    <row r="1265" customFormat="false" ht="15" hidden="false" customHeight="false" outlineLevel="0" collapsed="false"/>
    <row r="1266" customFormat="false" ht="15" hidden="false" customHeight="false" outlineLevel="0" collapsed="false"/>
    <row r="1267" customFormat="false" ht="15" hidden="false" customHeight="false" outlineLevel="0" collapsed="false"/>
    <row r="1268" customFormat="false" ht="15" hidden="false" customHeight="false" outlineLevel="0" collapsed="false"/>
    <row r="1269" customFormat="false" ht="15" hidden="false" customHeight="false" outlineLevel="0" collapsed="false"/>
    <row r="1270" customFormat="false" ht="15" hidden="false" customHeight="false" outlineLevel="0" collapsed="false"/>
    <row r="1271" customFormat="false" ht="15" hidden="false" customHeight="false" outlineLevel="0" collapsed="false"/>
    <row r="1272" customFormat="false" ht="15" hidden="false" customHeight="false" outlineLevel="0" collapsed="false"/>
    <row r="1273" customFormat="false" ht="15" hidden="false" customHeight="false" outlineLevel="0" collapsed="false"/>
    <row r="1274" customFormat="false" ht="15" hidden="false" customHeight="false" outlineLevel="0" collapsed="false"/>
    <row r="1275" customFormat="false" ht="15" hidden="false" customHeight="false" outlineLevel="0" collapsed="false"/>
    <row r="1276" customFormat="false" ht="15" hidden="false" customHeight="false" outlineLevel="0" collapsed="false"/>
    <row r="1277" customFormat="false" ht="15" hidden="false" customHeight="false" outlineLevel="0" collapsed="false"/>
    <row r="1278" customFormat="false" ht="15" hidden="false" customHeight="false" outlineLevel="0" collapsed="false"/>
    <row r="1279" customFormat="false" ht="15" hidden="false" customHeight="false" outlineLevel="0" collapsed="false"/>
    <row r="1280" customFormat="false" ht="15" hidden="false" customHeight="false" outlineLevel="0" collapsed="false"/>
    <row r="1281" customFormat="false" ht="15" hidden="false" customHeight="false" outlineLevel="0" collapsed="false"/>
    <row r="1282" customFormat="false" ht="15" hidden="false" customHeight="false" outlineLevel="0" collapsed="false"/>
    <row r="1283" customFormat="false" ht="15" hidden="false" customHeight="false" outlineLevel="0" collapsed="false"/>
    <row r="1284" customFormat="false" ht="15" hidden="false" customHeight="false" outlineLevel="0" collapsed="false"/>
    <row r="1285" customFormat="false" ht="15" hidden="false" customHeight="false" outlineLevel="0" collapsed="false"/>
    <row r="1286" customFormat="false" ht="15" hidden="false" customHeight="false" outlineLevel="0" collapsed="false"/>
    <row r="1287" customFormat="false" ht="15" hidden="false" customHeight="false" outlineLevel="0" collapsed="false"/>
    <row r="1288" customFormat="false" ht="15" hidden="false" customHeight="false" outlineLevel="0" collapsed="false"/>
    <row r="1289" customFormat="false" ht="15" hidden="false" customHeight="false" outlineLevel="0" collapsed="false"/>
    <row r="1290" customFormat="false" ht="15" hidden="false" customHeight="false" outlineLevel="0" collapsed="false"/>
    <row r="1291" customFormat="false" ht="15" hidden="false" customHeight="false" outlineLevel="0" collapsed="false"/>
    <row r="1292" customFormat="false" ht="15" hidden="false" customHeight="false" outlineLevel="0" collapsed="false"/>
    <row r="1293" customFormat="false" ht="15" hidden="false" customHeight="false" outlineLevel="0" collapsed="false"/>
    <row r="1294" customFormat="false" ht="15" hidden="false" customHeight="false" outlineLevel="0" collapsed="false"/>
    <row r="1295" customFormat="false" ht="15" hidden="false" customHeight="false" outlineLevel="0" collapsed="false"/>
    <row r="1296" customFormat="false" ht="15" hidden="false" customHeight="false" outlineLevel="0" collapsed="false"/>
    <row r="1297" customFormat="false" ht="15" hidden="false" customHeight="false" outlineLevel="0" collapsed="false"/>
    <row r="1298" customFormat="false" ht="15" hidden="false" customHeight="false" outlineLevel="0" collapsed="false"/>
    <row r="1299" customFormat="false" ht="15" hidden="false" customHeight="false" outlineLevel="0" collapsed="false"/>
    <row r="1300" customFormat="false" ht="15" hidden="false" customHeight="false" outlineLevel="0" collapsed="false"/>
    <row r="1301" customFormat="false" ht="15" hidden="false" customHeight="false" outlineLevel="0" collapsed="false"/>
    <row r="1302" customFormat="false" ht="15" hidden="false" customHeight="false" outlineLevel="0" collapsed="false"/>
    <row r="1303" customFormat="false" ht="15" hidden="false" customHeight="false" outlineLevel="0" collapsed="false"/>
    <row r="1304" customFormat="false" ht="15" hidden="false" customHeight="false" outlineLevel="0" collapsed="false"/>
    <row r="1305" customFormat="false" ht="15" hidden="false" customHeight="false" outlineLevel="0" collapsed="false"/>
    <row r="1306" customFormat="false" ht="15" hidden="false" customHeight="false" outlineLevel="0" collapsed="false"/>
    <row r="1307" customFormat="false" ht="15" hidden="false" customHeight="false" outlineLevel="0" collapsed="false"/>
    <row r="1308" customFormat="false" ht="15" hidden="false" customHeight="false" outlineLevel="0" collapsed="false"/>
    <row r="1309" customFormat="false" ht="15" hidden="false" customHeight="false" outlineLevel="0" collapsed="false"/>
    <row r="1310" customFormat="false" ht="15" hidden="false" customHeight="false" outlineLevel="0" collapsed="false"/>
    <row r="1311" customFormat="false" ht="15" hidden="false" customHeight="false" outlineLevel="0" collapsed="false"/>
    <row r="1312" customFormat="false" ht="15" hidden="false" customHeight="false" outlineLevel="0" collapsed="false"/>
    <row r="1313" customFormat="false" ht="15" hidden="false" customHeight="false" outlineLevel="0" collapsed="false"/>
    <row r="1314" customFormat="false" ht="15" hidden="false" customHeight="false" outlineLevel="0" collapsed="false"/>
    <row r="1315" customFormat="false" ht="15" hidden="false" customHeight="false" outlineLevel="0" collapsed="false"/>
    <row r="1316" customFormat="false" ht="15" hidden="false" customHeight="false" outlineLevel="0" collapsed="false"/>
    <row r="1317" customFormat="false" ht="15" hidden="false" customHeight="false" outlineLevel="0" collapsed="false"/>
    <row r="1318" customFormat="false" ht="15" hidden="false" customHeight="false" outlineLevel="0" collapsed="false"/>
    <row r="1319" customFormat="false" ht="15" hidden="false" customHeight="false" outlineLevel="0" collapsed="false"/>
    <row r="1320" customFormat="false" ht="15" hidden="false" customHeight="false" outlineLevel="0" collapsed="false"/>
    <row r="1321" customFormat="false" ht="15" hidden="false" customHeight="false" outlineLevel="0" collapsed="false"/>
    <row r="1322" customFormat="false" ht="15" hidden="false" customHeight="false" outlineLevel="0" collapsed="false"/>
    <row r="1323" customFormat="false" ht="15" hidden="false" customHeight="false" outlineLevel="0" collapsed="false"/>
    <row r="1324" customFormat="false" ht="15" hidden="false" customHeight="false" outlineLevel="0" collapsed="false"/>
    <row r="1325" customFormat="false" ht="15" hidden="false" customHeight="false" outlineLevel="0" collapsed="false"/>
    <row r="1326" customFormat="false" ht="15" hidden="false" customHeight="false" outlineLevel="0" collapsed="false"/>
    <row r="1327" customFormat="false" ht="15" hidden="false" customHeight="false" outlineLevel="0" collapsed="false"/>
    <row r="1328" customFormat="false" ht="15" hidden="false" customHeight="false" outlineLevel="0" collapsed="false"/>
    <row r="1329" customFormat="false" ht="15" hidden="false" customHeight="false" outlineLevel="0" collapsed="false"/>
    <row r="1330" customFormat="false" ht="15" hidden="false" customHeight="false" outlineLevel="0" collapsed="false"/>
    <row r="1331" customFormat="false" ht="15" hidden="false" customHeight="false" outlineLevel="0" collapsed="false"/>
    <row r="1332" customFormat="false" ht="15" hidden="false" customHeight="false" outlineLevel="0" collapsed="false"/>
    <row r="1333" customFormat="false" ht="15" hidden="false" customHeight="false" outlineLevel="0" collapsed="false"/>
    <row r="1334" customFormat="false" ht="15" hidden="false" customHeight="false" outlineLevel="0" collapsed="false"/>
    <row r="1335" customFormat="false" ht="15" hidden="false" customHeight="false" outlineLevel="0" collapsed="false"/>
    <row r="1336" customFormat="false" ht="15" hidden="false" customHeight="false" outlineLevel="0" collapsed="false"/>
    <row r="1337" customFormat="false" ht="15" hidden="false" customHeight="false" outlineLevel="0" collapsed="false"/>
    <row r="1338" customFormat="false" ht="15" hidden="false" customHeight="false" outlineLevel="0" collapsed="false"/>
    <row r="1339" customFormat="false" ht="15" hidden="false" customHeight="false" outlineLevel="0" collapsed="false"/>
    <row r="1340" customFormat="false" ht="15" hidden="false" customHeight="false" outlineLevel="0" collapsed="false"/>
    <row r="1341" customFormat="false" ht="15" hidden="false" customHeight="false" outlineLevel="0" collapsed="false"/>
    <row r="1342" customFormat="false" ht="15" hidden="false" customHeight="false" outlineLevel="0" collapsed="false"/>
    <row r="1343" customFormat="false" ht="15" hidden="false" customHeight="false" outlineLevel="0" collapsed="false"/>
    <row r="1344" customFormat="false" ht="15" hidden="false" customHeight="false" outlineLevel="0" collapsed="false"/>
    <row r="1345" customFormat="false" ht="15" hidden="false" customHeight="false" outlineLevel="0" collapsed="false"/>
    <row r="1346" customFormat="false" ht="15" hidden="false" customHeight="false" outlineLevel="0" collapsed="false"/>
    <row r="1347" customFormat="false" ht="15" hidden="false" customHeight="false" outlineLevel="0" collapsed="false"/>
    <row r="1348" customFormat="false" ht="15" hidden="false" customHeight="false" outlineLevel="0" collapsed="false"/>
    <row r="1349" customFormat="false" ht="15" hidden="false" customHeight="false" outlineLevel="0" collapsed="false"/>
    <row r="1350" customFormat="false" ht="15" hidden="false" customHeight="false" outlineLevel="0" collapsed="false"/>
    <row r="1351" customFormat="false" ht="15" hidden="false" customHeight="false" outlineLevel="0" collapsed="false"/>
    <row r="1352" customFormat="false" ht="15" hidden="false" customHeight="false" outlineLevel="0" collapsed="false"/>
    <row r="1353" customFormat="false" ht="15" hidden="false" customHeight="false" outlineLevel="0" collapsed="false"/>
    <row r="1354" customFormat="false" ht="15" hidden="false" customHeight="false" outlineLevel="0" collapsed="false"/>
    <row r="1355" customFormat="false" ht="15" hidden="false" customHeight="false" outlineLevel="0" collapsed="false"/>
    <row r="1356" customFormat="false" ht="15" hidden="false" customHeight="false" outlineLevel="0" collapsed="false"/>
    <row r="1357" customFormat="false" ht="15" hidden="false" customHeight="false" outlineLevel="0" collapsed="false"/>
    <row r="1358" customFormat="false" ht="15" hidden="false" customHeight="false" outlineLevel="0" collapsed="false"/>
    <row r="1359" customFormat="false" ht="15" hidden="false" customHeight="false" outlineLevel="0" collapsed="false"/>
    <row r="1360" customFormat="false" ht="15" hidden="false" customHeight="false" outlineLevel="0" collapsed="false"/>
    <row r="1361" customFormat="false" ht="15" hidden="false" customHeight="false" outlineLevel="0" collapsed="false"/>
    <row r="1362" customFormat="false" ht="15" hidden="false" customHeight="false" outlineLevel="0" collapsed="false"/>
    <row r="1363" customFormat="false" ht="15" hidden="false" customHeight="false" outlineLevel="0" collapsed="false"/>
    <row r="1364" customFormat="false" ht="15" hidden="false" customHeight="false" outlineLevel="0" collapsed="false"/>
    <row r="1365" customFormat="false" ht="15" hidden="false" customHeight="false" outlineLevel="0" collapsed="false"/>
    <row r="1366" customFormat="false" ht="15" hidden="false" customHeight="false" outlineLevel="0" collapsed="false"/>
    <row r="1367" customFormat="false" ht="15" hidden="false" customHeight="false" outlineLevel="0" collapsed="false"/>
    <row r="1368" customFormat="false" ht="15" hidden="false" customHeight="false" outlineLevel="0" collapsed="false"/>
    <row r="1369" customFormat="false" ht="15" hidden="false" customHeight="false" outlineLevel="0" collapsed="false"/>
    <row r="1370" customFormat="false" ht="15" hidden="false" customHeight="false" outlineLevel="0" collapsed="false"/>
    <row r="1371" customFormat="false" ht="15" hidden="false" customHeight="false" outlineLevel="0" collapsed="false"/>
    <row r="1372" customFormat="false" ht="15" hidden="false" customHeight="false" outlineLevel="0" collapsed="false"/>
    <row r="1373" customFormat="false" ht="15" hidden="false" customHeight="false" outlineLevel="0" collapsed="false"/>
    <row r="1374" customFormat="false" ht="15" hidden="false" customHeight="false" outlineLevel="0" collapsed="false"/>
    <row r="1375" customFormat="false" ht="15" hidden="false" customHeight="false" outlineLevel="0" collapsed="false"/>
    <row r="1376" customFormat="false" ht="15" hidden="false" customHeight="false" outlineLevel="0" collapsed="false"/>
    <row r="1377" customFormat="false" ht="15" hidden="false" customHeight="false" outlineLevel="0" collapsed="false"/>
    <row r="1378" customFormat="false" ht="15" hidden="false" customHeight="false" outlineLevel="0" collapsed="false"/>
    <row r="1379" customFormat="false" ht="15" hidden="false" customHeight="false" outlineLevel="0" collapsed="false"/>
    <row r="1380" customFormat="false" ht="15" hidden="false" customHeight="false" outlineLevel="0" collapsed="false"/>
    <row r="1381" customFormat="false" ht="15" hidden="false" customHeight="false" outlineLevel="0" collapsed="false"/>
    <row r="1382" customFormat="false" ht="15" hidden="false" customHeight="false" outlineLevel="0" collapsed="false"/>
    <row r="1383" customFormat="false" ht="15" hidden="false" customHeight="false" outlineLevel="0" collapsed="false"/>
    <row r="1384" customFormat="false" ht="15" hidden="false" customHeight="false" outlineLevel="0" collapsed="false"/>
    <row r="1385" customFormat="false" ht="15" hidden="false" customHeight="false" outlineLevel="0" collapsed="false"/>
    <row r="1386" customFormat="false" ht="15" hidden="false" customHeight="false" outlineLevel="0" collapsed="false"/>
    <row r="1387" customFormat="false" ht="15" hidden="false" customHeight="false" outlineLevel="0" collapsed="false"/>
    <row r="1388" customFormat="false" ht="15" hidden="false" customHeight="false" outlineLevel="0" collapsed="false"/>
    <row r="1389" customFormat="false" ht="15" hidden="false" customHeight="false" outlineLevel="0" collapsed="false"/>
    <row r="1390" customFormat="false" ht="15" hidden="false" customHeight="false" outlineLevel="0" collapsed="false"/>
    <row r="1391" customFormat="false" ht="15" hidden="false" customHeight="false" outlineLevel="0" collapsed="false"/>
    <row r="1392" customFormat="false" ht="15" hidden="false" customHeight="false" outlineLevel="0" collapsed="false"/>
    <row r="1393" customFormat="false" ht="15" hidden="false" customHeight="false" outlineLevel="0" collapsed="false"/>
    <row r="1394" customFormat="false" ht="15" hidden="false" customHeight="false" outlineLevel="0" collapsed="false"/>
    <row r="1395" customFormat="false" ht="15" hidden="false" customHeight="false" outlineLevel="0" collapsed="false"/>
    <row r="1396" customFormat="false" ht="15" hidden="false" customHeight="false" outlineLevel="0" collapsed="false"/>
    <row r="1397" customFormat="false" ht="15" hidden="false" customHeight="false" outlineLevel="0" collapsed="false"/>
    <row r="1398" customFormat="false" ht="15" hidden="false" customHeight="false" outlineLevel="0" collapsed="false"/>
    <row r="1399" customFormat="false" ht="15" hidden="false" customHeight="false" outlineLevel="0" collapsed="false"/>
    <row r="1400" customFormat="false" ht="15" hidden="false" customHeight="false" outlineLevel="0" collapsed="false"/>
    <row r="1401" customFormat="false" ht="15" hidden="false" customHeight="false" outlineLevel="0" collapsed="false"/>
    <row r="1402" customFormat="false" ht="15" hidden="false" customHeight="false" outlineLevel="0" collapsed="false"/>
    <row r="1403" customFormat="false" ht="15" hidden="false" customHeight="false" outlineLevel="0" collapsed="false"/>
    <row r="1404" customFormat="false" ht="15" hidden="false" customHeight="false" outlineLevel="0" collapsed="false"/>
    <row r="1405" customFormat="false" ht="15" hidden="false" customHeight="false" outlineLevel="0" collapsed="false"/>
    <row r="1406" customFormat="false" ht="15" hidden="false" customHeight="false" outlineLevel="0" collapsed="false"/>
    <row r="1407" customFormat="false" ht="15" hidden="false" customHeight="false" outlineLevel="0" collapsed="false"/>
    <row r="1408" customFormat="false" ht="15" hidden="false" customHeight="false" outlineLevel="0" collapsed="false"/>
    <row r="1409" customFormat="false" ht="15" hidden="false" customHeight="false" outlineLevel="0" collapsed="false"/>
    <row r="1410" customFormat="false" ht="15" hidden="false" customHeight="false" outlineLevel="0" collapsed="false"/>
    <row r="1411" customFormat="false" ht="15" hidden="false" customHeight="false" outlineLevel="0" collapsed="false"/>
    <row r="1412" customFormat="false" ht="15" hidden="false" customHeight="false" outlineLevel="0" collapsed="false"/>
    <row r="1413" customFormat="false" ht="15" hidden="false" customHeight="false" outlineLevel="0" collapsed="false"/>
    <row r="1414" customFormat="false" ht="15" hidden="false" customHeight="false" outlineLevel="0" collapsed="false"/>
    <row r="1415" customFormat="false" ht="15" hidden="false" customHeight="false" outlineLevel="0" collapsed="false"/>
    <row r="1416" customFormat="false" ht="15" hidden="false" customHeight="false" outlineLevel="0" collapsed="false"/>
    <row r="1417" customFormat="false" ht="15" hidden="false" customHeight="false" outlineLevel="0" collapsed="false"/>
    <row r="1418" customFormat="false" ht="15" hidden="false" customHeight="false" outlineLevel="0" collapsed="false"/>
    <row r="1419" customFormat="false" ht="15" hidden="false" customHeight="false" outlineLevel="0" collapsed="false"/>
    <row r="1420" customFormat="false" ht="15" hidden="false" customHeight="false" outlineLevel="0" collapsed="false"/>
    <row r="1421" customFormat="false" ht="15" hidden="false" customHeight="false" outlineLevel="0" collapsed="false"/>
    <row r="1422" customFormat="false" ht="15" hidden="false" customHeight="false" outlineLevel="0" collapsed="false"/>
    <row r="1423" customFormat="false" ht="15" hidden="false" customHeight="false" outlineLevel="0" collapsed="false"/>
    <row r="1424" customFormat="false" ht="15" hidden="false" customHeight="false" outlineLevel="0" collapsed="false"/>
    <row r="1425" customFormat="false" ht="15" hidden="false" customHeight="false" outlineLevel="0" collapsed="false"/>
    <row r="1426" customFormat="false" ht="15" hidden="false" customHeight="false" outlineLevel="0" collapsed="false"/>
    <row r="1427" customFormat="false" ht="15" hidden="false" customHeight="false" outlineLevel="0" collapsed="false"/>
    <row r="1428" customFormat="false" ht="15" hidden="false" customHeight="false" outlineLevel="0" collapsed="false"/>
    <row r="1429" customFormat="false" ht="15" hidden="false" customHeight="false" outlineLevel="0" collapsed="false"/>
    <row r="1430" customFormat="false" ht="15" hidden="false" customHeight="false" outlineLevel="0" collapsed="false"/>
    <row r="1431" customFormat="false" ht="15" hidden="false" customHeight="false" outlineLevel="0" collapsed="false"/>
    <row r="1432" customFormat="false" ht="15" hidden="false" customHeight="false" outlineLevel="0" collapsed="false"/>
    <row r="1433" customFormat="false" ht="15" hidden="false" customHeight="false" outlineLevel="0" collapsed="false"/>
    <row r="1434" customFormat="false" ht="15" hidden="false" customHeight="false" outlineLevel="0" collapsed="false"/>
    <row r="1435" customFormat="false" ht="15" hidden="false" customHeight="false" outlineLevel="0" collapsed="false"/>
    <row r="1436" customFormat="false" ht="15" hidden="false" customHeight="false" outlineLevel="0" collapsed="false"/>
    <row r="1437" customFormat="false" ht="15" hidden="false" customHeight="false" outlineLevel="0" collapsed="false"/>
    <row r="1438" customFormat="false" ht="15" hidden="false" customHeight="false" outlineLevel="0" collapsed="false"/>
    <row r="1439" customFormat="false" ht="15" hidden="false" customHeight="false" outlineLevel="0" collapsed="false"/>
    <row r="1440" customFormat="false" ht="15" hidden="false" customHeight="false" outlineLevel="0" collapsed="false"/>
    <row r="1441" customFormat="false" ht="15" hidden="false" customHeight="false" outlineLevel="0" collapsed="false"/>
    <row r="1442" customFormat="false" ht="15" hidden="false" customHeight="false" outlineLevel="0" collapsed="false"/>
    <row r="1443" customFormat="false" ht="15" hidden="false" customHeight="false" outlineLevel="0" collapsed="false"/>
    <row r="1444" customFormat="false" ht="15" hidden="false" customHeight="false" outlineLevel="0" collapsed="false"/>
    <row r="1445" customFormat="false" ht="15" hidden="false" customHeight="false" outlineLevel="0" collapsed="false"/>
    <row r="1446" customFormat="false" ht="15" hidden="false" customHeight="false" outlineLevel="0" collapsed="false"/>
    <row r="1447" customFormat="false" ht="15" hidden="false" customHeight="false" outlineLevel="0" collapsed="false"/>
    <row r="1448" customFormat="false" ht="15" hidden="false" customHeight="false" outlineLevel="0" collapsed="false"/>
    <row r="1449" customFormat="false" ht="15" hidden="false" customHeight="false" outlineLevel="0" collapsed="false"/>
    <row r="1450" customFormat="false" ht="15" hidden="false" customHeight="false" outlineLevel="0" collapsed="false"/>
    <row r="1451" customFormat="false" ht="15" hidden="false" customHeight="false" outlineLevel="0" collapsed="false"/>
    <row r="1452" customFormat="false" ht="15" hidden="false" customHeight="false" outlineLevel="0" collapsed="false"/>
    <row r="1453" customFormat="false" ht="15" hidden="false" customHeight="false" outlineLevel="0" collapsed="false"/>
    <row r="1454" customFormat="false" ht="15" hidden="false" customHeight="false" outlineLevel="0" collapsed="false"/>
    <row r="1455" customFormat="false" ht="15" hidden="false" customHeight="false" outlineLevel="0" collapsed="false"/>
    <row r="1456" customFormat="false" ht="15" hidden="false" customHeight="false" outlineLevel="0" collapsed="false"/>
    <row r="1457" customFormat="false" ht="15" hidden="false" customHeight="false" outlineLevel="0" collapsed="false"/>
    <row r="1458" customFormat="false" ht="15" hidden="false" customHeight="false" outlineLevel="0" collapsed="false"/>
    <row r="1459" customFormat="false" ht="15" hidden="false" customHeight="false" outlineLevel="0" collapsed="false"/>
    <row r="1460" customFormat="false" ht="15" hidden="false" customHeight="false" outlineLevel="0" collapsed="false"/>
    <row r="1461" customFormat="false" ht="15" hidden="false" customHeight="false" outlineLevel="0" collapsed="false"/>
    <row r="1462" customFormat="false" ht="15" hidden="false" customHeight="false" outlineLevel="0" collapsed="false"/>
    <row r="1463" customFormat="false" ht="15" hidden="false" customHeight="false" outlineLevel="0" collapsed="false"/>
    <row r="1464" customFormat="false" ht="15" hidden="false" customHeight="false" outlineLevel="0" collapsed="false"/>
    <row r="1465" customFormat="false" ht="15" hidden="false" customHeight="false" outlineLevel="0" collapsed="false"/>
    <row r="1466" customFormat="false" ht="15" hidden="false" customHeight="false" outlineLevel="0" collapsed="false"/>
    <row r="1467" customFormat="false" ht="15" hidden="false" customHeight="false" outlineLevel="0" collapsed="false"/>
    <row r="1468" customFormat="false" ht="15" hidden="false" customHeight="false" outlineLevel="0" collapsed="false"/>
    <row r="1469" customFormat="false" ht="15" hidden="false" customHeight="false" outlineLevel="0" collapsed="false"/>
    <row r="1470" customFormat="false" ht="15" hidden="false" customHeight="false" outlineLevel="0" collapsed="false"/>
    <row r="1471" customFormat="false" ht="15" hidden="false" customHeight="false" outlineLevel="0" collapsed="false"/>
    <row r="1472" customFormat="false" ht="15" hidden="false" customHeight="false" outlineLevel="0" collapsed="false"/>
    <row r="1473" customFormat="false" ht="15" hidden="false" customHeight="false" outlineLevel="0" collapsed="false"/>
    <row r="1474" customFormat="false" ht="15" hidden="false" customHeight="false" outlineLevel="0" collapsed="false"/>
    <row r="1475" customFormat="false" ht="15" hidden="false" customHeight="false" outlineLevel="0" collapsed="false"/>
    <row r="1476" customFormat="false" ht="15" hidden="false" customHeight="false" outlineLevel="0" collapsed="false"/>
    <row r="1477" customFormat="false" ht="15" hidden="false" customHeight="false" outlineLevel="0" collapsed="false"/>
    <row r="1478" customFormat="false" ht="15" hidden="false" customHeight="false" outlineLevel="0" collapsed="false"/>
    <row r="1479" customFormat="false" ht="15" hidden="false" customHeight="false" outlineLevel="0" collapsed="false"/>
    <row r="1480" customFormat="false" ht="15" hidden="false" customHeight="false" outlineLevel="0" collapsed="false"/>
    <row r="1481" customFormat="false" ht="15" hidden="false" customHeight="false" outlineLevel="0" collapsed="false"/>
    <row r="1482" customFormat="false" ht="15" hidden="false" customHeight="false" outlineLevel="0" collapsed="false"/>
    <row r="1483" customFormat="false" ht="15" hidden="false" customHeight="false" outlineLevel="0" collapsed="false"/>
    <row r="1484" customFormat="false" ht="15" hidden="false" customHeight="false" outlineLevel="0" collapsed="false"/>
    <row r="1485" customFormat="false" ht="15" hidden="false" customHeight="false" outlineLevel="0" collapsed="false"/>
    <row r="1486" customFormat="false" ht="15" hidden="false" customHeight="false" outlineLevel="0" collapsed="false"/>
    <row r="1487" customFormat="false" ht="15" hidden="false" customHeight="false" outlineLevel="0" collapsed="false"/>
    <row r="1488" customFormat="false" ht="15" hidden="false" customHeight="false" outlineLevel="0" collapsed="false"/>
    <row r="1489" customFormat="false" ht="15" hidden="false" customHeight="false" outlineLevel="0" collapsed="false"/>
    <row r="1490" customFormat="false" ht="15" hidden="false" customHeight="false" outlineLevel="0" collapsed="false"/>
    <row r="1491" customFormat="false" ht="15" hidden="false" customHeight="false" outlineLevel="0" collapsed="false"/>
    <row r="1492" customFormat="false" ht="15" hidden="false" customHeight="false" outlineLevel="0" collapsed="false"/>
    <row r="1493" customFormat="false" ht="15" hidden="false" customHeight="false" outlineLevel="0" collapsed="false"/>
    <row r="1494" customFormat="false" ht="15" hidden="false" customHeight="false" outlineLevel="0" collapsed="false"/>
    <row r="1495" customFormat="false" ht="15" hidden="false" customHeight="false" outlineLevel="0" collapsed="false"/>
    <row r="1496" customFormat="false" ht="15" hidden="false" customHeight="false" outlineLevel="0" collapsed="false"/>
    <row r="1497" customFormat="false" ht="15" hidden="false" customHeight="false" outlineLevel="0" collapsed="false"/>
    <row r="1498" customFormat="false" ht="15" hidden="false" customHeight="false" outlineLevel="0" collapsed="false"/>
    <row r="1499" customFormat="false" ht="15" hidden="false" customHeight="false" outlineLevel="0" collapsed="false"/>
    <row r="1500" customFormat="false" ht="15" hidden="false" customHeight="false" outlineLevel="0" collapsed="false"/>
    <row r="1501" customFormat="false" ht="15" hidden="false" customHeight="false" outlineLevel="0" collapsed="false"/>
    <row r="1502" customFormat="false" ht="15" hidden="false" customHeight="false" outlineLevel="0" collapsed="false"/>
    <row r="1503" customFormat="false" ht="15" hidden="false" customHeight="false" outlineLevel="0" collapsed="false"/>
    <row r="1504" customFormat="false" ht="15" hidden="false" customHeight="false" outlineLevel="0" collapsed="false"/>
    <row r="1505" customFormat="false" ht="15" hidden="false" customHeight="false" outlineLevel="0" collapsed="false"/>
    <row r="1506" customFormat="false" ht="15" hidden="false" customHeight="false" outlineLevel="0" collapsed="false"/>
    <row r="1507" customFormat="false" ht="15" hidden="false" customHeight="false" outlineLevel="0" collapsed="false"/>
    <row r="1508" customFormat="false" ht="15" hidden="false" customHeight="false" outlineLevel="0" collapsed="false"/>
    <row r="1509" customFormat="false" ht="15" hidden="false" customHeight="false" outlineLevel="0" collapsed="false"/>
    <row r="1510" customFormat="false" ht="15" hidden="false" customHeight="false" outlineLevel="0" collapsed="false"/>
    <row r="1511" customFormat="false" ht="15" hidden="false" customHeight="false" outlineLevel="0" collapsed="false"/>
    <row r="1512" customFormat="false" ht="15" hidden="false" customHeight="false" outlineLevel="0" collapsed="false"/>
    <row r="1513" customFormat="false" ht="15" hidden="false" customHeight="false" outlineLevel="0" collapsed="false"/>
    <row r="1514" customFormat="false" ht="15" hidden="false" customHeight="false" outlineLevel="0" collapsed="false"/>
    <row r="1515" customFormat="false" ht="15" hidden="false" customHeight="false" outlineLevel="0" collapsed="false"/>
    <row r="1516" customFormat="false" ht="15" hidden="false" customHeight="false" outlineLevel="0" collapsed="false"/>
    <row r="1517" customFormat="false" ht="15" hidden="false" customHeight="false" outlineLevel="0" collapsed="false"/>
    <row r="1518" customFormat="false" ht="15" hidden="false" customHeight="false" outlineLevel="0" collapsed="false"/>
    <row r="1519" customFormat="false" ht="15" hidden="false" customHeight="false" outlineLevel="0" collapsed="false"/>
    <row r="1520" customFormat="false" ht="15" hidden="false" customHeight="false" outlineLevel="0" collapsed="false"/>
    <row r="1521" customFormat="false" ht="15" hidden="false" customHeight="false" outlineLevel="0" collapsed="false"/>
    <row r="1522" customFormat="false" ht="15" hidden="false" customHeight="false" outlineLevel="0" collapsed="false"/>
    <row r="1523" customFormat="false" ht="15" hidden="false" customHeight="false" outlineLevel="0" collapsed="false"/>
    <row r="1524" customFormat="false" ht="15" hidden="false" customHeight="false" outlineLevel="0" collapsed="false"/>
    <row r="1525" customFormat="false" ht="15" hidden="false" customHeight="false" outlineLevel="0" collapsed="false"/>
    <row r="1526" customFormat="false" ht="15" hidden="false" customHeight="false" outlineLevel="0" collapsed="false"/>
    <row r="1527" customFormat="false" ht="15" hidden="false" customHeight="false" outlineLevel="0" collapsed="false"/>
    <row r="1528" customFormat="false" ht="15" hidden="false" customHeight="false" outlineLevel="0" collapsed="false"/>
    <row r="1529" customFormat="false" ht="15" hidden="false" customHeight="false" outlineLevel="0" collapsed="false"/>
    <row r="1530" customFormat="false" ht="15" hidden="false" customHeight="false" outlineLevel="0" collapsed="false"/>
    <row r="1531" customFormat="false" ht="15" hidden="false" customHeight="false" outlineLevel="0" collapsed="false"/>
    <row r="1532" customFormat="false" ht="15" hidden="false" customHeight="false" outlineLevel="0" collapsed="false"/>
    <row r="1533" customFormat="false" ht="15" hidden="false" customHeight="false" outlineLevel="0" collapsed="false"/>
    <row r="1534" customFormat="false" ht="15" hidden="false" customHeight="false" outlineLevel="0" collapsed="false"/>
    <row r="1535" customFormat="false" ht="15" hidden="false" customHeight="false" outlineLevel="0" collapsed="false"/>
    <row r="1536" customFormat="false" ht="15" hidden="false" customHeight="false" outlineLevel="0" collapsed="false"/>
    <row r="1537" customFormat="false" ht="15" hidden="false" customHeight="false" outlineLevel="0" collapsed="false"/>
    <row r="1538" customFormat="false" ht="15" hidden="false" customHeight="false" outlineLevel="0" collapsed="false"/>
    <row r="1539" customFormat="false" ht="15" hidden="false" customHeight="false" outlineLevel="0" collapsed="false"/>
    <row r="1540" customFormat="false" ht="15" hidden="false" customHeight="false" outlineLevel="0" collapsed="false"/>
    <row r="1541" customFormat="false" ht="15" hidden="false" customHeight="false" outlineLevel="0" collapsed="false"/>
    <row r="1542" customFormat="false" ht="15" hidden="false" customHeight="false" outlineLevel="0" collapsed="false"/>
    <row r="1543" customFormat="false" ht="15" hidden="false" customHeight="false" outlineLevel="0" collapsed="false"/>
    <row r="1544" customFormat="false" ht="15" hidden="false" customHeight="false" outlineLevel="0" collapsed="false"/>
    <row r="1545" customFormat="false" ht="15" hidden="false" customHeight="false" outlineLevel="0" collapsed="false"/>
    <row r="1546" customFormat="false" ht="15" hidden="false" customHeight="false" outlineLevel="0" collapsed="false"/>
    <row r="1547" customFormat="false" ht="15" hidden="false" customHeight="false" outlineLevel="0" collapsed="false"/>
    <row r="1548" customFormat="false" ht="15" hidden="false" customHeight="false" outlineLevel="0" collapsed="false"/>
    <row r="1549" customFormat="false" ht="15" hidden="false" customHeight="false" outlineLevel="0" collapsed="false"/>
    <row r="1550" customFormat="false" ht="15" hidden="false" customHeight="false" outlineLevel="0" collapsed="false"/>
    <row r="1551" customFormat="false" ht="15" hidden="false" customHeight="false" outlineLevel="0" collapsed="false"/>
    <row r="1552" customFormat="false" ht="15" hidden="false" customHeight="false" outlineLevel="0" collapsed="false"/>
    <row r="1553" customFormat="false" ht="15" hidden="false" customHeight="false" outlineLevel="0" collapsed="false"/>
    <row r="1554" customFormat="false" ht="15" hidden="false" customHeight="false" outlineLevel="0" collapsed="false"/>
    <row r="1555" customFormat="false" ht="15" hidden="false" customHeight="false" outlineLevel="0" collapsed="false"/>
    <row r="1556" customFormat="false" ht="15" hidden="false" customHeight="false" outlineLevel="0" collapsed="false"/>
    <row r="1557" customFormat="false" ht="15" hidden="false" customHeight="false" outlineLevel="0" collapsed="false"/>
    <row r="1558" customFormat="false" ht="15" hidden="false" customHeight="false" outlineLevel="0" collapsed="false"/>
    <row r="1559" customFormat="false" ht="15" hidden="false" customHeight="false" outlineLevel="0" collapsed="false"/>
    <row r="1560" customFormat="false" ht="15" hidden="false" customHeight="false" outlineLevel="0" collapsed="false"/>
    <row r="1561" customFormat="false" ht="15" hidden="false" customHeight="false" outlineLevel="0" collapsed="false"/>
    <row r="1562" customFormat="false" ht="15" hidden="false" customHeight="false" outlineLevel="0" collapsed="false"/>
    <row r="1563" customFormat="false" ht="15" hidden="false" customHeight="false" outlineLevel="0" collapsed="false"/>
    <row r="1564" customFormat="false" ht="15" hidden="false" customHeight="false" outlineLevel="0" collapsed="false"/>
    <row r="1565" customFormat="false" ht="15" hidden="false" customHeight="false" outlineLevel="0" collapsed="false"/>
    <row r="1566" customFormat="false" ht="15" hidden="false" customHeight="false" outlineLevel="0" collapsed="false"/>
    <row r="1567" customFormat="false" ht="15" hidden="false" customHeight="false" outlineLevel="0" collapsed="false"/>
    <row r="1568" customFormat="false" ht="15" hidden="false" customHeight="false" outlineLevel="0" collapsed="false"/>
    <row r="1569" customFormat="false" ht="15" hidden="false" customHeight="false" outlineLevel="0" collapsed="false"/>
    <row r="1570" customFormat="false" ht="15" hidden="false" customHeight="false" outlineLevel="0" collapsed="false"/>
    <row r="1571" customFormat="false" ht="15" hidden="false" customHeight="false" outlineLevel="0" collapsed="false"/>
    <row r="1572" customFormat="false" ht="15" hidden="false" customHeight="false" outlineLevel="0" collapsed="false"/>
    <row r="1573" customFormat="false" ht="15" hidden="false" customHeight="false" outlineLevel="0" collapsed="false"/>
    <row r="1574" customFormat="false" ht="15" hidden="false" customHeight="false" outlineLevel="0" collapsed="false"/>
    <row r="1575" customFormat="false" ht="15" hidden="false" customHeight="false" outlineLevel="0" collapsed="false"/>
    <row r="1576" customFormat="false" ht="15" hidden="false" customHeight="false" outlineLevel="0" collapsed="false"/>
    <row r="1577" customFormat="false" ht="15" hidden="false" customHeight="false" outlineLevel="0" collapsed="false"/>
    <row r="1578" customFormat="false" ht="15" hidden="false" customHeight="false" outlineLevel="0" collapsed="false"/>
    <row r="1579" customFormat="false" ht="15" hidden="false" customHeight="false" outlineLevel="0" collapsed="false"/>
    <row r="1580" customFormat="false" ht="15" hidden="false" customHeight="false" outlineLevel="0" collapsed="false"/>
    <row r="1581" customFormat="false" ht="15" hidden="false" customHeight="false" outlineLevel="0" collapsed="false"/>
    <row r="1582" customFormat="false" ht="15" hidden="false" customHeight="false" outlineLevel="0" collapsed="false"/>
    <row r="1583" customFormat="false" ht="15" hidden="false" customHeight="false" outlineLevel="0" collapsed="false"/>
    <row r="1584" customFormat="false" ht="15" hidden="false" customHeight="false" outlineLevel="0" collapsed="false"/>
    <row r="1585" customFormat="false" ht="15" hidden="false" customHeight="false" outlineLevel="0" collapsed="false"/>
    <row r="1586" customFormat="false" ht="15" hidden="false" customHeight="false" outlineLevel="0" collapsed="false"/>
    <row r="1587" customFormat="false" ht="15" hidden="false" customHeight="false" outlineLevel="0" collapsed="false"/>
    <row r="1588" customFormat="false" ht="15" hidden="false" customHeight="false" outlineLevel="0" collapsed="false"/>
    <row r="1589" customFormat="false" ht="15" hidden="false" customHeight="false" outlineLevel="0" collapsed="false"/>
    <row r="1590" customFormat="false" ht="15" hidden="false" customHeight="false" outlineLevel="0" collapsed="false"/>
    <row r="1591" customFormat="false" ht="15" hidden="false" customHeight="false" outlineLevel="0" collapsed="false"/>
    <row r="1592" customFormat="false" ht="15" hidden="false" customHeight="false" outlineLevel="0" collapsed="false"/>
    <row r="1593" customFormat="false" ht="15" hidden="false" customHeight="false" outlineLevel="0" collapsed="false"/>
    <row r="1594" customFormat="false" ht="15" hidden="false" customHeight="false" outlineLevel="0" collapsed="false"/>
    <row r="1595" customFormat="false" ht="15" hidden="false" customHeight="false" outlineLevel="0" collapsed="false"/>
    <row r="1596" customFormat="false" ht="15" hidden="false" customHeight="false" outlineLevel="0" collapsed="false"/>
    <row r="1597" customFormat="false" ht="15" hidden="false" customHeight="false" outlineLevel="0" collapsed="false"/>
    <row r="1598" customFormat="false" ht="15" hidden="false" customHeight="false" outlineLevel="0" collapsed="false"/>
    <row r="1599" customFormat="false" ht="15" hidden="false" customHeight="false" outlineLevel="0" collapsed="false"/>
    <row r="1600" customFormat="false" ht="15" hidden="false" customHeight="false" outlineLevel="0" collapsed="false"/>
    <row r="1601" customFormat="false" ht="15" hidden="false" customHeight="false" outlineLevel="0" collapsed="false"/>
    <row r="1602" customFormat="false" ht="15" hidden="false" customHeight="false" outlineLevel="0" collapsed="false"/>
    <row r="1603" customFormat="false" ht="15" hidden="false" customHeight="false" outlineLevel="0" collapsed="false"/>
    <row r="1604" customFormat="false" ht="15" hidden="false" customHeight="false" outlineLevel="0" collapsed="false"/>
    <row r="1605" customFormat="false" ht="15" hidden="false" customHeight="false" outlineLevel="0" collapsed="false"/>
    <row r="1606" customFormat="false" ht="15" hidden="false" customHeight="false" outlineLevel="0" collapsed="false"/>
    <row r="1607" customFormat="false" ht="15" hidden="false" customHeight="false" outlineLevel="0" collapsed="false"/>
    <row r="1608" customFormat="false" ht="15" hidden="false" customHeight="false" outlineLevel="0" collapsed="false"/>
    <row r="1609" customFormat="false" ht="15" hidden="false" customHeight="false" outlineLevel="0" collapsed="false"/>
    <row r="1610" customFormat="false" ht="15" hidden="false" customHeight="false" outlineLevel="0" collapsed="false"/>
    <row r="1611" customFormat="false" ht="15" hidden="false" customHeight="false" outlineLevel="0" collapsed="false"/>
    <row r="1612" customFormat="false" ht="15" hidden="false" customHeight="false" outlineLevel="0" collapsed="false"/>
    <row r="1613" customFormat="false" ht="15" hidden="false" customHeight="false" outlineLevel="0" collapsed="false"/>
    <row r="1614" customFormat="false" ht="15" hidden="false" customHeight="false" outlineLevel="0" collapsed="false"/>
    <row r="1615" customFormat="false" ht="15" hidden="false" customHeight="false" outlineLevel="0" collapsed="false"/>
    <row r="1616" customFormat="false" ht="15" hidden="false" customHeight="false" outlineLevel="0" collapsed="false"/>
    <row r="1617" customFormat="false" ht="15" hidden="false" customHeight="false" outlineLevel="0" collapsed="false"/>
    <row r="1618" customFormat="false" ht="15" hidden="false" customHeight="false" outlineLevel="0" collapsed="false"/>
    <row r="1619" customFormat="false" ht="15" hidden="false" customHeight="false" outlineLevel="0" collapsed="false"/>
    <row r="1620" customFormat="false" ht="15" hidden="false" customHeight="false" outlineLevel="0" collapsed="false"/>
    <row r="1621" customFormat="false" ht="15" hidden="false" customHeight="false" outlineLevel="0" collapsed="false"/>
    <row r="1622" customFormat="false" ht="15" hidden="false" customHeight="false" outlineLevel="0" collapsed="false"/>
    <row r="1623" customFormat="false" ht="15" hidden="false" customHeight="false" outlineLevel="0" collapsed="false"/>
    <row r="1624" customFormat="false" ht="15" hidden="false" customHeight="false" outlineLevel="0" collapsed="false"/>
    <row r="1625" customFormat="false" ht="15" hidden="false" customHeight="false" outlineLevel="0" collapsed="false"/>
    <row r="1626" customFormat="false" ht="15" hidden="false" customHeight="false" outlineLevel="0" collapsed="false"/>
    <row r="1627" customFormat="false" ht="15" hidden="false" customHeight="false" outlineLevel="0" collapsed="false"/>
    <row r="1628" customFormat="false" ht="15" hidden="false" customHeight="false" outlineLevel="0" collapsed="false"/>
    <row r="1629" customFormat="false" ht="15" hidden="false" customHeight="false" outlineLevel="0" collapsed="false"/>
    <row r="1630" customFormat="false" ht="15" hidden="false" customHeight="false" outlineLevel="0" collapsed="false"/>
    <row r="1631" customFormat="false" ht="15" hidden="false" customHeight="false" outlineLevel="0" collapsed="false"/>
    <row r="1632" customFormat="false" ht="15" hidden="false" customHeight="false" outlineLevel="0" collapsed="false"/>
    <row r="1633" customFormat="false" ht="15" hidden="false" customHeight="false" outlineLevel="0" collapsed="false"/>
    <row r="1634" customFormat="false" ht="15" hidden="false" customHeight="false" outlineLevel="0" collapsed="false"/>
    <row r="1635" customFormat="false" ht="15" hidden="false" customHeight="false" outlineLevel="0" collapsed="false"/>
    <row r="1636" customFormat="false" ht="15" hidden="false" customHeight="false" outlineLevel="0" collapsed="false"/>
    <row r="1637" customFormat="false" ht="15" hidden="false" customHeight="false" outlineLevel="0" collapsed="false"/>
    <row r="1638" customFormat="false" ht="15" hidden="false" customHeight="false" outlineLevel="0" collapsed="false"/>
    <row r="1639" customFormat="false" ht="15" hidden="false" customHeight="false" outlineLevel="0" collapsed="false"/>
    <row r="1640" customFormat="false" ht="15" hidden="false" customHeight="false" outlineLevel="0" collapsed="false"/>
    <row r="1641" customFormat="false" ht="15" hidden="false" customHeight="false" outlineLevel="0" collapsed="false"/>
    <row r="1642" customFormat="false" ht="15" hidden="false" customHeight="false" outlineLevel="0" collapsed="false"/>
    <row r="1643" customFormat="false" ht="15" hidden="false" customHeight="false" outlineLevel="0" collapsed="false"/>
    <row r="1644" customFormat="false" ht="15" hidden="false" customHeight="false" outlineLevel="0" collapsed="false"/>
    <row r="1645" customFormat="false" ht="15" hidden="false" customHeight="false" outlineLevel="0" collapsed="false"/>
    <row r="1646" customFormat="false" ht="15" hidden="false" customHeight="false" outlineLevel="0" collapsed="false"/>
    <row r="1647" customFormat="false" ht="15" hidden="false" customHeight="false" outlineLevel="0" collapsed="false"/>
    <row r="1648" customFormat="false" ht="15" hidden="false" customHeight="false" outlineLevel="0" collapsed="false"/>
    <row r="1649" customFormat="false" ht="15" hidden="false" customHeight="false" outlineLevel="0" collapsed="false"/>
    <row r="1650" customFormat="false" ht="15" hidden="false" customHeight="false" outlineLevel="0" collapsed="false"/>
    <row r="1651" customFormat="false" ht="15" hidden="false" customHeight="false" outlineLevel="0" collapsed="false"/>
    <row r="1652" customFormat="false" ht="15" hidden="false" customHeight="false" outlineLevel="0" collapsed="false"/>
    <row r="1653" customFormat="false" ht="15" hidden="false" customHeight="false" outlineLevel="0" collapsed="false"/>
    <row r="1654" customFormat="false" ht="15" hidden="false" customHeight="false" outlineLevel="0" collapsed="false"/>
    <row r="1655" customFormat="false" ht="15" hidden="false" customHeight="false" outlineLevel="0" collapsed="false"/>
    <row r="1656" customFormat="false" ht="15" hidden="false" customHeight="false" outlineLevel="0" collapsed="false"/>
    <row r="1657" customFormat="false" ht="15" hidden="false" customHeight="false" outlineLevel="0" collapsed="false"/>
    <row r="1658" customFormat="false" ht="15" hidden="false" customHeight="false" outlineLevel="0" collapsed="false"/>
    <row r="1659" customFormat="false" ht="15" hidden="false" customHeight="false" outlineLevel="0" collapsed="false"/>
    <row r="1660" customFormat="false" ht="15" hidden="false" customHeight="false" outlineLevel="0" collapsed="false"/>
    <row r="1661" customFormat="false" ht="15" hidden="false" customHeight="false" outlineLevel="0" collapsed="false"/>
    <row r="1662" customFormat="false" ht="15" hidden="false" customHeight="false" outlineLevel="0" collapsed="false"/>
    <row r="1663" customFormat="false" ht="15" hidden="false" customHeight="false" outlineLevel="0" collapsed="false"/>
    <row r="1664" customFormat="false" ht="15" hidden="false" customHeight="false" outlineLevel="0" collapsed="false"/>
    <row r="1665" customFormat="false" ht="15" hidden="false" customHeight="false" outlineLevel="0" collapsed="false"/>
    <row r="1666" customFormat="false" ht="15" hidden="false" customHeight="false" outlineLevel="0" collapsed="false"/>
    <row r="1667" customFormat="false" ht="15" hidden="false" customHeight="false" outlineLevel="0" collapsed="false"/>
    <row r="1668" customFormat="false" ht="15" hidden="false" customHeight="false" outlineLevel="0" collapsed="false"/>
    <row r="1669" customFormat="false" ht="15" hidden="false" customHeight="false" outlineLevel="0" collapsed="false"/>
    <row r="1670" customFormat="false" ht="15" hidden="false" customHeight="false" outlineLevel="0" collapsed="false"/>
    <row r="1671" customFormat="false" ht="15" hidden="false" customHeight="false" outlineLevel="0" collapsed="false"/>
    <row r="1672" customFormat="false" ht="15" hidden="false" customHeight="false" outlineLevel="0" collapsed="false"/>
    <row r="1673" customFormat="false" ht="15" hidden="false" customHeight="false" outlineLevel="0" collapsed="false"/>
    <row r="1674" customFormat="false" ht="15" hidden="false" customHeight="false" outlineLevel="0" collapsed="false"/>
    <row r="1675" customFormat="false" ht="15" hidden="false" customHeight="false" outlineLevel="0" collapsed="false"/>
    <row r="1676" customFormat="false" ht="15" hidden="false" customHeight="false" outlineLevel="0" collapsed="false"/>
    <row r="1677" customFormat="false" ht="15" hidden="false" customHeight="false" outlineLevel="0" collapsed="false"/>
    <row r="1678" customFormat="false" ht="15" hidden="false" customHeight="false" outlineLevel="0" collapsed="false"/>
    <row r="1679" customFormat="false" ht="15" hidden="false" customHeight="false" outlineLevel="0" collapsed="false"/>
    <row r="1680" customFormat="false" ht="15" hidden="false" customHeight="false" outlineLevel="0" collapsed="false"/>
    <row r="1681" customFormat="false" ht="15" hidden="false" customHeight="false" outlineLevel="0" collapsed="false"/>
    <row r="1682" customFormat="false" ht="15" hidden="false" customHeight="false" outlineLevel="0" collapsed="false"/>
    <row r="1683" customFormat="false" ht="15" hidden="false" customHeight="false" outlineLevel="0" collapsed="false"/>
    <row r="1684" customFormat="false" ht="15" hidden="false" customHeight="false" outlineLevel="0" collapsed="false"/>
    <row r="1685" customFormat="false" ht="15" hidden="false" customHeight="false" outlineLevel="0" collapsed="false"/>
    <row r="1686" customFormat="false" ht="15" hidden="false" customHeight="false" outlineLevel="0" collapsed="false"/>
    <row r="1687" customFormat="false" ht="15" hidden="false" customHeight="false" outlineLevel="0" collapsed="false"/>
    <row r="1688" customFormat="false" ht="15" hidden="false" customHeight="false" outlineLevel="0" collapsed="false"/>
    <row r="1689" customFormat="false" ht="15" hidden="false" customHeight="false" outlineLevel="0" collapsed="false"/>
    <row r="1690" customFormat="false" ht="15" hidden="false" customHeight="false" outlineLevel="0" collapsed="false"/>
    <row r="1691" customFormat="false" ht="15" hidden="false" customHeight="false" outlineLevel="0" collapsed="false"/>
    <row r="1692" customFormat="false" ht="15" hidden="false" customHeight="false" outlineLevel="0" collapsed="false"/>
    <row r="1693" customFormat="false" ht="15" hidden="false" customHeight="false" outlineLevel="0" collapsed="false"/>
    <row r="1694" customFormat="false" ht="15" hidden="false" customHeight="false" outlineLevel="0" collapsed="false"/>
    <row r="1695" customFormat="false" ht="15" hidden="false" customHeight="false" outlineLevel="0" collapsed="false"/>
    <row r="1696" customFormat="false" ht="15" hidden="false" customHeight="false" outlineLevel="0" collapsed="false"/>
    <row r="1697" customFormat="false" ht="15" hidden="false" customHeight="false" outlineLevel="0" collapsed="false"/>
    <row r="1698" customFormat="false" ht="15" hidden="false" customHeight="false" outlineLevel="0" collapsed="false"/>
    <row r="1699" customFormat="false" ht="15" hidden="false" customHeight="false" outlineLevel="0" collapsed="false"/>
    <row r="1700" customFormat="false" ht="15" hidden="false" customHeight="false" outlineLevel="0" collapsed="false"/>
    <row r="1701" customFormat="false" ht="15" hidden="false" customHeight="false" outlineLevel="0" collapsed="false"/>
    <row r="1702" customFormat="false" ht="15" hidden="false" customHeight="false" outlineLevel="0" collapsed="false"/>
    <row r="1703" customFormat="false" ht="15" hidden="false" customHeight="false" outlineLevel="0" collapsed="false"/>
    <row r="1704" customFormat="false" ht="15" hidden="false" customHeight="false" outlineLevel="0" collapsed="false"/>
    <row r="1705" customFormat="false" ht="15" hidden="false" customHeight="false" outlineLevel="0" collapsed="false"/>
    <row r="1706" customFormat="false" ht="15" hidden="false" customHeight="false" outlineLevel="0" collapsed="false"/>
    <row r="1707" customFormat="false" ht="15" hidden="false" customHeight="false" outlineLevel="0" collapsed="false"/>
    <row r="1708" customFormat="false" ht="15" hidden="false" customHeight="false" outlineLevel="0" collapsed="false"/>
    <row r="1709" customFormat="false" ht="15" hidden="false" customHeight="false" outlineLevel="0" collapsed="false"/>
    <row r="1710" customFormat="false" ht="15" hidden="false" customHeight="false" outlineLevel="0" collapsed="false"/>
    <row r="1711" customFormat="false" ht="15" hidden="false" customHeight="false" outlineLevel="0" collapsed="false"/>
    <row r="1712" customFormat="false" ht="15" hidden="false" customHeight="false" outlineLevel="0" collapsed="false"/>
    <row r="1713" customFormat="false" ht="15" hidden="false" customHeight="false" outlineLevel="0" collapsed="false"/>
    <row r="1714" customFormat="false" ht="15" hidden="false" customHeight="false" outlineLevel="0" collapsed="false"/>
    <row r="1715" customFormat="false" ht="15" hidden="false" customHeight="false" outlineLevel="0" collapsed="false"/>
    <row r="1716" customFormat="false" ht="15" hidden="false" customHeight="false" outlineLevel="0" collapsed="false"/>
    <row r="1717" customFormat="false" ht="15" hidden="false" customHeight="false" outlineLevel="0" collapsed="false"/>
    <row r="1718" customFormat="false" ht="15" hidden="false" customHeight="false" outlineLevel="0" collapsed="false"/>
    <row r="1719" customFormat="false" ht="15" hidden="false" customHeight="false" outlineLevel="0" collapsed="false"/>
    <row r="1720" customFormat="false" ht="15" hidden="false" customHeight="false" outlineLevel="0" collapsed="false"/>
    <row r="1721" customFormat="false" ht="15" hidden="false" customHeight="false" outlineLevel="0" collapsed="false"/>
    <row r="1722" customFormat="false" ht="15" hidden="false" customHeight="false" outlineLevel="0" collapsed="false"/>
    <row r="1723" customFormat="false" ht="15" hidden="false" customHeight="false" outlineLevel="0" collapsed="false"/>
    <row r="1724" customFormat="false" ht="15" hidden="false" customHeight="false" outlineLevel="0" collapsed="false"/>
    <row r="1725" customFormat="false" ht="15" hidden="false" customHeight="false" outlineLevel="0" collapsed="false"/>
    <row r="1726" customFormat="false" ht="15" hidden="false" customHeight="false" outlineLevel="0" collapsed="false"/>
    <row r="1727" customFormat="false" ht="15" hidden="false" customHeight="false" outlineLevel="0" collapsed="false"/>
    <row r="1728" customFormat="false" ht="15" hidden="false" customHeight="false" outlineLevel="0" collapsed="false"/>
    <row r="1729" customFormat="false" ht="15" hidden="false" customHeight="false" outlineLevel="0" collapsed="false"/>
    <row r="1730" customFormat="false" ht="15" hidden="false" customHeight="false" outlineLevel="0" collapsed="false"/>
    <row r="1731" customFormat="false" ht="15" hidden="false" customHeight="false" outlineLevel="0" collapsed="false"/>
    <row r="1732" customFormat="false" ht="15" hidden="false" customHeight="false" outlineLevel="0" collapsed="false"/>
    <row r="1733" customFormat="false" ht="15" hidden="false" customHeight="false" outlineLevel="0" collapsed="false"/>
    <row r="1734" customFormat="false" ht="15" hidden="false" customHeight="false" outlineLevel="0" collapsed="false"/>
    <row r="1735" customFormat="false" ht="15" hidden="false" customHeight="false" outlineLevel="0" collapsed="false"/>
    <row r="1736" customFormat="false" ht="15" hidden="false" customHeight="false" outlineLevel="0" collapsed="false"/>
    <row r="1737" customFormat="false" ht="15" hidden="false" customHeight="false" outlineLevel="0" collapsed="false"/>
    <row r="1738" customFormat="false" ht="15" hidden="false" customHeight="false" outlineLevel="0" collapsed="false"/>
    <row r="1739" customFormat="false" ht="15" hidden="false" customHeight="false" outlineLevel="0" collapsed="false"/>
    <row r="1740" customFormat="false" ht="15" hidden="false" customHeight="false" outlineLevel="0" collapsed="false"/>
    <row r="1741" customFormat="false" ht="15" hidden="false" customHeight="false" outlineLevel="0" collapsed="false"/>
    <row r="1742" customFormat="false" ht="15" hidden="false" customHeight="false" outlineLevel="0" collapsed="false"/>
    <row r="1743" customFormat="false" ht="15" hidden="false" customHeight="false" outlineLevel="0" collapsed="false"/>
    <row r="1744" customFormat="false" ht="15" hidden="false" customHeight="false" outlineLevel="0" collapsed="false"/>
    <row r="1745" customFormat="false" ht="15" hidden="false" customHeight="false" outlineLevel="0" collapsed="false"/>
    <row r="1746" customFormat="false" ht="15" hidden="false" customHeight="false" outlineLevel="0" collapsed="false"/>
    <row r="1747" customFormat="false" ht="15" hidden="false" customHeight="false" outlineLevel="0" collapsed="false"/>
    <row r="1748" customFormat="false" ht="15" hidden="false" customHeight="false" outlineLevel="0" collapsed="false"/>
    <row r="1749" customFormat="false" ht="15" hidden="false" customHeight="false" outlineLevel="0" collapsed="false"/>
    <row r="1750" customFormat="false" ht="15" hidden="false" customHeight="false" outlineLevel="0" collapsed="false"/>
    <row r="1751" customFormat="false" ht="15" hidden="false" customHeight="false" outlineLevel="0" collapsed="false"/>
    <row r="1752" customFormat="false" ht="15" hidden="false" customHeight="false" outlineLevel="0" collapsed="false"/>
    <row r="1753" customFormat="false" ht="15" hidden="false" customHeight="false" outlineLevel="0" collapsed="false"/>
    <row r="1754" customFormat="false" ht="15" hidden="false" customHeight="false" outlineLevel="0" collapsed="false"/>
    <row r="1755" customFormat="false" ht="15" hidden="false" customHeight="false" outlineLevel="0" collapsed="false"/>
    <row r="1756" customFormat="false" ht="15" hidden="false" customHeight="false" outlineLevel="0" collapsed="false"/>
    <row r="1757" customFormat="false" ht="15" hidden="false" customHeight="false" outlineLevel="0" collapsed="false"/>
    <row r="1758" customFormat="false" ht="15" hidden="false" customHeight="false" outlineLevel="0" collapsed="false"/>
    <row r="1759" customFormat="false" ht="15" hidden="false" customHeight="false" outlineLevel="0" collapsed="false"/>
    <row r="1760" customFormat="false" ht="15" hidden="false" customHeight="false" outlineLevel="0" collapsed="false"/>
    <row r="1761" customFormat="false" ht="15" hidden="false" customHeight="false" outlineLevel="0" collapsed="false"/>
    <row r="1762" customFormat="false" ht="15" hidden="false" customHeight="false" outlineLevel="0" collapsed="false"/>
    <row r="1763" customFormat="false" ht="15" hidden="false" customHeight="false" outlineLevel="0" collapsed="false"/>
    <row r="1764" customFormat="false" ht="15" hidden="false" customHeight="false" outlineLevel="0" collapsed="false"/>
    <row r="1765" customFormat="false" ht="15" hidden="false" customHeight="false" outlineLevel="0" collapsed="false"/>
    <row r="1766" customFormat="false" ht="15" hidden="false" customHeight="false" outlineLevel="0" collapsed="false"/>
    <row r="1767" customFormat="false" ht="15" hidden="false" customHeight="false" outlineLevel="0" collapsed="false"/>
    <row r="1768" customFormat="false" ht="15" hidden="false" customHeight="false" outlineLevel="0" collapsed="false"/>
    <row r="1769" customFormat="false" ht="15" hidden="false" customHeight="false" outlineLevel="0" collapsed="false"/>
    <row r="1770" customFormat="false" ht="15" hidden="false" customHeight="false" outlineLevel="0" collapsed="false"/>
    <row r="1771" customFormat="false" ht="15" hidden="false" customHeight="false" outlineLevel="0" collapsed="false"/>
    <row r="1772" customFormat="false" ht="15" hidden="false" customHeight="false" outlineLevel="0" collapsed="false"/>
    <row r="1773" customFormat="false" ht="15" hidden="false" customHeight="false" outlineLevel="0" collapsed="false"/>
    <row r="1774" customFormat="false" ht="15" hidden="false" customHeight="false" outlineLevel="0" collapsed="false"/>
    <row r="1775" customFormat="false" ht="15" hidden="false" customHeight="false" outlineLevel="0" collapsed="false"/>
    <row r="1776" customFormat="false" ht="15" hidden="false" customHeight="false" outlineLevel="0" collapsed="false"/>
    <row r="1777" customFormat="false" ht="15" hidden="false" customHeight="false" outlineLevel="0" collapsed="false"/>
    <row r="1778" customFormat="false" ht="15" hidden="false" customHeight="false" outlineLevel="0" collapsed="false"/>
    <row r="1779" customFormat="false" ht="15" hidden="false" customHeight="false" outlineLevel="0" collapsed="false"/>
    <row r="1780" customFormat="false" ht="15" hidden="false" customHeight="false" outlineLevel="0" collapsed="false"/>
    <row r="1781" customFormat="false" ht="15" hidden="false" customHeight="false" outlineLevel="0" collapsed="false"/>
    <row r="1782" customFormat="false" ht="15" hidden="false" customHeight="false" outlineLevel="0" collapsed="false"/>
    <row r="1783" customFormat="false" ht="15" hidden="false" customHeight="false" outlineLevel="0" collapsed="false"/>
    <row r="1784" customFormat="false" ht="15" hidden="false" customHeight="false" outlineLevel="0" collapsed="false"/>
    <row r="1785" customFormat="false" ht="15" hidden="false" customHeight="false" outlineLevel="0" collapsed="false"/>
    <row r="1786" customFormat="false" ht="15" hidden="false" customHeight="false" outlineLevel="0" collapsed="false"/>
    <row r="1787" customFormat="false" ht="15" hidden="false" customHeight="false" outlineLevel="0" collapsed="false"/>
    <row r="1788" customFormat="false" ht="15" hidden="false" customHeight="false" outlineLevel="0" collapsed="false"/>
    <row r="1789" customFormat="false" ht="15" hidden="false" customHeight="false" outlineLevel="0" collapsed="false"/>
    <row r="1790" customFormat="false" ht="15" hidden="false" customHeight="false" outlineLevel="0" collapsed="false"/>
    <row r="1791" customFormat="false" ht="15" hidden="false" customHeight="false" outlineLevel="0" collapsed="false"/>
    <row r="1792" customFormat="false" ht="15" hidden="false" customHeight="false" outlineLevel="0" collapsed="false"/>
    <row r="1793" customFormat="false" ht="15" hidden="false" customHeight="false" outlineLevel="0" collapsed="false"/>
    <row r="1794" customFormat="false" ht="15" hidden="false" customHeight="false" outlineLevel="0" collapsed="false"/>
    <row r="1795" customFormat="false" ht="15" hidden="false" customHeight="false" outlineLevel="0" collapsed="false"/>
    <row r="1796" customFormat="false" ht="15" hidden="false" customHeight="false" outlineLevel="0" collapsed="false"/>
    <row r="1797" customFormat="false" ht="15" hidden="false" customHeight="false" outlineLevel="0" collapsed="false"/>
    <row r="1798" customFormat="false" ht="15" hidden="false" customHeight="false" outlineLevel="0" collapsed="false"/>
    <row r="1799" customFormat="false" ht="15" hidden="false" customHeight="false" outlineLevel="0" collapsed="false"/>
    <row r="1800" customFormat="false" ht="15" hidden="false" customHeight="false" outlineLevel="0" collapsed="false"/>
    <row r="1801" customFormat="false" ht="15" hidden="false" customHeight="false" outlineLevel="0" collapsed="false"/>
    <row r="1802" customFormat="false" ht="15" hidden="false" customHeight="false" outlineLevel="0" collapsed="false"/>
    <row r="1803" customFormat="false" ht="15" hidden="false" customHeight="false" outlineLevel="0" collapsed="false"/>
    <row r="1804" customFormat="false" ht="15" hidden="false" customHeight="false" outlineLevel="0" collapsed="false"/>
    <row r="1805" customFormat="false" ht="15" hidden="false" customHeight="false" outlineLevel="0" collapsed="false"/>
    <row r="1806" customFormat="false" ht="15" hidden="false" customHeight="false" outlineLevel="0" collapsed="false"/>
    <row r="1807" customFormat="false" ht="15" hidden="false" customHeight="false" outlineLevel="0" collapsed="false"/>
    <row r="1808" customFormat="false" ht="15" hidden="false" customHeight="false" outlineLevel="0" collapsed="false"/>
    <row r="1809" customFormat="false" ht="15" hidden="false" customHeight="false" outlineLevel="0" collapsed="false"/>
    <row r="1810" customFormat="false" ht="15" hidden="false" customHeight="false" outlineLevel="0" collapsed="false"/>
    <row r="1811" customFormat="false" ht="15" hidden="false" customHeight="false" outlineLevel="0" collapsed="false"/>
    <row r="1812" customFormat="false" ht="15" hidden="false" customHeight="false" outlineLevel="0" collapsed="false"/>
    <row r="1813" customFormat="false" ht="15" hidden="false" customHeight="false" outlineLevel="0" collapsed="false"/>
    <row r="1814" customFormat="false" ht="15" hidden="false" customHeight="false" outlineLevel="0" collapsed="false"/>
    <row r="1815" customFormat="false" ht="15" hidden="false" customHeight="false" outlineLevel="0" collapsed="false"/>
    <row r="1816" customFormat="false" ht="15" hidden="false" customHeight="false" outlineLevel="0" collapsed="false"/>
    <row r="1817" customFormat="false" ht="15" hidden="false" customHeight="false" outlineLevel="0" collapsed="false"/>
    <row r="1818" customFormat="false" ht="15" hidden="false" customHeight="false" outlineLevel="0" collapsed="false"/>
    <row r="1819" customFormat="false" ht="15" hidden="false" customHeight="false" outlineLevel="0" collapsed="false"/>
    <row r="1820" customFormat="false" ht="15" hidden="false" customHeight="false" outlineLevel="0" collapsed="false"/>
    <row r="1821" customFormat="false" ht="15" hidden="false" customHeight="false" outlineLevel="0" collapsed="false"/>
    <row r="1822" customFormat="false" ht="15" hidden="false" customHeight="false" outlineLevel="0" collapsed="false"/>
    <row r="1823" customFormat="false" ht="15" hidden="false" customHeight="false" outlineLevel="0" collapsed="false"/>
    <row r="1824" customFormat="false" ht="15" hidden="false" customHeight="false" outlineLevel="0" collapsed="false"/>
    <row r="1825" customFormat="false" ht="15" hidden="false" customHeight="false" outlineLevel="0" collapsed="false"/>
    <row r="1826" customFormat="false" ht="15" hidden="false" customHeight="false" outlineLevel="0" collapsed="false"/>
    <row r="1827" customFormat="false" ht="15" hidden="false" customHeight="false" outlineLevel="0" collapsed="false"/>
    <row r="1828" customFormat="false" ht="15" hidden="false" customHeight="false" outlineLevel="0" collapsed="false"/>
    <row r="1829" customFormat="false" ht="15" hidden="false" customHeight="false" outlineLevel="0" collapsed="false"/>
    <row r="1830" customFormat="false" ht="15" hidden="false" customHeight="false" outlineLevel="0" collapsed="false"/>
    <row r="1831" customFormat="false" ht="15" hidden="false" customHeight="false" outlineLevel="0" collapsed="false"/>
    <row r="1832" customFormat="false" ht="15" hidden="false" customHeight="false" outlineLevel="0" collapsed="false"/>
    <row r="1833" customFormat="false" ht="15" hidden="false" customHeight="false" outlineLevel="0" collapsed="false"/>
    <row r="1834" customFormat="false" ht="15" hidden="false" customHeight="false" outlineLevel="0" collapsed="false"/>
    <row r="1835" customFormat="false" ht="15" hidden="false" customHeight="false" outlineLevel="0" collapsed="false"/>
    <row r="1836" customFormat="false" ht="15" hidden="false" customHeight="false" outlineLevel="0" collapsed="false"/>
    <row r="1837" customFormat="false" ht="15" hidden="false" customHeight="false" outlineLevel="0" collapsed="false"/>
    <row r="1838" customFormat="false" ht="15" hidden="false" customHeight="false" outlineLevel="0" collapsed="false"/>
    <row r="1839" customFormat="false" ht="15" hidden="false" customHeight="false" outlineLevel="0" collapsed="false"/>
    <row r="1840" customFormat="false" ht="15" hidden="false" customHeight="false" outlineLevel="0" collapsed="false"/>
    <row r="1841" customFormat="false" ht="15" hidden="false" customHeight="false" outlineLevel="0" collapsed="false"/>
    <row r="1842" customFormat="false" ht="15" hidden="false" customHeight="false" outlineLevel="0" collapsed="false"/>
    <row r="1843" customFormat="false" ht="15" hidden="false" customHeight="false" outlineLevel="0" collapsed="false"/>
    <row r="1844" customFormat="false" ht="15" hidden="false" customHeight="false" outlineLevel="0" collapsed="false"/>
    <row r="1845" customFormat="false" ht="15" hidden="false" customHeight="false" outlineLevel="0" collapsed="false"/>
    <row r="1846" customFormat="false" ht="15" hidden="false" customHeight="false" outlineLevel="0" collapsed="false"/>
    <row r="1847" customFormat="false" ht="15" hidden="false" customHeight="false" outlineLevel="0" collapsed="false"/>
    <row r="1848" customFormat="false" ht="15" hidden="false" customHeight="false" outlineLevel="0" collapsed="false"/>
    <row r="1849" customFormat="false" ht="15" hidden="false" customHeight="false" outlineLevel="0" collapsed="false"/>
    <row r="1850" customFormat="false" ht="15" hidden="false" customHeight="false" outlineLevel="0" collapsed="false"/>
    <row r="1851" customFormat="false" ht="15" hidden="false" customHeight="false" outlineLevel="0" collapsed="false"/>
    <row r="1852" customFormat="false" ht="15" hidden="false" customHeight="false" outlineLevel="0" collapsed="false"/>
    <row r="1853" customFormat="false" ht="15" hidden="false" customHeight="false" outlineLevel="0" collapsed="false"/>
    <row r="1854" customFormat="false" ht="15" hidden="false" customHeight="false" outlineLevel="0" collapsed="false"/>
    <row r="1855" customFormat="false" ht="15" hidden="false" customHeight="false" outlineLevel="0" collapsed="false"/>
    <row r="1856" customFormat="false" ht="15" hidden="false" customHeight="false" outlineLevel="0" collapsed="false"/>
    <row r="1857" customFormat="false" ht="15" hidden="false" customHeight="false" outlineLevel="0" collapsed="false"/>
    <row r="1858" customFormat="false" ht="15" hidden="false" customHeight="false" outlineLevel="0" collapsed="false"/>
    <row r="1859" customFormat="false" ht="15" hidden="false" customHeight="false" outlineLevel="0" collapsed="false"/>
    <row r="1860" customFormat="false" ht="15" hidden="false" customHeight="false" outlineLevel="0" collapsed="false"/>
    <row r="1861" customFormat="false" ht="15" hidden="false" customHeight="false" outlineLevel="0" collapsed="false"/>
    <row r="1862" customFormat="false" ht="15" hidden="false" customHeight="false" outlineLevel="0" collapsed="false"/>
    <row r="1863" customFormat="false" ht="15" hidden="false" customHeight="false" outlineLevel="0" collapsed="false"/>
    <row r="1864" customFormat="false" ht="15" hidden="false" customHeight="false" outlineLevel="0" collapsed="false"/>
    <row r="1865" customFormat="false" ht="15" hidden="false" customHeight="false" outlineLevel="0" collapsed="false"/>
    <row r="1866" customFormat="false" ht="15" hidden="false" customHeight="false" outlineLevel="0" collapsed="false"/>
    <row r="1867" customFormat="false" ht="15" hidden="false" customHeight="false" outlineLevel="0" collapsed="false"/>
    <row r="1868" customFormat="false" ht="15" hidden="false" customHeight="false" outlineLevel="0" collapsed="false"/>
    <row r="1869" customFormat="false" ht="15" hidden="false" customHeight="false" outlineLevel="0" collapsed="false"/>
    <row r="1870" customFormat="false" ht="15" hidden="false" customHeight="false" outlineLevel="0" collapsed="false"/>
    <row r="1871" customFormat="false" ht="15" hidden="false" customHeight="false" outlineLevel="0" collapsed="false"/>
    <row r="1872" customFormat="false" ht="15" hidden="false" customHeight="false" outlineLevel="0" collapsed="false"/>
    <row r="1873" customFormat="false" ht="15" hidden="false" customHeight="false" outlineLevel="0" collapsed="false"/>
    <row r="1874" customFormat="false" ht="15" hidden="false" customHeight="false" outlineLevel="0" collapsed="false"/>
    <row r="1875" customFormat="false" ht="15" hidden="false" customHeight="false" outlineLevel="0" collapsed="false"/>
    <row r="1876" customFormat="false" ht="15" hidden="false" customHeight="false" outlineLevel="0" collapsed="false"/>
    <row r="1877" customFormat="false" ht="15" hidden="false" customHeight="false" outlineLevel="0" collapsed="false"/>
    <row r="1878" customFormat="false" ht="15" hidden="false" customHeight="false" outlineLevel="0" collapsed="false"/>
    <row r="1879" customFormat="false" ht="15" hidden="false" customHeight="false" outlineLevel="0" collapsed="false"/>
    <row r="1880" customFormat="false" ht="15" hidden="false" customHeight="false" outlineLevel="0" collapsed="false"/>
    <row r="1881" customFormat="false" ht="15" hidden="false" customHeight="false" outlineLevel="0" collapsed="false"/>
    <row r="1882" customFormat="false" ht="15" hidden="false" customHeight="false" outlineLevel="0" collapsed="false"/>
    <row r="1883" customFormat="false" ht="15" hidden="false" customHeight="false" outlineLevel="0" collapsed="false"/>
    <row r="1884" customFormat="false" ht="15" hidden="false" customHeight="false" outlineLevel="0" collapsed="false"/>
    <row r="1885" customFormat="false" ht="15" hidden="false" customHeight="false" outlineLevel="0" collapsed="false"/>
    <row r="1886" customFormat="false" ht="15" hidden="false" customHeight="false" outlineLevel="0" collapsed="false"/>
    <row r="1887" customFormat="false" ht="15" hidden="false" customHeight="false" outlineLevel="0" collapsed="false"/>
    <row r="1888" customFormat="false" ht="15" hidden="false" customHeight="false" outlineLevel="0" collapsed="false"/>
    <row r="1889" customFormat="false" ht="15" hidden="false" customHeight="false" outlineLevel="0" collapsed="false"/>
    <row r="1890" customFormat="false" ht="15" hidden="false" customHeight="false" outlineLevel="0" collapsed="false"/>
    <row r="1891" customFormat="false" ht="15" hidden="false" customHeight="false" outlineLevel="0" collapsed="false"/>
    <row r="1892" customFormat="false" ht="15" hidden="false" customHeight="false" outlineLevel="0" collapsed="false"/>
    <row r="1893" customFormat="false" ht="15" hidden="false" customHeight="false" outlineLevel="0" collapsed="false"/>
    <row r="1894" customFormat="false" ht="15" hidden="false" customHeight="false" outlineLevel="0" collapsed="false"/>
    <row r="1895" customFormat="false" ht="15" hidden="false" customHeight="false" outlineLevel="0" collapsed="false"/>
    <row r="1896" customFormat="false" ht="15" hidden="false" customHeight="false" outlineLevel="0" collapsed="false"/>
    <row r="1897" customFormat="false" ht="15" hidden="false" customHeight="false" outlineLevel="0" collapsed="false"/>
    <row r="1898" customFormat="false" ht="15" hidden="false" customHeight="false" outlineLevel="0" collapsed="false"/>
    <row r="1899" customFormat="false" ht="15" hidden="false" customHeight="false" outlineLevel="0" collapsed="false"/>
    <row r="1900" customFormat="false" ht="15" hidden="false" customHeight="false" outlineLevel="0" collapsed="false"/>
    <row r="1901" customFormat="false" ht="15" hidden="false" customHeight="false" outlineLevel="0" collapsed="false"/>
    <row r="1902" customFormat="false" ht="15" hidden="false" customHeight="false" outlineLevel="0" collapsed="false"/>
    <row r="1903" customFormat="false" ht="15" hidden="false" customHeight="false" outlineLevel="0" collapsed="false"/>
    <row r="1904" customFormat="false" ht="15" hidden="false" customHeight="false" outlineLevel="0" collapsed="false"/>
    <row r="1905" customFormat="false" ht="15" hidden="false" customHeight="false" outlineLevel="0" collapsed="false"/>
    <row r="1906" customFormat="false" ht="15" hidden="false" customHeight="false" outlineLevel="0" collapsed="false"/>
    <row r="1907" customFormat="false" ht="15" hidden="false" customHeight="false" outlineLevel="0" collapsed="false"/>
    <row r="1908" customFormat="false" ht="15" hidden="false" customHeight="false" outlineLevel="0" collapsed="false"/>
    <row r="1909" customFormat="false" ht="15" hidden="false" customHeight="false" outlineLevel="0" collapsed="false"/>
    <row r="1910" customFormat="false" ht="15" hidden="false" customHeight="false" outlineLevel="0" collapsed="false"/>
    <row r="1911" customFormat="false" ht="15" hidden="false" customHeight="false" outlineLevel="0" collapsed="false"/>
    <row r="1912" customFormat="false" ht="15" hidden="false" customHeight="false" outlineLevel="0" collapsed="false"/>
    <row r="1913" customFormat="false" ht="15" hidden="false" customHeight="false" outlineLevel="0" collapsed="false"/>
    <row r="1914" customFormat="false" ht="15" hidden="false" customHeight="false" outlineLevel="0" collapsed="false"/>
    <row r="1915" customFormat="false" ht="15" hidden="false" customHeight="false" outlineLevel="0" collapsed="false"/>
    <row r="1916" customFormat="false" ht="15" hidden="false" customHeight="false" outlineLevel="0" collapsed="false"/>
    <row r="1917" customFormat="false" ht="15" hidden="false" customHeight="false" outlineLevel="0" collapsed="false"/>
    <row r="1918" customFormat="false" ht="15" hidden="false" customHeight="false" outlineLevel="0" collapsed="false"/>
    <row r="1919" customFormat="false" ht="15" hidden="false" customHeight="false" outlineLevel="0" collapsed="false"/>
    <row r="1920" customFormat="false" ht="15" hidden="false" customHeight="false" outlineLevel="0" collapsed="false"/>
    <row r="1921" customFormat="false" ht="15" hidden="false" customHeight="false" outlineLevel="0" collapsed="false"/>
    <row r="1922" customFormat="false" ht="15" hidden="false" customHeight="false" outlineLevel="0" collapsed="false"/>
    <row r="1923" customFormat="false" ht="15" hidden="false" customHeight="false" outlineLevel="0" collapsed="false"/>
    <row r="1924" customFormat="false" ht="15" hidden="false" customHeight="false" outlineLevel="0" collapsed="false"/>
    <row r="1925" customFormat="false" ht="15" hidden="false" customHeight="false" outlineLevel="0" collapsed="false"/>
    <row r="1926" customFormat="false" ht="15" hidden="false" customHeight="false" outlineLevel="0" collapsed="false"/>
    <row r="1927" customFormat="false" ht="15" hidden="false" customHeight="false" outlineLevel="0" collapsed="false"/>
    <row r="1928" customFormat="false" ht="15" hidden="false" customHeight="false" outlineLevel="0" collapsed="false"/>
    <row r="1929" customFormat="false" ht="15" hidden="false" customHeight="false" outlineLevel="0" collapsed="false"/>
    <row r="1930" customFormat="false" ht="15" hidden="false" customHeight="false" outlineLevel="0" collapsed="false"/>
    <row r="1931" customFormat="false" ht="15" hidden="false" customHeight="false" outlineLevel="0" collapsed="false"/>
    <row r="1932" customFormat="false" ht="15" hidden="false" customHeight="false" outlineLevel="0" collapsed="false"/>
    <row r="1933" customFormat="false" ht="15" hidden="false" customHeight="false" outlineLevel="0" collapsed="false"/>
    <row r="1934" customFormat="false" ht="15" hidden="false" customHeight="false" outlineLevel="0" collapsed="false"/>
    <row r="1935" customFormat="false" ht="15" hidden="false" customHeight="false" outlineLevel="0" collapsed="false"/>
    <row r="1936" customFormat="false" ht="15" hidden="false" customHeight="false" outlineLevel="0" collapsed="false"/>
    <row r="1937" customFormat="false" ht="15" hidden="false" customHeight="false" outlineLevel="0" collapsed="false"/>
    <row r="1938" customFormat="false" ht="15" hidden="false" customHeight="false" outlineLevel="0" collapsed="false"/>
    <row r="1939" customFormat="false" ht="15" hidden="false" customHeight="false" outlineLevel="0" collapsed="false"/>
    <row r="1940" customFormat="false" ht="15" hidden="false" customHeight="false" outlineLevel="0" collapsed="false"/>
    <row r="1941" customFormat="false" ht="15" hidden="false" customHeight="false" outlineLevel="0" collapsed="false"/>
    <row r="1942" customFormat="false" ht="15" hidden="false" customHeight="false" outlineLevel="0" collapsed="false"/>
    <row r="1943" customFormat="false" ht="15" hidden="false" customHeight="false" outlineLevel="0" collapsed="false"/>
    <row r="1944" customFormat="false" ht="15" hidden="false" customHeight="false" outlineLevel="0" collapsed="false"/>
    <row r="1945" customFormat="false" ht="15" hidden="false" customHeight="false" outlineLevel="0" collapsed="false"/>
    <row r="1946" customFormat="false" ht="15" hidden="false" customHeight="false" outlineLevel="0" collapsed="false"/>
    <row r="1947" customFormat="false" ht="15" hidden="false" customHeight="false" outlineLevel="0" collapsed="false"/>
    <row r="1948" customFormat="false" ht="15" hidden="false" customHeight="false" outlineLevel="0" collapsed="false"/>
    <row r="1949" customFormat="false" ht="15" hidden="false" customHeight="false" outlineLevel="0" collapsed="false"/>
    <row r="1950" customFormat="false" ht="15" hidden="false" customHeight="false" outlineLevel="0" collapsed="false"/>
    <row r="1951" customFormat="false" ht="15" hidden="false" customHeight="false" outlineLevel="0" collapsed="false"/>
    <row r="1952" customFormat="false" ht="15" hidden="false" customHeight="false" outlineLevel="0" collapsed="false"/>
    <row r="1953" customFormat="false" ht="15" hidden="false" customHeight="false" outlineLevel="0" collapsed="false"/>
    <row r="1954" customFormat="false" ht="15" hidden="false" customHeight="false" outlineLevel="0" collapsed="false"/>
    <row r="1955" customFormat="false" ht="15" hidden="false" customHeight="false" outlineLevel="0" collapsed="false"/>
    <row r="1956" customFormat="false" ht="15" hidden="false" customHeight="false" outlineLevel="0" collapsed="false"/>
    <row r="1957" customFormat="false" ht="15" hidden="false" customHeight="false" outlineLevel="0" collapsed="false"/>
    <row r="1958" customFormat="false" ht="15" hidden="false" customHeight="false" outlineLevel="0" collapsed="false"/>
    <row r="1959" customFormat="false" ht="15" hidden="false" customHeight="false" outlineLevel="0" collapsed="false"/>
    <row r="1960" customFormat="false" ht="15" hidden="false" customHeight="false" outlineLevel="0" collapsed="false"/>
    <row r="1961" customFormat="false" ht="15" hidden="false" customHeight="false" outlineLevel="0" collapsed="false"/>
    <row r="1962" customFormat="false" ht="15" hidden="false" customHeight="false" outlineLevel="0" collapsed="false"/>
    <row r="1963" customFormat="false" ht="15" hidden="false" customHeight="false" outlineLevel="0" collapsed="false"/>
    <row r="1964" customFormat="false" ht="15" hidden="false" customHeight="false" outlineLevel="0" collapsed="false"/>
    <row r="1965" customFormat="false" ht="15" hidden="false" customHeight="false" outlineLevel="0" collapsed="false"/>
    <row r="1966" customFormat="false" ht="15" hidden="false" customHeight="false" outlineLevel="0" collapsed="false"/>
    <row r="1967" customFormat="false" ht="15" hidden="false" customHeight="false" outlineLevel="0" collapsed="false"/>
    <row r="1968" customFormat="false" ht="15" hidden="false" customHeight="false" outlineLevel="0" collapsed="false"/>
    <row r="1969" customFormat="false" ht="15" hidden="false" customHeight="false" outlineLevel="0" collapsed="false"/>
    <row r="1970" customFormat="false" ht="15" hidden="false" customHeight="false" outlineLevel="0" collapsed="false"/>
    <row r="1971" customFormat="false" ht="15" hidden="false" customHeight="false" outlineLevel="0" collapsed="false"/>
    <row r="1972" customFormat="false" ht="15" hidden="false" customHeight="false" outlineLevel="0" collapsed="false"/>
    <row r="1973" customFormat="false" ht="15" hidden="false" customHeight="false" outlineLevel="0" collapsed="false"/>
    <row r="1974" customFormat="false" ht="15" hidden="false" customHeight="false" outlineLevel="0" collapsed="false"/>
    <row r="1975" customFormat="false" ht="15" hidden="false" customHeight="false" outlineLevel="0" collapsed="false"/>
    <row r="1976" customFormat="false" ht="15" hidden="false" customHeight="false" outlineLevel="0" collapsed="false"/>
    <row r="1977" customFormat="false" ht="15" hidden="false" customHeight="false" outlineLevel="0" collapsed="false"/>
    <row r="1978" customFormat="false" ht="15" hidden="false" customHeight="false" outlineLevel="0" collapsed="false"/>
    <row r="1979" customFormat="false" ht="15" hidden="false" customHeight="false" outlineLevel="0" collapsed="false"/>
    <row r="1980" customFormat="false" ht="15" hidden="false" customHeight="false" outlineLevel="0" collapsed="false"/>
    <row r="1981" customFormat="false" ht="15" hidden="false" customHeight="false" outlineLevel="0" collapsed="false"/>
    <row r="1982" customFormat="false" ht="15" hidden="false" customHeight="false" outlineLevel="0" collapsed="false"/>
    <row r="1983" customFormat="false" ht="15" hidden="false" customHeight="false" outlineLevel="0" collapsed="false"/>
    <row r="1984" customFormat="false" ht="15" hidden="false" customHeight="false" outlineLevel="0" collapsed="false"/>
    <row r="1985" customFormat="false" ht="15" hidden="false" customHeight="false" outlineLevel="0" collapsed="false"/>
    <row r="1986" customFormat="false" ht="15" hidden="false" customHeight="false" outlineLevel="0" collapsed="false"/>
    <row r="1987" customFormat="false" ht="15" hidden="false" customHeight="false" outlineLevel="0" collapsed="false"/>
    <row r="1988" customFormat="false" ht="15" hidden="false" customHeight="false" outlineLevel="0" collapsed="false"/>
    <row r="1989" customFormat="false" ht="15" hidden="false" customHeight="false" outlineLevel="0" collapsed="false"/>
    <row r="1990" customFormat="false" ht="15" hidden="false" customHeight="false" outlineLevel="0" collapsed="false"/>
    <row r="1991" customFormat="false" ht="15" hidden="false" customHeight="false" outlineLevel="0" collapsed="false"/>
    <row r="1992" customFormat="false" ht="15" hidden="false" customHeight="false" outlineLevel="0" collapsed="false"/>
    <row r="1993" customFormat="false" ht="15" hidden="false" customHeight="false" outlineLevel="0" collapsed="false"/>
    <row r="1994" customFormat="false" ht="15" hidden="false" customHeight="false" outlineLevel="0" collapsed="false"/>
    <row r="1995" customFormat="false" ht="15" hidden="false" customHeight="false" outlineLevel="0" collapsed="false"/>
    <row r="1996" customFormat="false" ht="15" hidden="false" customHeight="false" outlineLevel="0" collapsed="false"/>
    <row r="1997" customFormat="false" ht="15" hidden="false" customHeight="false" outlineLevel="0" collapsed="false"/>
    <row r="1998" customFormat="false" ht="15" hidden="false" customHeight="false" outlineLevel="0" collapsed="false"/>
    <row r="1999" customFormat="false" ht="15" hidden="false" customHeight="false" outlineLevel="0" collapsed="false"/>
    <row r="2000" customFormat="false" ht="15" hidden="false" customHeight="false" outlineLevel="0" collapsed="false"/>
    <row r="2001" customFormat="false" ht="15" hidden="false" customHeight="false" outlineLevel="0" collapsed="false"/>
    <row r="2002" customFormat="false" ht="15" hidden="false" customHeight="false" outlineLevel="0" collapsed="false"/>
    <row r="2003" customFormat="false" ht="15" hidden="false" customHeight="false" outlineLevel="0" collapsed="false"/>
    <row r="2004" customFormat="false" ht="15" hidden="false" customHeight="false" outlineLevel="0" collapsed="false"/>
    <row r="2005" customFormat="false" ht="15" hidden="false" customHeight="false" outlineLevel="0" collapsed="false"/>
    <row r="2006" customFormat="false" ht="15" hidden="false" customHeight="false" outlineLevel="0" collapsed="false"/>
    <row r="2007" customFormat="false" ht="15" hidden="false" customHeight="false" outlineLevel="0" collapsed="false"/>
    <row r="2008" customFormat="false" ht="15" hidden="false" customHeight="false" outlineLevel="0" collapsed="false"/>
    <row r="2009" customFormat="false" ht="15" hidden="false" customHeight="false" outlineLevel="0" collapsed="false"/>
    <row r="2010" customFormat="false" ht="15" hidden="false" customHeight="false" outlineLevel="0" collapsed="false"/>
    <row r="2011" customFormat="false" ht="15" hidden="false" customHeight="false" outlineLevel="0" collapsed="false"/>
    <row r="2012" customFormat="false" ht="15" hidden="false" customHeight="false" outlineLevel="0" collapsed="false"/>
    <row r="2013" customFormat="false" ht="15" hidden="false" customHeight="false" outlineLevel="0" collapsed="false"/>
    <row r="2014" customFormat="false" ht="15" hidden="false" customHeight="false" outlineLevel="0" collapsed="false"/>
    <row r="2015" customFormat="false" ht="15" hidden="false" customHeight="false" outlineLevel="0" collapsed="false"/>
    <row r="2016" customFormat="false" ht="15" hidden="false" customHeight="false" outlineLevel="0" collapsed="false"/>
    <row r="2017" customFormat="false" ht="15" hidden="false" customHeight="false" outlineLevel="0" collapsed="false"/>
    <row r="2018" customFormat="false" ht="15" hidden="false" customHeight="false" outlineLevel="0" collapsed="false"/>
    <row r="2019" customFormat="false" ht="15" hidden="false" customHeight="false" outlineLevel="0" collapsed="false"/>
    <row r="2020" customFormat="false" ht="15" hidden="false" customHeight="false" outlineLevel="0" collapsed="false"/>
    <row r="2021" customFormat="false" ht="15" hidden="false" customHeight="false" outlineLevel="0" collapsed="false"/>
    <row r="2022" customFormat="false" ht="15" hidden="false" customHeight="false" outlineLevel="0" collapsed="false"/>
    <row r="2023" customFormat="false" ht="15" hidden="false" customHeight="false" outlineLevel="0" collapsed="false"/>
    <row r="2024" customFormat="false" ht="15" hidden="false" customHeight="false" outlineLevel="0" collapsed="false"/>
    <row r="2025" customFormat="false" ht="15" hidden="false" customHeight="false" outlineLevel="0" collapsed="false"/>
    <row r="2026" customFormat="false" ht="15" hidden="false" customHeight="false" outlineLevel="0" collapsed="false"/>
    <row r="2027" customFormat="false" ht="15" hidden="false" customHeight="false" outlineLevel="0" collapsed="false"/>
    <row r="2028" customFormat="false" ht="15" hidden="false" customHeight="false" outlineLevel="0" collapsed="false"/>
    <row r="2029" customFormat="false" ht="15" hidden="false" customHeight="false" outlineLevel="0" collapsed="false"/>
    <row r="2030" customFormat="false" ht="15" hidden="false" customHeight="false" outlineLevel="0" collapsed="false"/>
    <row r="2031" customFormat="false" ht="15" hidden="false" customHeight="false" outlineLevel="0" collapsed="false"/>
    <row r="2032" customFormat="false" ht="15" hidden="false" customHeight="false" outlineLevel="0" collapsed="false"/>
    <row r="2033" customFormat="false" ht="15" hidden="false" customHeight="false" outlineLevel="0" collapsed="false"/>
    <row r="2034" customFormat="false" ht="15" hidden="false" customHeight="false" outlineLevel="0" collapsed="false"/>
    <row r="2035" customFormat="false" ht="15" hidden="false" customHeight="false" outlineLevel="0" collapsed="false"/>
    <row r="2036" customFormat="false" ht="15" hidden="false" customHeight="false" outlineLevel="0" collapsed="false"/>
    <row r="2037" customFormat="false" ht="15" hidden="false" customHeight="false" outlineLevel="0" collapsed="false"/>
    <row r="2038" customFormat="false" ht="15" hidden="false" customHeight="false" outlineLevel="0" collapsed="false"/>
    <row r="2039" customFormat="false" ht="15" hidden="false" customHeight="false" outlineLevel="0" collapsed="false"/>
    <row r="2040" customFormat="false" ht="15" hidden="false" customHeight="false" outlineLevel="0" collapsed="false"/>
    <row r="2041" customFormat="false" ht="15" hidden="false" customHeight="false" outlineLevel="0" collapsed="false"/>
    <row r="2042" customFormat="false" ht="15" hidden="false" customHeight="false" outlineLevel="0" collapsed="false"/>
    <row r="2043" customFormat="false" ht="15" hidden="false" customHeight="false" outlineLevel="0" collapsed="false"/>
    <row r="2044" customFormat="false" ht="15" hidden="false" customHeight="false" outlineLevel="0" collapsed="false"/>
    <row r="2045" customFormat="false" ht="15" hidden="false" customHeight="false" outlineLevel="0" collapsed="false"/>
    <row r="2046" customFormat="false" ht="15" hidden="false" customHeight="false" outlineLevel="0" collapsed="false"/>
    <row r="2047" customFormat="false" ht="15" hidden="false" customHeight="false" outlineLevel="0" collapsed="false"/>
    <row r="2048" customFormat="false" ht="15" hidden="false" customHeight="false" outlineLevel="0" collapsed="false"/>
    <row r="2049" customFormat="false" ht="15" hidden="false" customHeight="false" outlineLevel="0" collapsed="false"/>
    <row r="2050" customFormat="false" ht="15" hidden="false" customHeight="false" outlineLevel="0" collapsed="false"/>
    <row r="2051" customFormat="false" ht="15" hidden="false" customHeight="false" outlineLevel="0" collapsed="false"/>
    <row r="2052" customFormat="false" ht="15" hidden="false" customHeight="false" outlineLevel="0" collapsed="false"/>
    <row r="2053" customFormat="false" ht="15" hidden="false" customHeight="false" outlineLevel="0" collapsed="false"/>
    <row r="2054" customFormat="false" ht="15" hidden="false" customHeight="false" outlineLevel="0" collapsed="false"/>
    <row r="2055" customFormat="false" ht="15" hidden="false" customHeight="false" outlineLevel="0" collapsed="false"/>
    <row r="2056" customFormat="false" ht="15" hidden="false" customHeight="false" outlineLevel="0" collapsed="false"/>
    <row r="2057" customFormat="false" ht="15" hidden="false" customHeight="false" outlineLevel="0" collapsed="false"/>
    <row r="2058" customFormat="false" ht="15" hidden="false" customHeight="false" outlineLevel="0" collapsed="false"/>
    <row r="2059" customFormat="false" ht="15" hidden="false" customHeight="false" outlineLevel="0" collapsed="false"/>
    <row r="2060" customFormat="false" ht="15" hidden="false" customHeight="false" outlineLevel="0" collapsed="false"/>
    <row r="2061" customFormat="false" ht="15" hidden="false" customHeight="false" outlineLevel="0" collapsed="false"/>
    <row r="2062" customFormat="false" ht="15" hidden="false" customHeight="false" outlineLevel="0" collapsed="false"/>
    <row r="2063" customFormat="false" ht="15" hidden="false" customHeight="false" outlineLevel="0" collapsed="false"/>
    <row r="2064" customFormat="false" ht="15" hidden="false" customHeight="false" outlineLevel="0" collapsed="false"/>
    <row r="2065" customFormat="false" ht="15" hidden="false" customHeight="false" outlineLevel="0" collapsed="false"/>
    <row r="2066" customFormat="false" ht="15" hidden="false" customHeight="false" outlineLevel="0" collapsed="false"/>
    <row r="2067" customFormat="false" ht="15" hidden="false" customHeight="false" outlineLevel="0" collapsed="false"/>
    <row r="2068" customFormat="false" ht="15" hidden="false" customHeight="false" outlineLevel="0" collapsed="false"/>
    <row r="2069" customFormat="false" ht="15" hidden="false" customHeight="false" outlineLevel="0" collapsed="false"/>
    <row r="2070" customFormat="false" ht="15" hidden="false" customHeight="false" outlineLevel="0" collapsed="false"/>
    <row r="2071" customFormat="false" ht="15" hidden="false" customHeight="false" outlineLevel="0" collapsed="false"/>
    <row r="2072" customFormat="false" ht="15" hidden="false" customHeight="false" outlineLevel="0" collapsed="false"/>
    <row r="2073" customFormat="false" ht="15" hidden="false" customHeight="false" outlineLevel="0" collapsed="false"/>
    <row r="2074" customFormat="false" ht="15" hidden="false" customHeight="false" outlineLevel="0" collapsed="false"/>
    <row r="2075" customFormat="false" ht="15" hidden="false" customHeight="false" outlineLevel="0" collapsed="false"/>
    <row r="2076" customFormat="false" ht="15" hidden="false" customHeight="false" outlineLevel="0" collapsed="false"/>
    <row r="2077" customFormat="false" ht="15" hidden="false" customHeight="false" outlineLevel="0" collapsed="false"/>
    <row r="2078" customFormat="false" ht="15" hidden="false" customHeight="false" outlineLevel="0" collapsed="false"/>
    <row r="2079" customFormat="false" ht="15" hidden="false" customHeight="false" outlineLevel="0" collapsed="false"/>
    <row r="2080" customFormat="false" ht="15" hidden="false" customHeight="false" outlineLevel="0" collapsed="false"/>
    <row r="2081" customFormat="false" ht="15" hidden="false" customHeight="false" outlineLevel="0" collapsed="false"/>
    <row r="2082" customFormat="false" ht="15" hidden="false" customHeight="false" outlineLevel="0" collapsed="false"/>
    <row r="2083" customFormat="false" ht="15" hidden="false" customHeight="false" outlineLevel="0" collapsed="false"/>
    <row r="2084" customFormat="false" ht="15" hidden="false" customHeight="false" outlineLevel="0" collapsed="false"/>
    <row r="2085" customFormat="false" ht="15" hidden="false" customHeight="false" outlineLevel="0" collapsed="false"/>
    <row r="2086" customFormat="false" ht="15" hidden="false" customHeight="false" outlineLevel="0" collapsed="false"/>
    <row r="2087" customFormat="false" ht="15" hidden="false" customHeight="false" outlineLevel="0" collapsed="false"/>
    <row r="2088" customFormat="false" ht="15" hidden="false" customHeight="false" outlineLevel="0" collapsed="false"/>
    <row r="2089" customFormat="false" ht="15" hidden="false" customHeight="false" outlineLevel="0" collapsed="false"/>
    <row r="2090" customFormat="false" ht="15" hidden="false" customHeight="false" outlineLevel="0" collapsed="false"/>
    <row r="2091" customFormat="false" ht="15" hidden="false" customHeight="false" outlineLevel="0" collapsed="false"/>
    <row r="2092" customFormat="false" ht="15" hidden="false" customHeight="false" outlineLevel="0" collapsed="false"/>
    <row r="2093" customFormat="false" ht="15" hidden="false" customHeight="false" outlineLevel="0" collapsed="false"/>
    <row r="2094" customFormat="false" ht="15" hidden="false" customHeight="false" outlineLevel="0" collapsed="false"/>
    <row r="2095" customFormat="false" ht="15" hidden="false" customHeight="false" outlineLevel="0" collapsed="false"/>
    <row r="2096" customFormat="false" ht="15" hidden="false" customHeight="false" outlineLevel="0" collapsed="false"/>
    <row r="2097" customFormat="false" ht="15" hidden="false" customHeight="false" outlineLevel="0" collapsed="false"/>
    <row r="2098" customFormat="false" ht="15" hidden="false" customHeight="false" outlineLevel="0" collapsed="false"/>
    <row r="2099" customFormat="false" ht="15" hidden="false" customHeight="false" outlineLevel="0" collapsed="false"/>
    <row r="2100" customFormat="false" ht="15" hidden="false" customHeight="false" outlineLevel="0" collapsed="false"/>
    <row r="2101" customFormat="false" ht="15" hidden="false" customHeight="false" outlineLevel="0" collapsed="false"/>
    <row r="2102" customFormat="false" ht="15" hidden="false" customHeight="false" outlineLevel="0" collapsed="false"/>
    <row r="2103" customFormat="false" ht="15" hidden="false" customHeight="false" outlineLevel="0" collapsed="false"/>
    <row r="2104" customFormat="false" ht="15" hidden="false" customHeight="false" outlineLevel="0" collapsed="false"/>
    <row r="2105" customFormat="false" ht="15" hidden="false" customHeight="false" outlineLevel="0" collapsed="false"/>
    <row r="2106" customFormat="false" ht="15" hidden="false" customHeight="false" outlineLevel="0" collapsed="false"/>
    <row r="2107" customFormat="false" ht="15" hidden="false" customHeight="false" outlineLevel="0" collapsed="false"/>
    <row r="2108" customFormat="false" ht="15" hidden="false" customHeight="false" outlineLevel="0" collapsed="false"/>
    <row r="2109" customFormat="false" ht="15" hidden="false" customHeight="false" outlineLevel="0" collapsed="false"/>
    <row r="2110" customFormat="false" ht="15" hidden="false" customHeight="false" outlineLevel="0" collapsed="false"/>
    <row r="2111" customFormat="false" ht="15" hidden="false" customHeight="false" outlineLevel="0" collapsed="false"/>
    <row r="2112" customFormat="false" ht="15" hidden="false" customHeight="false" outlineLevel="0" collapsed="false"/>
    <row r="2113" customFormat="false" ht="15" hidden="false" customHeight="false" outlineLevel="0" collapsed="false"/>
    <row r="2114" customFormat="false" ht="15" hidden="false" customHeight="false" outlineLevel="0" collapsed="false"/>
    <row r="2115" customFormat="false" ht="15" hidden="false" customHeight="false" outlineLevel="0" collapsed="false"/>
    <row r="2116" customFormat="false" ht="15" hidden="false" customHeight="false" outlineLevel="0" collapsed="false"/>
    <row r="2117" customFormat="false" ht="15" hidden="false" customHeight="false" outlineLevel="0" collapsed="false"/>
    <row r="2118" customFormat="false" ht="15" hidden="false" customHeight="false" outlineLevel="0" collapsed="false"/>
    <row r="2119" customFormat="false" ht="15" hidden="false" customHeight="false" outlineLevel="0" collapsed="false"/>
    <row r="2120" customFormat="false" ht="15" hidden="false" customHeight="false" outlineLevel="0" collapsed="false"/>
    <row r="2121" customFormat="false" ht="15" hidden="false" customHeight="false" outlineLevel="0" collapsed="false"/>
    <row r="2122" customFormat="false" ht="15" hidden="false" customHeight="false" outlineLevel="0" collapsed="false"/>
    <row r="2123" customFormat="false" ht="15" hidden="false" customHeight="false" outlineLevel="0" collapsed="false"/>
    <row r="2124" customFormat="false" ht="15" hidden="false" customHeight="false" outlineLevel="0" collapsed="false"/>
    <row r="2125" customFormat="false" ht="15" hidden="false" customHeight="false" outlineLevel="0" collapsed="false"/>
    <row r="2126" customFormat="false" ht="15" hidden="false" customHeight="false" outlineLevel="0" collapsed="false"/>
    <row r="2127" customFormat="false" ht="15" hidden="false" customHeight="false" outlineLevel="0" collapsed="false"/>
    <row r="2128" customFormat="false" ht="15" hidden="false" customHeight="false" outlineLevel="0" collapsed="false"/>
    <row r="2129" customFormat="false" ht="15" hidden="false" customHeight="false" outlineLevel="0" collapsed="false"/>
    <row r="2130" customFormat="false" ht="15" hidden="false" customHeight="false" outlineLevel="0" collapsed="false"/>
    <row r="2131" customFormat="false" ht="15" hidden="false" customHeight="false" outlineLevel="0" collapsed="false"/>
    <row r="2132" customFormat="false" ht="15" hidden="false" customHeight="false" outlineLevel="0" collapsed="false"/>
    <row r="2133" customFormat="false" ht="15" hidden="false" customHeight="false" outlineLevel="0" collapsed="false"/>
    <row r="2134" customFormat="false" ht="15" hidden="false" customHeight="false" outlineLevel="0" collapsed="false"/>
    <row r="2135" customFormat="false" ht="15" hidden="false" customHeight="false" outlineLevel="0" collapsed="false"/>
    <row r="2136" customFormat="false" ht="15" hidden="false" customHeight="false" outlineLevel="0" collapsed="false"/>
    <row r="2137" customFormat="false" ht="15" hidden="false" customHeight="false" outlineLevel="0" collapsed="false"/>
    <row r="2138" customFormat="false" ht="15" hidden="false" customHeight="false" outlineLevel="0" collapsed="false"/>
    <row r="2139" customFormat="false" ht="15" hidden="false" customHeight="false" outlineLevel="0" collapsed="false"/>
    <row r="2140" customFormat="false" ht="15" hidden="false" customHeight="false" outlineLevel="0" collapsed="false"/>
    <row r="2141" customFormat="false" ht="15" hidden="false" customHeight="false" outlineLevel="0" collapsed="false"/>
    <row r="2142" customFormat="false" ht="15" hidden="false" customHeight="false" outlineLevel="0" collapsed="false"/>
    <row r="2143" customFormat="false" ht="15" hidden="false" customHeight="false" outlineLevel="0" collapsed="false"/>
    <row r="2144" customFormat="false" ht="15" hidden="false" customHeight="false" outlineLevel="0" collapsed="false"/>
    <row r="2145" customFormat="false" ht="15" hidden="false" customHeight="false" outlineLevel="0" collapsed="false"/>
    <row r="2146" customFormat="false" ht="15" hidden="false" customHeight="false" outlineLevel="0" collapsed="false"/>
    <row r="2147" customFormat="false" ht="15" hidden="false" customHeight="false" outlineLevel="0" collapsed="false"/>
    <row r="2148" customFormat="false" ht="15" hidden="false" customHeight="false" outlineLevel="0" collapsed="false"/>
    <row r="2149" customFormat="false" ht="15" hidden="false" customHeight="false" outlineLevel="0" collapsed="false"/>
    <row r="2150" customFormat="false" ht="15" hidden="false" customHeight="false" outlineLevel="0" collapsed="false"/>
    <row r="2151" customFormat="false" ht="15" hidden="false" customHeight="false" outlineLevel="0" collapsed="false"/>
    <row r="2152" customFormat="false" ht="15" hidden="false" customHeight="false" outlineLevel="0" collapsed="false"/>
    <row r="2153" customFormat="false" ht="15" hidden="false" customHeight="false" outlineLevel="0" collapsed="false"/>
    <row r="2154" customFormat="false" ht="15" hidden="false" customHeight="false" outlineLevel="0" collapsed="false"/>
    <row r="2155" customFormat="false" ht="15" hidden="false" customHeight="false" outlineLevel="0" collapsed="false"/>
    <row r="2156" customFormat="false" ht="15" hidden="false" customHeight="false" outlineLevel="0" collapsed="false"/>
    <row r="2157" customFormat="false" ht="15" hidden="false" customHeight="false" outlineLevel="0" collapsed="false"/>
    <row r="2158" customFormat="false" ht="15" hidden="false" customHeight="false" outlineLevel="0" collapsed="false"/>
    <row r="2159" customFormat="false" ht="15" hidden="false" customHeight="false" outlineLevel="0" collapsed="false"/>
    <row r="2160" customFormat="false" ht="15" hidden="false" customHeight="false" outlineLevel="0" collapsed="false"/>
    <row r="2161" customFormat="false" ht="15" hidden="false" customHeight="false" outlineLevel="0" collapsed="false"/>
    <row r="2162" customFormat="false" ht="15" hidden="false" customHeight="false" outlineLevel="0" collapsed="false"/>
    <row r="2163" customFormat="false" ht="15" hidden="false" customHeight="false" outlineLevel="0" collapsed="false"/>
    <row r="2164" customFormat="false" ht="15" hidden="false" customHeight="false" outlineLevel="0" collapsed="false"/>
    <row r="2165" customFormat="false" ht="15" hidden="false" customHeight="false" outlineLevel="0" collapsed="false"/>
    <row r="2166" customFormat="false" ht="15" hidden="false" customHeight="false" outlineLevel="0" collapsed="false"/>
    <row r="2167" customFormat="false" ht="15" hidden="false" customHeight="false" outlineLevel="0" collapsed="false"/>
    <row r="2168" customFormat="false" ht="15" hidden="false" customHeight="false" outlineLevel="0" collapsed="false"/>
    <row r="2169" customFormat="false" ht="15" hidden="false" customHeight="false" outlineLevel="0" collapsed="false"/>
    <row r="2170" customFormat="false" ht="15" hidden="false" customHeight="false" outlineLevel="0" collapsed="false"/>
    <row r="2171" customFormat="false" ht="15" hidden="false" customHeight="false" outlineLevel="0" collapsed="false"/>
    <row r="2172" customFormat="false" ht="15" hidden="false" customHeight="false" outlineLevel="0" collapsed="false"/>
    <row r="2173" customFormat="false" ht="15" hidden="false" customHeight="false" outlineLevel="0" collapsed="false"/>
    <row r="2174" customFormat="false" ht="15" hidden="false" customHeight="false" outlineLevel="0" collapsed="false"/>
    <row r="2175" customFormat="false" ht="15" hidden="false" customHeight="false" outlineLevel="0" collapsed="false"/>
    <row r="2176" customFormat="false" ht="15" hidden="false" customHeight="false" outlineLevel="0" collapsed="false"/>
    <row r="2177" customFormat="false" ht="15" hidden="false" customHeight="false" outlineLevel="0" collapsed="false"/>
    <row r="2178" customFormat="false" ht="15" hidden="false" customHeight="false" outlineLevel="0" collapsed="false"/>
    <row r="2179" customFormat="false" ht="15" hidden="false" customHeight="false" outlineLevel="0" collapsed="false"/>
    <row r="2180" customFormat="false" ht="15" hidden="false" customHeight="false" outlineLevel="0" collapsed="false"/>
    <row r="2181" customFormat="false" ht="15" hidden="false" customHeight="false" outlineLevel="0" collapsed="false"/>
    <row r="2182" customFormat="false" ht="15" hidden="false" customHeight="false" outlineLevel="0" collapsed="false"/>
    <row r="2183" customFormat="false" ht="15" hidden="false" customHeight="false" outlineLevel="0" collapsed="false"/>
    <row r="2184" customFormat="false" ht="15" hidden="false" customHeight="false" outlineLevel="0" collapsed="false"/>
    <row r="2185" customFormat="false" ht="15" hidden="false" customHeight="false" outlineLevel="0" collapsed="false"/>
    <row r="2186" customFormat="false" ht="15" hidden="false" customHeight="false" outlineLevel="0" collapsed="false"/>
    <row r="2187" customFormat="false" ht="15" hidden="false" customHeight="false" outlineLevel="0" collapsed="false"/>
    <row r="2188" customFormat="false" ht="15" hidden="false" customHeight="false" outlineLevel="0" collapsed="false"/>
    <row r="2189" customFormat="false" ht="15" hidden="false" customHeight="false" outlineLevel="0" collapsed="false"/>
    <row r="2190" customFormat="false" ht="15" hidden="false" customHeight="false" outlineLevel="0" collapsed="false"/>
    <row r="2191" customFormat="false" ht="15" hidden="false" customHeight="false" outlineLevel="0" collapsed="false"/>
    <row r="2192" customFormat="false" ht="15" hidden="false" customHeight="false" outlineLevel="0" collapsed="false"/>
    <row r="2193" customFormat="false" ht="15" hidden="false" customHeight="false" outlineLevel="0" collapsed="false"/>
    <row r="2194" customFormat="false" ht="15" hidden="false" customHeight="false" outlineLevel="0" collapsed="false"/>
    <row r="2195" customFormat="false" ht="15" hidden="false" customHeight="false" outlineLevel="0" collapsed="false"/>
    <row r="2196" customFormat="false" ht="15" hidden="false" customHeight="false" outlineLevel="0" collapsed="false"/>
    <row r="2197" customFormat="false" ht="15" hidden="false" customHeight="false" outlineLevel="0" collapsed="false"/>
    <row r="2198" customFormat="false" ht="15" hidden="false" customHeight="false" outlineLevel="0" collapsed="false"/>
    <row r="2199" customFormat="false" ht="15" hidden="false" customHeight="false" outlineLevel="0" collapsed="false"/>
    <row r="2200" customFormat="false" ht="15" hidden="false" customHeight="false" outlineLevel="0" collapsed="false"/>
    <row r="2201" customFormat="false" ht="15" hidden="false" customHeight="false" outlineLevel="0" collapsed="false"/>
    <row r="2202" customFormat="false" ht="15" hidden="false" customHeight="false" outlineLevel="0" collapsed="false"/>
    <row r="2203" customFormat="false" ht="15" hidden="false" customHeight="false" outlineLevel="0" collapsed="false"/>
    <row r="2204" customFormat="false" ht="15" hidden="false" customHeight="false" outlineLevel="0" collapsed="false"/>
    <row r="2205" customFormat="false" ht="15" hidden="false" customHeight="false" outlineLevel="0" collapsed="false"/>
    <row r="2206" customFormat="false" ht="15" hidden="false" customHeight="false" outlineLevel="0" collapsed="false"/>
    <row r="2207" customFormat="false" ht="15" hidden="false" customHeight="false" outlineLevel="0" collapsed="false"/>
    <row r="2208" customFormat="false" ht="15" hidden="false" customHeight="false" outlineLevel="0" collapsed="false"/>
    <row r="2209" customFormat="false" ht="15" hidden="false" customHeight="false" outlineLevel="0" collapsed="false"/>
    <row r="2210" customFormat="false" ht="15" hidden="false" customHeight="false" outlineLevel="0" collapsed="false"/>
    <row r="2211" customFormat="false" ht="15" hidden="false" customHeight="false" outlineLevel="0" collapsed="false"/>
    <row r="2212" customFormat="false" ht="15" hidden="false" customHeight="false" outlineLevel="0" collapsed="false"/>
    <row r="2213" customFormat="false" ht="15" hidden="false" customHeight="false" outlineLevel="0" collapsed="false"/>
    <row r="2214" customFormat="false" ht="15" hidden="false" customHeight="false" outlineLevel="0" collapsed="false"/>
    <row r="2215" customFormat="false" ht="15" hidden="false" customHeight="false" outlineLevel="0" collapsed="false"/>
    <row r="2216" customFormat="false" ht="15" hidden="false" customHeight="false" outlineLevel="0" collapsed="false"/>
    <row r="2217" customFormat="false" ht="15" hidden="false" customHeight="false" outlineLevel="0" collapsed="false"/>
    <row r="2218" customFormat="false" ht="15" hidden="false" customHeight="false" outlineLevel="0" collapsed="false"/>
    <row r="2219" customFormat="false" ht="15" hidden="false" customHeight="false" outlineLevel="0" collapsed="false"/>
    <row r="2220" customFormat="false" ht="15" hidden="false" customHeight="false" outlineLevel="0" collapsed="false"/>
    <row r="2221" customFormat="false" ht="15" hidden="false" customHeight="false" outlineLevel="0" collapsed="false"/>
    <row r="2222" customFormat="false" ht="15" hidden="false" customHeight="false" outlineLevel="0" collapsed="false"/>
    <row r="2223" customFormat="false" ht="15" hidden="false" customHeight="false" outlineLevel="0" collapsed="false"/>
    <row r="2224" customFormat="false" ht="15" hidden="false" customHeight="false" outlineLevel="0" collapsed="false"/>
    <row r="2225" customFormat="false" ht="15" hidden="false" customHeight="false" outlineLevel="0" collapsed="false"/>
    <row r="2226" customFormat="false" ht="15" hidden="false" customHeight="false" outlineLevel="0" collapsed="false"/>
    <row r="2227" customFormat="false" ht="15" hidden="false" customHeight="false" outlineLevel="0" collapsed="false"/>
    <row r="2228" customFormat="false" ht="15" hidden="false" customHeight="false" outlineLevel="0" collapsed="false"/>
    <row r="2229" customFormat="false" ht="15" hidden="false" customHeight="false" outlineLevel="0" collapsed="false"/>
    <row r="2230" customFormat="false" ht="15" hidden="false" customHeight="false" outlineLevel="0" collapsed="false"/>
    <row r="2231" customFormat="false" ht="15" hidden="false" customHeight="false" outlineLevel="0" collapsed="false"/>
    <row r="2232" customFormat="false" ht="15" hidden="false" customHeight="false" outlineLevel="0" collapsed="false"/>
    <row r="2233" customFormat="false" ht="15" hidden="false" customHeight="false" outlineLevel="0" collapsed="false"/>
    <row r="2234" customFormat="false" ht="15" hidden="false" customHeight="false" outlineLevel="0" collapsed="false"/>
    <row r="2235" customFormat="false" ht="15" hidden="false" customHeight="false" outlineLevel="0" collapsed="false"/>
    <row r="2236" customFormat="false" ht="15" hidden="false" customHeight="false" outlineLevel="0" collapsed="false"/>
    <row r="2237" customFormat="false" ht="15" hidden="false" customHeight="false" outlineLevel="0" collapsed="false"/>
    <row r="2238" customFormat="false" ht="15" hidden="false" customHeight="false" outlineLevel="0" collapsed="false"/>
    <row r="2239" customFormat="false" ht="15" hidden="false" customHeight="false" outlineLevel="0" collapsed="false"/>
    <row r="2240" customFormat="false" ht="15" hidden="false" customHeight="false" outlineLevel="0" collapsed="false"/>
    <row r="2241" customFormat="false" ht="15" hidden="false" customHeight="false" outlineLevel="0" collapsed="false"/>
    <row r="2242" customFormat="false" ht="15" hidden="false" customHeight="false" outlineLevel="0" collapsed="false"/>
    <row r="2243" customFormat="false" ht="15" hidden="false" customHeight="false" outlineLevel="0" collapsed="false"/>
    <row r="2244" customFormat="false" ht="15" hidden="false" customHeight="false" outlineLevel="0" collapsed="false"/>
    <row r="2245" customFormat="false" ht="15" hidden="false" customHeight="false" outlineLevel="0" collapsed="false"/>
    <row r="2246" customFormat="false" ht="15" hidden="false" customHeight="false" outlineLevel="0" collapsed="false"/>
    <row r="2247" customFormat="false" ht="15" hidden="false" customHeight="false" outlineLevel="0" collapsed="false"/>
    <row r="2248" customFormat="false" ht="15" hidden="false" customHeight="false" outlineLevel="0" collapsed="false"/>
    <row r="2249" customFormat="false" ht="15" hidden="false" customHeight="false" outlineLevel="0" collapsed="false"/>
    <row r="2250" customFormat="false" ht="15" hidden="false" customHeight="false" outlineLevel="0" collapsed="false"/>
    <row r="2251" customFormat="false" ht="15" hidden="false" customHeight="false" outlineLevel="0" collapsed="false"/>
    <row r="2252" customFormat="false" ht="15" hidden="false" customHeight="false" outlineLevel="0" collapsed="false"/>
    <row r="2253" customFormat="false" ht="15" hidden="false" customHeight="false" outlineLevel="0" collapsed="false"/>
    <row r="2254" customFormat="false" ht="15" hidden="false" customHeight="false" outlineLevel="0" collapsed="false"/>
    <row r="2255" customFormat="false" ht="15" hidden="false" customHeight="false" outlineLevel="0" collapsed="false"/>
    <row r="2256" customFormat="false" ht="15" hidden="false" customHeight="false" outlineLevel="0" collapsed="false"/>
    <row r="2257" customFormat="false" ht="15" hidden="false" customHeight="false" outlineLevel="0" collapsed="false"/>
    <row r="2258" customFormat="false" ht="15" hidden="false" customHeight="false" outlineLevel="0" collapsed="false"/>
    <row r="2259" customFormat="false" ht="15" hidden="false" customHeight="false" outlineLevel="0" collapsed="false"/>
    <row r="2260" customFormat="false" ht="15" hidden="false" customHeight="false" outlineLevel="0" collapsed="false"/>
    <row r="2261" customFormat="false" ht="15" hidden="false" customHeight="false" outlineLevel="0" collapsed="false"/>
    <row r="2262" customFormat="false" ht="15" hidden="false" customHeight="false" outlineLevel="0" collapsed="false"/>
    <row r="2263" customFormat="false" ht="15" hidden="false" customHeight="false" outlineLevel="0" collapsed="false"/>
    <row r="2264" customFormat="false" ht="15" hidden="false" customHeight="false" outlineLevel="0" collapsed="false"/>
    <row r="2265" customFormat="false" ht="15" hidden="false" customHeight="false" outlineLevel="0" collapsed="false"/>
    <row r="2266" customFormat="false" ht="15" hidden="false" customHeight="false" outlineLevel="0" collapsed="false"/>
    <row r="2267" customFormat="false" ht="15" hidden="false" customHeight="false" outlineLevel="0" collapsed="false"/>
    <row r="2268" customFormat="false" ht="15" hidden="false" customHeight="false" outlineLevel="0" collapsed="false"/>
    <row r="2269" customFormat="false" ht="15" hidden="false" customHeight="false" outlineLevel="0" collapsed="false"/>
    <row r="2270" customFormat="false" ht="15" hidden="false" customHeight="false" outlineLevel="0" collapsed="false"/>
    <row r="2271" customFormat="false" ht="15" hidden="false" customHeight="false" outlineLevel="0" collapsed="false"/>
    <row r="2272" customFormat="false" ht="15" hidden="false" customHeight="false" outlineLevel="0" collapsed="false"/>
    <row r="2273" customFormat="false" ht="15" hidden="false" customHeight="false" outlineLevel="0" collapsed="false"/>
    <row r="2274" customFormat="false" ht="15" hidden="false" customHeight="false" outlineLevel="0" collapsed="false"/>
    <row r="2275" customFormat="false" ht="15" hidden="false" customHeight="false" outlineLevel="0" collapsed="false"/>
    <row r="2276" customFormat="false" ht="15" hidden="false" customHeight="false" outlineLevel="0" collapsed="false"/>
    <row r="2277" customFormat="false" ht="15" hidden="false" customHeight="false" outlineLevel="0" collapsed="false"/>
    <row r="2278" customFormat="false" ht="15" hidden="false" customHeight="false" outlineLevel="0" collapsed="false"/>
    <row r="2279" customFormat="false" ht="15" hidden="false" customHeight="false" outlineLevel="0" collapsed="false"/>
    <row r="2280" customFormat="false" ht="15" hidden="false" customHeight="false" outlineLevel="0" collapsed="false"/>
    <row r="2281" customFormat="false" ht="15" hidden="false" customHeight="false" outlineLevel="0" collapsed="false"/>
    <row r="2282" customFormat="false" ht="15" hidden="false" customHeight="false" outlineLevel="0" collapsed="false"/>
    <row r="2283" customFormat="false" ht="15" hidden="false" customHeight="false" outlineLevel="0" collapsed="false"/>
    <row r="2284" customFormat="false" ht="15" hidden="false" customHeight="false" outlineLevel="0" collapsed="false"/>
    <row r="2285" customFormat="false" ht="15" hidden="false" customHeight="false" outlineLevel="0" collapsed="false"/>
    <row r="2286" customFormat="false" ht="15" hidden="false" customHeight="false" outlineLevel="0" collapsed="false"/>
    <row r="2287" customFormat="false" ht="15" hidden="false" customHeight="false" outlineLevel="0" collapsed="false"/>
    <row r="2288" customFormat="false" ht="15" hidden="false" customHeight="false" outlineLevel="0" collapsed="false"/>
    <row r="2289" customFormat="false" ht="15" hidden="false" customHeight="false" outlineLevel="0" collapsed="false"/>
    <row r="2290" customFormat="false" ht="15" hidden="false" customHeight="false" outlineLevel="0" collapsed="false"/>
    <row r="2291" customFormat="false" ht="15" hidden="false" customHeight="false" outlineLevel="0" collapsed="false"/>
    <row r="2292" customFormat="false" ht="15" hidden="false" customHeight="false" outlineLevel="0" collapsed="false"/>
    <row r="2293" customFormat="false" ht="15" hidden="false" customHeight="false" outlineLevel="0" collapsed="false"/>
    <row r="2294" customFormat="false" ht="15" hidden="false" customHeight="false" outlineLevel="0" collapsed="false"/>
    <row r="2295" customFormat="false" ht="15" hidden="false" customHeight="false" outlineLevel="0" collapsed="false"/>
    <row r="2296" customFormat="false" ht="15" hidden="false" customHeight="false" outlineLevel="0" collapsed="false"/>
    <row r="2297" customFormat="false" ht="15" hidden="false" customHeight="false" outlineLevel="0" collapsed="false"/>
    <row r="2298" customFormat="false" ht="15" hidden="false" customHeight="false" outlineLevel="0" collapsed="false"/>
    <row r="2299" customFormat="false" ht="15" hidden="false" customHeight="false" outlineLevel="0" collapsed="false"/>
    <row r="2300" customFormat="false" ht="15" hidden="false" customHeight="false" outlineLevel="0" collapsed="false"/>
    <row r="2301" customFormat="false" ht="15" hidden="false" customHeight="false" outlineLevel="0" collapsed="false"/>
    <row r="2302" customFormat="false" ht="15" hidden="false" customHeight="false" outlineLevel="0" collapsed="false"/>
    <row r="2303" customFormat="false" ht="15" hidden="false" customHeight="false" outlineLevel="0" collapsed="false"/>
    <row r="2304" customFormat="false" ht="15" hidden="false" customHeight="false" outlineLevel="0" collapsed="false"/>
    <row r="2305" customFormat="false" ht="15" hidden="false" customHeight="false" outlineLevel="0" collapsed="false"/>
    <row r="2306" customFormat="false" ht="15" hidden="false" customHeight="false" outlineLevel="0" collapsed="false"/>
    <row r="2307" customFormat="false" ht="15" hidden="false" customHeight="false" outlineLevel="0" collapsed="false"/>
    <row r="2308" customFormat="false" ht="15" hidden="false" customHeight="false" outlineLevel="0" collapsed="false"/>
    <row r="2309" customFormat="false" ht="15" hidden="false" customHeight="false" outlineLevel="0" collapsed="false"/>
    <row r="2310" customFormat="false" ht="15" hidden="false" customHeight="false" outlineLevel="0" collapsed="false"/>
    <row r="2311" customFormat="false" ht="15" hidden="false" customHeight="false" outlineLevel="0" collapsed="false"/>
    <row r="2312" customFormat="false" ht="15" hidden="false" customHeight="false" outlineLevel="0" collapsed="false"/>
    <row r="2313" customFormat="false" ht="15" hidden="false" customHeight="false" outlineLevel="0" collapsed="false"/>
    <row r="2314" customFormat="false" ht="15" hidden="false" customHeight="false" outlineLevel="0" collapsed="false"/>
    <row r="2315" customFormat="false" ht="15" hidden="false" customHeight="false" outlineLevel="0" collapsed="false"/>
    <row r="2316" customFormat="false" ht="15" hidden="false" customHeight="false" outlineLevel="0" collapsed="false"/>
    <row r="2317" customFormat="false" ht="15" hidden="false" customHeight="false" outlineLevel="0" collapsed="false"/>
    <row r="2318" customFormat="false" ht="15" hidden="false" customHeight="false" outlineLevel="0" collapsed="false"/>
    <row r="2319" customFormat="false" ht="15" hidden="false" customHeight="false" outlineLevel="0" collapsed="false"/>
    <row r="2320" customFormat="false" ht="15" hidden="false" customHeight="false" outlineLevel="0" collapsed="false"/>
    <row r="2321" customFormat="false" ht="15" hidden="false" customHeight="false" outlineLevel="0" collapsed="false"/>
    <row r="2322" customFormat="false" ht="15" hidden="false" customHeight="false" outlineLevel="0" collapsed="false"/>
    <row r="2323" customFormat="false" ht="15" hidden="false" customHeight="false" outlineLevel="0" collapsed="false"/>
    <row r="2324" customFormat="false" ht="15" hidden="false" customHeight="false" outlineLevel="0" collapsed="false"/>
    <row r="2325" customFormat="false" ht="15" hidden="false" customHeight="false" outlineLevel="0" collapsed="false"/>
    <row r="2326" customFormat="false" ht="15" hidden="false" customHeight="false" outlineLevel="0" collapsed="false"/>
    <row r="2327" customFormat="false" ht="15" hidden="false" customHeight="false" outlineLevel="0" collapsed="false"/>
    <row r="2328" customFormat="false" ht="15" hidden="false" customHeight="false" outlineLevel="0" collapsed="false"/>
    <row r="2329" customFormat="false" ht="15" hidden="false" customHeight="false" outlineLevel="0" collapsed="false"/>
    <row r="2330" customFormat="false" ht="15" hidden="false" customHeight="false" outlineLevel="0" collapsed="false"/>
    <row r="2331" customFormat="false" ht="15" hidden="false" customHeight="false" outlineLevel="0" collapsed="false"/>
    <row r="2332" customFormat="false" ht="15" hidden="false" customHeight="false" outlineLevel="0" collapsed="false"/>
    <row r="2333" customFormat="false" ht="15" hidden="false" customHeight="false" outlineLevel="0" collapsed="false"/>
    <row r="2334" customFormat="false" ht="15" hidden="false" customHeight="false" outlineLevel="0" collapsed="false"/>
    <row r="2335" customFormat="false" ht="15" hidden="false" customHeight="false" outlineLevel="0" collapsed="false"/>
    <row r="2336" customFormat="false" ht="15" hidden="false" customHeight="false" outlineLevel="0" collapsed="false"/>
    <row r="2337" customFormat="false" ht="15" hidden="false" customHeight="false" outlineLevel="0" collapsed="false"/>
    <row r="2338" customFormat="false" ht="15" hidden="false" customHeight="false" outlineLevel="0" collapsed="false"/>
    <row r="2339" customFormat="false" ht="15" hidden="false" customHeight="false" outlineLevel="0" collapsed="false"/>
    <row r="2340" customFormat="false" ht="15" hidden="false" customHeight="false" outlineLevel="0" collapsed="false"/>
    <row r="2341" customFormat="false" ht="15" hidden="false" customHeight="false" outlineLevel="0" collapsed="false"/>
    <row r="2342" customFormat="false" ht="15" hidden="false" customHeight="false" outlineLevel="0" collapsed="false"/>
    <row r="2343" customFormat="false" ht="15" hidden="false" customHeight="false" outlineLevel="0" collapsed="false"/>
    <row r="2344" customFormat="false" ht="15" hidden="false" customHeight="false" outlineLevel="0" collapsed="false"/>
    <row r="2345" customFormat="false" ht="15" hidden="false" customHeight="false" outlineLevel="0" collapsed="false"/>
    <row r="2346" customFormat="false" ht="15" hidden="false" customHeight="false" outlineLevel="0" collapsed="false"/>
    <row r="2347" customFormat="false" ht="15" hidden="false" customHeight="false" outlineLevel="0" collapsed="false"/>
    <row r="2348" customFormat="false" ht="15" hidden="false" customHeight="false" outlineLevel="0" collapsed="false"/>
    <row r="2349" customFormat="false" ht="15" hidden="false" customHeight="false" outlineLevel="0" collapsed="false"/>
    <row r="2350" customFormat="false" ht="15" hidden="false" customHeight="false" outlineLevel="0" collapsed="false"/>
    <row r="2351" customFormat="false" ht="15" hidden="false" customHeight="false" outlineLevel="0" collapsed="false"/>
    <row r="2352" customFormat="false" ht="15" hidden="false" customHeight="false" outlineLevel="0" collapsed="false"/>
    <row r="2353" customFormat="false" ht="15" hidden="false" customHeight="false" outlineLevel="0" collapsed="false"/>
    <row r="2354" customFormat="false" ht="15" hidden="false" customHeight="false" outlineLevel="0" collapsed="false"/>
    <row r="2355" customFormat="false" ht="15" hidden="false" customHeight="false" outlineLevel="0" collapsed="false"/>
    <row r="2356" customFormat="false" ht="15" hidden="false" customHeight="false" outlineLevel="0" collapsed="false"/>
    <row r="2357" customFormat="false" ht="15" hidden="false" customHeight="false" outlineLevel="0" collapsed="false"/>
    <row r="2358" customFormat="false" ht="15" hidden="false" customHeight="false" outlineLevel="0" collapsed="false"/>
    <row r="2359" customFormat="false" ht="15" hidden="false" customHeight="false" outlineLevel="0" collapsed="false"/>
    <row r="2360" customFormat="false" ht="15" hidden="false" customHeight="false" outlineLevel="0" collapsed="false"/>
    <row r="2361" customFormat="false" ht="15" hidden="false" customHeight="false" outlineLevel="0" collapsed="false"/>
    <row r="2362" customFormat="false" ht="15" hidden="false" customHeight="false" outlineLevel="0" collapsed="false"/>
    <row r="2363" customFormat="false" ht="15" hidden="false" customHeight="false" outlineLevel="0" collapsed="false"/>
    <row r="2364" customFormat="false" ht="15" hidden="false" customHeight="false" outlineLevel="0" collapsed="false"/>
    <row r="2365" customFormat="false" ht="15" hidden="false" customHeight="false" outlineLevel="0" collapsed="false"/>
    <row r="2366" customFormat="false" ht="15" hidden="false" customHeight="false" outlineLevel="0" collapsed="false"/>
    <row r="2367" customFormat="false" ht="15" hidden="false" customHeight="false" outlineLevel="0" collapsed="false"/>
    <row r="2368" customFormat="false" ht="15" hidden="false" customHeight="false" outlineLevel="0" collapsed="false"/>
    <row r="2369" customFormat="false" ht="15" hidden="false" customHeight="false" outlineLevel="0" collapsed="false"/>
    <row r="2370" customFormat="false" ht="15" hidden="false" customHeight="false" outlineLevel="0" collapsed="false"/>
    <row r="2371" customFormat="false" ht="15" hidden="false" customHeight="false" outlineLevel="0" collapsed="false"/>
    <row r="2372" customFormat="false" ht="15" hidden="false" customHeight="false" outlineLevel="0" collapsed="false"/>
    <row r="2373" customFormat="false" ht="15" hidden="false" customHeight="false" outlineLevel="0" collapsed="false"/>
    <row r="2374" customFormat="false" ht="15" hidden="false" customHeight="false" outlineLevel="0" collapsed="false"/>
    <row r="2375" customFormat="false" ht="15" hidden="false" customHeight="false" outlineLevel="0" collapsed="false"/>
    <row r="2376" customFormat="false" ht="15" hidden="false" customHeight="false" outlineLevel="0" collapsed="false"/>
    <row r="2377" customFormat="false" ht="15" hidden="false" customHeight="false" outlineLevel="0" collapsed="false"/>
    <row r="2378" customFormat="false" ht="15" hidden="false" customHeight="false" outlineLevel="0" collapsed="false"/>
    <row r="2379" customFormat="false" ht="15" hidden="false" customHeight="false" outlineLevel="0" collapsed="false"/>
    <row r="2380" customFormat="false" ht="15" hidden="false" customHeight="false" outlineLevel="0" collapsed="false"/>
    <row r="2381" customFormat="false" ht="15" hidden="false" customHeight="false" outlineLevel="0" collapsed="false"/>
    <row r="2382" customFormat="false" ht="15" hidden="false" customHeight="false" outlineLevel="0" collapsed="false"/>
    <row r="2383" customFormat="false" ht="15" hidden="false" customHeight="false" outlineLevel="0" collapsed="false"/>
    <row r="2384" customFormat="false" ht="15" hidden="false" customHeight="false" outlineLevel="0" collapsed="false"/>
    <row r="2385" customFormat="false" ht="15" hidden="false" customHeight="false" outlineLevel="0" collapsed="false"/>
    <row r="2386" customFormat="false" ht="15" hidden="false" customHeight="false" outlineLevel="0" collapsed="false"/>
    <row r="2387" customFormat="false" ht="15" hidden="false" customHeight="false" outlineLevel="0" collapsed="false"/>
    <row r="2388" customFormat="false" ht="15" hidden="false" customHeight="false" outlineLevel="0" collapsed="false"/>
    <row r="2389" customFormat="false" ht="15" hidden="false" customHeight="false" outlineLevel="0" collapsed="false"/>
    <row r="2390" customFormat="false" ht="15" hidden="false" customHeight="false" outlineLevel="0" collapsed="false"/>
    <row r="2391" customFormat="false" ht="15" hidden="false" customHeight="false" outlineLevel="0" collapsed="false"/>
    <row r="2392" customFormat="false" ht="15" hidden="false" customHeight="false" outlineLevel="0" collapsed="false"/>
    <row r="2393" customFormat="false" ht="15" hidden="false" customHeight="false" outlineLevel="0" collapsed="false"/>
    <row r="2394" customFormat="false" ht="15" hidden="false" customHeight="false" outlineLevel="0" collapsed="false"/>
    <row r="2395" customFormat="false" ht="15" hidden="false" customHeight="false" outlineLevel="0" collapsed="false"/>
    <row r="2396" customFormat="false" ht="15" hidden="false" customHeight="false" outlineLevel="0" collapsed="false"/>
    <row r="2397" customFormat="false" ht="15" hidden="false" customHeight="false" outlineLevel="0" collapsed="false"/>
    <row r="2398" customFormat="false" ht="15" hidden="false" customHeight="false" outlineLevel="0" collapsed="false"/>
    <row r="2399" customFormat="false" ht="15" hidden="false" customHeight="false" outlineLevel="0" collapsed="false"/>
    <row r="2400" customFormat="false" ht="15" hidden="false" customHeight="false" outlineLevel="0" collapsed="false"/>
    <row r="2401" customFormat="false" ht="15" hidden="false" customHeight="false" outlineLevel="0" collapsed="false"/>
    <row r="2402" customFormat="false" ht="15" hidden="false" customHeight="false" outlineLevel="0" collapsed="false"/>
    <row r="2403" customFormat="false" ht="15" hidden="false" customHeight="false" outlineLevel="0" collapsed="false"/>
    <row r="2404" customFormat="false" ht="15" hidden="false" customHeight="false" outlineLevel="0" collapsed="false"/>
    <row r="2405" customFormat="false" ht="15" hidden="false" customHeight="false" outlineLevel="0" collapsed="false"/>
    <row r="2406" customFormat="false" ht="15" hidden="false" customHeight="false" outlineLevel="0" collapsed="false"/>
    <row r="2407" customFormat="false" ht="15" hidden="false" customHeight="false" outlineLevel="0" collapsed="false"/>
    <row r="2408" customFormat="false" ht="15" hidden="false" customHeight="false" outlineLevel="0" collapsed="false"/>
    <row r="2409" customFormat="false" ht="15" hidden="false" customHeight="false" outlineLevel="0" collapsed="false"/>
    <row r="2410" customFormat="false" ht="15" hidden="false" customHeight="false" outlineLevel="0" collapsed="false"/>
    <row r="2411" customFormat="false" ht="15" hidden="false" customHeight="false" outlineLevel="0" collapsed="false"/>
    <row r="2412" customFormat="false" ht="15" hidden="false" customHeight="false" outlineLevel="0" collapsed="false"/>
    <row r="2413" customFormat="false" ht="15" hidden="false" customHeight="false" outlineLevel="0" collapsed="false"/>
    <row r="2414" customFormat="false" ht="15" hidden="false" customHeight="false" outlineLevel="0" collapsed="false"/>
    <row r="2415" customFormat="false" ht="15" hidden="false" customHeight="false" outlineLevel="0" collapsed="false"/>
    <row r="2416" customFormat="false" ht="15" hidden="false" customHeight="false" outlineLevel="0" collapsed="false"/>
    <row r="2417" customFormat="false" ht="15" hidden="false" customHeight="false" outlineLevel="0" collapsed="false"/>
    <row r="2418" customFormat="false" ht="15" hidden="false" customHeight="false" outlineLevel="0" collapsed="false"/>
    <row r="2419" customFormat="false" ht="15" hidden="false" customHeight="false" outlineLevel="0" collapsed="false"/>
    <row r="2420" customFormat="false" ht="15" hidden="false" customHeight="false" outlineLevel="0" collapsed="false"/>
    <row r="2421" customFormat="false" ht="15" hidden="false" customHeight="false" outlineLevel="0" collapsed="false"/>
    <row r="2422" customFormat="false" ht="15" hidden="false" customHeight="false" outlineLevel="0" collapsed="false"/>
    <row r="2423" customFormat="false" ht="15" hidden="false" customHeight="false" outlineLevel="0" collapsed="false"/>
    <row r="2424" customFormat="false" ht="15" hidden="false" customHeight="false" outlineLevel="0" collapsed="false"/>
    <row r="2425" customFormat="false" ht="15" hidden="false" customHeight="false" outlineLevel="0" collapsed="false"/>
    <row r="2426" customFormat="false" ht="15" hidden="false" customHeight="false" outlineLevel="0" collapsed="false"/>
    <row r="2427" customFormat="false" ht="15" hidden="false" customHeight="false" outlineLevel="0" collapsed="false"/>
    <row r="2428" customFormat="false" ht="15" hidden="false" customHeight="false" outlineLevel="0" collapsed="false"/>
    <row r="2429" customFormat="false" ht="15" hidden="false" customHeight="false" outlineLevel="0" collapsed="false"/>
    <row r="2430" customFormat="false" ht="15" hidden="false" customHeight="false" outlineLevel="0" collapsed="false"/>
    <row r="2431" customFormat="false" ht="15" hidden="false" customHeight="false" outlineLevel="0" collapsed="false"/>
    <row r="2432" customFormat="false" ht="15" hidden="false" customHeight="false" outlineLevel="0" collapsed="false"/>
    <row r="2433" customFormat="false" ht="15" hidden="false" customHeight="false" outlineLevel="0" collapsed="false"/>
    <row r="2434" customFormat="false" ht="15" hidden="false" customHeight="false" outlineLevel="0" collapsed="false"/>
    <row r="2435" customFormat="false" ht="15" hidden="false" customHeight="false" outlineLevel="0" collapsed="false"/>
    <row r="2436" customFormat="false" ht="15" hidden="false" customHeight="false" outlineLevel="0" collapsed="false"/>
    <row r="2437" customFormat="false" ht="15" hidden="false" customHeight="false" outlineLevel="0" collapsed="false"/>
    <row r="2438" customFormat="false" ht="15" hidden="false" customHeight="false" outlineLevel="0" collapsed="false"/>
    <row r="2439" customFormat="false" ht="15" hidden="false" customHeight="false" outlineLevel="0" collapsed="false"/>
    <row r="2440" customFormat="false" ht="15" hidden="false" customHeight="false" outlineLevel="0" collapsed="false"/>
    <row r="2441" customFormat="false" ht="15" hidden="false" customHeight="false" outlineLevel="0" collapsed="false"/>
    <row r="2442" customFormat="false" ht="15" hidden="false" customHeight="false" outlineLevel="0" collapsed="false"/>
    <row r="2443" customFormat="false" ht="15" hidden="false" customHeight="false" outlineLevel="0" collapsed="false"/>
    <row r="2444" customFormat="false" ht="15" hidden="false" customHeight="false" outlineLevel="0" collapsed="false"/>
    <row r="2445" customFormat="false" ht="15" hidden="false" customHeight="false" outlineLevel="0" collapsed="false"/>
    <row r="2446" customFormat="false" ht="15" hidden="false" customHeight="false" outlineLevel="0" collapsed="false"/>
    <row r="2447" customFormat="false" ht="15" hidden="false" customHeight="false" outlineLevel="0" collapsed="false"/>
    <row r="2448" customFormat="false" ht="15" hidden="false" customHeight="false" outlineLevel="0" collapsed="false"/>
    <row r="2449" customFormat="false" ht="15" hidden="false" customHeight="false" outlineLevel="0" collapsed="false"/>
    <row r="2450" customFormat="false" ht="15" hidden="false" customHeight="false" outlineLevel="0" collapsed="false"/>
    <row r="2451" customFormat="false" ht="15" hidden="false" customHeight="false" outlineLevel="0" collapsed="false"/>
    <row r="2452" customFormat="false" ht="15" hidden="false" customHeight="false" outlineLevel="0" collapsed="false"/>
    <row r="2453" customFormat="false" ht="15" hidden="false" customHeight="false" outlineLevel="0" collapsed="false"/>
    <row r="2454" customFormat="false" ht="15" hidden="false" customHeight="false" outlineLevel="0" collapsed="false"/>
    <row r="2455" customFormat="false" ht="15" hidden="false" customHeight="false" outlineLevel="0" collapsed="false"/>
    <row r="2456" customFormat="false" ht="15" hidden="false" customHeight="false" outlineLevel="0" collapsed="false"/>
    <row r="2457" customFormat="false" ht="15" hidden="false" customHeight="false" outlineLevel="0" collapsed="false"/>
    <row r="2458" customFormat="false" ht="15" hidden="false" customHeight="false" outlineLevel="0" collapsed="false"/>
    <row r="2459" customFormat="false" ht="15" hidden="false" customHeight="false" outlineLevel="0" collapsed="false"/>
    <row r="2460" customFormat="false" ht="15" hidden="false" customHeight="false" outlineLevel="0" collapsed="false"/>
    <row r="2461" customFormat="false" ht="15" hidden="false" customHeight="false" outlineLevel="0" collapsed="false"/>
    <row r="2462" customFormat="false" ht="15" hidden="false" customHeight="false" outlineLevel="0" collapsed="false"/>
    <row r="2463" customFormat="false" ht="15" hidden="false" customHeight="false" outlineLevel="0" collapsed="false"/>
    <row r="2464" customFormat="false" ht="15" hidden="false" customHeight="false" outlineLevel="0" collapsed="false"/>
    <row r="2465" customFormat="false" ht="15" hidden="false" customHeight="false" outlineLevel="0" collapsed="false"/>
    <row r="2466" customFormat="false" ht="15" hidden="false" customHeight="false" outlineLevel="0" collapsed="false"/>
    <row r="2467" customFormat="false" ht="15" hidden="false" customHeight="false" outlineLevel="0" collapsed="false"/>
    <row r="2468" customFormat="false" ht="15" hidden="false" customHeight="false" outlineLevel="0" collapsed="false"/>
    <row r="2469" customFormat="false" ht="15" hidden="false" customHeight="false" outlineLevel="0" collapsed="false"/>
    <row r="2470" customFormat="false" ht="15" hidden="false" customHeight="false" outlineLevel="0" collapsed="false"/>
    <row r="2471" customFormat="false" ht="15" hidden="false" customHeight="false" outlineLevel="0" collapsed="false"/>
    <row r="2472" customFormat="false" ht="15" hidden="false" customHeight="false" outlineLevel="0" collapsed="false"/>
    <row r="2473" customFormat="false" ht="15" hidden="false" customHeight="false" outlineLevel="0" collapsed="false"/>
    <row r="2474" customFormat="false" ht="15" hidden="false" customHeight="false" outlineLevel="0" collapsed="false"/>
    <row r="2475" customFormat="false" ht="15" hidden="false" customHeight="false" outlineLevel="0" collapsed="false"/>
    <row r="2476" customFormat="false" ht="15" hidden="false" customHeight="false" outlineLevel="0" collapsed="false"/>
    <row r="2477" customFormat="false" ht="15" hidden="false" customHeight="false" outlineLevel="0" collapsed="false"/>
    <row r="2478" customFormat="false" ht="15" hidden="false" customHeight="false" outlineLevel="0" collapsed="false"/>
    <row r="2479" customFormat="false" ht="15" hidden="false" customHeight="false" outlineLevel="0" collapsed="false"/>
    <row r="2480" customFormat="false" ht="15" hidden="false" customHeight="false" outlineLevel="0" collapsed="false"/>
    <row r="2481" customFormat="false" ht="15" hidden="false" customHeight="false" outlineLevel="0" collapsed="false"/>
    <row r="2482" customFormat="false" ht="15" hidden="false" customHeight="false" outlineLevel="0" collapsed="false"/>
    <row r="2483" customFormat="false" ht="15" hidden="false" customHeight="false" outlineLevel="0" collapsed="false"/>
    <row r="2484" customFormat="false" ht="15" hidden="false" customHeight="false" outlineLevel="0" collapsed="false"/>
    <row r="2485" customFormat="false" ht="15" hidden="false" customHeight="false" outlineLevel="0" collapsed="false"/>
    <row r="2486" customFormat="false" ht="15" hidden="false" customHeight="false" outlineLevel="0" collapsed="false"/>
    <row r="2487" customFormat="false" ht="15" hidden="false" customHeight="false" outlineLevel="0" collapsed="false"/>
    <row r="2488" customFormat="false" ht="15" hidden="false" customHeight="false" outlineLevel="0" collapsed="false"/>
    <row r="2489" customFormat="false" ht="15" hidden="false" customHeight="false" outlineLevel="0" collapsed="false"/>
    <row r="2490" customFormat="false" ht="15" hidden="false" customHeight="false" outlineLevel="0" collapsed="false"/>
    <row r="2491" customFormat="false" ht="15" hidden="false" customHeight="false" outlineLevel="0" collapsed="false"/>
    <row r="2492" customFormat="false" ht="15" hidden="false" customHeight="false" outlineLevel="0" collapsed="false"/>
    <row r="2493" customFormat="false" ht="15" hidden="false" customHeight="false" outlineLevel="0" collapsed="false"/>
    <row r="2494" customFormat="false" ht="15" hidden="false" customHeight="false" outlineLevel="0" collapsed="false"/>
    <row r="2495" customFormat="false" ht="15" hidden="false" customHeight="false" outlineLevel="0" collapsed="false"/>
    <row r="2496" customFormat="false" ht="15" hidden="false" customHeight="false" outlineLevel="0" collapsed="false"/>
    <row r="2497" customFormat="false" ht="15" hidden="false" customHeight="false" outlineLevel="0" collapsed="false"/>
    <row r="2498" customFormat="false" ht="15" hidden="false" customHeight="false" outlineLevel="0" collapsed="false"/>
    <row r="2499" customFormat="false" ht="15" hidden="false" customHeight="false" outlineLevel="0" collapsed="false"/>
    <row r="2500" customFormat="false" ht="15" hidden="false" customHeight="false" outlineLevel="0" collapsed="false"/>
    <row r="2501" customFormat="false" ht="15" hidden="false" customHeight="false" outlineLevel="0" collapsed="false"/>
    <row r="2502" customFormat="false" ht="15" hidden="false" customHeight="false" outlineLevel="0" collapsed="false"/>
    <row r="2503" customFormat="false" ht="15" hidden="false" customHeight="false" outlineLevel="0" collapsed="false"/>
    <row r="2504" customFormat="false" ht="15" hidden="false" customHeight="false" outlineLevel="0" collapsed="false"/>
    <row r="2505" customFormat="false" ht="15" hidden="false" customHeight="false" outlineLevel="0" collapsed="false"/>
    <row r="2506" customFormat="false" ht="15" hidden="false" customHeight="false" outlineLevel="0" collapsed="false"/>
    <row r="2507" customFormat="false" ht="15" hidden="false" customHeight="false" outlineLevel="0" collapsed="false"/>
    <row r="2508" customFormat="false" ht="15" hidden="false" customHeight="false" outlineLevel="0" collapsed="false"/>
    <row r="2509" customFormat="false" ht="15" hidden="false" customHeight="false" outlineLevel="0" collapsed="false"/>
    <row r="2510" customFormat="false" ht="15" hidden="false" customHeight="false" outlineLevel="0" collapsed="false"/>
    <row r="2511" customFormat="false" ht="15" hidden="false" customHeight="false" outlineLevel="0" collapsed="false"/>
    <row r="2512" customFormat="false" ht="15" hidden="false" customHeight="false" outlineLevel="0" collapsed="false"/>
    <row r="2513" customFormat="false" ht="15" hidden="false" customHeight="false" outlineLevel="0" collapsed="false"/>
    <row r="2514" customFormat="false" ht="15" hidden="false" customHeight="false" outlineLevel="0" collapsed="false"/>
    <row r="2515" customFormat="false" ht="15" hidden="false" customHeight="false" outlineLevel="0" collapsed="false"/>
    <row r="2516" customFormat="false" ht="15" hidden="false" customHeight="false" outlineLevel="0" collapsed="false"/>
    <row r="2517" customFormat="false" ht="15" hidden="false" customHeight="false" outlineLevel="0" collapsed="false"/>
    <row r="2518" customFormat="false" ht="15" hidden="false" customHeight="false" outlineLevel="0" collapsed="false"/>
    <row r="2519" customFormat="false" ht="15" hidden="false" customHeight="false" outlineLevel="0" collapsed="false"/>
    <row r="2520" customFormat="false" ht="15" hidden="false" customHeight="false" outlineLevel="0" collapsed="false"/>
    <row r="2521" customFormat="false" ht="15" hidden="false" customHeight="false" outlineLevel="0" collapsed="false"/>
    <row r="2522" customFormat="false" ht="15" hidden="false" customHeight="false" outlineLevel="0" collapsed="false"/>
    <row r="2523" customFormat="false" ht="15" hidden="false" customHeight="false" outlineLevel="0" collapsed="false"/>
    <row r="2524" customFormat="false" ht="15" hidden="false" customHeight="false" outlineLevel="0" collapsed="false"/>
    <row r="2525" customFormat="false" ht="15" hidden="false" customHeight="false" outlineLevel="0" collapsed="false"/>
    <row r="2526" customFormat="false" ht="15" hidden="false" customHeight="false" outlineLevel="0" collapsed="false"/>
    <row r="2527" customFormat="false" ht="15" hidden="false" customHeight="false" outlineLevel="0" collapsed="false"/>
    <row r="2528" customFormat="false" ht="15" hidden="false" customHeight="false" outlineLevel="0" collapsed="false"/>
    <row r="2529" customFormat="false" ht="15" hidden="false" customHeight="false" outlineLevel="0" collapsed="false"/>
    <row r="2530" customFormat="false" ht="15" hidden="false" customHeight="false" outlineLevel="0" collapsed="false"/>
    <row r="2531" customFormat="false" ht="15" hidden="false" customHeight="false" outlineLevel="0" collapsed="false"/>
    <row r="2532" customFormat="false" ht="15" hidden="false" customHeight="false" outlineLevel="0" collapsed="false"/>
    <row r="2533" customFormat="false" ht="15" hidden="false" customHeight="false" outlineLevel="0" collapsed="false"/>
    <row r="2534" customFormat="false" ht="15" hidden="false" customHeight="false" outlineLevel="0" collapsed="false"/>
    <row r="2535" customFormat="false" ht="15" hidden="false" customHeight="false" outlineLevel="0" collapsed="false"/>
    <row r="2536" customFormat="false" ht="15" hidden="false" customHeight="false" outlineLevel="0" collapsed="false"/>
    <row r="2537" customFormat="false" ht="15" hidden="false" customHeight="false" outlineLevel="0" collapsed="false"/>
    <row r="2538" customFormat="false" ht="15" hidden="false" customHeight="false" outlineLevel="0" collapsed="false"/>
    <row r="2539" customFormat="false" ht="15" hidden="false" customHeight="false" outlineLevel="0" collapsed="false"/>
    <row r="2540" customFormat="false" ht="15" hidden="false" customHeight="false" outlineLevel="0" collapsed="false"/>
    <row r="2541" customFormat="false" ht="15" hidden="false" customHeight="false" outlineLevel="0" collapsed="false"/>
    <row r="2542" customFormat="false" ht="15" hidden="false" customHeight="false" outlineLevel="0" collapsed="false"/>
    <row r="2543" customFormat="false" ht="15" hidden="false" customHeight="false" outlineLevel="0" collapsed="false"/>
    <row r="2544" customFormat="false" ht="15" hidden="false" customHeight="false" outlineLevel="0" collapsed="false"/>
    <row r="2545" customFormat="false" ht="15" hidden="false" customHeight="false" outlineLevel="0" collapsed="false"/>
    <row r="2546" customFormat="false" ht="15" hidden="false" customHeight="false" outlineLevel="0" collapsed="false"/>
    <row r="2547" customFormat="false" ht="15" hidden="false" customHeight="false" outlineLevel="0" collapsed="false"/>
    <row r="2548" customFormat="false" ht="15" hidden="false" customHeight="false" outlineLevel="0" collapsed="false"/>
    <row r="2549" customFormat="false" ht="15" hidden="false" customHeight="false" outlineLevel="0" collapsed="false"/>
    <row r="2550" customFormat="false" ht="15" hidden="false" customHeight="false" outlineLevel="0" collapsed="false"/>
    <row r="2551" customFormat="false" ht="15" hidden="false" customHeight="false" outlineLevel="0" collapsed="false"/>
    <row r="2552" customFormat="false" ht="15" hidden="false" customHeight="false" outlineLevel="0" collapsed="false"/>
    <row r="2553" customFormat="false" ht="15" hidden="false" customHeight="false" outlineLevel="0" collapsed="false"/>
    <row r="2554" customFormat="false" ht="15" hidden="false" customHeight="false" outlineLevel="0" collapsed="false"/>
    <row r="2555" customFormat="false" ht="15" hidden="false" customHeight="false" outlineLevel="0" collapsed="false"/>
    <row r="2556" customFormat="false" ht="15" hidden="false" customHeight="false" outlineLevel="0" collapsed="false"/>
    <row r="2557" customFormat="false" ht="15" hidden="false" customHeight="false" outlineLevel="0" collapsed="false"/>
    <row r="2558" customFormat="false" ht="15" hidden="false" customHeight="false" outlineLevel="0" collapsed="false"/>
    <row r="2559" customFormat="false" ht="15" hidden="false" customHeight="false" outlineLevel="0" collapsed="false"/>
    <row r="2560" customFormat="false" ht="15" hidden="false" customHeight="false" outlineLevel="0" collapsed="false"/>
    <row r="2561" customFormat="false" ht="15" hidden="false" customHeight="false" outlineLevel="0" collapsed="false"/>
    <row r="2562" customFormat="false" ht="15" hidden="false" customHeight="false" outlineLevel="0" collapsed="false"/>
    <row r="2563" customFormat="false" ht="15" hidden="false" customHeight="false" outlineLevel="0" collapsed="false"/>
    <row r="2564" customFormat="false" ht="15" hidden="false" customHeight="false" outlineLevel="0" collapsed="false"/>
    <row r="2565" customFormat="false" ht="15" hidden="false" customHeight="false" outlineLevel="0" collapsed="false"/>
    <row r="2566" customFormat="false" ht="15" hidden="false" customHeight="false" outlineLevel="0" collapsed="false"/>
    <row r="2567" customFormat="false" ht="15" hidden="false" customHeight="false" outlineLevel="0" collapsed="false"/>
    <row r="2568" customFormat="false" ht="15" hidden="false" customHeight="false" outlineLevel="0" collapsed="false"/>
    <row r="2569" customFormat="false" ht="15" hidden="false" customHeight="false" outlineLevel="0" collapsed="false"/>
    <row r="2570" customFormat="false" ht="15" hidden="false" customHeight="false" outlineLevel="0" collapsed="false"/>
    <row r="2571" customFormat="false" ht="15" hidden="false" customHeight="false" outlineLevel="0" collapsed="false"/>
    <row r="2572" customFormat="false" ht="15" hidden="false" customHeight="false" outlineLevel="0" collapsed="false"/>
    <row r="2573" customFormat="false" ht="15" hidden="false" customHeight="false" outlineLevel="0" collapsed="false"/>
    <row r="2574" customFormat="false" ht="15" hidden="false" customHeight="false" outlineLevel="0" collapsed="false"/>
    <row r="2575" customFormat="false" ht="15" hidden="false" customHeight="false" outlineLevel="0" collapsed="false"/>
    <row r="2576" customFormat="false" ht="15" hidden="false" customHeight="false" outlineLevel="0" collapsed="false"/>
    <row r="2577" customFormat="false" ht="15" hidden="false" customHeight="false" outlineLevel="0" collapsed="false"/>
    <row r="2578" customFormat="false" ht="15" hidden="false" customHeight="false" outlineLevel="0" collapsed="false"/>
    <row r="2579" customFormat="false" ht="15" hidden="false" customHeight="false" outlineLevel="0" collapsed="false"/>
    <row r="2580" customFormat="false" ht="15" hidden="false" customHeight="false" outlineLevel="0" collapsed="false"/>
    <row r="2581" customFormat="false" ht="15" hidden="false" customHeight="false" outlineLevel="0" collapsed="false"/>
    <row r="2582" customFormat="false" ht="15" hidden="false" customHeight="false" outlineLevel="0" collapsed="false"/>
    <row r="2583" customFormat="false" ht="15" hidden="false" customHeight="false" outlineLevel="0" collapsed="false"/>
    <row r="2584" customFormat="false" ht="15" hidden="false" customHeight="false" outlineLevel="0" collapsed="false"/>
    <row r="2585" customFormat="false" ht="15" hidden="false" customHeight="false" outlineLevel="0" collapsed="false"/>
    <row r="2586" customFormat="false" ht="15" hidden="false" customHeight="false" outlineLevel="0" collapsed="false"/>
    <row r="2587" customFormat="false" ht="15" hidden="false" customHeight="false" outlineLevel="0" collapsed="false"/>
    <row r="2588" customFormat="false" ht="15" hidden="false" customHeight="false" outlineLevel="0" collapsed="false"/>
    <row r="2589" customFormat="false" ht="15" hidden="false" customHeight="false" outlineLevel="0" collapsed="false"/>
    <row r="2590" customFormat="false" ht="15" hidden="false" customHeight="false" outlineLevel="0" collapsed="false"/>
    <row r="2591" customFormat="false" ht="15" hidden="false" customHeight="false" outlineLevel="0" collapsed="false"/>
    <row r="2592" customFormat="false" ht="15" hidden="false" customHeight="false" outlineLevel="0" collapsed="false"/>
    <row r="2593" customFormat="false" ht="15" hidden="false" customHeight="false" outlineLevel="0" collapsed="false"/>
    <row r="2594" customFormat="false" ht="15" hidden="false" customHeight="false" outlineLevel="0" collapsed="false"/>
    <row r="2595" customFormat="false" ht="15" hidden="false" customHeight="false" outlineLevel="0" collapsed="false"/>
    <row r="2596" customFormat="false" ht="15" hidden="false" customHeight="false" outlineLevel="0" collapsed="false"/>
    <row r="2597" customFormat="false" ht="15" hidden="false" customHeight="false" outlineLevel="0" collapsed="false"/>
    <row r="2598" customFormat="false" ht="15" hidden="false" customHeight="false" outlineLevel="0" collapsed="false"/>
    <row r="2599" customFormat="false" ht="15" hidden="false" customHeight="false" outlineLevel="0" collapsed="false"/>
    <row r="2600" customFormat="false" ht="15" hidden="false" customHeight="false" outlineLevel="0" collapsed="false"/>
    <row r="2601" customFormat="false" ht="15" hidden="false" customHeight="false" outlineLevel="0" collapsed="false"/>
    <row r="2602" customFormat="false" ht="15" hidden="false" customHeight="false" outlineLevel="0" collapsed="false"/>
    <row r="2603" customFormat="false" ht="15" hidden="false" customHeight="false" outlineLevel="0" collapsed="false"/>
    <row r="2604" customFormat="false" ht="15" hidden="false" customHeight="false" outlineLevel="0" collapsed="false"/>
    <row r="2605" customFormat="false" ht="15" hidden="false" customHeight="false" outlineLevel="0" collapsed="false"/>
    <row r="2606" customFormat="false" ht="15" hidden="false" customHeight="false" outlineLevel="0" collapsed="false"/>
    <row r="2607" customFormat="false" ht="15" hidden="false" customHeight="false" outlineLevel="0" collapsed="false"/>
    <row r="2608" customFormat="false" ht="15" hidden="false" customHeight="false" outlineLevel="0" collapsed="false"/>
    <row r="2609" customFormat="false" ht="15" hidden="false" customHeight="false" outlineLevel="0" collapsed="false"/>
    <row r="2610" customFormat="false" ht="15" hidden="false" customHeight="false" outlineLevel="0" collapsed="false"/>
    <row r="2611" customFormat="false" ht="15" hidden="false" customHeight="false" outlineLevel="0" collapsed="false"/>
    <row r="2612" customFormat="false" ht="15" hidden="false" customHeight="false" outlineLevel="0" collapsed="false"/>
    <row r="2613" customFormat="false" ht="15" hidden="false" customHeight="false" outlineLevel="0" collapsed="false"/>
    <row r="2614" customFormat="false" ht="15" hidden="false" customHeight="false" outlineLevel="0" collapsed="false"/>
    <row r="2615" customFormat="false" ht="15" hidden="false" customHeight="false" outlineLevel="0" collapsed="false"/>
    <row r="2616" customFormat="false" ht="15" hidden="false" customHeight="false" outlineLevel="0" collapsed="false"/>
    <row r="2617" customFormat="false" ht="15" hidden="false" customHeight="false" outlineLevel="0" collapsed="false"/>
    <row r="2618" customFormat="false" ht="15" hidden="false" customHeight="false" outlineLevel="0" collapsed="false"/>
    <row r="2619" customFormat="false" ht="15" hidden="false" customHeight="false" outlineLevel="0" collapsed="false"/>
    <row r="2620" customFormat="false" ht="15" hidden="false" customHeight="false" outlineLevel="0" collapsed="false"/>
    <row r="2621" customFormat="false" ht="15" hidden="false" customHeight="false" outlineLevel="0" collapsed="false"/>
    <row r="2622" customFormat="false" ht="15" hidden="false" customHeight="false" outlineLevel="0" collapsed="false"/>
    <row r="2623" customFormat="false" ht="15" hidden="false" customHeight="false" outlineLevel="0" collapsed="false"/>
    <row r="2624" customFormat="false" ht="15" hidden="false" customHeight="false" outlineLevel="0" collapsed="false"/>
    <row r="2625" customFormat="false" ht="15" hidden="false" customHeight="false" outlineLevel="0" collapsed="false"/>
    <row r="2626" customFormat="false" ht="15" hidden="false" customHeight="false" outlineLevel="0" collapsed="false"/>
    <row r="2627" customFormat="false" ht="15" hidden="false" customHeight="false" outlineLevel="0" collapsed="false"/>
    <row r="2628" customFormat="false" ht="15" hidden="false" customHeight="false" outlineLevel="0" collapsed="false"/>
    <row r="2629" customFormat="false" ht="15" hidden="false" customHeight="false" outlineLevel="0" collapsed="false"/>
    <row r="2630" customFormat="false" ht="15" hidden="false" customHeight="false" outlineLevel="0" collapsed="false"/>
    <row r="2631" customFormat="false" ht="15" hidden="false" customHeight="false" outlineLevel="0" collapsed="false"/>
    <row r="2632" customFormat="false" ht="15" hidden="false" customHeight="false" outlineLevel="0" collapsed="false"/>
    <row r="2633" customFormat="false" ht="15" hidden="false" customHeight="false" outlineLevel="0" collapsed="false"/>
    <row r="2634" customFormat="false" ht="15" hidden="false" customHeight="false" outlineLevel="0" collapsed="false"/>
    <row r="2635" customFormat="false" ht="15" hidden="false" customHeight="false" outlineLevel="0" collapsed="false"/>
    <row r="2636" customFormat="false" ht="15" hidden="false" customHeight="false" outlineLevel="0" collapsed="false"/>
    <row r="2637" customFormat="false" ht="15" hidden="false" customHeight="false" outlineLevel="0" collapsed="false"/>
    <row r="2638" customFormat="false" ht="15" hidden="false" customHeight="false" outlineLevel="0" collapsed="false"/>
    <row r="2639" customFormat="false" ht="15" hidden="false" customHeight="false" outlineLevel="0" collapsed="false"/>
    <row r="2640" customFormat="false" ht="15" hidden="false" customHeight="false" outlineLevel="0" collapsed="false"/>
    <row r="2641" customFormat="false" ht="15" hidden="false" customHeight="false" outlineLevel="0" collapsed="false"/>
    <row r="2642" customFormat="false" ht="15" hidden="false" customHeight="false" outlineLevel="0" collapsed="false"/>
    <row r="2643" customFormat="false" ht="15" hidden="false" customHeight="false" outlineLevel="0" collapsed="false"/>
    <row r="2644" customFormat="false" ht="15" hidden="false" customHeight="false" outlineLevel="0" collapsed="false"/>
    <row r="2645" customFormat="false" ht="15" hidden="false" customHeight="false" outlineLevel="0" collapsed="false"/>
    <row r="2646" customFormat="false" ht="15" hidden="false" customHeight="false" outlineLevel="0" collapsed="false"/>
    <row r="2647" customFormat="false" ht="15" hidden="false" customHeight="false" outlineLevel="0" collapsed="false"/>
    <row r="2648" customFormat="false" ht="15" hidden="false" customHeight="false" outlineLevel="0" collapsed="false"/>
    <row r="2649" customFormat="false" ht="15" hidden="false" customHeight="false" outlineLevel="0" collapsed="false"/>
    <row r="2650" customFormat="false" ht="15" hidden="false" customHeight="false" outlineLevel="0" collapsed="false"/>
    <row r="2651" customFormat="false" ht="15" hidden="false" customHeight="false" outlineLevel="0" collapsed="false"/>
    <row r="2652" customFormat="false" ht="15" hidden="false" customHeight="false" outlineLevel="0" collapsed="false"/>
    <row r="2653" customFormat="false" ht="15" hidden="false" customHeight="false" outlineLevel="0" collapsed="false"/>
    <row r="2654" customFormat="false" ht="15" hidden="false" customHeight="false" outlineLevel="0" collapsed="false"/>
    <row r="2655" customFormat="false" ht="15" hidden="false" customHeight="false" outlineLevel="0" collapsed="false"/>
    <row r="2656" customFormat="false" ht="15" hidden="false" customHeight="false" outlineLevel="0" collapsed="false"/>
    <row r="2657" customFormat="false" ht="15" hidden="false" customHeight="false" outlineLevel="0" collapsed="false"/>
    <row r="2658" customFormat="false" ht="15" hidden="false" customHeight="false" outlineLevel="0" collapsed="false"/>
    <row r="2659" customFormat="false" ht="15" hidden="false" customHeight="false" outlineLevel="0" collapsed="false"/>
    <row r="2660" customFormat="false" ht="15" hidden="false" customHeight="false" outlineLevel="0" collapsed="false"/>
    <row r="2661" customFormat="false" ht="15" hidden="false" customHeight="false" outlineLevel="0" collapsed="false"/>
    <row r="2662" customFormat="false" ht="15" hidden="false" customHeight="false" outlineLevel="0" collapsed="false"/>
    <row r="2663" customFormat="false" ht="15" hidden="false" customHeight="false" outlineLevel="0" collapsed="false"/>
    <row r="2664" customFormat="false" ht="15" hidden="false" customHeight="false" outlineLevel="0" collapsed="false"/>
    <row r="2665" customFormat="false" ht="15" hidden="false" customHeight="false" outlineLevel="0" collapsed="false"/>
    <row r="2666" customFormat="false" ht="15" hidden="false" customHeight="false" outlineLevel="0" collapsed="false"/>
    <row r="2667" customFormat="false" ht="15" hidden="false" customHeight="false" outlineLevel="0" collapsed="false"/>
    <row r="2668" customFormat="false" ht="15" hidden="false" customHeight="false" outlineLevel="0" collapsed="false"/>
    <row r="2669" customFormat="false" ht="15" hidden="false" customHeight="false" outlineLevel="0" collapsed="false"/>
    <row r="2670" customFormat="false" ht="15" hidden="false" customHeight="false" outlineLevel="0" collapsed="false"/>
    <row r="2671" customFormat="false" ht="15" hidden="false" customHeight="false" outlineLevel="0" collapsed="false"/>
    <row r="2672" customFormat="false" ht="15" hidden="false" customHeight="false" outlineLevel="0" collapsed="false"/>
    <row r="2673" customFormat="false" ht="15" hidden="false" customHeight="false" outlineLevel="0" collapsed="false"/>
    <row r="2674" customFormat="false" ht="15" hidden="false" customHeight="false" outlineLevel="0" collapsed="false"/>
    <row r="2675" customFormat="false" ht="15" hidden="false" customHeight="false" outlineLevel="0" collapsed="false"/>
    <row r="2676" customFormat="false" ht="15" hidden="false" customHeight="false" outlineLevel="0" collapsed="false"/>
    <row r="2677" customFormat="false" ht="15" hidden="false" customHeight="false" outlineLevel="0" collapsed="false"/>
    <row r="2678" customFormat="false" ht="15" hidden="false" customHeight="false" outlineLevel="0" collapsed="false"/>
    <row r="2679" customFormat="false" ht="15" hidden="false" customHeight="false" outlineLevel="0" collapsed="false"/>
    <row r="2680" customFormat="false" ht="15" hidden="false" customHeight="false" outlineLevel="0" collapsed="false"/>
    <row r="2681" customFormat="false" ht="15" hidden="false" customHeight="false" outlineLevel="0" collapsed="false"/>
    <row r="2682" customFormat="false" ht="15" hidden="false" customHeight="false" outlineLevel="0" collapsed="false"/>
    <row r="2683" customFormat="false" ht="15" hidden="false" customHeight="false" outlineLevel="0" collapsed="false"/>
    <row r="2684" customFormat="false" ht="15" hidden="false" customHeight="false" outlineLevel="0" collapsed="false"/>
    <row r="2685" customFormat="false" ht="15" hidden="false" customHeight="false" outlineLevel="0" collapsed="false"/>
    <row r="2686" customFormat="false" ht="15" hidden="false" customHeight="false" outlineLevel="0" collapsed="false"/>
    <row r="2687" customFormat="false" ht="15" hidden="false" customHeight="false" outlineLevel="0" collapsed="false"/>
    <row r="2688" customFormat="false" ht="15" hidden="false" customHeight="false" outlineLevel="0" collapsed="false"/>
    <row r="2689" customFormat="false" ht="15" hidden="false" customHeight="false" outlineLevel="0" collapsed="false"/>
    <row r="2690" customFormat="false" ht="15" hidden="false" customHeight="false" outlineLevel="0" collapsed="false"/>
    <row r="2691" customFormat="false" ht="15" hidden="false" customHeight="false" outlineLevel="0" collapsed="false"/>
    <row r="2692" customFormat="false" ht="15" hidden="false" customHeight="false" outlineLevel="0" collapsed="false"/>
    <row r="2693" customFormat="false" ht="15" hidden="false" customHeight="false" outlineLevel="0" collapsed="false"/>
    <row r="2694" customFormat="false" ht="15" hidden="false" customHeight="false" outlineLevel="0" collapsed="false"/>
    <row r="2695" customFormat="false" ht="15" hidden="false" customHeight="false" outlineLevel="0" collapsed="false"/>
    <row r="2696" customFormat="false" ht="15" hidden="false" customHeight="false" outlineLevel="0" collapsed="false"/>
    <row r="2697" customFormat="false" ht="15" hidden="false" customHeight="false" outlineLevel="0" collapsed="false"/>
    <row r="2698" customFormat="false" ht="15" hidden="false" customHeight="false" outlineLevel="0" collapsed="false"/>
    <row r="2699" customFormat="false" ht="15" hidden="false" customHeight="false" outlineLevel="0" collapsed="false"/>
    <row r="2700" customFormat="false" ht="15" hidden="false" customHeight="false" outlineLevel="0" collapsed="false"/>
    <row r="2701" customFormat="false" ht="15" hidden="false" customHeight="false" outlineLevel="0" collapsed="false"/>
    <row r="2702" customFormat="false" ht="15" hidden="false" customHeight="false" outlineLevel="0" collapsed="false"/>
    <row r="2703" customFormat="false" ht="15" hidden="false" customHeight="false" outlineLevel="0" collapsed="false"/>
    <row r="2704" customFormat="false" ht="15" hidden="false" customHeight="false" outlineLevel="0" collapsed="false"/>
    <row r="2705" customFormat="false" ht="15" hidden="false" customHeight="false" outlineLevel="0" collapsed="false"/>
    <row r="2706" customFormat="false" ht="15" hidden="false" customHeight="false" outlineLevel="0" collapsed="false"/>
    <row r="2707" customFormat="false" ht="15" hidden="false" customHeight="false" outlineLevel="0" collapsed="false"/>
    <row r="2708" customFormat="false" ht="15" hidden="false" customHeight="false" outlineLevel="0" collapsed="false"/>
    <row r="2709" customFormat="false" ht="15" hidden="false" customHeight="false" outlineLevel="0" collapsed="false"/>
    <row r="2710" customFormat="false" ht="15" hidden="false" customHeight="false" outlineLevel="0" collapsed="false"/>
    <row r="2711" customFormat="false" ht="15" hidden="false" customHeight="false" outlineLevel="0" collapsed="false"/>
    <row r="2712" customFormat="false" ht="15" hidden="false" customHeight="false" outlineLevel="0" collapsed="false"/>
    <row r="2713" customFormat="false" ht="15" hidden="false" customHeight="false" outlineLevel="0" collapsed="false"/>
    <row r="2714" customFormat="false" ht="15" hidden="false" customHeight="false" outlineLevel="0" collapsed="false"/>
    <row r="2715" customFormat="false" ht="15" hidden="false" customHeight="false" outlineLevel="0" collapsed="false"/>
    <row r="2716" customFormat="false" ht="15" hidden="false" customHeight="false" outlineLevel="0" collapsed="false"/>
    <row r="2717" customFormat="false" ht="15" hidden="false" customHeight="false" outlineLevel="0" collapsed="false"/>
    <row r="2718" customFormat="false" ht="15" hidden="false" customHeight="false" outlineLevel="0" collapsed="false"/>
    <row r="2719" customFormat="false" ht="15" hidden="false" customHeight="false" outlineLevel="0" collapsed="false"/>
    <row r="2720" customFormat="false" ht="15" hidden="false" customHeight="false" outlineLevel="0" collapsed="false"/>
    <row r="2721" customFormat="false" ht="15" hidden="false" customHeight="false" outlineLevel="0" collapsed="false"/>
    <row r="2722" customFormat="false" ht="15" hidden="false" customHeight="false" outlineLevel="0" collapsed="false"/>
    <row r="2723" customFormat="false" ht="15" hidden="false" customHeight="false" outlineLevel="0" collapsed="false"/>
    <row r="2724" customFormat="false" ht="15" hidden="false" customHeight="false" outlineLevel="0" collapsed="false"/>
    <row r="2725" customFormat="false" ht="15" hidden="false" customHeight="false" outlineLevel="0" collapsed="false"/>
    <row r="2726" customFormat="false" ht="15" hidden="false" customHeight="false" outlineLevel="0" collapsed="false"/>
    <row r="2727" customFormat="false" ht="15" hidden="false" customHeight="false" outlineLevel="0" collapsed="false"/>
    <row r="2728" customFormat="false" ht="15" hidden="false" customHeight="false" outlineLevel="0" collapsed="false"/>
    <row r="2729" customFormat="false" ht="15" hidden="false" customHeight="false" outlineLevel="0" collapsed="false"/>
    <row r="2730" customFormat="false" ht="15" hidden="false" customHeight="false" outlineLevel="0" collapsed="false"/>
    <row r="2731" customFormat="false" ht="15" hidden="false" customHeight="false" outlineLevel="0" collapsed="false"/>
    <row r="2732" customFormat="false" ht="15" hidden="false" customHeight="false" outlineLevel="0" collapsed="false"/>
    <row r="2733" customFormat="false" ht="15" hidden="false" customHeight="false" outlineLevel="0" collapsed="false"/>
    <row r="2734" customFormat="false" ht="15" hidden="false" customHeight="false" outlineLevel="0" collapsed="false"/>
    <row r="2735" customFormat="false" ht="15" hidden="false" customHeight="false" outlineLevel="0" collapsed="false"/>
    <row r="2736" customFormat="false" ht="15" hidden="false" customHeight="false" outlineLevel="0" collapsed="false"/>
    <row r="2737" customFormat="false" ht="15" hidden="false" customHeight="false" outlineLevel="0" collapsed="false"/>
    <row r="2738" customFormat="false" ht="15" hidden="false" customHeight="false" outlineLevel="0" collapsed="false"/>
    <row r="2739" customFormat="false" ht="15" hidden="false" customHeight="false" outlineLevel="0" collapsed="false"/>
    <row r="2740" customFormat="false" ht="15" hidden="false" customHeight="false" outlineLevel="0" collapsed="false"/>
    <row r="2741" customFormat="false" ht="15" hidden="false" customHeight="false" outlineLevel="0" collapsed="false"/>
    <row r="2742" customFormat="false" ht="15" hidden="false" customHeight="false" outlineLevel="0" collapsed="false"/>
    <row r="2743" customFormat="false" ht="15" hidden="false" customHeight="false" outlineLevel="0" collapsed="false"/>
    <row r="2744" customFormat="false" ht="15" hidden="false" customHeight="false" outlineLevel="0" collapsed="false"/>
    <row r="2745" customFormat="false" ht="15" hidden="false" customHeight="false" outlineLevel="0" collapsed="false"/>
    <row r="2746" customFormat="false" ht="15" hidden="false" customHeight="false" outlineLevel="0" collapsed="false"/>
    <row r="2747" customFormat="false" ht="15" hidden="false" customHeight="false" outlineLevel="0" collapsed="false"/>
    <row r="2748" customFormat="false" ht="15" hidden="false" customHeight="false" outlineLevel="0" collapsed="false"/>
    <row r="2749" customFormat="false" ht="15" hidden="false" customHeight="false" outlineLevel="0" collapsed="false"/>
    <row r="2750" customFormat="false" ht="15" hidden="false" customHeight="false" outlineLevel="0" collapsed="false"/>
    <row r="2751" customFormat="false" ht="15" hidden="false" customHeight="false" outlineLevel="0" collapsed="false"/>
    <row r="2752" customFormat="false" ht="15" hidden="false" customHeight="false" outlineLevel="0" collapsed="false"/>
    <row r="2753" customFormat="false" ht="15" hidden="false" customHeight="false" outlineLevel="0" collapsed="false"/>
    <row r="2754" customFormat="false" ht="15" hidden="false" customHeight="false" outlineLevel="0" collapsed="false"/>
    <row r="2755" customFormat="false" ht="15" hidden="false" customHeight="false" outlineLevel="0" collapsed="false"/>
    <row r="2756" customFormat="false" ht="15" hidden="false" customHeight="false" outlineLevel="0" collapsed="false"/>
    <row r="2757" customFormat="false" ht="15" hidden="false" customHeight="false" outlineLevel="0" collapsed="false"/>
    <row r="2758" customFormat="false" ht="15" hidden="false" customHeight="false" outlineLevel="0" collapsed="false"/>
    <row r="2759" customFormat="false" ht="15" hidden="false" customHeight="false" outlineLevel="0" collapsed="false"/>
    <row r="2760" customFormat="false" ht="15" hidden="false" customHeight="false" outlineLevel="0" collapsed="false"/>
    <row r="2761" customFormat="false" ht="15" hidden="false" customHeight="false" outlineLevel="0" collapsed="false"/>
    <row r="2762" customFormat="false" ht="15" hidden="false" customHeight="false" outlineLevel="0" collapsed="false"/>
    <row r="2763" customFormat="false" ht="15" hidden="false" customHeight="false" outlineLevel="0" collapsed="false"/>
    <row r="2764" customFormat="false" ht="15" hidden="false" customHeight="false" outlineLevel="0" collapsed="false"/>
    <row r="2765" customFormat="false" ht="15" hidden="false" customHeight="false" outlineLevel="0" collapsed="false"/>
    <row r="2766" customFormat="false" ht="15" hidden="false" customHeight="false" outlineLevel="0" collapsed="false"/>
    <row r="2767" customFormat="false" ht="15" hidden="false" customHeight="false" outlineLevel="0" collapsed="false"/>
    <row r="2768" customFormat="false" ht="15" hidden="false" customHeight="false" outlineLevel="0" collapsed="false"/>
    <row r="2769" customFormat="false" ht="15" hidden="false" customHeight="false" outlineLevel="0" collapsed="false"/>
    <row r="2770" customFormat="false" ht="15" hidden="false" customHeight="false" outlineLevel="0" collapsed="false"/>
    <row r="2771" customFormat="false" ht="15" hidden="false" customHeight="false" outlineLevel="0" collapsed="false"/>
    <row r="2772" customFormat="false" ht="15" hidden="false" customHeight="false" outlineLevel="0" collapsed="false"/>
    <row r="2773" customFormat="false" ht="15" hidden="false" customHeight="false" outlineLevel="0" collapsed="false"/>
    <row r="2774" customFormat="false" ht="15" hidden="false" customHeight="false" outlineLevel="0" collapsed="false"/>
    <row r="2775" customFormat="false" ht="15" hidden="false" customHeight="false" outlineLevel="0" collapsed="false"/>
    <row r="2776" customFormat="false" ht="15" hidden="false" customHeight="false" outlineLevel="0" collapsed="false"/>
    <row r="2777" customFormat="false" ht="15" hidden="false" customHeight="false" outlineLevel="0" collapsed="false"/>
    <row r="2778" customFormat="false" ht="15" hidden="false" customHeight="false" outlineLevel="0" collapsed="false"/>
    <row r="2779" customFormat="false" ht="15" hidden="false" customHeight="false" outlineLevel="0" collapsed="false"/>
    <row r="2780" customFormat="false" ht="15" hidden="false" customHeight="false" outlineLevel="0" collapsed="false"/>
    <row r="2781" customFormat="false" ht="15" hidden="false" customHeight="false" outlineLevel="0" collapsed="false"/>
    <row r="2782" customFormat="false" ht="15" hidden="false" customHeight="false" outlineLevel="0" collapsed="false"/>
    <row r="2783" customFormat="false" ht="15" hidden="false" customHeight="false" outlineLevel="0" collapsed="false"/>
    <row r="2784" customFormat="false" ht="15" hidden="false" customHeight="false" outlineLevel="0" collapsed="false"/>
    <row r="2785" customFormat="false" ht="15" hidden="false" customHeight="false" outlineLevel="0" collapsed="false"/>
    <row r="2786" customFormat="false" ht="15" hidden="false" customHeight="false" outlineLevel="0" collapsed="false"/>
    <row r="2787" customFormat="false" ht="15" hidden="false" customHeight="false" outlineLevel="0" collapsed="false"/>
    <row r="2788" customFormat="false" ht="15" hidden="false" customHeight="false" outlineLevel="0" collapsed="false"/>
    <row r="2789" customFormat="false" ht="15" hidden="false" customHeight="false" outlineLevel="0" collapsed="false"/>
    <row r="2790" customFormat="false" ht="15" hidden="false" customHeight="false" outlineLevel="0" collapsed="false"/>
    <row r="2791" customFormat="false" ht="15" hidden="false" customHeight="false" outlineLevel="0" collapsed="false"/>
    <row r="2792" customFormat="false" ht="15" hidden="false" customHeight="false" outlineLevel="0" collapsed="false"/>
    <row r="2793" customFormat="false" ht="15" hidden="false" customHeight="false" outlineLevel="0" collapsed="false"/>
    <row r="2794" customFormat="false" ht="15" hidden="false" customHeight="false" outlineLevel="0" collapsed="false"/>
    <row r="2795" customFormat="false" ht="15" hidden="false" customHeight="false" outlineLevel="0" collapsed="false"/>
    <row r="2796" customFormat="false" ht="15" hidden="false" customHeight="false" outlineLevel="0" collapsed="false"/>
    <row r="2797" customFormat="false" ht="15" hidden="false" customHeight="false" outlineLevel="0" collapsed="false"/>
    <row r="2798" customFormat="false" ht="15" hidden="false" customHeight="false" outlineLevel="0" collapsed="false"/>
    <row r="2799" customFormat="false" ht="15" hidden="false" customHeight="false" outlineLevel="0" collapsed="false"/>
    <row r="2800" customFormat="false" ht="15" hidden="false" customHeight="false" outlineLevel="0" collapsed="false"/>
    <row r="2801" customFormat="false" ht="15" hidden="false" customHeight="false" outlineLevel="0" collapsed="false"/>
    <row r="2802" customFormat="false" ht="15" hidden="false" customHeight="false" outlineLevel="0" collapsed="false"/>
    <row r="2803" customFormat="false" ht="15" hidden="false" customHeight="false" outlineLevel="0" collapsed="false"/>
    <row r="2804" customFormat="false" ht="15" hidden="false" customHeight="false" outlineLevel="0" collapsed="false"/>
    <row r="2805" customFormat="false" ht="15" hidden="false" customHeight="false" outlineLevel="0" collapsed="false"/>
    <row r="2806" customFormat="false" ht="15" hidden="false" customHeight="false" outlineLevel="0" collapsed="false"/>
    <row r="2807" customFormat="false" ht="15" hidden="false" customHeight="false" outlineLevel="0" collapsed="false"/>
    <row r="2808" customFormat="false" ht="15" hidden="false" customHeight="false" outlineLevel="0" collapsed="false"/>
    <row r="2809" customFormat="false" ht="15" hidden="false" customHeight="false" outlineLevel="0" collapsed="false"/>
    <row r="2810" customFormat="false" ht="15" hidden="false" customHeight="false" outlineLevel="0" collapsed="false"/>
    <row r="2811" customFormat="false" ht="15" hidden="false" customHeight="false" outlineLevel="0" collapsed="false"/>
    <row r="2812" customFormat="false" ht="15" hidden="false" customHeight="false" outlineLevel="0" collapsed="false"/>
    <row r="2813" customFormat="false" ht="15" hidden="false" customHeight="false" outlineLevel="0" collapsed="false"/>
    <row r="2814" customFormat="false" ht="15" hidden="false" customHeight="false" outlineLevel="0" collapsed="false"/>
    <row r="2815" customFormat="false" ht="15" hidden="false" customHeight="false" outlineLevel="0" collapsed="false"/>
    <row r="2816" customFormat="false" ht="15" hidden="false" customHeight="false" outlineLevel="0" collapsed="false"/>
    <row r="2817" customFormat="false" ht="15" hidden="false" customHeight="false" outlineLevel="0" collapsed="false"/>
    <row r="2818" customFormat="false" ht="15" hidden="false" customHeight="false" outlineLevel="0" collapsed="false"/>
    <row r="2819" customFormat="false" ht="15" hidden="false" customHeight="false" outlineLevel="0" collapsed="false"/>
    <row r="2820" customFormat="false" ht="15" hidden="false" customHeight="false" outlineLevel="0" collapsed="false"/>
    <row r="2821" customFormat="false" ht="15" hidden="false" customHeight="false" outlineLevel="0" collapsed="false"/>
    <row r="2822" customFormat="false" ht="15" hidden="false" customHeight="false" outlineLevel="0" collapsed="false"/>
    <row r="2823" customFormat="false" ht="15" hidden="false" customHeight="false" outlineLevel="0" collapsed="false"/>
    <row r="2824" customFormat="false" ht="15" hidden="false" customHeight="false" outlineLevel="0" collapsed="false"/>
    <row r="2825" customFormat="false" ht="15" hidden="false" customHeight="false" outlineLevel="0" collapsed="false"/>
    <row r="2826" customFormat="false" ht="15" hidden="false" customHeight="false" outlineLevel="0" collapsed="false"/>
    <row r="2827" customFormat="false" ht="15" hidden="false" customHeight="false" outlineLevel="0" collapsed="false"/>
    <row r="2828" customFormat="false" ht="15" hidden="false" customHeight="false" outlineLevel="0" collapsed="false"/>
    <row r="2829" customFormat="false" ht="15" hidden="false" customHeight="false" outlineLevel="0" collapsed="false"/>
    <row r="2830" customFormat="false" ht="15" hidden="false" customHeight="false" outlineLevel="0" collapsed="false"/>
    <row r="2831" customFormat="false" ht="15" hidden="false" customHeight="false" outlineLevel="0" collapsed="false"/>
    <row r="2832" customFormat="false" ht="15" hidden="false" customHeight="false" outlineLevel="0" collapsed="false"/>
    <row r="2833" customFormat="false" ht="15" hidden="false" customHeight="false" outlineLevel="0" collapsed="false"/>
    <row r="2834" customFormat="false" ht="15" hidden="false" customHeight="false" outlineLevel="0" collapsed="false"/>
    <row r="2835" customFormat="false" ht="15" hidden="false" customHeight="false" outlineLevel="0" collapsed="false"/>
    <row r="2836" customFormat="false" ht="15" hidden="false" customHeight="false" outlineLevel="0" collapsed="false"/>
    <row r="2837" customFormat="false" ht="15" hidden="false" customHeight="false" outlineLevel="0" collapsed="false"/>
    <row r="2838" customFormat="false" ht="15" hidden="false" customHeight="false" outlineLevel="0" collapsed="false"/>
    <row r="2839" customFormat="false" ht="15" hidden="false" customHeight="false" outlineLevel="0" collapsed="false"/>
    <row r="2840" customFormat="false" ht="15" hidden="false" customHeight="false" outlineLevel="0" collapsed="false"/>
    <row r="2841" customFormat="false" ht="15" hidden="false" customHeight="false" outlineLevel="0" collapsed="false"/>
    <row r="2842" customFormat="false" ht="15" hidden="false" customHeight="false" outlineLevel="0" collapsed="false"/>
    <row r="2843" customFormat="false" ht="15" hidden="false" customHeight="false" outlineLevel="0" collapsed="false"/>
    <row r="2844" customFormat="false" ht="15" hidden="false" customHeight="false" outlineLevel="0" collapsed="false"/>
    <row r="2845" customFormat="false" ht="15" hidden="false" customHeight="false" outlineLevel="0" collapsed="false"/>
    <row r="2846" customFormat="false" ht="15" hidden="false" customHeight="false" outlineLevel="0" collapsed="false"/>
    <row r="2847" customFormat="false" ht="15" hidden="false" customHeight="false" outlineLevel="0" collapsed="false"/>
    <row r="2848" customFormat="false" ht="15" hidden="false" customHeight="false" outlineLevel="0" collapsed="false"/>
    <row r="2849" customFormat="false" ht="15" hidden="false" customHeight="false" outlineLevel="0" collapsed="false"/>
    <row r="2850" customFormat="false" ht="15" hidden="false" customHeight="false" outlineLevel="0" collapsed="false"/>
    <row r="2851" customFormat="false" ht="15" hidden="false" customHeight="false" outlineLevel="0" collapsed="false"/>
    <row r="2852" customFormat="false" ht="15" hidden="false" customHeight="false" outlineLevel="0" collapsed="false"/>
    <row r="2853" customFormat="false" ht="15" hidden="false" customHeight="false" outlineLevel="0" collapsed="false"/>
    <row r="2854" customFormat="false" ht="15" hidden="false" customHeight="false" outlineLevel="0" collapsed="false"/>
    <row r="2855" customFormat="false" ht="15" hidden="false" customHeight="false" outlineLevel="0" collapsed="false"/>
    <row r="2856" customFormat="false" ht="15" hidden="false" customHeight="false" outlineLevel="0" collapsed="false"/>
    <row r="2857" customFormat="false" ht="15" hidden="false" customHeight="false" outlineLevel="0" collapsed="false"/>
    <row r="2858" customFormat="false" ht="15" hidden="false" customHeight="false" outlineLevel="0" collapsed="false"/>
    <row r="2859" customFormat="false" ht="15" hidden="false" customHeight="false" outlineLevel="0" collapsed="false"/>
    <row r="2860" customFormat="false" ht="15" hidden="false" customHeight="false" outlineLevel="0" collapsed="false"/>
    <row r="2861" customFormat="false" ht="15" hidden="false" customHeight="false" outlineLevel="0" collapsed="false"/>
    <row r="2862" customFormat="false" ht="15" hidden="false" customHeight="false" outlineLevel="0" collapsed="false"/>
    <row r="2863" customFormat="false" ht="15" hidden="false" customHeight="false" outlineLevel="0" collapsed="false"/>
    <row r="2864" customFormat="false" ht="15" hidden="false" customHeight="false" outlineLevel="0" collapsed="false"/>
    <row r="2865" customFormat="false" ht="15" hidden="false" customHeight="false" outlineLevel="0" collapsed="false"/>
    <row r="2866" customFormat="false" ht="15" hidden="false" customHeight="false" outlineLevel="0" collapsed="false"/>
    <row r="2867" customFormat="false" ht="15" hidden="false" customHeight="false" outlineLevel="0" collapsed="false"/>
    <row r="2868" customFormat="false" ht="15" hidden="false" customHeight="false" outlineLevel="0" collapsed="false"/>
    <row r="2869" customFormat="false" ht="15" hidden="false" customHeight="false" outlineLevel="0" collapsed="false"/>
    <row r="2870" customFormat="false" ht="15" hidden="false" customHeight="false" outlineLevel="0" collapsed="false"/>
    <row r="2871" customFormat="false" ht="15" hidden="false" customHeight="false" outlineLevel="0" collapsed="false"/>
    <row r="2872" customFormat="false" ht="15" hidden="false" customHeight="false" outlineLevel="0" collapsed="false"/>
    <row r="2873" customFormat="false" ht="15" hidden="false" customHeight="false" outlineLevel="0" collapsed="false"/>
    <row r="2874" customFormat="false" ht="15" hidden="false" customHeight="false" outlineLevel="0" collapsed="false"/>
    <row r="2875" customFormat="false" ht="15" hidden="false" customHeight="false" outlineLevel="0" collapsed="false"/>
    <row r="2876" customFormat="false" ht="15" hidden="false" customHeight="false" outlineLevel="0" collapsed="false"/>
    <row r="2877" customFormat="false" ht="15" hidden="false" customHeight="false" outlineLevel="0" collapsed="false"/>
    <row r="2878" customFormat="false" ht="15" hidden="false" customHeight="false" outlineLevel="0" collapsed="false"/>
    <row r="2879" customFormat="false" ht="15" hidden="false" customHeight="false" outlineLevel="0" collapsed="false"/>
    <row r="2880" customFormat="false" ht="15" hidden="false" customHeight="false" outlineLevel="0" collapsed="false"/>
    <row r="2881" customFormat="false" ht="15" hidden="false" customHeight="false" outlineLevel="0" collapsed="false"/>
    <row r="2882" customFormat="false" ht="15" hidden="false" customHeight="false" outlineLevel="0" collapsed="false"/>
    <row r="2883" customFormat="false" ht="15" hidden="false" customHeight="false" outlineLevel="0" collapsed="false"/>
    <row r="2884" customFormat="false" ht="15" hidden="false" customHeight="false" outlineLevel="0" collapsed="false"/>
    <row r="2885" customFormat="false" ht="15" hidden="false" customHeight="false" outlineLevel="0" collapsed="false"/>
    <row r="2886" customFormat="false" ht="15" hidden="false" customHeight="false" outlineLevel="0" collapsed="false"/>
    <row r="2887" customFormat="false" ht="15" hidden="false" customHeight="false" outlineLevel="0" collapsed="false"/>
    <row r="2888" customFormat="false" ht="15" hidden="false" customHeight="false" outlineLevel="0" collapsed="false"/>
    <row r="2889" customFormat="false" ht="15" hidden="false" customHeight="false" outlineLevel="0" collapsed="false"/>
    <row r="2890" customFormat="false" ht="15" hidden="false" customHeight="false" outlineLevel="0" collapsed="false"/>
    <row r="2891" customFormat="false" ht="15" hidden="false" customHeight="false" outlineLevel="0" collapsed="false"/>
    <row r="2892" customFormat="false" ht="15" hidden="false" customHeight="false" outlineLevel="0" collapsed="false"/>
    <row r="2893" customFormat="false" ht="15" hidden="false" customHeight="false" outlineLevel="0" collapsed="false"/>
    <row r="2894" customFormat="false" ht="15" hidden="false" customHeight="false" outlineLevel="0" collapsed="false"/>
    <row r="2895" customFormat="false" ht="15" hidden="false" customHeight="false" outlineLevel="0" collapsed="false"/>
    <row r="2896" customFormat="false" ht="15" hidden="false" customHeight="false" outlineLevel="0" collapsed="false"/>
    <row r="2897" customFormat="false" ht="15" hidden="false" customHeight="false" outlineLevel="0" collapsed="false"/>
    <row r="2898" customFormat="false" ht="15" hidden="false" customHeight="false" outlineLevel="0" collapsed="false"/>
    <row r="2899" customFormat="false" ht="15" hidden="false" customHeight="false" outlineLevel="0" collapsed="false"/>
    <row r="2900" customFormat="false" ht="15" hidden="false" customHeight="false" outlineLevel="0" collapsed="false"/>
    <row r="2901" customFormat="false" ht="15" hidden="false" customHeight="false" outlineLevel="0" collapsed="false"/>
    <row r="2902" customFormat="false" ht="15" hidden="false" customHeight="false" outlineLevel="0" collapsed="false"/>
    <row r="2903" customFormat="false" ht="15" hidden="false" customHeight="false" outlineLevel="0" collapsed="false"/>
    <row r="2904" customFormat="false" ht="15" hidden="false" customHeight="false" outlineLevel="0" collapsed="false"/>
    <row r="2905" customFormat="false" ht="15" hidden="false" customHeight="false" outlineLevel="0" collapsed="false"/>
    <row r="2906" customFormat="false" ht="15" hidden="false" customHeight="false" outlineLevel="0" collapsed="false"/>
    <row r="2907" customFormat="false" ht="15" hidden="false" customHeight="false" outlineLevel="0" collapsed="false"/>
    <row r="2908" customFormat="false" ht="15" hidden="false" customHeight="false" outlineLevel="0" collapsed="false"/>
    <row r="2909" customFormat="false" ht="15" hidden="false" customHeight="false" outlineLevel="0" collapsed="false"/>
    <row r="2910" customFormat="false" ht="15" hidden="false" customHeight="false" outlineLevel="0" collapsed="false"/>
    <row r="2911" customFormat="false" ht="15" hidden="false" customHeight="false" outlineLevel="0" collapsed="false"/>
    <row r="2912" customFormat="false" ht="15" hidden="false" customHeight="false" outlineLevel="0" collapsed="false"/>
    <row r="2913" customFormat="false" ht="15" hidden="false" customHeight="false" outlineLevel="0" collapsed="false"/>
    <row r="2914" customFormat="false" ht="15" hidden="false" customHeight="false" outlineLevel="0" collapsed="false"/>
    <row r="2915" customFormat="false" ht="15" hidden="false" customHeight="false" outlineLevel="0" collapsed="false"/>
    <row r="2916" customFormat="false" ht="15" hidden="false" customHeight="false" outlineLevel="0" collapsed="false"/>
    <row r="2917" customFormat="false" ht="15" hidden="false" customHeight="false" outlineLevel="0" collapsed="false"/>
    <row r="2918" customFormat="false" ht="15" hidden="false" customHeight="false" outlineLevel="0" collapsed="false"/>
    <row r="2919" customFormat="false" ht="15" hidden="false" customHeight="false" outlineLevel="0" collapsed="false"/>
    <row r="2920" customFormat="false" ht="15" hidden="false" customHeight="false" outlineLevel="0" collapsed="false"/>
    <row r="2921" customFormat="false" ht="15" hidden="false" customHeight="false" outlineLevel="0" collapsed="false"/>
    <row r="2922" customFormat="false" ht="15" hidden="false" customHeight="false" outlineLevel="0" collapsed="false"/>
    <row r="2923" customFormat="false" ht="15" hidden="false" customHeight="false" outlineLevel="0" collapsed="false"/>
    <row r="2924" customFormat="false" ht="15" hidden="false" customHeight="false" outlineLevel="0" collapsed="false"/>
    <row r="2925" customFormat="false" ht="15" hidden="false" customHeight="false" outlineLevel="0" collapsed="false"/>
    <row r="2926" customFormat="false" ht="15" hidden="false" customHeight="false" outlineLevel="0" collapsed="false"/>
    <row r="2927" customFormat="false" ht="15" hidden="false" customHeight="false" outlineLevel="0" collapsed="false"/>
    <row r="2928" customFormat="false" ht="15" hidden="false" customHeight="false" outlineLevel="0" collapsed="false"/>
    <row r="2929" customFormat="false" ht="15" hidden="false" customHeight="false" outlineLevel="0" collapsed="false"/>
    <row r="2930" customFormat="false" ht="15" hidden="false" customHeight="false" outlineLevel="0" collapsed="false"/>
    <row r="2931" customFormat="false" ht="15" hidden="false" customHeight="false" outlineLevel="0" collapsed="false"/>
    <row r="2932" customFormat="false" ht="15" hidden="false" customHeight="false" outlineLevel="0" collapsed="false"/>
    <row r="2933" customFormat="false" ht="15" hidden="false" customHeight="false" outlineLevel="0" collapsed="false"/>
    <row r="2934" customFormat="false" ht="15" hidden="false" customHeight="false" outlineLevel="0" collapsed="false"/>
    <row r="2935" customFormat="false" ht="15" hidden="false" customHeight="false" outlineLevel="0" collapsed="false"/>
    <row r="2936" customFormat="false" ht="15" hidden="false" customHeight="false" outlineLevel="0" collapsed="false"/>
    <row r="2937" customFormat="false" ht="15" hidden="false" customHeight="false" outlineLevel="0" collapsed="false"/>
    <row r="2938" customFormat="false" ht="15" hidden="false" customHeight="false" outlineLevel="0" collapsed="false"/>
    <row r="2939" customFormat="false" ht="15" hidden="false" customHeight="false" outlineLevel="0" collapsed="false"/>
    <row r="2940" customFormat="false" ht="15" hidden="false" customHeight="false" outlineLevel="0" collapsed="false"/>
    <row r="2941" customFormat="false" ht="15" hidden="false" customHeight="false" outlineLevel="0" collapsed="false"/>
    <row r="2942" customFormat="false" ht="15" hidden="false" customHeight="false" outlineLevel="0" collapsed="false"/>
    <row r="2943" customFormat="false" ht="15" hidden="false" customHeight="false" outlineLevel="0" collapsed="false"/>
    <row r="2944" customFormat="false" ht="15" hidden="false" customHeight="false" outlineLevel="0" collapsed="false"/>
    <row r="2945" customFormat="false" ht="15" hidden="false" customHeight="false" outlineLevel="0" collapsed="false"/>
    <row r="2946" customFormat="false" ht="15" hidden="false" customHeight="false" outlineLevel="0" collapsed="false"/>
    <row r="2947" customFormat="false" ht="15" hidden="false" customHeight="false" outlineLevel="0" collapsed="false"/>
    <row r="2948" customFormat="false" ht="15" hidden="false" customHeight="false" outlineLevel="0" collapsed="false"/>
    <row r="2949" customFormat="false" ht="15" hidden="false" customHeight="false" outlineLevel="0" collapsed="false"/>
    <row r="2950" customFormat="false" ht="15" hidden="false" customHeight="false" outlineLevel="0" collapsed="false"/>
    <row r="2951" customFormat="false" ht="15" hidden="false" customHeight="false" outlineLevel="0" collapsed="false"/>
    <row r="2952" customFormat="false" ht="15" hidden="false" customHeight="false" outlineLevel="0" collapsed="false"/>
    <row r="2953" customFormat="false" ht="15" hidden="false" customHeight="false" outlineLevel="0" collapsed="false"/>
    <row r="2954" customFormat="false" ht="15" hidden="false" customHeight="false" outlineLevel="0" collapsed="false"/>
    <row r="2955" customFormat="false" ht="15" hidden="false" customHeight="false" outlineLevel="0" collapsed="false"/>
    <row r="2956" customFormat="false" ht="15" hidden="false" customHeight="false" outlineLevel="0" collapsed="false"/>
    <row r="2957" customFormat="false" ht="15" hidden="false" customHeight="false" outlineLevel="0" collapsed="false"/>
    <row r="2958" customFormat="false" ht="15" hidden="false" customHeight="false" outlineLevel="0" collapsed="false"/>
    <row r="2959" customFormat="false" ht="15" hidden="false" customHeight="false" outlineLevel="0" collapsed="false"/>
    <row r="2960" customFormat="false" ht="15" hidden="false" customHeight="false" outlineLevel="0" collapsed="false"/>
    <row r="2961" customFormat="false" ht="15" hidden="false" customHeight="false" outlineLevel="0" collapsed="false"/>
    <row r="2962" customFormat="false" ht="15" hidden="false" customHeight="false" outlineLevel="0" collapsed="false"/>
    <row r="2963" customFormat="false" ht="15" hidden="false" customHeight="false" outlineLevel="0" collapsed="false"/>
    <row r="2964" customFormat="false" ht="15" hidden="false" customHeight="false" outlineLevel="0" collapsed="false"/>
    <row r="2965" customFormat="false" ht="15" hidden="false" customHeight="false" outlineLevel="0" collapsed="false"/>
    <row r="2966" customFormat="false" ht="15" hidden="false" customHeight="false" outlineLevel="0" collapsed="false"/>
    <row r="2967" customFormat="false" ht="15" hidden="false" customHeight="false" outlineLevel="0" collapsed="false"/>
    <row r="2968" customFormat="false" ht="15" hidden="false" customHeight="false" outlineLevel="0" collapsed="false"/>
    <row r="2969" customFormat="false" ht="15" hidden="false" customHeight="false" outlineLevel="0" collapsed="false"/>
    <row r="2970" customFormat="false" ht="15" hidden="false" customHeight="false" outlineLevel="0" collapsed="false"/>
    <row r="2971" customFormat="false" ht="15" hidden="false" customHeight="false" outlineLevel="0" collapsed="false"/>
    <row r="2972" customFormat="false" ht="15" hidden="false" customHeight="false" outlineLevel="0" collapsed="false"/>
    <row r="2973" customFormat="false" ht="15" hidden="false" customHeight="false" outlineLevel="0" collapsed="false"/>
    <row r="2974" customFormat="false" ht="15" hidden="false" customHeight="false" outlineLevel="0" collapsed="false"/>
    <row r="2975" customFormat="false" ht="15" hidden="false" customHeight="false" outlineLevel="0" collapsed="false"/>
    <row r="2976" customFormat="false" ht="15" hidden="false" customHeight="false" outlineLevel="0" collapsed="false"/>
    <row r="2977" customFormat="false" ht="15" hidden="false" customHeight="false" outlineLevel="0" collapsed="false"/>
    <row r="2978" customFormat="false" ht="15" hidden="false" customHeight="false" outlineLevel="0" collapsed="false"/>
    <row r="2979" customFormat="false" ht="15" hidden="false" customHeight="false" outlineLevel="0" collapsed="false"/>
    <row r="2980" customFormat="false" ht="15" hidden="false" customHeight="false" outlineLevel="0" collapsed="false"/>
    <row r="2981" customFormat="false" ht="15" hidden="false" customHeight="false" outlineLevel="0" collapsed="false"/>
    <row r="2982" customFormat="false" ht="15" hidden="false" customHeight="false" outlineLevel="0" collapsed="false"/>
    <row r="2983" customFormat="false" ht="15" hidden="false" customHeight="false" outlineLevel="0" collapsed="false"/>
    <row r="2984" customFormat="false" ht="15" hidden="false" customHeight="false" outlineLevel="0" collapsed="false"/>
    <row r="2985" customFormat="false" ht="15" hidden="false" customHeight="false" outlineLevel="0" collapsed="false"/>
    <row r="2986" customFormat="false" ht="15" hidden="false" customHeight="false" outlineLevel="0" collapsed="false"/>
    <row r="2987" customFormat="false" ht="15" hidden="false" customHeight="false" outlineLevel="0" collapsed="false"/>
    <row r="2988" customFormat="false" ht="15" hidden="false" customHeight="false" outlineLevel="0" collapsed="false"/>
    <row r="2989" customFormat="false" ht="15" hidden="false" customHeight="false" outlineLevel="0" collapsed="false"/>
    <row r="2990" customFormat="false" ht="15" hidden="false" customHeight="false" outlineLevel="0" collapsed="false"/>
    <row r="2991" customFormat="false" ht="15" hidden="false" customHeight="false" outlineLevel="0" collapsed="false"/>
    <row r="2992" customFormat="false" ht="15" hidden="false" customHeight="false" outlineLevel="0" collapsed="false"/>
    <row r="2993" customFormat="false" ht="15" hidden="false" customHeight="false" outlineLevel="0" collapsed="false"/>
    <row r="2994" customFormat="false" ht="15" hidden="false" customHeight="false" outlineLevel="0" collapsed="false"/>
    <row r="2995" customFormat="false" ht="15" hidden="false" customHeight="false" outlineLevel="0" collapsed="false"/>
    <row r="2996" customFormat="false" ht="15" hidden="false" customHeight="false" outlineLevel="0" collapsed="false"/>
    <row r="2997" customFormat="false" ht="15" hidden="false" customHeight="false" outlineLevel="0" collapsed="false"/>
    <row r="2998" customFormat="false" ht="15" hidden="false" customHeight="false" outlineLevel="0" collapsed="false"/>
    <row r="2999" customFormat="false" ht="15" hidden="false" customHeight="false" outlineLevel="0" collapsed="false"/>
    <row r="3000" customFormat="false" ht="15" hidden="false" customHeight="false" outlineLevel="0" collapsed="false"/>
    <row r="3001" customFormat="false" ht="15" hidden="false" customHeight="false" outlineLevel="0" collapsed="false"/>
    <row r="3002" customFormat="false" ht="15" hidden="false" customHeight="false" outlineLevel="0" collapsed="false"/>
    <row r="3003" customFormat="false" ht="15" hidden="false" customHeight="false" outlineLevel="0" collapsed="false"/>
    <row r="3004" customFormat="false" ht="15" hidden="false" customHeight="false" outlineLevel="0" collapsed="false"/>
    <row r="3005" customFormat="false" ht="15" hidden="false" customHeight="false" outlineLevel="0" collapsed="false"/>
    <row r="3006" customFormat="false" ht="15" hidden="false" customHeight="false" outlineLevel="0" collapsed="false"/>
    <row r="3007" customFormat="false" ht="15" hidden="false" customHeight="false" outlineLevel="0" collapsed="false"/>
    <row r="3008" customFormat="false" ht="15" hidden="false" customHeight="false" outlineLevel="0" collapsed="false"/>
    <row r="3009" customFormat="false" ht="15" hidden="false" customHeight="false" outlineLevel="0" collapsed="false"/>
    <row r="3010" customFormat="false" ht="15" hidden="false" customHeight="false" outlineLevel="0" collapsed="false"/>
    <row r="3011" customFormat="false" ht="15" hidden="false" customHeight="false" outlineLevel="0" collapsed="false"/>
    <row r="3012" customFormat="false" ht="15" hidden="false" customHeight="false" outlineLevel="0" collapsed="false"/>
    <row r="3013" customFormat="false" ht="15" hidden="false" customHeight="false" outlineLevel="0" collapsed="false"/>
    <row r="3014" customFormat="false" ht="15" hidden="false" customHeight="false" outlineLevel="0" collapsed="false"/>
    <row r="3015" customFormat="false" ht="15" hidden="false" customHeight="false" outlineLevel="0" collapsed="false"/>
    <row r="3016" customFormat="false" ht="15" hidden="false" customHeight="false" outlineLevel="0" collapsed="false"/>
    <row r="3017" customFormat="false" ht="15" hidden="false" customHeight="false" outlineLevel="0" collapsed="false"/>
    <row r="3018" customFormat="false" ht="15" hidden="false" customHeight="false" outlineLevel="0" collapsed="false"/>
    <row r="3019" customFormat="false" ht="15" hidden="false" customHeight="false" outlineLevel="0" collapsed="false"/>
    <row r="3020" customFormat="false" ht="15" hidden="false" customHeight="false" outlineLevel="0" collapsed="false"/>
    <row r="3021" customFormat="false" ht="15" hidden="false" customHeight="false" outlineLevel="0" collapsed="false"/>
    <row r="3022" customFormat="false" ht="15" hidden="false" customHeight="false" outlineLevel="0" collapsed="false"/>
    <row r="3023" customFormat="false" ht="15" hidden="false" customHeight="false" outlineLevel="0" collapsed="false"/>
    <row r="3024" customFormat="false" ht="15" hidden="false" customHeight="false" outlineLevel="0" collapsed="false"/>
    <row r="3025" customFormat="false" ht="15" hidden="false" customHeight="false" outlineLevel="0" collapsed="false"/>
    <row r="3026" customFormat="false" ht="15" hidden="false" customHeight="false" outlineLevel="0" collapsed="false"/>
    <row r="3027" customFormat="false" ht="15" hidden="false" customHeight="false" outlineLevel="0" collapsed="false"/>
    <row r="3028" customFormat="false" ht="15" hidden="false" customHeight="false" outlineLevel="0" collapsed="false"/>
    <row r="3029" customFormat="false" ht="15" hidden="false" customHeight="false" outlineLevel="0" collapsed="false"/>
    <row r="3030" customFormat="false" ht="15" hidden="false" customHeight="false" outlineLevel="0" collapsed="false"/>
    <row r="3031" customFormat="false" ht="15" hidden="false" customHeight="false" outlineLevel="0" collapsed="false"/>
    <row r="3032" customFormat="false" ht="15" hidden="false" customHeight="false" outlineLevel="0" collapsed="false"/>
    <row r="3033" customFormat="false" ht="15" hidden="false" customHeight="false" outlineLevel="0" collapsed="false"/>
    <row r="3034" customFormat="false" ht="15" hidden="false" customHeight="false" outlineLevel="0" collapsed="false"/>
    <row r="3035" customFormat="false" ht="15" hidden="false" customHeight="false" outlineLevel="0" collapsed="false"/>
    <row r="3036" customFormat="false" ht="15" hidden="false" customHeight="false" outlineLevel="0" collapsed="false"/>
    <row r="3037" customFormat="false" ht="15" hidden="false" customHeight="false" outlineLevel="0" collapsed="false"/>
    <row r="3038" customFormat="false" ht="15" hidden="false" customHeight="false" outlineLevel="0" collapsed="false"/>
    <row r="3039" customFormat="false" ht="15" hidden="false" customHeight="false" outlineLevel="0" collapsed="false"/>
    <row r="3040" customFormat="false" ht="15" hidden="false" customHeight="false" outlineLevel="0" collapsed="false"/>
    <row r="3041" customFormat="false" ht="15" hidden="false" customHeight="false" outlineLevel="0" collapsed="false"/>
    <row r="3042" customFormat="false" ht="15" hidden="false" customHeight="false" outlineLevel="0" collapsed="false"/>
    <row r="3043" customFormat="false" ht="15" hidden="false" customHeight="false" outlineLevel="0" collapsed="false"/>
    <row r="3044" customFormat="false" ht="15" hidden="false" customHeight="false" outlineLevel="0" collapsed="false"/>
    <row r="3045" customFormat="false" ht="15" hidden="false" customHeight="false" outlineLevel="0" collapsed="false"/>
    <row r="3046" customFormat="false" ht="15" hidden="false" customHeight="false" outlineLevel="0" collapsed="false"/>
    <row r="3047" customFormat="false" ht="15" hidden="false" customHeight="false" outlineLevel="0" collapsed="false"/>
    <row r="3048" customFormat="false" ht="15" hidden="false" customHeight="false" outlineLevel="0" collapsed="false"/>
    <row r="3049" customFormat="false" ht="15" hidden="false" customHeight="false" outlineLevel="0" collapsed="false"/>
    <row r="3050" customFormat="false" ht="15" hidden="false" customHeight="false" outlineLevel="0" collapsed="false"/>
    <row r="3051" customFormat="false" ht="15" hidden="false" customHeight="false" outlineLevel="0" collapsed="false"/>
    <row r="3052" customFormat="false" ht="15" hidden="false" customHeight="false" outlineLevel="0" collapsed="false"/>
    <row r="3053" customFormat="false" ht="15" hidden="false" customHeight="false" outlineLevel="0" collapsed="false"/>
    <row r="3054" customFormat="false" ht="15" hidden="false" customHeight="false" outlineLevel="0" collapsed="false"/>
    <row r="3055" customFormat="false" ht="15" hidden="false" customHeight="false" outlineLevel="0" collapsed="false"/>
    <row r="3056" customFormat="false" ht="15" hidden="false" customHeight="false" outlineLevel="0" collapsed="false"/>
    <row r="3057" customFormat="false" ht="15" hidden="false" customHeight="false" outlineLevel="0" collapsed="false"/>
    <row r="3058" customFormat="false" ht="15" hidden="false" customHeight="false" outlineLevel="0" collapsed="false"/>
    <row r="3059" customFormat="false" ht="15" hidden="false" customHeight="false" outlineLevel="0" collapsed="false"/>
    <row r="3060" customFormat="false" ht="15" hidden="false" customHeight="false" outlineLevel="0" collapsed="false"/>
    <row r="3061" customFormat="false" ht="15" hidden="false" customHeight="false" outlineLevel="0" collapsed="false"/>
    <row r="3062" customFormat="false" ht="15" hidden="false" customHeight="false" outlineLevel="0" collapsed="false"/>
    <row r="3063" customFormat="false" ht="15" hidden="false" customHeight="false" outlineLevel="0" collapsed="false"/>
    <row r="3064" customFormat="false" ht="15" hidden="false" customHeight="false" outlineLevel="0" collapsed="false"/>
    <row r="3065" customFormat="false" ht="15" hidden="false" customHeight="false" outlineLevel="0" collapsed="false"/>
    <row r="3066" customFormat="false" ht="15" hidden="false" customHeight="false" outlineLevel="0" collapsed="false"/>
    <row r="3067" customFormat="false" ht="15" hidden="false" customHeight="false" outlineLevel="0" collapsed="false"/>
    <row r="3068" customFormat="false" ht="15" hidden="false" customHeight="false" outlineLevel="0" collapsed="false"/>
    <row r="3069" customFormat="false" ht="15" hidden="false" customHeight="false" outlineLevel="0" collapsed="false"/>
    <row r="3070" customFormat="false" ht="15" hidden="false" customHeight="false" outlineLevel="0" collapsed="false"/>
    <row r="3071" customFormat="false" ht="15" hidden="false" customHeight="false" outlineLevel="0" collapsed="false"/>
    <row r="3072" customFormat="false" ht="15" hidden="false" customHeight="false" outlineLevel="0" collapsed="false"/>
    <row r="3073" customFormat="false" ht="15" hidden="false" customHeight="false" outlineLevel="0" collapsed="false"/>
    <row r="3074" customFormat="false" ht="15" hidden="false" customHeight="false" outlineLevel="0" collapsed="false"/>
    <row r="3075" customFormat="false" ht="15" hidden="false" customHeight="false" outlineLevel="0" collapsed="false"/>
    <row r="3076" customFormat="false" ht="15" hidden="false" customHeight="false" outlineLevel="0" collapsed="false"/>
    <row r="3077" customFormat="false" ht="15" hidden="false" customHeight="false" outlineLevel="0" collapsed="false"/>
    <row r="3078" customFormat="false" ht="15" hidden="false" customHeight="false" outlineLevel="0" collapsed="false"/>
    <row r="3079" customFormat="false" ht="15" hidden="false" customHeight="false" outlineLevel="0" collapsed="false"/>
    <row r="3080" customFormat="false" ht="15" hidden="false" customHeight="false" outlineLevel="0" collapsed="false"/>
    <row r="3081" customFormat="false" ht="15" hidden="false" customHeight="false" outlineLevel="0" collapsed="false"/>
    <row r="3082" customFormat="false" ht="15" hidden="false" customHeight="false" outlineLevel="0" collapsed="false"/>
    <row r="3083" customFormat="false" ht="15" hidden="false" customHeight="false" outlineLevel="0" collapsed="false"/>
    <row r="3084" customFormat="false" ht="15" hidden="false" customHeight="false" outlineLevel="0" collapsed="false"/>
    <row r="3085" customFormat="false" ht="15" hidden="false" customHeight="false" outlineLevel="0" collapsed="false"/>
    <row r="3086" customFormat="false" ht="15" hidden="false" customHeight="false" outlineLevel="0" collapsed="false"/>
    <row r="3087" customFormat="false" ht="15" hidden="false" customHeight="false" outlineLevel="0" collapsed="false"/>
    <row r="3088" customFormat="false" ht="15" hidden="false" customHeight="false" outlineLevel="0" collapsed="false"/>
    <row r="3089" customFormat="false" ht="15" hidden="false" customHeight="false" outlineLevel="0" collapsed="false"/>
    <row r="3090" customFormat="false" ht="15" hidden="false" customHeight="false" outlineLevel="0" collapsed="false"/>
    <row r="3091" customFormat="false" ht="15" hidden="false" customHeight="false" outlineLevel="0" collapsed="false"/>
    <row r="3092" customFormat="false" ht="15" hidden="false" customHeight="false" outlineLevel="0" collapsed="false"/>
    <row r="3093" customFormat="false" ht="15" hidden="false" customHeight="false" outlineLevel="0" collapsed="false"/>
    <row r="3094" customFormat="false" ht="15" hidden="false" customHeight="false" outlineLevel="0" collapsed="false"/>
    <row r="3095" customFormat="false" ht="15" hidden="false" customHeight="false" outlineLevel="0" collapsed="false"/>
    <row r="3096" customFormat="false" ht="15" hidden="false" customHeight="false" outlineLevel="0" collapsed="false"/>
    <row r="3097" customFormat="false" ht="15" hidden="false" customHeight="false" outlineLevel="0" collapsed="false"/>
    <row r="3098" customFormat="false" ht="15" hidden="false" customHeight="false" outlineLevel="0" collapsed="false"/>
    <row r="3099" customFormat="false" ht="15" hidden="false" customHeight="false" outlineLevel="0" collapsed="false"/>
    <row r="3100" customFormat="false" ht="15" hidden="false" customHeight="false" outlineLevel="0" collapsed="false"/>
    <row r="3101" customFormat="false" ht="15" hidden="false" customHeight="false" outlineLevel="0" collapsed="false"/>
    <row r="3102" customFormat="false" ht="15" hidden="false" customHeight="false" outlineLevel="0" collapsed="false"/>
    <row r="3103" customFormat="false" ht="15" hidden="false" customHeight="false" outlineLevel="0" collapsed="false"/>
    <row r="3104" customFormat="false" ht="15" hidden="false" customHeight="false" outlineLevel="0" collapsed="false"/>
    <row r="3105" customFormat="false" ht="15" hidden="false" customHeight="false" outlineLevel="0" collapsed="false"/>
    <row r="3106" customFormat="false" ht="15" hidden="false" customHeight="false" outlineLevel="0" collapsed="false"/>
    <row r="3107" customFormat="false" ht="15" hidden="false" customHeight="false" outlineLevel="0" collapsed="false"/>
    <row r="3108" customFormat="false" ht="15" hidden="false" customHeight="false" outlineLevel="0" collapsed="false"/>
    <row r="3109" customFormat="false" ht="15" hidden="false" customHeight="false" outlineLevel="0" collapsed="false"/>
    <row r="3110" customFormat="false" ht="15" hidden="false" customHeight="false" outlineLevel="0" collapsed="false"/>
    <row r="3111" customFormat="false" ht="15" hidden="false" customHeight="false" outlineLevel="0" collapsed="false"/>
    <row r="3112" customFormat="false" ht="15" hidden="false" customHeight="false" outlineLevel="0" collapsed="false"/>
    <row r="3113" customFormat="false" ht="15" hidden="false" customHeight="false" outlineLevel="0" collapsed="false"/>
    <row r="3114" customFormat="false" ht="15" hidden="false" customHeight="false" outlineLevel="0" collapsed="false"/>
    <row r="3115" customFormat="false" ht="15" hidden="false" customHeight="false" outlineLevel="0" collapsed="false"/>
    <row r="3116" customFormat="false" ht="15" hidden="false" customHeight="false" outlineLevel="0" collapsed="false"/>
    <row r="3117" customFormat="false" ht="15" hidden="false" customHeight="false" outlineLevel="0" collapsed="false"/>
    <row r="3118" customFormat="false" ht="15" hidden="false" customHeight="false" outlineLevel="0" collapsed="false"/>
    <row r="3119" customFormat="false" ht="15" hidden="false" customHeight="false" outlineLevel="0" collapsed="false"/>
    <row r="3120" customFormat="false" ht="15" hidden="false" customHeight="false" outlineLevel="0" collapsed="false"/>
    <row r="3121" customFormat="false" ht="15" hidden="false" customHeight="false" outlineLevel="0" collapsed="false"/>
    <row r="3122" customFormat="false" ht="15" hidden="false" customHeight="false" outlineLevel="0" collapsed="false"/>
    <row r="3123" customFormat="false" ht="15" hidden="false" customHeight="false" outlineLevel="0" collapsed="false"/>
    <row r="3124" customFormat="false" ht="15" hidden="false" customHeight="false" outlineLevel="0" collapsed="false"/>
    <row r="3125" customFormat="false" ht="15" hidden="false" customHeight="false" outlineLevel="0" collapsed="false"/>
    <row r="3126" customFormat="false" ht="15" hidden="false" customHeight="false" outlineLevel="0" collapsed="false"/>
    <row r="3127" customFormat="false" ht="15" hidden="false" customHeight="false" outlineLevel="0" collapsed="false"/>
    <row r="3128" customFormat="false" ht="15" hidden="false" customHeight="false" outlineLevel="0" collapsed="false"/>
    <row r="3129" customFormat="false" ht="15" hidden="false" customHeight="false" outlineLevel="0" collapsed="false"/>
    <row r="3130" customFormat="false" ht="15" hidden="false" customHeight="false" outlineLevel="0" collapsed="false"/>
    <row r="3131" customFormat="false" ht="15" hidden="false" customHeight="false" outlineLevel="0" collapsed="false"/>
    <row r="3132" customFormat="false" ht="15" hidden="false" customHeight="false" outlineLevel="0" collapsed="false"/>
    <row r="3133" customFormat="false" ht="15" hidden="false" customHeight="false" outlineLevel="0" collapsed="false"/>
    <row r="3134" customFormat="false" ht="15" hidden="false" customHeight="false" outlineLevel="0" collapsed="false"/>
    <row r="3135" customFormat="false" ht="15" hidden="false" customHeight="false" outlineLevel="0" collapsed="false"/>
    <row r="3136" customFormat="false" ht="15" hidden="false" customHeight="false" outlineLevel="0" collapsed="false"/>
    <row r="3137" customFormat="false" ht="15" hidden="false" customHeight="false" outlineLevel="0" collapsed="false"/>
    <row r="3138" customFormat="false" ht="15" hidden="false" customHeight="false" outlineLevel="0" collapsed="false"/>
    <row r="3139" customFormat="false" ht="15" hidden="false" customHeight="false" outlineLevel="0" collapsed="false"/>
    <row r="3140" customFormat="false" ht="15" hidden="false" customHeight="false" outlineLevel="0" collapsed="false"/>
    <row r="3141" customFormat="false" ht="15" hidden="false" customHeight="false" outlineLevel="0" collapsed="false"/>
    <row r="3142" customFormat="false" ht="15" hidden="false" customHeight="false" outlineLevel="0" collapsed="false"/>
    <row r="3143" customFormat="false" ht="15" hidden="false" customHeight="false" outlineLevel="0" collapsed="false"/>
    <row r="3144" customFormat="false" ht="15" hidden="false" customHeight="false" outlineLevel="0" collapsed="false"/>
    <row r="3145" customFormat="false" ht="15" hidden="false" customHeight="false" outlineLevel="0" collapsed="false"/>
    <row r="3146" customFormat="false" ht="15" hidden="false" customHeight="false" outlineLevel="0" collapsed="false"/>
    <row r="3147" customFormat="false" ht="15" hidden="false" customHeight="false" outlineLevel="0" collapsed="false"/>
    <row r="3148" customFormat="false" ht="15" hidden="false" customHeight="false" outlineLevel="0" collapsed="false"/>
    <row r="3149" customFormat="false" ht="15" hidden="false" customHeight="false" outlineLevel="0" collapsed="false"/>
    <row r="3150" customFormat="false" ht="15" hidden="false" customHeight="false" outlineLevel="0" collapsed="false"/>
    <row r="3151" customFormat="false" ht="15" hidden="false" customHeight="false" outlineLevel="0" collapsed="false"/>
    <row r="3152" customFormat="false" ht="15" hidden="false" customHeight="false" outlineLevel="0" collapsed="false"/>
    <row r="3153" customFormat="false" ht="15" hidden="false" customHeight="false" outlineLevel="0" collapsed="false"/>
    <row r="3154" customFormat="false" ht="15" hidden="false" customHeight="false" outlineLevel="0" collapsed="false"/>
    <row r="3155" customFormat="false" ht="15" hidden="false" customHeight="false" outlineLevel="0" collapsed="false"/>
    <row r="3156" customFormat="false" ht="15" hidden="false" customHeight="false" outlineLevel="0" collapsed="false"/>
    <row r="3157" customFormat="false" ht="15" hidden="false" customHeight="false" outlineLevel="0" collapsed="false"/>
    <row r="3158" customFormat="false" ht="15" hidden="false" customHeight="false" outlineLevel="0" collapsed="false"/>
    <row r="3159" customFormat="false" ht="15" hidden="false" customHeight="false" outlineLevel="0" collapsed="false"/>
    <row r="3160" customFormat="false" ht="15" hidden="false" customHeight="false" outlineLevel="0" collapsed="false"/>
    <row r="3161" customFormat="false" ht="15" hidden="false" customHeight="false" outlineLevel="0" collapsed="false"/>
    <row r="3162" customFormat="false" ht="15" hidden="false" customHeight="false" outlineLevel="0" collapsed="false"/>
    <row r="3163" customFormat="false" ht="15" hidden="false" customHeight="false" outlineLevel="0" collapsed="false"/>
    <row r="3164" customFormat="false" ht="15" hidden="false" customHeight="false" outlineLevel="0" collapsed="false"/>
    <row r="3165" customFormat="false" ht="15" hidden="false" customHeight="false" outlineLevel="0" collapsed="false"/>
    <row r="3166" customFormat="false" ht="15" hidden="false" customHeight="false" outlineLevel="0" collapsed="false"/>
    <row r="3167" customFormat="false" ht="15" hidden="false" customHeight="false" outlineLevel="0" collapsed="false"/>
    <row r="3168" customFormat="false" ht="15" hidden="false" customHeight="false" outlineLevel="0" collapsed="false"/>
    <row r="3169" customFormat="false" ht="15" hidden="false" customHeight="false" outlineLevel="0" collapsed="false"/>
    <row r="3170" customFormat="false" ht="15" hidden="false" customHeight="false" outlineLevel="0" collapsed="false"/>
    <row r="3171" customFormat="false" ht="15" hidden="false" customHeight="false" outlineLevel="0" collapsed="false"/>
    <row r="3172" customFormat="false" ht="15" hidden="false" customHeight="false" outlineLevel="0" collapsed="false"/>
    <row r="3173" customFormat="false" ht="15" hidden="false" customHeight="false" outlineLevel="0" collapsed="false"/>
    <row r="3174" customFormat="false" ht="15" hidden="false" customHeight="false" outlineLevel="0" collapsed="false"/>
    <row r="3175" customFormat="false" ht="15" hidden="false" customHeight="false" outlineLevel="0" collapsed="false"/>
    <row r="3176" customFormat="false" ht="15" hidden="false" customHeight="false" outlineLevel="0" collapsed="false"/>
    <row r="3177" customFormat="false" ht="15" hidden="false" customHeight="false" outlineLevel="0" collapsed="false"/>
    <row r="3178" customFormat="false" ht="15" hidden="false" customHeight="false" outlineLevel="0" collapsed="false"/>
    <row r="3179" customFormat="false" ht="15" hidden="false" customHeight="false" outlineLevel="0" collapsed="false"/>
    <row r="3180" customFormat="false" ht="15" hidden="false" customHeight="false" outlineLevel="0" collapsed="false"/>
    <row r="3181" customFormat="false" ht="15" hidden="false" customHeight="false" outlineLevel="0" collapsed="false"/>
    <row r="3182" customFormat="false" ht="15" hidden="false" customHeight="false" outlineLevel="0" collapsed="false"/>
    <row r="3183" customFormat="false" ht="15" hidden="false" customHeight="false" outlineLevel="0" collapsed="false"/>
    <row r="3184" customFormat="false" ht="15" hidden="false" customHeight="false" outlineLevel="0" collapsed="false"/>
    <row r="3185" customFormat="false" ht="15" hidden="false" customHeight="false" outlineLevel="0" collapsed="false"/>
    <row r="3186" customFormat="false" ht="15" hidden="false" customHeight="false" outlineLevel="0" collapsed="false"/>
    <row r="3187" customFormat="false" ht="15" hidden="false" customHeight="false" outlineLevel="0" collapsed="false"/>
    <row r="3188" customFormat="false" ht="15" hidden="false" customHeight="false" outlineLevel="0" collapsed="false"/>
    <row r="3189" customFormat="false" ht="15" hidden="false" customHeight="false" outlineLevel="0" collapsed="false"/>
    <row r="3190" customFormat="false" ht="15" hidden="false" customHeight="false" outlineLevel="0" collapsed="false"/>
    <row r="3191" customFormat="false" ht="15" hidden="false" customHeight="false" outlineLevel="0" collapsed="false"/>
    <row r="3192" customFormat="false" ht="15" hidden="false" customHeight="false" outlineLevel="0" collapsed="false"/>
    <row r="3193" customFormat="false" ht="15" hidden="false" customHeight="false" outlineLevel="0" collapsed="false"/>
    <row r="3194" customFormat="false" ht="15" hidden="false" customHeight="false" outlineLevel="0" collapsed="false"/>
    <row r="3195" customFormat="false" ht="15" hidden="false" customHeight="false" outlineLevel="0" collapsed="false"/>
    <row r="3196" customFormat="false" ht="15" hidden="false" customHeight="false" outlineLevel="0" collapsed="false"/>
    <row r="3197" customFormat="false" ht="15" hidden="false" customHeight="false" outlineLevel="0" collapsed="false"/>
    <row r="3198" customFormat="false" ht="15" hidden="false" customHeight="false" outlineLevel="0" collapsed="false"/>
    <row r="3199" customFormat="false" ht="15" hidden="false" customHeight="false" outlineLevel="0" collapsed="false"/>
    <row r="3200" customFormat="false" ht="15" hidden="false" customHeight="false" outlineLevel="0" collapsed="false"/>
    <row r="3201" customFormat="false" ht="15" hidden="false" customHeight="false" outlineLevel="0" collapsed="false"/>
    <row r="3202" customFormat="false" ht="15" hidden="false" customHeight="false" outlineLevel="0" collapsed="false"/>
    <row r="3203" customFormat="false" ht="15" hidden="false" customHeight="false" outlineLevel="0" collapsed="false"/>
    <row r="3204" customFormat="false" ht="15" hidden="false" customHeight="false" outlineLevel="0" collapsed="false"/>
    <row r="3205" customFormat="false" ht="15" hidden="false" customHeight="false" outlineLevel="0" collapsed="false"/>
    <row r="3206" customFormat="false" ht="15" hidden="false" customHeight="false" outlineLevel="0" collapsed="false"/>
    <row r="3207" customFormat="false" ht="15" hidden="false" customHeight="false" outlineLevel="0" collapsed="false"/>
    <row r="3208" customFormat="false" ht="15" hidden="false" customHeight="false" outlineLevel="0" collapsed="false"/>
    <row r="3209" customFormat="false" ht="15" hidden="false" customHeight="false" outlineLevel="0" collapsed="false"/>
    <row r="3210" customFormat="false" ht="15" hidden="false" customHeight="false" outlineLevel="0" collapsed="false"/>
    <row r="3211" customFormat="false" ht="15" hidden="false" customHeight="false" outlineLevel="0" collapsed="false"/>
    <row r="3212" customFormat="false" ht="15" hidden="false" customHeight="false" outlineLevel="0" collapsed="false"/>
    <row r="3213" customFormat="false" ht="15" hidden="false" customHeight="false" outlineLevel="0" collapsed="false"/>
    <row r="3214" customFormat="false" ht="15" hidden="false" customHeight="false" outlineLevel="0" collapsed="false"/>
    <row r="3215" customFormat="false" ht="15" hidden="false" customHeight="false" outlineLevel="0" collapsed="false"/>
    <row r="3216" customFormat="false" ht="15" hidden="false" customHeight="false" outlineLevel="0" collapsed="false"/>
    <row r="3217" customFormat="false" ht="15" hidden="false" customHeight="false" outlineLevel="0" collapsed="false"/>
    <row r="3218" customFormat="false" ht="15" hidden="false" customHeight="false" outlineLevel="0" collapsed="false"/>
    <row r="3219" customFormat="false" ht="15" hidden="false" customHeight="false" outlineLevel="0" collapsed="false"/>
    <row r="3220" customFormat="false" ht="15" hidden="false" customHeight="false" outlineLevel="0" collapsed="false"/>
    <row r="3221" customFormat="false" ht="15" hidden="false" customHeight="false" outlineLevel="0" collapsed="false"/>
    <row r="3222" customFormat="false" ht="15" hidden="false" customHeight="false" outlineLevel="0" collapsed="false"/>
    <row r="3223" customFormat="false" ht="15" hidden="false" customHeight="false" outlineLevel="0" collapsed="false"/>
    <row r="3224" customFormat="false" ht="15" hidden="false" customHeight="false" outlineLevel="0" collapsed="false"/>
    <row r="3225" customFormat="false" ht="15" hidden="false" customHeight="false" outlineLevel="0" collapsed="false"/>
    <row r="3226" customFormat="false" ht="15" hidden="false" customHeight="false" outlineLevel="0" collapsed="false"/>
    <row r="3227" customFormat="false" ht="15" hidden="false" customHeight="false" outlineLevel="0" collapsed="false"/>
    <row r="3228" customFormat="false" ht="15" hidden="false" customHeight="false" outlineLevel="0" collapsed="false"/>
    <row r="3229" customFormat="false" ht="15" hidden="false" customHeight="false" outlineLevel="0" collapsed="false"/>
    <row r="3230" customFormat="false" ht="15" hidden="false" customHeight="false" outlineLevel="0" collapsed="false"/>
    <row r="3231" customFormat="false" ht="15" hidden="false" customHeight="false" outlineLevel="0" collapsed="false"/>
    <row r="3232" customFormat="false" ht="15" hidden="false" customHeight="false" outlineLevel="0" collapsed="false"/>
    <row r="3233" customFormat="false" ht="15" hidden="false" customHeight="false" outlineLevel="0" collapsed="false"/>
    <row r="3234" customFormat="false" ht="15" hidden="false" customHeight="false" outlineLevel="0" collapsed="false"/>
    <row r="3235" customFormat="false" ht="15" hidden="false" customHeight="false" outlineLevel="0" collapsed="false"/>
    <row r="3236" customFormat="false" ht="15" hidden="false" customHeight="false" outlineLevel="0" collapsed="false"/>
    <row r="3237" customFormat="false" ht="15" hidden="false" customHeight="false" outlineLevel="0" collapsed="false"/>
    <row r="3238" customFormat="false" ht="15" hidden="false" customHeight="false" outlineLevel="0" collapsed="false"/>
    <row r="3239" customFormat="false" ht="15" hidden="false" customHeight="false" outlineLevel="0" collapsed="false"/>
    <row r="3240" customFormat="false" ht="15" hidden="false" customHeight="false" outlineLevel="0" collapsed="false"/>
    <row r="3241" customFormat="false" ht="15" hidden="false" customHeight="false" outlineLevel="0" collapsed="false"/>
    <row r="3242" customFormat="false" ht="15" hidden="false" customHeight="false" outlineLevel="0" collapsed="false"/>
    <row r="3243" customFormat="false" ht="15" hidden="false" customHeight="false" outlineLevel="0" collapsed="false"/>
    <row r="3244" customFormat="false" ht="15" hidden="false" customHeight="false" outlineLevel="0" collapsed="false"/>
    <row r="3245" customFormat="false" ht="15" hidden="false" customHeight="false" outlineLevel="0" collapsed="false"/>
    <row r="3246" customFormat="false" ht="15" hidden="false" customHeight="false" outlineLevel="0" collapsed="false"/>
    <row r="3247" customFormat="false" ht="15" hidden="false" customHeight="false" outlineLevel="0" collapsed="false"/>
    <row r="3248" customFormat="false" ht="15" hidden="false" customHeight="false" outlineLevel="0" collapsed="false"/>
    <row r="3249" customFormat="false" ht="15" hidden="false" customHeight="false" outlineLevel="0" collapsed="false"/>
    <row r="3250" customFormat="false" ht="15" hidden="false" customHeight="false" outlineLevel="0" collapsed="false"/>
    <row r="3251" customFormat="false" ht="15" hidden="false" customHeight="false" outlineLevel="0" collapsed="false"/>
    <row r="3252" customFormat="false" ht="15" hidden="false" customHeight="false" outlineLevel="0" collapsed="false"/>
    <row r="3253" customFormat="false" ht="15" hidden="false" customHeight="false" outlineLevel="0" collapsed="false"/>
    <row r="3254" customFormat="false" ht="15" hidden="false" customHeight="false" outlineLevel="0" collapsed="false"/>
    <row r="3255" customFormat="false" ht="15" hidden="false" customHeight="false" outlineLevel="0" collapsed="false"/>
    <row r="3256" customFormat="false" ht="15" hidden="false" customHeight="false" outlineLevel="0" collapsed="false"/>
    <row r="3257" customFormat="false" ht="15" hidden="false" customHeight="false" outlineLevel="0" collapsed="false"/>
    <row r="3258" customFormat="false" ht="15" hidden="false" customHeight="false" outlineLevel="0" collapsed="false"/>
    <row r="3259" customFormat="false" ht="15" hidden="false" customHeight="false" outlineLevel="0" collapsed="false"/>
    <row r="3260" customFormat="false" ht="15" hidden="false" customHeight="false" outlineLevel="0" collapsed="false"/>
    <row r="3261" customFormat="false" ht="15" hidden="false" customHeight="false" outlineLevel="0" collapsed="false"/>
    <row r="3262" customFormat="false" ht="15" hidden="false" customHeight="false" outlineLevel="0" collapsed="false"/>
    <row r="3263" customFormat="false" ht="15" hidden="false" customHeight="false" outlineLevel="0" collapsed="false"/>
    <row r="3264" customFormat="false" ht="15" hidden="false" customHeight="false" outlineLevel="0" collapsed="false"/>
    <row r="3265" customFormat="false" ht="15" hidden="false" customHeight="false" outlineLevel="0" collapsed="false"/>
    <row r="3266" customFormat="false" ht="15" hidden="false" customHeight="false" outlineLevel="0" collapsed="false"/>
    <row r="3267" customFormat="false" ht="15" hidden="false" customHeight="false" outlineLevel="0" collapsed="false"/>
    <row r="3268" customFormat="false" ht="15" hidden="false" customHeight="false" outlineLevel="0" collapsed="false"/>
    <row r="3269" customFormat="false" ht="15" hidden="false" customHeight="false" outlineLevel="0" collapsed="false"/>
    <row r="3270" customFormat="false" ht="15" hidden="false" customHeight="false" outlineLevel="0" collapsed="false"/>
    <row r="3271" customFormat="false" ht="15" hidden="false" customHeight="false" outlineLevel="0" collapsed="false"/>
    <row r="3272" customFormat="false" ht="15" hidden="false" customHeight="false" outlineLevel="0" collapsed="false"/>
    <row r="3273" customFormat="false" ht="15" hidden="false" customHeight="false" outlineLevel="0" collapsed="false"/>
    <row r="3274" customFormat="false" ht="15" hidden="false" customHeight="false" outlineLevel="0" collapsed="false"/>
    <row r="3275" customFormat="false" ht="15" hidden="false" customHeight="false" outlineLevel="0" collapsed="false"/>
    <row r="3276" customFormat="false" ht="15" hidden="false" customHeight="false" outlineLevel="0" collapsed="false"/>
    <row r="3277" customFormat="false" ht="15" hidden="false" customHeight="false" outlineLevel="0" collapsed="false"/>
    <row r="3278" customFormat="false" ht="15" hidden="false" customHeight="false" outlineLevel="0" collapsed="false"/>
    <row r="3279" customFormat="false" ht="15" hidden="false" customHeight="false" outlineLevel="0" collapsed="false"/>
    <row r="3280" customFormat="false" ht="15" hidden="false" customHeight="false" outlineLevel="0" collapsed="false"/>
    <row r="3281" customFormat="false" ht="15" hidden="false" customHeight="false" outlineLevel="0" collapsed="false"/>
    <row r="3282" customFormat="false" ht="15" hidden="false" customHeight="false" outlineLevel="0" collapsed="false"/>
    <row r="3283" customFormat="false" ht="15" hidden="false" customHeight="false" outlineLevel="0" collapsed="false"/>
    <row r="3284" customFormat="false" ht="15" hidden="false" customHeight="false" outlineLevel="0" collapsed="false"/>
    <row r="3285" customFormat="false" ht="15" hidden="false" customHeight="false" outlineLevel="0" collapsed="false"/>
    <row r="3286" customFormat="false" ht="15" hidden="false" customHeight="false" outlineLevel="0" collapsed="false"/>
    <row r="3287" customFormat="false" ht="15" hidden="false" customHeight="false" outlineLevel="0" collapsed="false"/>
    <row r="3288" customFormat="false" ht="15" hidden="false" customHeight="false" outlineLevel="0" collapsed="false"/>
    <row r="3289" customFormat="false" ht="15" hidden="false" customHeight="false" outlineLevel="0" collapsed="false"/>
    <row r="3290" customFormat="false" ht="15" hidden="false" customHeight="false" outlineLevel="0" collapsed="false"/>
    <row r="3291" customFormat="false" ht="15" hidden="false" customHeight="false" outlineLevel="0" collapsed="false"/>
    <row r="3292" customFormat="false" ht="15" hidden="false" customHeight="false" outlineLevel="0" collapsed="false"/>
    <row r="3293" customFormat="false" ht="15" hidden="false" customHeight="false" outlineLevel="0" collapsed="false"/>
    <row r="3294" customFormat="false" ht="15" hidden="false" customHeight="false" outlineLevel="0" collapsed="false"/>
    <row r="3295" customFormat="false" ht="15" hidden="false" customHeight="false" outlineLevel="0" collapsed="false"/>
    <row r="3296" customFormat="false" ht="15" hidden="false" customHeight="false" outlineLevel="0" collapsed="false"/>
    <row r="3297" customFormat="false" ht="15" hidden="false" customHeight="false" outlineLevel="0" collapsed="false"/>
    <row r="3298" customFormat="false" ht="15" hidden="false" customHeight="false" outlineLevel="0" collapsed="false"/>
    <row r="3299" customFormat="false" ht="15" hidden="false" customHeight="false" outlineLevel="0" collapsed="false"/>
    <row r="3300" customFormat="false" ht="15" hidden="false" customHeight="false" outlineLevel="0" collapsed="false"/>
    <row r="3301" customFormat="false" ht="15" hidden="false" customHeight="false" outlineLevel="0" collapsed="false"/>
    <row r="3302" customFormat="false" ht="15" hidden="false" customHeight="false" outlineLevel="0" collapsed="false"/>
    <row r="3303" customFormat="false" ht="15" hidden="false" customHeight="false" outlineLevel="0" collapsed="false"/>
    <row r="3304" customFormat="false" ht="15" hidden="false" customHeight="false" outlineLevel="0" collapsed="false"/>
    <row r="3305" customFormat="false" ht="15" hidden="false" customHeight="false" outlineLevel="0" collapsed="false"/>
    <row r="3306" customFormat="false" ht="15" hidden="false" customHeight="false" outlineLevel="0" collapsed="false"/>
    <row r="3307" customFormat="false" ht="15" hidden="false" customHeight="false" outlineLevel="0" collapsed="false"/>
    <row r="3308" customFormat="false" ht="15" hidden="false" customHeight="false" outlineLevel="0" collapsed="false"/>
    <row r="3309" customFormat="false" ht="15" hidden="false" customHeight="false" outlineLevel="0" collapsed="false"/>
    <row r="3310" customFormat="false" ht="15" hidden="false" customHeight="false" outlineLevel="0" collapsed="false"/>
    <row r="3311" customFormat="false" ht="15" hidden="false" customHeight="false" outlineLevel="0" collapsed="false"/>
    <row r="3312" customFormat="false" ht="15" hidden="false" customHeight="false" outlineLevel="0" collapsed="false"/>
    <row r="3313" customFormat="false" ht="15" hidden="false" customHeight="false" outlineLevel="0" collapsed="false"/>
    <row r="3314" customFormat="false" ht="15" hidden="false" customHeight="false" outlineLevel="0" collapsed="false"/>
    <row r="3315" customFormat="false" ht="15" hidden="false" customHeight="false" outlineLevel="0" collapsed="false"/>
    <row r="3316" customFormat="false" ht="15" hidden="false" customHeight="false" outlineLevel="0" collapsed="false"/>
    <row r="3317" customFormat="false" ht="15" hidden="false" customHeight="false" outlineLevel="0" collapsed="false"/>
    <row r="3318" customFormat="false" ht="15" hidden="false" customHeight="false" outlineLevel="0" collapsed="false"/>
    <row r="3319" customFormat="false" ht="15" hidden="false" customHeight="false" outlineLevel="0" collapsed="false"/>
    <row r="3320" customFormat="false" ht="15" hidden="false" customHeight="false" outlineLevel="0" collapsed="false"/>
    <row r="3321" customFormat="false" ht="15" hidden="false" customHeight="false" outlineLevel="0" collapsed="false"/>
    <row r="3322" customFormat="false" ht="15" hidden="false" customHeight="false" outlineLevel="0" collapsed="false"/>
    <row r="3323" customFormat="false" ht="15" hidden="false" customHeight="false" outlineLevel="0" collapsed="false"/>
    <row r="3324" customFormat="false" ht="15" hidden="false" customHeight="false" outlineLevel="0" collapsed="false"/>
    <row r="3325" customFormat="false" ht="15" hidden="false" customHeight="false" outlineLevel="0" collapsed="false"/>
    <row r="3326" customFormat="false" ht="15" hidden="false" customHeight="false" outlineLevel="0" collapsed="false"/>
    <row r="3327" customFormat="false" ht="15" hidden="false" customHeight="false" outlineLevel="0" collapsed="false"/>
    <row r="3328" customFormat="false" ht="15" hidden="false" customHeight="false" outlineLevel="0" collapsed="false"/>
    <row r="3329" customFormat="false" ht="15" hidden="false" customHeight="false" outlineLevel="0" collapsed="false"/>
    <row r="3330" customFormat="false" ht="15" hidden="false" customHeight="false" outlineLevel="0" collapsed="false"/>
    <row r="3331" customFormat="false" ht="15" hidden="false" customHeight="false" outlineLevel="0" collapsed="false"/>
    <row r="3332" customFormat="false" ht="15" hidden="false" customHeight="false" outlineLevel="0" collapsed="false"/>
    <row r="3333" customFormat="false" ht="15" hidden="false" customHeight="false" outlineLevel="0" collapsed="false"/>
    <row r="3334" customFormat="false" ht="15" hidden="false" customHeight="false" outlineLevel="0" collapsed="false"/>
    <row r="3335" customFormat="false" ht="15" hidden="false" customHeight="false" outlineLevel="0" collapsed="false"/>
    <row r="3336" customFormat="false" ht="15" hidden="false" customHeight="false" outlineLevel="0" collapsed="false"/>
    <row r="3337" customFormat="false" ht="15" hidden="false" customHeight="false" outlineLevel="0" collapsed="false"/>
    <row r="3338" customFormat="false" ht="15" hidden="false" customHeight="false" outlineLevel="0" collapsed="false"/>
    <row r="3339" customFormat="false" ht="15" hidden="false" customHeight="false" outlineLevel="0" collapsed="false"/>
    <row r="3340" customFormat="false" ht="15" hidden="false" customHeight="false" outlineLevel="0" collapsed="false"/>
    <row r="3341" customFormat="false" ht="15" hidden="false" customHeight="false" outlineLevel="0" collapsed="false"/>
    <row r="3342" customFormat="false" ht="15" hidden="false" customHeight="false" outlineLevel="0" collapsed="false"/>
    <row r="3343" customFormat="false" ht="15" hidden="false" customHeight="false" outlineLevel="0" collapsed="false"/>
    <row r="3344" customFormat="false" ht="15" hidden="false" customHeight="false" outlineLevel="0" collapsed="false"/>
    <row r="3345" customFormat="false" ht="15" hidden="false" customHeight="false" outlineLevel="0" collapsed="false"/>
    <row r="3346" customFormat="false" ht="15" hidden="false" customHeight="false" outlineLevel="0" collapsed="false"/>
    <row r="3347" customFormat="false" ht="15" hidden="false" customHeight="false" outlineLevel="0" collapsed="false"/>
    <row r="3348" customFormat="false" ht="15" hidden="false" customHeight="false" outlineLevel="0" collapsed="false"/>
    <row r="3349" customFormat="false" ht="15" hidden="false" customHeight="false" outlineLevel="0" collapsed="false"/>
    <row r="3350" customFormat="false" ht="15" hidden="false" customHeight="false" outlineLevel="0" collapsed="false"/>
    <row r="3351" customFormat="false" ht="15" hidden="false" customHeight="false" outlineLevel="0" collapsed="false"/>
    <row r="3352" customFormat="false" ht="15" hidden="false" customHeight="false" outlineLevel="0" collapsed="false"/>
    <row r="3353" customFormat="false" ht="15" hidden="false" customHeight="false" outlineLevel="0" collapsed="false"/>
    <row r="3354" customFormat="false" ht="15" hidden="false" customHeight="false" outlineLevel="0" collapsed="false"/>
    <row r="3355" customFormat="false" ht="15" hidden="false" customHeight="false" outlineLevel="0" collapsed="false"/>
    <row r="3356" customFormat="false" ht="15" hidden="false" customHeight="false" outlineLevel="0" collapsed="false"/>
    <row r="3357" customFormat="false" ht="15" hidden="false" customHeight="false" outlineLevel="0" collapsed="false"/>
    <row r="3358" customFormat="false" ht="15" hidden="false" customHeight="false" outlineLevel="0" collapsed="false"/>
    <row r="3359" customFormat="false" ht="15" hidden="false" customHeight="false" outlineLevel="0" collapsed="false"/>
    <row r="3360" customFormat="false" ht="15" hidden="false" customHeight="false" outlineLevel="0" collapsed="false"/>
    <row r="3361" customFormat="false" ht="15" hidden="false" customHeight="false" outlineLevel="0" collapsed="false"/>
    <row r="3362" customFormat="false" ht="15" hidden="false" customHeight="false" outlineLevel="0" collapsed="false"/>
    <row r="3363" customFormat="false" ht="15" hidden="false" customHeight="false" outlineLevel="0" collapsed="false"/>
    <row r="3364" customFormat="false" ht="15" hidden="false" customHeight="false" outlineLevel="0" collapsed="false"/>
    <row r="3365" customFormat="false" ht="15" hidden="false" customHeight="false" outlineLevel="0" collapsed="false"/>
    <row r="3366" customFormat="false" ht="15" hidden="false" customHeight="false" outlineLevel="0" collapsed="false"/>
    <row r="3367" customFormat="false" ht="15" hidden="false" customHeight="false" outlineLevel="0" collapsed="false"/>
    <row r="3368" customFormat="false" ht="15" hidden="false" customHeight="false" outlineLevel="0" collapsed="false"/>
    <row r="3369" customFormat="false" ht="15" hidden="false" customHeight="false" outlineLevel="0" collapsed="false"/>
    <row r="3370" customFormat="false" ht="15" hidden="false" customHeight="false" outlineLevel="0" collapsed="false"/>
    <row r="3371" customFormat="false" ht="15" hidden="false" customHeight="false" outlineLevel="0" collapsed="false"/>
    <row r="3372" customFormat="false" ht="15" hidden="false" customHeight="false" outlineLevel="0" collapsed="false"/>
    <row r="3373" customFormat="false" ht="15" hidden="false" customHeight="false" outlineLevel="0" collapsed="false"/>
    <row r="3374" customFormat="false" ht="15" hidden="false" customHeight="false" outlineLevel="0" collapsed="false"/>
    <row r="3375" customFormat="false" ht="15" hidden="false" customHeight="false" outlineLevel="0" collapsed="false"/>
    <row r="3376" customFormat="false" ht="15" hidden="false" customHeight="false" outlineLevel="0" collapsed="false"/>
    <row r="3377" customFormat="false" ht="15" hidden="false" customHeight="false" outlineLevel="0" collapsed="false"/>
    <row r="3378" customFormat="false" ht="15" hidden="false" customHeight="false" outlineLevel="0" collapsed="false"/>
    <row r="3379" customFormat="false" ht="15" hidden="false" customHeight="false" outlineLevel="0" collapsed="false"/>
    <row r="3380" customFormat="false" ht="15" hidden="false" customHeight="false" outlineLevel="0" collapsed="false"/>
    <row r="3381" customFormat="false" ht="15" hidden="false" customHeight="false" outlineLevel="0" collapsed="false"/>
    <row r="3382" customFormat="false" ht="15" hidden="false" customHeight="false" outlineLevel="0" collapsed="false"/>
    <row r="3383" customFormat="false" ht="15" hidden="false" customHeight="false" outlineLevel="0" collapsed="false"/>
    <row r="3384" customFormat="false" ht="15" hidden="false" customHeight="false" outlineLevel="0" collapsed="false"/>
    <row r="3385" customFormat="false" ht="15" hidden="false" customHeight="false" outlineLevel="0" collapsed="false"/>
    <row r="3386" customFormat="false" ht="15" hidden="false" customHeight="false" outlineLevel="0" collapsed="false"/>
    <row r="3387" customFormat="false" ht="15" hidden="false" customHeight="false" outlineLevel="0" collapsed="false"/>
    <row r="3388" customFormat="false" ht="15" hidden="false" customHeight="false" outlineLevel="0" collapsed="false"/>
    <row r="3389" customFormat="false" ht="15" hidden="false" customHeight="false" outlineLevel="0" collapsed="false"/>
    <row r="3390" customFormat="false" ht="15" hidden="false" customHeight="false" outlineLevel="0" collapsed="false"/>
    <row r="3391" customFormat="false" ht="15" hidden="false" customHeight="false" outlineLevel="0" collapsed="false"/>
    <row r="3392" customFormat="false" ht="15" hidden="false" customHeight="false" outlineLevel="0" collapsed="false"/>
    <row r="3393" customFormat="false" ht="15" hidden="false" customHeight="false" outlineLevel="0" collapsed="false"/>
    <row r="3394" customFormat="false" ht="15" hidden="false" customHeight="false" outlineLevel="0" collapsed="false"/>
    <row r="3395" customFormat="false" ht="15" hidden="false" customHeight="false" outlineLevel="0" collapsed="false"/>
    <row r="3396" customFormat="false" ht="15" hidden="false" customHeight="false" outlineLevel="0" collapsed="false"/>
    <row r="3397" customFormat="false" ht="15" hidden="false" customHeight="false" outlineLevel="0" collapsed="false"/>
    <row r="3398" customFormat="false" ht="15" hidden="false" customHeight="false" outlineLevel="0" collapsed="false"/>
    <row r="3399" customFormat="false" ht="15" hidden="false" customHeight="false" outlineLevel="0" collapsed="false"/>
    <row r="3400" customFormat="false" ht="15" hidden="false" customHeight="false" outlineLevel="0" collapsed="false"/>
    <row r="3401" customFormat="false" ht="15" hidden="false" customHeight="false" outlineLevel="0" collapsed="false"/>
    <row r="3402" customFormat="false" ht="15" hidden="false" customHeight="false" outlineLevel="0" collapsed="false"/>
    <row r="3403" customFormat="false" ht="15" hidden="false" customHeight="false" outlineLevel="0" collapsed="false"/>
    <row r="3404" customFormat="false" ht="15" hidden="false" customHeight="false" outlineLevel="0" collapsed="false"/>
    <row r="3405" customFormat="false" ht="15" hidden="false" customHeight="false" outlineLevel="0" collapsed="false"/>
    <row r="3406" customFormat="false" ht="15" hidden="false" customHeight="false" outlineLevel="0" collapsed="false"/>
    <row r="3407" customFormat="false" ht="15" hidden="false" customHeight="false" outlineLevel="0" collapsed="false"/>
    <row r="3408" customFormat="false" ht="15" hidden="false" customHeight="false" outlineLevel="0" collapsed="false"/>
    <row r="3409" customFormat="false" ht="15" hidden="false" customHeight="false" outlineLevel="0" collapsed="false"/>
    <row r="3410" customFormat="false" ht="15" hidden="false" customHeight="false" outlineLevel="0" collapsed="false"/>
    <row r="3411" customFormat="false" ht="15" hidden="false" customHeight="false" outlineLevel="0" collapsed="false"/>
    <row r="3412" customFormat="false" ht="15" hidden="false" customHeight="false" outlineLevel="0" collapsed="false"/>
    <row r="3413" customFormat="false" ht="15" hidden="false" customHeight="false" outlineLevel="0" collapsed="false"/>
    <row r="3414" customFormat="false" ht="15" hidden="false" customHeight="false" outlineLevel="0" collapsed="false"/>
    <row r="3415" customFormat="false" ht="15" hidden="false" customHeight="false" outlineLevel="0" collapsed="false"/>
    <row r="3416" customFormat="false" ht="15" hidden="false" customHeight="false" outlineLevel="0" collapsed="false"/>
    <row r="3417" customFormat="false" ht="15" hidden="false" customHeight="false" outlineLevel="0" collapsed="false"/>
    <row r="3418" customFormat="false" ht="15" hidden="false" customHeight="false" outlineLevel="0" collapsed="false"/>
    <row r="3419" customFormat="false" ht="15" hidden="false" customHeight="false" outlineLevel="0" collapsed="false"/>
    <row r="3420" customFormat="false" ht="15" hidden="false" customHeight="false" outlineLevel="0" collapsed="false"/>
    <row r="3421" customFormat="false" ht="15" hidden="false" customHeight="false" outlineLevel="0" collapsed="false"/>
    <row r="3422" customFormat="false" ht="15" hidden="false" customHeight="false" outlineLevel="0" collapsed="false"/>
    <row r="3423" customFormat="false" ht="15" hidden="false" customHeight="false" outlineLevel="0" collapsed="false"/>
    <row r="3424" customFormat="false" ht="15" hidden="false" customHeight="false" outlineLevel="0" collapsed="false"/>
    <row r="3425" customFormat="false" ht="15" hidden="false" customHeight="false" outlineLevel="0" collapsed="false"/>
    <row r="3426" customFormat="false" ht="15" hidden="false" customHeight="false" outlineLevel="0" collapsed="false"/>
    <row r="3427" customFormat="false" ht="15" hidden="false" customHeight="false" outlineLevel="0" collapsed="false"/>
    <row r="3428" customFormat="false" ht="15" hidden="false" customHeight="false" outlineLevel="0" collapsed="false"/>
    <row r="3429" customFormat="false" ht="15" hidden="false" customHeight="false" outlineLevel="0" collapsed="false"/>
    <row r="3430" customFormat="false" ht="15" hidden="false" customHeight="false" outlineLevel="0" collapsed="false"/>
    <row r="3431" customFormat="false" ht="15" hidden="false" customHeight="false" outlineLevel="0" collapsed="false"/>
    <row r="3432" customFormat="false" ht="15" hidden="false" customHeight="false" outlineLevel="0" collapsed="false"/>
    <row r="3433" customFormat="false" ht="15" hidden="false" customHeight="false" outlineLevel="0" collapsed="false"/>
    <row r="3434" customFormat="false" ht="15" hidden="false" customHeight="false" outlineLevel="0" collapsed="false"/>
    <row r="3435" customFormat="false" ht="15" hidden="false" customHeight="false" outlineLevel="0" collapsed="false"/>
    <row r="3436" customFormat="false" ht="15" hidden="false" customHeight="false" outlineLevel="0" collapsed="false"/>
    <row r="3437" customFormat="false" ht="15" hidden="false" customHeight="false" outlineLevel="0" collapsed="false"/>
    <row r="3438" customFormat="false" ht="15" hidden="false" customHeight="false" outlineLevel="0" collapsed="false"/>
    <row r="3439" customFormat="false" ht="15" hidden="false" customHeight="false" outlineLevel="0" collapsed="false"/>
    <row r="3440" customFormat="false" ht="15" hidden="false" customHeight="false" outlineLevel="0" collapsed="false"/>
    <row r="3441" customFormat="false" ht="15" hidden="false" customHeight="false" outlineLevel="0" collapsed="false"/>
    <row r="3442" customFormat="false" ht="15" hidden="false" customHeight="false" outlineLevel="0" collapsed="false"/>
    <row r="3443" customFormat="false" ht="15" hidden="false" customHeight="false" outlineLevel="0" collapsed="false"/>
    <row r="3444" customFormat="false" ht="15" hidden="false" customHeight="false" outlineLevel="0" collapsed="false"/>
    <row r="3445" customFormat="false" ht="15" hidden="false" customHeight="false" outlineLevel="0" collapsed="false"/>
    <row r="3446" customFormat="false" ht="15" hidden="false" customHeight="false" outlineLevel="0" collapsed="false"/>
    <row r="3447" customFormat="false" ht="15" hidden="false" customHeight="false" outlineLevel="0" collapsed="false"/>
    <row r="3448" customFormat="false" ht="15" hidden="false" customHeight="false" outlineLevel="0" collapsed="false"/>
    <row r="3449" customFormat="false" ht="15" hidden="false" customHeight="false" outlineLevel="0" collapsed="false"/>
    <row r="3450" customFormat="false" ht="15" hidden="false" customHeight="false" outlineLevel="0" collapsed="false"/>
    <row r="3451" customFormat="false" ht="15" hidden="false" customHeight="false" outlineLevel="0" collapsed="false"/>
    <row r="3452" customFormat="false" ht="15" hidden="false" customHeight="false" outlineLevel="0" collapsed="false"/>
    <row r="3453" customFormat="false" ht="15" hidden="false" customHeight="false" outlineLevel="0" collapsed="false"/>
    <row r="3454" customFormat="false" ht="15" hidden="false" customHeight="false" outlineLevel="0" collapsed="false"/>
    <row r="3455" customFormat="false" ht="15" hidden="false" customHeight="false" outlineLevel="0" collapsed="false"/>
    <row r="3456" customFormat="false" ht="15" hidden="false" customHeight="false" outlineLevel="0" collapsed="false"/>
    <row r="3457" customFormat="false" ht="15" hidden="false" customHeight="false" outlineLevel="0" collapsed="false"/>
    <row r="3458" customFormat="false" ht="15" hidden="false" customHeight="false" outlineLevel="0" collapsed="false"/>
    <row r="3459" customFormat="false" ht="15" hidden="false" customHeight="false" outlineLevel="0" collapsed="false"/>
    <row r="3460" customFormat="false" ht="15" hidden="false" customHeight="false" outlineLevel="0" collapsed="false"/>
    <row r="3461" customFormat="false" ht="15" hidden="false" customHeight="false" outlineLevel="0" collapsed="false"/>
    <row r="3462" customFormat="false" ht="15" hidden="false" customHeight="false" outlineLevel="0" collapsed="false"/>
    <row r="3463" customFormat="false" ht="15" hidden="false" customHeight="false" outlineLevel="0" collapsed="false"/>
    <row r="3464" customFormat="false" ht="15" hidden="false" customHeight="false" outlineLevel="0" collapsed="false"/>
    <row r="3465" customFormat="false" ht="15" hidden="false" customHeight="false" outlineLevel="0" collapsed="false"/>
    <row r="3466" customFormat="false" ht="15" hidden="false" customHeight="false" outlineLevel="0" collapsed="false"/>
    <row r="3467" customFormat="false" ht="15" hidden="false" customHeight="false" outlineLevel="0" collapsed="false"/>
    <row r="3468" customFormat="false" ht="15" hidden="false" customHeight="false" outlineLevel="0" collapsed="false"/>
    <row r="3469" customFormat="false" ht="15" hidden="false" customHeight="false" outlineLevel="0" collapsed="false"/>
    <row r="3470" customFormat="false" ht="15" hidden="false" customHeight="false" outlineLevel="0" collapsed="false"/>
    <row r="3471" customFormat="false" ht="15" hidden="false" customHeight="false" outlineLevel="0" collapsed="false"/>
    <row r="3472" customFormat="false" ht="15" hidden="false" customHeight="false" outlineLevel="0" collapsed="false"/>
    <row r="3473" customFormat="false" ht="15" hidden="false" customHeight="false" outlineLevel="0" collapsed="false"/>
    <row r="3474" customFormat="false" ht="15" hidden="false" customHeight="false" outlineLevel="0" collapsed="false"/>
    <row r="3475" customFormat="false" ht="15" hidden="false" customHeight="false" outlineLevel="0" collapsed="false"/>
    <row r="3476" customFormat="false" ht="15" hidden="false" customHeight="false" outlineLevel="0" collapsed="false"/>
    <row r="3477" customFormat="false" ht="15" hidden="false" customHeight="false" outlineLevel="0" collapsed="false"/>
    <row r="3478" customFormat="false" ht="15" hidden="false" customHeight="false" outlineLevel="0" collapsed="false"/>
    <row r="3479" customFormat="false" ht="15" hidden="false" customHeight="false" outlineLevel="0" collapsed="false"/>
    <row r="3480" customFormat="false" ht="15" hidden="false" customHeight="false" outlineLevel="0" collapsed="false"/>
    <row r="3481" customFormat="false" ht="15" hidden="false" customHeight="false" outlineLevel="0" collapsed="false"/>
    <row r="3482" customFormat="false" ht="15" hidden="false" customHeight="false" outlineLevel="0" collapsed="false"/>
    <row r="3483" customFormat="false" ht="15" hidden="false" customHeight="false" outlineLevel="0" collapsed="false"/>
    <row r="3484" customFormat="false" ht="15" hidden="false" customHeight="false" outlineLevel="0" collapsed="false"/>
    <row r="3485" customFormat="false" ht="15" hidden="false" customHeight="false" outlineLevel="0" collapsed="false"/>
    <row r="3486" customFormat="false" ht="15" hidden="false" customHeight="false" outlineLevel="0" collapsed="false"/>
    <row r="3487" customFormat="false" ht="15" hidden="false" customHeight="false" outlineLevel="0" collapsed="false"/>
    <row r="3488" customFormat="false" ht="15" hidden="false" customHeight="false" outlineLevel="0" collapsed="false"/>
    <row r="3489" customFormat="false" ht="15" hidden="false" customHeight="false" outlineLevel="0" collapsed="false"/>
    <row r="3490" customFormat="false" ht="15" hidden="false" customHeight="false" outlineLevel="0" collapsed="false"/>
    <row r="3491" customFormat="false" ht="15" hidden="false" customHeight="false" outlineLevel="0" collapsed="false"/>
    <row r="3492" customFormat="false" ht="15" hidden="false" customHeight="false" outlineLevel="0" collapsed="false"/>
    <row r="3493" customFormat="false" ht="15" hidden="false" customHeight="false" outlineLevel="0" collapsed="false"/>
    <row r="3494" customFormat="false" ht="15" hidden="false" customHeight="false" outlineLevel="0" collapsed="false"/>
    <row r="3495" customFormat="false" ht="15" hidden="false" customHeight="false" outlineLevel="0" collapsed="false"/>
    <row r="3496" customFormat="false" ht="15" hidden="false" customHeight="false" outlineLevel="0" collapsed="false"/>
    <row r="3497" customFormat="false" ht="15" hidden="false" customHeight="false" outlineLevel="0" collapsed="false"/>
    <row r="3498" customFormat="false" ht="15" hidden="false" customHeight="false" outlineLevel="0" collapsed="false"/>
    <row r="3499" customFormat="false" ht="15" hidden="false" customHeight="false" outlineLevel="0" collapsed="false"/>
    <row r="3500" customFormat="false" ht="15" hidden="false" customHeight="false" outlineLevel="0" collapsed="false"/>
    <row r="3501" customFormat="false" ht="15" hidden="false" customHeight="false" outlineLevel="0" collapsed="false"/>
    <row r="3502" customFormat="false" ht="15" hidden="false" customHeight="false" outlineLevel="0" collapsed="false"/>
    <row r="3503" customFormat="false" ht="15" hidden="false" customHeight="false" outlineLevel="0" collapsed="false"/>
    <row r="3504" customFormat="false" ht="15" hidden="false" customHeight="false" outlineLevel="0" collapsed="false"/>
    <row r="3505" customFormat="false" ht="15" hidden="false" customHeight="false" outlineLevel="0" collapsed="false"/>
    <row r="3506" customFormat="false" ht="15" hidden="false" customHeight="false" outlineLevel="0" collapsed="false"/>
    <row r="3507" customFormat="false" ht="15" hidden="false" customHeight="false" outlineLevel="0" collapsed="false"/>
    <row r="3508" customFormat="false" ht="15" hidden="false" customHeight="false" outlineLevel="0" collapsed="false"/>
    <row r="3509" customFormat="false" ht="15" hidden="false" customHeight="false" outlineLevel="0" collapsed="false"/>
    <row r="3510" customFormat="false" ht="15" hidden="false" customHeight="false" outlineLevel="0" collapsed="false"/>
    <row r="3511" customFormat="false" ht="15" hidden="false" customHeight="false" outlineLevel="0" collapsed="false"/>
    <row r="3512" customFormat="false" ht="15" hidden="false" customHeight="false" outlineLevel="0" collapsed="false"/>
    <row r="3513" customFormat="false" ht="15" hidden="false" customHeight="false" outlineLevel="0" collapsed="false"/>
    <row r="3514" customFormat="false" ht="15" hidden="false" customHeight="false" outlineLevel="0" collapsed="false"/>
    <row r="3515" customFormat="false" ht="15" hidden="false" customHeight="false" outlineLevel="0" collapsed="false"/>
    <row r="3516" customFormat="false" ht="15" hidden="false" customHeight="false" outlineLevel="0" collapsed="false"/>
    <row r="3517" customFormat="false" ht="15" hidden="false" customHeight="false" outlineLevel="0" collapsed="false"/>
    <row r="3518" customFormat="false" ht="15" hidden="false" customHeight="false" outlineLevel="0" collapsed="false"/>
    <row r="3519" customFormat="false" ht="15" hidden="false" customHeight="false" outlineLevel="0" collapsed="false"/>
    <row r="3520" customFormat="false" ht="15" hidden="false" customHeight="false" outlineLevel="0" collapsed="false"/>
    <row r="3521" customFormat="false" ht="15" hidden="false" customHeight="false" outlineLevel="0" collapsed="false"/>
    <row r="3522" customFormat="false" ht="15" hidden="false" customHeight="false" outlineLevel="0" collapsed="false"/>
    <row r="3523" customFormat="false" ht="15" hidden="false" customHeight="false" outlineLevel="0" collapsed="false"/>
    <row r="3524" customFormat="false" ht="15" hidden="false" customHeight="false" outlineLevel="0" collapsed="false"/>
    <row r="3525" customFormat="false" ht="15" hidden="false" customHeight="false" outlineLevel="0" collapsed="false"/>
    <row r="3526" customFormat="false" ht="15" hidden="false" customHeight="false" outlineLevel="0" collapsed="false"/>
    <row r="3527" customFormat="false" ht="15" hidden="false" customHeight="false" outlineLevel="0" collapsed="false"/>
    <row r="3528" customFormat="false" ht="15" hidden="false" customHeight="false" outlineLevel="0" collapsed="false"/>
    <row r="3529" customFormat="false" ht="15" hidden="false" customHeight="false" outlineLevel="0" collapsed="false"/>
    <row r="3530" customFormat="false" ht="15" hidden="false" customHeight="false" outlineLevel="0" collapsed="false"/>
    <row r="3531" customFormat="false" ht="15" hidden="false" customHeight="false" outlineLevel="0" collapsed="false"/>
    <row r="3532" customFormat="false" ht="15" hidden="false" customHeight="false" outlineLevel="0" collapsed="false"/>
    <row r="3533" customFormat="false" ht="15" hidden="false" customHeight="false" outlineLevel="0" collapsed="false"/>
    <row r="3534" customFormat="false" ht="15" hidden="false" customHeight="false" outlineLevel="0" collapsed="false"/>
    <row r="3535" customFormat="false" ht="15" hidden="false" customHeight="false" outlineLevel="0" collapsed="false"/>
    <row r="3536" customFormat="false" ht="15" hidden="false" customHeight="false" outlineLevel="0" collapsed="false"/>
    <row r="3537" customFormat="false" ht="15" hidden="false" customHeight="false" outlineLevel="0" collapsed="false"/>
    <row r="3538" customFormat="false" ht="15" hidden="false" customHeight="false" outlineLevel="0" collapsed="false"/>
    <row r="3539" customFormat="false" ht="15" hidden="false" customHeight="false" outlineLevel="0" collapsed="false"/>
    <row r="3540" customFormat="false" ht="15" hidden="false" customHeight="false" outlineLevel="0" collapsed="false"/>
    <row r="3541" customFormat="false" ht="15" hidden="false" customHeight="false" outlineLevel="0" collapsed="false"/>
    <row r="3542" customFormat="false" ht="15" hidden="false" customHeight="false" outlineLevel="0" collapsed="false"/>
    <row r="3543" customFormat="false" ht="15" hidden="false" customHeight="false" outlineLevel="0" collapsed="false"/>
    <row r="3544" customFormat="false" ht="15" hidden="false" customHeight="false" outlineLevel="0" collapsed="false"/>
    <row r="3545" customFormat="false" ht="15" hidden="false" customHeight="false" outlineLevel="0" collapsed="false"/>
    <row r="3546" customFormat="false" ht="15" hidden="false" customHeight="false" outlineLevel="0" collapsed="false"/>
    <row r="3547" customFormat="false" ht="15" hidden="false" customHeight="false" outlineLevel="0" collapsed="false"/>
    <row r="3548" customFormat="false" ht="15" hidden="false" customHeight="false" outlineLevel="0" collapsed="false"/>
    <row r="3549" customFormat="false" ht="15" hidden="false" customHeight="false" outlineLevel="0" collapsed="false"/>
    <row r="3550" customFormat="false" ht="15" hidden="false" customHeight="false" outlineLevel="0" collapsed="false"/>
    <row r="3551" customFormat="false" ht="15" hidden="false" customHeight="false" outlineLevel="0" collapsed="false"/>
    <row r="3552" customFormat="false" ht="15" hidden="false" customHeight="false" outlineLevel="0" collapsed="false"/>
    <row r="3553" customFormat="false" ht="15" hidden="false" customHeight="false" outlineLevel="0" collapsed="false"/>
    <row r="3554" customFormat="false" ht="15" hidden="false" customHeight="false" outlineLevel="0" collapsed="false"/>
    <row r="3555" customFormat="false" ht="15" hidden="false" customHeight="false" outlineLevel="0" collapsed="false"/>
    <row r="3556" customFormat="false" ht="15" hidden="false" customHeight="false" outlineLevel="0" collapsed="false"/>
    <row r="3557" customFormat="false" ht="15" hidden="false" customHeight="false" outlineLevel="0" collapsed="false"/>
    <row r="3558" customFormat="false" ht="15" hidden="false" customHeight="false" outlineLevel="0" collapsed="false"/>
    <row r="3559" customFormat="false" ht="15" hidden="false" customHeight="false" outlineLevel="0" collapsed="false"/>
    <row r="3560" customFormat="false" ht="15" hidden="false" customHeight="false" outlineLevel="0" collapsed="false"/>
    <row r="3561" customFormat="false" ht="15" hidden="false" customHeight="false" outlineLevel="0" collapsed="false"/>
    <row r="3562" customFormat="false" ht="15" hidden="false" customHeight="false" outlineLevel="0" collapsed="false"/>
    <row r="3563" customFormat="false" ht="15" hidden="false" customHeight="false" outlineLevel="0" collapsed="false"/>
    <row r="3564" customFormat="false" ht="15" hidden="false" customHeight="false" outlineLevel="0" collapsed="false"/>
    <row r="3565" customFormat="false" ht="15" hidden="false" customHeight="false" outlineLevel="0" collapsed="false"/>
    <row r="3566" customFormat="false" ht="15" hidden="false" customHeight="false" outlineLevel="0" collapsed="false"/>
    <row r="3567" customFormat="false" ht="15" hidden="false" customHeight="false" outlineLevel="0" collapsed="false"/>
    <row r="3568" customFormat="false" ht="15" hidden="false" customHeight="false" outlineLevel="0" collapsed="false"/>
    <row r="3569" customFormat="false" ht="15" hidden="false" customHeight="false" outlineLevel="0" collapsed="false"/>
    <row r="3570" customFormat="false" ht="15" hidden="false" customHeight="false" outlineLevel="0" collapsed="false"/>
    <row r="3571" customFormat="false" ht="15" hidden="false" customHeight="false" outlineLevel="0" collapsed="false"/>
    <row r="3572" customFormat="false" ht="15" hidden="false" customHeight="false" outlineLevel="0" collapsed="false"/>
    <row r="3573" customFormat="false" ht="15" hidden="false" customHeight="false" outlineLevel="0" collapsed="false"/>
    <row r="3574" customFormat="false" ht="15" hidden="false" customHeight="false" outlineLevel="0" collapsed="false"/>
    <row r="3575" customFormat="false" ht="15" hidden="false" customHeight="false" outlineLevel="0" collapsed="false"/>
    <row r="3576" customFormat="false" ht="15" hidden="false" customHeight="false" outlineLevel="0" collapsed="false"/>
    <row r="3577" customFormat="false" ht="15" hidden="false" customHeight="false" outlineLevel="0" collapsed="false"/>
    <row r="3578" customFormat="false" ht="15" hidden="false" customHeight="false" outlineLevel="0" collapsed="false"/>
    <row r="3579" customFormat="false" ht="15" hidden="false" customHeight="false" outlineLevel="0" collapsed="false"/>
    <row r="3580" customFormat="false" ht="15" hidden="false" customHeight="false" outlineLevel="0" collapsed="false"/>
    <row r="3581" customFormat="false" ht="15" hidden="false" customHeight="false" outlineLevel="0" collapsed="false"/>
    <row r="3582" customFormat="false" ht="15" hidden="false" customHeight="false" outlineLevel="0" collapsed="false"/>
    <row r="3583" customFormat="false" ht="15" hidden="false" customHeight="false" outlineLevel="0" collapsed="false"/>
    <row r="3584" customFormat="false" ht="15" hidden="false" customHeight="false" outlineLevel="0" collapsed="false"/>
    <row r="3585" customFormat="false" ht="15" hidden="false" customHeight="false" outlineLevel="0" collapsed="false"/>
    <row r="3586" customFormat="false" ht="15" hidden="false" customHeight="false" outlineLevel="0" collapsed="false"/>
    <row r="3587" customFormat="false" ht="15" hidden="false" customHeight="false" outlineLevel="0" collapsed="false"/>
    <row r="3588" customFormat="false" ht="15" hidden="false" customHeight="false" outlineLevel="0" collapsed="false"/>
    <row r="3589" customFormat="false" ht="15" hidden="false" customHeight="false" outlineLevel="0" collapsed="false"/>
    <row r="3590" customFormat="false" ht="15" hidden="false" customHeight="false" outlineLevel="0" collapsed="false"/>
    <row r="3591" customFormat="false" ht="15" hidden="false" customHeight="false" outlineLevel="0" collapsed="false"/>
    <row r="3592" customFormat="false" ht="15" hidden="false" customHeight="false" outlineLevel="0" collapsed="false"/>
    <row r="3593" customFormat="false" ht="15" hidden="false" customHeight="false" outlineLevel="0" collapsed="false"/>
    <row r="3594" customFormat="false" ht="15" hidden="false" customHeight="false" outlineLevel="0" collapsed="false"/>
    <row r="3595" customFormat="false" ht="15" hidden="false" customHeight="false" outlineLevel="0" collapsed="false"/>
    <row r="3596" customFormat="false" ht="15" hidden="false" customHeight="false" outlineLevel="0" collapsed="false"/>
    <row r="3597" customFormat="false" ht="15" hidden="false" customHeight="false" outlineLevel="0" collapsed="false"/>
    <row r="3598" customFormat="false" ht="15" hidden="false" customHeight="false" outlineLevel="0" collapsed="false"/>
    <row r="3599" customFormat="false" ht="15" hidden="false" customHeight="false" outlineLevel="0" collapsed="false"/>
    <row r="3600" customFormat="false" ht="15" hidden="false" customHeight="false" outlineLevel="0" collapsed="false"/>
    <row r="3601" customFormat="false" ht="15" hidden="false" customHeight="false" outlineLevel="0" collapsed="false"/>
    <row r="3602" customFormat="false" ht="15" hidden="false" customHeight="false" outlineLevel="0" collapsed="false"/>
    <row r="3603" customFormat="false" ht="15" hidden="false" customHeight="false" outlineLevel="0" collapsed="false"/>
    <row r="3604" customFormat="false" ht="15" hidden="false" customHeight="false" outlineLevel="0" collapsed="false"/>
    <row r="3605" customFormat="false" ht="15" hidden="false" customHeight="false" outlineLevel="0" collapsed="false"/>
    <row r="3606" customFormat="false" ht="15" hidden="false" customHeight="false" outlineLevel="0" collapsed="false"/>
    <row r="3607" customFormat="false" ht="15" hidden="false" customHeight="false" outlineLevel="0" collapsed="false"/>
    <row r="3608" customFormat="false" ht="15" hidden="false" customHeight="false" outlineLevel="0" collapsed="false"/>
    <row r="3609" customFormat="false" ht="15" hidden="false" customHeight="false" outlineLevel="0" collapsed="false"/>
    <row r="3610" customFormat="false" ht="15" hidden="false" customHeight="false" outlineLevel="0" collapsed="false"/>
    <row r="3611" customFormat="false" ht="15" hidden="false" customHeight="false" outlineLevel="0" collapsed="false"/>
    <row r="3612" customFormat="false" ht="15" hidden="false" customHeight="false" outlineLevel="0" collapsed="false"/>
    <row r="3613" customFormat="false" ht="15" hidden="false" customHeight="false" outlineLevel="0" collapsed="false"/>
    <row r="3614" customFormat="false" ht="15" hidden="false" customHeight="false" outlineLevel="0" collapsed="false"/>
    <row r="3615" customFormat="false" ht="15" hidden="false" customHeight="false" outlineLevel="0" collapsed="false"/>
    <row r="3616" customFormat="false" ht="15" hidden="false" customHeight="false" outlineLevel="0" collapsed="false"/>
    <row r="3617" customFormat="false" ht="15" hidden="false" customHeight="false" outlineLevel="0" collapsed="false"/>
    <row r="3618" customFormat="false" ht="15" hidden="false" customHeight="false" outlineLevel="0" collapsed="false"/>
    <row r="3619" customFormat="false" ht="15" hidden="false" customHeight="false" outlineLevel="0" collapsed="false"/>
    <row r="3620" customFormat="false" ht="15" hidden="false" customHeight="false" outlineLevel="0" collapsed="false"/>
    <row r="3621" customFormat="false" ht="15" hidden="false" customHeight="false" outlineLevel="0" collapsed="false"/>
    <row r="3622" customFormat="false" ht="15" hidden="false" customHeight="false" outlineLevel="0" collapsed="false"/>
    <row r="3623" customFormat="false" ht="15" hidden="false" customHeight="false" outlineLevel="0" collapsed="false"/>
    <row r="3624" customFormat="false" ht="15" hidden="false" customHeight="false" outlineLevel="0" collapsed="false"/>
    <row r="3625" customFormat="false" ht="15" hidden="false" customHeight="false" outlineLevel="0" collapsed="false"/>
    <row r="3626" customFormat="false" ht="15" hidden="false" customHeight="false" outlineLevel="0" collapsed="false"/>
    <row r="3627" customFormat="false" ht="15" hidden="false" customHeight="false" outlineLevel="0" collapsed="false"/>
    <row r="3628" customFormat="false" ht="15" hidden="false" customHeight="false" outlineLevel="0" collapsed="false"/>
    <row r="3629" customFormat="false" ht="15" hidden="false" customHeight="false" outlineLevel="0" collapsed="false"/>
    <row r="3630" customFormat="false" ht="15" hidden="false" customHeight="false" outlineLevel="0" collapsed="false"/>
    <row r="3631" customFormat="false" ht="15" hidden="false" customHeight="false" outlineLevel="0" collapsed="false"/>
    <row r="3632" customFormat="false" ht="15" hidden="false" customHeight="false" outlineLevel="0" collapsed="false"/>
    <row r="3633" customFormat="false" ht="15" hidden="false" customHeight="false" outlineLevel="0" collapsed="false"/>
    <row r="3634" customFormat="false" ht="15" hidden="false" customHeight="false" outlineLevel="0" collapsed="false"/>
    <row r="3635" customFormat="false" ht="15" hidden="false" customHeight="false" outlineLevel="0" collapsed="false"/>
    <row r="3636" customFormat="false" ht="15" hidden="false" customHeight="false" outlineLevel="0" collapsed="false"/>
    <row r="3637" customFormat="false" ht="15" hidden="false" customHeight="false" outlineLevel="0" collapsed="false"/>
    <row r="3638" customFormat="false" ht="15" hidden="false" customHeight="false" outlineLevel="0" collapsed="false"/>
    <row r="3639" customFormat="false" ht="15" hidden="false" customHeight="false" outlineLevel="0" collapsed="false"/>
    <row r="3640" customFormat="false" ht="15" hidden="false" customHeight="false" outlineLevel="0" collapsed="false"/>
    <row r="3641" customFormat="false" ht="15" hidden="false" customHeight="false" outlineLevel="0" collapsed="false"/>
    <row r="3642" customFormat="false" ht="15" hidden="false" customHeight="false" outlineLevel="0" collapsed="false"/>
    <row r="3643" customFormat="false" ht="15" hidden="false" customHeight="false" outlineLevel="0" collapsed="false"/>
    <row r="3644" customFormat="false" ht="15" hidden="false" customHeight="false" outlineLevel="0" collapsed="false"/>
    <row r="3645" customFormat="false" ht="15" hidden="false" customHeight="false" outlineLevel="0" collapsed="false"/>
    <row r="3646" customFormat="false" ht="15" hidden="false" customHeight="false" outlineLevel="0" collapsed="false"/>
    <row r="3647" customFormat="false" ht="15" hidden="false" customHeight="false" outlineLevel="0" collapsed="false"/>
    <row r="3648" customFormat="false" ht="15" hidden="false" customHeight="false" outlineLevel="0" collapsed="false"/>
    <row r="3649" customFormat="false" ht="15" hidden="false" customHeight="false" outlineLevel="0" collapsed="false"/>
    <row r="3650" customFormat="false" ht="15" hidden="false" customHeight="false" outlineLevel="0" collapsed="false"/>
    <row r="3651" customFormat="false" ht="15" hidden="false" customHeight="false" outlineLevel="0" collapsed="false"/>
    <row r="3652" customFormat="false" ht="15" hidden="false" customHeight="false" outlineLevel="0" collapsed="false"/>
    <row r="3653" customFormat="false" ht="15" hidden="false" customHeight="false" outlineLevel="0" collapsed="false"/>
    <row r="3654" customFormat="false" ht="15" hidden="false" customHeight="false" outlineLevel="0" collapsed="false"/>
    <row r="3655" customFormat="false" ht="15" hidden="false" customHeight="false" outlineLevel="0" collapsed="false"/>
    <row r="3656" customFormat="false" ht="15" hidden="false" customHeight="false" outlineLevel="0" collapsed="false"/>
    <row r="3657" customFormat="false" ht="15" hidden="false" customHeight="false" outlineLevel="0" collapsed="false"/>
    <row r="3658" customFormat="false" ht="15" hidden="false" customHeight="false" outlineLevel="0" collapsed="false"/>
    <row r="3659" customFormat="false" ht="15" hidden="false" customHeight="false" outlineLevel="0" collapsed="false"/>
    <row r="3660" customFormat="false" ht="15" hidden="false" customHeight="false" outlineLevel="0" collapsed="false"/>
    <row r="3661" customFormat="false" ht="15" hidden="false" customHeight="false" outlineLevel="0" collapsed="false"/>
    <row r="3662" customFormat="false" ht="15" hidden="false" customHeight="false" outlineLevel="0" collapsed="false"/>
    <row r="3663" customFormat="false" ht="15" hidden="false" customHeight="false" outlineLevel="0" collapsed="false"/>
    <row r="3664" customFormat="false" ht="15" hidden="false" customHeight="false" outlineLevel="0" collapsed="false"/>
    <row r="3665" customFormat="false" ht="15" hidden="false" customHeight="false" outlineLevel="0" collapsed="false"/>
    <row r="3666" customFormat="false" ht="15" hidden="false" customHeight="false" outlineLevel="0" collapsed="false"/>
    <row r="3667" customFormat="false" ht="15" hidden="false" customHeight="false" outlineLevel="0" collapsed="false"/>
    <row r="3668" customFormat="false" ht="15" hidden="false" customHeight="false" outlineLevel="0" collapsed="false"/>
    <row r="3669" customFormat="false" ht="15" hidden="false" customHeight="false" outlineLevel="0" collapsed="false"/>
    <row r="3670" customFormat="false" ht="15" hidden="false" customHeight="false" outlineLevel="0" collapsed="false"/>
    <row r="3671" customFormat="false" ht="15" hidden="false" customHeight="false" outlineLevel="0" collapsed="false"/>
    <row r="3672" customFormat="false" ht="15" hidden="false" customHeight="false" outlineLevel="0" collapsed="false"/>
    <row r="3673" customFormat="false" ht="15" hidden="false" customHeight="false" outlineLevel="0" collapsed="false"/>
    <row r="3674" customFormat="false" ht="15" hidden="false" customHeight="false" outlineLevel="0" collapsed="false"/>
    <row r="3675" customFormat="false" ht="15" hidden="false" customHeight="false" outlineLevel="0" collapsed="false"/>
    <row r="3676" customFormat="false" ht="15" hidden="false" customHeight="false" outlineLevel="0" collapsed="false"/>
    <row r="3677" customFormat="false" ht="15" hidden="false" customHeight="false" outlineLevel="0" collapsed="false"/>
    <row r="3678" customFormat="false" ht="15" hidden="false" customHeight="false" outlineLevel="0" collapsed="false"/>
    <row r="3679" customFormat="false" ht="15" hidden="false" customHeight="false" outlineLevel="0" collapsed="false"/>
    <row r="3680" customFormat="false" ht="15" hidden="false" customHeight="false" outlineLevel="0" collapsed="false"/>
    <row r="3681" customFormat="false" ht="15" hidden="false" customHeight="false" outlineLevel="0" collapsed="false"/>
    <row r="3682" customFormat="false" ht="15" hidden="false" customHeight="false" outlineLevel="0" collapsed="false"/>
    <row r="3683" customFormat="false" ht="15" hidden="false" customHeight="false" outlineLevel="0" collapsed="false"/>
    <row r="3684" customFormat="false" ht="15" hidden="false" customHeight="false" outlineLevel="0" collapsed="false"/>
    <row r="3685" customFormat="false" ht="15" hidden="false" customHeight="false" outlineLevel="0" collapsed="false"/>
    <row r="3686" customFormat="false" ht="15" hidden="false" customHeight="false" outlineLevel="0" collapsed="false"/>
    <row r="3687" customFormat="false" ht="15" hidden="false" customHeight="false" outlineLevel="0" collapsed="false"/>
    <row r="3688" customFormat="false" ht="15" hidden="false" customHeight="false" outlineLevel="0" collapsed="false"/>
    <row r="3689" customFormat="false" ht="15" hidden="false" customHeight="false" outlineLevel="0" collapsed="false"/>
    <row r="3690" customFormat="false" ht="15" hidden="false" customHeight="false" outlineLevel="0" collapsed="false"/>
    <row r="3691" customFormat="false" ht="15" hidden="false" customHeight="false" outlineLevel="0" collapsed="false"/>
    <row r="3692" customFormat="false" ht="15" hidden="false" customHeight="false" outlineLevel="0" collapsed="false"/>
    <row r="3693" customFormat="false" ht="15" hidden="false" customHeight="false" outlineLevel="0" collapsed="false"/>
    <row r="3694" customFormat="false" ht="15" hidden="false" customHeight="false" outlineLevel="0" collapsed="false"/>
    <row r="3695" customFormat="false" ht="15" hidden="false" customHeight="false" outlineLevel="0" collapsed="false"/>
    <row r="3696" customFormat="false" ht="15" hidden="false" customHeight="false" outlineLevel="0" collapsed="false"/>
    <row r="3697" customFormat="false" ht="15" hidden="false" customHeight="false" outlineLevel="0" collapsed="false"/>
    <row r="3698" customFormat="false" ht="15" hidden="false" customHeight="false" outlineLevel="0" collapsed="false"/>
    <row r="3699" customFormat="false" ht="15" hidden="false" customHeight="false" outlineLevel="0" collapsed="false"/>
    <row r="3700" customFormat="false" ht="15" hidden="false" customHeight="false" outlineLevel="0" collapsed="false"/>
    <row r="3701" customFormat="false" ht="15" hidden="false" customHeight="false" outlineLevel="0" collapsed="false"/>
    <row r="3702" customFormat="false" ht="15" hidden="false" customHeight="false" outlineLevel="0" collapsed="false"/>
    <row r="3703" customFormat="false" ht="15" hidden="false" customHeight="false" outlineLevel="0" collapsed="false"/>
    <row r="3704" customFormat="false" ht="15" hidden="false" customHeight="false" outlineLevel="0" collapsed="false"/>
    <row r="3705" customFormat="false" ht="15" hidden="false" customHeight="false" outlineLevel="0" collapsed="false"/>
    <row r="3706" customFormat="false" ht="15" hidden="false" customHeight="false" outlineLevel="0" collapsed="false"/>
    <row r="3707" customFormat="false" ht="15" hidden="false" customHeight="false" outlineLevel="0" collapsed="false"/>
    <row r="3708" customFormat="false" ht="15" hidden="false" customHeight="false" outlineLevel="0" collapsed="false"/>
    <row r="3709" customFormat="false" ht="15" hidden="false" customHeight="false" outlineLevel="0" collapsed="false"/>
    <row r="3710" customFormat="false" ht="15" hidden="false" customHeight="false" outlineLevel="0" collapsed="false"/>
    <row r="3711" customFormat="false" ht="15" hidden="false" customHeight="false" outlineLevel="0" collapsed="false"/>
    <row r="3712" customFormat="false" ht="15" hidden="false" customHeight="false" outlineLevel="0" collapsed="false"/>
    <row r="3713" customFormat="false" ht="15" hidden="false" customHeight="false" outlineLevel="0" collapsed="false"/>
    <row r="3714" customFormat="false" ht="15" hidden="false" customHeight="false" outlineLevel="0" collapsed="false"/>
    <row r="3715" customFormat="false" ht="15" hidden="false" customHeight="false" outlineLevel="0" collapsed="false"/>
    <row r="3716" customFormat="false" ht="15" hidden="false" customHeight="false" outlineLevel="0" collapsed="false"/>
    <row r="3717" customFormat="false" ht="15" hidden="false" customHeight="false" outlineLevel="0" collapsed="false"/>
    <row r="3718" customFormat="false" ht="15" hidden="false" customHeight="false" outlineLevel="0" collapsed="false"/>
    <row r="3719" customFormat="false" ht="15" hidden="false" customHeight="false" outlineLevel="0" collapsed="false"/>
    <row r="3720" customFormat="false" ht="15" hidden="false" customHeight="false" outlineLevel="0" collapsed="false"/>
    <row r="3721" customFormat="false" ht="15" hidden="false" customHeight="false" outlineLevel="0" collapsed="false"/>
    <row r="3722" customFormat="false" ht="15" hidden="false" customHeight="false" outlineLevel="0" collapsed="false"/>
    <row r="3723" customFormat="false" ht="15" hidden="false" customHeight="false" outlineLevel="0" collapsed="false"/>
    <row r="3724" customFormat="false" ht="15" hidden="false" customHeight="false" outlineLevel="0" collapsed="false"/>
    <row r="3725" customFormat="false" ht="15" hidden="false" customHeight="false" outlineLevel="0" collapsed="false"/>
    <row r="3726" customFormat="false" ht="15" hidden="false" customHeight="false" outlineLevel="0" collapsed="false"/>
    <row r="3727" customFormat="false" ht="15" hidden="false" customHeight="false" outlineLevel="0" collapsed="false"/>
    <row r="3728" customFormat="false" ht="15" hidden="false" customHeight="false" outlineLevel="0" collapsed="false"/>
    <row r="3729" customFormat="false" ht="15" hidden="false" customHeight="false" outlineLevel="0" collapsed="false"/>
    <row r="3730" customFormat="false" ht="15" hidden="false" customHeight="false" outlineLevel="0" collapsed="false"/>
    <row r="3731" customFormat="false" ht="15" hidden="false" customHeight="false" outlineLevel="0" collapsed="false"/>
    <row r="3732" customFormat="false" ht="15" hidden="false" customHeight="false" outlineLevel="0" collapsed="false"/>
    <row r="3733" customFormat="false" ht="15" hidden="false" customHeight="false" outlineLevel="0" collapsed="false"/>
    <row r="3734" customFormat="false" ht="15" hidden="false" customHeight="false" outlineLevel="0" collapsed="false"/>
    <row r="3735" customFormat="false" ht="15" hidden="false" customHeight="false" outlineLevel="0" collapsed="false"/>
    <row r="3736" customFormat="false" ht="15" hidden="false" customHeight="false" outlineLevel="0" collapsed="false"/>
    <row r="3737" customFormat="false" ht="15" hidden="false" customHeight="false" outlineLevel="0" collapsed="false"/>
    <row r="3738" customFormat="false" ht="15" hidden="false" customHeight="false" outlineLevel="0" collapsed="false"/>
    <row r="3739" customFormat="false" ht="15" hidden="false" customHeight="false" outlineLevel="0" collapsed="false"/>
    <row r="3740" customFormat="false" ht="15" hidden="false" customHeight="false" outlineLevel="0" collapsed="false"/>
    <row r="3741" customFormat="false" ht="15" hidden="false" customHeight="false" outlineLevel="0" collapsed="false"/>
    <row r="3742" customFormat="false" ht="15" hidden="false" customHeight="false" outlineLevel="0" collapsed="false"/>
    <row r="3743" customFormat="false" ht="15" hidden="false" customHeight="false" outlineLevel="0" collapsed="false"/>
    <row r="3744" customFormat="false" ht="15" hidden="false" customHeight="false" outlineLevel="0" collapsed="false"/>
    <row r="3745" customFormat="false" ht="15" hidden="false" customHeight="false" outlineLevel="0" collapsed="false"/>
    <row r="3746" customFormat="false" ht="15" hidden="false" customHeight="false" outlineLevel="0" collapsed="false"/>
    <row r="3747" customFormat="false" ht="15" hidden="false" customHeight="false" outlineLevel="0" collapsed="false"/>
    <row r="3748" customFormat="false" ht="15" hidden="false" customHeight="false" outlineLevel="0" collapsed="false"/>
    <row r="3749" customFormat="false" ht="15" hidden="false" customHeight="false" outlineLevel="0" collapsed="false"/>
    <row r="3750" customFormat="false" ht="15" hidden="false" customHeight="false" outlineLevel="0" collapsed="false"/>
    <row r="3751" customFormat="false" ht="15" hidden="false" customHeight="false" outlineLevel="0" collapsed="false"/>
    <row r="3752" customFormat="false" ht="15" hidden="false" customHeight="false" outlineLevel="0" collapsed="false"/>
    <row r="3753" customFormat="false" ht="15" hidden="false" customHeight="false" outlineLevel="0" collapsed="false"/>
    <row r="3754" customFormat="false" ht="15" hidden="false" customHeight="false" outlineLevel="0" collapsed="false"/>
    <row r="3755" customFormat="false" ht="15" hidden="false" customHeight="false" outlineLevel="0" collapsed="false"/>
    <row r="3756" customFormat="false" ht="15" hidden="false" customHeight="false" outlineLevel="0" collapsed="false"/>
    <row r="3757" customFormat="false" ht="15" hidden="false" customHeight="false" outlineLevel="0" collapsed="false"/>
    <row r="3758" customFormat="false" ht="15" hidden="false" customHeight="false" outlineLevel="0" collapsed="false"/>
    <row r="3759" customFormat="false" ht="15" hidden="false" customHeight="false" outlineLevel="0" collapsed="false"/>
    <row r="3760" customFormat="false" ht="15" hidden="false" customHeight="false" outlineLevel="0" collapsed="false"/>
    <row r="3761" customFormat="false" ht="15" hidden="false" customHeight="false" outlineLevel="0" collapsed="false"/>
    <row r="3762" customFormat="false" ht="15" hidden="false" customHeight="false" outlineLevel="0" collapsed="false"/>
    <row r="3763" customFormat="false" ht="15" hidden="false" customHeight="false" outlineLevel="0" collapsed="false"/>
    <row r="3764" customFormat="false" ht="15" hidden="false" customHeight="false" outlineLevel="0" collapsed="false"/>
    <row r="3765" customFormat="false" ht="15" hidden="false" customHeight="false" outlineLevel="0" collapsed="false"/>
    <row r="3766" customFormat="false" ht="15" hidden="false" customHeight="false" outlineLevel="0" collapsed="false"/>
    <row r="3767" customFormat="false" ht="15" hidden="false" customHeight="false" outlineLevel="0" collapsed="false"/>
    <row r="3768" customFormat="false" ht="15" hidden="false" customHeight="false" outlineLevel="0" collapsed="false"/>
    <row r="3769" customFormat="false" ht="15" hidden="false" customHeight="false" outlineLevel="0" collapsed="false"/>
    <row r="3770" customFormat="false" ht="15" hidden="false" customHeight="false" outlineLevel="0" collapsed="false"/>
    <row r="3771" customFormat="false" ht="15" hidden="false" customHeight="false" outlineLevel="0" collapsed="false"/>
    <row r="3772" customFormat="false" ht="15" hidden="false" customHeight="false" outlineLevel="0" collapsed="false"/>
    <row r="3773" customFormat="false" ht="15" hidden="false" customHeight="false" outlineLevel="0" collapsed="false"/>
    <row r="3774" customFormat="false" ht="15" hidden="false" customHeight="false" outlineLevel="0" collapsed="false"/>
    <row r="3775" customFormat="false" ht="15" hidden="false" customHeight="false" outlineLevel="0" collapsed="false"/>
    <row r="3776" customFormat="false" ht="15" hidden="false" customHeight="false" outlineLevel="0" collapsed="false"/>
    <row r="3777" customFormat="false" ht="15" hidden="false" customHeight="false" outlineLevel="0" collapsed="false"/>
    <row r="3778" customFormat="false" ht="15" hidden="false" customHeight="false" outlineLevel="0" collapsed="false"/>
    <row r="3779" customFormat="false" ht="15" hidden="false" customHeight="false" outlineLevel="0" collapsed="false"/>
    <row r="3780" customFormat="false" ht="15" hidden="false" customHeight="false" outlineLevel="0" collapsed="false"/>
    <row r="3781" customFormat="false" ht="15" hidden="false" customHeight="false" outlineLevel="0" collapsed="false"/>
    <row r="3782" customFormat="false" ht="15" hidden="false" customHeight="false" outlineLevel="0" collapsed="false"/>
    <row r="3783" customFormat="false" ht="15" hidden="false" customHeight="false" outlineLevel="0" collapsed="false"/>
    <row r="3784" customFormat="false" ht="15" hidden="false" customHeight="false" outlineLevel="0" collapsed="false"/>
    <row r="3785" customFormat="false" ht="15" hidden="false" customHeight="false" outlineLevel="0" collapsed="false"/>
    <row r="3786" customFormat="false" ht="15" hidden="false" customHeight="false" outlineLevel="0" collapsed="false"/>
    <row r="3787" customFormat="false" ht="15" hidden="false" customHeight="false" outlineLevel="0" collapsed="false"/>
    <row r="3788" customFormat="false" ht="15" hidden="false" customHeight="false" outlineLevel="0" collapsed="false"/>
    <row r="3789" customFormat="false" ht="15" hidden="false" customHeight="false" outlineLevel="0" collapsed="false"/>
    <row r="3790" customFormat="false" ht="15" hidden="false" customHeight="false" outlineLevel="0" collapsed="false"/>
    <row r="3791" customFormat="false" ht="15" hidden="false" customHeight="false" outlineLevel="0" collapsed="false"/>
    <row r="3792" customFormat="false" ht="15" hidden="false" customHeight="false" outlineLevel="0" collapsed="false"/>
    <row r="3793" customFormat="false" ht="15" hidden="false" customHeight="false" outlineLevel="0" collapsed="false"/>
    <row r="3794" customFormat="false" ht="15" hidden="false" customHeight="false" outlineLevel="0" collapsed="false"/>
    <row r="3795" customFormat="false" ht="15" hidden="false" customHeight="false" outlineLevel="0" collapsed="false"/>
    <row r="3796" customFormat="false" ht="15" hidden="false" customHeight="false" outlineLevel="0" collapsed="false"/>
    <row r="3797" customFormat="false" ht="15" hidden="false" customHeight="false" outlineLevel="0" collapsed="false"/>
    <row r="3798" customFormat="false" ht="15" hidden="false" customHeight="false" outlineLevel="0" collapsed="false"/>
    <row r="3799" customFormat="false" ht="15" hidden="false" customHeight="false" outlineLevel="0" collapsed="false"/>
    <row r="3800" customFormat="false" ht="15" hidden="false" customHeight="false" outlineLevel="0" collapsed="false"/>
    <row r="3801" customFormat="false" ht="15" hidden="false" customHeight="false" outlineLevel="0" collapsed="false"/>
    <row r="3802" customFormat="false" ht="15" hidden="false" customHeight="false" outlineLevel="0" collapsed="false"/>
    <row r="3803" customFormat="false" ht="15" hidden="false" customHeight="false" outlineLevel="0" collapsed="false"/>
    <row r="3804" customFormat="false" ht="15" hidden="false" customHeight="false" outlineLevel="0" collapsed="false"/>
    <row r="3805" customFormat="false" ht="15" hidden="false" customHeight="false" outlineLevel="0" collapsed="false"/>
    <row r="3806" customFormat="false" ht="15" hidden="false" customHeight="false" outlineLevel="0" collapsed="false"/>
    <row r="3807" customFormat="false" ht="15" hidden="false" customHeight="false" outlineLevel="0" collapsed="false"/>
    <row r="3808" customFormat="false" ht="15" hidden="false" customHeight="false" outlineLevel="0" collapsed="false"/>
    <row r="3809" customFormat="false" ht="15" hidden="false" customHeight="false" outlineLevel="0" collapsed="false"/>
    <row r="3810" customFormat="false" ht="15" hidden="false" customHeight="false" outlineLevel="0" collapsed="false"/>
    <row r="3811" customFormat="false" ht="15" hidden="false" customHeight="false" outlineLevel="0" collapsed="false"/>
    <row r="3812" customFormat="false" ht="15" hidden="false" customHeight="false" outlineLevel="0" collapsed="false"/>
    <row r="3813" customFormat="false" ht="15" hidden="false" customHeight="false" outlineLevel="0" collapsed="false"/>
    <row r="3814" customFormat="false" ht="15" hidden="false" customHeight="false" outlineLevel="0" collapsed="false"/>
    <row r="3815" customFormat="false" ht="15" hidden="false" customHeight="false" outlineLevel="0" collapsed="false"/>
    <row r="3816" customFormat="false" ht="15" hidden="false" customHeight="false" outlineLevel="0" collapsed="false"/>
    <row r="3817" customFormat="false" ht="15" hidden="false" customHeight="false" outlineLevel="0" collapsed="false"/>
    <row r="3818" customFormat="false" ht="15" hidden="false" customHeight="false" outlineLevel="0" collapsed="false"/>
    <row r="3819" customFormat="false" ht="15" hidden="false" customHeight="false" outlineLevel="0" collapsed="false"/>
    <row r="3820" customFormat="false" ht="15" hidden="false" customHeight="false" outlineLevel="0" collapsed="false"/>
    <row r="3821" customFormat="false" ht="15" hidden="false" customHeight="false" outlineLevel="0" collapsed="false"/>
    <row r="3822" customFormat="false" ht="15" hidden="false" customHeight="false" outlineLevel="0" collapsed="false"/>
    <row r="3823" customFormat="false" ht="15" hidden="false" customHeight="false" outlineLevel="0" collapsed="false"/>
    <row r="3824" customFormat="false" ht="15" hidden="false" customHeight="false" outlineLevel="0" collapsed="false"/>
    <row r="3825" customFormat="false" ht="15" hidden="false" customHeight="false" outlineLevel="0" collapsed="false"/>
    <row r="3826" customFormat="false" ht="15" hidden="false" customHeight="false" outlineLevel="0" collapsed="false"/>
    <row r="3827" customFormat="false" ht="15" hidden="false" customHeight="false" outlineLevel="0" collapsed="false"/>
    <row r="3828" customFormat="false" ht="15" hidden="false" customHeight="false" outlineLevel="0" collapsed="false"/>
    <row r="3829" customFormat="false" ht="15" hidden="false" customHeight="false" outlineLevel="0" collapsed="false"/>
    <row r="3830" customFormat="false" ht="15" hidden="false" customHeight="false" outlineLevel="0" collapsed="false"/>
    <row r="3831" customFormat="false" ht="15" hidden="false" customHeight="false" outlineLevel="0" collapsed="false"/>
    <row r="3832" customFormat="false" ht="15" hidden="false" customHeight="false" outlineLevel="0" collapsed="false"/>
    <row r="3833" customFormat="false" ht="15" hidden="false" customHeight="false" outlineLevel="0" collapsed="false"/>
    <row r="3834" customFormat="false" ht="15" hidden="false" customHeight="false" outlineLevel="0" collapsed="false"/>
    <row r="3835" customFormat="false" ht="15" hidden="false" customHeight="false" outlineLevel="0" collapsed="false"/>
    <row r="3836" customFormat="false" ht="15" hidden="false" customHeight="false" outlineLevel="0" collapsed="false"/>
    <row r="3837" customFormat="false" ht="15" hidden="false" customHeight="false" outlineLevel="0" collapsed="false"/>
    <row r="3838" customFormat="false" ht="15" hidden="false" customHeight="false" outlineLevel="0" collapsed="false"/>
    <row r="3839" customFormat="false" ht="15" hidden="false" customHeight="false" outlineLevel="0" collapsed="false"/>
    <row r="3840" customFormat="false" ht="15" hidden="false" customHeight="false" outlineLevel="0" collapsed="false"/>
    <row r="3841" customFormat="false" ht="15" hidden="false" customHeight="false" outlineLevel="0" collapsed="false"/>
    <row r="3842" customFormat="false" ht="15" hidden="false" customHeight="false" outlineLevel="0" collapsed="false"/>
    <row r="3843" customFormat="false" ht="15" hidden="false" customHeight="false" outlineLevel="0" collapsed="false"/>
    <row r="3844" customFormat="false" ht="15" hidden="false" customHeight="false" outlineLevel="0" collapsed="false"/>
    <row r="3845" customFormat="false" ht="15" hidden="false" customHeight="false" outlineLevel="0" collapsed="false"/>
    <row r="3846" customFormat="false" ht="15" hidden="false" customHeight="false" outlineLevel="0" collapsed="false"/>
    <row r="3847" customFormat="false" ht="15" hidden="false" customHeight="false" outlineLevel="0" collapsed="false"/>
    <row r="3848" customFormat="false" ht="15" hidden="false" customHeight="false" outlineLevel="0" collapsed="false"/>
    <row r="3849" customFormat="false" ht="15" hidden="false" customHeight="false" outlineLevel="0" collapsed="false"/>
    <row r="3850" customFormat="false" ht="15" hidden="false" customHeight="false" outlineLevel="0" collapsed="false"/>
    <row r="3851" customFormat="false" ht="15" hidden="false" customHeight="false" outlineLevel="0" collapsed="false"/>
    <row r="3852" customFormat="false" ht="15" hidden="false" customHeight="false" outlineLevel="0" collapsed="false"/>
    <row r="3853" customFormat="false" ht="15" hidden="false" customHeight="false" outlineLevel="0" collapsed="false"/>
    <row r="3854" customFormat="false" ht="15" hidden="false" customHeight="false" outlineLevel="0" collapsed="false"/>
    <row r="3855" customFormat="false" ht="15" hidden="false" customHeight="false" outlineLevel="0" collapsed="false"/>
    <row r="3856" customFormat="false" ht="15" hidden="false" customHeight="false" outlineLevel="0" collapsed="false"/>
    <row r="3857" customFormat="false" ht="15" hidden="false" customHeight="false" outlineLevel="0" collapsed="false"/>
    <row r="3858" customFormat="false" ht="15" hidden="false" customHeight="false" outlineLevel="0" collapsed="false"/>
    <row r="3859" customFormat="false" ht="15" hidden="false" customHeight="false" outlineLevel="0" collapsed="false"/>
    <row r="3860" customFormat="false" ht="15" hidden="false" customHeight="false" outlineLevel="0" collapsed="false"/>
    <row r="3861" customFormat="false" ht="15" hidden="false" customHeight="false" outlineLevel="0" collapsed="false"/>
    <row r="3862" customFormat="false" ht="15" hidden="false" customHeight="false" outlineLevel="0" collapsed="false"/>
    <row r="3863" customFormat="false" ht="15" hidden="false" customHeight="false" outlineLevel="0" collapsed="false"/>
    <row r="3864" customFormat="false" ht="15" hidden="false" customHeight="false" outlineLevel="0" collapsed="false"/>
    <row r="3865" customFormat="false" ht="15" hidden="false" customHeight="false" outlineLevel="0" collapsed="false"/>
    <row r="3866" customFormat="false" ht="15" hidden="false" customHeight="false" outlineLevel="0" collapsed="false"/>
    <row r="3867" customFormat="false" ht="15" hidden="false" customHeight="false" outlineLevel="0" collapsed="false"/>
    <row r="3868" customFormat="false" ht="15" hidden="false" customHeight="false" outlineLevel="0" collapsed="false"/>
    <row r="3869" customFormat="false" ht="15" hidden="false" customHeight="false" outlineLevel="0" collapsed="false"/>
    <row r="3870" customFormat="false" ht="15" hidden="false" customHeight="false" outlineLevel="0" collapsed="false"/>
    <row r="3871" customFormat="false" ht="15" hidden="false" customHeight="false" outlineLevel="0" collapsed="false"/>
    <row r="3872" customFormat="false" ht="15" hidden="false" customHeight="false" outlineLevel="0" collapsed="false"/>
    <row r="3873" customFormat="false" ht="15" hidden="false" customHeight="false" outlineLevel="0" collapsed="false"/>
    <row r="3874" customFormat="false" ht="15" hidden="false" customHeight="false" outlineLevel="0" collapsed="false"/>
    <row r="3875" customFormat="false" ht="15" hidden="false" customHeight="false" outlineLevel="0" collapsed="false"/>
    <row r="3876" customFormat="false" ht="15" hidden="false" customHeight="false" outlineLevel="0" collapsed="false"/>
    <row r="3877" customFormat="false" ht="15" hidden="false" customHeight="false" outlineLevel="0" collapsed="false"/>
    <row r="3878" customFormat="false" ht="15" hidden="false" customHeight="false" outlineLevel="0" collapsed="false"/>
    <row r="3879" customFormat="false" ht="15" hidden="false" customHeight="false" outlineLevel="0" collapsed="false"/>
    <row r="3880" customFormat="false" ht="15" hidden="false" customHeight="false" outlineLevel="0" collapsed="false"/>
    <row r="3881" customFormat="false" ht="15" hidden="false" customHeight="false" outlineLevel="0" collapsed="false"/>
    <row r="3882" customFormat="false" ht="15" hidden="false" customHeight="false" outlineLevel="0" collapsed="false"/>
    <row r="3883" customFormat="false" ht="15" hidden="false" customHeight="false" outlineLevel="0" collapsed="false"/>
    <row r="3884" customFormat="false" ht="15" hidden="false" customHeight="false" outlineLevel="0" collapsed="false"/>
    <row r="3885" customFormat="false" ht="15" hidden="false" customHeight="false" outlineLevel="0" collapsed="false"/>
    <row r="3886" customFormat="false" ht="15" hidden="false" customHeight="false" outlineLevel="0" collapsed="false"/>
    <row r="3887" customFormat="false" ht="15" hidden="false" customHeight="false" outlineLevel="0" collapsed="false"/>
    <row r="3888" customFormat="false" ht="15" hidden="false" customHeight="false" outlineLevel="0" collapsed="false"/>
    <row r="3889" customFormat="false" ht="15" hidden="false" customHeight="false" outlineLevel="0" collapsed="false"/>
    <row r="3890" customFormat="false" ht="15" hidden="false" customHeight="false" outlineLevel="0" collapsed="false"/>
    <row r="3891" customFormat="false" ht="15" hidden="false" customHeight="false" outlineLevel="0" collapsed="false"/>
    <row r="3892" customFormat="false" ht="15" hidden="false" customHeight="false" outlineLevel="0" collapsed="false"/>
    <row r="3893" customFormat="false" ht="15" hidden="false" customHeight="false" outlineLevel="0" collapsed="false"/>
    <row r="3894" customFormat="false" ht="15" hidden="false" customHeight="false" outlineLevel="0" collapsed="false"/>
    <row r="3895" customFormat="false" ht="15" hidden="false" customHeight="false" outlineLevel="0" collapsed="false"/>
    <row r="3896" customFormat="false" ht="15" hidden="false" customHeight="false" outlineLevel="0" collapsed="false"/>
    <row r="3897" customFormat="false" ht="15" hidden="false" customHeight="false" outlineLevel="0" collapsed="false"/>
    <row r="3898" customFormat="false" ht="15" hidden="false" customHeight="false" outlineLevel="0" collapsed="false"/>
    <row r="3899" customFormat="false" ht="15" hidden="false" customHeight="false" outlineLevel="0" collapsed="false"/>
    <row r="3900" customFormat="false" ht="15" hidden="false" customHeight="false" outlineLevel="0" collapsed="false"/>
    <row r="3901" customFormat="false" ht="15" hidden="false" customHeight="false" outlineLevel="0" collapsed="false"/>
    <row r="3902" customFormat="false" ht="15" hidden="false" customHeight="false" outlineLevel="0" collapsed="false"/>
    <row r="3903" customFormat="false" ht="15" hidden="false" customHeight="false" outlineLevel="0" collapsed="false"/>
    <row r="3904" customFormat="false" ht="15" hidden="false" customHeight="false" outlineLevel="0" collapsed="false"/>
    <row r="3905" customFormat="false" ht="15" hidden="false" customHeight="false" outlineLevel="0" collapsed="false"/>
    <row r="3906" customFormat="false" ht="15" hidden="false" customHeight="false" outlineLevel="0" collapsed="false"/>
    <row r="3907" customFormat="false" ht="15" hidden="false" customHeight="false" outlineLevel="0" collapsed="false"/>
    <row r="3908" customFormat="false" ht="15" hidden="false" customHeight="false" outlineLevel="0" collapsed="false"/>
    <row r="3909" customFormat="false" ht="15" hidden="false" customHeight="false" outlineLevel="0" collapsed="false"/>
    <row r="3910" customFormat="false" ht="15" hidden="false" customHeight="false" outlineLevel="0" collapsed="false"/>
    <row r="3911" customFormat="false" ht="15" hidden="false" customHeight="false" outlineLevel="0" collapsed="false"/>
    <row r="3912" customFormat="false" ht="15" hidden="false" customHeight="false" outlineLevel="0" collapsed="false"/>
    <row r="3913" customFormat="false" ht="15" hidden="false" customHeight="false" outlineLevel="0" collapsed="false"/>
    <row r="3914" customFormat="false" ht="15" hidden="false" customHeight="false" outlineLevel="0" collapsed="false"/>
    <row r="3915" customFormat="false" ht="15" hidden="false" customHeight="false" outlineLevel="0" collapsed="false"/>
    <row r="3916" customFormat="false" ht="15" hidden="false" customHeight="false" outlineLevel="0" collapsed="false"/>
    <row r="3917" customFormat="false" ht="15" hidden="false" customHeight="false" outlineLevel="0" collapsed="false"/>
    <row r="3918" customFormat="false" ht="15" hidden="false" customHeight="false" outlineLevel="0" collapsed="false"/>
    <row r="3919" customFormat="false" ht="15" hidden="false" customHeight="false" outlineLevel="0" collapsed="false"/>
    <row r="3920" customFormat="false" ht="15" hidden="false" customHeight="false" outlineLevel="0" collapsed="false"/>
    <row r="3921" customFormat="false" ht="15" hidden="false" customHeight="false" outlineLevel="0" collapsed="false"/>
    <row r="3922" customFormat="false" ht="15" hidden="false" customHeight="false" outlineLevel="0" collapsed="false"/>
    <row r="3923" customFormat="false" ht="15" hidden="false" customHeight="false" outlineLevel="0" collapsed="false"/>
    <row r="3924" customFormat="false" ht="15" hidden="false" customHeight="false" outlineLevel="0" collapsed="false"/>
    <row r="3925" customFormat="false" ht="15" hidden="false" customHeight="false" outlineLevel="0" collapsed="false"/>
    <row r="3926" customFormat="false" ht="15" hidden="false" customHeight="false" outlineLevel="0" collapsed="false"/>
    <row r="3927" customFormat="false" ht="15" hidden="false" customHeight="false" outlineLevel="0" collapsed="false"/>
    <row r="3928" customFormat="false" ht="15" hidden="false" customHeight="false" outlineLevel="0" collapsed="false"/>
    <row r="3929" customFormat="false" ht="15" hidden="false" customHeight="false" outlineLevel="0" collapsed="false"/>
    <row r="3930" customFormat="false" ht="15" hidden="false" customHeight="false" outlineLevel="0" collapsed="false"/>
    <row r="3931" customFormat="false" ht="15" hidden="false" customHeight="false" outlineLevel="0" collapsed="false"/>
    <row r="3932" customFormat="false" ht="15" hidden="false" customHeight="false" outlineLevel="0" collapsed="false"/>
    <row r="3933" customFormat="false" ht="15" hidden="false" customHeight="false" outlineLevel="0" collapsed="false"/>
    <row r="3934" customFormat="false" ht="15" hidden="false" customHeight="false" outlineLevel="0" collapsed="false"/>
    <row r="3935" customFormat="false" ht="15" hidden="false" customHeight="false" outlineLevel="0" collapsed="false"/>
    <row r="3936" customFormat="false" ht="15" hidden="false" customHeight="false" outlineLevel="0" collapsed="false"/>
    <row r="3937" customFormat="false" ht="15" hidden="false" customHeight="false" outlineLevel="0" collapsed="false"/>
    <row r="3938" customFormat="false" ht="15" hidden="false" customHeight="false" outlineLevel="0" collapsed="false"/>
    <row r="3939" customFormat="false" ht="15" hidden="false" customHeight="false" outlineLevel="0" collapsed="false"/>
    <row r="3940" customFormat="false" ht="15" hidden="false" customHeight="false" outlineLevel="0" collapsed="false"/>
    <row r="3941" customFormat="false" ht="15" hidden="false" customHeight="false" outlineLevel="0" collapsed="false"/>
    <row r="3942" customFormat="false" ht="15" hidden="false" customHeight="false" outlineLevel="0" collapsed="false"/>
    <row r="3943" customFormat="false" ht="15" hidden="false" customHeight="false" outlineLevel="0" collapsed="false"/>
    <row r="3944" customFormat="false" ht="15" hidden="false" customHeight="false" outlineLevel="0" collapsed="false"/>
    <row r="3945" customFormat="false" ht="15" hidden="false" customHeight="false" outlineLevel="0" collapsed="false"/>
    <row r="3946" customFormat="false" ht="15" hidden="false" customHeight="false" outlineLevel="0" collapsed="false"/>
    <row r="3947" customFormat="false" ht="15" hidden="false" customHeight="false" outlineLevel="0" collapsed="false"/>
    <row r="3948" customFormat="false" ht="15" hidden="false" customHeight="false" outlineLevel="0" collapsed="false"/>
    <row r="3949" customFormat="false" ht="15" hidden="false" customHeight="false" outlineLevel="0" collapsed="false"/>
    <row r="3950" customFormat="false" ht="15" hidden="false" customHeight="false" outlineLevel="0" collapsed="false"/>
    <row r="3951" customFormat="false" ht="15" hidden="false" customHeight="false" outlineLevel="0" collapsed="false"/>
    <row r="3952" customFormat="false" ht="15" hidden="false" customHeight="false" outlineLevel="0" collapsed="false"/>
    <row r="3953" customFormat="false" ht="15" hidden="false" customHeight="false" outlineLevel="0" collapsed="false"/>
    <row r="3954" customFormat="false" ht="15" hidden="false" customHeight="false" outlineLevel="0" collapsed="false"/>
    <row r="3955" customFormat="false" ht="15" hidden="false" customHeight="false" outlineLevel="0" collapsed="false"/>
    <row r="3956" customFormat="false" ht="15" hidden="false" customHeight="false" outlineLevel="0" collapsed="false"/>
    <row r="3957" customFormat="false" ht="15" hidden="false" customHeight="false" outlineLevel="0" collapsed="false"/>
    <row r="3958" customFormat="false" ht="15" hidden="false" customHeight="false" outlineLevel="0" collapsed="false"/>
    <row r="3959" customFormat="false" ht="15" hidden="false" customHeight="false" outlineLevel="0" collapsed="false"/>
    <row r="3960" customFormat="false" ht="15" hidden="false" customHeight="false" outlineLevel="0" collapsed="false"/>
    <row r="3961" customFormat="false" ht="15" hidden="false" customHeight="false" outlineLevel="0" collapsed="false"/>
    <row r="3962" customFormat="false" ht="15" hidden="false" customHeight="false" outlineLevel="0" collapsed="false"/>
    <row r="3963" customFormat="false" ht="15" hidden="false" customHeight="false" outlineLevel="0" collapsed="false"/>
    <row r="3964" customFormat="false" ht="15" hidden="false" customHeight="false" outlineLevel="0" collapsed="false"/>
    <row r="3965" customFormat="false" ht="15" hidden="false" customHeight="false" outlineLevel="0" collapsed="false"/>
    <row r="3966" customFormat="false" ht="15" hidden="false" customHeight="false" outlineLevel="0" collapsed="false"/>
    <row r="3967" customFormat="false" ht="15" hidden="false" customHeight="false" outlineLevel="0" collapsed="false"/>
    <row r="3968" customFormat="false" ht="15" hidden="false" customHeight="false" outlineLevel="0" collapsed="false"/>
    <row r="3969" customFormat="false" ht="15" hidden="false" customHeight="false" outlineLevel="0" collapsed="false"/>
    <row r="3970" customFormat="false" ht="15" hidden="false" customHeight="false" outlineLevel="0" collapsed="false"/>
    <row r="3971" customFormat="false" ht="15" hidden="false" customHeight="false" outlineLevel="0" collapsed="false"/>
    <row r="3972" customFormat="false" ht="15" hidden="false" customHeight="false" outlineLevel="0" collapsed="false"/>
    <row r="3973" customFormat="false" ht="15" hidden="false" customHeight="false" outlineLevel="0" collapsed="false"/>
    <row r="3974" customFormat="false" ht="15" hidden="false" customHeight="false" outlineLevel="0" collapsed="false"/>
    <row r="3975" customFormat="false" ht="15" hidden="false" customHeight="false" outlineLevel="0" collapsed="false"/>
    <row r="3976" customFormat="false" ht="15" hidden="false" customHeight="false" outlineLevel="0" collapsed="false"/>
    <row r="3977" customFormat="false" ht="15" hidden="false" customHeight="false" outlineLevel="0" collapsed="false"/>
    <row r="3978" customFormat="false" ht="15" hidden="false" customHeight="false" outlineLevel="0" collapsed="false"/>
    <row r="3979" customFormat="false" ht="15" hidden="false" customHeight="false" outlineLevel="0" collapsed="false"/>
    <row r="3980" customFormat="false" ht="15" hidden="false" customHeight="false" outlineLevel="0" collapsed="false"/>
    <row r="3981" customFormat="false" ht="15" hidden="false" customHeight="false" outlineLevel="0" collapsed="false"/>
    <row r="3982" customFormat="false" ht="15" hidden="false" customHeight="false" outlineLevel="0" collapsed="false"/>
    <row r="3983" customFormat="false" ht="15" hidden="false" customHeight="false" outlineLevel="0" collapsed="false"/>
    <row r="3984" customFormat="false" ht="15" hidden="false" customHeight="false" outlineLevel="0" collapsed="false"/>
    <row r="3985" customFormat="false" ht="15" hidden="false" customHeight="false" outlineLevel="0" collapsed="false"/>
    <row r="3986" customFormat="false" ht="15" hidden="false" customHeight="false" outlineLevel="0" collapsed="false"/>
    <row r="3987" customFormat="false" ht="15" hidden="false" customHeight="false" outlineLevel="0" collapsed="false"/>
    <row r="3988" customFormat="false" ht="15" hidden="false" customHeight="false" outlineLevel="0" collapsed="false"/>
    <row r="3989" customFormat="false" ht="15" hidden="false" customHeight="false" outlineLevel="0" collapsed="false"/>
    <row r="3990" customFormat="false" ht="15" hidden="false" customHeight="false" outlineLevel="0" collapsed="false"/>
    <row r="3991" customFormat="false" ht="15" hidden="false" customHeight="false" outlineLevel="0" collapsed="false"/>
    <row r="3992" customFormat="false" ht="15" hidden="false" customHeight="false" outlineLevel="0" collapsed="false"/>
    <row r="3993" customFormat="false" ht="15" hidden="false" customHeight="false" outlineLevel="0" collapsed="false"/>
    <row r="3994" customFormat="false" ht="15" hidden="false" customHeight="false" outlineLevel="0" collapsed="false"/>
    <row r="3995" customFormat="false" ht="15" hidden="false" customHeight="false" outlineLevel="0" collapsed="false"/>
    <row r="3996" customFormat="false" ht="15" hidden="false" customHeight="false" outlineLevel="0" collapsed="false"/>
    <row r="3997" customFormat="false" ht="15" hidden="false" customHeight="false" outlineLevel="0" collapsed="false"/>
    <row r="3998" customFormat="false" ht="15" hidden="false" customHeight="false" outlineLevel="0" collapsed="false"/>
    <row r="3999" customFormat="false" ht="15" hidden="false" customHeight="false" outlineLevel="0" collapsed="false"/>
    <row r="4000" customFormat="false" ht="15" hidden="false" customHeight="false" outlineLevel="0" collapsed="false"/>
    <row r="4001" customFormat="false" ht="15" hidden="false" customHeight="false" outlineLevel="0" collapsed="false"/>
    <row r="4002" customFormat="false" ht="15" hidden="false" customHeight="false" outlineLevel="0" collapsed="false"/>
    <row r="4003" customFormat="false" ht="15" hidden="false" customHeight="false" outlineLevel="0" collapsed="false"/>
    <row r="4004" customFormat="false" ht="15" hidden="false" customHeight="false" outlineLevel="0" collapsed="false"/>
    <row r="4005" customFormat="false" ht="15" hidden="false" customHeight="false" outlineLevel="0" collapsed="false"/>
    <row r="4006" customFormat="false" ht="15" hidden="false" customHeight="false" outlineLevel="0" collapsed="false"/>
    <row r="4007" customFormat="false" ht="15" hidden="false" customHeight="false" outlineLevel="0" collapsed="false"/>
    <row r="4008" customFormat="false" ht="15" hidden="false" customHeight="false" outlineLevel="0" collapsed="false"/>
    <row r="4009" customFormat="false" ht="15" hidden="false" customHeight="false" outlineLevel="0" collapsed="false"/>
    <row r="4010" customFormat="false" ht="15" hidden="false" customHeight="false" outlineLevel="0" collapsed="false"/>
    <row r="4011" customFormat="false" ht="15" hidden="false" customHeight="false" outlineLevel="0" collapsed="false"/>
    <row r="4012" customFormat="false" ht="15" hidden="false" customHeight="false" outlineLevel="0" collapsed="false"/>
    <row r="4013" customFormat="false" ht="15" hidden="false" customHeight="false" outlineLevel="0" collapsed="false"/>
    <row r="4014" customFormat="false" ht="15" hidden="false" customHeight="false" outlineLevel="0" collapsed="false"/>
    <row r="4015" customFormat="false" ht="15" hidden="false" customHeight="false" outlineLevel="0" collapsed="false"/>
    <row r="4016" customFormat="false" ht="15" hidden="false" customHeight="false" outlineLevel="0" collapsed="false"/>
    <row r="4017" customFormat="false" ht="15" hidden="false" customHeight="false" outlineLevel="0" collapsed="false"/>
    <row r="4018" customFormat="false" ht="15" hidden="false" customHeight="false" outlineLevel="0" collapsed="false"/>
    <row r="4019" customFormat="false" ht="15" hidden="false" customHeight="false" outlineLevel="0" collapsed="false"/>
    <row r="4020" customFormat="false" ht="15" hidden="false" customHeight="false" outlineLevel="0" collapsed="false"/>
    <row r="4021" customFormat="false" ht="15" hidden="false" customHeight="false" outlineLevel="0" collapsed="false"/>
    <row r="4022" customFormat="false" ht="15" hidden="false" customHeight="false" outlineLevel="0" collapsed="false"/>
    <row r="4023" customFormat="false" ht="15" hidden="false" customHeight="false" outlineLevel="0" collapsed="false"/>
    <row r="4024" customFormat="false" ht="15" hidden="false" customHeight="false" outlineLevel="0" collapsed="false"/>
    <row r="4025" customFormat="false" ht="15" hidden="false" customHeight="false" outlineLevel="0" collapsed="false"/>
    <row r="4026" customFormat="false" ht="15" hidden="false" customHeight="false" outlineLevel="0" collapsed="false"/>
    <row r="4027" customFormat="false" ht="15" hidden="false" customHeight="false" outlineLevel="0" collapsed="false"/>
    <row r="4028" customFormat="false" ht="15" hidden="false" customHeight="false" outlineLevel="0" collapsed="false"/>
    <row r="4029" customFormat="false" ht="15" hidden="false" customHeight="false" outlineLevel="0" collapsed="false"/>
    <row r="4030" customFormat="false" ht="15" hidden="false" customHeight="false" outlineLevel="0" collapsed="false"/>
    <row r="4031" customFormat="false" ht="15" hidden="false" customHeight="false" outlineLevel="0" collapsed="false"/>
    <row r="4032" customFormat="false" ht="15" hidden="false" customHeight="false" outlineLevel="0" collapsed="false"/>
    <row r="4033" customFormat="false" ht="15" hidden="false" customHeight="false" outlineLevel="0" collapsed="false"/>
    <row r="4034" customFormat="false" ht="15" hidden="false" customHeight="false" outlineLevel="0" collapsed="false"/>
    <row r="4035" customFormat="false" ht="15" hidden="false" customHeight="false" outlineLevel="0" collapsed="false"/>
    <row r="4036" customFormat="false" ht="15" hidden="false" customHeight="false" outlineLevel="0" collapsed="false"/>
    <row r="4037" customFormat="false" ht="15" hidden="false" customHeight="false" outlineLevel="0" collapsed="false"/>
    <row r="4038" customFormat="false" ht="15" hidden="false" customHeight="false" outlineLevel="0" collapsed="false"/>
    <row r="4039" customFormat="false" ht="15" hidden="false" customHeight="false" outlineLevel="0" collapsed="false"/>
    <row r="4040" customFormat="false" ht="15" hidden="false" customHeight="false" outlineLevel="0" collapsed="false"/>
    <row r="4041" customFormat="false" ht="15" hidden="false" customHeight="false" outlineLevel="0" collapsed="false"/>
    <row r="4042" customFormat="false" ht="15" hidden="false" customHeight="false" outlineLevel="0" collapsed="false"/>
    <row r="4043" customFormat="false" ht="15" hidden="false" customHeight="false" outlineLevel="0" collapsed="false"/>
    <row r="4044" customFormat="false" ht="15" hidden="false" customHeight="false" outlineLevel="0" collapsed="false"/>
    <row r="4045" customFormat="false" ht="15" hidden="false" customHeight="false" outlineLevel="0" collapsed="false"/>
    <row r="4046" customFormat="false" ht="15" hidden="false" customHeight="false" outlineLevel="0" collapsed="false"/>
    <row r="4047" customFormat="false" ht="15" hidden="false" customHeight="false" outlineLevel="0" collapsed="false"/>
    <row r="4048" customFormat="false" ht="15" hidden="false" customHeight="false" outlineLevel="0" collapsed="false"/>
    <row r="4049" customFormat="false" ht="15" hidden="false" customHeight="false" outlineLevel="0" collapsed="false"/>
    <row r="4050" customFormat="false" ht="15" hidden="false" customHeight="false" outlineLevel="0" collapsed="false"/>
    <row r="4051" customFormat="false" ht="15" hidden="false" customHeight="false" outlineLevel="0" collapsed="false"/>
    <row r="4052" customFormat="false" ht="15" hidden="false" customHeight="false" outlineLevel="0" collapsed="false"/>
    <row r="4053" customFormat="false" ht="15" hidden="false" customHeight="false" outlineLevel="0" collapsed="false"/>
    <row r="4054" customFormat="false" ht="15" hidden="false" customHeight="false" outlineLevel="0" collapsed="false"/>
    <row r="4055" customFormat="false" ht="15" hidden="false" customHeight="false" outlineLevel="0" collapsed="false"/>
    <row r="4056" customFormat="false" ht="15" hidden="false" customHeight="false" outlineLevel="0" collapsed="false"/>
    <row r="4057" customFormat="false" ht="15" hidden="false" customHeight="false" outlineLevel="0" collapsed="false"/>
    <row r="4058" customFormat="false" ht="15" hidden="false" customHeight="false" outlineLevel="0" collapsed="false"/>
    <row r="4059" customFormat="false" ht="15" hidden="false" customHeight="false" outlineLevel="0" collapsed="false"/>
    <row r="4060" customFormat="false" ht="15" hidden="false" customHeight="false" outlineLevel="0" collapsed="false"/>
    <row r="4061" customFormat="false" ht="15" hidden="false" customHeight="false" outlineLevel="0" collapsed="false"/>
    <row r="4062" customFormat="false" ht="15" hidden="false" customHeight="false" outlineLevel="0" collapsed="false"/>
    <row r="4063" customFormat="false" ht="15" hidden="false" customHeight="false" outlineLevel="0" collapsed="false"/>
    <row r="4064" customFormat="false" ht="15" hidden="false" customHeight="false" outlineLevel="0" collapsed="false"/>
    <row r="4065" customFormat="false" ht="15" hidden="false" customHeight="false" outlineLevel="0" collapsed="false"/>
    <row r="4066" customFormat="false" ht="15" hidden="false" customHeight="false" outlineLevel="0" collapsed="false"/>
    <row r="4067" customFormat="false" ht="15" hidden="false" customHeight="false" outlineLevel="0" collapsed="false"/>
    <row r="4068" customFormat="false" ht="15" hidden="false" customHeight="false" outlineLevel="0" collapsed="false"/>
    <row r="4069" customFormat="false" ht="15" hidden="false" customHeight="false" outlineLevel="0" collapsed="false"/>
    <row r="4070" customFormat="false" ht="15" hidden="false" customHeight="false" outlineLevel="0" collapsed="false"/>
    <row r="4071" customFormat="false" ht="15" hidden="false" customHeight="false" outlineLevel="0" collapsed="false"/>
    <row r="4072" customFormat="false" ht="15" hidden="false" customHeight="false" outlineLevel="0" collapsed="false"/>
    <row r="4073" customFormat="false" ht="15" hidden="false" customHeight="false" outlineLevel="0" collapsed="false"/>
    <row r="4074" customFormat="false" ht="15" hidden="false" customHeight="false" outlineLevel="0" collapsed="false"/>
    <row r="4075" customFormat="false" ht="15" hidden="false" customHeight="false" outlineLevel="0" collapsed="false"/>
    <row r="4076" customFormat="false" ht="15" hidden="false" customHeight="false" outlineLevel="0" collapsed="false"/>
    <row r="4077" customFormat="false" ht="15" hidden="false" customHeight="false" outlineLevel="0" collapsed="false"/>
    <row r="4078" customFormat="false" ht="15" hidden="false" customHeight="false" outlineLevel="0" collapsed="false"/>
    <row r="4079" customFormat="false" ht="15" hidden="false" customHeight="false" outlineLevel="0" collapsed="false"/>
    <row r="4080" customFormat="false" ht="15" hidden="false" customHeight="false" outlineLevel="0" collapsed="false"/>
    <row r="4081" customFormat="false" ht="15" hidden="false" customHeight="false" outlineLevel="0" collapsed="false"/>
    <row r="4082" customFormat="false" ht="15" hidden="false" customHeight="false" outlineLevel="0" collapsed="false"/>
    <row r="4083" customFormat="false" ht="15" hidden="false" customHeight="false" outlineLevel="0" collapsed="false"/>
    <row r="4084" customFormat="false" ht="15" hidden="false" customHeight="false" outlineLevel="0" collapsed="false"/>
    <row r="4085" customFormat="false" ht="15" hidden="false" customHeight="false" outlineLevel="0" collapsed="false"/>
    <row r="4086" customFormat="false" ht="15" hidden="false" customHeight="false" outlineLevel="0" collapsed="false"/>
    <row r="4087" customFormat="false" ht="15" hidden="false" customHeight="false" outlineLevel="0" collapsed="false"/>
    <row r="4088" customFormat="false" ht="15" hidden="false" customHeight="false" outlineLevel="0" collapsed="false"/>
    <row r="4089" customFormat="false" ht="15" hidden="false" customHeight="false" outlineLevel="0" collapsed="false"/>
    <row r="4090" customFormat="false" ht="15" hidden="false" customHeight="false" outlineLevel="0" collapsed="false"/>
    <row r="4091" customFormat="false" ht="15" hidden="false" customHeight="false" outlineLevel="0" collapsed="false"/>
    <row r="4092" customFormat="false" ht="15" hidden="false" customHeight="false" outlineLevel="0" collapsed="false"/>
    <row r="4093" customFormat="false" ht="15" hidden="false" customHeight="false" outlineLevel="0" collapsed="false"/>
    <row r="4094" customFormat="false" ht="15" hidden="false" customHeight="false" outlineLevel="0" collapsed="false"/>
    <row r="4095" customFormat="false" ht="15" hidden="false" customHeight="false" outlineLevel="0" collapsed="false"/>
    <row r="4096" customFormat="false" ht="15" hidden="false" customHeight="false" outlineLevel="0" collapsed="false"/>
    <row r="4097" customFormat="false" ht="15" hidden="false" customHeight="false" outlineLevel="0" collapsed="false"/>
    <row r="4098" customFormat="false" ht="15" hidden="false" customHeight="false" outlineLevel="0" collapsed="false"/>
    <row r="4099" customFormat="false" ht="15" hidden="false" customHeight="false" outlineLevel="0" collapsed="false"/>
    <row r="4100" customFormat="false" ht="15" hidden="false" customHeight="false" outlineLevel="0" collapsed="false"/>
    <row r="4101" customFormat="false" ht="15" hidden="false" customHeight="false" outlineLevel="0" collapsed="false"/>
    <row r="4102" customFormat="false" ht="15" hidden="false" customHeight="false" outlineLevel="0" collapsed="false"/>
    <row r="4103" customFormat="false" ht="15" hidden="false" customHeight="false" outlineLevel="0" collapsed="false"/>
    <row r="4104" customFormat="false" ht="15" hidden="false" customHeight="false" outlineLevel="0" collapsed="false"/>
    <row r="4105" customFormat="false" ht="15" hidden="false" customHeight="false" outlineLevel="0" collapsed="false"/>
    <row r="4106" customFormat="false" ht="15" hidden="false" customHeight="false" outlineLevel="0" collapsed="false"/>
    <row r="4107" customFormat="false" ht="15" hidden="false" customHeight="false" outlineLevel="0" collapsed="false"/>
    <row r="4108" customFormat="false" ht="15" hidden="false" customHeight="false" outlineLevel="0" collapsed="false"/>
    <row r="4109" customFormat="false" ht="15" hidden="false" customHeight="false" outlineLevel="0" collapsed="false"/>
    <row r="4110" customFormat="false" ht="15" hidden="false" customHeight="false" outlineLevel="0" collapsed="false"/>
    <row r="4111" customFormat="false" ht="15" hidden="false" customHeight="false" outlineLevel="0" collapsed="false"/>
    <row r="4112" customFormat="false" ht="15" hidden="false" customHeight="false" outlineLevel="0" collapsed="false"/>
    <row r="4113" customFormat="false" ht="15" hidden="false" customHeight="false" outlineLevel="0" collapsed="false"/>
    <row r="4114" customFormat="false" ht="15" hidden="false" customHeight="false" outlineLevel="0" collapsed="false"/>
    <row r="4115" customFormat="false" ht="15" hidden="false" customHeight="false" outlineLevel="0" collapsed="false"/>
    <row r="4116" customFormat="false" ht="15" hidden="false" customHeight="false" outlineLevel="0" collapsed="false"/>
    <row r="4117" customFormat="false" ht="15" hidden="false" customHeight="false" outlineLevel="0" collapsed="false"/>
    <row r="4118" customFormat="false" ht="15" hidden="false" customHeight="false" outlineLevel="0" collapsed="false"/>
    <row r="4119" customFormat="false" ht="15" hidden="false" customHeight="false" outlineLevel="0" collapsed="false"/>
    <row r="4120" customFormat="false" ht="15" hidden="false" customHeight="false" outlineLevel="0" collapsed="false"/>
    <row r="4121" customFormat="false" ht="15" hidden="false" customHeight="false" outlineLevel="0" collapsed="false"/>
    <row r="4122" customFormat="false" ht="15" hidden="false" customHeight="false" outlineLevel="0" collapsed="false"/>
    <row r="4123" customFormat="false" ht="15" hidden="false" customHeight="false" outlineLevel="0" collapsed="false"/>
    <row r="4124" customFormat="false" ht="15" hidden="false" customHeight="false" outlineLevel="0" collapsed="false"/>
    <row r="4125" customFormat="false" ht="15" hidden="false" customHeight="false" outlineLevel="0" collapsed="false"/>
    <row r="4126" customFormat="false" ht="15" hidden="false" customHeight="false" outlineLevel="0" collapsed="false"/>
    <row r="4127" customFormat="false" ht="15" hidden="false" customHeight="false" outlineLevel="0" collapsed="false"/>
    <row r="4128" customFormat="false" ht="15" hidden="false" customHeight="false" outlineLevel="0" collapsed="false"/>
    <row r="4129" customFormat="false" ht="15" hidden="false" customHeight="false" outlineLevel="0" collapsed="false"/>
    <row r="4130" customFormat="false" ht="15" hidden="false" customHeight="false" outlineLevel="0" collapsed="false"/>
    <row r="4131" customFormat="false" ht="15" hidden="false" customHeight="false" outlineLevel="0" collapsed="false"/>
    <row r="4132" customFormat="false" ht="15" hidden="false" customHeight="false" outlineLevel="0" collapsed="false"/>
    <row r="4133" customFormat="false" ht="15" hidden="false" customHeight="false" outlineLevel="0" collapsed="false"/>
    <row r="4134" customFormat="false" ht="15" hidden="false" customHeight="false" outlineLevel="0" collapsed="false"/>
    <row r="4135" customFormat="false" ht="15" hidden="false" customHeight="false" outlineLevel="0" collapsed="false"/>
    <row r="4136" customFormat="false" ht="15" hidden="false" customHeight="false" outlineLevel="0" collapsed="false"/>
    <row r="4137" customFormat="false" ht="15" hidden="false" customHeight="false" outlineLevel="0" collapsed="false"/>
    <row r="4138" customFormat="false" ht="15" hidden="false" customHeight="false" outlineLevel="0" collapsed="false"/>
    <row r="4139" customFormat="false" ht="15" hidden="false" customHeight="false" outlineLevel="0" collapsed="false"/>
    <row r="4140" customFormat="false" ht="15" hidden="false" customHeight="false" outlineLevel="0" collapsed="false"/>
    <row r="4141" customFormat="false" ht="15" hidden="false" customHeight="false" outlineLevel="0" collapsed="false"/>
    <row r="4142" customFormat="false" ht="15" hidden="false" customHeight="false" outlineLevel="0" collapsed="false"/>
    <row r="4143" customFormat="false" ht="15" hidden="false" customHeight="false" outlineLevel="0" collapsed="false"/>
    <row r="4144" customFormat="false" ht="15" hidden="false" customHeight="false" outlineLevel="0" collapsed="false"/>
    <row r="4145" customFormat="false" ht="15" hidden="false" customHeight="false" outlineLevel="0" collapsed="false"/>
    <row r="4146" customFormat="false" ht="15" hidden="false" customHeight="false" outlineLevel="0" collapsed="false"/>
    <row r="4147" customFormat="false" ht="15" hidden="false" customHeight="false" outlineLevel="0" collapsed="false"/>
    <row r="4148" customFormat="false" ht="15" hidden="false" customHeight="false" outlineLevel="0" collapsed="false"/>
    <row r="4149" customFormat="false" ht="15" hidden="false" customHeight="false" outlineLevel="0" collapsed="false"/>
    <row r="4150" customFormat="false" ht="15" hidden="false" customHeight="false" outlineLevel="0" collapsed="false"/>
    <row r="4151" customFormat="false" ht="15" hidden="false" customHeight="false" outlineLevel="0" collapsed="false"/>
    <row r="4152" customFormat="false" ht="15" hidden="false" customHeight="false" outlineLevel="0" collapsed="false"/>
    <row r="4153" customFormat="false" ht="15" hidden="false" customHeight="false" outlineLevel="0" collapsed="false"/>
    <row r="4154" customFormat="false" ht="15" hidden="false" customHeight="false" outlineLevel="0" collapsed="false"/>
    <row r="4155" customFormat="false" ht="15" hidden="false" customHeight="false" outlineLevel="0" collapsed="false"/>
    <row r="4156" customFormat="false" ht="15" hidden="false" customHeight="false" outlineLevel="0" collapsed="false"/>
    <row r="4157" customFormat="false" ht="15" hidden="false" customHeight="false" outlineLevel="0" collapsed="false"/>
    <row r="4158" customFormat="false" ht="15" hidden="false" customHeight="false" outlineLevel="0" collapsed="false"/>
    <row r="4159" customFormat="false" ht="15" hidden="false" customHeight="false" outlineLevel="0" collapsed="false"/>
    <row r="4160" customFormat="false" ht="15" hidden="false" customHeight="false" outlineLevel="0" collapsed="false"/>
    <row r="4161" customFormat="false" ht="15" hidden="false" customHeight="false" outlineLevel="0" collapsed="false"/>
    <row r="4162" customFormat="false" ht="15" hidden="false" customHeight="false" outlineLevel="0" collapsed="false"/>
    <row r="4163" customFormat="false" ht="15" hidden="false" customHeight="false" outlineLevel="0" collapsed="false"/>
    <row r="4164" customFormat="false" ht="15" hidden="false" customHeight="false" outlineLevel="0" collapsed="false"/>
    <row r="4165" customFormat="false" ht="15" hidden="false" customHeight="false" outlineLevel="0" collapsed="false"/>
    <row r="4166" customFormat="false" ht="15" hidden="false" customHeight="false" outlineLevel="0" collapsed="false"/>
    <row r="4167" customFormat="false" ht="15" hidden="false" customHeight="false" outlineLevel="0" collapsed="false"/>
    <row r="4168" customFormat="false" ht="15" hidden="false" customHeight="false" outlineLevel="0" collapsed="false"/>
    <row r="4169" customFormat="false" ht="15" hidden="false" customHeight="false" outlineLevel="0" collapsed="false"/>
    <row r="4170" customFormat="false" ht="15" hidden="false" customHeight="false" outlineLevel="0" collapsed="false"/>
    <row r="4171" customFormat="false" ht="15" hidden="false" customHeight="false" outlineLevel="0" collapsed="false"/>
    <row r="4172" customFormat="false" ht="15" hidden="false" customHeight="false" outlineLevel="0" collapsed="false"/>
    <row r="4173" customFormat="false" ht="15" hidden="false" customHeight="false" outlineLevel="0" collapsed="false"/>
    <row r="4174" customFormat="false" ht="15" hidden="false" customHeight="false" outlineLevel="0" collapsed="false"/>
    <row r="4175" customFormat="false" ht="15" hidden="false" customHeight="false" outlineLevel="0" collapsed="false"/>
    <row r="4176" customFormat="false" ht="15" hidden="false" customHeight="false" outlineLevel="0" collapsed="false"/>
    <row r="4177" customFormat="false" ht="15" hidden="false" customHeight="false" outlineLevel="0" collapsed="false"/>
    <row r="4178" customFormat="false" ht="15" hidden="false" customHeight="false" outlineLevel="0" collapsed="false"/>
    <row r="4179" customFormat="false" ht="15" hidden="false" customHeight="false" outlineLevel="0" collapsed="false"/>
    <row r="4180" customFormat="false" ht="15" hidden="false" customHeight="false" outlineLevel="0" collapsed="false"/>
    <row r="4181" customFormat="false" ht="15" hidden="false" customHeight="false" outlineLevel="0" collapsed="false"/>
    <row r="4182" customFormat="false" ht="15" hidden="false" customHeight="false" outlineLevel="0" collapsed="false"/>
    <row r="4183" customFormat="false" ht="15" hidden="false" customHeight="false" outlineLevel="0" collapsed="false"/>
    <row r="4184" customFormat="false" ht="15" hidden="false" customHeight="false" outlineLevel="0" collapsed="false"/>
    <row r="4185" customFormat="false" ht="15" hidden="false" customHeight="false" outlineLevel="0" collapsed="false"/>
    <row r="4186" customFormat="false" ht="15" hidden="false" customHeight="false" outlineLevel="0" collapsed="false"/>
    <row r="4187" customFormat="false" ht="15" hidden="false" customHeight="false" outlineLevel="0" collapsed="false"/>
    <row r="4188" customFormat="false" ht="15" hidden="false" customHeight="false" outlineLevel="0" collapsed="false"/>
    <row r="4189" customFormat="false" ht="15" hidden="false" customHeight="false" outlineLevel="0" collapsed="false"/>
    <row r="4190" customFormat="false" ht="15" hidden="false" customHeight="false" outlineLevel="0" collapsed="false"/>
    <row r="4191" customFormat="false" ht="15" hidden="false" customHeight="false" outlineLevel="0" collapsed="false"/>
    <row r="4192" customFormat="false" ht="15" hidden="false" customHeight="false" outlineLevel="0" collapsed="false"/>
    <row r="4193" customFormat="false" ht="15" hidden="false" customHeight="false" outlineLevel="0" collapsed="false"/>
    <row r="4194" customFormat="false" ht="15" hidden="false" customHeight="false" outlineLevel="0" collapsed="false"/>
    <row r="4195" customFormat="false" ht="15" hidden="false" customHeight="false" outlineLevel="0" collapsed="false"/>
    <row r="4196" customFormat="false" ht="15" hidden="false" customHeight="false" outlineLevel="0" collapsed="false"/>
    <row r="4197" customFormat="false" ht="15" hidden="false" customHeight="false" outlineLevel="0" collapsed="false"/>
    <row r="4198" customFormat="false" ht="15" hidden="false" customHeight="false" outlineLevel="0" collapsed="false"/>
    <row r="4199" customFormat="false" ht="15" hidden="false" customHeight="false" outlineLevel="0" collapsed="false"/>
    <row r="4200" customFormat="false" ht="15" hidden="false" customHeight="false" outlineLevel="0" collapsed="false"/>
    <row r="4201" customFormat="false" ht="15" hidden="false" customHeight="false" outlineLevel="0" collapsed="false"/>
    <row r="4202" customFormat="false" ht="15" hidden="false" customHeight="false" outlineLevel="0" collapsed="false"/>
    <row r="4203" customFormat="false" ht="15" hidden="false" customHeight="false" outlineLevel="0" collapsed="false"/>
    <row r="4204" customFormat="false" ht="15" hidden="false" customHeight="false" outlineLevel="0" collapsed="false"/>
    <row r="4205" customFormat="false" ht="15" hidden="false" customHeight="false" outlineLevel="0" collapsed="false"/>
    <row r="4206" customFormat="false" ht="15" hidden="false" customHeight="false" outlineLevel="0" collapsed="false"/>
    <row r="4207" customFormat="false" ht="15" hidden="false" customHeight="false" outlineLevel="0" collapsed="false"/>
    <row r="4208" customFormat="false" ht="15" hidden="false" customHeight="false" outlineLevel="0" collapsed="false"/>
    <row r="4209" customFormat="false" ht="15" hidden="false" customHeight="false" outlineLevel="0" collapsed="false"/>
    <row r="4210" customFormat="false" ht="15" hidden="false" customHeight="false" outlineLevel="0" collapsed="false"/>
    <row r="4211" customFormat="false" ht="15" hidden="false" customHeight="false" outlineLevel="0" collapsed="false"/>
    <row r="4212" customFormat="false" ht="15" hidden="false" customHeight="false" outlineLevel="0" collapsed="false"/>
    <row r="4213" customFormat="false" ht="15" hidden="false" customHeight="false" outlineLevel="0" collapsed="false"/>
    <row r="4214" customFormat="false" ht="15" hidden="false" customHeight="false" outlineLevel="0" collapsed="false"/>
    <row r="4215" customFormat="false" ht="15" hidden="false" customHeight="false" outlineLevel="0" collapsed="false"/>
    <row r="4216" customFormat="false" ht="15" hidden="false" customHeight="false" outlineLevel="0" collapsed="false"/>
    <row r="4217" customFormat="false" ht="15" hidden="false" customHeight="false" outlineLevel="0" collapsed="false"/>
    <row r="4218" customFormat="false" ht="15" hidden="false" customHeight="false" outlineLevel="0" collapsed="false"/>
    <row r="4219" customFormat="false" ht="15" hidden="false" customHeight="false" outlineLevel="0" collapsed="false"/>
    <row r="4220" customFormat="false" ht="15" hidden="false" customHeight="false" outlineLevel="0" collapsed="false"/>
    <row r="4221" customFormat="false" ht="15" hidden="false" customHeight="false" outlineLevel="0" collapsed="false"/>
    <row r="4222" customFormat="false" ht="15" hidden="false" customHeight="false" outlineLevel="0" collapsed="false"/>
    <row r="4223" customFormat="false" ht="15" hidden="false" customHeight="false" outlineLevel="0" collapsed="false"/>
    <row r="4224" customFormat="false" ht="15" hidden="false" customHeight="false" outlineLevel="0" collapsed="false"/>
    <row r="4225" customFormat="false" ht="15" hidden="false" customHeight="false" outlineLevel="0" collapsed="false"/>
    <row r="4226" customFormat="false" ht="15" hidden="false" customHeight="false" outlineLevel="0" collapsed="false"/>
    <row r="4227" customFormat="false" ht="15" hidden="false" customHeight="false" outlineLevel="0" collapsed="false"/>
    <row r="4228" customFormat="false" ht="15" hidden="false" customHeight="false" outlineLevel="0" collapsed="false"/>
    <row r="4229" customFormat="false" ht="15" hidden="false" customHeight="false" outlineLevel="0" collapsed="false"/>
    <row r="4230" customFormat="false" ht="15" hidden="false" customHeight="false" outlineLevel="0" collapsed="false"/>
    <row r="4231" customFormat="false" ht="15" hidden="false" customHeight="false" outlineLevel="0" collapsed="false"/>
    <row r="4232" customFormat="false" ht="15" hidden="false" customHeight="false" outlineLevel="0" collapsed="false"/>
    <row r="4233" customFormat="false" ht="15" hidden="false" customHeight="false" outlineLevel="0" collapsed="false"/>
    <row r="4234" customFormat="false" ht="15" hidden="false" customHeight="false" outlineLevel="0" collapsed="false"/>
    <row r="4235" customFormat="false" ht="15" hidden="false" customHeight="false" outlineLevel="0" collapsed="false"/>
    <row r="4236" customFormat="false" ht="15" hidden="false" customHeight="false" outlineLevel="0" collapsed="false"/>
    <row r="4237" customFormat="false" ht="15" hidden="false" customHeight="false" outlineLevel="0" collapsed="false"/>
    <row r="4238" customFormat="false" ht="15" hidden="false" customHeight="false" outlineLevel="0" collapsed="false"/>
    <row r="4239" customFormat="false" ht="15" hidden="false" customHeight="false" outlineLevel="0" collapsed="false"/>
    <row r="4240" customFormat="false" ht="15" hidden="false" customHeight="false" outlineLevel="0" collapsed="false"/>
    <row r="4241" customFormat="false" ht="15" hidden="false" customHeight="false" outlineLevel="0" collapsed="false"/>
    <row r="4242" customFormat="false" ht="15" hidden="false" customHeight="false" outlineLevel="0" collapsed="false"/>
    <row r="4243" customFormat="false" ht="15" hidden="false" customHeight="false" outlineLevel="0" collapsed="false"/>
    <row r="4244" customFormat="false" ht="15" hidden="false" customHeight="false" outlineLevel="0" collapsed="false"/>
    <row r="4245" customFormat="false" ht="15" hidden="false" customHeight="false" outlineLevel="0" collapsed="false"/>
    <row r="4246" customFormat="false" ht="15" hidden="false" customHeight="false" outlineLevel="0" collapsed="false"/>
    <row r="4247" customFormat="false" ht="15" hidden="false" customHeight="false" outlineLevel="0" collapsed="false"/>
    <row r="4248" customFormat="false" ht="15" hidden="false" customHeight="false" outlineLevel="0" collapsed="false"/>
    <row r="4249" customFormat="false" ht="15" hidden="false" customHeight="false" outlineLevel="0" collapsed="false"/>
    <row r="4250" customFormat="false" ht="15" hidden="false" customHeight="false" outlineLevel="0" collapsed="false"/>
    <row r="4251" customFormat="false" ht="15" hidden="false" customHeight="false" outlineLevel="0" collapsed="false"/>
    <row r="4252" customFormat="false" ht="15" hidden="false" customHeight="false" outlineLevel="0" collapsed="false"/>
    <row r="4253" customFormat="false" ht="15" hidden="false" customHeight="false" outlineLevel="0" collapsed="false"/>
    <row r="4254" customFormat="false" ht="15" hidden="false" customHeight="false" outlineLevel="0" collapsed="false"/>
    <row r="4255" customFormat="false" ht="15" hidden="false" customHeight="false" outlineLevel="0" collapsed="false"/>
    <row r="4256" customFormat="false" ht="15" hidden="false" customHeight="false" outlineLevel="0" collapsed="false"/>
    <row r="4257" customFormat="false" ht="15" hidden="false" customHeight="false" outlineLevel="0" collapsed="false"/>
    <row r="4258" customFormat="false" ht="15" hidden="false" customHeight="false" outlineLevel="0" collapsed="false"/>
    <row r="4259" customFormat="false" ht="15" hidden="false" customHeight="false" outlineLevel="0" collapsed="false"/>
    <row r="4260" customFormat="false" ht="15" hidden="false" customHeight="false" outlineLevel="0" collapsed="false"/>
    <row r="4261" customFormat="false" ht="15" hidden="false" customHeight="false" outlineLevel="0" collapsed="false"/>
    <row r="4262" customFormat="false" ht="15" hidden="false" customHeight="false" outlineLevel="0" collapsed="false"/>
    <row r="4263" customFormat="false" ht="15" hidden="false" customHeight="false" outlineLevel="0" collapsed="false"/>
    <row r="4264" customFormat="false" ht="15" hidden="false" customHeight="false" outlineLevel="0" collapsed="false"/>
    <row r="4265" customFormat="false" ht="15" hidden="false" customHeight="false" outlineLevel="0" collapsed="false"/>
    <row r="4266" customFormat="false" ht="15" hidden="false" customHeight="false" outlineLevel="0" collapsed="false"/>
    <row r="4267" customFormat="false" ht="15" hidden="false" customHeight="false" outlineLevel="0" collapsed="false"/>
    <row r="4268" customFormat="false" ht="15" hidden="false" customHeight="false" outlineLevel="0" collapsed="false"/>
    <row r="4269" customFormat="false" ht="15" hidden="false" customHeight="false" outlineLevel="0" collapsed="false"/>
    <row r="4270" customFormat="false" ht="15" hidden="false" customHeight="false" outlineLevel="0" collapsed="false"/>
    <row r="4271" customFormat="false" ht="15" hidden="false" customHeight="false" outlineLevel="0" collapsed="false"/>
    <row r="4272" customFormat="false" ht="15" hidden="false" customHeight="false" outlineLevel="0" collapsed="false"/>
    <row r="4273" customFormat="false" ht="15" hidden="false" customHeight="false" outlineLevel="0" collapsed="false"/>
    <row r="4274" customFormat="false" ht="15" hidden="false" customHeight="false" outlineLevel="0" collapsed="false"/>
    <row r="4275" customFormat="false" ht="15" hidden="false" customHeight="false" outlineLevel="0" collapsed="false"/>
    <row r="4276" customFormat="false" ht="15" hidden="false" customHeight="false" outlineLevel="0" collapsed="false"/>
    <row r="4277" customFormat="false" ht="15" hidden="false" customHeight="false" outlineLevel="0" collapsed="false"/>
    <row r="4278" customFormat="false" ht="15" hidden="false" customHeight="false" outlineLevel="0" collapsed="false"/>
    <row r="4279" customFormat="false" ht="15" hidden="false" customHeight="false" outlineLevel="0" collapsed="false"/>
    <row r="4280" customFormat="false" ht="15" hidden="false" customHeight="false" outlineLevel="0" collapsed="false"/>
    <row r="4281" customFormat="false" ht="15" hidden="false" customHeight="false" outlineLevel="0" collapsed="false"/>
    <row r="4282" customFormat="false" ht="15" hidden="false" customHeight="false" outlineLevel="0" collapsed="false"/>
    <row r="4283" customFormat="false" ht="15" hidden="false" customHeight="false" outlineLevel="0" collapsed="false"/>
    <row r="4284" customFormat="false" ht="15" hidden="false" customHeight="false" outlineLevel="0" collapsed="false"/>
    <row r="4285" customFormat="false" ht="15" hidden="false" customHeight="false" outlineLevel="0" collapsed="false"/>
    <row r="4286" customFormat="false" ht="15" hidden="false" customHeight="false" outlineLevel="0" collapsed="false"/>
    <row r="4287" customFormat="false" ht="15" hidden="false" customHeight="false" outlineLevel="0" collapsed="false"/>
    <row r="4288" customFormat="false" ht="15" hidden="false" customHeight="false" outlineLevel="0" collapsed="false"/>
    <row r="4289" customFormat="false" ht="15" hidden="false" customHeight="false" outlineLevel="0" collapsed="false"/>
    <row r="4290" customFormat="false" ht="15" hidden="false" customHeight="false" outlineLevel="0" collapsed="false"/>
    <row r="4291" customFormat="false" ht="15" hidden="false" customHeight="false" outlineLevel="0" collapsed="false"/>
    <row r="4292" customFormat="false" ht="15" hidden="false" customHeight="false" outlineLevel="0" collapsed="false"/>
    <row r="4293" customFormat="false" ht="15" hidden="false" customHeight="false" outlineLevel="0" collapsed="false"/>
    <row r="4294" customFormat="false" ht="15" hidden="false" customHeight="false" outlineLevel="0" collapsed="false"/>
    <row r="4295" customFormat="false" ht="15" hidden="false" customHeight="false" outlineLevel="0" collapsed="false"/>
    <row r="4296" customFormat="false" ht="15" hidden="false" customHeight="false" outlineLevel="0" collapsed="false"/>
    <row r="4297" customFormat="false" ht="15" hidden="false" customHeight="false" outlineLevel="0" collapsed="false"/>
    <row r="4298" customFormat="false" ht="15" hidden="false" customHeight="false" outlineLevel="0" collapsed="false"/>
    <row r="4299" customFormat="false" ht="15" hidden="false" customHeight="false" outlineLevel="0" collapsed="false"/>
    <row r="4300" customFormat="false" ht="15" hidden="false" customHeight="false" outlineLevel="0" collapsed="false"/>
    <row r="4301" customFormat="false" ht="15" hidden="false" customHeight="false" outlineLevel="0" collapsed="false"/>
    <row r="4302" customFormat="false" ht="15" hidden="false" customHeight="false" outlineLevel="0" collapsed="false"/>
    <row r="4303" customFormat="false" ht="15" hidden="false" customHeight="false" outlineLevel="0" collapsed="false"/>
    <row r="4304" customFormat="false" ht="15" hidden="false" customHeight="false" outlineLevel="0" collapsed="false"/>
    <row r="4305" customFormat="false" ht="15" hidden="false" customHeight="false" outlineLevel="0" collapsed="false"/>
    <row r="4306" customFormat="false" ht="15" hidden="false" customHeight="false" outlineLevel="0" collapsed="false"/>
    <row r="4307" customFormat="false" ht="15" hidden="false" customHeight="false" outlineLevel="0" collapsed="false"/>
    <row r="4308" customFormat="false" ht="15" hidden="false" customHeight="false" outlineLevel="0" collapsed="false"/>
    <row r="4309" customFormat="false" ht="15" hidden="false" customHeight="false" outlineLevel="0" collapsed="false"/>
    <row r="4310" customFormat="false" ht="15" hidden="false" customHeight="false" outlineLevel="0" collapsed="false"/>
    <row r="4311" customFormat="false" ht="15" hidden="false" customHeight="false" outlineLevel="0" collapsed="false"/>
    <row r="4312" customFormat="false" ht="15" hidden="false" customHeight="false" outlineLevel="0" collapsed="false"/>
    <row r="4313" customFormat="false" ht="15" hidden="false" customHeight="false" outlineLevel="0" collapsed="false"/>
    <row r="4314" customFormat="false" ht="15" hidden="false" customHeight="false" outlineLevel="0" collapsed="false"/>
    <row r="4315" customFormat="false" ht="15" hidden="false" customHeight="false" outlineLevel="0" collapsed="false"/>
    <row r="4316" customFormat="false" ht="15" hidden="false" customHeight="false" outlineLevel="0" collapsed="false"/>
    <row r="4317" customFormat="false" ht="15" hidden="false" customHeight="false" outlineLevel="0" collapsed="false"/>
    <row r="4318" customFormat="false" ht="15" hidden="false" customHeight="false" outlineLevel="0" collapsed="false"/>
    <row r="4319" customFormat="false" ht="15" hidden="false" customHeight="false" outlineLevel="0" collapsed="false"/>
    <row r="4320" customFormat="false" ht="15" hidden="false" customHeight="false" outlineLevel="0" collapsed="false"/>
    <row r="4321" customFormat="false" ht="15" hidden="false" customHeight="false" outlineLevel="0" collapsed="false"/>
    <row r="4322" customFormat="false" ht="15" hidden="false" customHeight="false" outlineLevel="0" collapsed="false"/>
    <row r="4323" customFormat="false" ht="15" hidden="false" customHeight="false" outlineLevel="0" collapsed="false"/>
    <row r="4324" customFormat="false" ht="15" hidden="false" customHeight="false" outlineLevel="0" collapsed="false"/>
    <row r="4325" customFormat="false" ht="15" hidden="false" customHeight="false" outlineLevel="0" collapsed="false"/>
    <row r="4326" customFormat="false" ht="15" hidden="false" customHeight="false" outlineLevel="0" collapsed="false"/>
    <row r="4327" customFormat="false" ht="15" hidden="false" customHeight="false" outlineLevel="0" collapsed="false"/>
    <row r="4328" customFormat="false" ht="15" hidden="false" customHeight="false" outlineLevel="0" collapsed="false"/>
    <row r="4329" customFormat="false" ht="15" hidden="false" customHeight="false" outlineLevel="0" collapsed="false"/>
    <row r="4330" customFormat="false" ht="15" hidden="false" customHeight="false" outlineLevel="0" collapsed="false"/>
    <row r="4331" customFormat="false" ht="15" hidden="false" customHeight="false" outlineLevel="0" collapsed="false"/>
    <row r="4332" customFormat="false" ht="15" hidden="false" customHeight="false" outlineLevel="0" collapsed="false"/>
    <row r="4333" customFormat="false" ht="15" hidden="false" customHeight="false" outlineLevel="0" collapsed="false"/>
    <row r="4334" customFormat="false" ht="15" hidden="false" customHeight="false" outlineLevel="0" collapsed="false"/>
    <row r="4335" customFormat="false" ht="15" hidden="false" customHeight="false" outlineLevel="0" collapsed="false"/>
    <row r="4336" customFormat="false" ht="15" hidden="false" customHeight="false" outlineLevel="0" collapsed="false"/>
    <row r="4337" customFormat="false" ht="15" hidden="false" customHeight="false" outlineLevel="0" collapsed="false"/>
    <row r="4338" customFormat="false" ht="15" hidden="false" customHeight="false" outlineLevel="0" collapsed="false"/>
    <row r="4339" customFormat="false" ht="15" hidden="false" customHeight="false" outlineLevel="0" collapsed="false"/>
    <row r="4340" customFormat="false" ht="15" hidden="false" customHeight="false" outlineLevel="0" collapsed="false"/>
    <row r="4341" customFormat="false" ht="15" hidden="false" customHeight="false" outlineLevel="0" collapsed="false"/>
    <row r="4342" customFormat="false" ht="15" hidden="false" customHeight="false" outlineLevel="0" collapsed="false"/>
    <row r="4343" customFormat="false" ht="15" hidden="false" customHeight="false" outlineLevel="0" collapsed="false"/>
    <row r="4344" customFormat="false" ht="15" hidden="false" customHeight="false" outlineLevel="0" collapsed="false"/>
    <row r="4345" customFormat="false" ht="15" hidden="false" customHeight="false" outlineLevel="0" collapsed="false"/>
    <row r="4346" customFormat="false" ht="15" hidden="false" customHeight="false" outlineLevel="0" collapsed="false"/>
    <row r="4347" customFormat="false" ht="15" hidden="false" customHeight="false" outlineLevel="0" collapsed="false"/>
    <row r="4348" customFormat="false" ht="15" hidden="false" customHeight="false" outlineLevel="0" collapsed="false"/>
    <row r="4349" customFormat="false" ht="15" hidden="false" customHeight="false" outlineLevel="0" collapsed="false"/>
    <row r="4350" customFormat="false" ht="15" hidden="false" customHeight="false" outlineLevel="0" collapsed="false"/>
    <row r="4351" customFormat="false" ht="15" hidden="false" customHeight="false" outlineLevel="0" collapsed="false"/>
    <row r="4352" customFormat="false" ht="15" hidden="false" customHeight="false" outlineLevel="0" collapsed="false"/>
    <row r="4353" customFormat="false" ht="15" hidden="false" customHeight="false" outlineLevel="0" collapsed="false"/>
    <row r="4354" customFormat="false" ht="15" hidden="false" customHeight="false" outlineLevel="0" collapsed="false"/>
    <row r="4355" customFormat="false" ht="15" hidden="false" customHeight="false" outlineLevel="0" collapsed="false"/>
    <row r="4356" customFormat="false" ht="15" hidden="false" customHeight="false" outlineLevel="0" collapsed="false"/>
    <row r="4357" customFormat="false" ht="15" hidden="false" customHeight="false" outlineLevel="0" collapsed="false"/>
    <row r="4358" customFormat="false" ht="15" hidden="false" customHeight="false" outlineLevel="0" collapsed="false"/>
    <row r="4359" customFormat="false" ht="15" hidden="false" customHeight="false" outlineLevel="0" collapsed="false"/>
    <row r="4360" customFormat="false" ht="15" hidden="false" customHeight="false" outlineLevel="0" collapsed="false"/>
    <row r="4361" customFormat="false" ht="15" hidden="false" customHeight="false" outlineLevel="0" collapsed="false"/>
    <row r="4362" customFormat="false" ht="15" hidden="false" customHeight="false" outlineLevel="0" collapsed="false"/>
    <row r="4363" customFormat="false" ht="15" hidden="false" customHeight="false" outlineLevel="0" collapsed="false"/>
    <row r="4364" customFormat="false" ht="15" hidden="false" customHeight="false" outlineLevel="0" collapsed="false"/>
    <row r="4365" customFormat="false" ht="15" hidden="false" customHeight="false" outlineLevel="0" collapsed="false"/>
    <row r="4366" customFormat="false" ht="15" hidden="false" customHeight="false" outlineLevel="0" collapsed="false"/>
    <row r="4367" customFormat="false" ht="15" hidden="false" customHeight="false" outlineLevel="0" collapsed="false"/>
    <row r="4368" customFormat="false" ht="15" hidden="false" customHeight="false" outlineLevel="0" collapsed="false"/>
    <row r="4369" customFormat="false" ht="15" hidden="false" customHeight="false" outlineLevel="0" collapsed="false"/>
    <row r="4370" customFormat="false" ht="15" hidden="false" customHeight="false" outlineLevel="0" collapsed="false"/>
    <row r="4371" customFormat="false" ht="15" hidden="false" customHeight="false" outlineLevel="0" collapsed="false"/>
    <row r="4372" customFormat="false" ht="15" hidden="false" customHeight="false" outlineLevel="0" collapsed="false"/>
    <row r="4373" customFormat="false" ht="15" hidden="false" customHeight="false" outlineLevel="0" collapsed="false"/>
    <row r="4374" customFormat="false" ht="15" hidden="false" customHeight="false" outlineLevel="0" collapsed="false"/>
    <row r="4375" customFormat="false" ht="15" hidden="false" customHeight="false" outlineLevel="0" collapsed="false"/>
    <row r="4376" customFormat="false" ht="15" hidden="false" customHeight="false" outlineLevel="0" collapsed="false"/>
    <row r="4377" customFormat="false" ht="15" hidden="false" customHeight="false" outlineLevel="0" collapsed="false"/>
    <row r="4378" customFormat="false" ht="15" hidden="false" customHeight="false" outlineLevel="0" collapsed="false"/>
    <row r="4379" customFormat="false" ht="15" hidden="false" customHeight="false" outlineLevel="0" collapsed="false"/>
    <row r="4380" customFormat="false" ht="15" hidden="false" customHeight="false" outlineLevel="0" collapsed="false"/>
    <row r="4381" customFormat="false" ht="15" hidden="false" customHeight="false" outlineLevel="0" collapsed="false"/>
    <row r="4382" customFormat="false" ht="15" hidden="false" customHeight="false" outlineLevel="0" collapsed="false"/>
    <row r="4383" customFormat="false" ht="15" hidden="false" customHeight="false" outlineLevel="0" collapsed="false"/>
    <row r="4384" customFormat="false" ht="15" hidden="false" customHeight="false" outlineLevel="0" collapsed="false"/>
    <row r="4385" customFormat="false" ht="15" hidden="false" customHeight="false" outlineLevel="0" collapsed="false"/>
    <row r="4386" customFormat="false" ht="15" hidden="false" customHeight="false" outlineLevel="0" collapsed="false"/>
    <row r="4387" customFormat="false" ht="15" hidden="false" customHeight="false" outlineLevel="0" collapsed="false"/>
    <row r="4388" customFormat="false" ht="15" hidden="false" customHeight="false" outlineLevel="0" collapsed="false"/>
    <row r="4389" customFormat="false" ht="15" hidden="false" customHeight="false" outlineLevel="0" collapsed="false"/>
    <row r="4390" customFormat="false" ht="15" hidden="false" customHeight="false" outlineLevel="0" collapsed="false"/>
    <row r="4391" customFormat="false" ht="15" hidden="false" customHeight="false" outlineLevel="0" collapsed="false"/>
    <row r="4392" customFormat="false" ht="15" hidden="false" customHeight="false" outlineLevel="0" collapsed="false"/>
    <row r="4393" customFormat="false" ht="15" hidden="false" customHeight="false" outlineLevel="0" collapsed="false"/>
    <row r="4394" customFormat="false" ht="15" hidden="false" customHeight="false" outlineLevel="0" collapsed="false"/>
    <row r="4395" customFormat="false" ht="15" hidden="false" customHeight="false" outlineLevel="0" collapsed="false"/>
    <row r="4396" customFormat="false" ht="15" hidden="false" customHeight="false" outlineLevel="0" collapsed="false"/>
    <row r="4397" customFormat="false" ht="15" hidden="false" customHeight="false" outlineLevel="0" collapsed="false"/>
    <row r="4398" customFormat="false" ht="15" hidden="false" customHeight="false" outlineLevel="0" collapsed="false"/>
    <row r="4399" customFormat="false" ht="15" hidden="false" customHeight="false" outlineLevel="0" collapsed="false"/>
    <row r="4400" customFormat="false" ht="15" hidden="false" customHeight="false" outlineLevel="0" collapsed="false"/>
    <row r="4401" customFormat="false" ht="15" hidden="false" customHeight="false" outlineLevel="0" collapsed="false"/>
    <row r="4402" customFormat="false" ht="15" hidden="false" customHeight="false" outlineLevel="0" collapsed="false"/>
    <row r="4403" customFormat="false" ht="15" hidden="false" customHeight="false" outlineLevel="0" collapsed="false"/>
    <row r="4404" customFormat="false" ht="15" hidden="false" customHeight="false" outlineLevel="0" collapsed="false"/>
    <row r="4405" customFormat="false" ht="15" hidden="false" customHeight="false" outlineLevel="0" collapsed="false"/>
    <row r="4406" customFormat="false" ht="15" hidden="false" customHeight="false" outlineLevel="0" collapsed="false"/>
    <row r="4407" customFormat="false" ht="15" hidden="false" customHeight="false" outlineLevel="0" collapsed="false"/>
    <row r="4408" customFormat="false" ht="15" hidden="false" customHeight="false" outlineLevel="0" collapsed="false"/>
    <row r="4409" customFormat="false" ht="15" hidden="false" customHeight="false" outlineLevel="0" collapsed="false"/>
    <row r="4410" customFormat="false" ht="15" hidden="false" customHeight="false" outlineLevel="0" collapsed="false"/>
    <row r="4411" customFormat="false" ht="15" hidden="false" customHeight="false" outlineLevel="0" collapsed="false"/>
    <row r="4412" customFormat="false" ht="15" hidden="false" customHeight="false" outlineLevel="0" collapsed="false"/>
    <row r="4413" customFormat="false" ht="15" hidden="false" customHeight="false" outlineLevel="0" collapsed="false"/>
    <row r="4414" customFormat="false" ht="15" hidden="false" customHeight="false" outlineLevel="0" collapsed="false"/>
    <row r="4415" customFormat="false" ht="15" hidden="false" customHeight="false" outlineLevel="0" collapsed="false"/>
    <row r="4416" customFormat="false" ht="15" hidden="false" customHeight="false" outlineLevel="0" collapsed="false"/>
    <row r="4417" customFormat="false" ht="15" hidden="false" customHeight="false" outlineLevel="0" collapsed="false"/>
    <row r="4418" customFormat="false" ht="15" hidden="false" customHeight="false" outlineLevel="0" collapsed="false"/>
    <row r="4419" customFormat="false" ht="15" hidden="false" customHeight="false" outlineLevel="0" collapsed="false"/>
    <row r="4420" customFormat="false" ht="15" hidden="false" customHeight="false" outlineLevel="0" collapsed="false"/>
    <row r="4421" customFormat="false" ht="15" hidden="false" customHeight="false" outlineLevel="0" collapsed="false"/>
    <row r="4422" customFormat="false" ht="15" hidden="false" customHeight="false" outlineLevel="0" collapsed="false"/>
    <row r="4423" customFormat="false" ht="15" hidden="false" customHeight="false" outlineLevel="0" collapsed="false"/>
    <row r="4424" customFormat="false" ht="15" hidden="false" customHeight="false" outlineLevel="0" collapsed="false"/>
    <row r="4425" customFormat="false" ht="15" hidden="false" customHeight="false" outlineLevel="0" collapsed="false"/>
    <row r="4426" customFormat="false" ht="15" hidden="false" customHeight="false" outlineLevel="0" collapsed="false"/>
    <row r="4427" customFormat="false" ht="15" hidden="false" customHeight="false" outlineLevel="0" collapsed="false"/>
    <row r="4428" customFormat="false" ht="15" hidden="false" customHeight="false" outlineLevel="0" collapsed="false"/>
    <row r="4429" customFormat="false" ht="15" hidden="false" customHeight="false" outlineLevel="0" collapsed="false"/>
    <row r="4430" customFormat="false" ht="15" hidden="false" customHeight="false" outlineLevel="0" collapsed="false"/>
    <row r="4431" customFormat="false" ht="15" hidden="false" customHeight="false" outlineLevel="0" collapsed="false"/>
    <row r="4432" customFormat="false" ht="15" hidden="false" customHeight="false" outlineLevel="0" collapsed="false"/>
    <row r="4433" customFormat="false" ht="15" hidden="false" customHeight="false" outlineLevel="0" collapsed="false"/>
    <row r="4434" customFormat="false" ht="15" hidden="false" customHeight="false" outlineLevel="0" collapsed="false"/>
    <row r="4435" customFormat="false" ht="15" hidden="false" customHeight="false" outlineLevel="0" collapsed="false"/>
    <row r="4436" customFormat="false" ht="15" hidden="false" customHeight="false" outlineLevel="0" collapsed="false"/>
    <row r="4437" customFormat="false" ht="15" hidden="false" customHeight="false" outlineLevel="0" collapsed="false"/>
    <row r="4438" customFormat="false" ht="15" hidden="false" customHeight="false" outlineLevel="0" collapsed="false"/>
    <row r="4439" customFormat="false" ht="15" hidden="false" customHeight="false" outlineLevel="0" collapsed="false"/>
    <row r="4440" customFormat="false" ht="15" hidden="false" customHeight="false" outlineLevel="0" collapsed="false"/>
    <row r="4441" customFormat="false" ht="15" hidden="false" customHeight="false" outlineLevel="0" collapsed="false"/>
    <row r="4442" customFormat="false" ht="15" hidden="false" customHeight="false" outlineLevel="0" collapsed="false"/>
    <row r="4443" customFormat="false" ht="15" hidden="false" customHeight="false" outlineLevel="0" collapsed="false"/>
    <row r="4444" customFormat="false" ht="15" hidden="false" customHeight="false" outlineLevel="0" collapsed="false"/>
    <row r="4445" customFormat="false" ht="15" hidden="false" customHeight="false" outlineLevel="0" collapsed="false"/>
    <row r="4446" customFormat="false" ht="15" hidden="false" customHeight="false" outlineLevel="0" collapsed="false"/>
    <row r="4447" customFormat="false" ht="15" hidden="false" customHeight="false" outlineLevel="0" collapsed="false"/>
    <row r="4448" customFormat="false" ht="15" hidden="false" customHeight="false" outlineLevel="0" collapsed="false"/>
    <row r="4449" customFormat="false" ht="15" hidden="false" customHeight="false" outlineLevel="0" collapsed="false"/>
    <row r="4450" customFormat="false" ht="15" hidden="false" customHeight="false" outlineLevel="0" collapsed="false"/>
    <row r="4451" customFormat="false" ht="15" hidden="false" customHeight="false" outlineLevel="0" collapsed="false"/>
    <row r="4452" customFormat="false" ht="15" hidden="false" customHeight="false" outlineLevel="0" collapsed="false"/>
    <row r="4453" customFormat="false" ht="15" hidden="false" customHeight="false" outlineLevel="0" collapsed="false"/>
    <row r="4454" customFormat="false" ht="15" hidden="false" customHeight="false" outlineLevel="0" collapsed="false"/>
    <row r="4455" customFormat="false" ht="15" hidden="false" customHeight="false" outlineLevel="0" collapsed="false"/>
    <row r="4456" customFormat="false" ht="15" hidden="false" customHeight="false" outlineLevel="0" collapsed="false"/>
    <row r="4457" customFormat="false" ht="15" hidden="false" customHeight="false" outlineLevel="0" collapsed="false"/>
    <row r="4458" customFormat="false" ht="15" hidden="false" customHeight="false" outlineLevel="0" collapsed="false"/>
    <row r="4459" customFormat="false" ht="15" hidden="false" customHeight="false" outlineLevel="0" collapsed="false"/>
    <row r="4460" customFormat="false" ht="15" hidden="false" customHeight="false" outlineLevel="0" collapsed="false"/>
    <row r="4461" customFormat="false" ht="15" hidden="false" customHeight="false" outlineLevel="0" collapsed="false"/>
    <row r="4462" customFormat="false" ht="15" hidden="false" customHeight="false" outlineLevel="0" collapsed="false"/>
    <row r="4463" customFormat="false" ht="15" hidden="false" customHeight="false" outlineLevel="0" collapsed="false"/>
    <row r="4464" customFormat="false" ht="15" hidden="false" customHeight="false" outlineLevel="0" collapsed="false"/>
    <row r="4465" customFormat="false" ht="15" hidden="false" customHeight="false" outlineLevel="0" collapsed="false"/>
    <row r="4466" customFormat="false" ht="15" hidden="false" customHeight="false" outlineLevel="0" collapsed="false"/>
    <row r="4467" customFormat="false" ht="15" hidden="false" customHeight="false" outlineLevel="0" collapsed="false"/>
    <row r="4468" customFormat="false" ht="15" hidden="false" customHeight="false" outlineLevel="0" collapsed="false"/>
    <row r="4469" customFormat="false" ht="15" hidden="false" customHeight="false" outlineLevel="0" collapsed="false"/>
    <row r="4470" customFormat="false" ht="15" hidden="false" customHeight="false" outlineLevel="0" collapsed="false"/>
    <row r="4471" customFormat="false" ht="15" hidden="false" customHeight="false" outlineLevel="0" collapsed="false"/>
    <row r="4472" customFormat="false" ht="15" hidden="false" customHeight="false" outlineLevel="0" collapsed="false"/>
    <row r="4473" customFormat="false" ht="15" hidden="false" customHeight="false" outlineLevel="0" collapsed="false"/>
    <row r="4474" customFormat="false" ht="15" hidden="false" customHeight="false" outlineLevel="0" collapsed="false"/>
    <row r="4475" customFormat="false" ht="15" hidden="false" customHeight="false" outlineLevel="0" collapsed="false"/>
    <row r="4476" customFormat="false" ht="15" hidden="false" customHeight="false" outlineLevel="0" collapsed="false"/>
    <row r="4477" customFormat="false" ht="15" hidden="false" customHeight="false" outlineLevel="0" collapsed="false"/>
    <row r="4478" customFormat="false" ht="15" hidden="false" customHeight="false" outlineLevel="0" collapsed="false"/>
    <row r="4479" customFormat="false" ht="15" hidden="false" customHeight="false" outlineLevel="0" collapsed="false"/>
    <row r="4480" customFormat="false" ht="15" hidden="false" customHeight="false" outlineLevel="0" collapsed="false"/>
    <row r="4481" customFormat="false" ht="15" hidden="false" customHeight="false" outlineLevel="0" collapsed="false"/>
    <row r="4482" customFormat="false" ht="15" hidden="false" customHeight="false" outlineLevel="0" collapsed="false"/>
    <row r="4483" customFormat="false" ht="15" hidden="false" customHeight="false" outlineLevel="0" collapsed="false"/>
    <row r="4484" customFormat="false" ht="15" hidden="false" customHeight="false" outlineLevel="0" collapsed="false"/>
    <row r="4485" customFormat="false" ht="15" hidden="false" customHeight="false" outlineLevel="0" collapsed="false"/>
    <row r="4486" customFormat="false" ht="15" hidden="false" customHeight="false" outlineLevel="0" collapsed="false"/>
    <row r="4487" customFormat="false" ht="15" hidden="false" customHeight="false" outlineLevel="0" collapsed="false"/>
    <row r="4488" customFormat="false" ht="15" hidden="false" customHeight="false" outlineLevel="0" collapsed="false"/>
    <row r="4489" customFormat="false" ht="15" hidden="false" customHeight="false" outlineLevel="0" collapsed="false"/>
    <row r="4490" customFormat="false" ht="15" hidden="false" customHeight="false" outlineLevel="0" collapsed="false"/>
    <row r="4491" customFormat="false" ht="15" hidden="false" customHeight="false" outlineLevel="0" collapsed="false"/>
    <row r="4492" customFormat="false" ht="15" hidden="false" customHeight="false" outlineLevel="0" collapsed="false"/>
    <row r="4493" customFormat="false" ht="15" hidden="false" customHeight="false" outlineLevel="0" collapsed="false"/>
    <row r="4494" customFormat="false" ht="15" hidden="false" customHeight="false" outlineLevel="0" collapsed="false"/>
    <row r="4495" customFormat="false" ht="15" hidden="false" customHeight="false" outlineLevel="0" collapsed="false"/>
    <row r="4496" customFormat="false" ht="15" hidden="false" customHeight="false" outlineLevel="0" collapsed="false"/>
    <row r="4497" customFormat="false" ht="15" hidden="false" customHeight="false" outlineLevel="0" collapsed="false"/>
    <row r="4498" customFormat="false" ht="15" hidden="false" customHeight="false" outlineLevel="0" collapsed="false"/>
    <row r="4499" customFormat="false" ht="15" hidden="false" customHeight="false" outlineLevel="0" collapsed="false"/>
    <row r="4500" customFormat="false" ht="15" hidden="false" customHeight="false" outlineLevel="0" collapsed="false"/>
    <row r="4501" customFormat="false" ht="15" hidden="false" customHeight="false" outlineLevel="0" collapsed="false"/>
    <row r="4502" customFormat="false" ht="15" hidden="false" customHeight="false" outlineLevel="0" collapsed="false"/>
    <row r="4503" customFormat="false" ht="15" hidden="false" customHeight="false" outlineLevel="0" collapsed="false"/>
    <row r="4504" customFormat="false" ht="15" hidden="false" customHeight="false" outlineLevel="0" collapsed="false"/>
    <row r="4505" customFormat="false" ht="15" hidden="false" customHeight="false" outlineLevel="0" collapsed="false"/>
    <row r="4506" customFormat="false" ht="15" hidden="false" customHeight="false" outlineLevel="0" collapsed="false"/>
    <row r="4507" customFormat="false" ht="15" hidden="false" customHeight="false" outlineLevel="0" collapsed="false"/>
    <row r="4508" customFormat="false" ht="15" hidden="false" customHeight="false" outlineLevel="0" collapsed="false"/>
    <row r="4509" customFormat="false" ht="15" hidden="false" customHeight="false" outlineLevel="0" collapsed="false"/>
    <row r="4510" customFormat="false" ht="15" hidden="false" customHeight="false" outlineLevel="0" collapsed="false"/>
    <row r="4511" customFormat="false" ht="15" hidden="false" customHeight="false" outlineLevel="0" collapsed="false"/>
    <row r="4512" customFormat="false" ht="15" hidden="false" customHeight="false" outlineLevel="0" collapsed="false"/>
    <row r="4513" customFormat="false" ht="15" hidden="false" customHeight="false" outlineLevel="0" collapsed="false"/>
    <row r="4514" customFormat="false" ht="15" hidden="false" customHeight="false" outlineLevel="0" collapsed="false"/>
    <row r="4515" customFormat="false" ht="15" hidden="false" customHeight="false" outlineLevel="0" collapsed="false"/>
    <row r="4516" customFormat="false" ht="15" hidden="false" customHeight="false" outlineLevel="0" collapsed="false"/>
    <row r="4517" customFormat="false" ht="15" hidden="false" customHeight="false" outlineLevel="0" collapsed="false"/>
    <row r="4518" customFormat="false" ht="15" hidden="false" customHeight="false" outlineLevel="0" collapsed="false"/>
    <row r="4519" customFormat="false" ht="15" hidden="false" customHeight="false" outlineLevel="0" collapsed="false"/>
    <row r="4520" customFormat="false" ht="15" hidden="false" customHeight="false" outlineLevel="0" collapsed="false"/>
    <row r="4521" customFormat="false" ht="15" hidden="false" customHeight="false" outlineLevel="0" collapsed="false"/>
    <row r="4522" customFormat="false" ht="15" hidden="false" customHeight="false" outlineLevel="0" collapsed="false"/>
    <row r="4523" customFormat="false" ht="15" hidden="false" customHeight="false" outlineLevel="0" collapsed="false"/>
    <row r="4524" customFormat="false" ht="15" hidden="false" customHeight="false" outlineLevel="0" collapsed="false"/>
    <row r="4525" customFormat="false" ht="15" hidden="false" customHeight="false" outlineLevel="0" collapsed="false"/>
    <row r="4526" customFormat="false" ht="15" hidden="false" customHeight="false" outlineLevel="0" collapsed="false"/>
    <row r="4527" customFormat="false" ht="15" hidden="false" customHeight="false" outlineLevel="0" collapsed="false"/>
    <row r="4528" customFormat="false" ht="15" hidden="false" customHeight="false" outlineLevel="0" collapsed="false"/>
    <row r="4529" customFormat="false" ht="15" hidden="false" customHeight="false" outlineLevel="0" collapsed="false"/>
    <row r="4530" customFormat="false" ht="15" hidden="false" customHeight="false" outlineLevel="0" collapsed="false"/>
    <row r="4531" customFormat="false" ht="15" hidden="false" customHeight="false" outlineLevel="0" collapsed="false"/>
    <row r="4532" customFormat="false" ht="15" hidden="false" customHeight="false" outlineLevel="0" collapsed="false"/>
    <row r="4533" customFormat="false" ht="15" hidden="false" customHeight="false" outlineLevel="0" collapsed="false"/>
    <row r="4534" customFormat="false" ht="15" hidden="false" customHeight="false" outlineLevel="0" collapsed="false"/>
    <row r="4535" customFormat="false" ht="15" hidden="false" customHeight="false" outlineLevel="0" collapsed="false"/>
    <row r="4536" customFormat="false" ht="15" hidden="false" customHeight="false" outlineLevel="0" collapsed="false"/>
    <row r="4537" customFormat="false" ht="15" hidden="false" customHeight="false" outlineLevel="0" collapsed="false"/>
    <row r="4538" customFormat="false" ht="15" hidden="false" customHeight="false" outlineLevel="0" collapsed="false"/>
    <row r="4539" customFormat="false" ht="15" hidden="false" customHeight="false" outlineLevel="0" collapsed="false"/>
    <row r="4540" customFormat="false" ht="15" hidden="false" customHeight="false" outlineLevel="0" collapsed="false"/>
    <row r="4541" customFormat="false" ht="15" hidden="false" customHeight="false" outlineLevel="0" collapsed="false"/>
    <row r="4542" customFormat="false" ht="15" hidden="false" customHeight="false" outlineLevel="0" collapsed="false"/>
    <row r="4543" customFormat="false" ht="15" hidden="false" customHeight="false" outlineLevel="0" collapsed="false"/>
    <row r="4544" customFormat="false" ht="15" hidden="false" customHeight="false" outlineLevel="0" collapsed="false"/>
    <row r="4545" customFormat="false" ht="15" hidden="false" customHeight="false" outlineLevel="0" collapsed="false"/>
    <row r="4546" customFormat="false" ht="15" hidden="false" customHeight="false" outlineLevel="0" collapsed="false"/>
    <row r="4547" customFormat="false" ht="15" hidden="false" customHeight="false" outlineLevel="0" collapsed="false"/>
    <row r="4548" customFormat="false" ht="15" hidden="false" customHeight="false" outlineLevel="0" collapsed="false"/>
    <row r="4549" customFormat="false" ht="15" hidden="false" customHeight="false" outlineLevel="0" collapsed="false"/>
    <row r="4550" customFormat="false" ht="15" hidden="false" customHeight="false" outlineLevel="0" collapsed="false"/>
    <row r="4551" customFormat="false" ht="15" hidden="false" customHeight="false" outlineLevel="0" collapsed="false"/>
    <row r="4552" customFormat="false" ht="15" hidden="false" customHeight="false" outlineLevel="0" collapsed="false"/>
    <row r="4553" customFormat="false" ht="15" hidden="false" customHeight="false" outlineLevel="0" collapsed="false"/>
    <row r="4554" customFormat="false" ht="15" hidden="false" customHeight="false" outlineLevel="0" collapsed="false"/>
    <row r="4555" customFormat="false" ht="15" hidden="false" customHeight="false" outlineLevel="0" collapsed="false"/>
    <row r="4556" customFormat="false" ht="15" hidden="false" customHeight="false" outlineLevel="0" collapsed="false"/>
    <row r="4557" customFormat="false" ht="15" hidden="false" customHeight="false" outlineLevel="0" collapsed="false"/>
    <row r="4558" customFormat="false" ht="15" hidden="false" customHeight="false" outlineLevel="0" collapsed="false"/>
    <row r="4559" customFormat="false" ht="15" hidden="false" customHeight="false" outlineLevel="0" collapsed="false"/>
    <row r="4560" customFormat="false" ht="15" hidden="false" customHeight="false" outlineLevel="0" collapsed="false"/>
    <row r="4561" customFormat="false" ht="15" hidden="false" customHeight="false" outlineLevel="0" collapsed="false"/>
    <row r="4562" customFormat="false" ht="15" hidden="false" customHeight="false" outlineLevel="0" collapsed="false"/>
    <row r="4563" customFormat="false" ht="15" hidden="false" customHeight="false" outlineLevel="0" collapsed="false"/>
    <row r="4564" customFormat="false" ht="15" hidden="false" customHeight="false" outlineLevel="0" collapsed="false"/>
    <row r="4565" customFormat="false" ht="15" hidden="false" customHeight="false" outlineLevel="0" collapsed="false"/>
    <row r="4566" customFormat="false" ht="15" hidden="false" customHeight="false" outlineLevel="0" collapsed="false"/>
    <row r="4567" customFormat="false" ht="15" hidden="false" customHeight="false" outlineLevel="0" collapsed="false"/>
    <row r="4568" customFormat="false" ht="15" hidden="false" customHeight="false" outlineLevel="0" collapsed="false"/>
    <row r="4569" customFormat="false" ht="15" hidden="false" customHeight="false" outlineLevel="0" collapsed="false"/>
    <row r="4570" customFormat="false" ht="15" hidden="false" customHeight="false" outlineLevel="0" collapsed="false"/>
    <row r="4571" customFormat="false" ht="15" hidden="false" customHeight="false" outlineLevel="0" collapsed="false"/>
    <row r="4572" customFormat="false" ht="15" hidden="false" customHeight="false" outlineLevel="0" collapsed="false"/>
    <row r="4573" customFormat="false" ht="15" hidden="false" customHeight="false" outlineLevel="0" collapsed="false"/>
    <row r="4574" customFormat="false" ht="15" hidden="false" customHeight="false" outlineLevel="0" collapsed="false"/>
    <row r="4575" customFormat="false" ht="15" hidden="false" customHeight="false" outlineLevel="0" collapsed="false"/>
    <row r="4576" customFormat="false" ht="15" hidden="false" customHeight="false" outlineLevel="0" collapsed="false"/>
    <row r="4577" customFormat="false" ht="15" hidden="false" customHeight="false" outlineLevel="0" collapsed="false"/>
    <row r="4578" customFormat="false" ht="15" hidden="false" customHeight="false" outlineLevel="0" collapsed="false"/>
    <row r="4579" customFormat="false" ht="15" hidden="false" customHeight="false" outlineLevel="0" collapsed="false"/>
    <row r="4580" customFormat="false" ht="15" hidden="false" customHeight="false" outlineLevel="0" collapsed="false"/>
    <row r="4581" customFormat="false" ht="15" hidden="false" customHeight="false" outlineLevel="0" collapsed="false"/>
    <row r="4582" customFormat="false" ht="15" hidden="false" customHeight="false" outlineLevel="0" collapsed="false"/>
    <row r="4583" customFormat="false" ht="15" hidden="false" customHeight="false" outlineLevel="0" collapsed="false"/>
    <row r="4584" customFormat="false" ht="15" hidden="false" customHeight="false" outlineLevel="0" collapsed="false"/>
    <row r="4585" customFormat="false" ht="15" hidden="false" customHeight="false" outlineLevel="0" collapsed="false"/>
    <row r="4586" customFormat="false" ht="15" hidden="false" customHeight="false" outlineLevel="0" collapsed="false"/>
    <row r="4587" customFormat="false" ht="15" hidden="false" customHeight="false" outlineLevel="0" collapsed="false"/>
    <row r="4588" customFormat="false" ht="15" hidden="false" customHeight="false" outlineLevel="0" collapsed="false"/>
    <row r="4589" customFormat="false" ht="15" hidden="false" customHeight="false" outlineLevel="0" collapsed="false"/>
    <row r="4590" customFormat="false" ht="15" hidden="false" customHeight="false" outlineLevel="0" collapsed="false"/>
    <row r="4591" customFormat="false" ht="15" hidden="false" customHeight="false" outlineLevel="0" collapsed="false"/>
    <row r="4592" customFormat="false" ht="15" hidden="false" customHeight="false" outlineLevel="0" collapsed="false"/>
    <row r="4593" customFormat="false" ht="15" hidden="false" customHeight="false" outlineLevel="0" collapsed="false"/>
    <row r="4594" customFormat="false" ht="15" hidden="false" customHeight="false" outlineLevel="0" collapsed="false"/>
    <row r="4595" customFormat="false" ht="15" hidden="false" customHeight="false" outlineLevel="0" collapsed="false"/>
    <row r="4596" customFormat="false" ht="15" hidden="false" customHeight="false" outlineLevel="0" collapsed="false"/>
    <row r="4597" customFormat="false" ht="15" hidden="false" customHeight="false" outlineLevel="0" collapsed="false"/>
    <row r="4598" customFormat="false" ht="15" hidden="false" customHeight="false" outlineLevel="0" collapsed="false"/>
    <row r="4599" customFormat="false" ht="15" hidden="false" customHeight="false" outlineLevel="0" collapsed="false"/>
    <row r="4600" customFormat="false" ht="15" hidden="false" customHeight="false" outlineLevel="0" collapsed="false"/>
    <row r="4601" customFormat="false" ht="15" hidden="false" customHeight="false" outlineLevel="0" collapsed="false"/>
    <row r="4602" customFormat="false" ht="15" hidden="false" customHeight="false" outlineLevel="0" collapsed="false"/>
    <row r="4603" customFormat="false" ht="15" hidden="false" customHeight="false" outlineLevel="0" collapsed="false"/>
    <row r="4604" customFormat="false" ht="15" hidden="false" customHeight="false" outlineLevel="0" collapsed="false"/>
    <row r="4605" customFormat="false" ht="15" hidden="false" customHeight="false" outlineLevel="0" collapsed="false"/>
    <row r="4606" customFormat="false" ht="15" hidden="false" customHeight="false" outlineLevel="0" collapsed="false"/>
    <row r="4607" customFormat="false" ht="15" hidden="false" customHeight="false" outlineLevel="0" collapsed="false"/>
    <row r="4608" customFormat="false" ht="15" hidden="false" customHeight="false" outlineLevel="0" collapsed="false"/>
    <row r="4609" customFormat="false" ht="15" hidden="false" customHeight="false" outlineLevel="0" collapsed="false"/>
    <row r="4610" customFormat="false" ht="15" hidden="false" customHeight="false" outlineLevel="0" collapsed="false"/>
    <row r="4611" customFormat="false" ht="15" hidden="false" customHeight="false" outlineLevel="0" collapsed="false"/>
    <row r="4612" customFormat="false" ht="15" hidden="false" customHeight="false" outlineLevel="0" collapsed="false"/>
    <row r="4613" customFormat="false" ht="15" hidden="false" customHeight="false" outlineLevel="0" collapsed="false"/>
    <row r="4614" customFormat="false" ht="15" hidden="false" customHeight="false" outlineLevel="0" collapsed="false"/>
    <row r="4615" customFormat="false" ht="15" hidden="false" customHeight="false" outlineLevel="0" collapsed="false"/>
    <row r="4616" customFormat="false" ht="15" hidden="false" customHeight="false" outlineLevel="0" collapsed="false"/>
    <row r="4617" customFormat="false" ht="15" hidden="false" customHeight="false" outlineLevel="0" collapsed="false"/>
    <row r="4618" customFormat="false" ht="15" hidden="false" customHeight="false" outlineLevel="0" collapsed="false"/>
    <row r="4619" customFormat="false" ht="15" hidden="false" customHeight="false" outlineLevel="0" collapsed="false"/>
    <row r="4620" customFormat="false" ht="15" hidden="false" customHeight="false" outlineLevel="0" collapsed="false"/>
    <row r="4621" customFormat="false" ht="15" hidden="false" customHeight="false" outlineLevel="0" collapsed="false"/>
    <row r="4622" customFormat="false" ht="15" hidden="false" customHeight="false" outlineLevel="0" collapsed="false"/>
    <row r="4623" customFormat="false" ht="15" hidden="false" customHeight="false" outlineLevel="0" collapsed="false"/>
    <row r="4624" customFormat="false" ht="15" hidden="false" customHeight="false" outlineLevel="0" collapsed="false"/>
    <row r="4625" customFormat="false" ht="15" hidden="false" customHeight="false" outlineLevel="0" collapsed="false"/>
    <row r="4626" customFormat="false" ht="15" hidden="false" customHeight="false" outlineLevel="0" collapsed="false"/>
    <row r="4627" customFormat="false" ht="15" hidden="false" customHeight="false" outlineLevel="0" collapsed="false"/>
    <row r="4628" customFormat="false" ht="15" hidden="false" customHeight="false" outlineLevel="0" collapsed="false"/>
    <row r="4629" customFormat="false" ht="15" hidden="false" customHeight="false" outlineLevel="0" collapsed="false"/>
    <row r="4630" customFormat="false" ht="15" hidden="false" customHeight="false" outlineLevel="0" collapsed="false"/>
    <row r="4631" customFormat="false" ht="15" hidden="false" customHeight="false" outlineLevel="0" collapsed="false"/>
    <row r="4632" customFormat="false" ht="15" hidden="false" customHeight="false" outlineLevel="0" collapsed="false"/>
    <row r="4633" customFormat="false" ht="15" hidden="false" customHeight="false" outlineLevel="0" collapsed="false"/>
    <row r="4634" customFormat="false" ht="15" hidden="false" customHeight="false" outlineLevel="0" collapsed="false"/>
    <row r="4635" customFormat="false" ht="15" hidden="false" customHeight="false" outlineLevel="0" collapsed="false"/>
    <row r="4636" customFormat="false" ht="15" hidden="false" customHeight="false" outlineLevel="0" collapsed="false"/>
    <row r="4637" customFormat="false" ht="15" hidden="false" customHeight="false" outlineLevel="0" collapsed="false"/>
    <row r="4638" customFormat="false" ht="15" hidden="false" customHeight="false" outlineLevel="0" collapsed="false"/>
    <row r="4639" customFormat="false" ht="15" hidden="false" customHeight="false" outlineLevel="0" collapsed="false"/>
    <row r="4640" customFormat="false" ht="15" hidden="false" customHeight="false" outlineLevel="0" collapsed="false"/>
    <row r="4641" customFormat="false" ht="15" hidden="false" customHeight="false" outlineLevel="0" collapsed="false"/>
    <row r="4642" customFormat="false" ht="15" hidden="false" customHeight="false" outlineLevel="0" collapsed="false"/>
    <row r="4643" customFormat="false" ht="15" hidden="false" customHeight="false" outlineLevel="0" collapsed="false"/>
    <row r="4644" customFormat="false" ht="15" hidden="false" customHeight="false" outlineLevel="0" collapsed="false"/>
    <row r="4645" customFormat="false" ht="15" hidden="false" customHeight="false" outlineLevel="0" collapsed="false"/>
    <row r="4646" customFormat="false" ht="15" hidden="false" customHeight="false" outlineLevel="0" collapsed="false"/>
    <row r="4647" customFormat="false" ht="15" hidden="false" customHeight="false" outlineLevel="0" collapsed="false"/>
    <row r="4648" customFormat="false" ht="15" hidden="false" customHeight="false" outlineLevel="0" collapsed="false"/>
    <row r="4649" customFormat="false" ht="15" hidden="false" customHeight="false" outlineLevel="0" collapsed="false"/>
    <row r="4650" customFormat="false" ht="15" hidden="false" customHeight="false" outlineLevel="0" collapsed="false"/>
    <row r="4651" customFormat="false" ht="15" hidden="false" customHeight="false" outlineLevel="0" collapsed="false"/>
    <row r="4652" customFormat="false" ht="15" hidden="false" customHeight="false" outlineLevel="0" collapsed="false"/>
    <row r="4653" customFormat="false" ht="15" hidden="false" customHeight="false" outlineLevel="0" collapsed="false"/>
    <row r="4654" customFormat="false" ht="15" hidden="false" customHeight="false" outlineLevel="0" collapsed="false"/>
    <row r="4655" customFormat="false" ht="15" hidden="false" customHeight="false" outlineLevel="0" collapsed="false"/>
    <row r="4656" customFormat="false" ht="15" hidden="false" customHeight="false" outlineLevel="0" collapsed="false"/>
    <row r="4657" customFormat="false" ht="15" hidden="false" customHeight="false" outlineLevel="0" collapsed="false"/>
    <row r="4658" customFormat="false" ht="15" hidden="false" customHeight="false" outlineLevel="0" collapsed="false"/>
    <row r="4659" customFormat="false" ht="15" hidden="false" customHeight="false" outlineLevel="0" collapsed="false"/>
    <row r="4660" customFormat="false" ht="15" hidden="false" customHeight="false" outlineLevel="0" collapsed="false"/>
    <row r="4661" customFormat="false" ht="15" hidden="false" customHeight="false" outlineLevel="0" collapsed="false"/>
    <row r="4662" customFormat="false" ht="15" hidden="false" customHeight="false" outlineLevel="0" collapsed="false"/>
    <row r="4663" customFormat="false" ht="15" hidden="false" customHeight="false" outlineLevel="0" collapsed="false"/>
    <row r="4664" customFormat="false" ht="15" hidden="false" customHeight="false" outlineLevel="0" collapsed="false"/>
    <row r="4665" customFormat="false" ht="15" hidden="false" customHeight="false" outlineLevel="0" collapsed="false"/>
    <row r="4666" customFormat="false" ht="15" hidden="false" customHeight="false" outlineLevel="0" collapsed="false"/>
    <row r="4667" customFormat="false" ht="15" hidden="false" customHeight="false" outlineLevel="0" collapsed="false"/>
    <row r="4668" customFormat="false" ht="15" hidden="false" customHeight="false" outlineLevel="0" collapsed="false"/>
    <row r="4669" customFormat="false" ht="15" hidden="false" customHeight="false" outlineLevel="0" collapsed="false"/>
    <row r="4670" customFormat="false" ht="15" hidden="false" customHeight="false" outlineLevel="0" collapsed="false"/>
    <row r="4671" customFormat="false" ht="15" hidden="false" customHeight="false" outlineLevel="0" collapsed="false"/>
    <row r="4672" customFormat="false" ht="15" hidden="false" customHeight="false" outlineLevel="0" collapsed="false"/>
    <row r="4673" customFormat="false" ht="15" hidden="false" customHeight="false" outlineLevel="0" collapsed="false"/>
    <row r="4674" customFormat="false" ht="15" hidden="false" customHeight="false" outlineLevel="0" collapsed="false"/>
    <row r="4675" customFormat="false" ht="15" hidden="false" customHeight="false" outlineLevel="0" collapsed="false"/>
    <row r="4676" customFormat="false" ht="15" hidden="false" customHeight="false" outlineLevel="0" collapsed="false"/>
    <row r="4677" customFormat="false" ht="15" hidden="false" customHeight="false" outlineLevel="0" collapsed="false"/>
    <row r="4678" customFormat="false" ht="15" hidden="false" customHeight="false" outlineLevel="0" collapsed="false"/>
    <row r="4679" customFormat="false" ht="15" hidden="false" customHeight="false" outlineLevel="0" collapsed="false"/>
    <row r="4680" customFormat="false" ht="15" hidden="false" customHeight="false" outlineLevel="0" collapsed="false"/>
    <row r="4681" customFormat="false" ht="15" hidden="false" customHeight="false" outlineLevel="0" collapsed="false"/>
    <row r="4682" customFormat="false" ht="15" hidden="false" customHeight="false" outlineLevel="0" collapsed="false"/>
    <row r="4683" customFormat="false" ht="15" hidden="false" customHeight="false" outlineLevel="0" collapsed="false"/>
    <row r="4684" customFormat="false" ht="15" hidden="false" customHeight="false" outlineLevel="0" collapsed="false"/>
    <row r="4685" customFormat="false" ht="15" hidden="false" customHeight="false" outlineLevel="0" collapsed="false"/>
    <row r="4686" customFormat="false" ht="15" hidden="false" customHeight="false" outlineLevel="0" collapsed="false"/>
    <row r="4687" customFormat="false" ht="15" hidden="false" customHeight="false" outlineLevel="0" collapsed="false"/>
    <row r="4688" customFormat="false" ht="15" hidden="false" customHeight="false" outlineLevel="0" collapsed="false"/>
    <row r="4689" customFormat="false" ht="15" hidden="false" customHeight="false" outlineLevel="0" collapsed="false"/>
    <row r="4690" customFormat="false" ht="15" hidden="false" customHeight="false" outlineLevel="0" collapsed="false"/>
    <row r="4691" customFormat="false" ht="15" hidden="false" customHeight="false" outlineLevel="0" collapsed="false"/>
    <row r="4692" customFormat="false" ht="15" hidden="false" customHeight="false" outlineLevel="0" collapsed="false"/>
    <row r="4693" customFormat="false" ht="15" hidden="false" customHeight="false" outlineLevel="0" collapsed="false"/>
    <row r="4694" customFormat="false" ht="15" hidden="false" customHeight="false" outlineLevel="0" collapsed="false"/>
    <row r="4695" customFormat="false" ht="15" hidden="false" customHeight="false" outlineLevel="0" collapsed="false"/>
    <row r="4696" customFormat="false" ht="15" hidden="false" customHeight="false" outlineLevel="0" collapsed="false"/>
    <row r="4697" customFormat="false" ht="15" hidden="false" customHeight="false" outlineLevel="0" collapsed="false"/>
    <row r="4698" customFormat="false" ht="15" hidden="false" customHeight="false" outlineLevel="0" collapsed="false"/>
    <row r="4699" customFormat="false" ht="15" hidden="false" customHeight="false" outlineLevel="0" collapsed="false"/>
    <row r="4700" customFormat="false" ht="15" hidden="false" customHeight="false" outlineLevel="0" collapsed="false"/>
    <row r="4701" customFormat="false" ht="15" hidden="false" customHeight="false" outlineLevel="0" collapsed="false"/>
    <row r="4702" customFormat="false" ht="15" hidden="false" customHeight="false" outlineLevel="0" collapsed="false"/>
    <row r="4703" customFormat="false" ht="15" hidden="false" customHeight="false" outlineLevel="0" collapsed="false"/>
    <row r="4704" customFormat="false" ht="15" hidden="false" customHeight="false" outlineLevel="0" collapsed="false"/>
    <row r="4705" customFormat="false" ht="15" hidden="false" customHeight="false" outlineLevel="0" collapsed="false"/>
    <row r="4706" customFormat="false" ht="15" hidden="false" customHeight="false" outlineLevel="0" collapsed="false"/>
    <row r="4707" customFormat="false" ht="15" hidden="false" customHeight="false" outlineLevel="0" collapsed="false"/>
    <row r="4708" customFormat="false" ht="15" hidden="false" customHeight="false" outlineLevel="0" collapsed="false"/>
    <row r="4709" customFormat="false" ht="15" hidden="false" customHeight="false" outlineLevel="0" collapsed="false"/>
    <row r="4710" customFormat="false" ht="15" hidden="false" customHeight="false" outlineLevel="0" collapsed="false"/>
    <row r="4711" customFormat="false" ht="15" hidden="false" customHeight="false" outlineLevel="0" collapsed="false"/>
    <row r="4712" customFormat="false" ht="15" hidden="false" customHeight="false" outlineLevel="0" collapsed="false"/>
    <row r="4713" customFormat="false" ht="15" hidden="false" customHeight="false" outlineLevel="0" collapsed="false"/>
    <row r="4714" customFormat="false" ht="15" hidden="false" customHeight="false" outlineLevel="0" collapsed="false"/>
    <row r="4715" customFormat="false" ht="15" hidden="false" customHeight="false" outlineLevel="0" collapsed="false"/>
    <row r="4716" customFormat="false" ht="15" hidden="false" customHeight="false" outlineLevel="0" collapsed="false"/>
    <row r="4717" customFormat="false" ht="15" hidden="false" customHeight="false" outlineLevel="0" collapsed="false"/>
    <row r="4718" customFormat="false" ht="15" hidden="false" customHeight="false" outlineLevel="0" collapsed="false"/>
    <row r="4719" customFormat="false" ht="15" hidden="false" customHeight="false" outlineLevel="0" collapsed="false"/>
    <row r="4720" customFormat="false" ht="15" hidden="false" customHeight="false" outlineLevel="0" collapsed="false"/>
    <row r="4721" customFormat="false" ht="15" hidden="false" customHeight="false" outlineLevel="0" collapsed="false"/>
    <row r="4722" customFormat="false" ht="15" hidden="false" customHeight="false" outlineLevel="0" collapsed="false"/>
    <row r="4723" customFormat="false" ht="15" hidden="false" customHeight="false" outlineLevel="0" collapsed="false"/>
    <row r="4724" customFormat="false" ht="15" hidden="false" customHeight="false" outlineLevel="0" collapsed="false"/>
    <row r="4725" customFormat="false" ht="15" hidden="false" customHeight="false" outlineLevel="0" collapsed="false"/>
    <row r="4726" customFormat="false" ht="15" hidden="false" customHeight="false" outlineLevel="0" collapsed="false"/>
    <row r="4727" customFormat="false" ht="15" hidden="false" customHeight="false" outlineLevel="0" collapsed="false"/>
    <row r="4728" customFormat="false" ht="15" hidden="false" customHeight="false" outlineLevel="0" collapsed="false"/>
    <row r="4729" customFormat="false" ht="15" hidden="false" customHeight="false" outlineLevel="0" collapsed="false"/>
    <row r="4730" customFormat="false" ht="15" hidden="false" customHeight="false" outlineLevel="0" collapsed="false"/>
    <row r="4731" customFormat="false" ht="15" hidden="false" customHeight="false" outlineLevel="0" collapsed="false"/>
    <row r="4732" customFormat="false" ht="15" hidden="false" customHeight="false" outlineLevel="0" collapsed="false"/>
    <row r="4733" customFormat="false" ht="15" hidden="false" customHeight="false" outlineLevel="0" collapsed="false"/>
    <row r="4734" customFormat="false" ht="15" hidden="false" customHeight="false" outlineLevel="0" collapsed="false"/>
    <row r="4735" customFormat="false" ht="15" hidden="false" customHeight="false" outlineLevel="0" collapsed="false"/>
    <row r="4736" customFormat="false" ht="15" hidden="false" customHeight="false" outlineLevel="0" collapsed="false"/>
    <row r="4737" customFormat="false" ht="15" hidden="false" customHeight="false" outlineLevel="0" collapsed="false"/>
    <row r="4738" customFormat="false" ht="15" hidden="false" customHeight="false" outlineLevel="0" collapsed="false"/>
    <row r="4739" customFormat="false" ht="15" hidden="false" customHeight="false" outlineLevel="0" collapsed="false"/>
    <row r="4740" customFormat="false" ht="15" hidden="false" customHeight="false" outlineLevel="0" collapsed="false"/>
    <row r="4741" customFormat="false" ht="15" hidden="false" customHeight="false" outlineLevel="0" collapsed="false"/>
    <row r="4742" customFormat="false" ht="15" hidden="false" customHeight="false" outlineLevel="0" collapsed="false"/>
    <row r="4743" customFormat="false" ht="15" hidden="false" customHeight="false" outlineLevel="0" collapsed="false"/>
    <row r="4744" customFormat="false" ht="15" hidden="false" customHeight="false" outlineLevel="0" collapsed="false"/>
    <row r="4745" customFormat="false" ht="15" hidden="false" customHeight="false" outlineLevel="0" collapsed="false"/>
    <row r="4746" customFormat="false" ht="15" hidden="false" customHeight="false" outlineLevel="0" collapsed="false"/>
    <row r="4747" customFormat="false" ht="15" hidden="false" customHeight="false" outlineLevel="0" collapsed="false"/>
    <row r="4748" customFormat="false" ht="15" hidden="false" customHeight="false" outlineLevel="0" collapsed="false"/>
    <row r="4749" customFormat="false" ht="15" hidden="false" customHeight="false" outlineLevel="0" collapsed="false"/>
    <row r="4750" customFormat="false" ht="15" hidden="false" customHeight="false" outlineLevel="0" collapsed="false"/>
    <row r="4751" customFormat="false" ht="15" hidden="false" customHeight="false" outlineLevel="0" collapsed="false"/>
    <row r="4752" customFormat="false" ht="15" hidden="false" customHeight="false" outlineLevel="0" collapsed="false"/>
    <row r="4753" customFormat="false" ht="15" hidden="false" customHeight="false" outlineLevel="0" collapsed="false"/>
    <row r="4754" customFormat="false" ht="15" hidden="false" customHeight="false" outlineLevel="0" collapsed="false"/>
    <row r="4755" customFormat="false" ht="15" hidden="false" customHeight="false" outlineLevel="0" collapsed="false"/>
    <row r="4756" customFormat="false" ht="15" hidden="false" customHeight="false" outlineLevel="0" collapsed="false"/>
    <row r="4757" customFormat="false" ht="15" hidden="false" customHeight="false" outlineLevel="0" collapsed="false"/>
    <row r="4758" customFormat="false" ht="15" hidden="false" customHeight="false" outlineLevel="0" collapsed="false"/>
    <row r="4759" customFormat="false" ht="15" hidden="false" customHeight="false" outlineLevel="0" collapsed="false"/>
    <row r="4760" customFormat="false" ht="15" hidden="false" customHeight="false" outlineLevel="0" collapsed="false"/>
    <row r="4761" customFormat="false" ht="15" hidden="false" customHeight="false" outlineLevel="0" collapsed="false"/>
    <row r="4762" customFormat="false" ht="15" hidden="false" customHeight="false" outlineLevel="0" collapsed="false"/>
    <row r="4763" customFormat="false" ht="15" hidden="false" customHeight="false" outlineLevel="0" collapsed="false"/>
    <row r="4764" customFormat="false" ht="15" hidden="false" customHeight="false" outlineLevel="0" collapsed="false"/>
    <row r="4765" customFormat="false" ht="15" hidden="false" customHeight="false" outlineLevel="0" collapsed="false"/>
    <row r="4766" customFormat="false" ht="15" hidden="false" customHeight="false" outlineLevel="0" collapsed="false"/>
    <row r="4767" customFormat="false" ht="15" hidden="false" customHeight="false" outlineLevel="0" collapsed="false"/>
    <row r="4768" customFormat="false" ht="15" hidden="false" customHeight="false" outlineLevel="0" collapsed="false"/>
    <row r="4769" customFormat="false" ht="15" hidden="false" customHeight="false" outlineLevel="0" collapsed="false"/>
    <row r="4770" customFormat="false" ht="15" hidden="false" customHeight="false" outlineLevel="0" collapsed="false"/>
    <row r="4771" customFormat="false" ht="15" hidden="false" customHeight="false" outlineLevel="0" collapsed="false"/>
    <row r="4772" customFormat="false" ht="15" hidden="false" customHeight="false" outlineLevel="0" collapsed="false"/>
    <row r="4773" customFormat="false" ht="15" hidden="false" customHeight="false" outlineLevel="0" collapsed="false"/>
    <row r="4774" customFormat="false" ht="15" hidden="false" customHeight="false" outlineLevel="0" collapsed="false"/>
    <row r="4775" customFormat="false" ht="15" hidden="false" customHeight="false" outlineLevel="0" collapsed="false"/>
    <row r="4776" customFormat="false" ht="15" hidden="false" customHeight="false" outlineLevel="0" collapsed="false"/>
    <row r="4777" customFormat="false" ht="15" hidden="false" customHeight="false" outlineLevel="0" collapsed="false"/>
    <row r="4778" customFormat="false" ht="15" hidden="false" customHeight="false" outlineLevel="0" collapsed="false"/>
    <row r="4779" customFormat="false" ht="15" hidden="false" customHeight="false" outlineLevel="0" collapsed="false"/>
    <row r="4780" customFormat="false" ht="15" hidden="false" customHeight="false" outlineLevel="0" collapsed="false"/>
    <row r="4781" customFormat="false" ht="15" hidden="false" customHeight="false" outlineLevel="0" collapsed="false"/>
    <row r="4782" customFormat="false" ht="15" hidden="false" customHeight="false" outlineLevel="0" collapsed="false"/>
    <row r="4783" customFormat="false" ht="15" hidden="false" customHeight="false" outlineLevel="0" collapsed="false"/>
    <row r="4784" customFormat="false" ht="15" hidden="false" customHeight="false" outlineLevel="0" collapsed="false"/>
    <row r="4785" customFormat="false" ht="15" hidden="false" customHeight="false" outlineLevel="0" collapsed="false"/>
    <row r="4786" customFormat="false" ht="15" hidden="false" customHeight="false" outlineLevel="0" collapsed="false"/>
    <row r="4787" customFormat="false" ht="15" hidden="false" customHeight="false" outlineLevel="0" collapsed="false"/>
    <row r="4788" customFormat="false" ht="15" hidden="false" customHeight="false" outlineLevel="0" collapsed="false"/>
    <row r="4789" customFormat="false" ht="15" hidden="false" customHeight="false" outlineLevel="0" collapsed="false"/>
    <row r="4790" customFormat="false" ht="15" hidden="false" customHeight="false" outlineLevel="0" collapsed="false"/>
    <row r="4791" customFormat="false" ht="15" hidden="false" customHeight="false" outlineLevel="0" collapsed="false"/>
    <row r="4792" customFormat="false" ht="15" hidden="false" customHeight="false" outlineLevel="0" collapsed="false"/>
    <row r="4793" customFormat="false" ht="15" hidden="false" customHeight="false" outlineLevel="0" collapsed="false"/>
    <row r="4794" customFormat="false" ht="15" hidden="false" customHeight="false" outlineLevel="0" collapsed="false"/>
    <row r="4795" customFormat="false" ht="15" hidden="false" customHeight="false" outlineLevel="0" collapsed="false"/>
    <row r="4796" customFormat="false" ht="15" hidden="false" customHeight="false" outlineLevel="0" collapsed="false"/>
    <row r="4797" customFormat="false" ht="15" hidden="false" customHeight="false" outlineLevel="0" collapsed="false"/>
    <row r="4798" customFormat="false" ht="15" hidden="false" customHeight="false" outlineLevel="0" collapsed="false"/>
    <row r="4799" customFormat="false" ht="15" hidden="false" customHeight="false" outlineLevel="0" collapsed="false"/>
    <row r="4800" customFormat="false" ht="15" hidden="false" customHeight="false" outlineLevel="0" collapsed="false"/>
    <row r="4801" customFormat="false" ht="15" hidden="false" customHeight="false" outlineLevel="0" collapsed="false"/>
    <row r="4802" customFormat="false" ht="15" hidden="false" customHeight="false" outlineLevel="0" collapsed="false"/>
    <row r="4803" customFormat="false" ht="15" hidden="false" customHeight="false" outlineLevel="0" collapsed="false"/>
    <row r="4804" customFormat="false" ht="15" hidden="false" customHeight="false" outlineLevel="0" collapsed="false"/>
    <row r="4805" customFormat="false" ht="15" hidden="false" customHeight="false" outlineLevel="0" collapsed="false"/>
    <row r="4806" customFormat="false" ht="15" hidden="false" customHeight="false" outlineLevel="0" collapsed="false"/>
    <row r="4807" customFormat="false" ht="15" hidden="false" customHeight="false" outlineLevel="0" collapsed="false"/>
    <row r="4808" customFormat="false" ht="15" hidden="false" customHeight="false" outlineLevel="0" collapsed="false"/>
    <row r="4809" customFormat="false" ht="15" hidden="false" customHeight="false" outlineLevel="0" collapsed="false"/>
    <row r="4810" customFormat="false" ht="15" hidden="false" customHeight="false" outlineLevel="0" collapsed="false"/>
    <row r="4811" customFormat="false" ht="15" hidden="false" customHeight="false" outlineLevel="0" collapsed="false"/>
    <row r="4812" customFormat="false" ht="15" hidden="false" customHeight="false" outlineLevel="0" collapsed="false"/>
    <row r="4813" customFormat="false" ht="15" hidden="false" customHeight="false" outlineLevel="0" collapsed="false"/>
    <row r="4814" customFormat="false" ht="15" hidden="false" customHeight="false" outlineLevel="0" collapsed="false"/>
    <row r="4815" customFormat="false" ht="15" hidden="false" customHeight="false" outlineLevel="0" collapsed="false"/>
    <row r="4816" customFormat="false" ht="15" hidden="false" customHeight="false" outlineLevel="0" collapsed="false"/>
    <row r="4817" customFormat="false" ht="15" hidden="false" customHeight="false" outlineLevel="0" collapsed="false"/>
    <row r="4818" customFormat="false" ht="15" hidden="false" customHeight="false" outlineLevel="0" collapsed="false"/>
    <row r="4819" customFormat="false" ht="15" hidden="false" customHeight="false" outlineLevel="0" collapsed="false"/>
    <row r="4820" customFormat="false" ht="15" hidden="false" customHeight="false" outlineLevel="0" collapsed="false"/>
    <row r="4821" customFormat="false" ht="15" hidden="false" customHeight="false" outlineLevel="0" collapsed="false"/>
    <row r="4822" customFormat="false" ht="15" hidden="false" customHeight="false" outlineLevel="0" collapsed="false"/>
    <row r="4823" customFormat="false" ht="15" hidden="false" customHeight="false" outlineLevel="0" collapsed="false"/>
    <row r="4824" customFormat="false" ht="15" hidden="false" customHeight="false" outlineLevel="0" collapsed="false"/>
    <row r="4825" customFormat="false" ht="15" hidden="false" customHeight="false" outlineLevel="0" collapsed="false"/>
    <row r="4826" customFormat="false" ht="15" hidden="false" customHeight="false" outlineLevel="0" collapsed="false"/>
    <row r="4827" customFormat="false" ht="15" hidden="false" customHeight="false" outlineLevel="0" collapsed="false"/>
    <row r="4828" customFormat="false" ht="15" hidden="false" customHeight="false" outlineLevel="0" collapsed="false"/>
    <row r="4829" customFormat="false" ht="15" hidden="false" customHeight="false" outlineLevel="0" collapsed="false"/>
    <row r="4830" customFormat="false" ht="15" hidden="false" customHeight="false" outlineLevel="0" collapsed="false"/>
    <row r="4831" customFormat="false" ht="15" hidden="false" customHeight="false" outlineLevel="0" collapsed="false"/>
    <row r="4832" customFormat="false" ht="15" hidden="false" customHeight="false" outlineLevel="0" collapsed="false"/>
    <row r="4833" customFormat="false" ht="15" hidden="false" customHeight="false" outlineLevel="0" collapsed="false"/>
    <row r="4834" customFormat="false" ht="15" hidden="false" customHeight="false" outlineLevel="0" collapsed="false"/>
    <row r="4835" customFormat="false" ht="15" hidden="false" customHeight="false" outlineLevel="0" collapsed="false"/>
    <row r="4836" customFormat="false" ht="15" hidden="false" customHeight="false" outlineLevel="0" collapsed="false"/>
    <row r="4837" customFormat="false" ht="15" hidden="false" customHeight="false" outlineLevel="0" collapsed="false"/>
    <row r="4838" customFormat="false" ht="15" hidden="false" customHeight="false" outlineLevel="0" collapsed="false"/>
    <row r="4839" customFormat="false" ht="15" hidden="false" customHeight="false" outlineLevel="0" collapsed="false"/>
    <row r="4840" customFormat="false" ht="15" hidden="false" customHeight="false" outlineLevel="0" collapsed="false"/>
    <row r="4841" customFormat="false" ht="15" hidden="false" customHeight="false" outlineLevel="0" collapsed="false"/>
    <row r="4842" customFormat="false" ht="15" hidden="false" customHeight="false" outlineLevel="0" collapsed="false"/>
    <row r="4843" customFormat="false" ht="15" hidden="false" customHeight="false" outlineLevel="0" collapsed="false"/>
    <row r="4844" customFormat="false" ht="15" hidden="false" customHeight="false" outlineLevel="0" collapsed="false"/>
    <row r="4845" customFormat="false" ht="15" hidden="false" customHeight="false" outlineLevel="0" collapsed="false"/>
    <row r="4846" customFormat="false" ht="15" hidden="false" customHeight="false" outlineLevel="0" collapsed="false"/>
    <row r="4847" customFormat="false" ht="15" hidden="false" customHeight="false" outlineLevel="0" collapsed="false"/>
    <row r="4848" customFormat="false" ht="15" hidden="false" customHeight="false" outlineLevel="0" collapsed="false"/>
    <row r="4849" customFormat="false" ht="15" hidden="false" customHeight="false" outlineLevel="0" collapsed="false"/>
    <row r="4850" customFormat="false" ht="15" hidden="false" customHeight="false" outlineLevel="0" collapsed="false"/>
    <row r="4851" customFormat="false" ht="15" hidden="false" customHeight="false" outlineLevel="0" collapsed="false"/>
    <row r="4852" customFormat="false" ht="15" hidden="false" customHeight="false" outlineLevel="0" collapsed="false"/>
    <row r="4853" customFormat="false" ht="15" hidden="false" customHeight="false" outlineLevel="0" collapsed="false"/>
    <row r="4854" customFormat="false" ht="15" hidden="false" customHeight="false" outlineLevel="0" collapsed="false"/>
    <row r="4855" customFormat="false" ht="15" hidden="false" customHeight="false" outlineLevel="0" collapsed="false"/>
    <row r="4856" customFormat="false" ht="15" hidden="false" customHeight="false" outlineLevel="0" collapsed="false"/>
    <row r="4857" customFormat="false" ht="15" hidden="false" customHeight="false" outlineLevel="0" collapsed="false"/>
    <row r="4858" customFormat="false" ht="15" hidden="false" customHeight="false" outlineLevel="0" collapsed="false"/>
    <row r="4859" customFormat="false" ht="15" hidden="false" customHeight="false" outlineLevel="0" collapsed="false"/>
    <row r="4860" customFormat="false" ht="15" hidden="false" customHeight="false" outlineLevel="0" collapsed="false"/>
    <row r="4861" customFormat="false" ht="15" hidden="false" customHeight="false" outlineLevel="0" collapsed="false"/>
    <row r="4862" customFormat="false" ht="15" hidden="false" customHeight="false" outlineLevel="0" collapsed="false"/>
    <row r="4863" customFormat="false" ht="15" hidden="false" customHeight="false" outlineLevel="0" collapsed="false"/>
    <row r="4864" customFormat="false" ht="15" hidden="false" customHeight="false" outlineLevel="0" collapsed="false"/>
    <row r="4865" customFormat="false" ht="15" hidden="false" customHeight="false" outlineLevel="0" collapsed="false"/>
    <row r="4866" customFormat="false" ht="15" hidden="false" customHeight="false" outlineLevel="0" collapsed="false"/>
    <row r="4867" customFormat="false" ht="15" hidden="false" customHeight="false" outlineLevel="0" collapsed="false"/>
    <row r="4868" customFormat="false" ht="15" hidden="false" customHeight="false" outlineLevel="0" collapsed="false"/>
    <row r="4869" customFormat="false" ht="15" hidden="false" customHeight="false" outlineLevel="0" collapsed="false"/>
    <row r="4870" customFormat="false" ht="15" hidden="false" customHeight="false" outlineLevel="0" collapsed="false"/>
    <row r="4871" customFormat="false" ht="15" hidden="false" customHeight="false" outlineLevel="0" collapsed="false"/>
    <row r="4872" customFormat="false" ht="15" hidden="false" customHeight="false" outlineLevel="0" collapsed="false"/>
    <row r="4873" customFormat="false" ht="15" hidden="false" customHeight="false" outlineLevel="0" collapsed="false"/>
    <row r="4874" customFormat="false" ht="15" hidden="false" customHeight="false" outlineLevel="0" collapsed="false"/>
    <row r="4875" customFormat="false" ht="15" hidden="false" customHeight="false" outlineLevel="0" collapsed="false"/>
    <row r="4876" customFormat="false" ht="15" hidden="false" customHeight="false" outlineLevel="0" collapsed="false"/>
    <row r="4877" customFormat="false" ht="15" hidden="false" customHeight="false" outlineLevel="0" collapsed="false"/>
    <row r="4878" customFormat="false" ht="15" hidden="false" customHeight="false" outlineLevel="0" collapsed="false"/>
    <row r="4879" customFormat="false" ht="15" hidden="false" customHeight="false" outlineLevel="0" collapsed="false"/>
    <row r="4880" customFormat="false" ht="15" hidden="false" customHeight="false" outlineLevel="0" collapsed="false"/>
    <row r="4881" customFormat="false" ht="15" hidden="false" customHeight="false" outlineLevel="0" collapsed="false"/>
    <row r="4882" customFormat="false" ht="15" hidden="false" customHeight="false" outlineLevel="0" collapsed="false"/>
    <row r="4883" customFormat="false" ht="15" hidden="false" customHeight="false" outlineLevel="0" collapsed="false"/>
    <row r="4884" customFormat="false" ht="15" hidden="false" customHeight="false" outlineLevel="0" collapsed="false"/>
    <row r="4885" customFormat="false" ht="15" hidden="false" customHeight="false" outlineLevel="0" collapsed="false"/>
    <row r="4886" customFormat="false" ht="15" hidden="false" customHeight="false" outlineLevel="0" collapsed="false"/>
    <row r="4887" customFormat="false" ht="15" hidden="false" customHeight="false" outlineLevel="0" collapsed="false"/>
    <row r="4888" customFormat="false" ht="15" hidden="false" customHeight="false" outlineLevel="0" collapsed="false"/>
    <row r="4889" customFormat="false" ht="15" hidden="false" customHeight="false" outlineLevel="0" collapsed="false"/>
    <row r="4890" customFormat="false" ht="15" hidden="false" customHeight="false" outlineLevel="0" collapsed="false"/>
    <row r="4891" customFormat="false" ht="15" hidden="false" customHeight="false" outlineLevel="0" collapsed="false"/>
    <row r="4892" customFormat="false" ht="15" hidden="false" customHeight="false" outlineLevel="0" collapsed="false"/>
    <row r="4893" customFormat="false" ht="15" hidden="false" customHeight="false" outlineLevel="0" collapsed="false"/>
    <row r="4894" customFormat="false" ht="15" hidden="false" customHeight="false" outlineLevel="0" collapsed="false"/>
    <row r="4895" customFormat="false" ht="15" hidden="false" customHeight="false" outlineLevel="0" collapsed="false"/>
    <row r="4896" customFormat="false" ht="15" hidden="false" customHeight="false" outlineLevel="0" collapsed="false"/>
    <row r="4897" customFormat="false" ht="15" hidden="false" customHeight="false" outlineLevel="0" collapsed="false"/>
    <row r="4898" customFormat="false" ht="15" hidden="false" customHeight="false" outlineLevel="0" collapsed="false"/>
    <row r="4899" customFormat="false" ht="15" hidden="false" customHeight="false" outlineLevel="0" collapsed="false"/>
    <row r="4900" customFormat="false" ht="15" hidden="false" customHeight="false" outlineLevel="0" collapsed="false"/>
    <row r="4901" customFormat="false" ht="15" hidden="false" customHeight="false" outlineLevel="0" collapsed="false"/>
    <row r="4902" customFormat="false" ht="15" hidden="false" customHeight="false" outlineLevel="0" collapsed="false"/>
    <row r="4903" customFormat="false" ht="15" hidden="false" customHeight="false" outlineLevel="0" collapsed="false"/>
    <row r="4904" customFormat="false" ht="15" hidden="false" customHeight="false" outlineLevel="0" collapsed="false"/>
    <row r="4905" customFormat="false" ht="15" hidden="false" customHeight="false" outlineLevel="0" collapsed="false"/>
    <row r="4906" customFormat="false" ht="15" hidden="false" customHeight="false" outlineLevel="0" collapsed="false"/>
    <row r="4907" customFormat="false" ht="15" hidden="false" customHeight="false" outlineLevel="0" collapsed="false"/>
    <row r="4908" customFormat="false" ht="15" hidden="false" customHeight="false" outlineLevel="0" collapsed="false"/>
    <row r="4909" customFormat="false" ht="15" hidden="false" customHeight="false" outlineLevel="0" collapsed="false"/>
    <row r="4910" customFormat="false" ht="15" hidden="false" customHeight="false" outlineLevel="0" collapsed="false"/>
    <row r="4911" customFormat="false" ht="15" hidden="false" customHeight="false" outlineLevel="0" collapsed="false"/>
    <row r="4912" customFormat="false" ht="15" hidden="false" customHeight="false" outlineLevel="0" collapsed="false"/>
    <row r="4913" customFormat="false" ht="15" hidden="false" customHeight="false" outlineLevel="0" collapsed="false"/>
    <row r="4914" customFormat="false" ht="15" hidden="false" customHeight="false" outlineLevel="0" collapsed="false"/>
    <row r="4915" customFormat="false" ht="15" hidden="false" customHeight="false" outlineLevel="0" collapsed="false"/>
    <row r="4916" customFormat="false" ht="15" hidden="false" customHeight="false" outlineLevel="0" collapsed="false"/>
    <row r="4917" customFormat="false" ht="15" hidden="false" customHeight="false" outlineLevel="0" collapsed="false"/>
    <row r="4918" customFormat="false" ht="15" hidden="false" customHeight="false" outlineLevel="0" collapsed="false"/>
    <row r="4919" customFormat="false" ht="15" hidden="false" customHeight="false" outlineLevel="0" collapsed="false"/>
    <row r="4920" customFormat="false" ht="15" hidden="false" customHeight="false" outlineLevel="0" collapsed="false"/>
    <row r="4921" customFormat="false" ht="15" hidden="false" customHeight="false" outlineLevel="0" collapsed="false"/>
    <row r="4922" customFormat="false" ht="15" hidden="false" customHeight="false" outlineLevel="0" collapsed="false"/>
    <row r="4923" customFormat="false" ht="15" hidden="false" customHeight="false" outlineLevel="0" collapsed="false"/>
    <row r="4924" customFormat="false" ht="15" hidden="false" customHeight="false" outlineLevel="0" collapsed="false"/>
    <row r="4925" customFormat="false" ht="15" hidden="false" customHeight="false" outlineLevel="0" collapsed="false"/>
    <row r="4926" customFormat="false" ht="15" hidden="false" customHeight="false" outlineLevel="0" collapsed="false"/>
    <row r="4927" customFormat="false" ht="15" hidden="false" customHeight="false" outlineLevel="0" collapsed="false"/>
    <row r="4928" customFormat="false" ht="15" hidden="false" customHeight="false" outlineLevel="0" collapsed="false"/>
    <row r="4929" customFormat="false" ht="15" hidden="false" customHeight="false" outlineLevel="0" collapsed="false"/>
    <row r="4930" customFormat="false" ht="15" hidden="false" customHeight="false" outlineLevel="0" collapsed="false"/>
    <row r="4931" customFormat="false" ht="15" hidden="false" customHeight="false" outlineLevel="0" collapsed="false"/>
    <row r="4932" customFormat="false" ht="15" hidden="false" customHeight="false" outlineLevel="0" collapsed="false"/>
    <row r="4933" customFormat="false" ht="15" hidden="false" customHeight="false" outlineLevel="0" collapsed="false"/>
    <row r="4934" customFormat="false" ht="15" hidden="false" customHeight="false" outlineLevel="0" collapsed="false"/>
    <row r="4935" customFormat="false" ht="15" hidden="false" customHeight="false" outlineLevel="0" collapsed="false"/>
    <row r="4936" customFormat="false" ht="15" hidden="false" customHeight="false" outlineLevel="0" collapsed="false"/>
    <row r="4937" customFormat="false" ht="15" hidden="false" customHeight="false" outlineLevel="0" collapsed="false"/>
    <row r="4938" customFormat="false" ht="15" hidden="false" customHeight="false" outlineLevel="0" collapsed="false"/>
    <row r="4939" customFormat="false" ht="15" hidden="false" customHeight="false" outlineLevel="0" collapsed="false"/>
    <row r="4940" customFormat="false" ht="15" hidden="false" customHeight="false" outlineLevel="0" collapsed="false"/>
    <row r="4941" customFormat="false" ht="15" hidden="false" customHeight="false" outlineLevel="0" collapsed="false"/>
    <row r="4942" customFormat="false" ht="15" hidden="false" customHeight="false" outlineLevel="0" collapsed="false"/>
    <row r="4943" customFormat="false" ht="15" hidden="false" customHeight="false" outlineLevel="0" collapsed="false"/>
    <row r="4944" customFormat="false" ht="15" hidden="false" customHeight="false" outlineLevel="0" collapsed="false"/>
    <row r="4945" customFormat="false" ht="15" hidden="false" customHeight="false" outlineLevel="0" collapsed="false"/>
    <row r="4946" customFormat="false" ht="15" hidden="false" customHeight="false" outlineLevel="0" collapsed="false"/>
    <row r="4947" customFormat="false" ht="15" hidden="false" customHeight="false" outlineLevel="0" collapsed="false"/>
    <row r="4948" customFormat="false" ht="15" hidden="false" customHeight="false" outlineLevel="0" collapsed="false"/>
    <row r="4949" customFormat="false" ht="15" hidden="false" customHeight="false" outlineLevel="0" collapsed="false"/>
    <row r="4950" customFormat="false" ht="15" hidden="false" customHeight="false" outlineLevel="0" collapsed="false"/>
    <row r="4951" customFormat="false" ht="15" hidden="false" customHeight="false" outlineLevel="0" collapsed="false"/>
    <row r="4952" customFormat="false" ht="15" hidden="false" customHeight="false" outlineLevel="0" collapsed="false"/>
    <row r="4953" customFormat="false" ht="15" hidden="false" customHeight="false" outlineLevel="0" collapsed="false"/>
    <row r="4954" customFormat="false" ht="15" hidden="false" customHeight="false" outlineLevel="0" collapsed="false"/>
    <row r="4955" customFormat="false" ht="15" hidden="false" customHeight="false" outlineLevel="0" collapsed="false"/>
    <row r="4956" customFormat="false" ht="15" hidden="false" customHeight="false" outlineLevel="0" collapsed="false"/>
    <row r="4957" customFormat="false" ht="15" hidden="false" customHeight="false" outlineLevel="0" collapsed="false"/>
    <row r="4958" customFormat="false" ht="15" hidden="false" customHeight="false" outlineLevel="0" collapsed="false"/>
    <row r="4959" customFormat="false" ht="15" hidden="false" customHeight="false" outlineLevel="0" collapsed="false"/>
    <row r="4960" customFormat="false" ht="15" hidden="false" customHeight="false" outlineLevel="0" collapsed="false"/>
    <row r="4961" customFormat="false" ht="15" hidden="false" customHeight="false" outlineLevel="0" collapsed="false"/>
    <row r="4962" customFormat="false" ht="15" hidden="false" customHeight="false" outlineLevel="0" collapsed="false"/>
    <row r="4963" customFormat="false" ht="15" hidden="false" customHeight="false" outlineLevel="0" collapsed="false"/>
    <row r="4964" customFormat="false" ht="15" hidden="false" customHeight="false" outlineLevel="0" collapsed="false"/>
    <row r="4965" customFormat="false" ht="15" hidden="false" customHeight="false" outlineLevel="0" collapsed="false"/>
    <row r="4966" customFormat="false" ht="15" hidden="false" customHeight="false" outlineLevel="0" collapsed="false"/>
    <row r="4967" customFormat="false" ht="15" hidden="false" customHeight="false" outlineLevel="0" collapsed="false"/>
    <row r="4968" customFormat="false" ht="15" hidden="false" customHeight="false" outlineLevel="0" collapsed="false"/>
    <row r="4969" customFormat="false" ht="15" hidden="false" customHeight="false" outlineLevel="0" collapsed="false"/>
    <row r="4970" customFormat="false" ht="15" hidden="false" customHeight="false" outlineLevel="0" collapsed="false"/>
    <row r="4971" customFormat="false" ht="15" hidden="false" customHeight="false" outlineLevel="0" collapsed="false"/>
    <row r="4972" customFormat="false" ht="15" hidden="false" customHeight="false" outlineLevel="0" collapsed="false"/>
    <row r="4973" customFormat="false" ht="15" hidden="false" customHeight="false" outlineLevel="0" collapsed="false"/>
    <row r="4974" customFormat="false" ht="15" hidden="false" customHeight="false" outlineLevel="0" collapsed="false"/>
    <row r="4975" customFormat="false" ht="15" hidden="false" customHeight="false" outlineLevel="0" collapsed="false"/>
    <row r="4976" customFormat="false" ht="15" hidden="false" customHeight="false" outlineLevel="0" collapsed="false"/>
    <row r="4977" customFormat="false" ht="15" hidden="false" customHeight="false" outlineLevel="0" collapsed="false"/>
    <row r="4978" customFormat="false" ht="15" hidden="false" customHeight="false" outlineLevel="0" collapsed="false"/>
    <row r="4979" customFormat="false" ht="15" hidden="false" customHeight="false" outlineLevel="0" collapsed="false"/>
    <row r="4980" customFormat="false" ht="15" hidden="false" customHeight="false" outlineLevel="0" collapsed="false"/>
    <row r="4981" customFormat="false" ht="15" hidden="false" customHeight="false" outlineLevel="0" collapsed="false"/>
    <row r="4982" customFormat="false" ht="15" hidden="false" customHeight="false" outlineLevel="0" collapsed="false"/>
    <row r="4983" customFormat="false" ht="15" hidden="false" customHeight="false" outlineLevel="0" collapsed="false"/>
    <row r="4984" customFormat="false" ht="15" hidden="false" customHeight="false" outlineLevel="0" collapsed="false"/>
    <row r="4985" customFormat="false" ht="15" hidden="false" customHeight="false" outlineLevel="0" collapsed="false"/>
    <row r="4986" customFormat="false" ht="15" hidden="false" customHeight="false" outlineLevel="0" collapsed="false"/>
    <row r="4987" customFormat="false" ht="15" hidden="false" customHeight="false" outlineLevel="0" collapsed="false"/>
    <row r="4988" customFormat="false" ht="15" hidden="false" customHeight="false" outlineLevel="0" collapsed="false"/>
    <row r="4989" customFormat="false" ht="15" hidden="false" customHeight="false" outlineLevel="0" collapsed="false"/>
    <row r="4990" customFormat="false" ht="15" hidden="false" customHeight="false" outlineLevel="0" collapsed="false"/>
    <row r="4991" customFormat="false" ht="15" hidden="false" customHeight="false" outlineLevel="0" collapsed="false"/>
    <row r="4992" customFormat="false" ht="15" hidden="false" customHeight="false" outlineLevel="0" collapsed="false"/>
    <row r="4993" customFormat="false" ht="15" hidden="false" customHeight="false" outlineLevel="0" collapsed="false"/>
    <row r="4994" customFormat="false" ht="15" hidden="false" customHeight="false" outlineLevel="0" collapsed="false"/>
    <row r="4995" customFormat="false" ht="15" hidden="false" customHeight="false" outlineLevel="0" collapsed="false"/>
    <row r="4996" customFormat="false" ht="15" hidden="false" customHeight="false" outlineLevel="0" collapsed="false"/>
    <row r="4997" customFormat="false" ht="15" hidden="false" customHeight="false" outlineLevel="0" collapsed="false"/>
    <row r="4998" customFormat="false" ht="15" hidden="false" customHeight="false" outlineLevel="0" collapsed="false"/>
    <row r="4999" customFormat="false" ht="15" hidden="false" customHeight="false" outlineLevel="0" collapsed="false"/>
    <row r="5000" customFormat="false" ht="15" hidden="false" customHeight="false" outlineLevel="0" collapsed="false"/>
    <row r="5001" customFormat="false" ht="15" hidden="false" customHeight="false" outlineLevel="0" collapsed="false"/>
    <row r="5002" customFormat="false" ht="15" hidden="false" customHeight="false" outlineLevel="0" collapsed="false"/>
    <row r="5003" customFormat="false" ht="15" hidden="false" customHeight="false" outlineLevel="0" collapsed="false"/>
    <row r="5004" customFormat="false" ht="15" hidden="false" customHeight="false" outlineLevel="0" collapsed="false"/>
    <row r="5005" customFormat="false" ht="15" hidden="false" customHeight="false" outlineLevel="0" collapsed="false"/>
    <row r="5006" customFormat="false" ht="15" hidden="false" customHeight="false" outlineLevel="0" collapsed="false"/>
    <row r="5007" customFormat="false" ht="15" hidden="false" customHeight="false" outlineLevel="0" collapsed="false"/>
    <row r="5008" customFormat="false" ht="15" hidden="false" customHeight="false" outlineLevel="0" collapsed="false"/>
    <row r="5009" customFormat="false" ht="15" hidden="false" customHeight="false" outlineLevel="0" collapsed="false"/>
    <row r="5010" customFormat="false" ht="15" hidden="false" customHeight="false" outlineLevel="0" collapsed="false"/>
    <row r="5011" customFormat="false" ht="15" hidden="false" customHeight="false" outlineLevel="0" collapsed="false"/>
    <row r="5012" customFormat="false" ht="15" hidden="false" customHeight="false" outlineLevel="0" collapsed="false"/>
    <row r="5013" customFormat="false" ht="15" hidden="false" customHeight="false" outlineLevel="0" collapsed="false"/>
    <row r="5014" customFormat="false" ht="15" hidden="false" customHeight="false" outlineLevel="0" collapsed="false"/>
    <row r="5015" customFormat="false" ht="15" hidden="false" customHeight="false" outlineLevel="0" collapsed="false"/>
    <row r="5016" customFormat="false" ht="15" hidden="false" customHeight="false" outlineLevel="0" collapsed="false"/>
    <row r="5017" customFormat="false" ht="15" hidden="false" customHeight="false" outlineLevel="0" collapsed="false"/>
    <row r="5018" customFormat="false" ht="15" hidden="false" customHeight="false" outlineLevel="0" collapsed="false"/>
    <row r="5019" customFormat="false" ht="15" hidden="false" customHeight="false" outlineLevel="0" collapsed="false"/>
    <row r="5020" customFormat="false" ht="15" hidden="false" customHeight="false" outlineLevel="0" collapsed="false"/>
    <row r="5021" customFormat="false" ht="15" hidden="false" customHeight="false" outlineLevel="0" collapsed="false"/>
    <row r="5022" customFormat="false" ht="15" hidden="false" customHeight="false" outlineLevel="0" collapsed="false"/>
    <row r="5023" customFormat="false" ht="15" hidden="false" customHeight="false" outlineLevel="0" collapsed="false"/>
    <row r="5024" customFormat="false" ht="15" hidden="false" customHeight="false" outlineLevel="0" collapsed="false"/>
    <row r="5025" customFormat="false" ht="15" hidden="false" customHeight="false" outlineLevel="0" collapsed="false"/>
    <row r="5026" customFormat="false" ht="15" hidden="false" customHeight="false" outlineLevel="0" collapsed="false"/>
    <row r="5027" customFormat="false" ht="15" hidden="false" customHeight="false" outlineLevel="0" collapsed="false"/>
    <row r="5028" customFormat="false" ht="15" hidden="false" customHeight="false" outlineLevel="0" collapsed="false"/>
    <row r="5029" customFormat="false" ht="15" hidden="false" customHeight="false" outlineLevel="0" collapsed="false"/>
    <row r="5030" customFormat="false" ht="15" hidden="false" customHeight="false" outlineLevel="0" collapsed="false"/>
    <row r="5031" customFormat="false" ht="15" hidden="false" customHeight="false" outlineLevel="0" collapsed="false"/>
    <row r="5032" customFormat="false" ht="15" hidden="false" customHeight="false" outlineLevel="0" collapsed="false"/>
    <row r="5033" customFormat="false" ht="15" hidden="false" customHeight="false" outlineLevel="0" collapsed="false"/>
    <row r="5034" customFormat="false" ht="15" hidden="false" customHeight="false" outlineLevel="0" collapsed="false"/>
    <row r="5035" customFormat="false" ht="15" hidden="false" customHeight="false" outlineLevel="0" collapsed="false"/>
    <row r="5036" customFormat="false" ht="15" hidden="false" customHeight="false" outlineLevel="0" collapsed="false"/>
    <row r="5037" customFormat="false" ht="15" hidden="false" customHeight="false" outlineLevel="0" collapsed="false"/>
    <row r="5038" customFormat="false" ht="15" hidden="false" customHeight="false" outlineLevel="0" collapsed="false"/>
    <row r="5039" customFormat="false" ht="15" hidden="false" customHeight="false" outlineLevel="0" collapsed="false"/>
    <row r="5040" customFormat="false" ht="15" hidden="false" customHeight="false" outlineLevel="0" collapsed="false"/>
    <row r="5041" customFormat="false" ht="15" hidden="false" customHeight="false" outlineLevel="0" collapsed="false"/>
    <row r="5042" customFormat="false" ht="15" hidden="false" customHeight="false" outlineLevel="0" collapsed="false"/>
    <row r="5043" customFormat="false" ht="15" hidden="false" customHeight="false" outlineLevel="0" collapsed="false"/>
    <row r="5044" customFormat="false" ht="15" hidden="false" customHeight="false" outlineLevel="0" collapsed="false"/>
    <row r="5045" customFormat="false" ht="15" hidden="false" customHeight="false" outlineLevel="0" collapsed="false"/>
    <row r="5046" customFormat="false" ht="15" hidden="false" customHeight="false" outlineLevel="0" collapsed="false"/>
    <row r="5047" customFormat="false" ht="15" hidden="false" customHeight="false" outlineLevel="0" collapsed="false"/>
    <row r="5048" customFormat="false" ht="15" hidden="false" customHeight="false" outlineLevel="0" collapsed="false"/>
    <row r="5049" customFormat="false" ht="15" hidden="false" customHeight="false" outlineLevel="0" collapsed="false"/>
    <row r="5050" customFormat="false" ht="15" hidden="false" customHeight="false" outlineLevel="0" collapsed="false"/>
    <row r="5051" customFormat="false" ht="15" hidden="false" customHeight="false" outlineLevel="0" collapsed="false"/>
    <row r="5052" customFormat="false" ht="15" hidden="false" customHeight="false" outlineLevel="0" collapsed="false"/>
    <row r="5053" customFormat="false" ht="15" hidden="false" customHeight="false" outlineLevel="0" collapsed="false"/>
    <row r="5054" customFormat="false" ht="15" hidden="false" customHeight="false" outlineLevel="0" collapsed="false"/>
    <row r="5055" customFormat="false" ht="15" hidden="false" customHeight="false" outlineLevel="0" collapsed="false"/>
    <row r="5056" customFormat="false" ht="15" hidden="false" customHeight="false" outlineLevel="0" collapsed="false"/>
    <row r="5057" customFormat="false" ht="15" hidden="false" customHeight="false" outlineLevel="0" collapsed="false"/>
    <row r="5058" customFormat="false" ht="15" hidden="false" customHeight="false" outlineLevel="0" collapsed="false"/>
    <row r="5059" customFormat="false" ht="15" hidden="false" customHeight="false" outlineLevel="0" collapsed="false"/>
    <row r="5060" customFormat="false" ht="15" hidden="false" customHeight="false" outlineLevel="0" collapsed="false"/>
    <row r="5061" customFormat="false" ht="15" hidden="false" customHeight="false" outlineLevel="0" collapsed="false"/>
    <row r="5062" customFormat="false" ht="15" hidden="false" customHeight="false" outlineLevel="0" collapsed="false"/>
    <row r="5063" customFormat="false" ht="15" hidden="false" customHeight="false" outlineLevel="0" collapsed="false"/>
    <row r="5064" customFormat="false" ht="15" hidden="false" customHeight="false" outlineLevel="0" collapsed="false"/>
    <row r="5065" customFormat="false" ht="15" hidden="false" customHeight="false" outlineLevel="0" collapsed="false"/>
    <row r="5066" customFormat="false" ht="15" hidden="false" customHeight="false" outlineLevel="0" collapsed="false"/>
    <row r="5067" customFormat="false" ht="15" hidden="false" customHeight="false" outlineLevel="0" collapsed="false"/>
    <row r="5068" customFormat="false" ht="15" hidden="false" customHeight="false" outlineLevel="0" collapsed="false"/>
    <row r="5069" customFormat="false" ht="15" hidden="false" customHeight="false" outlineLevel="0" collapsed="false"/>
    <row r="5070" customFormat="false" ht="15" hidden="false" customHeight="false" outlineLevel="0" collapsed="false"/>
    <row r="5071" customFormat="false" ht="15" hidden="false" customHeight="false" outlineLevel="0" collapsed="false"/>
    <row r="5072" customFormat="false" ht="15" hidden="false" customHeight="false" outlineLevel="0" collapsed="false"/>
    <row r="5073" customFormat="false" ht="15" hidden="false" customHeight="false" outlineLevel="0" collapsed="false"/>
    <row r="5074" customFormat="false" ht="15" hidden="false" customHeight="false" outlineLevel="0" collapsed="false"/>
    <row r="5075" customFormat="false" ht="15" hidden="false" customHeight="false" outlineLevel="0" collapsed="false"/>
    <row r="5076" customFormat="false" ht="15" hidden="false" customHeight="false" outlineLevel="0" collapsed="false"/>
    <row r="5077" customFormat="false" ht="15" hidden="false" customHeight="false" outlineLevel="0" collapsed="false"/>
    <row r="5078" customFormat="false" ht="15" hidden="false" customHeight="false" outlineLevel="0" collapsed="false"/>
    <row r="5079" customFormat="false" ht="15" hidden="false" customHeight="false" outlineLevel="0" collapsed="false"/>
    <row r="5080" customFormat="false" ht="15" hidden="false" customHeight="false" outlineLevel="0" collapsed="false"/>
    <row r="5081" customFormat="false" ht="15" hidden="false" customHeight="false" outlineLevel="0" collapsed="false"/>
    <row r="5082" customFormat="false" ht="15" hidden="false" customHeight="false" outlineLevel="0" collapsed="false"/>
    <row r="5083" customFormat="false" ht="15" hidden="false" customHeight="false" outlineLevel="0" collapsed="false"/>
    <row r="5084" customFormat="false" ht="15" hidden="false" customHeight="false" outlineLevel="0" collapsed="false"/>
    <row r="5085" customFormat="false" ht="15" hidden="false" customHeight="false" outlineLevel="0" collapsed="false"/>
    <row r="5086" customFormat="false" ht="15" hidden="false" customHeight="false" outlineLevel="0" collapsed="false"/>
    <row r="5087" customFormat="false" ht="15" hidden="false" customHeight="false" outlineLevel="0" collapsed="false"/>
    <row r="5088" customFormat="false" ht="15" hidden="false" customHeight="false" outlineLevel="0" collapsed="false"/>
    <row r="5089" customFormat="false" ht="15" hidden="false" customHeight="false" outlineLevel="0" collapsed="false"/>
    <row r="5090" customFormat="false" ht="15" hidden="false" customHeight="false" outlineLevel="0" collapsed="false"/>
    <row r="5091" customFormat="false" ht="15" hidden="false" customHeight="false" outlineLevel="0" collapsed="false"/>
    <row r="5092" customFormat="false" ht="15" hidden="false" customHeight="false" outlineLevel="0" collapsed="false"/>
    <row r="5093" customFormat="false" ht="15" hidden="false" customHeight="false" outlineLevel="0" collapsed="false"/>
    <row r="5094" customFormat="false" ht="15" hidden="false" customHeight="false" outlineLevel="0" collapsed="false"/>
    <row r="5095" customFormat="false" ht="15" hidden="false" customHeight="false" outlineLevel="0" collapsed="false"/>
    <row r="5096" customFormat="false" ht="15" hidden="false" customHeight="false" outlineLevel="0" collapsed="false"/>
    <row r="5097" customFormat="false" ht="15" hidden="false" customHeight="false" outlineLevel="0" collapsed="false"/>
    <row r="5098" customFormat="false" ht="15" hidden="false" customHeight="false" outlineLevel="0" collapsed="false"/>
    <row r="5099" customFormat="false" ht="15" hidden="false" customHeight="false" outlineLevel="0" collapsed="false"/>
    <row r="5100" customFormat="false" ht="15" hidden="false" customHeight="false" outlineLevel="0" collapsed="false"/>
    <row r="5101" customFormat="false" ht="15" hidden="false" customHeight="false" outlineLevel="0" collapsed="false"/>
    <row r="5102" customFormat="false" ht="15" hidden="false" customHeight="false" outlineLevel="0" collapsed="false"/>
    <row r="5103" customFormat="false" ht="15" hidden="false" customHeight="false" outlineLevel="0" collapsed="false"/>
    <row r="5104" customFormat="false" ht="15" hidden="false" customHeight="false" outlineLevel="0" collapsed="false"/>
    <row r="5105" customFormat="false" ht="15" hidden="false" customHeight="false" outlineLevel="0" collapsed="false"/>
    <row r="5106" customFormat="false" ht="15" hidden="false" customHeight="false" outlineLevel="0" collapsed="false"/>
    <row r="5107" customFormat="false" ht="15" hidden="false" customHeight="false" outlineLevel="0" collapsed="false"/>
    <row r="5108" customFormat="false" ht="15" hidden="false" customHeight="false" outlineLevel="0" collapsed="false"/>
    <row r="5109" customFormat="false" ht="15" hidden="false" customHeight="false" outlineLevel="0" collapsed="false"/>
    <row r="5110" customFormat="false" ht="15" hidden="false" customHeight="false" outlineLevel="0" collapsed="false"/>
    <row r="5111" customFormat="false" ht="15" hidden="false" customHeight="false" outlineLevel="0" collapsed="false"/>
    <row r="5112" customFormat="false" ht="15" hidden="false" customHeight="false" outlineLevel="0" collapsed="false"/>
    <row r="5113" customFormat="false" ht="15" hidden="false" customHeight="false" outlineLevel="0" collapsed="false"/>
    <row r="5114" customFormat="false" ht="15" hidden="false" customHeight="false" outlineLevel="0" collapsed="false"/>
    <row r="5115" customFormat="false" ht="15" hidden="false" customHeight="false" outlineLevel="0" collapsed="false"/>
    <row r="5116" customFormat="false" ht="15" hidden="false" customHeight="false" outlineLevel="0" collapsed="false"/>
    <row r="5117" customFormat="false" ht="15" hidden="false" customHeight="false" outlineLevel="0" collapsed="false"/>
    <row r="5118" customFormat="false" ht="15" hidden="false" customHeight="false" outlineLevel="0" collapsed="false"/>
    <row r="5119" customFormat="false" ht="15" hidden="false" customHeight="false" outlineLevel="0" collapsed="false"/>
    <row r="5120" customFormat="false" ht="15" hidden="false" customHeight="false" outlineLevel="0" collapsed="false"/>
    <row r="5121" customFormat="false" ht="15" hidden="false" customHeight="false" outlineLevel="0" collapsed="false"/>
    <row r="5122" customFormat="false" ht="15" hidden="false" customHeight="false" outlineLevel="0" collapsed="false"/>
    <row r="5123" customFormat="false" ht="15" hidden="false" customHeight="false" outlineLevel="0" collapsed="false"/>
    <row r="5124" customFormat="false" ht="15" hidden="false" customHeight="false" outlineLevel="0" collapsed="false"/>
    <row r="5125" customFormat="false" ht="15" hidden="false" customHeight="false" outlineLevel="0" collapsed="false"/>
    <row r="5126" customFormat="false" ht="15" hidden="false" customHeight="false" outlineLevel="0" collapsed="false"/>
    <row r="5127" customFormat="false" ht="15" hidden="false" customHeight="false" outlineLevel="0" collapsed="false"/>
    <row r="5128" customFormat="false" ht="15" hidden="false" customHeight="false" outlineLevel="0" collapsed="false"/>
    <row r="5129" customFormat="false" ht="15" hidden="false" customHeight="false" outlineLevel="0" collapsed="false"/>
    <row r="5130" customFormat="false" ht="15" hidden="false" customHeight="false" outlineLevel="0" collapsed="false"/>
    <row r="5131" customFormat="false" ht="15" hidden="false" customHeight="false" outlineLevel="0" collapsed="false"/>
    <row r="5132" customFormat="false" ht="15" hidden="false" customHeight="false" outlineLevel="0" collapsed="false"/>
    <row r="5133" customFormat="false" ht="15" hidden="false" customHeight="false" outlineLevel="0" collapsed="false"/>
    <row r="5134" customFormat="false" ht="15" hidden="false" customHeight="false" outlineLevel="0" collapsed="false"/>
    <row r="5135" customFormat="false" ht="15" hidden="false" customHeight="false" outlineLevel="0" collapsed="false"/>
    <row r="5136" customFormat="false" ht="15" hidden="false" customHeight="false" outlineLevel="0" collapsed="false"/>
    <row r="5137" customFormat="false" ht="15" hidden="false" customHeight="false" outlineLevel="0" collapsed="false"/>
    <row r="5138" customFormat="false" ht="15" hidden="false" customHeight="false" outlineLevel="0" collapsed="false"/>
    <row r="5139" customFormat="false" ht="15" hidden="false" customHeight="false" outlineLevel="0" collapsed="false"/>
    <row r="5140" customFormat="false" ht="15" hidden="false" customHeight="false" outlineLevel="0" collapsed="false"/>
    <row r="5141" customFormat="false" ht="15" hidden="false" customHeight="false" outlineLevel="0" collapsed="false"/>
    <row r="5142" customFormat="false" ht="15" hidden="false" customHeight="false" outlineLevel="0" collapsed="false"/>
    <row r="5143" customFormat="false" ht="15" hidden="false" customHeight="false" outlineLevel="0" collapsed="false"/>
    <row r="5144" customFormat="false" ht="15" hidden="false" customHeight="false" outlineLevel="0" collapsed="false"/>
    <row r="5145" customFormat="false" ht="15" hidden="false" customHeight="false" outlineLevel="0" collapsed="false"/>
    <row r="5146" customFormat="false" ht="15" hidden="false" customHeight="false" outlineLevel="0" collapsed="false"/>
    <row r="5147" customFormat="false" ht="15" hidden="false" customHeight="false" outlineLevel="0" collapsed="false"/>
    <row r="5148" customFormat="false" ht="15" hidden="false" customHeight="false" outlineLevel="0" collapsed="false"/>
    <row r="5149" customFormat="false" ht="15" hidden="false" customHeight="false" outlineLevel="0" collapsed="false"/>
    <row r="5150" customFormat="false" ht="15" hidden="false" customHeight="false" outlineLevel="0" collapsed="false"/>
    <row r="5151" customFormat="false" ht="15" hidden="false" customHeight="false" outlineLevel="0" collapsed="false"/>
    <row r="5152" customFormat="false" ht="15" hidden="false" customHeight="false" outlineLevel="0" collapsed="false"/>
    <row r="5153" customFormat="false" ht="15" hidden="false" customHeight="false" outlineLevel="0" collapsed="false"/>
    <row r="5154" customFormat="false" ht="15" hidden="false" customHeight="false" outlineLevel="0" collapsed="false"/>
    <row r="5155" customFormat="false" ht="15" hidden="false" customHeight="false" outlineLevel="0" collapsed="false"/>
    <row r="5156" customFormat="false" ht="15" hidden="false" customHeight="false" outlineLevel="0" collapsed="false"/>
    <row r="5157" customFormat="false" ht="15" hidden="false" customHeight="false" outlineLevel="0" collapsed="false"/>
    <row r="5158" customFormat="false" ht="15" hidden="false" customHeight="false" outlineLevel="0" collapsed="false"/>
    <row r="5159" customFormat="false" ht="15" hidden="false" customHeight="false" outlineLevel="0" collapsed="false"/>
    <row r="5160" customFormat="false" ht="15" hidden="false" customHeight="false" outlineLevel="0" collapsed="false"/>
    <row r="5161" customFormat="false" ht="15" hidden="false" customHeight="false" outlineLevel="0" collapsed="false"/>
    <row r="5162" customFormat="false" ht="15" hidden="false" customHeight="false" outlineLevel="0" collapsed="false"/>
    <row r="5163" customFormat="false" ht="15" hidden="false" customHeight="false" outlineLevel="0" collapsed="false"/>
    <row r="5164" customFormat="false" ht="15" hidden="false" customHeight="false" outlineLevel="0" collapsed="false"/>
    <row r="5165" customFormat="false" ht="15" hidden="false" customHeight="false" outlineLevel="0" collapsed="false"/>
    <row r="5166" customFormat="false" ht="15" hidden="false" customHeight="false" outlineLevel="0" collapsed="false"/>
    <row r="5167" customFormat="false" ht="15" hidden="false" customHeight="false" outlineLevel="0" collapsed="false"/>
    <row r="5168" customFormat="false" ht="15" hidden="false" customHeight="false" outlineLevel="0" collapsed="false"/>
    <row r="5169" customFormat="false" ht="15" hidden="false" customHeight="false" outlineLevel="0" collapsed="false"/>
    <row r="5170" customFormat="false" ht="15" hidden="false" customHeight="false" outlineLevel="0" collapsed="false"/>
    <row r="5171" customFormat="false" ht="15" hidden="false" customHeight="false" outlineLevel="0" collapsed="false"/>
    <row r="5172" customFormat="false" ht="15" hidden="false" customHeight="false" outlineLevel="0" collapsed="false"/>
    <row r="5173" customFormat="false" ht="15" hidden="false" customHeight="false" outlineLevel="0" collapsed="false"/>
    <row r="5174" customFormat="false" ht="15" hidden="false" customHeight="false" outlineLevel="0" collapsed="false"/>
    <row r="5175" customFormat="false" ht="15" hidden="false" customHeight="false" outlineLevel="0" collapsed="false"/>
    <row r="5176" customFormat="false" ht="15" hidden="false" customHeight="false" outlineLevel="0" collapsed="false"/>
    <row r="5177" customFormat="false" ht="15" hidden="false" customHeight="false" outlineLevel="0" collapsed="false"/>
    <row r="5178" customFormat="false" ht="15" hidden="false" customHeight="false" outlineLevel="0" collapsed="false"/>
    <row r="5179" customFormat="false" ht="15" hidden="false" customHeight="false" outlineLevel="0" collapsed="false"/>
    <row r="5180" customFormat="false" ht="15" hidden="false" customHeight="false" outlineLevel="0" collapsed="false"/>
    <row r="5181" customFormat="false" ht="15" hidden="false" customHeight="false" outlineLevel="0" collapsed="false"/>
    <row r="5182" customFormat="false" ht="15" hidden="false" customHeight="false" outlineLevel="0" collapsed="false"/>
    <row r="5183" customFormat="false" ht="15" hidden="false" customHeight="false" outlineLevel="0" collapsed="false"/>
    <row r="5184" customFormat="false" ht="15" hidden="false" customHeight="false" outlineLevel="0" collapsed="false"/>
    <row r="5185" customFormat="false" ht="15" hidden="false" customHeight="false" outlineLevel="0" collapsed="false"/>
    <row r="5186" customFormat="false" ht="15" hidden="false" customHeight="false" outlineLevel="0" collapsed="false"/>
    <row r="5187" customFormat="false" ht="15" hidden="false" customHeight="false" outlineLevel="0" collapsed="false"/>
    <row r="5188" customFormat="false" ht="15" hidden="false" customHeight="false" outlineLevel="0" collapsed="false"/>
    <row r="5189" customFormat="false" ht="15" hidden="false" customHeight="false" outlineLevel="0" collapsed="false"/>
    <row r="5190" customFormat="false" ht="15" hidden="false" customHeight="false" outlineLevel="0" collapsed="false"/>
    <row r="5191" customFormat="false" ht="15" hidden="false" customHeight="false" outlineLevel="0" collapsed="false"/>
    <row r="5192" customFormat="false" ht="15" hidden="false" customHeight="false" outlineLevel="0" collapsed="false"/>
    <row r="5193" customFormat="false" ht="15" hidden="false" customHeight="false" outlineLevel="0" collapsed="false"/>
    <row r="5194" customFormat="false" ht="15" hidden="false" customHeight="false" outlineLevel="0" collapsed="false"/>
    <row r="5195" customFormat="false" ht="15" hidden="false" customHeight="false" outlineLevel="0" collapsed="false"/>
    <row r="5196" customFormat="false" ht="15" hidden="false" customHeight="false" outlineLevel="0" collapsed="false"/>
    <row r="5197" customFormat="false" ht="15" hidden="false" customHeight="false" outlineLevel="0" collapsed="false"/>
    <row r="5198" customFormat="false" ht="15" hidden="false" customHeight="false" outlineLevel="0" collapsed="false"/>
    <row r="5199" customFormat="false" ht="15" hidden="false" customHeight="false" outlineLevel="0" collapsed="false"/>
    <row r="5200" customFormat="false" ht="15" hidden="false" customHeight="false" outlineLevel="0" collapsed="false"/>
    <row r="5201" customFormat="false" ht="15" hidden="false" customHeight="false" outlineLevel="0" collapsed="false"/>
    <row r="5202" customFormat="false" ht="15" hidden="false" customHeight="false" outlineLevel="0" collapsed="false"/>
    <row r="5203" customFormat="false" ht="15" hidden="false" customHeight="false" outlineLevel="0" collapsed="false"/>
    <row r="5204" customFormat="false" ht="15" hidden="false" customHeight="false" outlineLevel="0" collapsed="false"/>
    <row r="5205" customFormat="false" ht="15" hidden="false" customHeight="false" outlineLevel="0" collapsed="false"/>
    <row r="5206" customFormat="false" ht="15" hidden="false" customHeight="false" outlineLevel="0" collapsed="false"/>
    <row r="5207" customFormat="false" ht="15" hidden="false" customHeight="false" outlineLevel="0" collapsed="false"/>
    <row r="5208" customFormat="false" ht="15" hidden="false" customHeight="false" outlineLevel="0" collapsed="false"/>
    <row r="5209" customFormat="false" ht="15" hidden="false" customHeight="false" outlineLevel="0" collapsed="false"/>
    <row r="5210" customFormat="false" ht="15" hidden="false" customHeight="false" outlineLevel="0" collapsed="false"/>
    <row r="5211" customFormat="false" ht="15" hidden="false" customHeight="false" outlineLevel="0" collapsed="false"/>
    <row r="5212" customFormat="false" ht="15" hidden="false" customHeight="false" outlineLevel="0" collapsed="false"/>
    <row r="5213" customFormat="false" ht="15" hidden="false" customHeight="false" outlineLevel="0" collapsed="false"/>
    <row r="5214" customFormat="false" ht="15" hidden="false" customHeight="false" outlineLevel="0" collapsed="false"/>
    <row r="5215" customFormat="false" ht="15" hidden="false" customHeight="false" outlineLevel="0" collapsed="false"/>
    <row r="5216" customFormat="false" ht="15" hidden="false" customHeight="false" outlineLevel="0" collapsed="false"/>
    <row r="5217" customFormat="false" ht="15" hidden="false" customHeight="false" outlineLevel="0" collapsed="false"/>
    <row r="5218" customFormat="false" ht="15" hidden="false" customHeight="false" outlineLevel="0" collapsed="false"/>
    <row r="5219" customFormat="false" ht="15" hidden="false" customHeight="false" outlineLevel="0" collapsed="false"/>
    <row r="5220" customFormat="false" ht="15" hidden="false" customHeight="false" outlineLevel="0" collapsed="false"/>
    <row r="5221" customFormat="false" ht="15" hidden="false" customHeight="false" outlineLevel="0" collapsed="false"/>
    <row r="5222" customFormat="false" ht="15" hidden="false" customHeight="false" outlineLevel="0" collapsed="false"/>
    <row r="5223" customFormat="false" ht="15" hidden="false" customHeight="false" outlineLevel="0" collapsed="false"/>
    <row r="5224" customFormat="false" ht="15" hidden="false" customHeight="false" outlineLevel="0" collapsed="false"/>
    <row r="5225" customFormat="false" ht="15" hidden="false" customHeight="false" outlineLevel="0" collapsed="false"/>
    <row r="5226" customFormat="false" ht="15" hidden="false" customHeight="false" outlineLevel="0" collapsed="false"/>
    <row r="5227" customFormat="false" ht="15" hidden="false" customHeight="false" outlineLevel="0" collapsed="false"/>
    <row r="5228" customFormat="false" ht="15" hidden="false" customHeight="false" outlineLevel="0" collapsed="false"/>
    <row r="5229" customFormat="false" ht="15" hidden="false" customHeight="false" outlineLevel="0" collapsed="false"/>
    <row r="5230" customFormat="false" ht="15" hidden="false" customHeight="false" outlineLevel="0" collapsed="false"/>
    <row r="5231" customFormat="false" ht="15" hidden="false" customHeight="false" outlineLevel="0" collapsed="false"/>
    <row r="5232" customFormat="false" ht="15" hidden="false" customHeight="false" outlineLevel="0" collapsed="false"/>
    <row r="5233" customFormat="false" ht="15" hidden="false" customHeight="false" outlineLevel="0" collapsed="false"/>
    <row r="5234" customFormat="false" ht="15" hidden="false" customHeight="false" outlineLevel="0" collapsed="false"/>
    <row r="5235" customFormat="false" ht="15" hidden="false" customHeight="false" outlineLevel="0" collapsed="false"/>
    <row r="5236" customFormat="false" ht="15" hidden="false" customHeight="false" outlineLevel="0" collapsed="false"/>
    <row r="5237" customFormat="false" ht="15" hidden="false" customHeight="false" outlineLevel="0" collapsed="false"/>
    <row r="5238" customFormat="false" ht="15" hidden="false" customHeight="false" outlineLevel="0" collapsed="false"/>
    <row r="5239" customFormat="false" ht="15" hidden="false" customHeight="false" outlineLevel="0" collapsed="false"/>
    <row r="5240" customFormat="false" ht="15" hidden="false" customHeight="false" outlineLevel="0" collapsed="false"/>
    <row r="5241" customFormat="false" ht="15" hidden="false" customHeight="false" outlineLevel="0" collapsed="false"/>
    <row r="5242" customFormat="false" ht="15" hidden="false" customHeight="false" outlineLevel="0" collapsed="false"/>
    <row r="5243" customFormat="false" ht="15" hidden="false" customHeight="false" outlineLevel="0" collapsed="false"/>
    <row r="5244" customFormat="false" ht="15" hidden="false" customHeight="false" outlineLevel="0" collapsed="false"/>
    <row r="5245" customFormat="false" ht="15" hidden="false" customHeight="false" outlineLevel="0" collapsed="false"/>
    <row r="5246" customFormat="false" ht="15" hidden="false" customHeight="false" outlineLevel="0" collapsed="false"/>
    <row r="5247" customFormat="false" ht="15" hidden="false" customHeight="false" outlineLevel="0" collapsed="false"/>
    <row r="5248" customFormat="false" ht="15" hidden="false" customHeight="false" outlineLevel="0" collapsed="false"/>
    <row r="5249" customFormat="false" ht="15" hidden="false" customHeight="false" outlineLevel="0" collapsed="false"/>
    <row r="5250" customFormat="false" ht="15" hidden="false" customHeight="false" outlineLevel="0" collapsed="false"/>
    <row r="5251" customFormat="false" ht="15" hidden="false" customHeight="false" outlineLevel="0" collapsed="false"/>
    <row r="5252" customFormat="false" ht="15" hidden="false" customHeight="false" outlineLevel="0" collapsed="false"/>
    <row r="5253" customFormat="false" ht="15" hidden="false" customHeight="false" outlineLevel="0" collapsed="false"/>
    <row r="5254" customFormat="false" ht="15" hidden="false" customHeight="false" outlineLevel="0" collapsed="false"/>
    <row r="5255" customFormat="false" ht="15" hidden="false" customHeight="false" outlineLevel="0" collapsed="false"/>
    <row r="5256" customFormat="false" ht="15" hidden="false" customHeight="false" outlineLevel="0" collapsed="false"/>
    <row r="5257" customFormat="false" ht="15" hidden="false" customHeight="false" outlineLevel="0" collapsed="false"/>
    <row r="5258" customFormat="false" ht="15" hidden="false" customHeight="false" outlineLevel="0" collapsed="false"/>
    <row r="5259" customFormat="false" ht="15" hidden="false" customHeight="false" outlineLevel="0" collapsed="false"/>
    <row r="5260" customFormat="false" ht="15" hidden="false" customHeight="false" outlineLevel="0" collapsed="false"/>
    <row r="5261" customFormat="false" ht="15" hidden="false" customHeight="false" outlineLevel="0" collapsed="false"/>
    <row r="5262" customFormat="false" ht="15" hidden="false" customHeight="false" outlineLevel="0" collapsed="false"/>
    <row r="5263" customFormat="false" ht="15" hidden="false" customHeight="false" outlineLevel="0" collapsed="false"/>
    <row r="5264" customFormat="false" ht="15" hidden="false" customHeight="false" outlineLevel="0" collapsed="false"/>
    <row r="5265" customFormat="false" ht="15" hidden="false" customHeight="false" outlineLevel="0" collapsed="false"/>
    <row r="5266" customFormat="false" ht="15" hidden="false" customHeight="false" outlineLevel="0" collapsed="false"/>
    <row r="5267" customFormat="false" ht="15" hidden="false" customHeight="false" outlineLevel="0" collapsed="false"/>
    <row r="5268" customFormat="false" ht="15" hidden="false" customHeight="false" outlineLevel="0" collapsed="false"/>
    <row r="5269" customFormat="false" ht="15" hidden="false" customHeight="false" outlineLevel="0" collapsed="false"/>
    <row r="5270" customFormat="false" ht="15" hidden="false" customHeight="false" outlineLevel="0" collapsed="false"/>
    <row r="5271" customFormat="false" ht="15" hidden="false" customHeight="false" outlineLevel="0" collapsed="false"/>
    <row r="5272" customFormat="false" ht="15" hidden="false" customHeight="false" outlineLevel="0" collapsed="false"/>
    <row r="5273" customFormat="false" ht="15" hidden="false" customHeight="false" outlineLevel="0" collapsed="false"/>
    <row r="5274" customFormat="false" ht="15" hidden="false" customHeight="false" outlineLevel="0" collapsed="false"/>
    <row r="5275" customFormat="false" ht="15" hidden="false" customHeight="false" outlineLevel="0" collapsed="false"/>
    <row r="5276" customFormat="false" ht="15" hidden="false" customHeight="false" outlineLevel="0" collapsed="false"/>
    <row r="5277" customFormat="false" ht="15" hidden="false" customHeight="false" outlineLevel="0" collapsed="false"/>
    <row r="5278" customFormat="false" ht="15" hidden="false" customHeight="false" outlineLevel="0" collapsed="false"/>
    <row r="5279" customFormat="false" ht="15" hidden="false" customHeight="false" outlineLevel="0" collapsed="false"/>
    <row r="5280" customFormat="false" ht="15" hidden="false" customHeight="false" outlineLevel="0" collapsed="false"/>
    <row r="5281" customFormat="false" ht="15" hidden="false" customHeight="false" outlineLevel="0" collapsed="false"/>
    <row r="5282" customFormat="false" ht="15" hidden="false" customHeight="false" outlineLevel="0" collapsed="false"/>
    <row r="5283" customFormat="false" ht="15" hidden="false" customHeight="false" outlineLevel="0" collapsed="false"/>
    <row r="5284" customFormat="false" ht="15" hidden="false" customHeight="false" outlineLevel="0" collapsed="false"/>
    <row r="5285" customFormat="false" ht="15" hidden="false" customHeight="false" outlineLevel="0" collapsed="false"/>
    <row r="5286" customFormat="false" ht="15" hidden="false" customHeight="false" outlineLevel="0" collapsed="false"/>
    <row r="5287" customFormat="false" ht="15" hidden="false" customHeight="false" outlineLevel="0" collapsed="false"/>
    <row r="5288" customFormat="false" ht="15" hidden="false" customHeight="false" outlineLevel="0" collapsed="false"/>
    <row r="5289" customFormat="false" ht="15" hidden="false" customHeight="false" outlineLevel="0" collapsed="false"/>
    <row r="5290" customFormat="false" ht="15" hidden="false" customHeight="false" outlineLevel="0" collapsed="false"/>
    <row r="5291" customFormat="false" ht="15" hidden="false" customHeight="false" outlineLevel="0" collapsed="false"/>
    <row r="5292" customFormat="false" ht="15" hidden="false" customHeight="false" outlineLevel="0" collapsed="false"/>
    <row r="5293" customFormat="false" ht="15" hidden="false" customHeight="false" outlineLevel="0" collapsed="false"/>
    <row r="5294" customFormat="false" ht="15" hidden="false" customHeight="false" outlineLevel="0" collapsed="false"/>
    <row r="5295" customFormat="false" ht="15" hidden="false" customHeight="false" outlineLevel="0" collapsed="false"/>
    <row r="5296" customFormat="false" ht="15" hidden="false" customHeight="false" outlineLevel="0" collapsed="false"/>
    <row r="5297" customFormat="false" ht="15" hidden="false" customHeight="false" outlineLevel="0" collapsed="false"/>
    <row r="5298" customFormat="false" ht="15" hidden="false" customHeight="false" outlineLevel="0" collapsed="false"/>
    <row r="5299" customFormat="false" ht="15" hidden="false" customHeight="false" outlineLevel="0" collapsed="false"/>
    <row r="5300" customFormat="false" ht="15" hidden="false" customHeight="false" outlineLevel="0" collapsed="false"/>
    <row r="5301" customFormat="false" ht="15" hidden="false" customHeight="false" outlineLevel="0" collapsed="false"/>
    <row r="5302" customFormat="false" ht="15" hidden="false" customHeight="false" outlineLevel="0" collapsed="false"/>
    <row r="5303" customFormat="false" ht="15" hidden="false" customHeight="false" outlineLevel="0" collapsed="false"/>
    <row r="5304" customFormat="false" ht="15" hidden="false" customHeight="false" outlineLevel="0" collapsed="false"/>
    <row r="5305" customFormat="false" ht="15" hidden="false" customHeight="false" outlineLevel="0" collapsed="false"/>
    <row r="5306" customFormat="false" ht="15" hidden="false" customHeight="false" outlineLevel="0" collapsed="false"/>
    <row r="5307" customFormat="false" ht="15" hidden="false" customHeight="false" outlineLevel="0" collapsed="false"/>
    <row r="5308" customFormat="false" ht="15" hidden="false" customHeight="false" outlineLevel="0" collapsed="false"/>
    <row r="5309" customFormat="false" ht="15" hidden="false" customHeight="false" outlineLevel="0" collapsed="false"/>
    <row r="5310" customFormat="false" ht="15" hidden="false" customHeight="false" outlineLevel="0" collapsed="false"/>
    <row r="5311" customFormat="false" ht="15" hidden="false" customHeight="false" outlineLevel="0" collapsed="false"/>
    <row r="5312" customFormat="false" ht="15" hidden="false" customHeight="false" outlineLevel="0" collapsed="false"/>
    <row r="5313" customFormat="false" ht="15" hidden="false" customHeight="false" outlineLevel="0" collapsed="false"/>
    <row r="5314" customFormat="false" ht="15" hidden="false" customHeight="false" outlineLevel="0" collapsed="false"/>
    <row r="5315" customFormat="false" ht="15" hidden="false" customHeight="false" outlineLevel="0" collapsed="false"/>
    <row r="5316" customFormat="false" ht="15" hidden="false" customHeight="false" outlineLevel="0" collapsed="false"/>
    <row r="5317" customFormat="false" ht="15" hidden="false" customHeight="false" outlineLevel="0" collapsed="false"/>
    <row r="5318" customFormat="false" ht="15" hidden="false" customHeight="false" outlineLevel="0" collapsed="false"/>
    <row r="5319" customFormat="false" ht="15" hidden="false" customHeight="false" outlineLevel="0" collapsed="false"/>
    <row r="5320" customFormat="false" ht="15" hidden="false" customHeight="false" outlineLevel="0" collapsed="false"/>
    <row r="5321" customFormat="false" ht="15" hidden="false" customHeight="false" outlineLevel="0" collapsed="false"/>
    <row r="5322" customFormat="false" ht="15" hidden="false" customHeight="false" outlineLevel="0" collapsed="false"/>
    <row r="5323" customFormat="false" ht="15" hidden="false" customHeight="false" outlineLevel="0" collapsed="false"/>
    <row r="5324" customFormat="false" ht="15" hidden="false" customHeight="false" outlineLevel="0" collapsed="false"/>
    <row r="5325" customFormat="false" ht="15" hidden="false" customHeight="false" outlineLevel="0" collapsed="false"/>
    <row r="5326" customFormat="false" ht="15" hidden="false" customHeight="false" outlineLevel="0" collapsed="false"/>
    <row r="5327" customFormat="false" ht="15" hidden="false" customHeight="false" outlineLevel="0" collapsed="false"/>
    <row r="5328" customFormat="false" ht="15" hidden="false" customHeight="false" outlineLevel="0" collapsed="false"/>
    <row r="5329" customFormat="false" ht="15" hidden="false" customHeight="false" outlineLevel="0" collapsed="false"/>
    <row r="5330" customFormat="false" ht="15" hidden="false" customHeight="false" outlineLevel="0" collapsed="false"/>
    <row r="5331" customFormat="false" ht="15" hidden="false" customHeight="false" outlineLevel="0" collapsed="false"/>
    <row r="5332" customFormat="false" ht="15" hidden="false" customHeight="false" outlineLevel="0" collapsed="false"/>
    <row r="5333" customFormat="false" ht="15" hidden="false" customHeight="false" outlineLevel="0" collapsed="false"/>
    <row r="5334" customFormat="false" ht="15" hidden="false" customHeight="false" outlineLevel="0" collapsed="false"/>
    <row r="5335" customFormat="false" ht="15" hidden="false" customHeight="false" outlineLevel="0" collapsed="false"/>
    <row r="5336" customFormat="false" ht="15" hidden="false" customHeight="false" outlineLevel="0" collapsed="false"/>
    <row r="5337" customFormat="false" ht="15" hidden="false" customHeight="false" outlineLevel="0" collapsed="false"/>
    <row r="5338" customFormat="false" ht="15" hidden="false" customHeight="false" outlineLevel="0" collapsed="false"/>
    <row r="5339" customFormat="false" ht="15" hidden="false" customHeight="false" outlineLevel="0" collapsed="false"/>
    <row r="5340" customFormat="false" ht="15" hidden="false" customHeight="false" outlineLevel="0" collapsed="false"/>
    <row r="5341" customFormat="false" ht="15" hidden="false" customHeight="false" outlineLevel="0" collapsed="false"/>
    <row r="5342" customFormat="false" ht="15" hidden="false" customHeight="false" outlineLevel="0" collapsed="false"/>
    <row r="5343" customFormat="false" ht="15" hidden="false" customHeight="false" outlineLevel="0" collapsed="false"/>
    <row r="5344" customFormat="false" ht="15" hidden="false" customHeight="false" outlineLevel="0" collapsed="false"/>
    <row r="5345" customFormat="false" ht="15" hidden="false" customHeight="false" outlineLevel="0" collapsed="false"/>
    <row r="5346" customFormat="false" ht="15" hidden="false" customHeight="false" outlineLevel="0" collapsed="false"/>
    <row r="5347" customFormat="false" ht="15" hidden="false" customHeight="false" outlineLevel="0" collapsed="false"/>
    <row r="5348" customFormat="false" ht="15" hidden="false" customHeight="false" outlineLevel="0" collapsed="false"/>
    <row r="5349" customFormat="false" ht="15" hidden="false" customHeight="false" outlineLevel="0" collapsed="false"/>
    <row r="5350" customFormat="false" ht="15" hidden="false" customHeight="false" outlineLevel="0" collapsed="false"/>
    <row r="5351" customFormat="false" ht="15" hidden="false" customHeight="false" outlineLevel="0" collapsed="false"/>
    <row r="5352" customFormat="false" ht="15" hidden="false" customHeight="false" outlineLevel="0" collapsed="false"/>
    <row r="5353" customFormat="false" ht="15" hidden="false" customHeight="false" outlineLevel="0" collapsed="false"/>
    <row r="5354" customFormat="false" ht="15" hidden="false" customHeight="false" outlineLevel="0" collapsed="false"/>
    <row r="5355" customFormat="false" ht="15" hidden="false" customHeight="false" outlineLevel="0" collapsed="false"/>
    <row r="5356" customFormat="false" ht="15" hidden="false" customHeight="false" outlineLevel="0" collapsed="false"/>
    <row r="5357" customFormat="false" ht="15" hidden="false" customHeight="false" outlineLevel="0" collapsed="false"/>
    <row r="5358" customFormat="false" ht="15" hidden="false" customHeight="false" outlineLevel="0" collapsed="false"/>
    <row r="5359" customFormat="false" ht="15" hidden="false" customHeight="false" outlineLevel="0" collapsed="false"/>
    <row r="5360" customFormat="false" ht="15" hidden="false" customHeight="false" outlineLevel="0" collapsed="false"/>
    <row r="5361" customFormat="false" ht="15" hidden="false" customHeight="false" outlineLevel="0" collapsed="false"/>
    <row r="5362" customFormat="false" ht="15" hidden="false" customHeight="false" outlineLevel="0" collapsed="false"/>
    <row r="5363" customFormat="false" ht="15" hidden="false" customHeight="false" outlineLevel="0" collapsed="false"/>
    <row r="5364" customFormat="false" ht="15" hidden="false" customHeight="false" outlineLevel="0" collapsed="false"/>
    <row r="5365" customFormat="false" ht="15" hidden="false" customHeight="false" outlineLevel="0" collapsed="false"/>
    <row r="5366" customFormat="false" ht="15" hidden="false" customHeight="false" outlineLevel="0" collapsed="false"/>
    <row r="5367" customFormat="false" ht="15" hidden="false" customHeight="false" outlineLevel="0" collapsed="false"/>
    <row r="5368" customFormat="false" ht="15" hidden="false" customHeight="false" outlineLevel="0" collapsed="false"/>
    <row r="5369" customFormat="false" ht="15" hidden="false" customHeight="false" outlineLevel="0" collapsed="false"/>
    <row r="5370" customFormat="false" ht="15" hidden="false" customHeight="false" outlineLevel="0" collapsed="false"/>
    <row r="5371" customFormat="false" ht="15" hidden="false" customHeight="false" outlineLevel="0" collapsed="false"/>
    <row r="5372" customFormat="false" ht="15" hidden="false" customHeight="false" outlineLevel="0" collapsed="false"/>
    <row r="5373" customFormat="false" ht="15" hidden="false" customHeight="false" outlineLevel="0" collapsed="false"/>
    <row r="5374" customFormat="false" ht="15" hidden="false" customHeight="false" outlineLevel="0" collapsed="false"/>
    <row r="5375" customFormat="false" ht="15" hidden="false" customHeight="false" outlineLevel="0" collapsed="false"/>
    <row r="5376" customFormat="false" ht="15" hidden="false" customHeight="false" outlineLevel="0" collapsed="false"/>
    <row r="5377" customFormat="false" ht="15" hidden="false" customHeight="false" outlineLevel="0" collapsed="false"/>
    <row r="5378" customFormat="false" ht="15" hidden="false" customHeight="false" outlineLevel="0" collapsed="false"/>
    <row r="5379" customFormat="false" ht="15" hidden="false" customHeight="false" outlineLevel="0" collapsed="false"/>
    <row r="5380" customFormat="false" ht="15" hidden="false" customHeight="false" outlineLevel="0" collapsed="false"/>
    <row r="5381" customFormat="false" ht="15" hidden="false" customHeight="false" outlineLevel="0" collapsed="false"/>
    <row r="5382" customFormat="false" ht="15" hidden="false" customHeight="false" outlineLevel="0" collapsed="false"/>
    <row r="5383" customFormat="false" ht="15" hidden="false" customHeight="false" outlineLevel="0" collapsed="false"/>
    <row r="5384" customFormat="false" ht="15" hidden="false" customHeight="false" outlineLevel="0" collapsed="false"/>
    <row r="5385" customFormat="false" ht="15" hidden="false" customHeight="false" outlineLevel="0" collapsed="false"/>
    <row r="5386" customFormat="false" ht="15" hidden="false" customHeight="false" outlineLevel="0" collapsed="false"/>
    <row r="5387" customFormat="false" ht="15" hidden="false" customHeight="false" outlineLevel="0" collapsed="false"/>
    <row r="5388" customFormat="false" ht="15" hidden="false" customHeight="false" outlineLevel="0" collapsed="false"/>
    <row r="5389" customFormat="false" ht="15" hidden="false" customHeight="false" outlineLevel="0" collapsed="false"/>
    <row r="5390" customFormat="false" ht="15" hidden="false" customHeight="false" outlineLevel="0" collapsed="false"/>
    <row r="5391" customFormat="false" ht="15" hidden="false" customHeight="false" outlineLevel="0" collapsed="false"/>
    <row r="5392" customFormat="false" ht="15" hidden="false" customHeight="false" outlineLevel="0" collapsed="false"/>
    <row r="5393" customFormat="false" ht="15" hidden="false" customHeight="false" outlineLevel="0" collapsed="false"/>
    <row r="5394" customFormat="false" ht="15" hidden="false" customHeight="false" outlineLevel="0" collapsed="false"/>
    <row r="5395" customFormat="false" ht="15" hidden="false" customHeight="false" outlineLevel="0" collapsed="false"/>
    <row r="5396" customFormat="false" ht="15" hidden="false" customHeight="false" outlineLevel="0" collapsed="false"/>
    <row r="5397" customFormat="false" ht="15" hidden="false" customHeight="false" outlineLevel="0" collapsed="false"/>
    <row r="5398" customFormat="false" ht="15" hidden="false" customHeight="false" outlineLevel="0" collapsed="false"/>
    <row r="5399" customFormat="false" ht="15" hidden="false" customHeight="false" outlineLevel="0" collapsed="false"/>
    <row r="5400" customFormat="false" ht="15" hidden="false" customHeight="false" outlineLevel="0" collapsed="false"/>
    <row r="5401" customFormat="false" ht="15" hidden="false" customHeight="false" outlineLevel="0" collapsed="false"/>
    <row r="5402" customFormat="false" ht="15" hidden="false" customHeight="false" outlineLevel="0" collapsed="false"/>
    <row r="5403" customFormat="false" ht="15" hidden="false" customHeight="false" outlineLevel="0" collapsed="false"/>
    <row r="5404" customFormat="false" ht="15" hidden="false" customHeight="false" outlineLevel="0" collapsed="false"/>
    <row r="5405" customFormat="false" ht="15" hidden="false" customHeight="false" outlineLevel="0" collapsed="false"/>
    <row r="5406" customFormat="false" ht="15" hidden="false" customHeight="false" outlineLevel="0" collapsed="false"/>
    <row r="5407" customFormat="false" ht="15" hidden="false" customHeight="false" outlineLevel="0" collapsed="false"/>
    <row r="5408" customFormat="false" ht="15" hidden="false" customHeight="false" outlineLevel="0" collapsed="false"/>
    <row r="5409" customFormat="false" ht="15" hidden="false" customHeight="false" outlineLevel="0" collapsed="false"/>
    <row r="5410" customFormat="false" ht="15" hidden="false" customHeight="false" outlineLevel="0" collapsed="false"/>
    <row r="5411" customFormat="false" ht="15" hidden="false" customHeight="false" outlineLevel="0" collapsed="false"/>
    <row r="5412" customFormat="false" ht="15" hidden="false" customHeight="false" outlineLevel="0" collapsed="false"/>
    <row r="5413" customFormat="false" ht="15" hidden="false" customHeight="false" outlineLevel="0" collapsed="false"/>
    <row r="5414" customFormat="false" ht="15" hidden="false" customHeight="false" outlineLevel="0" collapsed="false"/>
    <row r="5415" customFormat="false" ht="15" hidden="false" customHeight="false" outlineLevel="0" collapsed="false"/>
    <row r="5416" customFormat="false" ht="15" hidden="false" customHeight="false" outlineLevel="0" collapsed="false"/>
    <row r="5417" customFormat="false" ht="15" hidden="false" customHeight="false" outlineLevel="0" collapsed="false"/>
    <row r="5418" customFormat="false" ht="15" hidden="false" customHeight="false" outlineLevel="0" collapsed="false"/>
    <row r="5419" customFormat="false" ht="15" hidden="false" customHeight="false" outlineLevel="0" collapsed="false"/>
    <row r="5420" customFormat="false" ht="15" hidden="false" customHeight="false" outlineLevel="0" collapsed="false"/>
    <row r="5421" customFormat="false" ht="15" hidden="false" customHeight="false" outlineLevel="0" collapsed="false"/>
    <row r="5422" customFormat="false" ht="15" hidden="false" customHeight="false" outlineLevel="0" collapsed="false"/>
    <row r="5423" customFormat="false" ht="15" hidden="false" customHeight="false" outlineLevel="0" collapsed="false"/>
    <row r="5424" customFormat="false" ht="15" hidden="false" customHeight="false" outlineLevel="0" collapsed="false"/>
    <row r="5425" customFormat="false" ht="15" hidden="false" customHeight="false" outlineLevel="0" collapsed="false"/>
    <row r="5426" customFormat="false" ht="15" hidden="false" customHeight="false" outlineLevel="0" collapsed="false"/>
    <row r="5427" customFormat="false" ht="15" hidden="false" customHeight="false" outlineLevel="0" collapsed="false"/>
    <row r="5428" customFormat="false" ht="15" hidden="false" customHeight="false" outlineLevel="0" collapsed="false"/>
    <row r="5429" customFormat="false" ht="15" hidden="false" customHeight="false" outlineLevel="0" collapsed="false"/>
    <row r="5430" customFormat="false" ht="15" hidden="false" customHeight="false" outlineLevel="0" collapsed="false"/>
    <row r="5431" customFormat="false" ht="15" hidden="false" customHeight="false" outlineLevel="0" collapsed="false"/>
    <row r="5432" customFormat="false" ht="15" hidden="false" customHeight="false" outlineLevel="0" collapsed="false"/>
    <row r="5433" customFormat="false" ht="15" hidden="false" customHeight="false" outlineLevel="0" collapsed="false"/>
    <row r="5434" customFormat="false" ht="15" hidden="false" customHeight="false" outlineLevel="0" collapsed="false"/>
    <row r="5435" customFormat="false" ht="15" hidden="false" customHeight="false" outlineLevel="0" collapsed="false"/>
    <row r="5436" customFormat="false" ht="15" hidden="false" customHeight="false" outlineLevel="0" collapsed="false"/>
    <row r="5437" customFormat="false" ht="15" hidden="false" customHeight="false" outlineLevel="0" collapsed="false"/>
    <row r="5438" customFormat="false" ht="15" hidden="false" customHeight="false" outlineLevel="0" collapsed="false"/>
    <row r="5439" customFormat="false" ht="15" hidden="false" customHeight="false" outlineLevel="0" collapsed="false"/>
    <row r="5440" customFormat="false" ht="15" hidden="false" customHeight="false" outlineLevel="0" collapsed="false"/>
    <row r="5441" customFormat="false" ht="15" hidden="false" customHeight="false" outlineLevel="0" collapsed="false"/>
    <row r="5442" customFormat="false" ht="15" hidden="false" customHeight="false" outlineLevel="0" collapsed="false"/>
    <row r="5443" customFormat="false" ht="15" hidden="false" customHeight="false" outlineLevel="0" collapsed="false"/>
    <row r="5444" customFormat="false" ht="15" hidden="false" customHeight="false" outlineLevel="0" collapsed="false"/>
    <row r="5445" customFormat="false" ht="15" hidden="false" customHeight="false" outlineLevel="0" collapsed="false"/>
    <row r="5446" customFormat="false" ht="15" hidden="false" customHeight="false" outlineLevel="0" collapsed="false"/>
    <row r="5447" customFormat="false" ht="15" hidden="false" customHeight="false" outlineLevel="0" collapsed="false"/>
    <row r="5448" customFormat="false" ht="15" hidden="false" customHeight="false" outlineLevel="0" collapsed="false"/>
    <row r="5449" customFormat="false" ht="15" hidden="false" customHeight="false" outlineLevel="0" collapsed="false"/>
    <row r="5450" customFormat="false" ht="15" hidden="false" customHeight="false" outlineLevel="0" collapsed="false"/>
    <row r="5451" customFormat="false" ht="15" hidden="false" customHeight="false" outlineLevel="0" collapsed="false"/>
    <row r="5452" customFormat="false" ht="15" hidden="false" customHeight="false" outlineLevel="0" collapsed="false"/>
    <row r="5453" customFormat="false" ht="15" hidden="false" customHeight="false" outlineLevel="0" collapsed="false"/>
    <row r="5454" customFormat="false" ht="15" hidden="false" customHeight="false" outlineLevel="0" collapsed="false"/>
    <row r="5455" customFormat="false" ht="15" hidden="false" customHeight="false" outlineLevel="0" collapsed="false"/>
    <row r="5456" customFormat="false" ht="15" hidden="false" customHeight="false" outlineLevel="0" collapsed="false"/>
    <row r="5457" customFormat="false" ht="15" hidden="false" customHeight="false" outlineLevel="0" collapsed="false"/>
    <row r="5458" customFormat="false" ht="15" hidden="false" customHeight="false" outlineLevel="0" collapsed="false"/>
    <row r="5459" customFormat="false" ht="15" hidden="false" customHeight="false" outlineLevel="0" collapsed="false"/>
    <row r="5460" customFormat="false" ht="15" hidden="false" customHeight="false" outlineLevel="0" collapsed="false"/>
    <row r="5461" customFormat="false" ht="15" hidden="false" customHeight="false" outlineLevel="0" collapsed="false"/>
    <row r="5462" customFormat="false" ht="15" hidden="false" customHeight="false" outlineLevel="0" collapsed="false"/>
    <row r="5463" customFormat="false" ht="15" hidden="false" customHeight="false" outlineLevel="0" collapsed="false"/>
    <row r="5464" customFormat="false" ht="15" hidden="false" customHeight="false" outlineLevel="0" collapsed="false"/>
    <row r="5465" customFormat="false" ht="15" hidden="false" customHeight="false" outlineLevel="0" collapsed="false"/>
    <row r="5466" customFormat="false" ht="15" hidden="false" customHeight="false" outlineLevel="0" collapsed="false"/>
    <row r="5467" customFormat="false" ht="15" hidden="false" customHeight="false" outlineLevel="0" collapsed="false"/>
    <row r="5468" customFormat="false" ht="15" hidden="false" customHeight="false" outlineLevel="0" collapsed="false"/>
    <row r="5469" customFormat="false" ht="15" hidden="false" customHeight="false" outlineLevel="0" collapsed="false"/>
    <row r="5470" customFormat="false" ht="15" hidden="false" customHeight="false" outlineLevel="0" collapsed="false"/>
    <row r="5471" customFormat="false" ht="15" hidden="false" customHeight="false" outlineLevel="0" collapsed="false"/>
    <row r="5472" customFormat="false" ht="15" hidden="false" customHeight="false" outlineLevel="0" collapsed="false"/>
    <row r="5473" customFormat="false" ht="15" hidden="false" customHeight="false" outlineLevel="0" collapsed="false"/>
    <row r="5474" customFormat="false" ht="15" hidden="false" customHeight="false" outlineLevel="0" collapsed="false"/>
    <row r="5475" customFormat="false" ht="15" hidden="false" customHeight="false" outlineLevel="0" collapsed="false"/>
    <row r="5476" customFormat="false" ht="15" hidden="false" customHeight="false" outlineLevel="0" collapsed="false"/>
    <row r="5477" customFormat="false" ht="15" hidden="false" customHeight="false" outlineLevel="0" collapsed="false"/>
    <row r="5478" customFormat="false" ht="15" hidden="false" customHeight="false" outlineLevel="0" collapsed="false"/>
    <row r="5479" customFormat="false" ht="15" hidden="false" customHeight="false" outlineLevel="0" collapsed="false"/>
    <row r="5480" customFormat="false" ht="15" hidden="false" customHeight="false" outlineLevel="0" collapsed="false"/>
    <row r="5481" customFormat="false" ht="15" hidden="false" customHeight="false" outlineLevel="0" collapsed="false"/>
    <row r="5482" customFormat="false" ht="15" hidden="false" customHeight="false" outlineLevel="0" collapsed="false"/>
    <row r="5483" customFormat="false" ht="15" hidden="false" customHeight="false" outlineLevel="0" collapsed="false"/>
    <row r="5484" customFormat="false" ht="15" hidden="false" customHeight="false" outlineLevel="0" collapsed="false"/>
    <row r="5485" customFormat="false" ht="15" hidden="false" customHeight="false" outlineLevel="0" collapsed="false"/>
    <row r="5486" customFormat="false" ht="15" hidden="false" customHeight="false" outlineLevel="0" collapsed="false"/>
    <row r="5487" customFormat="false" ht="15" hidden="false" customHeight="false" outlineLevel="0" collapsed="false"/>
    <row r="5488" customFormat="false" ht="15" hidden="false" customHeight="false" outlineLevel="0" collapsed="false"/>
    <row r="5489" customFormat="false" ht="15" hidden="false" customHeight="false" outlineLevel="0" collapsed="false"/>
    <row r="5490" customFormat="false" ht="15" hidden="false" customHeight="false" outlineLevel="0" collapsed="false"/>
    <row r="5491" customFormat="false" ht="15" hidden="false" customHeight="false" outlineLevel="0" collapsed="false"/>
    <row r="5492" customFormat="false" ht="15" hidden="false" customHeight="false" outlineLevel="0" collapsed="false"/>
    <row r="5493" customFormat="false" ht="15" hidden="false" customHeight="false" outlineLevel="0" collapsed="false"/>
    <row r="5494" customFormat="false" ht="15" hidden="false" customHeight="false" outlineLevel="0" collapsed="false"/>
    <row r="5495" customFormat="false" ht="15" hidden="false" customHeight="false" outlineLevel="0" collapsed="false"/>
    <row r="5496" customFormat="false" ht="15" hidden="false" customHeight="false" outlineLevel="0" collapsed="false"/>
    <row r="5497" customFormat="false" ht="15" hidden="false" customHeight="false" outlineLevel="0" collapsed="false"/>
    <row r="5498" customFormat="false" ht="15" hidden="false" customHeight="false" outlineLevel="0" collapsed="false"/>
    <row r="5499" customFormat="false" ht="15" hidden="false" customHeight="false" outlineLevel="0" collapsed="false"/>
    <row r="5500" customFormat="false" ht="15" hidden="false" customHeight="false" outlineLevel="0" collapsed="false"/>
    <row r="5501" customFormat="false" ht="15" hidden="false" customHeight="false" outlineLevel="0" collapsed="false"/>
    <row r="5502" customFormat="false" ht="15" hidden="false" customHeight="false" outlineLevel="0" collapsed="false"/>
    <row r="5503" customFormat="false" ht="15" hidden="false" customHeight="false" outlineLevel="0" collapsed="false"/>
    <row r="5504" customFormat="false" ht="15" hidden="false" customHeight="false" outlineLevel="0" collapsed="false"/>
    <row r="5505" customFormat="false" ht="15" hidden="false" customHeight="false" outlineLevel="0" collapsed="false"/>
    <row r="5506" customFormat="false" ht="15" hidden="false" customHeight="false" outlineLevel="0" collapsed="false"/>
    <row r="5507" customFormat="false" ht="15" hidden="false" customHeight="false" outlineLevel="0" collapsed="false"/>
    <row r="5508" customFormat="false" ht="15" hidden="false" customHeight="false" outlineLevel="0" collapsed="false"/>
    <row r="5509" customFormat="false" ht="15" hidden="false" customHeight="false" outlineLevel="0" collapsed="false"/>
    <row r="5510" customFormat="false" ht="15" hidden="false" customHeight="false" outlineLevel="0" collapsed="false"/>
    <row r="5511" customFormat="false" ht="15" hidden="false" customHeight="false" outlineLevel="0" collapsed="false"/>
    <row r="5512" customFormat="false" ht="15" hidden="false" customHeight="false" outlineLevel="0" collapsed="false"/>
    <row r="5513" customFormat="false" ht="15" hidden="false" customHeight="false" outlineLevel="0" collapsed="false"/>
    <row r="5514" customFormat="false" ht="15" hidden="false" customHeight="false" outlineLevel="0" collapsed="false"/>
    <row r="5515" customFormat="false" ht="15" hidden="false" customHeight="false" outlineLevel="0" collapsed="false"/>
    <row r="5516" customFormat="false" ht="15" hidden="false" customHeight="false" outlineLevel="0" collapsed="false"/>
    <row r="5517" customFormat="false" ht="15" hidden="false" customHeight="false" outlineLevel="0" collapsed="false"/>
    <row r="5518" customFormat="false" ht="15" hidden="false" customHeight="false" outlineLevel="0" collapsed="false"/>
    <row r="5519" customFormat="false" ht="15" hidden="false" customHeight="false" outlineLevel="0" collapsed="false"/>
    <row r="5520" customFormat="false" ht="15" hidden="false" customHeight="false" outlineLevel="0" collapsed="false"/>
    <row r="5521" customFormat="false" ht="15" hidden="false" customHeight="false" outlineLevel="0" collapsed="false"/>
    <row r="5522" customFormat="false" ht="15" hidden="false" customHeight="false" outlineLevel="0" collapsed="false"/>
    <row r="5523" customFormat="false" ht="15" hidden="false" customHeight="false" outlineLevel="0" collapsed="false"/>
    <row r="5524" customFormat="false" ht="15" hidden="false" customHeight="false" outlineLevel="0" collapsed="false"/>
    <row r="5525" customFormat="false" ht="15" hidden="false" customHeight="false" outlineLevel="0" collapsed="false"/>
    <row r="5526" customFormat="false" ht="15" hidden="false" customHeight="false" outlineLevel="0" collapsed="false"/>
    <row r="5527" customFormat="false" ht="15" hidden="false" customHeight="false" outlineLevel="0" collapsed="false"/>
    <row r="5528" customFormat="false" ht="15" hidden="false" customHeight="false" outlineLevel="0" collapsed="false"/>
    <row r="5529" customFormat="false" ht="15" hidden="false" customHeight="false" outlineLevel="0" collapsed="false"/>
    <row r="5530" customFormat="false" ht="15" hidden="false" customHeight="false" outlineLevel="0" collapsed="false"/>
    <row r="5531" customFormat="false" ht="15" hidden="false" customHeight="false" outlineLevel="0" collapsed="false"/>
    <row r="5532" customFormat="false" ht="15" hidden="false" customHeight="false" outlineLevel="0" collapsed="false"/>
    <row r="5533" customFormat="false" ht="15" hidden="false" customHeight="false" outlineLevel="0" collapsed="false"/>
    <row r="5534" customFormat="false" ht="15" hidden="false" customHeight="false" outlineLevel="0" collapsed="false"/>
    <row r="5535" customFormat="false" ht="15" hidden="false" customHeight="false" outlineLevel="0" collapsed="false"/>
    <row r="5536" customFormat="false" ht="15" hidden="false" customHeight="false" outlineLevel="0" collapsed="false"/>
    <row r="5537" customFormat="false" ht="15" hidden="false" customHeight="false" outlineLevel="0" collapsed="false"/>
    <row r="5538" customFormat="false" ht="15" hidden="false" customHeight="false" outlineLevel="0" collapsed="false"/>
    <row r="5539" customFormat="false" ht="15" hidden="false" customHeight="false" outlineLevel="0" collapsed="false"/>
    <row r="5540" customFormat="false" ht="15" hidden="false" customHeight="false" outlineLevel="0" collapsed="false"/>
    <row r="5541" customFormat="false" ht="15" hidden="false" customHeight="false" outlineLevel="0" collapsed="false"/>
    <row r="5542" customFormat="false" ht="15" hidden="false" customHeight="false" outlineLevel="0" collapsed="false"/>
    <row r="5543" customFormat="false" ht="15" hidden="false" customHeight="false" outlineLevel="0" collapsed="false"/>
    <row r="5544" customFormat="false" ht="15" hidden="false" customHeight="false" outlineLevel="0" collapsed="false"/>
    <row r="5545" customFormat="false" ht="15" hidden="false" customHeight="false" outlineLevel="0" collapsed="false"/>
    <row r="5546" customFormat="false" ht="15" hidden="false" customHeight="false" outlineLevel="0" collapsed="false"/>
    <row r="5547" customFormat="false" ht="15" hidden="false" customHeight="false" outlineLevel="0" collapsed="false"/>
    <row r="5548" customFormat="false" ht="15" hidden="false" customHeight="false" outlineLevel="0" collapsed="false"/>
    <row r="5549" customFormat="false" ht="15" hidden="false" customHeight="false" outlineLevel="0" collapsed="false"/>
    <row r="5550" customFormat="false" ht="15" hidden="false" customHeight="false" outlineLevel="0" collapsed="false"/>
    <row r="5551" customFormat="false" ht="15" hidden="false" customHeight="false" outlineLevel="0" collapsed="false"/>
    <row r="5552" customFormat="false" ht="15" hidden="false" customHeight="false" outlineLevel="0" collapsed="false"/>
    <row r="5553" customFormat="false" ht="15" hidden="false" customHeight="false" outlineLevel="0" collapsed="false"/>
    <row r="5554" customFormat="false" ht="15" hidden="false" customHeight="false" outlineLevel="0" collapsed="false"/>
    <row r="5555" customFormat="false" ht="15" hidden="false" customHeight="false" outlineLevel="0" collapsed="false"/>
    <row r="5556" customFormat="false" ht="15" hidden="false" customHeight="false" outlineLevel="0" collapsed="false"/>
    <row r="5557" customFormat="false" ht="15" hidden="false" customHeight="false" outlineLevel="0" collapsed="false"/>
    <row r="5558" customFormat="false" ht="15" hidden="false" customHeight="false" outlineLevel="0" collapsed="false"/>
    <row r="5559" customFormat="false" ht="15" hidden="false" customHeight="false" outlineLevel="0" collapsed="false"/>
    <row r="5560" customFormat="false" ht="15" hidden="false" customHeight="false" outlineLevel="0" collapsed="false"/>
    <row r="5561" customFormat="false" ht="15" hidden="false" customHeight="false" outlineLevel="0" collapsed="false"/>
    <row r="5562" customFormat="false" ht="15" hidden="false" customHeight="false" outlineLevel="0" collapsed="false"/>
    <row r="5563" customFormat="false" ht="15" hidden="false" customHeight="false" outlineLevel="0" collapsed="false"/>
    <row r="5564" customFormat="false" ht="15" hidden="false" customHeight="false" outlineLevel="0" collapsed="false"/>
    <row r="5565" customFormat="false" ht="15" hidden="false" customHeight="false" outlineLevel="0" collapsed="false"/>
    <row r="5566" customFormat="false" ht="15" hidden="false" customHeight="false" outlineLevel="0" collapsed="false"/>
    <row r="5567" customFormat="false" ht="15" hidden="false" customHeight="false" outlineLevel="0" collapsed="false"/>
    <row r="5568" customFormat="false" ht="15" hidden="false" customHeight="false" outlineLevel="0" collapsed="false"/>
    <row r="5569" customFormat="false" ht="15" hidden="false" customHeight="false" outlineLevel="0" collapsed="false"/>
    <row r="5570" customFormat="false" ht="15" hidden="false" customHeight="false" outlineLevel="0" collapsed="false"/>
    <row r="5571" customFormat="false" ht="15" hidden="false" customHeight="false" outlineLevel="0" collapsed="false"/>
    <row r="5572" customFormat="false" ht="15" hidden="false" customHeight="false" outlineLevel="0" collapsed="false"/>
    <row r="5573" customFormat="false" ht="15" hidden="false" customHeight="false" outlineLevel="0" collapsed="false"/>
    <row r="5574" customFormat="false" ht="15" hidden="false" customHeight="false" outlineLevel="0" collapsed="false"/>
    <row r="5575" customFormat="false" ht="15" hidden="false" customHeight="false" outlineLevel="0" collapsed="false"/>
    <row r="5576" customFormat="false" ht="15" hidden="false" customHeight="false" outlineLevel="0" collapsed="false"/>
    <row r="5577" customFormat="false" ht="15" hidden="false" customHeight="false" outlineLevel="0" collapsed="false"/>
    <row r="5578" customFormat="false" ht="15" hidden="false" customHeight="false" outlineLevel="0" collapsed="false"/>
    <row r="5579" customFormat="false" ht="15" hidden="false" customHeight="false" outlineLevel="0" collapsed="false"/>
    <row r="5580" customFormat="false" ht="15" hidden="false" customHeight="false" outlineLevel="0" collapsed="false"/>
    <row r="5581" customFormat="false" ht="15" hidden="false" customHeight="false" outlineLevel="0" collapsed="false"/>
    <row r="5582" customFormat="false" ht="15" hidden="false" customHeight="false" outlineLevel="0" collapsed="false"/>
    <row r="5583" customFormat="false" ht="15" hidden="false" customHeight="false" outlineLevel="0" collapsed="false"/>
    <row r="5584" customFormat="false" ht="15" hidden="false" customHeight="false" outlineLevel="0" collapsed="false"/>
    <row r="5585" customFormat="false" ht="15" hidden="false" customHeight="false" outlineLevel="0" collapsed="false"/>
    <row r="5586" customFormat="false" ht="15" hidden="false" customHeight="false" outlineLevel="0" collapsed="false"/>
    <row r="5587" customFormat="false" ht="15" hidden="false" customHeight="false" outlineLevel="0" collapsed="false"/>
    <row r="5588" customFormat="false" ht="15" hidden="false" customHeight="false" outlineLevel="0" collapsed="false"/>
    <row r="5589" customFormat="false" ht="15" hidden="false" customHeight="false" outlineLevel="0" collapsed="false"/>
    <row r="5590" customFormat="false" ht="15" hidden="false" customHeight="false" outlineLevel="0" collapsed="false"/>
    <row r="5591" customFormat="false" ht="15" hidden="false" customHeight="false" outlineLevel="0" collapsed="false"/>
    <row r="5592" customFormat="false" ht="15" hidden="false" customHeight="false" outlineLevel="0" collapsed="false"/>
    <row r="5593" customFormat="false" ht="15" hidden="false" customHeight="false" outlineLevel="0" collapsed="false"/>
    <row r="5594" customFormat="false" ht="15" hidden="false" customHeight="false" outlineLevel="0" collapsed="false"/>
    <row r="5595" customFormat="false" ht="15" hidden="false" customHeight="false" outlineLevel="0" collapsed="false"/>
    <row r="5596" customFormat="false" ht="15" hidden="false" customHeight="false" outlineLevel="0" collapsed="false"/>
    <row r="5597" customFormat="false" ht="15" hidden="false" customHeight="false" outlineLevel="0" collapsed="false"/>
    <row r="5598" customFormat="false" ht="15" hidden="false" customHeight="false" outlineLevel="0" collapsed="false"/>
    <row r="5599" customFormat="false" ht="15" hidden="false" customHeight="false" outlineLevel="0" collapsed="false"/>
    <row r="5600" customFormat="false" ht="15" hidden="false" customHeight="false" outlineLevel="0" collapsed="false"/>
    <row r="5601" customFormat="false" ht="15" hidden="false" customHeight="false" outlineLevel="0" collapsed="false"/>
    <row r="5602" customFormat="false" ht="15" hidden="false" customHeight="false" outlineLevel="0" collapsed="false"/>
    <row r="5603" customFormat="false" ht="15" hidden="false" customHeight="false" outlineLevel="0" collapsed="false"/>
    <row r="5604" customFormat="false" ht="15" hidden="false" customHeight="false" outlineLevel="0" collapsed="false"/>
    <row r="5605" customFormat="false" ht="15" hidden="false" customHeight="false" outlineLevel="0" collapsed="false"/>
    <row r="5606" customFormat="false" ht="15" hidden="false" customHeight="false" outlineLevel="0" collapsed="false"/>
    <row r="5607" customFormat="false" ht="15" hidden="false" customHeight="false" outlineLevel="0" collapsed="false"/>
    <row r="5608" customFormat="false" ht="15" hidden="false" customHeight="false" outlineLevel="0" collapsed="false"/>
    <row r="5609" customFormat="false" ht="15" hidden="false" customHeight="false" outlineLevel="0" collapsed="false"/>
    <row r="5610" customFormat="false" ht="15" hidden="false" customHeight="false" outlineLevel="0" collapsed="false"/>
    <row r="5611" customFormat="false" ht="15" hidden="false" customHeight="false" outlineLevel="0" collapsed="false"/>
    <row r="5612" customFormat="false" ht="15" hidden="false" customHeight="false" outlineLevel="0" collapsed="false"/>
    <row r="5613" customFormat="false" ht="15" hidden="false" customHeight="false" outlineLevel="0" collapsed="false"/>
    <row r="5614" customFormat="false" ht="15" hidden="false" customHeight="false" outlineLevel="0" collapsed="false"/>
    <row r="5615" customFormat="false" ht="15" hidden="false" customHeight="false" outlineLevel="0" collapsed="false"/>
    <row r="5616" customFormat="false" ht="15" hidden="false" customHeight="false" outlineLevel="0" collapsed="false"/>
    <row r="5617" customFormat="false" ht="15" hidden="false" customHeight="false" outlineLevel="0" collapsed="false"/>
    <row r="5618" customFormat="false" ht="15" hidden="false" customHeight="false" outlineLevel="0" collapsed="false"/>
    <row r="5619" customFormat="false" ht="15" hidden="false" customHeight="false" outlineLevel="0" collapsed="false"/>
    <row r="5620" customFormat="false" ht="15" hidden="false" customHeight="false" outlineLevel="0" collapsed="false"/>
    <row r="5621" customFormat="false" ht="15" hidden="false" customHeight="false" outlineLevel="0" collapsed="false"/>
    <row r="5622" customFormat="false" ht="15" hidden="false" customHeight="false" outlineLevel="0" collapsed="false"/>
    <row r="5623" customFormat="false" ht="15" hidden="false" customHeight="false" outlineLevel="0" collapsed="false"/>
    <row r="5624" customFormat="false" ht="15" hidden="false" customHeight="false" outlineLevel="0" collapsed="false"/>
    <row r="5625" customFormat="false" ht="15" hidden="false" customHeight="false" outlineLevel="0" collapsed="false"/>
    <row r="5626" customFormat="false" ht="15" hidden="false" customHeight="false" outlineLevel="0" collapsed="false"/>
    <row r="5627" customFormat="false" ht="15" hidden="false" customHeight="false" outlineLevel="0" collapsed="false"/>
    <row r="5628" customFormat="false" ht="15" hidden="false" customHeight="false" outlineLevel="0" collapsed="false"/>
    <row r="5629" customFormat="false" ht="15" hidden="false" customHeight="false" outlineLevel="0" collapsed="false"/>
    <row r="5630" customFormat="false" ht="15" hidden="false" customHeight="false" outlineLevel="0" collapsed="false"/>
    <row r="5631" customFormat="false" ht="15" hidden="false" customHeight="false" outlineLevel="0" collapsed="false"/>
    <row r="5632" customFormat="false" ht="15" hidden="false" customHeight="false" outlineLevel="0" collapsed="false"/>
    <row r="5633" customFormat="false" ht="15" hidden="false" customHeight="false" outlineLevel="0" collapsed="false"/>
    <row r="5634" customFormat="false" ht="15" hidden="false" customHeight="false" outlineLevel="0" collapsed="false"/>
    <row r="5635" customFormat="false" ht="15" hidden="false" customHeight="false" outlineLevel="0" collapsed="false"/>
    <row r="5636" customFormat="false" ht="15" hidden="false" customHeight="false" outlineLevel="0" collapsed="false"/>
    <row r="5637" customFormat="false" ht="15" hidden="false" customHeight="false" outlineLevel="0" collapsed="false"/>
    <row r="5638" customFormat="false" ht="15" hidden="false" customHeight="false" outlineLevel="0" collapsed="false"/>
    <row r="5639" customFormat="false" ht="15" hidden="false" customHeight="false" outlineLevel="0" collapsed="false"/>
    <row r="5640" customFormat="false" ht="15" hidden="false" customHeight="false" outlineLevel="0" collapsed="false"/>
    <row r="5641" customFormat="false" ht="15" hidden="false" customHeight="false" outlineLevel="0" collapsed="false"/>
    <row r="5642" customFormat="false" ht="15" hidden="false" customHeight="false" outlineLevel="0" collapsed="false"/>
    <row r="5643" customFormat="false" ht="15" hidden="false" customHeight="false" outlineLevel="0" collapsed="false"/>
    <row r="5644" customFormat="false" ht="15" hidden="false" customHeight="false" outlineLevel="0" collapsed="false"/>
    <row r="5645" customFormat="false" ht="15" hidden="false" customHeight="false" outlineLevel="0" collapsed="false"/>
    <row r="5646" customFormat="false" ht="15" hidden="false" customHeight="false" outlineLevel="0" collapsed="false"/>
    <row r="5647" customFormat="false" ht="15" hidden="false" customHeight="false" outlineLevel="0" collapsed="false"/>
    <row r="5648" customFormat="false" ht="15" hidden="false" customHeight="false" outlineLevel="0" collapsed="false"/>
    <row r="5649" customFormat="false" ht="15" hidden="false" customHeight="false" outlineLevel="0" collapsed="false"/>
    <row r="5650" customFormat="false" ht="15" hidden="false" customHeight="false" outlineLevel="0" collapsed="false"/>
    <row r="5651" customFormat="false" ht="15" hidden="false" customHeight="false" outlineLevel="0" collapsed="false"/>
    <row r="5652" customFormat="false" ht="15" hidden="false" customHeight="false" outlineLevel="0" collapsed="false"/>
    <row r="5653" customFormat="false" ht="15" hidden="false" customHeight="false" outlineLevel="0" collapsed="false"/>
    <row r="5654" customFormat="false" ht="15" hidden="false" customHeight="false" outlineLevel="0" collapsed="false"/>
    <row r="5655" customFormat="false" ht="15" hidden="false" customHeight="false" outlineLevel="0" collapsed="false"/>
    <row r="5656" customFormat="false" ht="15" hidden="false" customHeight="false" outlineLevel="0" collapsed="false"/>
    <row r="5657" customFormat="false" ht="15" hidden="false" customHeight="false" outlineLevel="0" collapsed="false"/>
    <row r="5658" customFormat="false" ht="15" hidden="false" customHeight="false" outlineLevel="0" collapsed="false"/>
    <row r="5659" customFormat="false" ht="15" hidden="false" customHeight="false" outlineLevel="0" collapsed="false"/>
    <row r="5660" customFormat="false" ht="15" hidden="false" customHeight="false" outlineLevel="0" collapsed="false"/>
    <row r="5661" customFormat="false" ht="15" hidden="false" customHeight="false" outlineLevel="0" collapsed="false"/>
    <row r="5662" customFormat="false" ht="15" hidden="false" customHeight="false" outlineLevel="0" collapsed="false"/>
    <row r="5663" customFormat="false" ht="15" hidden="false" customHeight="false" outlineLevel="0" collapsed="false"/>
    <row r="5664" customFormat="false" ht="15" hidden="false" customHeight="false" outlineLevel="0" collapsed="false"/>
    <row r="5665" customFormat="false" ht="15" hidden="false" customHeight="false" outlineLevel="0" collapsed="false"/>
    <row r="5666" customFormat="false" ht="15" hidden="false" customHeight="false" outlineLevel="0" collapsed="false"/>
    <row r="5667" customFormat="false" ht="15" hidden="false" customHeight="false" outlineLevel="0" collapsed="false"/>
    <row r="5668" customFormat="false" ht="15" hidden="false" customHeight="false" outlineLevel="0" collapsed="false"/>
    <row r="5669" customFormat="false" ht="15" hidden="false" customHeight="false" outlineLevel="0" collapsed="false"/>
    <row r="5670" customFormat="false" ht="15" hidden="false" customHeight="false" outlineLevel="0" collapsed="false"/>
    <row r="5671" customFormat="false" ht="15" hidden="false" customHeight="false" outlineLevel="0" collapsed="false"/>
    <row r="5672" customFormat="false" ht="15" hidden="false" customHeight="false" outlineLevel="0" collapsed="false"/>
    <row r="5673" customFormat="false" ht="15" hidden="false" customHeight="false" outlineLevel="0" collapsed="false"/>
    <row r="5674" customFormat="false" ht="15" hidden="false" customHeight="false" outlineLevel="0" collapsed="false"/>
    <row r="5675" customFormat="false" ht="15" hidden="false" customHeight="false" outlineLevel="0" collapsed="false"/>
    <row r="5676" customFormat="false" ht="15" hidden="false" customHeight="false" outlineLevel="0" collapsed="false"/>
    <row r="5677" customFormat="false" ht="15" hidden="false" customHeight="false" outlineLevel="0" collapsed="false"/>
    <row r="5678" customFormat="false" ht="15" hidden="false" customHeight="false" outlineLevel="0" collapsed="false"/>
    <row r="5679" customFormat="false" ht="15" hidden="false" customHeight="false" outlineLevel="0" collapsed="false"/>
    <row r="5680" customFormat="false" ht="15" hidden="false" customHeight="false" outlineLevel="0" collapsed="false"/>
    <row r="5681" customFormat="false" ht="15" hidden="false" customHeight="false" outlineLevel="0" collapsed="false"/>
    <row r="5682" customFormat="false" ht="15" hidden="false" customHeight="false" outlineLevel="0" collapsed="false"/>
    <row r="5683" customFormat="false" ht="15" hidden="false" customHeight="false" outlineLevel="0" collapsed="false"/>
    <row r="5684" customFormat="false" ht="15" hidden="false" customHeight="false" outlineLevel="0" collapsed="false"/>
    <row r="5685" customFormat="false" ht="15" hidden="false" customHeight="false" outlineLevel="0" collapsed="false"/>
    <row r="5686" customFormat="false" ht="15" hidden="false" customHeight="false" outlineLevel="0" collapsed="false"/>
    <row r="5687" customFormat="false" ht="15" hidden="false" customHeight="false" outlineLevel="0" collapsed="false"/>
    <row r="5688" customFormat="false" ht="15" hidden="false" customHeight="false" outlineLevel="0" collapsed="false"/>
    <row r="5689" customFormat="false" ht="15" hidden="false" customHeight="false" outlineLevel="0" collapsed="false"/>
    <row r="5690" customFormat="false" ht="15" hidden="false" customHeight="false" outlineLevel="0" collapsed="false"/>
    <row r="5691" customFormat="false" ht="15" hidden="false" customHeight="false" outlineLevel="0" collapsed="false"/>
    <row r="5692" customFormat="false" ht="15" hidden="false" customHeight="false" outlineLevel="0" collapsed="false"/>
    <row r="5693" customFormat="false" ht="15" hidden="false" customHeight="false" outlineLevel="0" collapsed="false"/>
    <row r="5694" customFormat="false" ht="15" hidden="false" customHeight="false" outlineLevel="0" collapsed="false"/>
    <row r="5695" customFormat="false" ht="15" hidden="false" customHeight="false" outlineLevel="0" collapsed="false"/>
    <row r="5696" customFormat="false" ht="15" hidden="false" customHeight="false" outlineLevel="0" collapsed="false"/>
    <row r="5697" customFormat="false" ht="15" hidden="false" customHeight="false" outlineLevel="0" collapsed="false"/>
    <row r="5698" customFormat="false" ht="15" hidden="false" customHeight="false" outlineLevel="0" collapsed="false"/>
    <row r="5699" customFormat="false" ht="15" hidden="false" customHeight="false" outlineLevel="0" collapsed="false"/>
    <row r="5700" customFormat="false" ht="15" hidden="false" customHeight="false" outlineLevel="0" collapsed="false"/>
    <row r="5701" customFormat="false" ht="15" hidden="false" customHeight="false" outlineLevel="0" collapsed="false"/>
    <row r="5702" customFormat="false" ht="15" hidden="false" customHeight="false" outlineLevel="0" collapsed="false"/>
    <row r="5703" customFormat="false" ht="15" hidden="false" customHeight="false" outlineLevel="0" collapsed="false"/>
    <row r="5704" customFormat="false" ht="15" hidden="false" customHeight="false" outlineLevel="0" collapsed="false"/>
    <row r="5705" customFormat="false" ht="15" hidden="false" customHeight="false" outlineLevel="0" collapsed="false"/>
    <row r="5706" customFormat="false" ht="15" hidden="false" customHeight="false" outlineLevel="0" collapsed="false"/>
    <row r="5707" customFormat="false" ht="15" hidden="false" customHeight="false" outlineLevel="0" collapsed="false"/>
    <row r="5708" customFormat="false" ht="15" hidden="false" customHeight="false" outlineLevel="0" collapsed="false"/>
    <row r="5709" customFormat="false" ht="15" hidden="false" customHeight="false" outlineLevel="0" collapsed="false"/>
    <row r="5710" customFormat="false" ht="15" hidden="false" customHeight="false" outlineLevel="0" collapsed="false"/>
    <row r="5711" customFormat="false" ht="15" hidden="false" customHeight="false" outlineLevel="0" collapsed="false"/>
    <row r="5712" customFormat="false" ht="15" hidden="false" customHeight="false" outlineLevel="0" collapsed="false"/>
    <row r="5713" customFormat="false" ht="15" hidden="false" customHeight="false" outlineLevel="0" collapsed="false"/>
    <row r="5714" customFormat="false" ht="15" hidden="false" customHeight="false" outlineLevel="0" collapsed="false"/>
    <row r="5715" customFormat="false" ht="15" hidden="false" customHeight="false" outlineLevel="0" collapsed="false"/>
    <row r="5716" customFormat="false" ht="15" hidden="false" customHeight="false" outlineLevel="0" collapsed="false"/>
    <row r="5717" customFormat="false" ht="15" hidden="false" customHeight="false" outlineLevel="0" collapsed="false"/>
    <row r="5718" customFormat="false" ht="15" hidden="false" customHeight="false" outlineLevel="0" collapsed="false"/>
    <row r="5719" customFormat="false" ht="15" hidden="false" customHeight="false" outlineLevel="0" collapsed="false"/>
    <row r="5720" customFormat="false" ht="15" hidden="false" customHeight="false" outlineLevel="0" collapsed="false"/>
    <row r="5721" customFormat="false" ht="15" hidden="false" customHeight="false" outlineLevel="0" collapsed="false"/>
    <row r="5722" customFormat="false" ht="15" hidden="false" customHeight="false" outlineLevel="0" collapsed="false"/>
    <row r="5723" customFormat="false" ht="15" hidden="false" customHeight="false" outlineLevel="0" collapsed="false"/>
    <row r="5724" customFormat="false" ht="15" hidden="false" customHeight="false" outlineLevel="0" collapsed="false"/>
    <row r="5725" customFormat="false" ht="15" hidden="false" customHeight="false" outlineLevel="0" collapsed="false"/>
    <row r="5726" customFormat="false" ht="15" hidden="false" customHeight="false" outlineLevel="0" collapsed="false"/>
    <row r="5727" customFormat="false" ht="15" hidden="false" customHeight="false" outlineLevel="0" collapsed="false"/>
    <row r="5728" customFormat="false" ht="15" hidden="false" customHeight="false" outlineLevel="0" collapsed="false"/>
    <row r="5729" customFormat="false" ht="15" hidden="false" customHeight="false" outlineLevel="0" collapsed="false"/>
    <row r="5730" customFormat="false" ht="15" hidden="false" customHeight="false" outlineLevel="0" collapsed="false"/>
    <row r="5731" customFormat="false" ht="15" hidden="false" customHeight="false" outlineLevel="0" collapsed="false"/>
    <row r="5732" customFormat="false" ht="15" hidden="false" customHeight="false" outlineLevel="0" collapsed="false"/>
    <row r="5733" customFormat="false" ht="15" hidden="false" customHeight="false" outlineLevel="0" collapsed="false"/>
    <row r="5734" customFormat="false" ht="15" hidden="false" customHeight="false" outlineLevel="0" collapsed="false"/>
    <row r="5735" customFormat="false" ht="15" hidden="false" customHeight="false" outlineLevel="0" collapsed="false"/>
    <row r="5736" customFormat="false" ht="15" hidden="false" customHeight="false" outlineLevel="0" collapsed="false"/>
    <row r="5737" customFormat="false" ht="15" hidden="false" customHeight="false" outlineLevel="0" collapsed="false"/>
    <row r="5738" customFormat="false" ht="15" hidden="false" customHeight="false" outlineLevel="0" collapsed="false"/>
    <row r="5739" customFormat="false" ht="15" hidden="false" customHeight="false" outlineLevel="0" collapsed="false"/>
    <row r="5740" customFormat="false" ht="15" hidden="false" customHeight="false" outlineLevel="0" collapsed="false"/>
    <row r="5741" customFormat="false" ht="15" hidden="false" customHeight="false" outlineLevel="0" collapsed="false"/>
    <row r="5742" customFormat="false" ht="15" hidden="false" customHeight="false" outlineLevel="0" collapsed="false"/>
    <row r="5743" customFormat="false" ht="15" hidden="false" customHeight="false" outlineLevel="0" collapsed="false"/>
    <row r="5744" customFormat="false" ht="15" hidden="false" customHeight="false" outlineLevel="0" collapsed="false"/>
    <row r="5745" customFormat="false" ht="15" hidden="false" customHeight="false" outlineLevel="0" collapsed="false"/>
    <row r="5746" customFormat="false" ht="15" hidden="false" customHeight="false" outlineLevel="0" collapsed="false"/>
    <row r="5747" customFormat="false" ht="15" hidden="false" customHeight="false" outlineLevel="0" collapsed="false"/>
    <row r="5748" customFormat="false" ht="15" hidden="false" customHeight="false" outlineLevel="0" collapsed="false"/>
    <row r="5749" customFormat="false" ht="15" hidden="false" customHeight="false" outlineLevel="0" collapsed="false"/>
    <row r="5750" customFormat="false" ht="15" hidden="false" customHeight="false" outlineLevel="0" collapsed="false"/>
    <row r="5751" customFormat="false" ht="15" hidden="false" customHeight="false" outlineLevel="0" collapsed="false"/>
    <row r="5752" customFormat="false" ht="15" hidden="false" customHeight="false" outlineLevel="0" collapsed="false"/>
    <row r="5753" customFormat="false" ht="15" hidden="false" customHeight="false" outlineLevel="0" collapsed="false"/>
    <row r="5754" customFormat="false" ht="15" hidden="false" customHeight="false" outlineLevel="0" collapsed="false"/>
    <row r="5755" customFormat="false" ht="15" hidden="false" customHeight="false" outlineLevel="0" collapsed="false"/>
    <row r="5756" customFormat="false" ht="15" hidden="false" customHeight="false" outlineLevel="0" collapsed="false"/>
    <row r="5757" customFormat="false" ht="15" hidden="false" customHeight="false" outlineLevel="0" collapsed="false"/>
    <row r="5758" customFormat="false" ht="15" hidden="false" customHeight="false" outlineLevel="0" collapsed="false"/>
    <row r="5759" customFormat="false" ht="15" hidden="false" customHeight="false" outlineLevel="0" collapsed="false"/>
    <row r="5760" customFormat="false" ht="15" hidden="false" customHeight="false" outlineLevel="0" collapsed="false"/>
    <row r="5761" customFormat="false" ht="15" hidden="false" customHeight="false" outlineLevel="0" collapsed="false"/>
    <row r="5762" customFormat="false" ht="15" hidden="false" customHeight="false" outlineLevel="0" collapsed="false"/>
    <row r="5763" customFormat="false" ht="15" hidden="false" customHeight="false" outlineLevel="0" collapsed="false"/>
    <row r="5764" customFormat="false" ht="15" hidden="false" customHeight="false" outlineLevel="0" collapsed="false"/>
    <row r="5765" customFormat="false" ht="15" hidden="false" customHeight="false" outlineLevel="0" collapsed="false"/>
    <row r="5766" customFormat="false" ht="15" hidden="false" customHeight="false" outlineLevel="0" collapsed="false"/>
    <row r="5767" customFormat="false" ht="15" hidden="false" customHeight="false" outlineLevel="0" collapsed="false"/>
    <row r="5768" customFormat="false" ht="15" hidden="false" customHeight="false" outlineLevel="0" collapsed="false"/>
    <row r="5769" customFormat="false" ht="15" hidden="false" customHeight="false" outlineLevel="0" collapsed="false"/>
    <row r="5770" customFormat="false" ht="15" hidden="false" customHeight="false" outlineLevel="0" collapsed="false"/>
    <row r="5771" customFormat="false" ht="15" hidden="false" customHeight="false" outlineLevel="0" collapsed="false"/>
    <row r="5772" customFormat="false" ht="15" hidden="false" customHeight="false" outlineLevel="0" collapsed="false"/>
    <row r="5773" customFormat="false" ht="15" hidden="false" customHeight="false" outlineLevel="0" collapsed="false"/>
    <row r="5774" customFormat="false" ht="15" hidden="false" customHeight="false" outlineLevel="0" collapsed="false"/>
    <row r="5775" customFormat="false" ht="15" hidden="false" customHeight="false" outlineLevel="0" collapsed="false"/>
    <row r="5776" customFormat="false" ht="15" hidden="false" customHeight="false" outlineLevel="0" collapsed="false"/>
    <row r="5777" customFormat="false" ht="15" hidden="false" customHeight="false" outlineLevel="0" collapsed="false"/>
    <row r="5778" customFormat="false" ht="15" hidden="false" customHeight="false" outlineLevel="0" collapsed="false"/>
    <row r="5779" customFormat="false" ht="15" hidden="false" customHeight="false" outlineLevel="0" collapsed="false"/>
    <row r="5780" customFormat="false" ht="15" hidden="false" customHeight="false" outlineLevel="0" collapsed="false"/>
    <row r="5781" customFormat="false" ht="15" hidden="false" customHeight="false" outlineLevel="0" collapsed="false"/>
    <row r="5782" customFormat="false" ht="15" hidden="false" customHeight="false" outlineLevel="0" collapsed="false"/>
    <row r="5783" customFormat="false" ht="15" hidden="false" customHeight="false" outlineLevel="0" collapsed="false"/>
    <row r="5784" customFormat="false" ht="15" hidden="false" customHeight="false" outlineLevel="0" collapsed="false"/>
    <row r="5785" customFormat="false" ht="15" hidden="false" customHeight="false" outlineLevel="0" collapsed="false"/>
    <row r="5786" customFormat="false" ht="15" hidden="false" customHeight="false" outlineLevel="0" collapsed="false"/>
    <row r="5787" customFormat="false" ht="15" hidden="false" customHeight="false" outlineLevel="0" collapsed="false"/>
    <row r="5788" customFormat="false" ht="15" hidden="false" customHeight="false" outlineLevel="0" collapsed="false"/>
    <row r="5789" customFormat="false" ht="15" hidden="false" customHeight="false" outlineLevel="0" collapsed="false"/>
    <row r="5790" customFormat="false" ht="15" hidden="false" customHeight="false" outlineLevel="0" collapsed="false"/>
    <row r="5791" customFormat="false" ht="15" hidden="false" customHeight="false" outlineLevel="0" collapsed="false"/>
    <row r="5792" customFormat="false" ht="15" hidden="false" customHeight="false" outlineLevel="0" collapsed="false"/>
    <row r="5793" customFormat="false" ht="15" hidden="false" customHeight="false" outlineLevel="0" collapsed="false"/>
    <row r="5794" customFormat="false" ht="15" hidden="false" customHeight="false" outlineLevel="0" collapsed="false"/>
    <row r="5795" customFormat="false" ht="15" hidden="false" customHeight="false" outlineLevel="0" collapsed="false"/>
    <row r="5796" customFormat="false" ht="15" hidden="false" customHeight="false" outlineLevel="0" collapsed="false"/>
    <row r="5797" customFormat="false" ht="15" hidden="false" customHeight="false" outlineLevel="0" collapsed="false"/>
    <row r="5798" customFormat="false" ht="15" hidden="false" customHeight="false" outlineLevel="0" collapsed="false"/>
    <row r="5799" customFormat="false" ht="15" hidden="false" customHeight="false" outlineLevel="0" collapsed="false"/>
    <row r="5800" customFormat="false" ht="15" hidden="false" customHeight="false" outlineLevel="0" collapsed="false"/>
    <row r="5801" customFormat="false" ht="15" hidden="false" customHeight="false" outlineLevel="0" collapsed="false"/>
    <row r="5802" customFormat="false" ht="15" hidden="false" customHeight="false" outlineLevel="0" collapsed="false"/>
    <row r="5803" customFormat="false" ht="15" hidden="false" customHeight="false" outlineLevel="0" collapsed="false"/>
    <row r="5804" customFormat="false" ht="15" hidden="false" customHeight="false" outlineLevel="0" collapsed="false"/>
    <row r="5805" customFormat="false" ht="15" hidden="false" customHeight="false" outlineLevel="0" collapsed="false"/>
    <row r="5806" customFormat="false" ht="15" hidden="false" customHeight="false" outlineLevel="0" collapsed="false"/>
    <row r="5807" customFormat="false" ht="15" hidden="false" customHeight="false" outlineLevel="0" collapsed="false"/>
    <row r="5808" customFormat="false" ht="15" hidden="false" customHeight="false" outlineLevel="0" collapsed="false"/>
    <row r="5809" customFormat="false" ht="15" hidden="false" customHeight="false" outlineLevel="0" collapsed="false"/>
    <row r="5810" customFormat="false" ht="15" hidden="false" customHeight="false" outlineLevel="0" collapsed="false"/>
    <row r="5811" customFormat="false" ht="15" hidden="false" customHeight="false" outlineLevel="0" collapsed="false"/>
    <row r="5812" customFormat="false" ht="15" hidden="false" customHeight="false" outlineLevel="0" collapsed="false"/>
    <row r="5813" customFormat="false" ht="15" hidden="false" customHeight="false" outlineLevel="0" collapsed="false"/>
    <row r="5814" customFormat="false" ht="15" hidden="false" customHeight="false" outlineLevel="0" collapsed="false"/>
    <row r="5815" customFormat="false" ht="15" hidden="false" customHeight="false" outlineLevel="0" collapsed="false"/>
    <row r="5816" customFormat="false" ht="15" hidden="false" customHeight="false" outlineLevel="0" collapsed="false"/>
    <row r="5817" customFormat="false" ht="15" hidden="false" customHeight="false" outlineLevel="0" collapsed="false"/>
    <row r="5818" customFormat="false" ht="15" hidden="false" customHeight="false" outlineLevel="0" collapsed="false"/>
    <row r="5819" customFormat="false" ht="15" hidden="false" customHeight="false" outlineLevel="0" collapsed="false"/>
    <row r="5820" customFormat="false" ht="15" hidden="false" customHeight="false" outlineLevel="0" collapsed="false"/>
    <row r="5821" customFormat="false" ht="15" hidden="false" customHeight="false" outlineLevel="0" collapsed="false"/>
    <row r="5822" customFormat="false" ht="15" hidden="false" customHeight="false" outlineLevel="0" collapsed="false"/>
    <row r="5823" customFormat="false" ht="15" hidden="false" customHeight="false" outlineLevel="0" collapsed="false"/>
    <row r="5824" customFormat="false" ht="15" hidden="false" customHeight="false" outlineLevel="0" collapsed="false"/>
    <row r="5825" customFormat="false" ht="15" hidden="false" customHeight="false" outlineLevel="0" collapsed="false"/>
    <row r="5826" customFormat="false" ht="15" hidden="false" customHeight="false" outlineLevel="0" collapsed="false"/>
    <row r="5827" customFormat="false" ht="15" hidden="false" customHeight="false" outlineLevel="0" collapsed="false"/>
    <row r="5828" customFormat="false" ht="15" hidden="false" customHeight="false" outlineLevel="0" collapsed="false"/>
    <row r="5829" customFormat="false" ht="15" hidden="false" customHeight="false" outlineLevel="0" collapsed="false"/>
    <row r="5830" customFormat="false" ht="15" hidden="false" customHeight="false" outlineLevel="0" collapsed="false"/>
    <row r="5831" customFormat="false" ht="15" hidden="false" customHeight="false" outlineLevel="0" collapsed="false"/>
    <row r="5832" customFormat="false" ht="15" hidden="false" customHeight="false" outlineLevel="0" collapsed="false"/>
    <row r="5833" customFormat="false" ht="15" hidden="false" customHeight="false" outlineLevel="0" collapsed="false"/>
    <row r="5834" customFormat="false" ht="15" hidden="false" customHeight="false" outlineLevel="0" collapsed="false"/>
    <row r="5835" customFormat="false" ht="15" hidden="false" customHeight="false" outlineLevel="0" collapsed="false"/>
    <row r="5836" customFormat="false" ht="15" hidden="false" customHeight="false" outlineLevel="0" collapsed="false"/>
    <row r="5837" customFormat="false" ht="15" hidden="false" customHeight="false" outlineLevel="0" collapsed="false"/>
    <row r="5838" customFormat="false" ht="15" hidden="false" customHeight="false" outlineLevel="0" collapsed="false"/>
    <row r="5839" customFormat="false" ht="15" hidden="false" customHeight="false" outlineLevel="0" collapsed="false"/>
    <row r="5840" customFormat="false" ht="15" hidden="false" customHeight="false" outlineLevel="0" collapsed="false"/>
    <row r="5841" customFormat="false" ht="15" hidden="false" customHeight="false" outlineLevel="0" collapsed="false"/>
    <row r="5842" customFormat="false" ht="15" hidden="false" customHeight="false" outlineLevel="0" collapsed="false"/>
    <row r="5843" customFormat="false" ht="15" hidden="false" customHeight="false" outlineLevel="0" collapsed="false"/>
    <row r="5844" customFormat="false" ht="15" hidden="false" customHeight="false" outlineLevel="0" collapsed="false"/>
    <row r="5845" customFormat="false" ht="15" hidden="false" customHeight="false" outlineLevel="0" collapsed="false"/>
    <row r="5846" customFormat="false" ht="15" hidden="false" customHeight="false" outlineLevel="0" collapsed="false"/>
    <row r="5847" customFormat="false" ht="15" hidden="false" customHeight="false" outlineLevel="0" collapsed="false"/>
    <row r="5848" customFormat="false" ht="15" hidden="false" customHeight="false" outlineLevel="0" collapsed="false"/>
    <row r="5849" customFormat="false" ht="15" hidden="false" customHeight="false" outlineLevel="0" collapsed="false"/>
    <row r="5850" customFormat="false" ht="15" hidden="false" customHeight="false" outlineLevel="0" collapsed="false"/>
    <row r="5851" customFormat="false" ht="15" hidden="false" customHeight="false" outlineLevel="0" collapsed="false"/>
    <row r="5852" customFormat="false" ht="15" hidden="false" customHeight="false" outlineLevel="0" collapsed="false"/>
    <row r="5853" customFormat="false" ht="15" hidden="false" customHeight="false" outlineLevel="0" collapsed="false"/>
    <row r="5854" customFormat="false" ht="15" hidden="false" customHeight="false" outlineLevel="0" collapsed="false"/>
    <row r="5855" customFormat="false" ht="15" hidden="false" customHeight="false" outlineLevel="0" collapsed="false"/>
    <row r="5856" customFormat="false" ht="15" hidden="false" customHeight="false" outlineLevel="0" collapsed="false"/>
    <row r="5857" customFormat="false" ht="15" hidden="false" customHeight="false" outlineLevel="0" collapsed="false"/>
    <row r="5858" customFormat="false" ht="15" hidden="false" customHeight="false" outlineLevel="0" collapsed="false"/>
    <row r="5859" customFormat="false" ht="15" hidden="false" customHeight="false" outlineLevel="0" collapsed="false"/>
    <row r="5860" customFormat="false" ht="15" hidden="false" customHeight="false" outlineLevel="0" collapsed="false"/>
    <row r="5861" customFormat="false" ht="15" hidden="false" customHeight="false" outlineLevel="0" collapsed="false"/>
    <row r="5862" customFormat="false" ht="15" hidden="false" customHeight="false" outlineLevel="0" collapsed="false"/>
    <row r="5863" customFormat="false" ht="15" hidden="false" customHeight="false" outlineLevel="0" collapsed="false"/>
    <row r="5864" customFormat="false" ht="15" hidden="false" customHeight="false" outlineLevel="0" collapsed="false"/>
    <row r="5865" customFormat="false" ht="15" hidden="false" customHeight="false" outlineLevel="0" collapsed="false"/>
    <row r="5866" customFormat="false" ht="15" hidden="false" customHeight="false" outlineLevel="0" collapsed="false"/>
    <row r="5867" customFormat="false" ht="15" hidden="false" customHeight="false" outlineLevel="0" collapsed="false"/>
    <row r="5868" customFormat="false" ht="15" hidden="false" customHeight="false" outlineLevel="0" collapsed="false"/>
    <row r="5869" customFormat="false" ht="15" hidden="false" customHeight="false" outlineLevel="0" collapsed="false"/>
    <row r="5870" customFormat="false" ht="15" hidden="false" customHeight="false" outlineLevel="0" collapsed="false"/>
    <row r="5871" customFormat="false" ht="15" hidden="false" customHeight="false" outlineLevel="0" collapsed="false"/>
    <row r="5872" customFormat="false" ht="15" hidden="false" customHeight="false" outlineLevel="0" collapsed="false"/>
    <row r="5873" customFormat="false" ht="15" hidden="false" customHeight="false" outlineLevel="0" collapsed="false"/>
    <row r="5874" customFormat="false" ht="15" hidden="false" customHeight="false" outlineLevel="0" collapsed="false"/>
    <row r="5875" customFormat="false" ht="15" hidden="false" customHeight="false" outlineLevel="0" collapsed="false"/>
    <row r="5876" customFormat="false" ht="15" hidden="false" customHeight="false" outlineLevel="0" collapsed="false"/>
    <row r="5877" customFormat="false" ht="15" hidden="false" customHeight="false" outlineLevel="0" collapsed="false"/>
    <row r="5878" customFormat="false" ht="15" hidden="false" customHeight="false" outlineLevel="0" collapsed="false"/>
    <row r="5879" customFormat="false" ht="15" hidden="false" customHeight="false" outlineLevel="0" collapsed="false"/>
    <row r="5880" customFormat="false" ht="15" hidden="false" customHeight="false" outlineLevel="0" collapsed="false"/>
    <row r="5881" customFormat="false" ht="15" hidden="false" customHeight="false" outlineLevel="0" collapsed="false"/>
    <row r="5882" customFormat="false" ht="15" hidden="false" customHeight="false" outlineLevel="0" collapsed="false"/>
    <row r="5883" customFormat="false" ht="15" hidden="false" customHeight="false" outlineLevel="0" collapsed="false"/>
    <row r="5884" customFormat="false" ht="15" hidden="false" customHeight="false" outlineLevel="0" collapsed="false"/>
    <row r="5885" customFormat="false" ht="15" hidden="false" customHeight="false" outlineLevel="0" collapsed="false"/>
    <row r="5886" customFormat="false" ht="15" hidden="false" customHeight="false" outlineLevel="0" collapsed="false"/>
    <row r="5887" customFormat="false" ht="15" hidden="false" customHeight="false" outlineLevel="0" collapsed="false"/>
    <row r="5888" customFormat="false" ht="15" hidden="false" customHeight="false" outlineLevel="0" collapsed="false"/>
    <row r="5889" customFormat="false" ht="15" hidden="false" customHeight="false" outlineLevel="0" collapsed="false"/>
    <row r="5890" customFormat="false" ht="15" hidden="false" customHeight="false" outlineLevel="0" collapsed="false"/>
    <row r="5891" customFormat="false" ht="15" hidden="false" customHeight="false" outlineLevel="0" collapsed="false"/>
    <row r="5892" customFormat="false" ht="15" hidden="false" customHeight="false" outlineLevel="0" collapsed="false"/>
    <row r="5893" customFormat="false" ht="15" hidden="false" customHeight="false" outlineLevel="0" collapsed="false"/>
    <row r="5894" customFormat="false" ht="15" hidden="false" customHeight="false" outlineLevel="0" collapsed="false"/>
    <row r="5895" customFormat="false" ht="15" hidden="false" customHeight="false" outlineLevel="0" collapsed="false"/>
    <row r="5896" customFormat="false" ht="15" hidden="false" customHeight="false" outlineLevel="0" collapsed="false"/>
    <row r="5897" customFormat="false" ht="15" hidden="false" customHeight="false" outlineLevel="0" collapsed="false"/>
    <row r="5898" customFormat="false" ht="15" hidden="false" customHeight="false" outlineLevel="0" collapsed="false"/>
    <row r="5899" customFormat="false" ht="15" hidden="false" customHeight="false" outlineLevel="0" collapsed="false"/>
    <row r="5900" customFormat="false" ht="15" hidden="false" customHeight="false" outlineLevel="0" collapsed="false"/>
    <row r="5901" customFormat="false" ht="15" hidden="false" customHeight="false" outlineLevel="0" collapsed="false"/>
    <row r="5902" customFormat="false" ht="15" hidden="false" customHeight="false" outlineLevel="0" collapsed="false"/>
    <row r="5903" customFormat="false" ht="15" hidden="false" customHeight="false" outlineLevel="0" collapsed="false"/>
    <row r="5904" customFormat="false" ht="15" hidden="false" customHeight="false" outlineLevel="0" collapsed="false"/>
    <row r="5905" customFormat="false" ht="15" hidden="false" customHeight="false" outlineLevel="0" collapsed="false"/>
    <row r="5906" customFormat="false" ht="15" hidden="false" customHeight="false" outlineLevel="0" collapsed="false"/>
    <row r="5907" customFormat="false" ht="15" hidden="false" customHeight="false" outlineLevel="0" collapsed="false"/>
    <row r="5908" customFormat="false" ht="15" hidden="false" customHeight="false" outlineLevel="0" collapsed="false"/>
    <row r="5909" customFormat="false" ht="15" hidden="false" customHeight="false" outlineLevel="0" collapsed="false"/>
    <row r="5910" customFormat="false" ht="15" hidden="false" customHeight="false" outlineLevel="0" collapsed="false"/>
    <row r="5911" customFormat="false" ht="15" hidden="false" customHeight="false" outlineLevel="0" collapsed="false"/>
    <row r="5912" customFormat="false" ht="15" hidden="false" customHeight="false" outlineLevel="0" collapsed="false"/>
    <row r="5913" customFormat="false" ht="15" hidden="false" customHeight="false" outlineLevel="0" collapsed="false"/>
    <row r="5914" customFormat="false" ht="15" hidden="false" customHeight="false" outlineLevel="0" collapsed="false"/>
    <row r="5915" customFormat="false" ht="15" hidden="false" customHeight="false" outlineLevel="0" collapsed="false"/>
    <row r="5916" customFormat="false" ht="15" hidden="false" customHeight="false" outlineLevel="0" collapsed="false"/>
    <row r="5917" customFormat="false" ht="15" hidden="false" customHeight="false" outlineLevel="0" collapsed="false"/>
    <row r="5918" customFormat="false" ht="15" hidden="false" customHeight="false" outlineLevel="0" collapsed="false"/>
    <row r="5919" customFormat="false" ht="15" hidden="false" customHeight="false" outlineLevel="0" collapsed="false"/>
    <row r="5920" customFormat="false" ht="15" hidden="false" customHeight="false" outlineLevel="0" collapsed="false"/>
    <row r="5921" customFormat="false" ht="15" hidden="false" customHeight="false" outlineLevel="0" collapsed="false"/>
    <row r="5922" customFormat="false" ht="15" hidden="false" customHeight="false" outlineLevel="0" collapsed="false"/>
    <row r="5923" customFormat="false" ht="15" hidden="false" customHeight="false" outlineLevel="0" collapsed="false"/>
    <row r="5924" customFormat="false" ht="15" hidden="false" customHeight="false" outlineLevel="0" collapsed="false"/>
    <row r="5925" customFormat="false" ht="15" hidden="false" customHeight="false" outlineLevel="0" collapsed="false"/>
    <row r="5926" customFormat="false" ht="15" hidden="false" customHeight="false" outlineLevel="0" collapsed="false"/>
    <row r="5927" customFormat="false" ht="15" hidden="false" customHeight="false" outlineLevel="0" collapsed="false"/>
    <row r="5928" customFormat="false" ht="15" hidden="false" customHeight="false" outlineLevel="0" collapsed="false"/>
    <row r="5929" customFormat="false" ht="15" hidden="false" customHeight="false" outlineLevel="0" collapsed="false"/>
    <row r="5930" customFormat="false" ht="15" hidden="false" customHeight="false" outlineLevel="0" collapsed="false"/>
    <row r="5931" customFormat="false" ht="15" hidden="false" customHeight="false" outlineLevel="0" collapsed="false"/>
    <row r="5932" customFormat="false" ht="15" hidden="false" customHeight="false" outlineLevel="0" collapsed="false"/>
    <row r="5933" customFormat="false" ht="15" hidden="false" customHeight="false" outlineLevel="0" collapsed="false"/>
    <row r="5934" customFormat="false" ht="15" hidden="false" customHeight="false" outlineLevel="0" collapsed="false"/>
    <row r="5935" customFormat="false" ht="15" hidden="false" customHeight="false" outlineLevel="0" collapsed="false"/>
    <row r="5936" customFormat="false" ht="15" hidden="false" customHeight="false" outlineLevel="0" collapsed="false"/>
    <row r="5937" customFormat="false" ht="15" hidden="false" customHeight="false" outlineLevel="0" collapsed="false"/>
    <row r="5938" customFormat="false" ht="15" hidden="false" customHeight="false" outlineLevel="0" collapsed="false"/>
    <row r="5939" customFormat="false" ht="15" hidden="false" customHeight="false" outlineLevel="0" collapsed="false"/>
    <row r="5940" customFormat="false" ht="15" hidden="false" customHeight="false" outlineLevel="0" collapsed="false"/>
    <row r="5941" customFormat="false" ht="15" hidden="false" customHeight="false" outlineLevel="0" collapsed="false"/>
    <row r="5942" customFormat="false" ht="15" hidden="false" customHeight="false" outlineLevel="0" collapsed="false"/>
    <row r="5943" customFormat="false" ht="15" hidden="false" customHeight="false" outlineLevel="0" collapsed="false"/>
    <row r="5944" customFormat="false" ht="15" hidden="false" customHeight="false" outlineLevel="0" collapsed="false"/>
    <row r="5945" customFormat="false" ht="15" hidden="false" customHeight="false" outlineLevel="0" collapsed="false"/>
    <row r="5946" customFormat="false" ht="15" hidden="false" customHeight="false" outlineLevel="0" collapsed="false"/>
    <row r="5947" customFormat="false" ht="15" hidden="false" customHeight="false" outlineLevel="0" collapsed="false"/>
    <row r="5948" customFormat="false" ht="15" hidden="false" customHeight="false" outlineLevel="0" collapsed="false"/>
    <row r="5949" customFormat="false" ht="15" hidden="false" customHeight="false" outlineLevel="0" collapsed="false"/>
    <row r="5950" customFormat="false" ht="15" hidden="false" customHeight="false" outlineLevel="0" collapsed="false"/>
    <row r="5951" customFormat="false" ht="15" hidden="false" customHeight="false" outlineLevel="0" collapsed="false"/>
    <row r="5952" customFormat="false" ht="15" hidden="false" customHeight="false" outlineLevel="0" collapsed="false"/>
    <row r="5953" customFormat="false" ht="15" hidden="false" customHeight="false" outlineLevel="0" collapsed="false"/>
    <row r="5954" customFormat="false" ht="15" hidden="false" customHeight="false" outlineLevel="0" collapsed="false"/>
    <row r="5955" customFormat="false" ht="15" hidden="false" customHeight="false" outlineLevel="0" collapsed="false"/>
    <row r="5956" customFormat="false" ht="15" hidden="false" customHeight="false" outlineLevel="0" collapsed="false"/>
    <row r="5957" customFormat="false" ht="15" hidden="false" customHeight="false" outlineLevel="0" collapsed="false"/>
    <row r="5958" customFormat="false" ht="15" hidden="false" customHeight="false" outlineLevel="0" collapsed="false"/>
    <row r="5959" customFormat="false" ht="15" hidden="false" customHeight="false" outlineLevel="0" collapsed="false"/>
    <row r="5960" customFormat="false" ht="15" hidden="false" customHeight="false" outlineLevel="0" collapsed="false"/>
    <row r="5961" customFormat="false" ht="15" hidden="false" customHeight="false" outlineLevel="0" collapsed="false"/>
    <row r="5962" customFormat="false" ht="15" hidden="false" customHeight="false" outlineLevel="0" collapsed="false"/>
    <row r="5963" customFormat="false" ht="15" hidden="false" customHeight="false" outlineLevel="0" collapsed="false"/>
    <row r="5964" customFormat="false" ht="15" hidden="false" customHeight="false" outlineLevel="0" collapsed="false"/>
    <row r="5965" customFormat="false" ht="15" hidden="false" customHeight="false" outlineLevel="0" collapsed="false"/>
    <row r="5966" customFormat="false" ht="15" hidden="false" customHeight="false" outlineLevel="0" collapsed="false"/>
    <row r="5967" customFormat="false" ht="15" hidden="false" customHeight="false" outlineLevel="0" collapsed="false"/>
    <row r="5968" customFormat="false" ht="15" hidden="false" customHeight="false" outlineLevel="0" collapsed="false"/>
    <row r="5969" customFormat="false" ht="15" hidden="false" customHeight="false" outlineLevel="0" collapsed="false"/>
    <row r="5970" customFormat="false" ht="15" hidden="false" customHeight="false" outlineLevel="0" collapsed="false"/>
    <row r="5971" customFormat="false" ht="15" hidden="false" customHeight="false" outlineLevel="0" collapsed="false"/>
    <row r="5972" customFormat="false" ht="15" hidden="false" customHeight="false" outlineLevel="0" collapsed="false"/>
    <row r="5973" customFormat="false" ht="15" hidden="false" customHeight="false" outlineLevel="0" collapsed="false"/>
    <row r="5974" customFormat="false" ht="15" hidden="false" customHeight="false" outlineLevel="0" collapsed="false"/>
    <row r="5975" customFormat="false" ht="15" hidden="false" customHeight="false" outlineLevel="0" collapsed="false"/>
    <row r="5976" customFormat="false" ht="15" hidden="false" customHeight="false" outlineLevel="0" collapsed="false"/>
    <row r="5977" customFormat="false" ht="15" hidden="false" customHeight="false" outlineLevel="0" collapsed="false"/>
    <row r="5978" customFormat="false" ht="15" hidden="false" customHeight="false" outlineLevel="0" collapsed="false"/>
    <row r="5979" customFormat="false" ht="15" hidden="false" customHeight="false" outlineLevel="0" collapsed="false"/>
    <row r="5980" customFormat="false" ht="15" hidden="false" customHeight="false" outlineLevel="0" collapsed="false"/>
    <row r="5981" customFormat="false" ht="15" hidden="false" customHeight="false" outlineLevel="0" collapsed="false"/>
    <row r="5982" customFormat="false" ht="15" hidden="false" customHeight="false" outlineLevel="0" collapsed="false"/>
    <row r="5983" customFormat="false" ht="15" hidden="false" customHeight="false" outlineLevel="0" collapsed="false"/>
    <row r="5984" customFormat="false" ht="15" hidden="false" customHeight="false" outlineLevel="0" collapsed="false"/>
    <row r="5985" customFormat="false" ht="15" hidden="false" customHeight="false" outlineLevel="0" collapsed="false"/>
    <row r="5986" customFormat="false" ht="15" hidden="false" customHeight="false" outlineLevel="0" collapsed="false"/>
    <row r="5987" customFormat="false" ht="15" hidden="false" customHeight="false" outlineLevel="0" collapsed="false"/>
    <row r="5988" customFormat="false" ht="15" hidden="false" customHeight="false" outlineLevel="0" collapsed="false"/>
    <row r="5989" customFormat="false" ht="15" hidden="false" customHeight="false" outlineLevel="0" collapsed="false"/>
    <row r="5990" customFormat="false" ht="15" hidden="false" customHeight="false" outlineLevel="0" collapsed="false"/>
    <row r="5991" customFormat="false" ht="15" hidden="false" customHeight="false" outlineLevel="0" collapsed="false"/>
    <row r="5992" customFormat="false" ht="15" hidden="false" customHeight="false" outlineLevel="0" collapsed="false"/>
    <row r="5993" customFormat="false" ht="15" hidden="false" customHeight="false" outlineLevel="0" collapsed="false"/>
    <row r="5994" customFormat="false" ht="15" hidden="false" customHeight="false" outlineLevel="0" collapsed="false"/>
    <row r="5995" customFormat="false" ht="15" hidden="false" customHeight="false" outlineLevel="0" collapsed="false"/>
    <row r="5996" customFormat="false" ht="15" hidden="false" customHeight="false" outlineLevel="0" collapsed="false"/>
    <row r="5997" customFormat="false" ht="15" hidden="false" customHeight="false" outlineLevel="0" collapsed="false"/>
    <row r="5998" customFormat="false" ht="15" hidden="false" customHeight="false" outlineLevel="0" collapsed="false"/>
    <row r="5999" customFormat="false" ht="15" hidden="false" customHeight="false" outlineLevel="0" collapsed="false"/>
    <row r="6000" customFormat="false" ht="15" hidden="false" customHeight="false" outlineLevel="0" collapsed="false"/>
    <row r="6001" customFormat="false" ht="15" hidden="false" customHeight="false" outlineLevel="0" collapsed="false"/>
    <row r="6002" customFormat="false" ht="15" hidden="false" customHeight="false" outlineLevel="0" collapsed="false"/>
    <row r="6003" customFormat="false" ht="15" hidden="false" customHeight="false" outlineLevel="0" collapsed="false"/>
    <row r="6004" customFormat="false" ht="15" hidden="false" customHeight="false" outlineLevel="0" collapsed="false"/>
    <row r="6005" customFormat="false" ht="15" hidden="false" customHeight="false" outlineLevel="0" collapsed="false"/>
    <row r="6006" customFormat="false" ht="15" hidden="false" customHeight="false" outlineLevel="0" collapsed="false"/>
    <row r="6007" customFormat="false" ht="15" hidden="false" customHeight="false" outlineLevel="0" collapsed="false"/>
    <row r="6008" customFormat="false" ht="15" hidden="false" customHeight="false" outlineLevel="0" collapsed="false"/>
    <row r="6009" customFormat="false" ht="15" hidden="false" customHeight="false" outlineLevel="0" collapsed="false"/>
    <row r="6010" customFormat="false" ht="15" hidden="false" customHeight="false" outlineLevel="0" collapsed="false"/>
    <row r="6011" customFormat="false" ht="15" hidden="false" customHeight="false" outlineLevel="0" collapsed="false"/>
    <row r="6012" customFormat="false" ht="15" hidden="false" customHeight="false" outlineLevel="0" collapsed="false"/>
    <row r="6013" customFormat="false" ht="15" hidden="false" customHeight="false" outlineLevel="0" collapsed="false"/>
    <row r="6014" customFormat="false" ht="15" hidden="false" customHeight="false" outlineLevel="0" collapsed="false"/>
    <row r="6015" customFormat="false" ht="15" hidden="false" customHeight="false" outlineLevel="0" collapsed="false"/>
    <row r="6016" customFormat="false" ht="15" hidden="false" customHeight="false" outlineLevel="0" collapsed="false"/>
    <row r="6017" customFormat="false" ht="15" hidden="false" customHeight="false" outlineLevel="0" collapsed="false"/>
    <row r="6018" customFormat="false" ht="15" hidden="false" customHeight="false" outlineLevel="0" collapsed="false"/>
    <row r="6019" customFormat="false" ht="15" hidden="false" customHeight="false" outlineLevel="0" collapsed="false"/>
    <row r="6020" customFormat="false" ht="15" hidden="false" customHeight="false" outlineLevel="0" collapsed="false"/>
    <row r="6021" customFormat="false" ht="15" hidden="false" customHeight="false" outlineLevel="0" collapsed="false"/>
    <row r="6022" customFormat="false" ht="15" hidden="false" customHeight="false" outlineLevel="0" collapsed="false"/>
    <row r="6023" customFormat="false" ht="15" hidden="false" customHeight="false" outlineLevel="0" collapsed="false"/>
    <row r="6024" customFormat="false" ht="15" hidden="false" customHeight="false" outlineLevel="0" collapsed="false"/>
    <row r="6025" customFormat="false" ht="15" hidden="false" customHeight="false" outlineLevel="0" collapsed="false"/>
    <row r="6026" customFormat="false" ht="15" hidden="false" customHeight="false" outlineLevel="0" collapsed="false"/>
    <row r="6027" customFormat="false" ht="15" hidden="false" customHeight="false" outlineLevel="0" collapsed="false"/>
    <row r="6028" customFormat="false" ht="15" hidden="false" customHeight="false" outlineLevel="0" collapsed="false"/>
    <row r="6029" customFormat="false" ht="15" hidden="false" customHeight="false" outlineLevel="0" collapsed="false"/>
    <row r="6030" customFormat="false" ht="15" hidden="false" customHeight="false" outlineLevel="0" collapsed="false"/>
    <row r="6031" customFormat="false" ht="15" hidden="false" customHeight="false" outlineLevel="0" collapsed="false"/>
    <row r="6032" customFormat="false" ht="15" hidden="false" customHeight="false" outlineLevel="0" collapsed="false"/>
    <row r="6033" customFormat="false" ht="15" hidden="false" customHeight="false" outlineLevel="0" collapsed="false"/>
    <row r="6034" customFormat="false" ht="15" hidden="false" customHeight="false" outlineLevel="0" collapsed="false"/>
    <row r="6035" customFormat="false" ht="15" hidden="false" customHeight="false" outlineLevel="0" collapsed="false"/>
    <row r="6036" customFormat="false" ht="15" hidden="false" customHeight="false" outlineLevel="0" collapsed="false"/>
    <row r="6037" customFormat="false" ht="15" hidden="false" customHeight="false" outlineLevel="0" collapsed="false"/>
    <row r="6038" customFormat="false" ht="15" hidden="false" customHeight="false" outlineLevel="0" collapsed="false"/>
    <row r="6039" customFormat="false" ht="15" hidden="false" customHeight="false" outlineLevel="0" collapsed="false"/>
    <row r="6040" customFormat="false" ht="15" hidden="false" customHeight="false" outlineLevel="0" collapsed="false"/>
    <row r="6041" customFormat="false" ht="15" hidden="false" customHeight="false" outlineLevel="0" collapsed="false"/>
    <row r="6042" customFormat="false" ht="15" hidden="false" customHeight="false" outlineLevel="0" collapsed="false"/>
    <row r="6043" customFormat="false" ht="15" hidden="false" customHeight="false" outlineLevel="0" collapsed="false"/>
    <row r="6044" customFormat="false" ht="15" hidden="false" customHeight="false" outlineLevel="0" collapsed="false"/>
    <row r="6045" customFormat="false" ht="15" hidden="false" customHeight="false" outlineLevel="0" collapsed="false"/>
    <row r="6046" customFormat="false" ht="15" hidden="false" customHeight="false" outlineLevel="0" collapsed="false"/>
    <row r="6047" customFormat="false" ht="15" hidden="false" customHeight="false" outlineLevel="0" collapsed="false"/>
    <row r="6048" customFormat="false" ht="15" hidden="false" customHeight="false" outlineLevel="0" collapsed="false"/>
    <row r="6049" customFormat="false" ht="15" hidden="false" customHeight="false" outlineLevel="0" collapsed="false"/>
    <row r="6050" customFormat="false" ht="15" hidden="false" customHeight="false" outlineLevel="0" collapsed="false"/>
    <row r="6051" customFormat="false" ht="15" hidden="false" customHeight="false" outlineLevel="0" collapsed="false"/>
    <row r="6052" customFormat="false" ht="15" hidden="false" customHeight="false" outlineLevel="0" collapsed="false"/>
    <row r="6053" customFormat="false" ht="15" hidden="false" customHeight="false" outlineLevel="0" collapsed="false"/>
    <row r="6054" customFormat="false" ht="15" hidden="false" customHeight="false" outlineLevel="0" collapsed="false"/>
    <row r="6055" customFormat="false" ht="15" hidden="false" customHeight="false" outlineLevel="0" collapsed="false"/>
    <row r="6056" customFormat="false" ht="15" hidden="false" customHeight="false" outlineLevel="0" collapsed="false"/>
    <row r="6057" customFormat="false" ht="15" hidden="false" customHeight="false" outlineLevel="0" collapsed="false"/>
    <row r="6058" customFormat="false" ht="15" hidden="false" customHeight="false" outlineLevel="0" collapsed="false"/>
    <row r="6059" customFormat="false" ht="15" hidden="false" customHeight="false" outlineLevel="0" collapsed="false"/>
    <row r="6060" customFormat="false" ht="15" hidden="false" customHeight="false" outlineLevel="0" collapsed="false"/>
    <row r="6061" customFormat="false" ht="15" hidden="false" customHeight="false" outlineLevel="0" collapsed="false"/>
    <row r="6062" customFormat="false" ht="15" hidden="false" customHeight="false" outlineLevel="0" collapsed="false"/>
    <row r="6063" customFormat="false" ht="15" hidden="false" customHeight="false" outlineLevel="0" collapsed="false"/>
    <row r="6064" customFormat="false" ht="15" hidden="false" customHeight="false" outlineLevel="0" collapsed="false"/>
    <row r="6065" customFormat="false" ht="15" hidden="false" customHeight="false" outlineLevel="0" collapsed="false"/>
    <row r="6066" customFormat="false" ht="15" hidden="false" customHeight="false" outlineLevel="0" collapsed="false"/>
    <row r="6067" customFormat="false" ht="15" hidden="false" customHeight="false" outlineLevel="0" collapsed="false"/>
    <row r="6068" customFormat="false" ht="15" hidden="false" customHeight="false" outlineLevel="0" collapsed="false"/>
    <row r="6069" customFormat="false" ht="15" hidden="false" customHeight="false" outlineLevel="0" collapsed="false"/>
    <row r="6070" customFormat="false" ht="15" hidden="false" customHeight="false" outlineLevel="0" collapsed="false"/>
    <row r="6071" customFormat="false" ht="15" hidden="false" customHeight="false" outlineLevel="0" collapsed="false"/>
    <row r="6072" customFormat="false" ht="15" hidden="false" customHeight="false" outlineLevel="0" collapsed="false"/>
    <row r="6073" customFormat="false" ht="15" hidden="false" customHeight="false" outlineLevel="0" collapsed="false"/>
    <row r="6074" customFormat="false" ht="15" hidden="false" customHeight="false" outlineLevel="0" collapsed="false"/>
    <row r="6075" customFormat="false" ht="15" hidden="false" customHeight="false" outlineLevel="0" collapsed="false"/>
    <row r="6076" customFormat="false" ht="15" hidden="false" customHeight="false" outlineLevel="0" collapsed="false"/>
    <row r="6077" customFormat="false" ht="15" hidden="false" customHeight="false" outlineLevel="0" collapsed="false"/>
    <row r="6078" customFormat="false" ht="15" hidden="false" customHeight="false" outlineLevel="0" collapsed="false"/>
    <row r="6079" customFormat="false" ht="15" hidden="false" customHeight="false" outlineLevel="0" collapsed="false"/>
    <row r="6080" customFormat="false" ht="15" hidden="false" customHeight="false" outlineLevel="0" collapsed="false"/>
    <row r="6081" customFormat="false" ht="15" hidden="false" customHeight="false" outlineLevel="0" collapsed="false"/>
    <row r="6082" customFormat="false" ht="15" hidden="false" customHeight="false" outlineLevel="0" collapsed="false"/>
    <row r="6083" customFormat="false" ht="15" hidden="false" customHeight="false" outlineLevel="0" collapsed="false"/>
    <row r="6084" customFormat="false" ht="15" hidden="false" customHeight="false" outlineLevel="0" collapsed="false"/>
    <row r="6085" customFormat="false" ht="15" hidden="false" customHeight="false" outlineLevel="0" collapsed="false"/>
    <row r="6086" customFormat="false" ht="15" hidden="false" customHeight="false" outlineLevel="0" collapsed="false"/>
    <row r="6087" customFormat="false" ht="15" hidden="false" customHeight="false" outlineLevel="0" collapsed="false"/>
    <row r="6088" customFormat="false" ht="15" hidden="false" customHeight="false" outlineLevel="0" collapsed="false"/>
    <row r="6089" customFormat="false" ht="15" hidden="false" customHeight="false" outlineLevel="0" collapsed="false"/>
    <row r="6090" customFormat="false" ht="15" hidden="false" customHeight="false" outlineLevel="0" collapsed="false"/>
    <row r="6091" customFormat="false" ht="15" hidden="false" customHeight="false" outlineLevel="0" collapsed="false"/>
    <row r="6092" customFormat="false" ht="15" hidden="false" customHeight="false" outlineLevel="0" collapsed="false"/>
    <row r="6093" customFormat="false" ht="15" hidden="false" customHeight="false" outlineLevel="0" collapsed="false"/>
    <row r="6094" customFormat="false" ht="15" hidden="false" customHeight="false" outlineLevel="0" collapsed="false"/>
    <row r="6095" customFormat="false" ht="15" hidden="false" customHeight="false" outlineLevel="0" collapsed="false"/>
    <row r="6096" customFormat="false" ht="15" hidden="false" customHeight="false" outlineLevel="0" collapsed="false"/>
    <row r="6097" customFormat="false" ht="15" hidden="false" customHeight="false" outlineLevel="0" collapsed="false"/>
    <row r="6098" customFormat="false" ht="15" hidden="false" customHeight="false" outlineLevel="0" collapsed="false"/>
    <row r="6099" customFormat="false" ht="15" hidden="false" customHeight="false" outlineLevel="0" collapsed="false"/>
    <row r="6100" customFormat="false" ht="15" hidden="false" customHeight="false" outlineLevel="0" collapsed="false"/>
    <row r="6101" customFormat="false" ht="15" hidden="false" customHeight="false" outlineLevel="0" collapsed="false"/>
    <row r="6102" customFormat="false" ht="15" hidden="false" customHeight="false" outlineLevel="0" collapsed="false"/>
    <row r="6103" customFormat="false" ht="15" hidden="false" customHeight="false" outlineLevel="0" collapsed="false"/>
    <row r="6104" customFormat="false" ht="15" hidden="false" customHeight="false" outlineLevel="0" collapsed="false"/>
    <row r="6105" customFormat="false" ht="15" hidden="false" customHeight="false" outlineLevel="0" collapsed="false"/>
    <row r="6106" customFormat="false" ht="15" hidden="false" customHeight="false" outlineLevel="0" collapsed="false"/>
    <row r="6107" customFormat="false" ht="15" hidden="false" customHeight="false" outlineLevel="0" collapsed="false"/>
    <row r="6108" customFormat="false" ht="15" hidden="false" customHeight="false" outlineLevel="0" collapsed="false"/>
    <row r="6109" customFormat="false" ht="15" hidden="false" customHeight="false" outlineLevel="0" collapsed="false"/>
    <row r="6110" customFormat="false" ht="15" hidden="false" customHeight="false" outlineLevel="0" collapsed="false"/>
    <row r="6111" customFormat="false" ht="15" hidden="false" customHeight="false" outlineLevel="0" collapsed="false"/>
    <row r="6112" customFormat="false" ht="15" hidden="false" customHeight="false" outlineLevel="0" collapsed="false"/>
    <row r="6113" customFormat="false" ht="15" hidden="false" customHeight="false" outlineLevel="0" collapsed="false"/>
    <row r="6114" customFormat="false" ht="15" hidden="false" customHeight="false" outlineLevel="0" collapsed="false"/>
    <row r="6115" customFormat="false" ht="15" hidden="false" customHeight="false" outlineLevel="0" collapsed="false"/>
    <row r="6116" customFormat="false" ht="15" hidden="false" customHeight="false" outlineLevel="0" collapsed="false"/>
    <row r="6117" customFormat="false" ht="15" hidden="false" customHeight="false" outlineLevel="0" collapsed="false"/>
    <row r="6118" customFormat="false" ht="15" hidden="false" customHeight="false" outlineLevel="0" collapsed="false"/>
    <row r="6119" customFormat="false" ht="15" hidden="false" customHeight="false" outlineLevel="0" collapsed="false"/>
    <row r="6120" customFormat="false" ht="15" hidden="false" customHeight="false" outlineLevel="0" collapsed="false"/>
    <row r="6121" customFormat="false" ht="15" hidden="false" customHeight="false" outlineLevel="0" collapsed="false"/>
    <row r="6122" customFormat="false" ht="15" hidden="false" customHeight="false" outlineLevel="0" collapsed="false"/>
    <row r="6123" customFormat="false" ht="15" hidden="false" customHeight="false" outlineLevel="0" collapsed="false"/>
    <row r="6124" customFormat="false" ht="15" hidden="false" customHeight="false" outlineLevel="0" collapsed="false"/>
    <row r="6125" customFormat="false" ht="15" hidden="false" customHeight="false" outlineLevel="0" collapsed="false"/>
    <row r="6126" customFormat="false" ht="15" hidden="false" customHeight="false" outlineLevel="0" collapsed="false"/>
    <row r="6127" customFormat="false" ht="15" hidden="false" customHeight="false" outlineLevel="0" collapsed="false"/>
    <row r="6128" customFormat="false" ht="15" hidden="false" customHeight="false" outlineLevel="0" collapsed="false"/>
    <row r="6129" customFormat="false" ht="15" hidden="false" customHeight="false" outlineLevel="0" collapsed="false"/>
    <row r="6130" customFormat="false" ht="15" hidden="false" customHeight="false" outlineLevel="0" collapsed="false"/>
    <row r="6131" customFormat="false" ht="15" hidden="false" customHeight="false" outlineLevel="0" collapsed="false"/>
    <row r="6132" customFormat="false" ht="15" hidden="false" customHeight="false" outlineLevel="0" collapsed="false"/>
    <row r="6133" customFormat="false" ht="15" hidden="false" customHeight="false" outlineLevel="0" collapsed="false"/>
    <row r="6134" customFormat="false" ht="15" hidden="false" customHeight="false" outlineLevel="0" collapsed="false"/>
    <row r="6135" customFormat="false" ht="15" hidden="false" customHeight="false" outlineLevel="0" collapsed="false"/>
    <row r="6136" customFormat="false" ht="15" hidden="false" customHeight="false" outlineLevel="0" collapsed="false"/>
    <row r="6137" customFormat="false" ht="15" hidden="false" customHeight="false" outlineLevel="0" collapsed="false"/>
    <row r="6138" customFormat="false" ht="15" hidden="false" customHeight="false" outlineLevel="0" collapsed="false"/>
    <row r="6139" customFormat="false" ht="15" hidden="false" customHeight="false" outlineLevel="0" collapsed="false"/>
    <row r="6140" customFormat="false" ht="15" hidden="false" customHeight="false" outlineLevel="0" collapsed="false"/>
    <row r="6141" customFormat="false" ht="15" hidden="false" customHeight="false" outlineLevel="0" collapsed="false"/>
    <row r="6142" customFormat="false" ht="15" hidden="false" customHeight="false" outlineLevel="0" collapsed="false"/>
    <row r="6143" customFormat="false" ht="15" hidden="false" customHeight="false" outlineLevel="0" collapsed="false"/>
    <row r="6144" customFormat="false" ht="15" hidden="false" customHeight="false" outlineLevel="0" collapsed="false"/>
    <row r="6145" customFormat="false" ht="15" hidden="false" customHeight="false" outlineLevel="0" collapsed="false"/>
    <row r="6146" customFormat="false" ht="15" hidden="false" customHeight="false" outlineLevel="0" collapsed="false"/>
    <row r="6147" customFormat="false" ht="15" hidden="false" customHeight="false" outlineLevel="0" collapsed="false"/>
    <row r="6148" customFormat="false" ht="15" hidden="false" customHeight="false" outlineLevel="0" collapsed="false"/>
    <row r="6149" customFormat="false" ht="15" hidden="false" customHeight="false" outlineLevel="0" collapsed="false"/>
    <row r="6150" customFormat="false" ht="15" hidden="false" customHeight="false" outlineLevel="0" collapsed="false"/>
    <row r="6151" customFormat="false" ht="15" hidden="false" customHeight="false" outlineLevel="0" collapsed="false"/>
    <row r="6152" customFormat="false" ht="15" hidden="false" customHeight="false" outlineLevel="0" collapsed="false"/>
    <row r="6153" customFormat="false" ht="15" hidden="false" customHeight="false" outlineLevel="0" collapsed="false"/>
    <row r="6154" customFormat="false" ht="15" hidden="false" customHeight="false" outlineLevel="0" collapsed="false"/>
    <row r="6155" customFormat="false" ht="15" hidden="false" customHeight="false" outlineLevel="0" collapsed="false"/>
    <row r="6156" customFormat="false" ht="15" hidden="false" customHeight="false" outlineLevel="0" collapsed="false"/>
    <row r="6157" customFormat="false" ht="15" hidden="false" customHeight="false" outlineLevel="0" collapsed="false"/>
    <row r="6158" customFormat="false" ht="15" hidden="false" customHeight="false" outlineLevel="0" collapsed="false"/>
    <row r="6159" customFormat="false" ht="15" hidden="false" customHeight="false" outlineLevel="0" collapsed="false"/>
    <row r="6160" customFormat="false" ht="15" hidden="false" customHeight="false" outlineLevel="0" collapsed="false"/>
    <row r="6161" customFormat="false" ht="15" hidden="false" customHeight="false" outlineLevel="0" collapsed="false"/>
    <row r="6162" customFormat="false" ht="15" hidden="false" customHeight="false" outlineLevel="0" collapsed="false"/>
    <row r="6163" customFormat="false" ht="15" hidden="false" customHeight="false" outlineLevel="0" collapsed="false"/>
    <row r="6164" customFormat="false" ht="15" hidden="false" customHeight="false" outlineLevel="0" collapsed="false"/>
    <row r="6165" customFormat="false" ht="15" hidden="false" customHeight="false" outlineLevel="0" collapsed="false"/>
    <row r="6166" customFormat="false" ht="15" hidden="false" customHeight="false" outlineLevel="0" collapsed="false"/>
    <row r="6167" customFormat="false" ht="15" hidden="false" customHeight="false" outlineLevel="0" collapsed="false"/>
    <row r="6168" customFormat="false" ht="15" hidden="false" customHeight="false" outlineLevel="0" collapsed="false"/>
    <row r="6169" customFormat="false" ht="15" hidden="false" customHeight="false" outlineLevel="0" collapsed="false"/>
    <row r="6170" customFormat="false" ht="15" hidden="false" customHeight="false" outlineLevel="0" collapsed="false"/>
    <row r="6171" customFormat="false" ht="15" hidden="false" customHeight="false" outlineLevel="0" collapsed="false"/>
    <row r="6172" customFormat="false" ht="15" hidden="false" customHeight="false" outlineLevel="0" collapsed="false"/>
    <row r="6173" customFormat="false" ht="15" hidden="false" customHeight="false" outlineLevel="0" collapsed="false"/>
    <row r="6174" customFormat="false" ht="15" hidden="false" customHeight="false" outlineLevel="0" collapsed="false"/>
    <row r="6175" customFormat="false" ht="15" hidden="false" customHeight="false" outlineLevel="0" collapsed="false"/>
    <row r="6176" customFormat="false" ht="15" hidden="false" customHeight="false" outlineLevel="0" collapsed="false"/>
    <row r="6177" customFormat="false" ht="15" hidden="false" customHeight="false" outlineLevel="0" collapsed="false"/>
    <row r="6178" customFormat="false" ht="15" hidden="false" customHeight="false" outlineLevel="0" collapsed="false"/>
    <row r="6179" customFormat="false" ht="15" hidden="false" customHeight="false" outlineLevel="0" collapsed="false"/>
    <row r="6180" customFormat="false" ht="15" hidden="false" customHeight="false" outlineLevel="0" collapsed="false"/>
    <row r="6181" customFormat="false" ht="15" hidden="false" customHeight="false" outlineLevel="0" collapsed="false"/>
    <row r="6182" customFormat="false" ht="15" hidden="false" customHeight="false" outlineLevel="0" collapsed="false"/>
    <row r="6183" customFormat="false" ht="15" hidden="false" customHeight="false" outlineLevel="0" collapsed="false"/>
    <row r="6184" customFormat="false" ht="15" hidden="false" customHeight="false" outlineLevel="0" collapsed="false"/>
    <row r="6185" customFormat="false" ht="15" hidden="false" customHeight="false" outlineLevel="0" collapsed="false"/>
    <row r="6186" customFormat="false" ht="15" hidden="false" customHeight="false" outlineLevel="0" collapsed="false"/>
    <row r="6187" customFormat="false" ht="15" hidden="false" customHeight="false" outlineLevel="0" collapsed="false"/>
    <row r="6188" customFormat="false" ht="15" hidden="false" customHeight="false" outlineLevel="0" collapsed="false"/>
    <row r="6189" customFormat="false" ht="15" hidden="false" customHeight="false" outlineLevel="0" collapsed="false"/>
    <row r="6190" customFormat="false" ht="15" hidden="false" customHeight="false" outlineLevel="0" collapsed="false"/>
    <row r="6191" customFormat="false" ht="15" hidden="false" customHeight="false" outlineLevel="0" collapsed="false"/>
    <row r="6192" customFormat="false" ht="15" hidden="false" customHeight="false" outlineLevel="0" collapsed="false"/>
    <row r="6193" customFormat="false" ht="15" hidden="false" customHeight="false" outlineLevel="0" collapsed="false"/>
    <row r="6194" customFormat="false" ht="15" hidden="false" customHeight="false" outlineLevel="0" collapsed="false"/>
    <row r="6195" customFormat="false" ht="15" hidden="false" customHeight="false" outlineLevel="0" collapsed="false"/>
    <row r="6196" customFormat="false" ht="15" hidden="false" customHeight="false" outlineLevel="0" collapsed="false"/>
    <row r="6197" customFormat="false" ht="15" hidden="false" customHeight="false" outlineLevel="0" collapsed="false"/>
    <row r="6198" customFormat="false" ht="15" hidden="false" customHeight="false" outlineLevel="0" collapsed="false"/>
    <row r="6199" customFormat="false" ht="15" hidden="false" customHeight="false" outlineLevel="0" collapsed="false"/>
    <row r="6200" customFormat="false" ht="15" hidden="false" customHeight="false" outlineLevel="0" collapsed="false"/>
    <row r="6201" customFormat="false" ht="15" hidden="false" customHeight="false" outlineLevel="0" collapsed="false"/>
    <row r="6202" customFormat="false" ht="15" hidden="false" customHeight="false" outlineLevel="0" collapsed="false"/>
    <row r="6203" customFormat="false" ht="15" hidden="false" customHeight="false" outlineLevel="0" collapsed="false"/>
    <row r="6204" customFormat="false" ht="15" hidden="false" customHeight="false" outlineLevel="0" collapsed="false"/>
    <row r="6205" customFormat="false" ht="15" hidden="false" customHeight="false" outlineLevel="0" collapsed="false"/>
    <row r="6206" customFormat="false" ht="15" hidden="false" customHeight="false" outlineLevel="0" collapsed="false"/>
    <row r="6207" customFormat="false" ht="15" hidden="false" customHeight="false" outlineLevel="0" collapsed="false"/>
    <row r="6208" customFormat="false" ht="15" hidden="false" customHeight="false" outlineLevel="0" collapsed="false"/>
    <row r="6209" customFormat="false" ht="15" hidden="false" customHeight="false" outlineLevel="0" collapsed="false"/>
    <row r="6210" customFormat="false" ht="15" hidden="false" customHeight="false" outlineLevel="0" collapsed="false"/>
    <row r="6211" customFormat="false" ht="15" hidden="false" customHeight="false" outlineLevel="0" collapsed="false"/>
    <row r="6212" customFormat="false" ht="15" hidden="false" customHeight="false" outlineLevel="0" collapsed="false"/>
    <row r="6213" customFormat="false" ht="15" hidden="false" customHeight="false" outlineLevel="0" collapsed="false"/>
    <row r="6214" customFormat="false" ht="15" hidden="false" customHeight="false" outlineLevel="0" collapsed="false"/>
    <row r="6215" customFormat="false" ht="15" hidden="false" customHeight="false" outlineLevel="0" collapsed="false"/>
    <row r="6216" customFormat="false" ht="15" hidden="false" customHeight="false" outlineLevel="0" collapsed="false"/>
    <row r="6217" customFormat="false" ht="15" hidden="false" customHeight="false" outlineLevel="0" collapsed="false"/>
    <row r="6218" customFormat="false" ht="15" hidden="false" customHeight="false" outlineLevel="0" collapsed="false"/>
    <row r="6219" customFormat="false" ht="15" hidden="false" customHeight="false" outlineLevel="0" collapsed="false"/>
    <row r="6220" customFormat="false" ht="15" hidden="false" customHeight="false" outlineLevel="0" collapsed="false"/>
    <row r="6221" customFormat="false" ht="15" hidden="false" customHeight="false" outlineLevel="0" collapsed="false"/>
    <row r="6222" customFormat="false" ht="15" hidden="false" customHeight="false" outlineLevel="0" collapsed="false"/>
    <row r="6223" customFormat="false" ht="15" hidden="false" customHeight="false" outlineLevel="0" collapsed="false"/>
    <row r="6224" customFormat="false" ht="15" hidden="false" customHeight="false" outlineLevel="0" collapsed="false"/>
    <row r="6225" customFormat="false" ht="15" hidden="false" customHeight="false" outlineLevel="0" collapsed="false"/>
    <row r="6226" customFormat="false" ht="15" hidden="false" customHeight="false" outlineLevel="0" collapsed="false"/>
    <row r="6227" customFormat="false" ht="15" hidden="false" customHeight="false" outlineLevel="0" collapsed="false"/>
    <row r="6228" customFormat="false" ht="15" hidden="false" customHeight="false" outlineLevel="0" collapsed="false"/>
    <row r="6229" customFormat="false" ht="15" hidden="false" customHeight="false" outlineLevel="0" collapsed="false"/>
    <row r="6230" customFormat="false" ht="15" hidden="false" customHeight="false" outlineLevel="0" collapsed="false"/>
    <row r="6231" customFormat="false" ht="15" hidden="false" customHeight="false" outlineLevel="0" collapsed="false"/>
    <row r="6232" customFormat="false" ht="15" hidden="false" customHeight="false" outlineLevel="0" collapsed="false"/>
    <row r="6233" customFormat="false" ht="15" hidden="false" customHeight="false" outlineLevel="0" collapsed="false"/>
    <row r="6234" customFormat="false" ht="15" hidden="false" customHeight="false" outlineLevel="0" collapsed="false"/>
    <row r="6235" customFormat="false" ht="15" hidden="false" customHeight="false" outlineLevel="0" collapsed="false"/>
    <row r="6236" customFormat="false" ht="15" hidden="false" customHeight="false" outlineLevel="0" collapsed="false"/>
    <row r="6237" customFormat="false" ht="15" hidden="false" customHeight="false" outlineLevel="0" collapsed="false"/>
    <row r="6238" customFormat="false" ht="15" hidden="false" customHeight="false" outlineLevel="0" collapsed="false"/>
    <row r="6239" customFormat="false" ht="15" hidden="false" customHeight="false" outlineLevel="0" collapsed="false"/>
    <row r="6240" customFormat="false" ht="15" hidden="false" customHeight="false" outlineLevel="0" collapsed="false"/>
    <row r="6241" customFormat="false" ht="15" hidden="false" customHeight="false" outlineLevel="0" collapsed="false"/>
    <row r="6242" customFormat="false" ht="15" hidden="false" customHeight="false" outlineLevel="0" collapsed="false"/>
    <row r="6243" customFormat="false" ht="15" hidden="false" customHeight="false" outlineLevel="0" collapsed="false"/>
    <row r="6244" customFormat="false" ht="15" hidden="false" customHeight="false" outlineLevel="0" collapsed="false"/>
    <row r="6245" customFormat="false" ht="15" hidden="false" customHeight="false" outlineLevel="0" collapsed="false"/>
    <row r="6246" customFormat="false" ht="15" hidden="false" customHeight="false" outlineLevel="0" collapsed="false"/>
    <row r="6247" customFormat="false" ht="15" hidden="false" customHeight="false" outlineLevel="0" collapsed="false"/>
    <row r="6248" customFormat="false" ht="15" hidden="false" customHeight="false" outlineLevel="0" collapsed="false"/>
    <row r="6249" customFormat="false" ht="15" hidden="false" customHeight="false" outlineLevel="0" collapsed="false"/>
    <row r="6250" customFormat="false" ht="15" hidden="false" customHeight="false" outlineLevel="0" collapsed="false"/>
    <row r="6251" customFormat="false" ht="15" hidden="false" customHeight="false" outlineLevel="0" collapsed="false"/>
    <row r="6252" customFormat="false" ht="15" hidden="false" customHeight="false" outlineLevel="0" collapsed="false"/>
    <row r="6253" customFormat="false" ht="15" hidden="false" customHeight="false" outlineLevel="0" collapsed="false"/>
    <row r="6254" customFormat="false" ht="15" hidden="false" customHeight="false" outlineLevel="0" collapsed="false"/>
    <row r="6255" customFormat="false" ht="15" hidden="false" customHeight="false" outlineLevel="0" collapsed="false"/>
    <row r="6256" customFormat="false" ht="15" hidden="false" customHeight="false" outlineLevel="0" collapsed="false"/>
    <row r="6257" customFormat="false" ht="15" hidden="false" customHeight="false" outlineLevel="0" collapsed="false"/>
    <row r="6258" customFormat="false" ht="15" hidden="false" customHeight="false" outlineLevel="0" collapsed="false"/>
    <row r="6259" customFormat="false" ht="15" hidden="false" customHeight="false" outlineLevel="0" collapsed="false"/>
    <row r="6260" customFormat="false" ht="15" hidden="false" customHeight="false" outlineLevel="0" collapsed="false"/>
    <row r="6261" customFormat="false" ht="15" hidden="false" customHeight="false" outlineLevel="0" collapsed="false"/>
    <row r="6262" customFormat="false" ht="15" hidden="false" customHeight="false" outlineLevel="0" collapsed="false"/>
    <row r="6263" customFormat="false" ht="15" hidden="false" customHeight="false" outlineLevel="0" collapsed="false"/>
    <row r="6264" customFormat="false" ht="15" hidden="false" customHeight="false" outlineLevel="0" collapsed="false"/>
    <row r="6265" customFormat="false" ht="15" hidden="false" customHeight="false" outlineLevel="0" collapsed="false"/>
    <row r="6266" customFormat="false" ht="15" hidden="false" customHeight="false" outlineLevel="0" collapsed="false"/>
    <row r="6267" customFormat="false" ht="15" hidden="false" customHeight="false" outlineLevel="0" collapsed="false"/>
    <row r="6268" customFormat="false" ht="15" hidden="false" customHeight="false" outlineLevel="0" collapsed="false"/>
    <row r="6269" customFormat="false" ht="15" hidden="false" customHeight="false" outlineLevel="0" collapsed="false"/>
    <row r="6270" customFormat="false" ht="15" hidden="false" customHeight="false" outlineLevel="0" collapsed="false"/>
    <row r="6271" customFormat="false" ht="15" hidden="false" customHeight="false" outlineLevel="0" collapsed="false"/>
    <row r="6272" customFormat="false" ht="15" hidden="false" customHeight="false" outlineLevel="0" collapsed="false"/>
    <row r="6273" customFormat="false" ht="15" hidden="false" customHeight="false" outlineLevel="0" collapsed="false"/>
    <row r="6274" customFormat="false" ht="15" hidden="false" customHeight="false" outlineLevel="0" collapsed="false"/>
    <row r="6275" customFormat="false" ht="15" hidden="false" customHeight="false" outlineLevel="0" collapsed="false"/>
    <row r="6276" customFormat="false" ht="15" hidden="false" customHeight="false" outlineLevel="0" collapsed="false"/>
    <row r="6277" customFormat="false" ht="15" hidden="false" customHeight="false" outlineLevel="0" collapsed="false"/>
    <row r="6278" customFormat="false" ht="15" hidden="false" customHeight="false" outlineLevel="0" collapsed="false"/>
    <row r="6279" customFormat="false" ht="15" hidden="false" customHeight="false" outlineLevel="0" collapsed="false"/>
    <row r="6280" customFormat="false" ht="15" hidden="false" customHeight="false" outlineLevel="0" collapsed="false"/>
    <row r="6281" customFormat="false" ht="15" hidden="false" customHeight="false" outlineLevel="0" collapsed="false"/>
    <row r="6282" customFormat="false" ht="15" hidden="false" customHeight="false" outlineLevel="0" collapsed="false"/>
    <row r="6283" customFormat="false" ht="15" hidden="false" customHeight="false" outlineLevel="0" collapsed="false"/>
    <row r="6284" customFormat="false" ht="15" hidden="false" customHeight="false" outlineLevel="0" collapsed="false"/>
    <row r="6285" customFormat="false" ht="15" hidden="false" customHeight="false" outlineLevel="0" collapsed="false"/>
    <row r="6286" customFormat="false" ht="15" hidden="false" customHeight="false" outlineLevel="0" collapsed="false"/>
    <row r="6287" customFormat="false" ht="15" hidden="false" customHeight="false" outlineLevel="0" collapsed="false"/>
    <row r="6288" customFormat="false" ht="15" hidden="false" customHeight="false" outlineLevel="0" collapsed="false"/>
    <row r="6289" customFormat="false" ht="15" hidden="false" customHeight="false" outlineLevel="0" collapsed="false"/>
    <row r="6290" customFormat="false" ht="15" hidden="false" customHeight="false" outlineLevel="0" collapsed="false"/>
    <row r="6291" customFormat="false" ht="15" hidden="false" customHeight="false" outlineLevel="0" collapsed="false"/>
    <row r="6292" customFormat="false" ht="15" hidden="false" customHeight="false" outlineLevel="0" collapsed="false"/>
    <row r="6293" customFormat="false" ht="15" hidden="false" customHeight="false" outlineLevel="0" collapsed="false"/>
    <row r="6294" customFormat="false" ht="15" hidden="false" customHeight="false" outlineLevel="0" collapsed="false"/>
    <row r="6295" customFormat="false" ht="15" hidden="false" customHeight="false" outlineLevel="0" collapsed="false"/>
    <row r="6296" customFormat="false" ht="15" hidden="false" customHeight="false" outlineLevel="0" collapsed="false"/>
    <row r="6297" customFormat="false" ht="15" hidden="false" customHeight="false" outlineLevel="0" collapsed="false"/>
    <row r="6298" customFormat="false" ht="15" hidden="false" customHeight="false" outlineLevel="0" collapsed="false"/>
    <row r="6299" customFormat="false" ht="15" hidden="false" customHeight="false" outlineLevel="0" collapsed="false"/>
    <row r="6300" customFormat="false" ht="15" hidden="false" customHeight="false" outlineLevel="0" collapsed="false"/>
    <row r="6301" customFormat="false" ht="15" hidden="false" customHeight="false" outlineLevel="0" collapsed="false"/>
    <row r="6302" customFormat="false" ht="15" hidden="false" customHeight="false" outlineLevel="0" collapsed="false"/>
    <row r="6303" customFormat="false" ht="15" hidden="false" customHeight="false" outlineLevel="0" collapsed="false"/>
    <row r="6304" customFormat="false" ht="15" hidden="false" customHeight="false" outlineLevel="0" collapsed="false"/>
    <row r="6305" customFormat="false" ht="15" hidden="false" customHeight="false" outlineLevel="0" collapsed="false"/>
    <row r="6306" customFormat="false" ht="15" hidden="false" customHeight="false" outlineLevel="0" collapsed="false"/>
    <row r="6307" customFormat="false" ht="15" hidden="false" customHeight="false" outlineLevel="0" collapsed="false"/>
    <row r="6308" customFormat="false" ht="15" hidden="false" customHeight="false" outlineLevel="0" collapsed="false"/>
    <row r="6309" customFormat="false" ht="15" hidden="false" customHeight="false" outlineLevel="0" collapsed="false"/>
    <row r="6310" customFormat="false" ht="15" hidden="false" customHeight="false" outlineLevel="0" collapsed="false"/>
    <row r="6311" customFormat="false" ht="15" hidden="false" customHeight="false" outlineLevel="0" collapsed="false"/>
    <row r="6312" customFormat="false" ht="15" hidden="false" customHeight="false" outlineLevel="0" collapsed="false"/>
    <row r="6313" customFormat="false" ht="15" hidden="false" customHeight="false" outlineLevel="0" collapsed="false"/>
    <row r="6314" customFormat="false" ht="15" hidden="false" customHeight="false" outlineLevel="0" collapsed="false"/>
    <row r="6315" customFormat="false" ht="15" hidden="false" customHeight="false" outlineLevel="0" collapsed="false"/>
    <row r="6316" customFormat="false" ht="15" hidden="false" customHeight="false" outlineLevel="0" collapsed="false"/>
    <row r="6317" customFormat="false" ht="15" hidden="false" customHeight="false" outlineLevel="0" collapsed="false"/>
    <row r="6318" customFormat="false" ht="15" hidden="false" customHeight="false" outlineLevel="0" collapsed="false"/>
    <row r="6319" customFormat="false" ht="15" hidden="false" customHeight="false" outlineLevel="0" collapsed="false"/>
    <row r="6320" customFormat="false" ht="15" hidden="false" customHeight="false" outlineLevel="0" collapsed="false"/>
    <row r="6321" customFormat="false" ht="15" hidden="false" customHeight="false" outlineLevel="0" collapsed="false"/>
    <row r="6322" customFormat="false" ht="15" hidden="false" customHeight="false" outlineLevel="0" collapsed="false"/>
    <row r="6323" customFormat="false" ht="15" hidden="false" customHeight="false" outlineLevel="0" collapsed="false"/>
    <row r="6324" customFormat="false" ht="15" hidden="false" customHeight="false" outlineLevel="0" collapsed="false"/>
    <row r="6325" customFormat="false" ht="15" hidden="false" customHeight="false" outlineLevel="0" collapsed="false"/>
    <row r="6326" customFormat="false" ht="15" hidden="false" customHeight="false" outlineLevel="0" collapsed="false"/>
    <row r="6327" customFormat="false" ht="15" hidden="false" customHeight="false" outlineLevel="0" collapsed="false"/>
    <row r="6328" customFormat="false" ht="15" hidden="false" customHeight="false" outlineLevel="0" collapsed="false"/>
    <row r="6329" customFormat="false" ht="15" hidden="false" customHeight="false" outlineLevel="0" collapsed="false"/>
    <row r="6330" customFormat="false" ht="15" hidden="false" customHeight="false" outlineLevel="0" collapsed="false"/>
    <row r="6331" customFormat="false" ht="15" hidden="false" customHeight="false" outlineLevel="0" collapsed="false"/>
    <row r="6332" customFormat="false" ht="15" hidden="false" customHeight="false" outlineLevel="0" collapsed="false"/>
    <row r="6333" customFormat="false" ht="15" hidden="false" customHeight="false" outlineLevel="0" collapsed="false"/>
    <row r="6334" customFormat="false" ht="15" hidden="false" customHeight="false" outlineLevel="0" collapsed="false"/>
    <row r="6335" customFormat="false" ht="15" hidden="false" customHeight="false" outlineLevel="0" collapsed="false"/>
    <row r="6336" customFormat="false" ht="15" hidden="false" customHeight="false" outlineLevel="0" collapsed="false"/>
    <row r="6337" customFormat="false" ht="15" hidden="false" customHeight="false" outlineLevel="0" collapsed="false"/>
    <row r="6338" customFormat="false" ht="15" hidden="false" customHeight="false" outlineLevel="0" collapsed="false"/>
    <row r="6339" customFormat="false" ht="15" hidden="false" customHeight="false" outlineLevel="0" collapsed="false"/>
    <row r="6340" customFormat="false" ht="15" hidden="false" customHeight="false" outlineLevel="0" collapsed="false"/>
    <row r="6341" customFormat="false" ht="15" hidden="false" customHeight="false" outlineLevel="0" collapsed="false"/>
    <row r="6342" customFormat="false" ht="15" hidden="false" customHeight="false" outlineLevel="0" collapsed="false"/>
    <row r="6343" customFormat="false" ht="15" hidden="false" customHeight="false" outlineLevel="0" collapsed="false"/>
    <row r="6344" customFormat="false" ht="15" hidden="false" customHeight="false" outlineLevel="0" collapsed="false"/>
    <row r="6345" customFormat="false" ht="15" hidden="false" customHeight="false" outlineLevel="0" collapsed="false"/>
    <row r="6346" customFormat="false" ht="15" hidden="false" customHeight="false" outlineLevel="0" collapsed="false"/>
    <row r="6347" customFormat="false" ht="15" hidden="false" customHeight="false" outlineLevel="0" collapsed="false"/>
    <row r="6348" customFormat="false" ht="15" hidden="false" customHeight="false" outlineLevel="0" collapsed="false"/>
    <row r="6349" customFormat="false" ht="15" hidden="false" customHeight="false" outlineLevel="0" collapsed="false"/>
    <row r="6350" customFormat="false" ht="15" hidden="false" customHeight="false" outlineLevel="0" collapsed="false"/>
    <row r="6351" customFormat="false" ht="15" hidden="false" customHeight="false" outlineLevel="0" collapsed="false"/>
    <row r="6352" customFormat="false" ht="15" hidden="false" customHeight="false" outlineLevel="0" collapsed="false"/>
    <row r="6353" customFormat="false" ht="15" hidden="false" customHeight="false" outlineLevel="0" collapsed="false"/>
    <row r="6354" customFormat="false" ht="15" hidden="false" customHeight="false" outlineLevel="0" collapsed="false"/>
    <row r="6355" customFormat="false" ht="15" hidden="false" customHeight="false" outlineLevel="0" collapsed="false"/>
    <row r="6356" customFormat="false" ht="15" hidden="false" customHeight="false" outlineLevel="0" collapsed="false"/>
    <row r="6357" customFormat="false" ht="15" hidden="false" customHeight="false" outlineLevel="0" collapsed="false"/>
    <row r="6358" customFormat="false" ht="15" hidden="false" customHeight="false" outlineLevel="0" collapsed="false"/>
    <row r="6359" customFormat="false" ht="15" hidden="false" customHeight="false" outlineLevel="0" collapsed="false"/>
    <row r="6360" customFormat="false" ht="15" hidden="false" customHeight="false" outlineLevel="0" collapsed="false"/>
    <row r="6361" customFormat="false" ht="15" hidden="false" customHeight="false" outlineLevel="0" collapsed="false"/>
    <row r="6362" customFormat="false" ht="15" hidden="false" customHeight="false" outlineLevel="0" collapsed="false"/>
    <row r="6363" customFormat="false" ht="15" hidden="false" customHeight="false" outlineLevel="0" collapsed="false"/>
    <row r="6364" customFormat="false" ht="15" hidden="false" customHeight="false" outlineLevel="0" collapsed="false"/>
    <row r="6365" customFormat="false" ht="15" hidden="false" customHeight="false" outlineLevel="0" collapsed="false"/>
    <row r="6366" customFormat="false" ht="15" hidden="false" customHeight="false" outlineLevel="0" collapsed="false"/>
    <row r="6367" customFormat="false" ht="15" hidden="false" customHeight="false" outlineLevel="0" collapsed="false"/>
    <row r="6368" customFormat="false" ht="15" hidden="false" customHeight="false" outlineLevel="0" collapsed="false"/>
    <row r="6369" customFormat="false" ht="15" hidden="false" customHeight="false" outlineLevel="0" collapsed="false"/>
    <row r="6370" customFormat="false" ht="15" hidden="false" customHeight="false" outlineLevel="0" collapsed="false"/>
    <row r="6371" customFormat="false" ht="15" hidden="false" customHeight="false" outlineLevel="0" collapsed="false"/>
    <row r="6372" customFormat="false" ht="15" hidden="false" customHeight="false" outlineLevel="0" collapsed="false"/>
    <row r="6373" customFormat="false" ht="15" hidden="false" customHeight="false" outlineLevel="0" collapsed="false"/>
    <row r="6374" customFormat="false" ht="15" hidden="false" customHeight="false" outlineLevel="0" collapsed="false"/>
    <row r="6375" customFormat="false" ht="15" hidden="false" customHeight="false" outlineLevel="0" collapsed="false"/>
    <row r="6376" customFormat="false" ht="15" hidden="false" customHeight="false" outlineLevel="0" collapsed="false"/>
    <row r="6377" customFormat="false" ht="15" hidden="false" customHeight="false" outlineLevel="0" collapsed="false"/>
    <row r="6378" customFormat="false" ht="15" hidden="false" customHeight="false" outlineLevel="0" collapsed="false"/>
    <row r="6379" customFormat="false" ht="15" hidden="false" customHeight="false" outlineLevel="0" collapsed="false"/>
    <row r="6380" customFormat="false" ht="15" hidden="false" customHeight="false" outlineLevel="0" collapsed="false"/>
    <row r="6381" customFormat="false" ht="15" hidden="false" customHeight="false" outlineLevel="0" collapsed="false"/>
    <row r="6382" customFormat="false" ht="15" hidden="false" customHeight="false" outlineLevel="0" collapsed="false"/>
    <row r="6383" customFormat="false" ht="15" hidden="false" customHeight="false" outlineLevel="0" collapsed="false"/>
    <row r="6384" customFormat="false" ht="15" hidden="false" customHeight="false" outlineLevel="0" collapsed="false"/>
    <row r="6385" customFormat="false" ht="15" hidden="false" customHeight="false" outlineLevel="0" collapsed="false"/>
    <row r="6386" customFormat="false" ht="15" hidden="false" customHeight="false" outlineLevel="0" collapsed="false"/>
    <row r="6387" customFormat="false" ht="15" hidden="false" customHeight="false" outlineLevel="0" collapsed="false"/>
    <row r="6388" customFormat="false" ht="15" hidden="false" customHeight="false" outlineLevel="0" collapsed="false"/>
    <row r="6389" customFormat="false" ht="15" hidden="false" customHeight="false" outlineLevel="0" collapsed="false"/>
    <row r="6390" customFormat="false" ht="15" hidden="false" customHeight="false" outlineLevel="0" collapsed="false"/>
    <row r="6391" customFormat="false" ht="15" hidden="false" customHeight="false" outlineLevel="0" collapsed="false"/>
    <row r="6392" customFormat="false" ht="15" hidden="false" customHeight="false" outlineLevel="0" collapsed="false"/>
    <row r="6393" customFormat="false" ht="15" hidden="false" customHeight="false" outlineLevel="0" collapsed="false"/>
    <row r="6394" customFormat="false" ht="15" hidden="false" customHeight="false" outlineLevel="0" collapsed="false"/>
    <row r="6395" customFormat="false" ht="15" hidden="false" customHeight="false" outlineLevel="0" collapsed="false"/>
    <row r="6396" customFormat="false" ht="15" hidden="false" customHeight="false" outlineLevel="0" collapsed="false"/>
    <row r="6397" customFormat="false" ht="15" hidden="false" customHeight="false" outlineLevel="0" collapsed="false"/>
    <row r="6398" customFormat="false" ht="15" hidden="false" customHeight="false" outlineLevel="0" collapsed="false"/>
    <row r="6399" customFormat="false" ht="15" hidden="false" customHeight="false" outlineLevel="0" collapsed="false"/>
    <row r="6400" customFormat="false" ht="15" hidden="false" customHeight="false" outlineLevel="0" collapsed="false"/>
    <row r="6401" customFormat="false" ht="15" hidden="false" customHeight="false" outlineLevel="0" collapsed="false"/>
    <row r="6402" customFormat="false" ht="15" hidden="false" customHeight="false" outlineLevel="0" collapsed="false"/>
    <row r="6403" customFormat="false" ht="15" hidden="false" customHeight="false" outlineLevel="0" collapsed="false"/>
    <row r="6404" customFormat="false" ht="15" hidden="false" customHeight="false" outlineLevel="0" collapsed="false"/>
    <row r="6405" customFormat="false" ht="15" hidden="false" customHeight="false" outlineLevel="0" collapsed="false"/>
    <row r="6406" customFormat="false" ht="15" hidden="false" customHeight="false" outlineLevel="0" collapsed="false"/>
    <row r="6407" customFormat="false" ht="15" hidden="false" customHeight="false" outlineLevel="0" collapsed="false"/>
    <row r="6408" customFormat="false" ht="15" hidden="false" customHeight="false" outlineLevel="0" collapsed="false"/>
    <row r="6409" customFormat="false" ht="15" hidden="false" customHeight="false" outlineLevel="0" collapsed="false"/>
    <row r="6410" customFormat="false" ht="15" hidden="false" customHeight="false" outlineLevel="0" collapsed="false"/>
    <row r="6411" customFormat="false" ht="15" hidden="false" customHeight="false" outlineLevel="0" collapsed="false"/>
    <row r="6412" customFormat="false" ht="15" hidden="false" customHeight="false" outlineLevel="0" collapsed="false"/>
    <row r="6413" customFormat="false" ht="15" hidden="false" customHeight="false" outlineLevel="0" collapsed="false"/>
    <row r="6414" customFormat="false" ht="15" hidden="false" customHeight="false" outlineLevel="0" collapsed="false"/>
    <row r="6415" customFormat="false" ht="15" hidden="false" customHeight="false" outlineLevel="0" collapsed="false"/>
    <row r="6416" customFormat="false" ht="15" hidden="false" customHeight="false" outlineLevel="0" collapsed="false"/>
    <row r="6417" customFormat="false" ht="15" hidden="false" customHeight="false" outlineLevel="0" collapsed="false"/>
    <row r="6418" customFormat="false" ht="15" hidden="false" customHeight="false" outlineLevel="0" collapsed="false"/>
    <row r="6419" customFormat="false" ht="15" hidden="false" customHeight="false" outlineLevel="0" collapsed="false"/>
    <row r="6420" customFormat="false" ht="15" hidden="false" customHeight="false" outlineLevel="0" collapsed="false"/>
    <row r="6421" customFormat="false" ht="15" hidden="false" customHeight="false" outlineLevel="0" collapsed="false"/>
    <row r="6422" customFormat="false" ht="15" hidden="false" customHeight="false" outlineLevel="0" collapsed="false"/>
    <row r="6423" customFormat="false" ht="15" hidden="false" customHeight="false" outlineLevel="0" collapsed="false"/>
    <row r="6424" customFormat="false" ht="15" hidden="false" customHeight="false" outlineLevel="0" collapsed="false"/>
    <row r="6425" customFormat="false" ht="15" hidden="false" customHeight="false" outlineLevel="0" collapsed="false"/>
    <row r="6426" customFormat="false" ht="15" hidden="false" customHeight="false" outlineLevel="0" collapsed="false"/>
    <row r="6427" customFormat="false" ht="15" hidden="false" customHeight="false" outlineLevel="0" collapsed="false"/>
    <row r="6428" customFormat="false" ht="15" hidden="false" customHeight="false" outlineLevel="0" collapsed="false"/>
    <row r="6429" customFormat="false" ht="15" hidden="false" customHeight="false" outlineLevel="0" collapsed="false"/>
    <row r="6430" customFormat="false" ht="15" hidden="false" customHeight="false" outlineLevel="0" collapsed="false"/>
    <row r="6431" customFormat="false" ht="15" hidden="false" customHeight="false" outlineLevel="0" collapsed="false"/>
    <row r="6432" customFormat="false" ht="15" hidden="false" customHeight="false" outlineLevel="0" collapsed="false"/>
    <row r="6433" customFormat="false" ht="15" hidden="false" customHeight="false" outlineLevel="0" collapsed="false"/>
    <row r="6434" customFormat="false" ht="15" hidden="false" customHeight="false" outlineLevel="0" collapsed="false"/>
    <row r="6435" customFormat="false" ht="15" hidden="false" customHeight="false" outlineLevel="0" collapsed="false"/>
    <row r="6436" customFormat="false" ht="15" hidden="false" customHeight="false" outlineLevel="0" collapsed="false"/>
    <row r="6437" customFormat="false" ht="15" hidden="false" customHeight="false" outlineLevel="0" collapsed="false"/>
    <row r="6438" customFormat="false" ht="15" hidden="false" customHeight="false" outlineLevel="0" collapsed="false"/>
    <row r="6439" customFormat="false" ht="15" hidden="false" customHeight="false" outlineLevel="0" collapsed="false"/>
    <row r="6440" customFormat="false" ht="15" hidden="false" customHeight="false" outlineLevel="0" collapsed="false"/>
    <row r="6441" customFormat="false" ht="15" hidden="false" customHeight="false" outlineLevel="0" collapsed="false"/>
    <row r="6442" customFormat="false" ht="15" hidden="false" customHeight="false" outlineLevel="0" collapsed="false"/>
    <row r="6443" customFormat="false" ht="15" hidden="false" customHeight="false" outlineLevel="0" collapsed="false"/>
    <row r="6444" customFormat="false" ht="15" hidden="false" customHeight="false" outlineLevel="0" collapsed="false"/>
    <row r="6445" customFormat="false" ht="15" hidden="false" customHeight="false" outlineLevel="0" collapsed="false"/>
    <row r="6446" customFormat="false" ht="15" hidden="false" customHeight="false" outlineLevel="0" collapsed="false"/>
    <row r="6447" customFormat="false" ht="15" hidden="false" customHeight="false" outlineLevel="0" collapsed="false"/>
    <row r="6448" customFormat="false" ht="15" hidden="false" customHeight="false" outlineLevel="0" collapsed="false"/>
    <row r="6449" customFormat="false" ht="15" hidden="false" customHeight="false" outlineLevel="0" collapsed="false"/>
    <row r="6450" customFormat="false" ht="15" hidden="false" customHeight="false" outlineLevel="0" collapsed="false"/>
    <row r="6451" customFormat="false" ht="15" hidden="false" customHeight="false" outlineLevel="0" collapsed="false"/>
    <row r="6452" customFormat="false" ht="15" hidden="false" customHeight="false" outlineLevel="0" collapsed="false"/>
    <row r="6453" customFormat="false" ht="15" hidden="false" customHeight="false" outlineLevel="0" collapsed="false"/>
    <row r="6454" customFormat="false" ht="15" hidden="false" customHeight="false" outlineLevel="0" collapsed="false"/>
    <row r="6455" customFormat="false" ht="15" hidden="false" customHeight="false" outlineLevel="0" collapsed="false"/>
    <row r="6456" customFormat="false" ht="15" hidden="false" customHeight="false" outlineLevel="0" collapsed="false"/>
    <row r="6457" customFormat="false" ht="15" hidden="false" customHeight="false" outlineLevel="0" collapsed="false"/>
    <row r="6458" customFormat="false" ht="15" hidden="false" customHeight="false" outlineLevel="0" collapsed="false"/>
    <row r="6459" customFormat="false" ht="15" hidden="false" customHeight="false" outlineLevel="0" collapsed="false"/>
    <row r="6460" customFormat="false" ht="15" hidden="false" customHeight="false" outlineLevel="0" collapsed="false"/>
    <row r="6461" customFormat="false" ht="15" hidden="false" customHeight="false" outlineLevel="0" collapsed="false"/>
    <row r="6462" customFormat="false" ht="15" hidden="false" customHeight="false" outlineLevel="0" collapsed="false"/>
    <row r="6463" customFormat="false" ht="15" hidden="false" customHeight="false" outlineLevel="0" collapsed="false"/>
    <row r="6464" customFormat="false" ht="15" hidden="false" customHeight="false" outlineLevel="0" collapsed="false"/>
    <row r="6465" customFormat="false" ht="15" hidden="false" customHeight="false" outlineLevel="0" collapsed="false"/>
    <row r="6466" customFormat="false" ht="15" hidden="false" customHeight="false" outlineLevel="0" collapsed="false"/>
    <row r="6467" customFormat="false" ht="15" hidden="false" customHeight="false" outlineLevel="0" collapsed="false"/>
    <row r="6468" customFormat="false" ht="15" hidden="false" customHeight="false" outlineLevel="0" collapsed="false"/>
    <row r="6469" customFormat="false" ht="15" hidden="false" customHeight="false" outlineLevel="0" collapsed="false"/>
    <row r="6470" customFormat="false" ht="15" hidden="false" customHeight="false" outlineLevel="0" collapsed="false"/>
    <row r="6471" customFormat="false" ht="15" hidden="false" customHeight="false" outlineLevel="0" collapsed="false"/>
    <row r="6472" customFormat="false" ht="15" hidden="false" customHeight="false" outlineLevel="0" collapsed="false"/>
    <row r="6473" customFormat="false" ht="15" hidden="false" customHeight="false" outlineLevel="0" collapsed="false"/>
    <row r="6474" customFormat="false" ht="15" hidden="false" customHeight="false" outlineLevel="0" collapsed="false"/>
    <row r="6475" customFormat="false" ht="15" hidden="false" customHeight="false" outlineLevel="0" collapsed="false"/>
    <row r="6476" customFormat="false" ht="15" hidden="false" customHeight="false" outlineLevel="0" collapsed="false"/>
    <row r="6477" customFormat="false" ht="15" hidden="false" customHeight="false" outlineLevel="0" collapsed="false"/>
    <row r="6478" customFormat="false" ht="15" hidden="false" customHeight="false" outlineLevel="0" collapsed="false"/>
    <row r="6479" customFormat="false" ht="15" hidden="false" customHeight="false" outlineLevel="0" collapsed="false"/>
    <row r="6480" customFormat="false" ht="15" hidden="false" customHeight="false" outlineLevel="0" collapsed="false"/>
    <row r="6481" customFormat="false" ht="15" hidden="false" customHeight="false" outlineLevel="0" collapsed="false"/>
    <row r="6482" customFormat="false" ht="15" hidden="false" customHeight="false" outlineLevel="0" collapsed="false"/>
    <row r="6483" customFormat="false" ht="15" hidden="false" customHeight="false" outlineLevel="0" collapsed="false"/>
    <row r="6484" customFormat="false" ht="15" hidden="false" customHeight="false" outlineLevel="0" collapsed="false"/>
    <row r="6485" customFormat="false" ht="15" hidden="false" customHeight="false" outlineLevel="0" collapsed="false"/>
    <row r="6486" customFormat="false" ht="15" hidden="false" customHeight="false" outlineLevel="0" collapsed="false"/>
    <row r="6487" customFormat="false" ht="15" hidden="false" customHeight="false" outlineLevel="0" collapsed="false"/>
    <row r="6488" customFormat="false" ht="15" hidden="false" customHeight="false" outlineLevel="0" collapsed="false"/>
    <row r="6489" customFormat="false" ht="15" hidden="false" customHeight="false" outlineLevel="0" collapsed="false"/>
    <row r="6490" customFormat="false" ht="15" hidden="false" customHeight="false" outlineLevel="0" collapsed="false"/>
    <row r="6491" customFormat="false" ht="15" hidden="false" customHeight="false" outlineLevel="0" collapsed="false"/>
    <row r="6492" customFormat="false" ht="15" hidden="false" customHeight="false" outlineLevel="0" collapsed="false"/>
    <row r="6493" customFormat="false" ht="15" hidden="false" customHeight="false" outlineLevel="0" collapsed="false"/>
    <row r="6494" customFormat="false" ht="15" hidden="false" customHeight="false" outlineLevel="0" collapsed="false"/>
    <row r="6495" customFormat="false" ht="15" hidden="false" customHeight="false" outlineLevel="0" collapsed="false"/>
    <row r="6496" customFormat="false" ht="15" hidden="false" customHeight="false" outlineLevel="0" collapsed="false"/>
    <row r="6497" customFormat="false" ht="15" hidden="false" customHeight="false" outlineLevel="0" collapsed="false"/>
    <row r="6498" customFormat="false" ht="15" hidden="false" customHeight="false" outlineLevel="0" collapsed="false"/>
    <row r="6499" customFormat="false" ht="15" hidden="false" customHeight="false" outlineLevel="0" collapsed="false"/>
    <row r="6500" customFormat="false" ht="15" hidden="false" customHeight="false" outlineLevel="0" collapsed="false"/>
    <row r="6501" customFormat="false" ht="15" hidden="false" customHeight="false" outlineLevel="0" collapsed="false"/>
    <row r="6502" customFormat="false" ht="15" hidden="false" customHeight="false" outlineLevel="0" collapsed="false"/>
    <row r="6503" customFormat="false" ht="15" hidden="false" customHeight="false" outlineLevel="0" collapsed="false"/>
    <row r="6504" customFormat="false" ht="15" hidden="false" customHeight="false" outlineLevel="0" collapsed="false"/>
    <row r="6505" customFormat="false" ht="15" hidden="false" customHeight="false" outlineLevel="0" collapsed="false"/>
    <row r="6506" customFormat="false" ht="15" hidden="false" customHeight="false" outlineLevel="0" collapsed="false"/>
    <row r="6507" customFormat="false" ht="15" hidden="false" customHeight="false" outlineLevel="0" collapsed="false"/>
    <row r="6508" customFormat="false" ht="15" hidden="false" customHeight="false" outlineLevel="0" collapsed="false"/>
    <row r="6509" customFormat="false" ht="15" hidden="false" customHeight="false" outlineLevel="0" collapsed="false"/>
    <row r="6510" customFormat="false" ht="15" hidden="false" customHeight="false" outlineLevel="0" collapsed="false"/>
    <row r="6511" customFormat="false" ht="15" hidden="false" customHeight="false" outlineLevel="0" collapsed="false"/>
    <row r="6512" customFormat="false" ht="15" hidden="false" customHeight="false" outlineLevel="0" collapsed="false"/>
    <row r="6513" customFormat="false" ht="15" hidden="false" customHeight="false" outlineLevel="0" collapsed="false"/>
    <row r="6514" customFormat="false" ht="15" hidden="false" customHeight="false" outlineLevel="0" collapsed="false"/>
    <row r="6515" customFormat="false" ht="15" hidden="false" customHeight="false" outlineLevel="0" collapsed="false"/>
    <row r="6516" customFormat="false" ht="15" hidden="false" customHeight="false" outlineLevel="0" collapsed="false"/>
    <row r="6517" customFormat="false" ht="15" hidden="false" customHeight="false" outlineLevel="0" collapsed="false"/>
    <row r="6518" customFormat="false" ht="15" hidden="false" customHeight="false" outlineLevel="0" collapsed="false"/>
    <row r="6519" customFormat="false" ht="15" hidden="false" customHeight="false" outlineLevel="0" collapsed="false"/>
    <row r="6520" customFormat="false" ht="15" hidden="false" customHeight="false" outlineLevel="0" collapsed="false"/>
    <row r="6521" customFormat="false" ht="15" hidden="false" customHeight="false" outlineLevel="0" collapsed="false"/>
    <row r="6522" customFormat="false" ht="15" hidden="false" customHeight="false" outlineLevel="0" collapsed="false"/>
    <row r="6523" customFormat="false" ht="15" hidden="false" customHeight="false" outlineLevel="0" collapsed="false"/>
    <row r="6524" customFormat="false" ht="15" hidden="false" customHeight="false" outlineLevel="0" collapsed="false"/>
    <row r="6525" customFormat="false" ht="15" hidden="false" customHeight="false" outlineLevel="0" collapsed="false"/>
    <row r="6526" customFormat="false" ht="15" hidden="false" customHeight="false" outlineLevel="0" collapsed="false"/>
    <row r="6527" customFormat="false" ht="15" hidden="false" customHeight="false" outlineLevel="0" collapsed="false"/>
    <row r="6528" customFormat="false" ht="15" hidden="false" customHeight="false" outlineLevel="0" collapsed="false"/>
    <row r="6529" customFormat="false" ht="15" hidden="false" customHeight="false" outlineLevel="0" collapsed="false"/>
    <row r="6530" customFormat="false" ht="15" hidden="false" customHeight="false" outlineLevel="0" collapsed="false"/>
    <row r="6531" customFormat="false" ht="15" hidden="false" customHeight="false" outlineLevel="0" collapsed="false"/>
    <row r="6532" customFormat="false" ht="15" hidden="false" customHeight="false" outlineLevel="0" collapsed="false"/>
    <row r="6533" customFormat="false" ht="15" hidden="false" customHeight="false" outlineLevel="0" collapsed="false"/>
    <row r="6534" customFormat="false" ht="15" hidden="false" customHeight="false" outlineLevel="0" collapsed="false"/>
    <row r="6535" customFormat="false" ht="15" hidden="false" customHeight="false" outlineLevel="0" collapsed="false"/>
    <row r="6536" customFormat="false" ht="15" hidden="false" customHeight="false" outlineLevel="0" collapsed="false"/>
    <row r="6537" customFormat="false" ht="15" hidden="false" customHeight="false" outlineLevel="0" collapsed="false"/>
    <row r="6538" customFormat="false" ht="15" hidden="false" customHeight="false" outlineLevel="0" collapsed="false"/>
    <row r="6539" customFormat="false" ht="15" hidden="false" customHeight="false" outlineLevel="0" collapsed="false"/>
    <row r="6540" customFormat="false" ht="15" hidden="false" customHeight="false" outlineLevel="0" collapsed="false"/>
    <row r="6541" customFormat="false" ht="15" hidden="false" customHeight="false" outlineLevel="0" collapsed="false"/>
    <row r="6542" customFormat="false" ht="15" hidden="false" customHeight="false" outlineLevel="0" collapsed="false"/>
    <row r="6543" customFormat="false" ht="15" hidden="false" customHeight="false" outlineLevel="0" collapsed="false"/>
    <row r="6544" customFormat="false" ht="15" hidden="false" customHeight="false" outlineLevel="0" collapsed="false"/>
    <row r="6545" customFormat="false" ht="15" hidden="false" customHeight="false" outlineLevel="0" collapsed="false"/>
    <row r="6546" customFormat="false" ht="15" hidden="false" customHeight="false" outlineLevel="0" collapsed="false"/>
    <row r="6547" customFormat="false" ht="15" hidden="false" customHeight="false" outlineLevel="0" collapsed="false"/>
    <row r="6548" customFormat="false" ht="15" hidden="false" customHeight="false" outlineLevel="0" collapsed="false"/>
    <row r="6549" customFormat="false" ht="15" hidden="false" customHeight="false" outlineLevel="0" collapsed="false"/>
    <row r="6550" customFormat="false" ht="15" hidden="false" customHeight="false" outlineLevel="0" collapsed="false"/>
    <row r="6551" customFormat="false" ht="15" hidden="false" customHeight="false" outlineLevel="0" collapsed="false"/>
    <row r="6552" customFormat="false" ht="15" hidden="false" customHeight="false" outlineLevel="0" collapsed="false"/>
    <row r="6553" customFormat="false" ht="15" hidden="false" customHeight="false" outlineLevel="0" collapsed="false"/>
    <row r="6554" customFormat="false" ht="15" hidden="false" customHeight="false" outlineLevel="0" collapsed="false"/>
    <row r="6555" customFormat="false" ht="15" hidden="false" customHeight="false" outlineLevel="0" collapsed="false"/>
    <row r="6556" customFormat="false" ht="15" hidden="false" customHeight="false" outlineLevel="0" collapsed="false"/>
    <row r="6557" customFormat="false" ht="15" hidden="false" customHeight="false" outlineLevel="0" collapsed="false"/>
    <row r="6558" customFormat="false" ht="15" hidden="false" customHeight="false" outlineLevel="0" collapsed="false"/>
    <row r="6559" customFormat="false" ht="15" hidden="false" customHeight="false" outlineLevel="0" collapsed="false"/>
    <row r="6560" customFormat="false" ht="15" hidden="false" customHeight="false" outlineLevel="0" collapsed="false"/>
    <row r="6561" customFormat="false" ht="15" hidden="false" customHeight="false" outlineLevel="0" collapsed="false"/>
    <row r="6562" customFormat="false" ht="15" hidden="false" customHeight="false" outlineLevel="0" collapsed="false"/>
    <row r="6563" customFormat="false" ht="15" hidden="false" customHeight="false" outlineLevel="0" collapsed="false"/>
    <row r="6564" customFormat="false" ht="15" hidden="false" customHeight="false" outlineLevel="0" collapsed="false"/>
    <row r="6565" customFormat="false" ht="15" hidden="false" customHeight="false" outlineLevel="0" collapsed="false"/>
    <row r="6566" customFormat="false" ht="15" hidden="false" customHeight="false" outlineLevel="0" collapsed="false"/>
    <row r="6567" customFormat="false" ht="15" hidden="false" customHeight="false" outlineLevel="0" collapsed="false"/>
    <row r="6568" customFormat="false" ht="15" hidden="false" customHeight="false" outlineLevel="0" collapsed="false"/>
    <row r="6569" customFormat="false" ht="15" hidden="false" customHeight="false" outlineLevel="0" collapsed="false"/>
    <row r="6570" customFormat="false" ht="15" hidden="false" customHeight="false" outlineLevel="0" collapsed="false"/>
    <row r="6571" customFormat="false" ht="15" hidden="false" customHeight="false" outlineLevel="0" collapsed="false"/>
    <row r="6572" customFormat="false" ht="15" hidden="false" customHeight="false" outlineLevel="0" collapsed="false"/>
    <row r="6573" customFormat="false" ht="15" hidden="false" customHeight="false" outlineLevel="0" collapsed="false"/>
    <row r="6574" customFormat="false" ht="15" hidden="false" customHeight="false" outlineLevel="0" collapsed="false"/>
    <row r="6575" customFormat="false" ht="15" hidden="false" customHeight="false" outlineLevel="0" collapsed="false"/>
    <row r="6576" customFormat="false" ht="15" hidden="false" customHeight="false" outlineLevel="0" collapsed="false"/>
    <row r="6577" customFormat="false" ht="15" hidden="false" customHeight="false" outlineLevel="0" collapsed="false"/>
    <row r="6578" customFormat="false" ht="15" hidden="false" customHeight="false" outlineLevel="0" collapsed="false"/>
    <row r="6579" customFormat="false" ht="15" hidden="false" customHeight="false" outlineLevel="0" collapsed="false"/>
    <row r="6580" customFormat="false" ht="15" hidden="false" customHeight="false" outlineLevel="0" collapsed="false"/>
    <row r="6581" customFormat="false" ht="15" hidden="false" customHeight="false" outlineLevel="0" collapsed="false"/>
    <row r="6582" customFormat="false" ht="15" hidden="false" customHeight="false" outlineLevel="0" collapsed="false"/>
    <row r="6583" customFormat="false" ht="15" hidden="false" customHeight="false" outlineLevel="0" collapsed="false"/>
    <row r="6584" customFormat="false" ht="15" hidden="false" customHeight="false" outlineLevel="0" collapsed="false"/>
    <row r="6585" customFormat="false" ht="15" hidden="false" customHeight="false" outlineLevel="0" collapsed="false"/>
    <row r="6586" customFormat="false" ht="15" hidden="false" customHeight="false" outlineLevel="0" collapsed="false"/>
    <row r="6587" customFormat="false" ht="15" hidden="false" customHeight="false" outlineLevel="0" collapsed="false"/>
    <row r="6588" customFormat="false" ht="15" hidden="false" customHeight="false" outlineLevel="0" collapsed="false"/>
    <row r="6589" customFormat="false" ht="15" hidden="false" customHeight="false" outlineLevel="0" collapsed="false"/>
    <row r="6590" customFormat="false" ht="15" hidden="false" customHeight="false" outlineLevel="0" collapsed="false"/>
    <row r="6591" customFormat="false" ht="15" hidden="false" customHeight="false" outlineLevel="0" collapsed="false"/>
    <row r="6592" customFormat="false" ht="15" hidden="false" customHeight="false" outlineLevel="0" collapsed="false"/>
    <row r="6593" customFormat="false" ht="15" hidden="false" customHeight="false" outlineLevel="0" collapsed="false"/>
    <row r="6594" customFormat="false" ht="15" hidden="false" customHeight="false" outlineLevel="0" collapsed="false"/>
    <row r="6595" customFormat="false" ht="15" hidden="false" customHeight="false" outlineLevel="0" collapsed="false"/>
    <row r="6596" customFormat="false" ht="15" hidden="false" customHeight="false" outlineLevel="0" collapsed="false"/>
    <row r="6597" customFormat="false" ht="15" hidden="false" customHeight="false" outlineLevel="0" collapsed="false"/>
    <row r="6598" customFormat="false" ht="15" hidden="false" customHeight="false" outlineLevel="0" collapsed="false"/>
    <row r="6599" customFormat="false" ht="15" hidden="false" customHeight="false" outlineLevel="0" collapsed="false"/>
    <row r="6600" customFormat="false" ht="15" hidden="false" customHeight="false" outlineLevel="0" collapsed="false"/>
    <row r="6601" customFormat="false" ht="15" hidden="false" customHeight="false" outlineLevel="0" collapsed="false"/>
    <row r="6602" customFormat="false" ht="15" hidden="false" customHeight="false" outlineLevel="0" collapsed="false"/>
    <row r="6603" customFormat="false" ht="15" hidden="false" customHeight="false" outlineLevel="0" collapsed="false"/>
    <row r="6604" customFormat="false" ht="15" hidden="false" customHeight="false" outlineLevel="0" collapsed="false"/>
    <row r="6605" customFormat="false" ht="15" hidden="false" customHeight="false" outlineLevel="0" collapsed="false"/>
    <row r="6606" customFormat="false" ht="15" hidden="false" customHeight="false" outlineLevel="0" collapsed="false"/>
    <row r="6607" customFormat="false" ht="15" hidden="false" customHeight="false" outlineLevel="0" collapsed="false"/>
    <row r="6608" customFormat="false" ht="15" hidden="false" customHeight="false" outlineLevel="0" collapsed="false"/>
    <row r="6609" customFormat="false" ht="15" hidden="false" customHeight="false" outlineLevel="0" collapsed="false"/>
    <row r="6610" customFormat="false" ht="15" hidden="false" customHeight="false" outlineLevel="0" collapsed="false"/>
    <row r="6611" customFormat="false" ht="15" hidden="false" customHeight="false" outlineLevel="0" collapsed="false"/>
    <row r="6612" customFormat="false" ht="15" hidden="false" customHeight="false" outlineLevel="0" collapsed="false"/>
    <row r="6613" customFormat="false" ht="15" hidden="false" customHeight="false" outlineLevel="0" collapsed="false"/>
    <row r="6614" customFormat="false" ht="15" hidden="false" customHeight="false" outlineLevel="0" collapsed="false"/>
    <row r="6615" customFormat="false" ht="15" hidden="false" customHeight="false" outlineLevel="0" collapsed="false"/>
    <row r="6616" customFormat="false" ht="15" hidden="false" customHeight="false" outlineLevel="0" collapsed="false"/>
    <row r="6617" customFormat="false" ht="15" hidden="false" customHeight="false" outlineLevel="0" collapsed="false"/>
    <row r="6618" customFormat="false" ht="15" hidden="false" customHeight="false" outlineLevel="0" collapsed="false"/>
    <row r="6619" customFormat="false" ht="15" hidden="false" customHeight="false" outlineLevel="0" collapsed="false"/>
    <row r="6620" customFormat="false" ht="15" hidden="false" customHeight="false" outlineLevel="0" collapsed="false"/>
    <row r="6621" customFormat="false" ht="15" hidden="false" customHeight="false" outlineLevel="0" collapsed="false"/>
    <row r="6622" customFormat="false" ht="15" hidden="false" customHeight="false" outlineLevel="0" collapsed="false"/>
    <row r="6623" customFormat="false" ht="15" hidden="false" customHeight="false" outlineLevel="0" collapsed="false"/>
    <row r="6624" customFormat="false" ht="15" hidden="false" customHeight="false" outlineLevel="0" collapsed="false"/>
    <row r="6625" customFormat="false" ht="15" hidden="false" customHeight="false" outlineLevel="0" collapsed="false"/>
    <row r="6626" customFormat="false" ht="15" hidden="false" customHeight="false" outlineLevel="0" collapsed="false"/>
    <row r="6627" customFormat="false" ht="15" hidden="false" customHeight="false" outlineLevel="0" collapsed="false"/>
    <row r="6628" customFormat="false" ht="15" hidden="false" customHeight="false" outlineLevel="0" collapsed="false"/>
    <row r="6629" customFormat="false" ht="15" hidden="false" customHeight="false" outlineLevel="0" collapsed="false"/>
    <row r="6630" customFormat="false" ht="15" hidden="false" customHeight="false" outlineLevel="0" collapsed="false"/>
    <row r="6631" customFormat="false" ht="15" hidden="false" customHeight="false" outlineLevel="0" collapsed="false"/>
    <row r="6632" customFormat="false" ht="15" hidden="false" customHeight="false" outlineLevel="0" collapsed="false"/>
    <row r="6633" customFormat="false" ht="15" hidden="false" customHeight="false" outlineLevel="0" collapsed="false"/>
    <row r="6634" customFormat="false" ht="15" hidden="false" customHeight="false" outlineLevel="0" collapsed="false"/>
    <row r="6635" customFormat="false" ht="15" hidden="false" customHeight="false" outlineLevel="0" collapsed="false"/>
    <row r="6636" customFormat="false" ht="15" hidden="false" customHeight="false" outlineLevel="0" collapsed="false"/>
    <row r="6637" customFormat="false" ht="15" hidden="false" customHeight="false" outlineLevel="0" collapsed="false"/>
    <row r="6638" customFormat="false" ht="15" hidden="false" customHeight="false" outlineLevel="0" collapsed="false"/>
    <row r="6639" customFormat="false" ht="15" hidden="false" customHeight="false" outlineLevel="0" collapsed="false"/>
    <row r="6640" customFormat="false" ht="15" hidden="false" customHeight="false" outlineLevel="0" collapsed="false"/>
    <row r="6641" customFormat="false" ht="15" hidden="false" customHeight="false" outlineLevel="0" collapsed="false"/>
    <row r="6642" customFormat="false" ht="15" hidden="false" customHeight="false" outlineLevel="0" collapsed="false"/>
    <row r="6643" customFormat="false" ht="15" hidden="false" customHeight="false" outlineLevel="0" collapsed="false"/>
    <row r="6644" customFormat="false" ht="15" hidden="false" customHeight="false" outlineLevel="0" collapsed="false"/>
    <row r="6645" customFormat="false" ht="15" hidden="false" customHeight="false" outlineLevel="0" collapsed="false"/>
    <row r="6646" customFormat="false" ht="15" hidden="false" customHeight="false" outlineLevel="0" collapsed="false"/>
    <row r="6647" customFormat="false" ht="15" hidden="false" customHeight="false" outlineLevel="0" collapsed="false"/>
    <row r="6648" customFormat="false" ht="15" hidden="false" customHeight="false" outlineLevel="0" collapsed="false"/>
    <row r="6649" customFormat="false" ht="15" hidden="false" customHeight="false" outlineLevel="0" collapsed="false"/>
    <row r="6650" customFormat="false" ht="15" hidden="false" customHeight="false" outlineLevel="0" collapsed="false"/>
    <row r="6651" customFormat="false" ht="15" hidden="false" customHeight="false" outlineLevel="0" collapsed="false"/>
    <row r="6652" customFormat="false" ht="15" hidden="false" customHeight="false" outlineLevel="0" collapsed="false"/>
    <row r="6653" customFormat="false" ht="15" hidden="false" customHeight="false" outlineLevel="0" collapsed="false"/>
    <row r="6654" customFormat="false" ht="15" hidden="false" customHeight="false" outlineLevel="0" collapsed="false"/>
    <row r="6655" customFormat="false" ht="15" hidden="false" customHeight="false" outlineLevel="0" collapsed="false"/>
    <row r="6656" customFormat="false" ht="15" hidden="false" customHeight="false" outlineLevel="0" collapsed="false"/>
    <row r="6657" customFormat="false" ht="15" hidden="false" customHeight="false" outlineLevel="0" collapsed="false"/>
    <row r="6658" customFormat="false" ht="15" hidden="false" customHeight="false" outlineLevel="0" collapsed="false"/>
    <row r="6659" customFormat="false" ht="15" hidden="false" customHeight="false" outlineLevel="0" collapsed="false"/>
    <row r="6660" customFormat="false" ht="15" hidden="false" customHeight="false" outlineLevel="0" collapsed="false"/>
    <row r="6661" customFormat="false" ht="15" hidden="false" customHeight="false" outlineLevel="0" collapsed="false"/>
    <row r="6662" customFormat="false" ht="15" hidden="false" customHeight="false" outlineLevel="0" collapsed="false"/>
    <row r="6663" customFormat="false" ht="15" hidden="false" customHeight="false" outlineLevel="0" collapsed="false"/>
    <row r="6664" customFormat="false" ht="15" hidden="false" customHeight="false" outlineLevel="0" collapsed="false"/>
    <row r="6665" customFormat="false" ht="15" hidden="false" customHeight="false" outlineLevel="0" collapsed="false"/>
    <row r="6666" customFormat="false" ht="15" hidden="false" customHeight="false" outlineLevel="0" collapsed="false"/>
    <row r="6667" customFormat="false" ht="15" hidden="false" customHeight="false" outlineLevel="0" collapsed="false"/>
    <row r="6668" customFormat="false" ht="15" hidden="false" customHeight="false" outlineLevel="0" collapsed="false"/>
    <row r="6669" customFormat="false" ht="15" hidden="false" customHeight="false" outlineLevel="0" collapsed="false"/>
    <row r="6670" customFormat="false" ht="15" hidden="false" customHeight="false" outlineLevel="0" collapsed="false"/>
    <row r="6671" customFormat="false" ht="15" hidden="false" customHeight="false" outlineLevel="0" collapsed="false"/>
    <row r="6672" customFormat="false" ht="15" hidden="false" customHeight="false" outlineLevel="0" collapsed="false"/>
    <row r="6673" customFormat="false" ht="15" hidden="false" customHeight="false" outlineLevel="0" collapsed="false"/>
    <row r="6674" customFormat="false" ht="15" hidden="false" customHeight="false" outlineLevel="0" collapsed="false"/>
    <row r="6675" customFormat="false" ht="15" hidden="false" customHeight="false" outlineLevel="0" collapsed="false"/>
    <row r="6676" customFormat="false" ht="15" hidden="false" customHeight="false" outlineLevel="0" collapsed="false"/>
    <row r="6677" customFormat="false" ht="15" hidden="false" customHeight="false" outlineLevel="0" collapsed="false"/>
    <row r="6678" customFormat="false" ht="15" hidden="false" customHeight="false" outlineLevel="0" collapsed="false"/>
    <row r="6679" customFormat="false" ht="15" hidden="false" customHeight="false" outlineLevel="0" collapsed="false"/>
    <row r="6680" customFormat="false" ht="15" hidden="false" customHeight="false" outlineLevel="0" collapsed="false"/>
    <row r="6681" customFormat="false" ht="15" hidden="false" customHeight="false" outlineLevel="0" collapsed="false"/>
    <row r="6682" customFormat="false" ht="15" hidden="false" customHeight="false" outlineLevel="0" collapsed="false"/>
    <row r="6683" customFormat="false" ht="15" hidden="false" customHeight="false" outlineLevel="0" collapsed="false"/>
    <row r="6684" customFormat="false" ht="15" hidden="false" customHeight="false" outlineLevel="0" collapsed="false"/>
    <row r="6685" customFormat="false" ht="15" hidden="false" customHeight="false" outlineLevel="0" collapsed="false"/>
    <row r="6686" customFormat="false" ht="15" hidden="false" customHeight="false" outlineLevel="0" collapsed="false"/>
    <row r="6687" customFormat="false" ht="15" hidden="false" customHeight="false" outlineLevel="0" collapsed="false"/>
    <row r="6688" customFormat="false" ht="15" hidden="false" customHeight="false" outlineLevel="0" collapsed="false"/>
    <row r="6689" customFormat="false" ht="15" hidden="false" customHeight="false" outlineLevel="0" collapsed="false"/>
    <row r="6690" customFormat="false" ht="15" hidden="false" customHeight="false" outlineLevel="0" collapsed="false"/>
    <row r="6691" customFormat="false" ht="15" hidden="false" customHeight="false" outlineLevel="0" collapsed="false"/>
    <row r="6692" customFormat="false" ht="15" hidden="false" customHeight="false" outlineLevel="0" collapsed="false"/>
    <row r="6693" customFormat="false" ht="15" hidden="false" customHeight="false" outlineLevel="0" collapsed="false"/>
    <row r="6694" customFormat="false" ht="15" hidden="false" customHeight="false" outlineLevel="0" collapsed="false"/>
    <row r="6695" customFormat="false" ht="15" hidden="false" customHeight="false" outlineLevel="0" collapsed="false"/>
    <row r="6696" customFormat="false" ht="15" hidden="false" customHeight="false" outlineLevel="0" collapsed="false"/>
    <row r="6697" customFormat="false" ht="15" hidden="false" customHeight="false" outlineLevel="0" collapsed="false"/>
    <row r="6698" customFormat="false" ht="15" hidden="false" customHeight="false" outlineLevel="0" collapsed="false"/>
    <row r="6699" customFormat="false" ht="15" hidden="false" customHeight="false" outlineLevel="0" collapsed="false"/>
    <row r="6700" customFormat="false" ht="15" hidden="false" customHeight="false" outlineLevel="0" collapsed="false"/>
    <row r="6701" customFormat="false" ht="15" hidden="false" customHeight="false" outlineLevel="0" collapsed="false"/>
    <row r="6702" customFormat="false" ht="15" hidden="false" customHeight="false" outlineLevel="0" collapsed="false"/>
    <row r="6703" customFormat="false" ht="15" hidden="false" customHeight="false" outlineLevel="0" collapsed="false"/>
    <row r="6704" customFormat="false" ht="15" hidden="false" customHeight="false" outlineLevel="0" collapsed="false"/>
    <row r="6705" customFormat="false" ht="15" hidden="false" customHeight="false" outlineLevel="0" collapsed="false"/>
    <row r="6706" customFormat="false" ht="15" hidden="false" customHeight="false" outlineLevel="0" collapsed="false"/>
    <row r="6707" customFormat="false" ht="15" hidden="false" customHeight="false" outlineLevel="0" collapsed="false"/>
    <row r="6708" customFormat="false" ht="15" hidden="false" customHeight="false" outlineLevel="0" collapsed="false"/>
    <row r="6709" customFormat="false" ht="15" hidden="false" customHeight="false" outlineLevel="0" collapsed="false"/>
    <row r="6710" customFormat="false" ht="15" hidden="false" customHeight="false" outlineLevel="0" collapsed="false"/>
    <row r="6711" customFormat="false" ht="15" hidden="false" customHeight="false" outlineLevel="0" collapsed="false"/>
    <row r="6712" customFormat="false" ht="15" hidden="false" customHeight="false" outlineLevel="0" collapsed="false"/>
    <row r="6713" customFormat="false" ht="15" hidden="false" customHeight="false" outlineLevel="0" collapsed="false"/>
    <row r="6714" customFormat="false" ht="15" hidden="false" customHeight="false" outlineLevel="0" collapsed="false"/>
    <row r="6715" customFormat="false" ht="15" hidden="false" customHeight="false" outlineLevel="0" collapsed="false"/>
    <row r="6716" customFormat="false" ht="15" hidden="false" customHeight="false" outlineLevel="0" collapsed="false"/>
    <row r="6717" customFormat="false" ht="15" hidden="false" customHeight="false" outlineLevel="0" collapsed="false"/>
    <row r="6718" customFormat="false" ht="15" hidden="false" customHeight="false" outlineLevel="0" collapsed="false"/>
    <row r="6719" customFormat="false" ht="15" hidden="false" customHeight="false" outlineLevel="0" collapsed="false"/>
    <row r="6720" customFormat="false" ht="15" hidden="false" customHeight="false" outlineLevel="0" collapsed="false"/>
    <row r="6721" customFormat="false" ht="15" hidden="false" customHeight="false" outlineLevel="0" collapsed="false"/>
    <row r="6722" customFormat="false" ht="15" hidden="false" customHeight="false" outlineLevel="0" collapsed="false"/>
    <row r="6723" customFormat="false" ht="15" hidden="false" customHeight="false" outlineLevel="0" collapsed="false"/>
    <row r="6724" customFormat="false" ht="15" hidden="false" customHeight="false" outlineLevel="0" collapsed="false"/>
    <row r="6725" customFormat="false" ht="15" hidden="false" customHeight="false" outlineLevel="0" collapsed="false"/>
    <row r="6726" customFormat="false" ht="15" hidden="false" customHeight="false" outlineLevel="0" collapsed="false"/>
    <row r="6727" customFormat="false" ht="15" hidden="false" customHeight="false" outlineLevel="0" collapsed="false"/>
    <row r="6728" customFormat="false" ht="15" hidden="false" customHeight="false" outlineLevel="0" collapsed="false"/>
    <row r="6729" customFormat="false" ht="15" hidden="false" customHeight="false" outlineLevel="0" collapsed="false"/>
    <row r="6730" customFormat="false" ht="15" hidden="false" customHeight="false" outlineLevel="0" collapsed="false"/>
    <row r="6731" customFormat="false" ht="15" hidden="false" customHeight="false" outlineLevel="0" collapsed="false"/>
    <row r="6732" customFormat="false" ht="15" hidden="false" customHeight="false" outlineLevel="0" collapsed="false"/>
    <row r="6733" customFormat="false" ht="15" hidden="false" customHeight="false" outlineLevel="0" collapsed="false"/>
    <row r="6734" customFormat="false" ht="15" hidden="false" customHeight="false" outlineLevel="0" collapsed="false"/>
    <row r="6735" customFormat="false" ht="15" hidden="false" customHeight="false" outlineLevel="0" collapsed="false"/>
    <row r="6736" customFormat="false" ht="15" hidden="false" customHeight="false" outlineLevel="0" collapsed="false"/>
    <row r="6737" customFormat="false" ht="15" hidden="false" customHeight="false" outlineLevel="0" collapsed="false"/>
    <row r="6738" customFormat="false" ht="15" hidden="false" customHeight="false" outlineLevel="0" collapsed="false"/>
    <row r="6739" customFormat="false" ht="15" hidden="false" customHeight="false" outlineLevel="0" collapsed="false"/>
    <row r="6740" customFormat="false" ht="15" hidden="false" customHeight="false" outlineLevel="0" collapsed="false"/>
    <row r="6741" customFormat="false" ht="15" hidden="false" customHeight="false" outlineLevel="0" collapsed="false"/>
    <row r="6742" customFormat="false" ht="15" hidden="false" customHeight="false" outlineLevel="0" collapsed="false"/>
    <row r="6743" customFormat="false" ht="15" hidden="false" customHeight="false" outlineLevel="0" collapsed="false"/>
    <row r="6744" customFormat="false" ht="15" hidden="false" customHeight="false" outlineLevel="0" collapsed="false"/>
    <row r="6745" customFormat="false" ht="15" hidden="false" customHeight="false" outlineLevel="0" collapsed="false"/>
    <row r="6746" customFormat="false" ht="15" hidden="false" customHeight="false" outlineLevel="0" collapsed="false"/>
    <row r="6747" customFormat="false" ht="15" hidden="false" customHeight="false" outlineLevel="0" collapsed="false"/>
    <row r="6748" customFormat="false" ht="15" hidden="false" customHeight="false" outlineLevel="0" collapsed="false"/>
    <row r="6749" customFormat="false" ht="15" hidden="false" customHeight="false" outlineLevel="0" collapsed="false"/>
    <row r="6750" customFormat="false" ht="15" hidden="false" customHeight="false" outlineLevel="0" collapsed="false"/>
    <row r="6751" customFormat="false" ht="15" hidden="false" customHeight="false" outlineLevel="0" collapsed="false"/>
    <row r="6752" customFormat="false" ht="15" hidden="false" customHeight="false" outlineLevel="0" collapsed="false"/>
    <row r="6753" customFormat="false" ht="15" hidden="false" customHeight="false" outlineLevel="0" collapsed="false"/>
    <row r="6754" customFormat="false" ht="15" hidden="false" customHeight="false" outlineLevel="0" collapsed="false"/>
    <row r="6755" customFormat="false" ht="15" hidden="false" customHeight="false" outlineLevel="0" collapsed="false"/>
    <row r="6756" customFormat="false" ht="15" hidden="false" customHeight="false" outlineLevel="0" collapsed="false"/>
    <row r="6757" customFormat="false" ht="15" hidden="false" customHeight="false" outlineLevel="0" collapsed="false"/>
    <row r="6758" customFormat="false" ht="15" hidden="false" customHeight="false" outlineLevel="0" collapsed="false"/>
    <row r="6759" customFormat="false" ht="15" hidden="false" customHeight="false" outlineLevel="0" collapsed="false"/>
    <row r="6760" customFormat="false" ht="15" hidden="false" customHeight="false" outlineLevel="0" collapsed="false"/>
    <row r="6761" customFormat="false" ht="15" hidden="false" customHeight="false" outlineLevel="0" collapsed="false"/>
    <row r="6762" customFormat="false" ht="15" hidden="false" customHeight="false" outlineLevel="0" collapsed="false"/>
    <row r="6763" customFormat="false" ht="15" hidden="false" customHeight="false" outlineLevel="0" collapsed="false"/>
    <row r="6764" customFormat="false" ht="15" hidden="false" customHeight="false" outlineLevel="0" collapsed="false"/>
    <row r="6765" customFormat="false" ht="15" hidden="false" customHeight="false" outlineLevel="0" collapsed="false"/>
    <row r="6766" customFormat="false" ht="15" hidden="false" customHeight="false" outlineLevel="0" collapsed="false"/>
    <row r="6767" customFormat="false" ht="15" hidden="false" customHeight="false" outlineLevel="0" collapsed="false"/>
    <row r="6768" customFormat="false" ht="15" hidden="false" customHeight="false" outlineLevel="0" collapsed="false"/>
    <row r="6769" customFormat="false" ht="15" hidden="false" customHeight="false" outlineLevel="0" collapsed="false"/>
    <row r="6770" customFormat="false" ht="15" hidden="false" customHeight="false" outlineLevel="0" collapsed="false"/>
    <row r="6771" customFormat="false" ht="15" hidden="false" customHeight="false" outlineLevel="0" collapsed="false"/>
    <row r="6772" customFormat="false" ht="15" hidden="false" customHeight="false" outlineLevel="0" collapsed="false"/>
    <row r="6773" customFormat="false" ht="15" hidden="false" customHeight="false" outlineLevel="0" collapsed="false"/>
    <row r="6774" customFormat="false" ht="15" hidden="false" customHeight="false" outlineLevel="0" collapsed="false"/>
    <row r="6775" customFormat="false" ht="15" hidden="false" customHeight="false" outlineLevel="0" collapsed="false"/>
    <row r="6776" customFormat="false" ht="15" hidden="false" customHeight="false" outlineLevel="0" collapsed="false"/>
    <row r="6777" customFormat="false" ht="15" hidden="false" customHeight="false" outlineLevel="0" collapsed="false"/>
    <row r="6778" customFormat="false" ht="15" hidden="false" customHeight="false" outlineLevel="0" collapsed="false"/>
    <row r="6779" customFormat="false" ht="15" hidden="false" customHeight="false" outlineLevel="0" collapsed="false"/>
    <row r="6780" customFormat="false" ht="15" hidden="false" customHeight="false" outlineLevel="0" collapsed="false"/>
    <row r="6781" customFormat="false" ht="15" hidden="false" customHeight="false" outlineLevel="0" collapsed="false"/>
    <row r="6782" customFormat="false" ht="15" hidden="false" customHeight="false" outlineLevel="0" collapsed="false"/>
    <row r="6783" customFormat="false" ht="15" hidden="false" customHeight="false" outlineLevel="0" collapsed="false"/>
    <row r="6784" customFormat="false" ht="15" hidden="false" customHeight="false" outlineLevel="0" collapsed="false"/>
    <row r="6785" customFormat="false" ht="15" hidden="false" customHeight="false" outlineLevel="0" collapsed="false"/>
    <row r="6786" customFormat="false" ht="15" hidden="false" customHeight="false" outlineLevel="0" collapsed="false"/>
    <row r="6787" customFormat="false" ht="15" hidden="false" customHeight="false" outlineLevel="0" collapsed="false"/>
    <row r="6788" customFormat="false" ht="15" hidden="false" customHeight="false" outlineLevel="0" collapsed="false"/>
    <row r="6789" customFormat="false" ht="15" hidden="false" customHeight="false" outlineLevel="0" collapsed="false"/>
    <row r="6790" customFormat="false" ht="15" hidden="false" customHeight="false" outlineLevel="0" collapsed="false"/>
    <row r="6791" customFormat="false" ht="15" hidden="false" customHeight="false" outlineLevel="0" collapsed="false"/>
    <row r="6792" customFormat="false" ht="15" hidden="false" customHeight="false" outlineLevel="0" collapsed="false"/>
    <row r="6793" customFormat="false" ht="15" hidden="false" customHeight="false" outlineLevel="0" collapsed="false"/>
    <row r="6794" customFormat="false" ht="15" hidden="false" customHeight="false" outlineLevel="0" collapsed="false"/>
    <row r="6795" customFormat="false" ht="15" hidden="false" customHeight="false" outlineLevel="0" collapsed="false"/>
    <row r="6796" customFormat="false" ht="15" hidden="false" customHeight="false" outlineLevel="0" collapsed="false"/>
    <row r="6797" customFormat="false" ht="15" hidden="false" customHeight="false" outlineLevel="0" collapsed="false"/>
    <row r="6798" customFormat="false" ht="15" hidden="false" customHeight="false" outlineLevel="0" collapsed="false"/>
    <row r="6799" customFormat="false" ht="15" hidden="false" customHeight="false" outlineLevel="0" collapsed="false"/>
    <row r="6800" customFormat="false" ht="15" hidden="false" customHeight="false" outlineLevel="0" collapsed="false"/>
    <row r="6801" customFormat="false" ht="15" hidden="false" customHeight="false" outlineLevel="0" collapsed="false"/>
    <row r="6802" customFormat="false" ht="15" hidden="false" customHeight="false" outlineLevel="0" collapsed="false"/>
    <row r="6803" customFormat="false" ht="15" hidden="false" customHeight="false" outlineLevel="0" collapsed="false"/>
    <row r="6804" customFormat="false" ht="15" hidden="false" customHeight="false" outlineLevel="0" collapsed="false"/>
    <row r="6805" customFormat="false" ht="15" hidden="false" customHeight="false" outlineLevel="0" collapsed="false"/>
    <row r="6806" customFormat="false" ht="15" hidden="false" customHeight="false" outlineLevel="0" collapsed="false"/>
    <row r="6807" customFormat="false" ht="15" hidden="false" customHeight="false" outlineLevel="0" collapsed="false"/>
    <row r="6808" customFormat="false" ht="15" hidden="false" customHeight="false" outlineLevel="0" collapsed="false"/>
    <row r="6809" customFormat="false" ht="15" hidden="false" customHeight="false" outlineLevel="0" collapsed="false"/>
    <row r="6810" customFormat="false" ht="15" hidden="false" customHeight="false" outlineLevel="0" collapsed="false"/>
    <row r="6811" customFormat="false" ht="15" hidden="false" customHeight="false" outlineLevel="0" collapsed="false"/>
    <row r="6812" customFormat="false" ht="15" hidden="false" customHeight="false" outlineLevel="0" collapsed="false"/>
    <row r="6813" customFormat="false" ht="15" hidden="false" customHeight="false" outlineLevel="0" collapsed="false"/>
    <row r="6814" customFormat="false" ht="15" hidden="false" customHeight="false" outlineLevel="0" collapsed="false"/>
    <row r="6815" customFormat="false" ht="15" hidden="false" customHeight="false" outlineLevel="0" collapsed="false"/>
    <row r="6816" customFormat="false" ht="15" hidden="false" customHeight="false" outlineLevel="0" collapsed="false"/>
    <row r="6817" customFormat="false" ht="15" hidden="false" customHeight="false" outlineLevel="0" collapsed="false"/>
    <row r="6818" customFormat="false" ht="15" hidden="false" customHeight="false" outlineLevel="0" collapsed="false"/>
    <row r="6819" customFormat="false" ht="15" hidden="false" customHeight="false" outlineLevel="0" collapsed="false"/>
    <row r="6820" customFormat="false" ht="15" hidden="false" customHeight="false" outlineLevel="0" collapsed="false"/>
    <row r="6821" customFormat="false" ht="15" hidden="false" customHeight="false" outlineLevel="0" collapsed="false"/>
    <row r="6822" customFormat="false" ht="15" hidden="false" customHeight="false" outlineLevel="0" collapsed="false"/>
    <row r="6823" customFormat="false" ht="15" hidden="false" customHeight="false" outlineLevel="0" collapsed="false"/>
    <row r="6824" customFormat="false" ht="15" hidden="false" customHeight="false" outlineLevel="0" collapsed="false"/>
    <row r="6825" customFormat="false" ht="15" hidden="false" customHeight="false" outlineLevel="0" collapsed="false"/>
    <row r="6826" customFormat="false" ht="15" hidden="false" customHeight="false" outlineLevel="0" collapsed="false"/>
    <row r="6827" customFormat="false" ht="15" hidden="false" customHeight="false" outlineLevel="0" collapsed="false"/>
    <row r="6828" customFormat="false" ht="15" hidden="false" customHeight="false" outlineLevel="0" collapsed="false"/>
    <row r="6829" customFormat="false" ht="15" hidden="false" customHeight="false" outlineLevel="0" collapsed="false"/>
    <row r="6830" customFormat="false" ht="15" hidden="false" customHeight="false" outlineLevel="0" collapsed="false"/>
    <row r="6831" customFormat="false" ht="15" hidden="false" customHeight="false" outlineLevel="0" collapsed="false"/>
    <row r="6832" customFormat="false" ht="15" hidden="false" customHeight="false" outlineLevel="0" collapsed="false"/>
    <row r="6833" customFormat="false" ht="15" hidden="false" customHeight="false" outlineLevel="0" collapsed="false"/>
    <row r="6834" customFormat="false" ht="15" hidden="false" customHeight="false" outlineLevel="0" collapsed="false"/>
    <row r="6835" customFormat="false" ht="15" hidden="false" customHeight="false" outlineLevel="0" collapsed="false"/>
    <row r="6836" customFormat="false" ht="15" hidden="false" customHeight="false" outlineLevel="0" collapsed="false"/>
    <row r="6837" customFormat="false" ht="15" hidden="false" customHeight="false" outlineLevel="0" collapsed="false"/>
    <row r="6838" customFormat="false" ht="15" hidden="false" customHeight="false" outlineLevel="0" collapsed="false"/>
    <row r="6839" customFormat="false" ht="15" hidden="false" customHeight="false" outlineLevel="0" collapsed="false"/>
    <row r="6840" customFormat="false" ht="15" hidden="false" customHeight="false" outlineLevel="0" collapsed="false"/>
    <row r="6841" customFormat="false" ht="15" hidden="false" customHeight="false" outlineLevel="0" collapsed="false"/>
    <row r="6842" customFormat="false" ht="15" hidden="false" customHeight="false" outlineLevel="0" collapsed="false"/>
    <row r="6843" customFormat="false" ht="15" hidden="false" customHeight="false" outlineLevel="0" collapsed="false"/>
    <row r="6844" customFormat="false" ht="15" hidden="false" customHeight="false" outlineLevel="0" collapsed="false"/>
    <row r="6845" customFormat="false" ht="15" hidden="false" customHeight="false" outlineLevel="0" collapsed="false"/>
    <row r="6846" customFormat="false" ht="15" hidden="false" customHeight="false" outlineLevel="0" collapsed="false"/>
    <row r="6847" customFormat="false" ht="15" hidden="false" customHeight="false" outlineLevel="0" collapsed="false"/>
    <row r="6848" customFormat="false" ht="15" hidden="false" customHeight="false" outlineLevel="0" collapsed="false"/>
    <row r="6849" customFormat="false" ht="15" hidden="false" customHeight="false" outlineLevel="0" collapsed="false"/>
    <row r="6850" customFormat="false" ht="15" hidden="false" customHeight="false" outlineLevel="0" collapsed="false"/>
    <row r="6851" customFormat="false" ht="15" hidden="false" customHeight="false" outlineLevel="0" collapsed="false"/>
    <row r="6852" customFormat="false" ht="15" hidden="false" customHeight="false" outlineLevel="0" collapsed="false"/>
    <row r="6853" customFormat="false" ht="15" hidden="false" customHeight="false" outlineLevel="0" collapsed="false"/>
    <row r="6854" customFormat="false" ht="15" hidden="false" customHeight="false" outlineLevel="0" collapsed="false"/>
    <row r="6855" customFormat="false" ht="15" hidden="false" customHeight="false" outlineLevel="0" collapsed="false"/>
    <row r="6856" customFormat="false" ht="15" hidden="false" customHeight="false" outlineLevel="0" collapsed="false"/>
    <row r="6857" customFormat="false" ht="15" hidden="false" customHeight="false" outlineLevel="0" collapsed="false"/>
    <row r="6858" customFormat="false" ht="15" hidden="false" customHeight="false" outlineLevel="0" collapsed="false"/>
    <row r="6859" customFormat="false" ht="15" hidden="false" customHeight="false" outlineLevel="0" collapsed="false"/>
    <row r="6860" customFormat="false" ht="15" hidden="false" customHeight="false" outlineLevel="0" collapsed="false"/>
    <row r="6861" customFormat="false" ht="15" hidden="false" customHeight="false" outlineLevel="0" collapsed="false"/>
    <row r="6862" customFormat="false" ht="15" hidden="false" customHeight="false" outlineLevel="0" collapsed="false"/>
    <row r="6863" customFormat="false" ht="15" hidden="false" customHeight="false" outlineLevel="0" collapsed="false"/>
    <row r="6864" customFormat="false" ht="15" hidden="false" customHeight="false" outlineLevel="0" collapsed="false"/>
    <row r="6865" customFormat="false" ht="15" hidden="false" customHeight="false" outlineLevel="0" collapsed="false"/>
    <row r="6866" customFormat="false" ht="15" hidden="false" customHeight="false" outlineLevel="0" collapsed="false"/>
    <row r="6867" customFormat="false" ht="15" hidden="false" customHeight="false" outlineLevel="0" collapsed="false"/>
    <row r="6868" customFormat="false" ht="15" hidden="false" customHeight="false" outlineLevel="0" collapsed="false"/>
    <row r="6869" customFormat="false" ht="15" hidden="false" customHeight="false" outlineLevel="0" collapsed="false"/>
    <row r="6870" customFormat="false" ht="15" hidden="false" customHeight="false" outlineLevel="0" collapsed="false"/>
    <row r="6871" customFormat="false" ht="15" hidden="false" customHeight="false" outlineLevel="0" collapsed="false"/>
    <row r="6872" customFormat="false" ht="15" hidden="false" customHeight="false" outlineLevel="0" collapsed="false"/>
    <row r="6873" customFormat="false" ht="15" hidden="false" customHeight="false" outlineLevel="0" collapsed="false"/>
    <row r="6874" customFormat="false" ht="15" hidden="false" customHeight="false" outlineLevel="0" collapsed="false"/>
    <row r="6875" customFormat="false" ht="15" hidden="false" customHeight="false" outlineLevel="0" collapsed="false"/>
    <row r="6876" customFormat="false" ht="15" hidden="false" customHeight="false" outlineLevel="0" collapsed="false"/>
    <row r="6877" customFormat="false" ht="15" hidden="false" customHeight="false" outlineLevel="0" collapsed="false"/>
    <row r="6878" customFormat="false" ht="15" hidden="false" customHeight="false" outlineLevel="0" collapsed="false"/>
    <row r="6879" customFormat="false" ht="15" hidden="false" customHeight="false" outlineLevel="0" collapsed="false"/>
    <row r="6880" customFormat="false" ht="15" hidden="false" customHeight="false" outlineLevel="0" collapsed="false"/>
    <row r="6881" customFormat="false" ht="15" hidden="false" customHeight="false" outlineLevel="0" collapsed="false"/>
    <row r="6882" customFormat="false" ht="15" hidden="false" customHeight="false" outlineLevel="0" collapsed="false"/>
    <row r="6883" customFormat="false" ht="15" hidden="false" customHeight="false" outlineLevel="0" collapsed="false"/>
    <row r="6884" customFormat="false" ht="15" hidden="false" customHeight="false" outlineLevel="0" collapsed="false"/>
    <row r="6885" customFormat="false" ht="15" hidden="false" customHeight="false" outlineLevel="0" collapsed="false"/>
    <row r="6886" customFormat="false" ht="15" hidden="false" customHeight="false" outlineLevel="0" collapsed="false"/>
    <row r="6887" customFormat="false" ht="15" hidden="false" customHeight="false" outlineLevel="0" collapsed="false"/>
    <row r="6888" customFormat="false" ht="15" hidden="false" customHeight="false" outlineLevel="0" collapsed="false"/>
    <row r="6889" customFormat="false" ht="15" hidden="false" customHeight="false" outlineLevel="0" collapsed="false"/>
    <row r="6890" customFormat="false" ht="15" hidden="false" customHeight="false" outlineLevel="0" collapsed="false"/>
    <row r="6891" customFormat="false" ht="15" hidden="false" customHeight="false" outlineLevel="0" collapsed="false"/>
    <row r="6892" customFormat="false" ht="15" hidden="false" customHeight="false" outlineLevel="0" collapsed="false"/>
    <row r="6893" customFormat="false" ht="15" hidden="false" customHeight="false" outlineLevel="0" collapsed="false"/>
    <row r="6894" customFormat="false" ht="15" hidden="false" customHeight="false" outlineLevel="0" collapsed="false"/>
    <row r="6895" customFormat="false" ht="15" hidden="false" customHeight="false" outlineLevel="0" collapsed="false"/>
    <row r="6896" customFormat="false" ht="15" hidden="false" customHeight="false" outlineLevel="0" collapsed="false"/>
    <row r="6897" customFormat="false" ht="15" hidden="false" customHeight="false" outlineLevel="0" collapsed="false"/>
    <row r="6898" customFormat="false" ht="15" hidden="false" customHeight="false" outlineLevel="0" collapsed="false"/>
    <row r="6899" customFormat="false" ht="15" hidden="false" customHeight="false" outlineLevel="0" collapsed="false"/>
    <row r="6900" customFormat="false" ht="15" hidden="false" customHeight="false" outlineLevel="0" collapsed="false"/>
    <row r="6901" customFormat="false" ht="15" hidden="false" customHeight="false" outlineLevel="0" collapsed="false"/>
    <row r="6902" customFormat="false" ht="15" hidden="false" customHeight="false" outlineLevel="0" collapsed="false"/>
    <row r="6903" customFormat="false" ht="15" hidden="false" customHeight="false" outlineLevel="0" collapsed="false"/>
    <row r="6904" customFormat="false" ht="15" hidden="false" customHeight="false" outlineLevel="0" collapsed="false"/>
    <row r="6905" customFormat="false" ht="15" hidden="false" customHeight="false" outlineLevel="0" collapsed="false"/>
    <row r="6906" customFormat="false" ht="15" hidden="false" customHeight="false" outlineLevel="0" collapsed="false"/>
    <row r="6907" customFormat="false" ht="15" hidden="false" customHeight="false" outlineLevel="0" collapsed="false"/>
    <row r="6908" customFormat="false" ht="15" hidden="false" customHeight="false" outlineLevel="0" collapsed="false"/>
    <row r="6909" customFormat="false" ht="15" hidden="false" customHeight="false" outlineLevel="0" collapsed="false"/>
    <row r="6910" customFormat="false" ht="15" hidden="false" customHeight="false" outlineLevel="0" collapsed="false"/>
    <row r="6911" customFormat="false" ht="15" hidden="false" customHeight="false" outlineLevel="0" collapsed="false"/>
    <row r="6912" customFormat="false" ht="15" hidden="false" customHeight="false" outlineLevel="0" collapsed="false"/>
    <row r="6913" customFormat="false" ht="15" hidden="false" customHeight="false" outlineLevel="0" collapsed="false"/>
    <row r="6914" customFormat="false" ht="15" hidden="false" customHeight="false" outlineLevel="0" collapsed="false"/>
    <row r="6915" customFormat="false" ht="15" hidden="false" customHeight="false" outlineLevel="0" collapsed="false"/>
    <row r="6916" customFormat="false" ht="15" hidden="false" customHeight="false" outlineLevel="0" collapsed="false"/>
    <row r="6917" customFormat="false" ht="15" hidden="false" customHeight="false" outlineLevel="0" collapsed="false"/>
    <row r="6918" customFormat="false" ht="15" hidden="false" customHeight="false" outlineLevel="0" collapsed="false"/>
    <row r="6919" customFormat="false" ht="15" hidden="false" customHeight="false" outlineLevel="0" collapsed="false"/>
    <row r="6920" customFormat="false" ht="15" hidden="false" customHeight="false" outlineLevel="0" collapsed="false"/>
    <row r="6921" customFormat="false" ht="15" hidden="false" customHeight="false" outlineLevel="0" collapsed="false"/>
    <row r="6922" customFormat="false" ht="15" hidden="false" customHeight="false" outlineLevel="0" collapsed="false"/>
    <row r="6923" customFormat="false" ht="15" hidden="false" customHeight="false" outlineLevel="0" collapsed="false"/>
    <row r="6924" customFormat="false" ht="15" hidden="false" customHeight="false" outlineLevel="0" collapsed="false"/>
    <row r="6925" customFormat="false" ht="15" hidden="false" customHeight="false" outlineLevel="0" collapsed="false"/>
    <row r="6926" customFormat="false" ht="15" hidden="false" customHeight="false" outlineLevel="0" collapsed="false"/>
    <row r="6927" customFormat="false" ht="15" hidden="false" customHeight="false" outlineLevel="0" collapsed="false"/>
    <row r="6928" customFormat="false" ht="15" hidden="false" customHeight="false" outlineLevel="0" collapsed="false"/>
    <row r="6929" customFormat="false" ht="15" hidden="false" customHeight="false" outlineLevel="0" collapsed="false"/>
    <row r="6930" customFormat="false" ht="15" hidden="false" customHeight="false" outlineLevel="0" collapsed="false"/>
    <row r="6931" customFormat="false" ht="15" hidden="false" customHeight="false" outlineLevel="0" collapsed="false"/>
    <row r="6932" customFormat="false" ht="15" hidden="false" customHeight="false" outlineLevel="0" collapsed="false"/>
    <row r="6933" customFormat="false" ht="15" hidden="false" customHeight="false" outlineLevel="0" collapsed="false"/>
    <row r="6934" customFormat="false" ht="15" hidden="false" customHeight="false" outlineLevel="0" collapsed="false"/>
    <row r="6935" customFormat="false" ht="15" hidden="false" customHeight="false" outlineLevel="0" collapsed="false"/>
    <row r="6936" customFormat="false" ht="15" hidden="false" customHeight="false" outlineLevel="0" collapsed="false"/>
    <row r="6937" customFormat="false" ht="15" hidden="false" customHeight="false" outlineLevel="0" collapsed="false"/>
    <row r="6938" customFormat="false" ht="15" hidden="false" customHeight="false" outlineLevel="0" collapsed="false"/>
    <row r="6939" customFormat="false" ht="15" hidden="false" customHeight="false" outlineLevel="0" collapsed="false"/>
    <row r="6940" customFormat="false" ht="15" hidden="false" customHeight="false" outlineLevel="0" collapsed="false"/>
    <row r="6941" customFormat="false" ht="15" hidden="false" customHeight="false" outlineLevel="0" collapsed="false"/>
    <row r="6942" customFormat="false" ht="15" hidden="false" customHeight="false" outlineLevel="0" collapsed="false"/>
    <row r="6943" customFormat="false" ht="15" hidden="false" customHeight="false" outlineLevel="0" collapsed="false"/>
    <row r="6944" customFormat="false" ht="15" hidden="false" customHeight="false" outlineLevel="0" collapsed="false"/>
    <row r="6945" customFormat="false" ht="15" hidden="false" customHeight="false" outlineLevel="0" collapsed="false"/>
    <row r="6946" customFormat="false" ht="15" hidden="false" customHeight="false" outlineLevel="0" collapsed="false"/>
    <row r="6947" customFormat="false" ht="15" hidden="false" customHeight="false" outlineLevel="0" collapsed="false"/>
    <row r="6948" customFormat="false" ht="15" hidden="false" customHeight="false" outlineLevel="0" collapsed="false"/>
    <row r="6949" customFormat="false" ht="15" hidden="false" customHeight="false" outlineLevel="0" collapsed="false"/>
    <row r="6950" customFormat="false" ht="15" hidden="false" customHeight="false" outlineLevel="0" collapsed="false"/>
    <row r="6951" customFormat="false" ht="15" hidden="false" customHeight="false" outlineLevel="0" collapsed="false"/>
    <row r="6952" customFormat="false" ht="15" hidden="false" customHeight="false" outlineLevel="0" collapsed="false"/>
    <row r="6953" customFormat="false" ht="15" hidden="false" customHeight="false" outlineLevel="0" collapsed="false"/>
    <row r="6954" customFormat="false" ht="15" hidden="false" customHeight="false" outlineLevel="0" collapsed="false"/>
    <row r="6955" customFormat="false" ht="15" hidden="false" customHeight="false" outlineLevel="0" collapsed="false"/>
    <row r="6956" customFormat="false" ht="15" hidden="false" customHeight="false" outlineLevel="0" collapsed="false"/>
    <row r="6957" customFormat="false" ht="15" hidden="false" customHeight="false" outlineLevel="0" collapsed="false"/>
    <row r="6958" customFormat="false" ht="15" hidden="false" customHeight="false" outlineLevel="0" collapsed="false"/>
    <row r="6959" customFormat="false" ht="15" hidden="false" customHeight="false" outlineLevel="0" collapsed="false"/>
    <row r="6960" customFormat="false" ht="15" hidden="false" customHeight="false" outlineLevel="0" collapsed="false"/>
    <row r="6961" customFormat="false" ht="15" hidden="false" customHeight="false" outlineLevel="0" collapsed="false"/>
    <row r="6962" customFormat="false" ht="15" hidden="false" customHeight="false" outlineLevel="0" collapsed="false"/>
    <row r="6963" customFormat="false" ht="15" hidden="false" customHeight="false" outlineLevel="0" collapsed="false"/>
    <row r="6964" customFormat="false" ht="15" hidden="false" customHeight="false" outlineLevel="0" collapsed="false"/>
    <row r="6965" customFormat="false" ht="15" hidden="false" customHeight="false" outlineLevel="0" collapsed="false"/>
    <row r="6966" customFormat="false" ht="15" hidden="false" customHeight="false" outlineLevel="0" collapsed="false"/>
    <row r="6967" customFormat="false" ht="15" hidden="false" customHeight="false" outlineLevel="0" collapsed="false"/>
    <row r="6968" customFormat="false" ht="15" hidden="false" customHeight="false" outlineLevel="0" collapsed="false"/>
    <row r="6969" customFormat="false" ht="15" hidden="false" customHeight="false" outlineLevel="0" collapsed="false"/>
    <row r="6970" customFormat="false" ht="15" hidden="false" customHeight="false" outlineLevel="0" collapsed="false"/>
    <row r="6971" customFormat="false" ht="15" hidden="false" customHeight="false" outlineLevel="0" collapsed="false"/>
    <row r="6972" customFormat="false" ht="15" hidden="false" customHeight="false" outlineLevel="0" collapsed="false"/>
    <row r="6973" customFormat="false" ht="15" hidden="false" customHeight="false" outlineLevel="0" collapsed="false"/>
    <row r="6974" customFormat="false" ht="15" hidden="false" customHeight="false" outlineLevel="0" collapsed="false"/>
    <row r="6975" customFormat="false" ht="15" hidden="false" customHeight="false" outlineLevel="0" collapsed="false"/>
    <row r="6976" customFormat="false" ht="15" hidden="false" customHeight="false" outlineLevel="0" collapsed="false"/>
    <row r="6977" customFormat="false" ht="15" hidden="false" customHeight="false" outlineLevel="0" collapsed="false"/>
    <row r="6978" customFormat="false" ht="15" hidden="false" customHeight="false" outlineLevel="0" collapsed="false"/>
    <row r="6979" customFormat="false" ht="15" hidden="false" customHeight="false" outlineLevel="0" collapsed="false"/>
    <row r="6980" customFormat="false" ht="15" hidden="false" customHeight="false" outlineLevel="0" collapsed="false"/>
    <row r="6981" customFormat="false" ht="15" hidden="false" customHeight="false" outlineLevel="0" collapsed="false"/>
    <row r="6982" customFormat="false" ht="15" hidden="false" customHeight="false" outlineLevel="0" collapsed="false"/>
    <row r="6983" customFormat="false" ht="15" hidden="false" customHeight="false" outlineLevel="0" collapsed="false"/>
    <row r="6984" customFormat="false" ht="15" hidden="false" customHeight="false" outlineLevel="0" collapsed="false"/>
    <row r="6985" customFormat="false" ht="15" hidden="false" customHeight="false" outlineLevel="0" collapsed="false"/>
    <row r="6986" customFormat="false" ht="15" hidden="false" customHeight="false" outlineLevel="0" collapsed="false"/>
    <row r="6987" customFormat="false" ht="15" hidden="false" customHeight="false" outlineLevel="0" collapsed="false"/>
    <row r="6988" customFormat="false" ht="15" hidden="false" customHeight="false" outlineLevel="0" collapsed="false"/>
    <row r="6989" customFormat="false" ht="15" hidden="false" customHeight="false" outlineLevel="0" collapsed="false"/>
    <row r="6990" customFormat="false" ht="15" hidden="false" customHeight="false" outlineLevel="0" collapsed="false"/>
    <row r="6991" customFormat="false" ht="15" hidden="false" customHeight="false" outlineLevel="0" collapsed="false"/>
    <row r="6992" customFormat="false" ht="15" hidden="false" customHeight="false" outlineLevel="0" collapsed="false"/>
    <row r="6993" customFormat="false" ht="15" hidden="false" customHeight="false" outlineLevel="0" collapsed="false"/>
    <row r="6994" customFormat="false" ht="15" hidden="false" customHeight="false" outlineLevel="0" collapsed="false"/>
    <row r="6995" customFormat="false" ht="15" hidden="false" customHeight="false" outlineLevel="0" collapsed="false"/>
    <row r="6996" customFormat="false" ht="15" hidden="false" customHeight="false" outlineLevel="0" collapsed="false"/>
    <row r="6997" customFormat="false" ht="15" hidden="false" customHeight="false" outlineLevel="0" collapsed="false"/>
    <row r="6998" customFormat="false" ht="15" hidden="false" customHeight="false" outlineLevel="0" collapsed="false"/>
    <row r="6999" customFormat="false" ht="15" hidden="false" customHeight="false" outlineLevel="0" collapsed="false"/>
    <row r="7000" customFormat="false" ht="15" hidden="false" customHeight="false" outlineLevel="0" collapsed="false"/>
    <row r="7001" customFormat="false" ht="15" hidden="false" customHeight="false" outlineLevel="0" collapsed="false"/>
    <row r="7002" customFormat="false" ht="15" hidden="false" customHeight="false" outlineLevel="0" collapsed="false"/>
    <row r="7003" customFormat="false" ht="15" hidden="false" customHeight="false" outlineLevel="0" collapsed="false"/>
    <row r="7004" customFormat="false" ht="15" hidden="false" customHeight="false" outlineLevel="0" collapsed="false"/>
    <row r="7005" customFormat="false" ht="15" hidden="false" customHeight="false" outlineLevel="0" collapsed="false"/>
    <row r="7006" customFormat="false" ht="15" hidden="false" customHeight="false" outlineLevel="0" collapsed="false"/>
    <row r="7007" customFormat="false" ht="15" hidden="false" customHeight="false" outlineLevel="0" collapsed="false"/>
    <row r="7008" customFormat="false" ht="15" hidden="false" customHeight="false" outlineLevel="0" collapsed="false"/>
    <row r="7009" customFormat="false" ht="15" hidden="false" customHeight="false" outlineLevel="0" collapsed="false"/>
    <row r="7010" customFormat="false" ht="15" hidden="false" customHeight="false" outlineLevel="0" collapsed="false"/>
    <row r="7011" customFormat="false" ht="15" hidden="false" customHeight="false" outlineLevel="0" collapsed="false"/>
    <row r="7012" customFormat="false" ht="15" hidden="false" customHeight="false" outlineLevel="0" collapsed="false"/>
    <row r="7013" customFormat="false" ht="15" hidden="false" customHeight="false" outlineLevel="0" collapsed="false"/>
    <row r="7014" customFormat="false" ht="15" hidden="false" customHeight="false" outlineLevel="0" collapsed="false"/>
    <row r="7015" customFormat="false" ht="15" hidden="false" customHeight="false" outlineLevel="0" collapsed="false"/>
    <row r="7016" customFormat="false" ht="15" hidden="false" customHeight="false" outlineLevel="0" collapsed="false"/>
    <row r="7017" customFormat="false" ht="15" hidden="false" customHeight="false" outlineLevel="0" collapsed="false"/>
    <row r="7018" customFormat="false" ht="15" hidden="false" customHeight="false" outlineLevel="0" collapsed="false"/>
    <row r="7019" customFormat="false" ht="15" hidden="false" customHeight="false" outlineLevel="0" collapsed="false"/>
    <row r="7020" customFormat="false" ht="15" hidden="false" customHeight="false" outlineLevel="0" collapsed="false"/>
    <row r="7021" customFormat="false" ht="15" hidden="false" customHeight="false" outlineLevel="0" collapsed="false"/>
    <row r="7022" customFormat="false" ht="15" hidden="false" customHeight="false" outlineLevel="0" collapsed="false"/>
    <row r="7023" customFormat="false" ht="15" hidden="false" customHeight="false" outlineLevel="0" collapsed="false"/>
    <row r="7024" customFormat="false" ht="15" hidden="false" customHeight="false" outlineLevel="0" collapsed="false"/>
    <row r="7025" customFormat="false" ht="15" hidden="false" customHeight="false" outlineLevel="0" collapsed="false"/>
    <row r="7026" customFormat="false" ht="15" hidden="false" customHeight="false" outlineLevel="0" collapsed="false"/>
    <row r="7027" customFormat="false" ht="15" hidden="false" customHeight="false" outlineLevel="0" collapsed="false"/>
    <row r="7028" customFormat="false" ht="15" hidden="false" customHeight="false" outlineLevel="0" collapsed="false"/>
    <row r="7029" customFormat="false" ht="15" hidden="false" customHeight="false" outlineLevel="0" collapsed="false"/>
    <row r="7030" customFormat="false" ht="15" hidden="false" customHeight="false" outlineLevel="0" collapsed="false"/>
    <row r="7031" customFormat="false" ht="15" hidden="false" customHeight="false" outlineLevel="0" collapsed="false"/>
    <row r="7032" customFormat="false" ht="15" hidden="false" customHeight="false" outlineLevel="0" collapsed="false"/>
    <row r="7033" customFormat="false" ht="15" hidden="false" customHeight="false" outlineLevel="0" collapsed="false"/>
    <row r="7034" customFormat="false" ht="15" hidden="false" customHeight="false" outlineLevel="0" collapsed="false"/>
    <row r="7035" customFormat="false" ht="15" hidden="false" customHeight="false" outlineLevel="0" collapsed="false"/>
    <row r="7036" customFormat="false" ht="15" hidden="false" customHeight="false" outlineLevel="0" collapsed="false"/>
    <row r="7037" customFormat="false" ht="15" hidden="false" customHeight="false" outlineLevel="0" collapsed="false"/>
    <row r="7038" customFormat="false" ht="15" hidden="false" customHeight="false" outlineLevel="0" collapsed="false"/>
    <row r="7039" customFormat="false" ht="15" hidden="false" customHeight="false" outlineLevel="0" collapsed="false"/>
    <row r="7040" customFormat="false" ht="15" hidden="false" customHeight="false" outlineLevel="0" collapsed="false"/>
    <row r="7041" customFormat="false" ht="15" hidden="false" customHeight="false" outlineLevel="0" collapsed="false"/>
    <row r="7042" customFormat="false" ht="15" hidden="false" customHeight="false" outlineLevel="0" collapsed="false"/>
    <row r="7043" customFormat="false" ht="15" hidden="false" customHeight="false" outlineLevel="0" collapsed="false"/>
    <row r="7044" customFormat="false" ht="15" hidden="false" customHeight="false" outlineLevel="0" collapsed="false"/>
    <row r="7045" customFormat="false" ht="15" hidden="false" customHeight="false" outlineLevel="0" collapsed="false"/>
    <row r="7046" customFormat="false" ht="15" hidden="false" customHeight="false" outlineLevel="0" collapsed="false"/>
    <row r="7047" customFormat="false" ht="15" hidden="false" customHeight="false" outlineLevel="0" collapsed="false"/>
    <row r="7048" customFormat="false" ht="15" hidden="false" customHeight="false" outlineLevel="0" collapsed="false"/>
    <row r="7049" customFormat="false" ht="15" hidden="false" customHeight="false" outlineLevel="0" collapsed="false"/>
    <row r="7050" customFormat="false" ht="15" hidden="false" customHeight="false" outlineLevel="0" collapsed="false"/>
    <row r="7051" customFormat="false" ht="15" hidden="false" customHeight="false" outlineLevel="0" collapsed="false"/>
    <row r="7052" customFormat="false" ht="15" hidden="false" customHeight="false" outlineLevel="0" collapsed="false"/>
    <row r="7053" customFormat="false" ht="15" hidden="false" customHeight="false" outlineLevel="0" collapsed="false"/>
    <row r="7054" customFormat="false" ht="15" hidden="false" customHeight="false" outlineLevel="0" collapsed="false"/>
    <row r="7055" customFormat="false" ht="15" hidden="false" customHeight="false" outlineLevel="0" collapsed="false"/>
    <row r="7056" customFormat="false" ht="15" hidden="false" customHeight="false" outlineLevel="0" collapsed="false"/>
    <row r="7057" customFormat="false" ht="15" hidden="false" customHeight="false" outlineLevel="0" collapsed="false"/>
    <row r="7058" customFormat="false" ht="15" hidden="false" customHeight="false" outlineLevel="0" collapsed="false"/>
    <row r="7059" customFormat="false" ht="15" hidden="false" customHeight="false" outlineLevel="0" collapsed="false"/>
    <row r="7060" customFormat="false" ht="15" hidden="false" customHeight="false" outlineLevel="0" collapsed="false"/>
    <row r="7061" customFormat="false" ht="15" hidden="false" customHeight="false" outlineLevel="0" collapsed="false"/>
    <row r="7062" customFormat="false" ht="15" hidden="false" customHeight="false" outlineLevel="0" collapsed="false"/>
    <row r="7063" customFormat="false" ht="15" hidden="false" customHeight="false" outlineLevel="0" collapsed="false"/>
    <row r="7064" customFormat="false" ht="15" hidden="false" customHeight="false" outlineLevel="0" collapsed="false"/>
    <row r="7065" customFormat="false" ht="15" hidden="false" customHeight="false" outlineLevel="0" collapsed="false"/>
    <row r="7066" customFormat="false" ht="15" hidden="false" customHeight="false" outlineLevel="0" collapsed="false"/>
    <row r="7067" customFormat="false" ht="15" hidden="false" customHeight="false" outlineLevel="0" collapsed="false"/>
    <row r="7068" customFormat="false" ht="15" hidden="false" customHeight="false" outlineLevel="0" collapsed="false"/>
    <row r="7069" customFormat="false" ht="15" hidden="false" customHeight="false" outlineLevel="0" collapsed="false"/>
    <row r="7070" customFormat="false" ht="15" hidden="false" customHeight="false" outlineLevel="0" collapsed="false"/>
    <row r="7071" customFormat="false" ht="15" hidden="false" customHeight="false" outlineLevel="0" collapsed="false"/>
    <row r="7072" customFormat="false" ht="15" hidden="false" customHeight="false" outlineLevel="0" collapsed="false"/>
    <row r="7073" customFormat="false" ht="15" hidden="false" customHeight="false" outlineLevel="0" collapsed="false"/>
    <row r="7074" customFormat="false" ht="15" hidden="false" customHeight="false" outlineLevel="0" collapsed="false"/>
    <row r="7075" customFormat="false" ht="15" hidden="false" customHeight="false" outlineLevel="0" collapsed="false"/>
    <row r="7076" customFormat="false" ht="15" hidden="false" customHeight="false" outlineLevel="0" collapsed="false"/>
    <row r="7077" customFormat="false" ht="15" hidden="false" customHeight="false" outlineLevel="0" collapsed="false"/>
    <row r="7078" customFormat="false" ht="15" hidden="false" customHeight="false" outlineLevel="0" collapsed="false"/>
    <row r="7079" customFormat="false" ht="15" hidden="false" customHeight="false" outlineLevel="0" collapsed="false"/>
    <row r="7080" customFormat="false" ht="15" hidden="false" customHeight="false" outlineLevel="0" collapsed="false"/>
    <row r="7081" customFormat="false" ht="15" hidden="false" customHeight="false" outlineLevel="0" collapsed="false"/>
    <row r="7082" customFormat="false" ht="15" hidden="false" customHeight="false" outlineLevel="0" collapsed="false"/>
    <row r="7083" customFormat="false" ht="15" hidden="false" customHeight="false" outlineLevel="0" collapsed="false"/>
    <row r="7084" customFormat="false" ht="15" hidden="false" customHeight="false" outlineLevel="0" collapsed="false"/>
    <row r="7085" customFormat="false" ht="15" hidden="false" customHeight="false" outlineLevel="0" collapsed="false"/>
    <row r="7086" customFormat="false" ht="15" hidden="false" customHeight="false" outlineLevel="0" collapsed="false"/>
    <row r="7087" customFormat="false" ht="15" hidden="false" customHeight="false" outlineLevel="0" collapsed="false"/>
    <row r="7088" customFormat="false" ht="15" hidden="false" customHeight="false" outlineLevel="0" collapsed="false"/>
    <row r="7089" customFormat="false" ht="15" hidden="false" customHeight="false" outlineLevel="0" collapsed="false"/>
    <row r="7090" customFormat="false" ht="15" hidden="false" customHeight="false" outlineLevel="0" collapsed="false"/>
    <row r="7091" customFormat="false" ht="15" hidden="false" customHeight="false" outlineLevel="0" collapsed="false"/>
    <row r="7092" customFormat="false" ht="15" hidden="false" customHeight="false" outlineLevel="0" collapsed="false"/>
    <row r="7093" customFormat="false" ht="15" hidden="false" customHeight="false" outlineLevel="0" collapsed="false"/>
    <row r="7094" customFormat="false" ht="15" hidden="false" customHeight="false" outlineLevel="0" collapsed="false"/>
    <row r="7095" customFormat="false" ht="15" hidden="false" customHeight="false" outlineLevel="0" collapsed="false"/>
    <row r="7096" customFormat="false" ht="15" hidden="false" customHeight="false" outlineLevel="0" collapsed="false"/>
    <row r="7097" customFormat="false" ht="15" hidden="false" customHeight="false" outlineLevel="0" collapsed="false"/>
    <row r="7098" customFormat="false" ht="15" hidden="false" customHeight="false" outlineLevel="0" collapsed="false"/>
    <row r="7099" customFormat="false" ht="15" hidden="false" customHeight="false" outlineLevel="0" collapsed="false"/>
    <row r="7100" customFormat="false" ht="15" hidden="false" customHeight="false" outlineLevel="0" collapsed="false"/>
    <row r="7101" customFormat="false" ht="15" hidden="false" customHeight="false" outlineLevel="0" collapsed="false"/>
    <row r="7102" customFormat="false" ht="15" hidden="false" customHeight="false" outlineLevel="0" collapsed="false"/>
    <row r="7103" customFormat="false" ht="15" hidden="false" customHeight="false" outlineLevel="0" collapsed="false"/>
    <row r="7104" customFormat="false" ht="15" hidden="false" customHeight="false" outlineLevel="0" collapsed="false"/>
    <row r="7105" customFormat="false" ht="15" hidden="false" customHeight="false" outlineLevel="0" collapsed="false"/>
    <row r="7106" customFormat="false" ht="15" hidden="false" customHeight="false" outlineLevel="0" collapsed="false"/>
    <row r="7107" customFormat="false" ht="15" hidden="false" customHeight="false" outlineLevel="0" collapsed="false"/>
    <row r="7108" customFormat="false" ht="15" hidden="false" customHeight="false" outlineLevel="0" collapsed="false"/>
    <row r="7109" customFormat="false" ht="15" hidden="false" customHeight="false" outlineLevel="0" collapsed="false"/>
    <row r="7110" customFormat="false" ht="15" hidden="false" customHeight="false" outlineLevel="0" collapsed="false"/>
    <row r="7111" customFormat="false" ht="15" hidden="false" customHeight="false" outlineLevel="0" collapsed="false"/>
    <row r="7112" customFormat="false" ht="15" hidden="false" customHeight="false" outlineLevel="0" collapsed="false"/>
    <row r="7113" customFormat="false" ht="15" hidden="false" customHeight="false" outlineLevel="0" collapsed="false"/>
    <row r="7114" customFormat="false" ht="15" hidden="false" customHeight="false" outlineLevel="0" collapsed="false"/>
    <row r="7115" customFormat="false" ht="15" hidden="false" customHeight="false" outlineLevel="0" collapsed="false"/>
    <row r="7116" customFormat="false" ht="15" hidden="false" customHeight="false" outlineLevel="0" collapsed="false"/>
    <row r="7117" customFormat="false" ht="15" hidden="false" customHeight="false" outlineLevel="0" collapsed="false"/>
    <row r="7118" customFormat="false" ht="15" hidden="false" customHeight="false" outlineLevel="0" collapsed="false"/>
    <row r="7119" customFormat="false" ht="15" hidden="false" customHeight="false" outlineLevel="0" collapsed="false"/>
    <row r="7120" customFormat="false" ht="15" hidden="false" customHeight="false" outlineLevel="0" collapsed="false"/>
    <row r="7121" customFormat="false" ht="15" hidden="false" customHeight="false" outlineLevel="0" collapsed="false"/>
    <row r="7122" customFormat="false" ht="15" hidden="false" customHeight="false" outlineLevel="0" collapsed="false"/>
    <row r="7123" customFormat="false" ht="15" hidden="false" customHeight="false" outlineLevel="0" collapsed="false"/>
    <row r="7124" customFormat="false" ht="15" hidden="false" customHeight="false" outlineLevel="0" collapsed="false"/>
    <row r="7125" customFormat="false" ht="15" hidden="false" customHeight="false" outlineLevel="0" collapsed="false"/>
    <row r="7126" customFormat="false" ht="15" hidden="false" customHeight="false" outlineLevel="0" collapsed="false"/>
    <row r="7127" customFormat="false" ht="15" hidden="false" customHeight="false" outlineLevel="0" collapsed="false"/>
    <row r="7128" customFormat="false" ht="15" hidden="false" customHeight="false" outlineLevel="0" collapsed="false"/>
    <row r="7129" customFormat="false" ht="15" hidden="false" customHeight="false" outlineLevel="0" collapsed="false"/>
    <row r="7130" customFormat="false" ht="15" hidden="false" customHeight="false" outlineLevel="0" collapsed="false"/>
    <row r="7131" customFormat="false" ht="15" hidden="false" customHeight="false" outlineLevel="0" collapsed="false"/>
    <row r="7132" customFormat="false" ht="15" hidden="false" customHeight="false" outlineLevel="0" collapsed="false"/>
    <row r="7133" customFormat="false" ht="15" hidden="false" customHeight="false" outlineLevel="0" collapsed="false"/>
    <row r="7134" customFormat="false" ht="15" hidden="false" customHeight="false" outlineLevel="0" collapsed="false"/>
    <row r="7135" customFormat="false" ht="15" hidden="false" customHeight="false" outlineLevel="0" collapsed="false"/>
    <row r="7136" customFormat="false" ht="15" hidden="false" customHeight="false" outlineLevel="0" collapsed="false"/>
    <row r="7137" customFormat="false" ht="15" hidden="false" customHeight="false" outlineLevel="0" collapsed="false"/>
    <row r="7138" customFormat="false" ht="15" hidden="false" customHeight="false" outlineLevel="0" collapsed="false"/>
    <row r="7139" customFormat="false" ht="15" hidden="false" customHeight="false" outlineLevel="0" collapsed="false"/>
    <row r="7140" customFormat="false" ht="15" hidden="false" customHeight="false" outlineLevel="0" collapsed="false"/>
    <row r="7141" customFormat="false" ht="15" hidden="false" customHeight="false" outlineLevel="0" collapsed="false"/>
    <row r="7142" customFormat="false" ht="15" hidden="false" customHeight="false" outlineLevel="0" collapsed="false"/>
    <row r="7143" customFormat="false" ht="15" hidden="false" customHeight="false" outlineLevel="0" collapsed="false"/>
    <row r="7144" customFormat="false" ht="15" hidden="false" customHeight="false" outlineLevel="0" collapsed="false"/>
    <row r="7145" customFormat="false" ht="15" hidden="false" customHeight="false" outlineLevel="0" collapsed="false"/>
    <row r="7146" customFormat="false" ht="15" hidden="false" customHeight="false" outlineLevel="0" collapsed="false"/>
    <row r="7147" customFormat="false" ht="15" hidden="false" customHeight="false" outlineLevel="0" collapsed="false"/>
    <row r="7148" customFormat="false" ht="15" hidden="false" customHeight="false" outlineLevel="0" collapsed="false"/>
    <row r="7149" customFormat="false" ht="15" hidden="false" customHeight="false" outlineLevel="0" collapsed="false"/>
    <row r="7150" customFormat="false" ht="15" hidden="false" customHeight="false" outlineLevel="0" collapsed="false"/>
    <row r="7151" customFormat="false" ht="15" hidden="false" customHeight="false" outlineLevel="0" collapsed="false"/>
    <row r="7152" customFormat="false" ht="15" hidden="false" customHeight="false" outlineLevel="0" collapsed="false"/>
    <row r="7153" customFormat="false" ht="15" hidden="false" customHeight="false" outlineLevel="0" collapsed="false"/>
    <row r="7154" customFormat="false" ht="15" hidden="false" customHeight="false" outlineLevel="0" collapsed="false"/>
    <row r="7155" customFormat="false" ht="15" hidden="false" customHeight="false" outlineLevel="0" collapsed="false"/>
    <row r="7156" customFormat="false" ht="15" hidden="false" customHeight="false" outlineLevel="0" collapsed="false"/>
    <row r="7157" customFormat="false" ht="15" hidden="false" customHeight="false" outlineLevel="0" collapsed="false"/>
    <row r="7158" customFormat="false" ht="15" hidden="false" customHeight="false" outlineLevel="0" collapsed="false"/>
    <row r="7159" customFormat="false" ht="15" hidden="false" customHeight="false" outlineLevel="0" collapsed="false"/>
    <row r="7160" customFormat="false" ht="15" hidden="false" customHeight="false" outlineLevel="0" collapsed="false"/>
    <row r="7161" customFormat="false" ht="15" hidden="false" customHeight="false" outlineLevel="0" collapsed="false"/>
    <row r="7162" customFormat="false" ht="15" hidden="false" customHeight="false" outlineLevel="0" collapsed="false"/>
    <row r="7163" customFormat="false" ht="15" hidden="false" customHeight="false" outlineLevel="0" collapsed="false"/>
    <row r="7164" customFormat="false" ht="15" hidden="false" customHeight="false" outlineLevel="0" collapsed="false"/>
    <row r="7165" customFormat="false" ht="15" hidden="false" customHeight="false" outlineLevel="0" collapsed="false"/>
    <row r="7166" customFormat="false" ht="15" hidden="false" customHeight="false" outlineLevel="0" collapsed="false"/>
    <row r="7167" customFormat="false" ht="15" hidden="false" customHeight="false" outlineLevel="0" collapsed="false"/>
    <row r="7168" customFormat="false" ht="15" hidden="false" customHeight="false" outlineLevel="0" collapsed="false"/>
    <row r="7169" customFormat="false" ht="15" hidden="false" customHeight="false" outlineLevel="0" collapsed="false"/>
    <row r="7170" customFormat="false" ht="15" hidden="false" customHeight="false" outlineLevel="0" collapsed="false"/>
    <row r="7171" customFormat="false" ht="15" hidden="false" customHeight="false" outlineLevel="0" collapsed="false"/>
    <row r="7172" customFormat="false" ht="15" hidden="false" customHeight="false" outlineLevel="0" collapsed="false"/>
    <row r="7173" customFormat="false" ht="15" hidden="false" customHeight="false" outlineLevel="0" collapsed="false"/>
    <row r="7174" customFormat="false" ht="15" hidden="false" customHeight="false" outlineLevel="0" collapsed="false"/>
    <row r="7175" customFormat="false" ht="15" hidden="false" customHeight="false" outlineLevel="0" collapsed="false"/>
    <row r="7176" customFormat="false" ht="15" hidden="false" customHeight="false" outlineLevel="0" collapsed="false"/>
    <row r="7177" customFormat="false" ht="15" hidden="false" customHeight="false" outlineLevel="0" collapsed="false"/>
    <row r="7178" customFormat="false" ht="15" hidden="false" customHeight="false" outlineLevel="0" collapsed="false"/>
    <row r="7179" customFormat="false" ht="15" hidden="false" customHeight="false" outlineLevel="0" collapsed="false"/>
    <row r="7180" customFormat="false" ht="15" hidden="false" customHeight="false" outlineLevel="0" collapsed="false"/>
    <row r="7181" customFormat="false" ht="15" hidden="false" customHeight="false" outlineLevel="0" collapsed="false"/>
    <row r="7182" customFormat="false" ht="15" hidden="false" customHeight="false" outlineLevel="0" collapsed="false"/>
    <row r="7183" customFormat="false" ht="15" hidden="false" customHeight="false" outlineLevel="0" collapsed="false"/>
    <row r="7184" customFormat="false" ht="15" hidden="false" customHeight="false" outlineLevel="0" collapsed="false"/>
    <row r="7185" customFormat="false" ht="15" hidden="false" customHeight="false" outlineLevel="0" collapsed="false"/>
    <row r="7186" customFormat="false" ht="15" hidden="false" customHeight="false" outlineLevel="0" collapsed="false"/>
    <row r="7187" customFormat="false" ht="15" hidden="false" customHeight="false" outlineLevel="0" collapsed="false"/>
    <row r="7188" customFormat="false" ht="15" hidden="false" customHeight="false" outlineLevel="0" collapsed="false"/>
    <row r="7189" customFormat="false" ht="15" hidden="false" customHeight="false" outlineLevel="0" collapsed="false"/>
    <row r="7190" customFormat="false" ht="15" hidden="false" customHeight="false" outlineLevel="0" collapsed="false"/>
    <row r="7191" customFormat="false" ht="15" hidden="false" customHeight="false" outlineLevel="0" collapsed="false"/>
    <row r="7192" customFormat="false" ht="15" hidden="false" customHeight="false" outlineLevel="0" collapsed="false"/>
    <row r="7193" customFormat="false" ht="15" hidden="false" customHeight="false" outlineLevel="0" collapsed="false"/>
    <row r="7194" customFormat="false" ht="15" hidden="false" customHeight="false" outlineLevel="0" collapsed="false"/>
    <row r="7195" customFormat="false" ht="15" hidden="false" customHeight="false" outlineLevel="0" collapsed="false"/>
    <row r="7196" customFormat="false" ht="15" hidden="false" customHeight="false" outlineLevel="0" collapsed="false"/>
    <row r="7197" customFormat="false" ht="15" hidden="false" customHeight="false" outlineLevel="0" collapsed="false"/>
    <row r="7198" customFormat="false" ht="15" hidden="false" customHeight="false" outlineLevel="0" collapsed="false"/>
    <row r="7199" customFormat="false" ht="15" hidden="false" customHeight="false" outlineLevel="0" collapsed="false"/>
    <row r="7200" customFormat="false" ht="15" hidden="false" customHeight="false" outlineLevel="0" collapsed="false"/>
    <row r="7201" customFormat="false" ht="15" hidden="false" customHeight="false" outlineLevel="0" collapsed="false"/>
    <row r="7202" customFormat="false" ht="15" hidden="false" customHeight="false" outlineLevel="0" collapsed="false"/>
    <row r="7203" customFormat="false" ht="15" hidden="false" customHeight="false" outlineLevel="0" collapsed="false"/>
    <row r="7204" customFormat="false" ht="15" hidden="false" customHeight="false" outlineLevel="0" collapsed="false"/>
    <row r="7205" customFormat="false" ht="15" hidden="false" customHeight="false" outlineLevel="0" collapsed="false"/>
    <row r="7206" customFormat="false" ht="15" hidden="false" customHeight="false" outlineLevel="0" collapsed="false"/>
    <row r="7207" customFormat="false" ht="15" hidden="false" customHeight="false" outlineLevel="0" collapsed="false"/>
    <row r="7208" customFormat="false" ht="15" hidden="false" customHeight="false" outlineLevel="0" collapsed="false"/>
    <row r="7209" customFormat="false" ht="15" hidden="false" customHeight="false" outlineLevel="0" collapsed="false"/>
    <row r="7210" customFormat="false" ht="15" hidden="false" customHeight="false" outlineLevel="0" collapsed="false"/>
    <row r="7211" customFormat="false" ht="15" hidden="false" customHeight="false" outlineLevel="0" collapsed="false"/>
    <row r="7212" customFormat="false" ht="15" hidden="false" customHeight="false" outlineLevel="0" collapsed="false"/>
    <row r="7213" customFormat="false" ht="15" hidden="false" customHeight="false" outlineLevel="0" collapsed="false"/>
    <row r="7214" customFormat="false" ht="15" hidden="false" customHeight="false" outlineLevel="0" collapsed="false"/>
    <row r="7215" customFormat="false" ht="15" hidden="false" customHeight="false" outlineLevel="0" collapsed="false"/>
    <row r="7216" customFormat="false" ht="15" hidden="false" customHeight="false" outlineLevel="0" collapsed="false"/>
    <row r="7217" customFormat="false" ht="15" hidden="false" customHeight="false" outlineLevel="0" collapsed="false"/>
    <row r="7218" customFormat="false" ht="15" hidden="false" customHeight="false" outlineLevel="0" collapsed="false"/>
    <row r="7219" customFormat="false" ht="15" hidden="false" customHeight="false" outlineLevel="0" collapsed="false"/>
    <row r="7220" customFormat="false" ht="15" hidden="false" customHeight="false" outlineLevel="0" collapsed="false"/>
    <row r="7221" customFormat="false" ht="15" hidden="false" customHeight="false" outlineLevel="0" collapsed="false"/>
    <row r="7222" customFormat="false" ht="15" hidden="false" customHeight="false" outlineLevel="0" collapsed="false"/>
    <row r="7223" customFormat="false" ht="15" hidden="false" customHeight="false" outlineLevel="0" collapsed="false"/>
    <row r="7224" customFormat="false" ht="15" hidden="false" customHeight="false" outlineLevel="0" collapsed="false"/>
    <row r="7225" customFormat="false" ht="15" hidden="false" customHeight="false" outlineLevel="0" collapsed="false"/>
    <row r="7226" customFormat="false" ht="15" hidden="false" customHeight="false" outlineLevel="0" collapsed="false"/>
    <row r="7227" customFormat="false" ht="15" hidden="false" customHeight="false" outlineLevel="0" collapsed="false"/>
    <row r="7228" customFormat="false" ht="15" hidden="false" customHeight="false" outlineLevel="0" collapsed="false"/>
    <row r="7229" customFormat="false" ht="15" hidden="false" customHeight="false" outlineLevel="0" collapsed="false"/>
    <row r="7230" customFormat="false" ht="15" hidden="false" customHeight="false" outlineLevel="0" collapsed="false"/>
    <row r="7231" customFormat="false" ht="15" hidden="false" customHeight="false" outlineLevel="0" collapsed="false"/>
    <row r="7232" customFormat="false" ht="15" hidden="false" customHeight="false" outlineLevel="0" collapsed="false"/>
    <row r="7233" customFormat="false" ht="15" hidden="false" customHeight="false" outlineLevel="0" collapsed="false"/>
    <row r="7234" customFormat="false" ht="15" hidden="false" customHeight="false" outlineLevel="0" collapsed="false"/>
    <row r="7235" customFormat="false" ht="15" hidden="false" customHeight="false" outlineLevel="0" collapsed="false"/>
    <row r="7236" customFormat="false" ht="15" hidden="false" customHeight="false" outlineLevel="0" collapsed="false"/>
    <row r="7237" customFormat="false" ht="15" hidden="false" customHeight="false" outlineLevel="0" collapsed="false"/>
    <row r="7238" customFormat="false" ht="15" hidden="false" customHeight="false" outlineLevel="0" collapsed="false"/>
    <row r="7239" customFormat="false" ht="15" hidden="false" customHeight="false" outlineLevel="0" collapsed="false"/>
    <row r="7240" customFormat="false" ht="15" hidden="false" customHeight="false" outlineLevel="0" collapsed="false"/>
    <row r="7241" customFormat="false" ht="15" hidden="false" customHeight="false" outlineLevel="0" collapsed="false"/>
    <row r="7242" customFormat="false" ht="15" hidden="false" customHeight="false" outlineLevel="0" collapsed="false"/>
    <row r="7243" customFormat="false" ht="15" hidden="false" customHeight="false" outlineLevel="0" collapsed="false"/>
    <row r="7244" customFormat="false" ht="15" hidden="false" customHeight="false" outlineLevel="0" collapsed="false"/>
    <row r="7245" customFormat="false" ht="15" hidden="false" customHeight="false" outlineLevel="0" collapsed="false"/>
    <row r="7246" customFormat="false" ht="15" hidden="false" customHeight="false" outlineLevel="0" collapsed="false"/>
    <row r="7247" customFormat="false" ht="15" hidden="false" customHeight="false" outlineLevel="0" collapsed="false"/>
    <row r="7248" customFormat="false" ht="15" hidden="false" customHeight="false" outlineLevel="0" collapsed="false"/>
    <row r="7249" customFormat="false" ht="15" hidden="false" customHeight="false" outlineLevel="0" collapsed="false"/>
    <row r="7250" customFormat="false" ht="15" hidden="false" customHeight="false" outlineLevel="0" collapsed="false"/>
    <row r="7251" customFormat="false" ht="15" hidden="false" customHeight="false" outlineLevel="0" collapsed="false"/>
    <row r="7252" customFormat="false" ht="15" hidden="false" customHeight="false" outlineLevel="0" collapsed="false"/>
    <row r="7253" customFormat="false" ht="15" hidden="false" customHeight="false" outlineLevel="0" collapsed="false"/>
    <row r="7254" customFormat="false" ht="15" hidden="false" customHeight="false" outlineLevel="0" collapsed="false"/>
    <row r="7255" customFormat="false" ht="15" hidden="false" customHeight="false" outlineLevel="0" collapsed="false"/>
    <row r="7256" customFormat="false" ht="15" hidden="false" customHeight="false" outlineLevel="0" collapsed="false"/>
    <row r="7257" customFormat="false" ht="15" hidden="false" customHeight="false" outlineLevel="0" collapsed="false"/>
    <row r="7258" customFormat="false" ht="15" hidden="false" customHeight="false" outlineLevel="0" collapsed="false"/>
    <row r="7259" customFormat="false" ht="15" hidden="false" customHeight="false" outlineLevel="0" collapsed="false"/>
    <row r="7260" customFormat="false" ht="15" hidden="false" customHeight="false" outlineLevel="0" collapsed="false"/>
    <row r="7261" customFormat="false" ht="15" hidden="false" customHeight="false" outlineLevel="0" collapsed="false"/>
    <row r="7262" customFormat="false" ht="15" hidden="false" customHeight="false" outlineLevel="0" collapsed="false"/>
    <row r="7263" customFormat="false" ht="15" hidden="false" customHeight="false" outlineLevel="0" collapsed="false"/>
    <row r="7264" customFormat="false" ht="15" hidden="false" customHeight="false" outlineLevel="0" collapsed="false"/>
    <row r="7265" customFormat="false" ht="15" hidden="false" customHeight="false" outlineLevel="0" collapsed="false"/>
    <row r="7266" customFormat="false" ht="15" hidden="false" customHeight="false" outlineLevel="0" collapsed="false"/>
    <row r="7267" customFormat="false" ht="15" hidden="false" customHeight="false" outlineLevel="0" collapsed="false"/>
    <row r="7268" customFormat="false" ht="15" hidden="false" customHeight="false" outlineLevel="0" collapsed="false"/>
    <row r="7269" customFormat="false" ht="15" hidden="false" customHeight="false" outlineLevel="0" collapsed="false"/>
    <row r="7270" customFormat="false" ht="15" hidden="false" customHeight="false" outlineLevel="0" collapsed="false"/>
    <row r="7271" customFormat="false" ht="15" hidden="false" customHeight="false" outlineLevel="0" collapsed="false"/>
    <row r="7272" customFormat="false" ht="15" hidden="false" customHeight="false" outlineLevel="0" collapsed="false"/>
    <row r="7273" customFormat="false" ht="15" hidden="false" customHeight="false" outlineLevel="0" collapsed="false"/>
    <row r="7274" customFormat="false" ht="15" hidden="false" customHeight="false" outlineLevel="0" collapsed="false"/>
    <row r="7275" customFormat="false" ht="15" hidden="false" customHeight="false" outlineLevel="0" collapsed="false"/>
    <row r="7276" customFormat="false" ht="15" hidden="false" customHeight="false" outlineLevel="0" collapsed="false"/>
    <row r="7277" customFormat="false" ht="15" hidden="false" customHeight="false" outlineLevel="0" collapsed="false"/>
    <row r="7278" customFormat="false" ht="15" hidden="false" customHeight="false" outlineLevel="0" collapsed="false"/>
    <row r="7279" customFormat="false" ht="15" hidden="false" customHeight="false" outlineLevel="0" collapsed="false"/>
    <row r="7280" customFormat="false" ht="15" hidden="false" customHeight="false" outlineLevel="0" collapsed="false"/>
    <row r="7281" customFormat="false" ht="15" hidden="false" customHeight="false" outlineLevel="0" collapsed="false"/>
    <row r="7282" customFormat="false" ht="15" hidden="false" customHeight="false" outlineLevel="0" collapsed="false"/>
    <row r="7283" customFormat="false" ht="15" hidden="false" customHeight="false" outlineLevel="0" collapsed="false"/>
    <row r="7284" customFormat="false" ht="15" hidden="false" customHeight="false" outlineLevel="0" collapsed="false"/>
    <row r="7285" customFormat="false" ht="15" hidden="false" customHeight="false" outlineLevel="0" collapsed="false"/>
    <row r="7286" customFormat="false" ht="15" hidden="false" customHeight="false" outlineLevel="0" collapsed="false"/>
    <row r="7287" customFormat="false" ht="15" hidden="false" customHeight="false" outlineLevel="0" collapsed="false"/>
    <row r="7288" customFormat="false" ht="15" hidden="false" customHeight="false" outlineLevel="0" collapsed="false"/>
    <row r="7289" customFormat="false" ht="15" hidden="false" customHeight="false" outlineLevel="0" collapsed="false"/>
    <row r="7290" customFormat="false" ht="15" hidden="false" customHeight="false" outlineLevel="0" collapsed="false"/>
    <row r="7291" customFormat="false" ht="15" hidden="false" customHeight="false" outlineLevel="0" collapsed="false"/>
    <row r="7292" customFormat="false" ht="15" hidden="false" customHeight="false" outlineLevel="0" collapsed="false"/>
    <row r="7293" customFormat="false" ht="15" hidden="false" customHeight="false" outlineLevel="0" collapsed="false"/>
    <row r="7294" customFormat="false" ht="15" hidden="false" customHeight="false" outlineLevel="0" collapsed="false"/>
    <row r="7295" customFormat="false" ht="15" hidden="false" customHeight="false" outlineLevel="0" collapsed="false"/>
    <row r="7296" customFormat="false" ht="15" hidden="false" customHeight="false" outlineLevel="0" collapsed="false"/>
    <row r="7297" customFormat="false" ht="15" hidden="false" customHeight="false" outlineLevel="0" collapsed="false"/>
    <row r="7298" customFormat="false" ht="15" hidden="false" customHeight="false" outlineLevel="0" collapsed="false"/>
    <row r="7299" customFormat="false" ht="15" hidden="false" customHeight="false" outlineLevel="0" collapsed="false"/>
    <row r="7300" customFormat="false" ht="15" hidden="false" customHeight="false" outlineLevel="0" collapsed="false"/>
    <row r="7301" customFormat="false" ht="15" hidden="false" customHeight="false" outlineLevel="0" collapsed="false"/>
    <row r="7302" customFormat="false" ht="15" hidden="false" customHeight="false" outlineLevel="0" collapsed="false"/>
    <row r="7303" customFormat="false" ht="15" hidden="false" customHeight="false" outlineLevel="0" collapsed="false"/>
    <row r="7304" customFormat="false" ht="15" hidden="false" customHeight="false" outlineLevel="0" collapsed="false"/>
    <row r="7305" customFormat="false" ht="15" hidden="false" customHeight="false" outlineLevel="0" collapsed="false"/>
    <row r="7306" customFormat="false" ht="15" hidden="false" customHeight="false" outlineLevel="0" collapsed="false"/>
    <row r="7307" customFormat="false" ht="15" hidden="false" customHeight="false" outlineLevel="0" collapsed="false"/>
    <row r="7308" customFormat="false" ht="15" hidden="false" customHeight="false" outlineLevel="0" collapsed="false"/>
    <row r="7309" customFormat="false" ht="15" hidden="false" customHeight="false" outlineLevel="0" collapsed="false"/>
    <row r="7310" customFormat="false" ht="15" hidden="false" customHeight="false" outlineLevel="0" collapsed="false"/>
    <row r="7311" customFormat="false" ht="15" hidden="false" customHeight="false" outlineLevel="0" collapsed="false"/>
    <row r="7312" customFormat="false" ht="15" hidden="false" customHeight="false" outlineLevel="0" collapsed="false"/>
    <row r="7313" customFormat="false" ht="15" hidden="false" customHeight="false" outlineLevel="0" collapsed="false"/>
    <row r="7314" customFormat="false" ht="15" hidden="false" customHeight="false" outlineLevel="0" collapsed="false"/>
    <row r="7315" customFormat="false" ht="15" hidden="false" customHeight="false" outlineLevel="0" collapsed="false"/>
    <row r="7316" customFormat="false" ht="15" hidden="false" customHeight="false" outlineLevel="0" collapsed="false"/>
    <row r="7317" customFormat="false" ht="15" hidden="false" customHeight="false" outlineLevel="0" collapsed="false"/>
    <row r="7318" customFormat="false" ht="15" hidden="false" customHeight="false" outlineLevel="0" collapsed="false"/>
    <row r="7319" customFormat="false" ht="15" hidden="false" customHeight="false" outlineLevel="0" collapsed="false"/>
    <row r="7320" customFormat="false" ht="15" hidden="false" customHeight="false" outlineLevel="0" collapsed="false"/>
    <row r="7321" customFormat="false" ht="15" hidden="false" customHeight="false" outlineLevel="0" collapsed="false"/>
    <row r="7322" customFormat="false" ht="15" hidden="false" customHeight="false" outlineLevel="0" collapsed="false"/>
    <row r="7323" customFormat="false" ht="15" hidden="false" customHeight="false" outlineLevel="0" collapsed="false"/>
    <row r="7324" customFormat="false" ht="15" hidden="false" customHeight="false" outlineLevel="0" collapsed="false"/>
    <row r="7325" customFormat="false" ht="15" hidden="false" customHeight="false" outlineLevel="0" collapsed="false"/>
    <row r="7326" customFormat="false" ht="15" hidden="false" customHeight="false" outlineLevel="0" collapsed="false"/>
    <row r="7327" customFormat="false" ht="15" hidden="false" customHeight="false" outlineLevel="0" collapsed="false"/>
    <row r="7328" customFormat="false" ht="15" hidden="false" customHeight="false" outlineLevel="0" collapsed="false"/>
    <row r="7329" customFormat="false" ht="15" hidden="false" customHeight="false" outlineLevel="0" collapsed="false"/>
    <row r="7330" customFormat="false" ht="15" hidden="false" customHeight="false" outlineLevel="0" collapsed="false"/>
    <row r="7331" customFormat="false" ht="15" hidden="false" customHeight="false" outlineLevel="0" collapsed="false"/>
    <row r="7332" customFormat="false" ht="15" hidden="false" customHeight="false" outlineLevel="0" collapsed="false"/>
    <row r="7333" customFormat="false" ht="15" hidden="false" customHeight="false" outlineLevel="0" collapsed="false"/>
    <row r="7334" customFormat="false" ht="15" hidden="false" customHeight="false" outlineLevel="0" collapsed="false"/>
    <row r="7335" customFormat="false" ht="15" hidden="false" customHeight="false" outlineLevel="0" collapsed="false"/>
    <row r="7336" customFormat="false" ht="15" hidden="false" customHeight="false" outlineLevel="0" collapsed="false"/>
    <row r="7337" customFormat="false" ht="15" hidden="false" customHeight="false" outlineLevel="0" collapsed="false"/>
    <row r="7338" customFormat="false" ht="15" hidden="false" customHeight="false" outlineLevel="0" collapsed="false"/>
    <row r="7339" customFormat="false" ht="15" hidden="false" customHeight="false" outlineLevel="0" collapsed="false"/>
    <row r="7340" customFormat="false" ht="15" hidden="false" customHeight="false" outlineLevel="0" collapsed="false"/>
    <row r="7341" customFormat="false" ht="15" hidden="false" customHeight="false" outlineLevel="0" collapsed="false"/>
    <row r="7342" customFormat="false" ht="15" hidden="false" customHeight="false" outlineLevel="0" collapsed="false"/>
    <row r="7343" customFormat="false" ht="15" hidden="false" customHeight="false" outlineLevel="0" collapsed="false"/>
    <row r="7344" customFormat="false" ht="15" hidden="false" customHeight="false" outlineLevel="0" collapsed="false"/>
    <row r="7345" customFormat="false" ht="15" hidden="false" customHeight="false" outlineLevel="0" collapsed="false"/>
    <row r="7346" customFormat="false" ht="15" hidden="false" customHeight="false" outlineLevel="0" collapsed="false"/>
    <row r="7347" customFormat="false" ht="15" hidden="false" customHeight="false" outlineLevel="0" collapsed="false"/>
    <row r="7348" customFormat="false" ht="15" hidden="false" customHeight="false" outlineLevel="0" collapsed="false"/>
    <row r="7349" customFormat="false" ht="15" hidden="false" customHeight="false" outlineLevel="0" collapsed="false"/>
    <row r="7350" customFormat="false" ht="15" hidden="false" customHeight="false" outlineLevel="0" collapsed="false"/>
    <row r="7351" customFormat="false" ht="15" hidden="false" customHeight="false" outlineLevel="0" collapsed="false"/>
    <row r="7352" customFormat="false" ht="15" hidden="false" customHeight="false" outlineLevel="0" collapsed="false"/>
    <row r="7353" customFormat="false" ht="15" hidden="false" customHeight="false" outlineLevel="0" collapsed="false"/>
    <row r="7354" customFormat="false" ht="15" hidden="false" customHeight="false" outlineLevel="0" collapsed="false"/>
    <row r="7355" customFormat="false" ht="15" hidden="false" customHeight="false" outlineLevel="0" collapsed="false"/>
    <row r="7356" customFormat="false" ht="15" hidden="false" customHeight="false" outlineLevel="0" collapsed="false"/>
    <row r="7357" customFormat="false" ht="15" hidden="false" customHeight="false" outlineLevel="0" collapsed="false"/>
    <row r="7358" customFormat="false" ht="15" hidden="false" customHeight="false" outlineLevel="0" collapsed="false"/>
    <row r="7359" customFormat="false" ht="15" hidden="false" customHeight="false" outlineLevel="0" collapsed="false"/>
    <row r="7360" customFormat="false" ht="15" hidden="false" customHeight="false" outlineLevel="0" collapsed="false"/>
    <row r="7361" customFormat="false" ht="15" hidden="false" customHeight="false" outlineLevel="0" collapsed="false"/>
    <row r="7362" customFormat="false" ht="15" hidden="false" customHeight="false" outlineLevel="0" collapsed="false"/>
    <row r="7363" customFormat="false" ht="15" hidden="false" customHeight="false" outlineLevel="0" collapsed="false"/>
    <row r="7364" customFormat="false" ht="15" hidden="false" customHeight="false" outlineLevel="0" collapsed="false"/>
    <row r="7365" customFormat="false" ht="15" hidden="false" customHeight="false" outlineLevel="0" collapsed="false"/>
    <row r="7366" customFormat="false" ht="15" hidden="false" customHeight="false" outlineLevel="0" collapsed="false"/>
    <row r="7367" customFormat="false" ht="15" hidden="false" customHeight="false" outlineLevel="0" collapsed="false"/>
    <row r="7368" customFormat="false" ht="15" hidden="false" customHeight="false" outlineLevel="0" collapsed="false"/>
    <row r="7369" customFormat="false" ht="15" hidden="false" customHeight="false" outlineLevel="0" collapsed="false"/>
    <row r="7370" customFormat="false" ht="15" hidden="false" customHeight="false" outlineLevel="0" collapsed="false"/>
    <row r="7371" customFormat="false" ht="15" hidden="false" customHeight="false" outlineLevel="0" collapsed="false"/>
    <row r="7372" customFormat="false" ht="15" hidden="false" customHeight="false" outlineLevel="0" collapsed="false"/>
    <row r="7373" customFormat="false" ht="15" hidden="false" customHeight="false" outlineLevel="0" collapsed="false"/>
    <row r="7374" customFormat="false" ht="15" hidden="false" customHeight="false" outlineLevel="0" collapsed="false"/>
    <row r="7375" customFormat="false" ht="15" hidden="false" customHeight="false" outlineLevel="0" collapsed="false"/>
    <row r="7376" customFormat="false" ht="15" hidden="false" customHeight="false" outlineLevel="0" collapsed="false"/>
    <row r="7377" customFormat="false" ht="15" hidden="false" customHeight="false" outlineLevel="0" collapsed="false"/>
    <row r="7378" customFormat="false" ht="15" hidden="false" customHeight="false" outlineLevel="0" collapsed="false"/>
    <row r="7379" customFormat="false" ht="15" hidden="false" customHeight="false" outlineLevel="0" collapsed="false"/>
    <row r="7380" customFormat="false" ht="15" hidden="false" customHeight="false" outlineLevel="0" collapsed="false"/>
    <row r="7381" customFormat="false" ht="15" hidden="false" customHeight="false" outlineLevel="0" collapsed="false"/>
    <row r="7382" customFormat="false" ht="15" hidden="false" customHeight="false" outlineLevel="0" collapsed="false"/>
    <row r="7383" customFormat="false" ht="15" hidden="false" customHeight="false" outlineLevel="0" collapsed="false"/>
    <row r="7384" customFormat="false" ht="15" hidden="false" customHeight="false" outlineLevel="0" collapsed="false"/>
    <row r="7385" customFormat="false" ht="15" hidden="false" customHeight="false" outlineLevel="0" collapsed="false"/>
    <row r="7386" customFormat="false" ht="15" hidden="false" customHeight="false" outlineLevel="0" collapsed="false"/>
    <row r="7387" customFormat="false" ht="15" hidden="false" customHeight="false" outlineLevel="0" collapsed="false"/>
    <row r="7388" customFormat="false" ht="15" hidden="false" customHeight="false" outlineLevel="0" collapsed="false"/>
    <row r="7389" customFormat="false" ht="15" hidden="false" customHeight="false" outlineLevel="0" collapsed="false"/>
    <row r="7390" customFormat="false" ht="15" hidden="false" customHeight="false" outlineLevel="0" collapsed="false"/>
    <row r="7391" customFormat="false" ht="15" hidden="false" customHeight="false" outlineLevel="0" collapsed="false"/>
    <row r="7392" customFormat="false" ht="15" hidden="false" customHeight="false" outlineLevel="0" collapsed="false"/>
    <row r="7393" customFormat="false" ht="15" hidden="false" customHeight="false" outlineLevel="0" collapsed="false"/>
    <row r="7394" customFormat="false" ht="15" hidden="false" customHeight="false" outlineLevel="0" collapsed="false"/>
    <row r="7395" customFormat="false" ht="15" hidden="false" customHeight="false" outlineLevel="0" collapsed="false"/>
    <row r="7396" customFormat="false" ht="15" hidden="false" customHeight="false" outlineLevel="0" collapsed="false"/>
    <row r="7397" customFormat="false" ht="15" hidden="false" customHeight="false" outlineLevel="0" collapsed="false"/>
    <row r="7398" customFormat="false" ht="15" hidden="false" customHeight="false" outlineLevel="0" collapsed="false"/>
    <row r="7399" customFormat="false" ht="15" hidden="false" customHeight="false" outlineLevel="0" collapsed="false"/>
    <row r="7400" customFormat="false" ht="15" hidden="false" customHeight="false" outlineLevel="0" collapsed="false"/>
    <row r="7401" customFormat="false" ht="15" hidden="false" customHeight="false" outlineLevel="0" collapsed="false"/>
    <row r="7402" customFormat="false" ht="15" hidden="false" customHeight="false" outlineLevel="0" collapsed="false"/>
    <row r="7403" customFormat="false" ht="15" hidden="false" customHeight="false" outlineLevel="0" collapsed="false"/>
    <row r="7404" customFormat="false" ht="15" hidden="false" customHeight="false" outlineLevel="0" collapsed="false"/>
    <row r="7405" customFormat="false" ht="15" hidden="false" customHeight="false" outlineLevel="0" collapsed="false"/>
    <row r="7406" customFormat="false" ht="15" hidden="false" customHeight="false" outlineLevel="0" collapsed="false"/>
    <row r="7407" customFormat="false" ht="15" hidden="false" customHeight="false" outlineLevel="0" collapsed="false"/>
    <row r="7408" customFormat="false" ht="15" hidden="false" customHeight="false" outlineLevel="0" collapsed="false"/>
    <row r="7409" customFormat="false" ht="15" hidden="false" customHeight="false" outlineLevel="0" collapsed="false"/>
    <row r="7410" customFormat="false" ht="15" hidden="false" customHeight="false" outlineLevel="0" collapsed="false"/>
    <row r="7411" customFormat="false" ht="15" hidden="false" customHeight="false" outlineLevel="0" collapsed="false"/>
    <row r="7412" customFormat="false" ht="15" hidden="false" customHeight="false" outlineLevel="0" collapsed="false"/>
    <row r="7413" customFormat="false" ht="15" hidden="false" customHeight="false" outlineLevel="0" collapsed="false"/>
    <row r="7414" customFormat="false" ht="15" hidden="false" customHeight="false" outlineLevel="0" collapsed="false"/>
    <row r="7415" customFormat="false" ht="15" hidden="false" customHeight="false" outlineLevel="0" collapsed="false"/>
    <row r="7416" customFormat="false" ht="15" hidden="false" customHeight="false" outlineLevel="0" collapsed="false"/>
    <row r="7417" customFormat="false" ht="15" hidden="false" customHeight="false" outlineLevel="0" collapsed="false"/>
    <row r="7418" customFormat="false" ht="15" hidden="false" customHeight="false" outlineLevel="0" collapsed="false"/>
    <row r="7419" customFormat="false" ht="15" hidden="false" customHeight="false" outlineLevel="0" collapsed="false"/>
    <row r="7420" customFormat="false" ht="15" hidden="false" customHeight="false" outlineLevel="0" collapsed="false"/>
    <row r="7421" customFormat="false" ht="15" hidden="false" customHeight="false" outlineLevel="0" collapsed="false"/>
    <row r="7422" customFormat="false" ht="15" hidden="false" customHeight="false" outlineLevel="0" collapsed="false"/>
    <row r="7423" customFormat="false" ht="15" hidden="false" customHeight="false" outlineLevel="0" collapsed="false"/>
    <row r="7424" customFormat="false" ht="15" hidden="false" customHeight="false" outlineLevel="0" collapsed="false"/>
    <row r="7425" customFormat="false" ht="15" hidden="false" customHeight="false" outlineLevel="0" collapsed="false"/>
    <row r="7426" customFormat="false" ht="15" hidden="false" customHeight="false" outlineLevel="0" collapsed="false"/>
    <row r="7427" customFormat="false" ht="15" hidden="false" customHeight="false" outlineLevel="0" collapsed="false"/>
    <row r="7428" customFormat="false" ht="15" hidden="false" customHeight="false" outlineLevel="0" collapsed="false"/>
    <row r="7429" customFormat="false" ht="15" hidden="false" customHeight="false" outlineLevel="0" collapsed="false"/>
    <row r="7430" customFormat="false" ht="15" hidden="false" customHeight="false" outlineLevel="0" collapsed="false"/>
    <row r="7431" customFormat="false" ht="15" hidden="false" customHeight="false" outlineLevel="0" collapsed="false"/>
    <row r="7432" customFormat="false" ht="15" hidden="false" customHeight="false" outlineLevel="0" collapsed="false"/>
    <row r="7433" customFormat="false" ht="15" hidden="false" customHeight="false" outlineLevel="0" collapsed="false"/>
    <row r="7434" customFormat="false" ht="15" hidden="false" customHeight="false" outlineLevel="0" collapsed="false"/>
    <row r="7435" customFormat="false" ht="15" hidden="false" customHeight="false" outlineLevel="0" collapsed="false"/>
    <row r="7436" customFormat="false" ht="15" hidden="false" customHeight="false" outlineLevel="0" collapsed="false"/>
    <row r="7437" customFormat="false" ht="15" hidden="false" customHeight="false" outlineLevel="0" collapsed="false"/>
    <row r="7438" customFormat="false" ht="15" hidden="false" customHeight="false" outlineLevel="0" collapsed="false"/>
    <row r="7439" customFormat="false" ht="15" hidden="false" customHeight="false" outlineLevel="0" collapsed="false"/>
    <row r="7440" customFormat="false" ht="15" hidden="false" customHeight="false" outlineLevel="0" collapsed="false"/>
    <row r="7441" customFormat="false" ht="15" hidden="false" customHeight="false" outlineLevel="0" collapsed="false"/>
    <row r="7442" customFormat="false" ht="15" hidden="false" customHeight="false" outlineLevel="0" collapsed="false"/>
    <row r="7443" customFormat="false" ht="15" hidden="false" customHeight="false" outlineLevel="0" collapsed="false"/>
    <row r="7444" customFormat="false" ht="15" hidden="false" customHeight="false" outlineLevel="0" collapsed="false"/>
    <row r="7445" customFormat="false" ht="15" hidden="false" customHeight="false" outlineLevel="0" collapsed="false"/>
    <row r="7446" customFormat="false" ht="15" hidden="false" customHeight="false" outlineLevel="0" collapsed="false"/>
    <row r="7447" customFormat="false" ht="15" hidden="false" customHeight="false" outlineLevel="0" collapsed="false"/>
    <row r="7448" customFormat="false" ht="15" hidden="false" customHeight="false" outlineLevel="0" collapsed="false"/>
    <row r="7449" customFormat="false" ht="15" hidden="false" customHeight="false" outlineLevel="0" collapsed="false"/>
    <row r="7450" customFormat="false" ht="15" hidden="false" customHeight="false" outlineLevel="0" collapsed="false"/>
    <row r="7451" customFormat="false" ht="15" hidden="false" customHeight="false" outlineLevel="0" collapsed="false"/>
    <row r="7452" customFormat="false" ht="15" hidden="false" customHeight="false" outlineLevel="0" collapsed="false"/>
    <row r="7453" customFormat="false" ht="15" hidden="false" customHeight="false" outlineLevel="0" collapsed="false"/>
    <row r="7454" customFormat="false" ht="15" hidden="false" customHeight="false" outlineLevel="0" collapsed="false"/>
    <row r="7455" customFormat="false" ht="15" hidden="false" customHeight="false" outlineLevel="0" collapsed="false"/>
    <row r="7456" customFormat="false" ht="15" hidden="false" customHeight="false" outlineLevel="0" collapsed="false"/>
    <row r="7457" customFormat="false" ht="15" hidden="false" customHeight="false" outlineLevel="0" collapsed="false"/>
    <row r="7458" customFormat="false" ht="15" hidden="false" customHeight="false" outlineLevel="0" collapsed="false"/>
    <row r="7459" customFormat="false" ht="15" hidden="false" customHeight="false" outlineLevel="0" collapsed="false"/>
    <row r="7460" customFormat="false" ht="15" hidden="false" customHeight="false" outlineLevel="0" collapsed="false"/>
    <row r="7461" customFormat="false" ht="15" hidden="false" customHeight="false" outlineLevel="0" collapsed="false"/>
    <row r="7462" customFormat="false" ht="15" hidden="false" customHeight="false" outlineLevel="0" collapsed="false"/>
    <row r="7463" customFormat="false" ht="15" hidden="false" customHeight="false" outlineLevel="0" collapsed="false"/>
    <row r="7464" customFormat="false" ht="15" hidden="false" customHeight="false" outlineLevel="0" collapsed="false"/>
    <row r="7465" customFormat="false" ht="15" hidden="false" customHeight="false" outlineLevel="0" collapsed="false"/>
    <row r="7466" customFormat="false" ht="15" hidden="false" customHeight="false" outlineLevel="0" collapsed="false"/>
    <row r="7467" customFormat="false" ht="15" hidden="false" customHeight="false" outlineLevel="0" collapsed="false"/>
    <row r="7468" customFormat="false" ht="15" hidden="false" customHeight="false" outlineLevel="0" collapsed="false"/>
    <row r="7469" customFormat="false" ht="15" hidden="false" customHeight="false" outlineLevel="0" collapsed="false"/>
    <row r="7470" customFormat="false" ht="15" hidden="false" customHeight="false" outlineLevel="0" collapsed="false"/>
    <row r="7471" customFormat="false" ht="15" hidden="false" customHeight="false" outlineLevel="0" collapsed="false"/>
    <row r="7472" customFormat="false" ht="15" hidden="false" customHeight="false" outlineLevel="0" collapsed="false"/>
    <row r="7473" customFormat="false" ht="15" hidden="false" customHeight="false" outlineLevel="0" collapsed="false"/>
    <row r="7474" customFormat="false" ht="15" hidden="false" customHeight="false" outlineLevel="0" collapsed="false"/>
    <row r="7475" customFormat="false" ht="15" hidden="false" customHeight="false" outlineLevel="0" collapsed="false"/>
    <row r="7476" customFormat="false" ht="15" hidden="false" customHeight="false" outlineLevel="0" collapsed="false"/>
    <row r="7477" customFormat="false" ht="15" hidden="false" customHeight="false" outlineLevel="0" collapsed="false"/>
    <row r="7478" customFormat="false" ht="15" hidden="false" customHeight="false" outlineLevel="0" collapsed="false"/>
    <row r="7479" customFormat="false" ht="15" hidden="false" customHeight="false" outlineLevel="0" collapsed="false"/>
    <row r="7480" customFormat="false" ht="15" hidden="false" customHeight="false" outlineLevel="0" collapsed="false"/>
    <row r="7481" customFormat="false" ht="15" hidden="false" customHeight="false" outlineLevel="0" collapsed="false"/>
    <row r="7482" customFormat="false" ht="15" hidden="false" customHeight="false" outlineLevel="0" collapsed="false"/>
    <row r="7483" customFormat="false" ht="15" hidden="false" customHeight="false" outlineLevel="0" collapsed="false"/>
    <row r="7484" customFormat="false" ht="15" hidden="false" customHeight="false" outlineLevel="0" collapsed="false"/>
    <row r="7485" customFormat="false" ht="15" hidden="false" customHeight="false" outlineLevel="0" collapsed="false"/>
    <row r="7486" customFormat="false" ht="15" hidden="false" customHeight="false" outlineLevel="0" collapsed="false"/>
    <row r="7487" customFormat="false" ht="15" hidden="false" customHeight="false" outlineLevel="0" collapsed="false"/>
    <row r="7488" customFormat="false" ht="15" hidden="false" customHeight="false" outlineLevel="0" collapsed="false"/>
    <row r="7489" customFormat="false" ht="15" hidden="false" customHeight="false" outlineLevel="0" collapsed="false"/>
    <row r="7490" customFormat="false" ht="15" hidden="false" customHeight="false" outlineLevel="0" collapsed="false"/>
    <row r="7491" customFormat="false" ht="15" hidden="false" customHeight="false" outlineLevel="0" collapsed="false"/>
    <row r="7492" customFormat="false" ht="15" hidden="false" customHeight="false" outlineLevel="0" collapsed="false"/>
    <row r="7493" customFormat="false" ht="15" hidden="false" customHeight="false" outlineLevel="0" collapsed="false"/>
    <row r="7494" customFormat="false" ht="15" hidden="false" customHeight="false" outlineLevel="0" collapsed="false"/>
    <row r="7495" customFormat="false" ht="15" hidden="false" customHeight="false" outlineLevel="0" collapsed="false"/>
    <row r="7496" customFormat="false" ht="15" hidden="false" customHeight="false" outlineLevel="0" collapsed="false"/>
    <row r="7497" customFormat="false" ht="15" hidden="false" customHeight="false" outlineLevel="0" collapsed="false"/>
    <row r="7498" customFormat="false" ht="15" hidden="false" customHeight="false" outlineLevel="0" collapsed="false"/>
    <row r="7499" customFormat="false" ht="15" hidden="false" customHeight="false" outlineLevel="0" collapsed="false"/>
    <row r="7500" customFormat="false" ht="15" hidden="false" customHeight="false" outlineLevel="0" collapsed="false"/>
    <row r="7501" customFormat="false" ht="15" hidden="false" customHeight="false" outlineLevel="0" collapsed="false"/>
    <row r="7502" customFormat="false" ht="15" hidden="false" customHeight="false" outlineLevel="0" collapsed="false"/>
    <row r="7503" customFormat="false" ht="15" hidden="false" customHeight="false" outlineLevel="0" collapsed="false"/>
    <row r="7504" customFormat="false" ht="15" hidden="false" customHeight="false" outlineLevel="0" collapsed="false"/>
    <row r="7505" customFormat="false" ht="15" hidden="false" customHeight="false" outlineLevel="0" collapsed="false"/>
    <row r="7506" customFormat="false" ht="15" hidden="false" customHeight="false" outlineLevel="0" collapsed="false"/>
    <row r="7507" customFormat="false" ht="15" hidden="false" customHeight="false" outlineLevel="0" collapsed="false"/>
    <row r="7508" customFormat="false" ht="15" hidden="false" customHeight="false" outlineLevel="0" collapsed="false"/>
    <row r="7509" customFormat="false" ht="15" hidden="false" customHeight="false" outlineLevel="0" collapsed="false"/>
    <row r="7510" customFormat="false" ht="15" hidden="false" customHeight="false" outlineLevel="0" collapsed="false"/>
    <row r="7511" customFormat="false" ht="15" hidden="false" customHeight="false" outlineLevel="0" collapsed="false"/>
    <row r="7512" customFormat="false" ht="15" hidden="false" customHeight="false" outlineLevel="0" collapsed="false"/>
    <row r="7513" customFormat="false" ht="15" hidden="false" customHeight="false" outlineLevel="0" collapsed="false"/>
    <row r="7514" customFormat="false" ht="15" hidden="false" customHeight="false" outlineLevel="0" collapsed="false"/>
    <row r="7515" customFormat="false" ht="15" hidden="false" customHeight="false" outlineLevel="0" collapsed="false"/>
    <row r="7516" customFormat="false" ht="15" hidden="false" customHeight="false" outlineLevel="0" collapsed="false"/>
    <row r="7517" customFormat="false" ht="15" hidden="false" customHeight="false" outlineLevel="0" collapsed="false"/>
    <row r="7518" customFormat="false" ht="15" hidden="false" customHeight="false" outlineLevel="0" collapsed="false"/>
    <row r="7519" customFormat="false" ht="15" hidden="false" customHeight="false" outlineLevel="0" collapsed="false"/>
    <row r="7520" customFormat="false" ht="15" hidden="false" customHeight="false" outlineLevel="0" collapsed="false"/>
    <row r="7521" customFormat="false" ht="15" hidden="false" customHeight="false" outlineLevel="0" collapsed="false"/>
    <row r="7522" customFormat="false" ht="15" hidden="false" customHeight="false" outlineLevel="0" collapsed="false"/>
    <row r="7523" customFormat="false" ht="15" hidden="false" customHeight="false" outlineLevel="0" collapsed="false"/>
    <row r="7524" customFormat="false" ht="15" hidden="false" customHeight="false" outlineLevel="0" collapsed="false"/>
    <row r="7525" customFormat="false" ht="15" hidden="false" customHeight="false" outlineLevel="0" collapsed="false"/>
    <row r="7526" customFormat="false" ht="15" hidden="false" customHeight="false" outlineLevel="0" collapsed="false"/>
    <row r="7527" customFormat="false" ht="15" hidden="false" customHeight="false" outlineLevel="0" collapsed="false"/>
    <row r="7528" customFormat="false" ht="15" hidden="false" customHeight="false" outlineLevel="0" collapsed="false"/>
    <row r="7529" customFormat="false" ht="15" hidden="false" customHeight="false" outlineLevel="0" collapsed="false"/>
    <row r="7530" customFormat="false" ht="15" hidden="false" customHeight="false" outlineLevel="0" collapsed="false"/>
    <row r="7531" customFormat="false" ht="15" hidden="false" customHeight="false" outlineLevel="0" collapsed="false"/>
    <row r="7532" customFormat="false" ht="15" hidden="false" customHeight="false" outlineLevel="0" collapsed="false"/>
    <row r="7533" customFormat="false" ht="15" hidden="false" customHeight="false" outlineLevel="0" collapsed="false"/>
    <row r="7534" customFormat="false" ht="15" hidden="false" customHeight="false" outlineLevel="0" collapsed="false"/>
    <row r="7535" customFormat="false" ht="15" hidden="false" customHeight="false" outlineLevel="0" collapsed="false"/>
    <row r="7536" customFormat="false" ht="15" hidden="false" customHeight="false" outlineLevel="0" collapsed="false"/>
    <row r="7537" customFormat="false" ht="15" hidden="false" customHeight="false" outlineLevel="0" collapsed="false"/>
    <row r="7538" customFormat="false" ht="15" hidden="false" customHeight="false" outlineLevel="0" collapsed="false"/>
    <row r="7539" customFormat="false" ht="15" hidden="false" customHeight="false" outlineLevel="0" collapsed="false"/>
    <row r="7540" customFormat="false" ht="15" hidden="false" customHeight="false" outlineLevel="0" collapsed="false"/>
    <row r="7541" customFormat="false" ht="15" hidden="false" customHeight="false" outlineLevel="0" collapsed="false"/>
    <row r="7542" customFormat="false" ht="15" hidden="false" customHeight="false" outlineLevel="0" collapsed="false"/>
    <row r="7543" customFormat="false" ht="15" hidden="false" customHeight="false" outlineLevel="0" collapsed="false"/>
    <row r="7544" customFormat="false" ht="15" hidden="false" customHeight="false" outlineLevel="0" collapsed="false"/>
    <row r="7545" customFormat="false" ht="15" hidden="false" customHeight="false" outlineLevel="0" collapsed="false"/>
    <row r="7546" customFormat="false" ht="15" hidden="false" customHeight="false" outlineLevel="0" collapsed="false"/>
    <row r="7547" customFormat="false" ht="15" hidden="false" customHeight="false" outlineLevel="0" collapsed="false"/>
    <row r="7548" customFormat="false" ht="15" hidden="false" customHeight="false" outlineLevel="0" collapsed="false"/>
    <row r="7549" customFormat="false" ht="15" hidden="false" customHeight="false" outlineLevel="0" collapsed="false"/>
    <row r="7550" customFormat="false" ht="15" hidden="false" customHeight="false" outlineLevel="0" collapsed="false"/>
    <row r="7551" customFormat="false" ht="15" hidden="false" customHeight="false" outlineLevel="0" collapsed="false"/>
    <row r="7552" customFormat="false" ht="15" hidden="false" customHeight="false" outlineLevel="0" collapsed="false"/>
    <row r="7553" customFormat="false" ht="15" hidden="false" customHeight="false" outlineLevel="0" collapsed="false"/>
    <row r="7554" customFormat="false" ht="15" hidden="false" customHeight="false" outlineLevel="0" collapsed="false"/>
    <row r="7555" customFormat="false" ht="15" hidden="false" customHeight="false" outlineLevel="0" collapsed="false"/>
    <row r="7556" customFormat="false" ht="15" hidden="false" customHeight="false" outlineLevel="0" collapsed="false"/>
    <row r="7557" customFormat="false" ht="15" hidden="false" customHeight="false" outlineLevel="0" collapsed="false"/>
    <row r="7558" customFormat="false" ht="15" hidden="false" customHeight="false" outlineLevel="0" collapsed="false"/>
    <row r="7559" customFormat="false" ht="15" hidden="false" customHeight="false" outlineLevel="0" collapsed="false"/>
    <row r="7560" customFormat="false" ht="15" hidden="false" customHeight="false" outlineLevel="0" collapsed="false"/>
    <row r="7561" customFormat="false" ht="15" hidden="false" customHeight="false" outlineLevel="0" collapsed="false"/>
    <row r="7562" customFormat="false" ht="15" hidden="false" customHeight="false" outlineLevel="0" collapsed="false"/>
    <row r="7563" customFormat="false" ht="15" hidden="false" customHeight="false" outlineLevel="0" collapsed="false"/>
    <row r="7564" customFormat="false" ht="15" hidden="false" customHeight="false" outlineLevel="0" collapsed="false"/>
    <row r="7565" customFormat="false" ht="15" hidden="false" customHeight="false" outlineLevel="0" collapsed="false"/>
    <row r="7566" customFormat="false" ht="15" hidden="false" customHeight="false" outlineLevel="0" collapsed="false"/>
    <row r="7567" customFormat="false" ht="15" hidden="false" customHeight="false" outlineLevel="0" collapsed="false"/>
    <row r="7568" customFormat="false" ht="15" hidden="false" customHeight="false" outlineLevel="0" collapsed="false"/>
    <row r="7569" customFormat="false" ht="15" hidden="false" customHeight="false" outlineLevel="0" collapsed="false"/>
    <row r="7570" customFormat="false" ht="15" hidden="false" customHeight="false" outlineLevel="0" collapsed="false"/>
    <row r="7571" customFormat="false" ht="15" hidden="false" customHeight="false" outlineLevel="0" collapsed="false"/>
    <row r="7572" customFormat="false" ht="15" hidden="false" customHeight="false" outlineLevel="0" collapsed="false"/>
    <row r="7573" customFormat="false" ht="15" hidden="false" customHeight="false" outlineLevel="0" collapsed="false"/>
    <row r="7574" customFormat="false" ht="15" hidden="false" customHeight="false" outlineLevel="0" collapsed="false"/>
    <row r="7575" customFormat="false" ht="15" hidden="false" customHeight="false" outlineLevel="0" collapsed="false"/>
    <row r="7576" customFormat="false" ht="15" hidden="false" customHeight="false" outlineLevel="0" collapsed="false"/>
    <row r="7577" customFormat="false" ht="15" hidden="false" customHeight="false" outlineLevel="0" collapsed="false"/>
    <row r="7578" customFormat="false" ht="15" hidden="false" customHeight="false" outlineLevel="0" collapsed="false"/>
    <row r="7579" customFormat="false" ht="15" hidden="false" customHeight="false" outlineLevel="0" collapsed="false"/>
    <row r="7580" customFormat="false" ht="15" hidden="false" customHeight="false" outlineLevel="0" collapsed="false"/>
    <row r="7581" customFormat="false" ht="15" hidden="false" customHeight="false" outlineLevel="0" collapsed="false"/>
    <row r="7582" customFormat="false" ht="15" hidden="false" customHeight="false" outlineLevel="0" collapsed="false"/>
    <row r="7583" customFormat="false" ht="15" hidden="false" customHeight="false" outlineLevel="0" collapsed="false"/>
    <row r="7584" customFormat="false" ht="15" hidden="false" customHeight="false" outlineLevel="0" collapsed="false"/>
    <row r="7585" customFormat="false" ht="15" hidden="false" customHeight="false" outlineLevel="0" collapsed="false"/>
    <row r="7586" customFormat="false" ht="15" hidden="false" customHeight="false" outlineLevel="0" collapsed="false"/>
    <row r="7587" customFormat="false" ht="15" hidden="false" customHeight="false" outlineLevel="0" collapsed="false"/>
    <row r="7588" customFormat="false" ht="15" hidden="false" customHeight="false" outlineLevel="0" collapsed="false"/>
    <row r="7589" customFormat="false" ht="15" hidden="false" customHeight="false" outlineLevel="0" collapsed="false"/>
    <row r="7590" customFormat="false" ht="15" hidden="false" customHeight="false" outlineLevel="0" collapsed="false"/>
    <row r="7591" customFormat="false" ht="15" hidden="false" customHeight="false" outlineLevel="0" collapsed="false"/>
    <row r="7592" customFormat="false" ht="15" hidden="false" customHeight="false" outlineLevel="0" collapsed="false"/>
    <row r="7593" customFormat="false" ht="15" hidden="false" customHeight="false" outlineLevel="0" collapsed="false"/>
    <row r="7594" customFormat="false" ht="15" hidden="false" customHeight="false" outlineLevel="0" collapsed="false"/>
    <row r="7595" customFormat="false" ht="15" hidden="false" customHeight="false" outlineLevel="0" collapsed="false"/>
    <row r="7596" customFormat="false" ht="15" hidden="false" customHeight="false" outlineLevel="0" collapsed="false"/>
    <row r="7597" customFormat="false" ht="15" hidden="false" customHeight="false" outlineLevel="0" collapsed="false"/>
    <row r="7598" customFormat="false" ht="15" hidden="false" customHeight="false" outlineLevel="0" collapsed="false"/>
    <row r="7599" customFormat="false" ht="15" hidden="false" customHeight="false" outlineLevel="0" collapsed="false"/>
    <row r="7600" customFormat="false" ht="15" hidden="false" customHeight="false" outlineLevel="0" collapsed="false"/>
    <row r="7601" customFormat="false" ht="15" hidden="false" customHeight="false" outlineLevel="0" collapsed="false"/>
    <row r="7602" customFormat="false" ht="15" hidden="false" customHeight="false" outlineLevel="0" collapsed="false"/>
    <row r="7603" customFormat="false" ht="15" hidden="false" customHeight="false" outlineLevel="0" collapsed="false"/>
    <row r="7604" customFormat="false" ht="15" hidden="false" customHeight="false" outlineLevel="0" collapsed="false"/>
    <row r="7605" customFormat="false" ht="15" hidden="false" customHeight="false" outlineLevel="0" collapsed="false"/>
    <row r="7606" customFormat="false" ht="15" hidden="false" customHeight="false" outlineLevel="0" collapsed="false"/>
    <row r="7607" customFormat="false" ht="15" hidden="false" customHeight="false" outlineLevel="0" collapsed="false"/>
    <row r="7608" customFormat="false" ht="15" hidden="false" customHeight="false" outlineLevel="0" collapsed="false"/>
    <row r="7609" customFormat="false" ht="15" hidden="false" customHeight="false" outlineLevel="0" collapsed="false"/>
    <row r="7610" customFormat="false" ht="15" hidden="false" customHeight="false" outlineLevel="0" collapsed="false"/>
    <row r="7611" customFormat="false" ht="15" hidden="false" customHeight="false" outlineLevel="0" collapsed="false"/>
    <row r="7612" customFormat="false" ht="15" hidden="false" customHeight="false" outlineLevel="0" collapsed="false"/>
    <row r="7613" customFormat="false" ht="15" hidden="false" customHeight="false" outlineLevel="0" collapsed="false"/>
    <row r="7614" customFormat="false" ht="15" hidden="false" customHeight="false" outlineLevel="0" collapsed="false"/>
    <row r="7615" customFormat="false" ht="15" hidden="false" customHeight="false" outlineLevel="0" collapsed="false"/>
    <row r="7616" customFormat="false" ht="15" hidden="false" customHeight="false" outlineLevel="0" collapsed="false"/>
    <row r="7617" customFormat="false" ht="15" hidden="false" customHeight="false" outlineLevel="0" collapsed="false"/>
    <row r="7618" customFormat="false" ht="15" hidden="false" customHeight="false" outlineLevel="0" collapsed="false"/>
    <row r="7619" customFormat="false" ht="15" hidden="false" customHeight="false" outlineLevel="0" collapsed="false"/>
    <row r="7620" customFormat="false" ht="15" hidden="false" customHeight="false" outlineLevel="0" collapsed="false"/>
    <row r="7621" customFormat="false" ht="15" hidden="false" customHeight="false" outlineLevel="0" collapsed="false"/>
    <row r="7622" customFormat="false" ht="15" hidden="false" customHeight="false" outlineLevel="0" collapsed="false"/>
    <row r="7623" customFormat="false" ht="15" hidden="false" customHeight="false" outlineLevel="0" collapsed="false"/>
    <row r="7624" customFormat="false" ht="15" hidden="false" customHeight="false" outlineLevel="0" collapsed="false"/>
    <row r="7625" customFormat="false" ht="15" hidden="false" customHeight="false" outlineLevel="0" collapsed="false"/>
    <row r="7626" customFormat="false" ht="15" hidden="false" customHeight="false" outlineLevel="0" collapsed="false"/>
    <row r="7627" customFormat="false" ht="15" hidden="false" customHeight="false" outlineLevel="0" collapsed="false"/>
    <row r="7628" customFormat="false" ht="15" hidden="false" customHeight="false" outlineLevel="0" collapsed="false"/>
    <row r="7629" customFormat="false" ht="15" hidden="false" customHeight="false" outlineLevel="0" collapsed="false"/>
    <row r="7630" customFormat="false" ht="15" hidden="false" customHeight="false" outlineLevel="0" collapsed="false"/>
    <row r="7631" customFormat="false" ht="15" hidden="false" customHeight="false" outlineLevel="0" collapsed="false"/>
    <row r="7632" customFormat="false" ht="15" hidden="false" customHeight="false" outlineLevel="0" collapsed="false"/>
    <row r="7633" customFormat="false" ht="15" hidden="false" customHeight="false" outlineLevel="0" collapsed="false"/>
    <row r="7634" customFormat="false" ht="15" hidden="false" customHeight="false" outlineLevel="0" collapsed="false"/>
    <row r="7635" customFormat="false" ht="15" hidden="false" customHeight="false" outlineLevel="0" collapsed="false"/>
    <row r="7636" customFormat="false" ht="15" hidden="false" customHeight="false" outlineLevel="0" collapsed="false"/>
    <row r="7637" customFormat="false" ht="15" hidden="false" customHeight="false" outlineLevel="0" collapsed="false"/>
    <row r="7638" customFormat="false" ht="15" hidden="false" customHeight="false" outlineLevel="0" collapsed="false"/>
    <row r="7639" customFormat="false" ht="15" hidden="false" customHeight="false" outlineLevel="0" collapsed="false"/>
    <row r="7640" customFormat="false" ht="15" hidden="false" customHeight="false" outlineLevel="0" collapsed="false"/>
    <row r="7641" customFormat="false" ht="15" hidden="false" customHeight="false" outlineLevel="0" collapsed="false"/>
    <row r="7642" customFormat="false" ht="15" hidden="false" customHeight="false" outlineLevel="0" collapsed="false"/>
    <row r="7643" customFormat="false" ht="15" hidden="false" customHeight="false" outlineLevel="0" collapsed="false"/>
    <row r="7644" customFormat="false" ht="15" hidden="false" customHeight="false" outlineLevel="0" collapsed="false"/>
    <row r="7645" customFormat="false" ht="15" hidden="false" customHeight="false" outlineLevel="0" collapsed="false"/>
    <row r="7646" customFormat="false" ht="15" hidden="false" customHeight="false" outlineLevel="0" collapsed="false"/>
    <row r="7647" customFormat="false" ht="15" hidden="false" customHeight="false" outlineLevel="0" collapsed="false"/>
    <row r="7648" customFormat="false" ht="15" hidden="false" customHeight="false" outlineLevel="0" collapsed="false"/>
    <row r="7649" customFormat="false" ht="15" hidden="false" customHeight="false" outlineLevel="0" collapsed="false"/>
    <row r="7650" customFormat="false" ht="15" hidden="false" customHeight="false" outlineLevel="0" collapsed="false"/>
    <row r="7651" customFormat="false" ht="15" hidden="false" customHeight="false" outlineLevel="0" collapsed="false"/>
    <row r="7652" customFormat="false" ht="15" hidden="false" customHeight="false" outlineLevel="0" collapsed="false"/>
    <row r="7653" customFormat="false" ht="15" hidden="false" customHeight="false" outlineLevel="0" collapsed="false"/>
    <row r="7654" customFormat="false" ht="15" hidden="false" customHeight="false" outlineLevel="0" collapsed="false"/>
    <row r="7655" customFormat="false" ht="15" hidden="false" customHeight="false" outlineLevel="0" collapsed="false"/>
    <row r="7656" customFormat="false" ht="15" hidden="false" customHeight="false" outlineLevel="0" collapsed="false"/>
    <row r="7657" customFormat="false" ht="15" hidden="false" customHeight="false" outlineLevel="0" collapsed="false"/>
    <row r="7658" customFormat="false" ht="15" hidden="false" customHeight="false" outlineLevel="0" collapsed="false"/>
    <row r="7659" customFormat="false" ht="15" hidden="false" customHeight="false" outlineLevel="0" collapsed="false"/>
    <row r="7660" customFormat="false" ht="15" hidden="false" customHeight="false" outlineLevel="0" collapsed="false"/>
    <row r="7661" customFormat="false" ht="15" hidden="false" customHeight="false" outlineLevel="0" collapsed="false"/>
    <row r="7662" customFormat="false" ht="15" hidden="false" customHeight="false" outlineLevel="0" collapsed="false"/>
    <row r="7663" customFormat="false" ht="15" hidden="false" customHeight="false" outlineLevel="0" collapsed="false"/>
    <row r="7664" customFormat="false" ht="15" hidden="false" customHeight="false" outlineLevel="0" collapsed="false"/>
    <row r="7665" customFormat="false" ht="15" hidden="false" customHeight="false" outlineLevel="0" collapsed="false"/>
    <row r="7666" customFormat="false" ht="15" hidden="false" customHeight="false" outlineLevel="0" collapsed="false"/>
    <row r="7667" customFormat="false" ht="15" hidden="false" customHeight="false" outlineLevel="0" collapsed="false"/>
    <row r="7668" customFormat="false" ht="15" hidden="false" customHeight="false" outlineLevel="0" collapsed="false"/>
    <row r="7669" customFormat="false" ht="15" hidden="false" customHeight="false" outlineLevel="0" collapsed="false"/>
    <row r="7670" customFormat="false" ht="15" hidden="false" customHeight="false" outlineLevel="0" collapsed="false"/>
    <row r="7671" customFormat="false" ht="15" hidden="false" customHeight="false" outlineLevel="0" collapsed="false"/>
    <row r="7672" customFormat="false" ht="15" hidden="false" customHeight="false" outlineLevel="0" collapsed="false"/>
    <row r="7673" customFormat="false" ht="15" hidden="false" customHeight="false" outlineLevel="0" collapsed="false"/>
    <row r="7674" customFormat="false" ht="15" hidden="false" customHeight="false" outlineLevel="0" collapsed="false"/>
    <row r="7675" customFormat="false" ht="15" hidden="false" customHeight="false" outlineLevel="0" collapsed="false"/>
    <row r="7676" customFormat="false" ht="15" hidden="false" customHeight="false" outlineLevel="0" collapsed="false"/>
    <row r="7677" customFormat="false" ht="15" hidden="false" customHeight="false" outlineLevel="0" collapsed="false"/>
    <row r="7678" customFormat="false" ht="15" hidden="false" customHeight="false" outlineLevel="0" collapsed="false"/>
    <row r="7679" customFormat="false" ht="15" hidden="false" customHeight="false" outlineLevel="0" collapsed="false"/>
    <row r="7680" customFormat="false" ht="15" hidden="false" customHeight="false" outlineLevel="0" collapsed="false"/>
    <row r="7681" customFormat="false" ht="15" hidden="false" customHeight="false" outlineLevel="0" collapsed="false"/>
    <row r="7682" customFormat="false" ht="15" hidden="false" customHeight="false" outlineLevel="0" collapsed="false"/>
    <row r="7683" customFormat="false" ht="15" hidden="false" customHeight="false" outlineLevel="0" collapsed="false"/>
    <row r="7684" customFormat="false" ht="15" hidden="false" customHeight="false" outlineLevel="0" collapsed="false"/>
    <row r="7685" customFormat="false" ht="15" hidden="false" customHeight="false" outlineLevel="0" collapsed="false"/>
    <row r="7686" customFormat="false" ht="15" hidden="false" customHeight="false" outlineLevel="0" collapsed="false"/>
    <row r="7687" customFormat="false" ht="15" hidden="false" customHeight="false" outlineLevel="0" collapsed="false"/>
    <row r="7688" customFormat="false" ht="15" hidden="false" customHeight="false" outlineLevel="0" collapsed="false"/>
    <row r="7689" customFormat="false" ht="15" hidden="false" customHeight="false" outlineLevel="0" collapsed="false"/>
    <row r="7690" customFormat="false" ht="15" hidden="false" customHeight="false" outlineLevel="0" collapsed="false"/>
    <row r="7691" customFormat="false" ht="15" hidden="false" customHeight="false" outlineLevel="0" collapsed="false"/>
    <row r="7692" customFormat="false" ht="15" hidden="false" customHeight="false" outlineLevel="0" collapsed="false"/>
    <row r="7693" customFormat="false" ht="15" hidden="false" customHeight="false" outlineLevel="0" collapsed="false"/>
    <row r="7694" customFormat="false" ht="15" hidden="false" customHeight="false" outlineLevel="0" collapsed="false"/>
    <row r="7695" customFormat="false" ht="15" hidden="false" customHeight="false" outlineLevel="0" collapsed="false"/>
    <row r="7696" customFormat="false" ht="15" hidden="false" customHeight="false" outlineLevel="0" collapsed="false"/>
    <row r="7697" customFormat="false" ht="15" hidden="false" customHeight="false" outlineLevel="0" collapsed="false"/>
    <row r="7698" customFormat="false" ht="15" hidden="false" customHeight="false" outlineLevel="0" collapsed="false"/>
    <row r="7699" customFormat="false" ht="15" hidden="false" customHeight="false" outlineLevel="0" collapsed="false"/>
    <row r="7700" customFormat="false" ht="15" hidden="false" customHeight="false" outlineLevel="0" collapsed="false"/>
    <row r="7701" customFormat="false" ht="15" hidden="false" customHeight="false" outlineLevel="0" collapsed="false"/>
    <row r="7702" customFormat="false" ht="15" hidden="false" customHeight="false" outlineLevel="0" collapsed="false"/>
    <row r="7703" customFormat="false" ht="15" hidden="false" customHeight="false" outlineLevel="0" collapsed="false"/>
    <row r="7704" customFormat="false" ht="15" hidden="false" customHeight="false" outlineLevel="0" collapsed="false"/>
    <row r="7705" customFormat="false" ht="15" hidden="false" customHeight="false" outlineLevel="0" collapsed="false"/>
    <row r="7706" customFormat="false" ht="15" hidden="false" customHeight="false" outlineLevel="0" collapsed="false"/>
    <row r="7707" customFormat="false" ht="15" hidden="false" customHeight="false" outlineLevel="0" collapsed="false"/>
    <row r="7708" customFormat="false" ht="15" hidden="false" customHeight="false" outlineLevel="0" collapsed="false"/>
    <row r="7709" customFormat="false" ht="15" hidden="false" customHeight="false" outlineLevel="0" collapsed="false"/>
    <row r="7710" customFormat="false" ht="15" hidden="false" customHeight="false" outlineLevel="0" collapsed="false"/>
    <row r="7711" customFormat="false" ht="15" hidden="false" customHeight="false" outlineLevel="0" collapsed="false"/>
    <row r="7712" customFormat="false" ht="15" hidden="false" customHeight="false" outlineLevel="0" collapsed="false"/>
    <row r="7713" customFormat="false" ht="15" hidden="false" customHeight="false" outlineLevel="0" collapsed="false"/>
    <row r="7714" customFormat="false" ht="15" hidden="false" customHeight="false" outlineLevel="0" collapsed="false"/>
    <row r="7715" customFormat="false" ht="15" hidden="false" customHeight="false" outlineLevel="0" collapsed="false"/>
    <row r="7716" customFormat="false" ht="15" hidden="false" customHeight="false" outlineLevel="0" collapsed="false"/>
    <row r="7717" customFormat="false" ht="15" hidden="false" customHeight="false" outlineLevel="0" collapsed="false"/>
    <row r="7718" customFormat="false" ht="15" hidden="false" customHeight="false" outlineLevel="0" collapsed="false"/>
    <row r="7719" customFormat="false" ht="15" hidden="false" customHeight="false" outlineLevel="0" collapsed="false"/>
    <row r="7720" customFormat="false" ht="15" hidden="false" customHeight="false" outlineLevel="0" collapsed="false"/>
    <row r="7721" customFormat="false" ht="15" hidden="false" customHeight="false" outlineLevel="0" collapsed="false"/>
    <row r="7722" customFormat="false" ht="15" hidden="false" customHeight="false" outlineLevel="0" collapsed="false"/>
    <row r="7723" customFormat="false" ht="15" hidden="false" customHeight="false" outlineLevel="0" collapsed="false"/>
    <row r="7724" customFormat="false" ht="15" hidden="false" customHeight="false" outlineLevel="0" collapsed="false"/>
    <row r="7725" customFormat="false" ht="15" hidden="false" customHeight="false" outlineLevel="0" collapsed="false"/>
    <row r="7726" customFormat="false" ht="15" hidden="false" customHeight="false" outlineLevel="0" collapsed="false"/>
    <row r="7727" customFormat="false" ht="15" hidden="false" customHeight="false" outlineLevel="0" collapsed="false"/>
    <row r="7728" customFormat="false" ht="15" hidden="false" customHeight="false" outlineLevel="0" collapsed="false"/>
    <row r="7729" customFormat="false" ht="15" hidden="false" customHeight="false" outlineLevel="0" collapsed="false"/>
    <row r="7730" customFormat="false" ht="15" hidden="false" customHeight="false" outlineLevel="0" collapsed="false"/>
    <row r="7731" customFormat="false" ht="15" hidden="false" customHeight="false" outlineLevel="0" collapsed="false"/>
    <row r="7732" customFormat="false" ht="15" hidden="false" customHeight="false" outlineLevel="0" collapsed="false"/>
    <row r="7733" customFormat="false" ht="15" hidden="false" customHeight="false" outlineLevel="0" collapsed="false"/>
    <row r="7734" customFormat="false" ht="15" hidden="false" customHeight="false" outlineLevel="0" collapsed="false"/>
    <row r="7735" customFormat="false" ht="15" hidden="false" customHeight="false" outlineLevel="0" collapsed="false"/>
    <row r="7736" customFormat="false" ht="15" hidden="false" customHeight="false" outlineLevel="0" collapsed="false"/>
    <row r="7737" customFormat="false" ht="15" hidden="false" customHeight="false" outlineLevel="0" collapsed="false"/>
    <row r="7738" customFormat="false" ht="15" hidden="false" customHeight="false" outlineLevel="0" collapsed="false"/>
    <row r="7739" customFormat="false" ht="15" hidden="false" customHeight="false" outlineLevel="0" collapsed="false"/>
    <row r="7740" customFormat="false" ht="15" hidden="false" customHeight="false" outlineLevel="0" collapsed="false"/>
    <row r="7741" customFormat="false" ht="15" hidden="false" customHeight="false" outlineLevel="0" collapsed="false"/>
    <row r="7742" customFormat="false" ht="15" hidden="false" customHeight="false" outlineLevel="0" collapsed="false"/>
    <row r="7743" customFormat="false" ht="15" hidden="false" customHeight="false" outlineLevel="0" collapsed="false"/>
    <row r="7744" customFormat="false" ht="15" hidden="false" customHeight="false" outlineLevel="0" collapsed="false"/>
    <row r="7745" customFormat="false" ht="15" hidden="false" customHeight="false" outlineLevel="0" collapsed="false"/>
    <row r="7746" customFormat="false" ht="15" hidden="false" customHeight="false" outlineLevel="0" collapsed="false"/>
    <row r="7747" customFormat="false" ht="15" hidden="false" customHeight="false" outlineLevel="0" collapsed="false"/>
    <row r="7748" customFormat="false" ht="15" hidden="false" customHeight="false" outlineLevel="0" collapsed="false"/>
    <row r="7749" customFormat="false" ht="15" hidden="false" customHeight="false" outlineLevel="0" collapsed="false"/>
    <row r="7750" customFormat="false" ht="15" hidden="false" customHeight="false" outlineLevel="0" collapsed="false"/>
    <row r="7751" customFormat="false" ht="15" hidden="false" customHeight="false" outlineLevel="0" collapsed="false"/>
    <row r="7752" customFormat="false" ht="15" hidden="false" customHeight="false" outlineLevel="0" collapsed="false"/>
    <row r="7753" customFormat="false" ht="15" hidden="false" customHeight="false" outlineLevel="0" collapsed="false"/>
    <row r="7754" customFormat="false" ht="15" hidden="false" customHeight="false" outlineLevel="0" collapsed="false"/>
    <row r="7755" customFormat="false" ht="15" hidden="false" customHeight="false" outlineLevel="0" collapsed="false"/>
    <row r="7756" customFormat="false" ht="15" hidden="false" customHeight="false" outlineLevel="0" collapsed="false"/>
    <row r="7757" customFormat="false" ht="15" hidden="false" customHeight="false" outlineLevel="0" collapsed="false"/>
    <row r="7758" customFormat="false" ht="15" hidden="false" customHeight="false" outlineLevel="0" collapsed="false"/>
    <row r="7759" customFormat="false" ht="15" hidden="false" customHeight="false" outlineLevel="0" collapsed="false"/>
    <row r="7760" customFormat="false" ht="15" hidden="false" customHeight="false" outlineLevel="0" collapsed="false"/>
    <row r="7761" customFormat="false" ht="15" hidden="false" customHeight="false" outlineLevel="0" collapsed="false"/>
    <row r="7762" customFormat="false" ht="15" hidden="false" customHeight="false" outlineLevel="0" collapsed="false"/>
    <row r="7763" customFormat="false" ht="15" hidden="false" customHeight="false" outlineLevel="0" collapsed="false"/>
    <row r="7764" customFormat="false" ht="15" hidden="false" customHeight="false" outlineLevel="0" collapsed="false"/>
    <row r="7765" customFormat="false" ht="15" hidden="false" customHeight="false" outlineLevel="0" collapsed="false"/>
    <row r="7766" customFormat="false" ht="15" hidden="false" customHeight="false" outlineLevel="0" collapsed="false"/>
    <row r="7767" customFormat="false" ht="15" hidden="false" customHeight="false" outlineLevel="0" collapsed="false"/>
    <row r="7768" customFormat="false" ht="15" hidden="false" customHeight="false" outlineLevel="0" collapsed="false"/>
    <row r="7769" customFormat="false" ht="15" hidden="false" customHeight="false" outlineLevel="0" collapsed="false"/>
    <row r="7770" customFormat="false" ht="15" hidden="false" customHeight="false" outlineLevel="0" collapsed="false"/>
    <row r="7771" customFormat="false" ht="15" hidden="false" customHeight="false" outlineLevel="0" collapsed="false"/>
    <row r="7772" customFormat="false" ht="15" hidden="false" customHeight="false" outlineLevel="0" collapsed="false"/>
    <row r="7773" customFormat="false" ht="15" hidden="false" customHeight="false" outlineLevel="0" collapsed="false"/>
    <row r="7774" customFormat="false" ht="15" hidden="false" customHeight="false" outlineLevel="0" collapsed="false"/>
    <row r="7775" customFormat="false" ht="15" hidden="false" customHeight="false" outlineLevel="0" collapsed="false"/>
    <row r="7776" customFormat="false" ht="15" hidden="false" customHeight="false" outlineLevel="0" collapsed="false"/>
    <row r="7777" customFormat="false" ht="15" hidden="false" customHeight="false" outlineLevel="0" collapsed="false"/>
    <row r="7778" customFormat="false" ht="15" hidden="false" customHeight="false" outlineLevel="0" collapsed="false"/>
    <row r="7779" customFormat="false" ht="15" hidden="false" customHeight="false" outlineLevel="0" collapsed="false"/>
    <row r="7780" customFormat="false" ht="15" hidden="false" customHeight="false" outlineLevel="0" collapsed="false"/>
    <row r="7781" customFormat="false" ht="15" hidden="false" customHeight="false" outlineLevel="0" collapsed="false"/>
    <row r="7782" customFormat="false" ht="15" hidden="false" customHeight="false" outlineLevel="0" collapsed="false"/>
    <row r="7783" customFormat="false" ht="15" hidden="false" customHeight="false" outlineLevel="0" collapsed="false"/>
    <row r="7784" customFormat="false" ht="15" hidden="false" customHeight="false" outlineLevel="0" collapsed="false"/>
    <row r="7785" customFormat="false" ht="15" hidden="false" customHeight="false" outlineLevel="0" collapsed="false"/>
    <row r="7786" customFormat="false" ht="15" hidden="false" customHeight="false" outlineLevel="0" collapsed="false"/>
    <row r="7787" customFormat="false" ht="15" hidden="false" customHeight="false" outlineLevel="0" collapsed="false"/>
    <row r="7788" customFormat="false" ht="15" hidden="false" customHeight="false" outlineLevel="0" collapsed="false"/>
    <row r="7789" customFormat="false" ht="15" hidden="false" customHeight="false" outlineLevel="0" collapsed="false"/>
    <row r="7790" customFormat="false" ht="15" hidden="false" customHeight="false" outlineLevel="0" collapsed="false"/>
    <row r="7791" customFormat="false" ht="15" hidden="false" customHeight="false" outlineLevel="0" collapsed="false"/>
    <row r="7792" customFormat="false" ht="15" hidden="false" customHeight="false" outlineLevel="0" collapsed="false"/>
    <row r="7793" customFormat="false" ht="15" hidden="false" customHeight="false" outlineLevel="0" collapsed="false"/>
    <row r="7794" customFormat="false" ht="15" hidden="false" customHeight="false" outlineLevel="0" collapsed="false"/>
    <row r="7795" customFormat="false" ht="15" hidden="false" customHeight="false" outlineLevel="0" collapsed="false"/>
    <row r="7796" customFormat="false" ht="15" hidden="false" customHeight="false" outlineLevel="0" collapsed="false"/>
    <row r="7797" customFormat="false" ht="15" hidden="false" customHeight="false" outlineLevel="0" collapsed="false"/>
    <row r="7798" customFormat="false" ht="15" hidden="false" customHeight="false" outlineLevel="0" collapsed="false"/>
    <row r="7799" customFormat="false" ht="15" hidden="false" customHeight="false" outlineLevel="0" collapsed="false"/>
    <row r="7800" customFormat="false" ht="15" hidden="false" customHeight="false" outlineLevel="0" collapsed="false"/>
    <row r="7801" customFormat="false" ht="15" hidden="false" customHeight="false" outlineLevel="0" collapsed="false"/>
    <row r="7802" customFormat="false" ht="15" hidden="false" customHeight="false" outlineLevel="0" collapsed="false"/>
    <row r="7803" customFormat="false" ht="15" hidden="false" customHeight="false" outlineLevel="0" collapsed="false"/>
    <row r="7804" customFormat="false" ht="15" hidden="false" customHeight="false" outlineLevel="0" collapsed="false"/>
    <row r="7805" customFormat="false" ht="15" hidden="false" customHeight="false" outlineLevel="0" collapsed="false"/>
    <row r="7806" customFormat="false" ht="15" hidden="false" customHeight="false" outlineLevel="0" collapsed="false"/>
    <row r="7807" customFormat="false" ht="15" hidden="false" customHeight="false" outlineLevel="0" collapsed="false"/>
    <row r="7808" customFormat="false" ht="15" hidden="false" customHeight="false" outlineLevel="0" collapsed="false"/>
    <row r="7809" customFormat="false" ht="15" hidden="false" customHeight="false" outlineLevel="0" collapsed="false"/>
    <row r="7810" customFormat="false" ht="15" hidden="false" customHeight="false" outlineLevel="0" collapsed="false"/>
    <row r="7811" customFormat="false" ht="15" hidden="false" customHeight="false" outlineLevel="0" collapsed="false"/>
    <row r="7812" customFormat="false" ht="15" hidden="false" customHeight="false" outlineLevel="0" collapsed="false"/>
    <row r="7813" customFormat="false" ht="15" hidden="false" customHeight="false" outlineLevel="0" collapsed="false"/>
    <row r="7814" customFormat="false" ht="15" hidden="false" customHeight="false" outlineLevel="0" collapsed="false"/>
    <row r="7815" customFormat="false" ht="15" hidden="false" customHeight="false" outlineLevel="0" collapsed="false"/>
    <row r="7816" customFormat="false" ht="15" hidden="false" customHeight="false" outlineLevel="0" collapsed="false"/>
    <row r="7817" customFormat="false" ht="15" hidden="false" customHeight="false" outlineLevel="0" collapsed="false"/>
    <row r="7818" customFormat="false" ht="15" hidden="false" customHeight="false" outlineLevel="0" collapsed="false"/>
    <row r="7819" customFormat="false" ht="15" hidden="false" customHeight="false" outlineLevel="0" collapsed="false"/>
    <row r="7820" customFormat="false" ht="15" hidden="false" customHeight="false" outlineLevel="0" collapsed="false"/>
    <row r="7821" customFormat="false" ht="15" hidden="false" customHeight="false" outlineLevel="0" collapsed="false"/>
    <row r="7822" customFormat="false" ht="15" hidden="false" customHeight="false" outlineLevel="0" collapsed="false"/>
    <row r="7823" customFormat="false" ht="15" hidden="false" customHeight="false" outlineLevel="0" collapsed="false"/>
    <row r="7824" customFormat="false" ht="15" hidden="false" customHeight="false" outlineLevel="0" collapsed="false"/>
    <row r="7825" customFormat="false" ht="15" hidden="false" customHeight="false" outlineLevel="0" collapsed="false"/>
    <row r="7826" customFormat="false" ht="15" hidden="false" customHeight="false" outlineLevel="0" collapsed="false"/>
    <row r="7827" customFormat="false" ht="15" hidden="false" customHeight="false" outlineLevel="0" collapsed="false"/>
    <row r="7828" customFormat="false" ht="15" hidden="false" customHeight="false" outlineLevel="0" collapsed="false"/>
    <row r="7829" customFormat="false" ht="15" hidden="false" customHeight="false" outlineLevel="0" collapsed="false"/>
    <row r="7830" customFormat="false" ht="15" hidden="false" customHeight="false" outlineLevel="0" collapsed="false"/>
    <row r="7831" customFormat="false" ht="15" hidden="false" customHeight="false" outlineLevel="0" collapsed="false"/>
    <row r="7832" customFormat="false" ht="15" hidden="false" customHeight="false" outlineLevel="0" collapsed="false"/>
    <row r="7833" customFormat="false" ht="15" hidden="false" customHeight="false" outlineLevel="0" collapsed="false"/>
    <row r="7834" customFormat="false" ht="15" hidden="false" customHeight="false" outlineLevel="0" collapsed="false"/>
    <row r="7835" customFormat="false" ht="15" hidden="false" customHeight="false" outlineLevel="0" collapsed="false"/>
    <row r="7836" customFormat="false" ht="15" hidden="false" customHeight="false" outlineLevel="0" collapsed="false"/>
    <row r="7837" customFormat="false" ht="15" hidden="false" customHeight="false" outlineLevel="0" collapsed="false"/>
    <row r="7838" customFormat="false" ht="15" hidden="false" customHeight="false" outlineLevel="0" collapsed="false"/>
    <row r="7839" customFormat="false" ht="15" hidden="false" customHeight="false" outlineLevel="0" collapsed="false"/>
    <row r="7840" customFormat="false" ht="15" hidden="false" customHeight="false" outlineLevel="0" collapsed="false"/>
    <row r="7841" customFormat="false" ht="15" hidden="false" customHeight="false" outlineLevel="0" collapsed="false"/>
    <row r="7842" customFormat="false" ht="15" hidden="false" customHeight="false" outlineLevel="0" collapsed="false"/>
    <row r="7843" customFormat="false" ht="15" hidden="false" customHeight="false" outlineLevel="0" collapsed="false"/>
    <row r="7844" customFormat="false" ht="15" hidden="false" customHeight="false" outlineLevel="0" collapsed="false"/>
    <row r="7845" customFormat="false" ht="15" hidden="false" customHeight="false" outlineLevel="0" collapsed="false"/>
    <row r="7846" customFormat="false" ht="15" hidden="false" customHeight="false" outlineLevel="0" collapsed="false"/>
    <row r="7847" customFormat="false" ht="15" hidden="false" customHeight="false" outlineLevel="0" collapsed="false"/>
    <row r="7848" customFormat="false" ht="15" hidden="false" customHeight="false" outlineLevel="0" collapsed="false"/>
    <row r="7849" customFormat="false" ht="15" hidden="false" customHeight="false" outlineLevel="0" collapsed="false"/>
    <row r="7850" customFormat="false" ht="15" hidden="false" customHeight="false" outlineLevel="0" collapsed="false"/>
    <row r="7851" customFormat="false" ht="15" hidden="false" customHeight="false" outlineLevel="0" collapsed="false"/>
    <row r="7852" customFormat="false" ht="15" hidden="false" customHeight="false" outlineLevel="0" collapsed="false"/>
    <row r="7853" customFormat="false" ht="15" hidden="false" customHeight="false" outlineLevel="0" collapsed="false"/>
    <row r="7854" customFormat="false" ht="15" hidden="false" customHeight="false" outlineLevel="0" collapsed="false"/>
    <row r="7855" customFormat="false" ht="15" hidden="false" customHeight="false" outlineLevel="0" collapsed="false"/>
    <row r="7856" customFormat="false" ht="15" hidden="false" customHeight="false" outlineLevel="0" collapsed="false"/>
    <row r="7857" customFormat="false" ht="15" hidden="false" customHeight="false" outlineLevel="0" collapsed="false"/>
    <row r="7858" customFormat="false" ht="15" hidden="false" customHeight="false" outlineLevel="0" collapsed="false"/>
    <row r="7859" customFormat="false" ht="15" hidden="false" customHeight="false" outlineLevel="0" collapsed="false"/>
    <row r="7860" customFormat="false" ht="15" hidden="false" customHeight="false" outlineLevel="0" collapsed="false"/>
    <row r="7861" customFormat="false" ht="15" hidden="false" customHeight="false" outlineLevel="0" collapsed="false"/>
    <row r="7862" customFormat="false" ht="15" hidden="false" customHeight="false" outlineLevel="0" collapsed="false"/>
    <row r="7863" customFormat="false" ht="15" hidden="false" customHeight="false" outlineLevel="0" collapsed="false"/>
    <row r="7864" customFormat="false" ht="15" hidden="false" customHeight="false" outlineLevel="0" collapsed="false"/>
    <row r="7865" customFormat="false" ht="15" hidden="false" customHeight="false" outlineLevel="0" collapsed="false"/>
    <row r="7866" customFormat="false" ht="15" hidden="false" customHeight="false" outlineLevel="0" collapsed="false"/>
    <row r="7867" customFormat="false" ht="15" hidden="false" customHeight="false" outlineLevel="0" collapsed="false"/>
    <row r="7868" customFormat="false" ht="15" hidden="false" customHeight="false" outlineLevel="0" collapsed="false"/>
    <row r="7869" customFormat="false" ht="15" hidden="false" customHeight="false" outlineLevel="0" collapsed="false"/>
    <row r="7870" customFormat="false" ht="15" hidden="false" customHeight="false" outlineLevel="0" collapsed="false"/>
    <row r="7871" customFormat="false" ht="15" hidden="false" customHeight="false" outlineLevel="0" collapsed="false"/>
    <row r="7872" customFormat="false" ht="15" hidden="false" customHeight="false" outlineLevel="0" collapsed="false"/>
    <row r="7873" customFormat="false" ht="15" hidden="false" customHeight="false" outlineLevel="0" collapsed="false"/>
    <row r="7874" customFormat="false" ht="15" hidden="false" customHeight="false" outlineLevel="0" collapsed="false"/>
    <row r="7875" customFormat="false" ht="15" hidden="false" customHeight="false" outlineLevel="0" collapsed="false"/>
    <row r="7876" customFormat="false" ht="15" hidden="false" customHeight="false" outlineLevel="0" collapsed="false"/>
    <row r="7877" customFormat="false" ht="15" hidden="false" customHeight="false" outlineLevel="0" collapsed="false"/>
    <row r="7878" customFormat="false" ht="15" hidden="false" customHeight="false" outlineLevel="0" collapsed="false"/>
    <row r="7879" customFormat="false" ht="15" hidden="false" customHeight="false" outlineLevel="0" collapsed="false"/>
    <row r="7880" customFormat="false" ht="15" hidden="false" customHeight="false" outlineLevel="0" collapsed="false"/>
    <row r="7881" customFormat="false" ht="15" hidden="false" customHeight="false" outlineLevel="0" collapsed="false"/>
    <row r="7882" customFormat="false" ht="15" hidden="false" customHeight="false" outlineLevel="0" collapsed="false"/>
    <row r="7883" customFormat="false" ht="15" hidden="false" customHeight="false" outlineLevel="0" collapsed="false"/>
    <row r="7884" customFormat="false" ht="15" hidden="false" customHeight="false" outlineLevel="0" collapsed="false"/>
    <row r="7885" customFormat="false" ht="15" hidden="false" customHeight="false" outlineLevel="0" collapsed="false"/>
    <row r="7886" customFormat="false" ht="15" hidden="false" customHeight="false" outlineLevel="0" collapsed="false"/>
    <row r="7887" customFormat="false" ht="15" hidden="false" customHeight="false" outlineLevel="0" collapsed="false"/>
    <row r="7888" customFormat="false" ht="15" hidden="false" customHeight="false" outlineLevel="0" collapsed="false"/>
    <row r="7889" customFormat="false" ht="15" hidden="false" customHeight="false" outlineLevel="0" collapsed="false"/>
    <row r="7890" customFormat="false" ht="15" hidden="false" customHeight="false" outlineLevel="0" collapsed="false"/>
    <row r="7891" customFormat="false" ht="15" hidden="false" customHeight="false" outlineLevel="0" collapsed="false"/>
    <row r="7892" customFormat="false" ht="15" hidden="false" customHeight="false" outlineLevel="0" collapsed="false"/>
    <row r="7893" customFormat="false" ht="15" hidden="false" customHeight="false" outlineLevel="0" collapsed="false"/>
    <row r="7894" customFormat="false" ht="15" hidden="false" customHeight="false" outlineLevel="0" collapsed="false"/>
    <row r="7895" customFormat="false" ht="15" hidden="false" customHeight="false" outlineLevel="0" collapsed="false"/>
    <row r="7896" customFormat="false" ht="15" hidden="false" customHeight="false" outlineLevel="0" collapsed="false"/>
    <row r="7897" customFormat="false" ht="15" hidden="false" customHeight="false" outlineLevel="0" collapsed="false"/>
    <row r="7898" customFormat="false" ht="15" hidden="false" customHeight="false" outlineLevel="0" collapsed="false"/>
    <row r="7899" customFormat="false" ht="15" hidden="false" customHeight="false" outlineLevel="0" collapsed="false"/>
    <row r="7900" customFormat="false" ht="15" hidden="false" customHeight="false" outlineLevel="0" collapsed="false"/>
    <row r="7901" customFormat="false" ht="15" hidden="false" customHeight="false" outlineLevel="0" collapsed="false"/>
    <row r="7902" customFormat="false" ht="15" hidden="false" customHeight="false" outlineLevel="0" collapsed="false"/>
    <row r="7903" customFormat="false" ht="15" hidden="false" customHeight="false" outlineLevel="0" collapsed="false"/>
    <row r="7904" customFormat="false" ht="15" hidden="false" customHeight="false" outlineLevel="0" collapsed="false"/>
    <row r="7905" customFormat="false" ht="15" hidden="false" customHeight="false" outlineLevel="0" collapsed="false"/>
    <row r="7906" customFormat="false" ht="15" hidden="false" customHeight="false" outlineLevel="0" collapsed="false"/>
    <row r="7907" customFormat="false" ht="15" hidden="false" customHeight="false" outlineLevel="0" collapsed="false"/>
    <row r="7908" customFormat="false" ht="15" hidden="false" customHeight="false" outlineLevel="0" collapsed="false"/>
    <row r="7909" customFormat="false" ht="15" hidden="false" customHeight="false" outlineLevel="0" collapsed="false"/>
    <row r="7910" customFormat="false" ht="15" hidden="false" customHeight="false" outlineLevel="0" collapsed="false"/>
    <row r="7911" customFormat="false" ht="15" hidden="false" customHeight="false" outlineLevel="0" collapsed="false"/>
    <row r="7912" customFormat="false" ht="15" hidden="false" customHeight="false" outlineLevel="0" collapsed="false"/>
    <row r="7913" customFormat="false" ht="15" hidden="false" customHeight="false" outlineLevel="0" collapsed="false"/>
    <row r="7914" customFormat="false" ht="15" hidden="false" customHeight="false" outlineLevel="0" collapsed="false"/>
    <row r="7915" customFormat="false" ht="15" hidden="false" customHeight="false" outlineLevel="0" collapsed="false"/>
    <row r="7916" customFormat="false" ht="15" hidden="false" customHeight="false" outlineLevel="0" collapsed="false"/>
    <row r="7917" customFormat="false" ht="15" hidden="false" customHeight="false" outlineLevel="0" collapsed="false"/>
    <row r="7918" customFormat="false" ht="15" hidden="false" customHeight="false" outlineLevel="0" collapsed="false"/>
    <row r="7919" customFormat="false" ht="15" hidden="false" customHeight="false" outlineLevel="0" collapsed="false"/>
    <row r="7920" customFormat="false" ht="15" hidden="false" customHeight="false" outlineLevel="0" collapsed="false"/>
    <row r="7921" customFormat="false" ht="15" hidden="false" customHeight="false" outlineLevel="0" collapsed="false"/>
    <row r="7922" customFormat="false" ht="15" hidden="false" customHeight="false" outlineLevel="0" collapsed="false"/>
    <row r="7923" customFormat="false" ht="15" hidden="false" customHeight="false" outlineLevel="0" collapsed="false"/>
    <row r="7924" customFormat="false" ht="15" hidden="false" customHeight="false" outlineLevel="0" collapsed="false"/>
    <row r="7925" customFormat="false" ht="15" hidden="false" customHeight="false" outlineLevel="0" collapsed="false"/>
    <row r="7926" customFormat="false" ht="15" hidden="false" customHeight="false" outlineLevel="0" collapsed="false"/>
    <row r="7927" customFormat="false" ht="15" hidden="false" customHeight="false" outlineLevel="0" collapsed="false"/>
    <row r="7928" customFormat="false" ht="15" hidden="false" customHeight="false" outlineLevel="0" collapsed="false"/>
    <row r="7929" customFormat="false" ht="15" hidden="false" customHeight="false" outlineLevel="0" collapsed="false"/>
    <row r="7930" customFormat="false" ht="15" hidden="false" customHeight="false" outlineLevel="0" collapsed="false"/>
    <row r="7931" customFormat="false" ht="15" hidden="false" customHeight="false" outlineLevel="0" collapsed="false"/>
    <row r="7932" customFormat="false" ht="15" hidden="false" customHeight="false" outlineLevel="0" collapsed="false"/>
    <row r="7933" customFormat="false" ht="15" hidden="false" customHeight="false" outlineLevel="0" collapsed="false"/>
    <row r="7934" customFormat="false" ht="15" hidden="false" customHeight="false" outlineLevel="0" collapsed="false"/>
    <row r="7935" customFormat="false" ht="15" hidden="false" customHeight="false" outlineLevel="0" collapsed="false"/>
    <row r="7936" customFormat="false" ht="15" hidden="false" customHeight="false" outlineLevel="0" collapsed="false"/>
    <row r="7937" customFormat="false" ht="15" hidden="false" customHeight="false" outlineLevel="0" collapsed="false"/>
    <row r="7938" customFormat="false" ht="15" hidden="false" customHeight="false" outlineLevel="0" collapsed="false"/>
    <row r="7939" customFormat="false" ht="15" hidden="false" customHeight="false" outlineLevel="0" collapsed="false"/>
    <row r="7940" customFormat="false" ht="15" hidden="false" customHeight="false" outlineLevel="0" collapsed="false"/>
    <row r="7941" customFormat="false" ht="15" hidden="false" customHeight="false" outlineLevel="0" collapsed="false"/>
    <row r="7942" customFormat="false" ht="15" hidden="false" customHeight="false" outlineLevel="0" collapsed="false"/>
    <row r="7943" customFormat="false" ht="15" hidden="false" customHeight="false" outlineLevel="0" collapsed="false"/>
    <row r="7944" customFormat="false" ht="15" hidden="false" customHeight="false" outlineLevel="0" collapsed="false"/>
    <row r="7945" customFormat="false" ht="15" hidden="false" customHeight="false" outlineLevel="0" collapsed="false"/>
    <row r="7946" customFormat="false" ht="15" hidden="false" customHeight="false" outlineLevel="0" collapsed="false"/>
    <row r="7947" customFormat="false" ht="15" hidden="false" customHeight="false" outlineLevel="0" collapsed="false"/>
    <row r="7948" customFormat="false" ht="15" hidden="false" customHeight="false" outlineLevel="0" collapsed="false"/>
    <row r="7949" customFormat="false" ht="15" hidden="false" customHeight="false" outlineLevel="0" collapsed="false"/>
    <row r="7950" customFormat="false" ht="15" hidden="false" customHeight="false" outlineLevel="0" collapsed="false"/>
    <row r="7951" customFormat="false" ht="15" hidden="false" customHeight="false" outlineLevel="0" collapsed="false"/>
    <row r="7952" customFormat="false" ht="15" hidden="false" customHeight="false" outlineLevel="0" collapsed="false"/>
    <row r="7953" customFormat="false" ht="15" hidden="false" customHeight="false" outlineLevel="0" collapsed="false"/>
    <row r="7954" customFormat="false" ht="15" hidden="false" customHeight="false" outlineLevel="0" collapsed="false"/>
    <row r="7955" customFormat="false" ht="15" hidden="false" customHeight="false" outlineLevel="0" collapsed="false"/>
    <row r="7956" customFormat="false" ht="15" hidden="false" customHeight="false" outlineLevel="0" collapsed="false"/>
    <row r="7957" customFormat="false" ht="15" hidden="false" customHeight="false" outlineLevel="0" collapsed="false"/>
    <row r="7958" customFormat="false" ht="15" hidden="false" customHeight="false" outlineLevel="0" collapsed="false"/>
    <row r="7959" customFormat="false" ht="15" hidden="false" customHeight="false" outlineLevel="0" collapsed="false"/>
    <row r="7960" customFormat="false" ht="15" hidden="false" customHeight="false" outlineLevel="0" collapsed="false"/>
    <row r="7961" customFormat="false" ht="15" hidden="false" customHeight="false" outlineLevel="0" collapsed="false"/>
    <row r="7962" customFormat="false" ht="15" hidden="false" customHeight="false" outlineLevel="0" collapsed="false"/>
    <row r="7963" customFormat="false" ht="15" hidden="false" customHeight="false" outlineLevel="0" collapsed="false"/>
    <row r="7964" customFormat="false" ht="15" hidden="false" customHeight="false" outlineLevel="0" collapsed="false"/>
    <row r="7965" customFormat="false" ht="15" hidden="false" customHeight="false" outlineLevel="0" collapsed="false"/>
    <row r="7966" customFormat="false" ht="15" hidden="false" customHeight="false" outlineLevel="0" collapsed="false"/>
    <row r="7967" customFormat="false" ht="15" hidden="false" customHeight="false" outlineLevel="0" collapsed="false"/>
    <row r="7968" customFormat="false" ht="15" hidden="false" customHeight="false" outlineLevel="0" collapsed="false"/>
    <row r="7969" customFormat="false" ht="15" hidden="false" customHeight="false" outlineLevel="0" collapsed="false"/>
    <row r="7970" customFormat="false" ht="15" hidden="false" customHeight="false" outlineLevel="0" collapsed="false"/>
    <row r="7971" customFormat="false" ht="15" hidden="false" customHeight="false" outlineLevel="0" collapsed="false"/>
    <row r="7972" customFormat="false" ht="15" hidden="false" customHeight="false" outlineLevel="0" collapsed="false"/>
    <row r="7973" customFormat="false" ht="15" hidden="false" customHeight="false" outlineLevel="0" collapsed="false"/>
    <row r="7974" customFormat="false" ht="15" hidden="false" customHeight="false" outlineLevel="0" collapsed="false"/>
    <row r="7975" customFormat="false" ht="15" hidden="false" customHeight="false" outlineLevel="0" collapsed="false"/>
    <row r="7976" customFormat="false" ht="15" hidden="false" customHeight="false" outlineLevel="0" collapsed="false"/>
    <row r="7977" customFormat="false" ht="15" hidden="false" customHeight="false" outlineLevel="0" collapsed="false"/>
    <row r="7978" customFormat="false" ht="15" hidden="false" customHeight="false" outlineLevel="0" collapsed="false"/>
    <row r="7979" customFormat="false" ht="15" hidden="false" customHeight="false" outlineLevel="0" collapsed="false"/>
    <row r="7980" customFormat="false" ht="15" hidden="false" customHeight="false" outlineLevel="0" collapsed="false"/>
    <row r="7981" customFormat="false" ht="15" hidden="false" customHeight="false" outlineLevel="0" collapsed="false"/>
    <row r="7982" customFormat="false" ht="15" hidden="false" customHeight="false" outlineLevel="0" collapsed="false"/>
    <row r="7983" customFormat="false" ht="15" hidden="false" customHeight="false" outlineLevel="0" collapsed="false"/>
    <row r="7984" customFormat="false" ht="15" hidden="false" customHeight="false" outlineLevel="0" collapsed="false"/>
    <row r="7985" customFormat="false" ht="15" hidden="false" customHeight="false" outlineLevel="0" collapsed="false"/>
    <row r="7986" customFormat="false" ht="15" hidden="false" customHeight="false" outlineLevel="0" collapsed="false"/>
    <row r="7987" customFormat="false" ht="15" hidden="false" customHeight="false" outlineLevel="0" collapsed="false"/>
    <row r="7988" customFormat="false" ht="15" hidden="false" customHeight="false" outlineLevel="0" collapsed="false"/>
    <row r="7989" customFormat="false" ht="15" hidden="false" customHeight="false" outlineLevel="0" collapsed="false"/>
    <row r="7990" customFormat="false" ht="15" hidden="false" customHeight="false" outlineLevel="0" collapsed="false"/>
    <row r="7991" customFormat="false" ht="15" hidden="false" customHeight="false" outlineLevel="0" collapsed="false"/>
    <row r="7992" customFormat="false" ht="15" hidden="false" customHeight="false" outlineLevel="0" collapsed="false"/>
    <row r="7993" customFormat="false" ht="15" hidden="false" customHeight="false" outlineLevel="0" collapsed="false"/>
    <row r="7994" customFormat="false" ht="15" hidden="false" customHeight="false" outlineLevel="0" collapsed="false"/>
    <row r="7995" customFormat="false" ht="15" hidden="false" customHeight="false" outlineLevel="0" collapsed="false"/>
    <row r="7996" customFormat="false" ht="15" hidden="false" customHeight="false" outlineLevel="0" collapsed="false"/>
    <row r="7997" customFormat="false" ht="15" hidden="false" customHeight="false" outlineLevel="0" collapsed="false"/>
    <row r="7998" customFormat="false" ht="15" hidden="false" customHeight="false" outlineLevel="0" collapsed="false"/>
    <row r="7999" customFormat="false" ht="15" hidden="false" customHeight="false" outlineLevel="0" collapsed="false"/>
    <row r="8000" customFormat="false" ht="15" hidden="false" customHeight="false" outlineLevel="0" collapsed="false"/>
    <row r="8001" customFormat="false" ht="15" hidden="false" customHeight="false" outlineLevel="0" collapsed="false"/>
    <row r="8002" customFormat="false" ht="15" hidden="false" customHeight="false" outlineLevel="0" collapsed="false"/>
    <row r="8003" customFormat="false" ht="15" hidden="false" customHeight="false" outlineLevel="0" collapsed="false"/>
    <row r="8004" customFormat="false" ht="15" hidden="false" customHeight="false" outlineLevel="0" collapsed="false"/>
    <row r="8005" customFormat="false" ht="15" hidden="false" customHeight="false" outlineLevel="0" collapsed="false"/>
    <row r="8006" customFormat="false" ht="15" hidden="false" customHeight="false" outlineLevel="0" collapsed="false"/>
    <row r="8007" customFormat="false" ht="15" hidden="false" customHeight="false" outlineLevel="0" collapsed="false"/>
    <row r="8008" customFormat="false" ht="15" hidden="false" customHeight="false" outlineLevel="0" collapsed="false"/>
    <row r="8009" customFormat="false" ht="15" hidden="false" customHeight="false" outlineLevel="0" collapsed="false"/>
    <row r="8010" customFormat="false" ht="15" hidden="false" customHeight="false" outlineLevel="0" collapsed="false"/>
    <row r="8011" customFormat="false" ht="15" hidden="false" customHeight="false" outlineLevel="0" collapsed="false"/>
    <row r="8012" customFormat="false" ht="15" hidden="false" customHeight="false" outlineLevel="0" collapsed="false"/>
    <row r="8013" customFormat="false" ht="15" hidden="false" customHeight="false" outlineLevel="0" collapsed="false"/>
    <row r="8014" customFormat="false" ht="15" hidden="false" customHeight="false" outlineLevel="0" collapsed="false"/>
    <row r="8015" customFormat="false" ht="15" hidden="false" customHeight="false" outlineLevel="0" collapsed="false"/>
    <row r="8016" customFormat="false" ht="15" hidden="false" customHeight="false" outlineLevel="0" collapsed="false"/>
    <row r="8017" customFormat="false" ht="15" hidden="false" customHeight="false" outlineLevel="0" collapsed="false"/>
    <row r="8018" customFormat="false" ht="15" hidden="false" customHeight="false" outlineLevel="0" collapsed="false"/>
    <row r="8019" customFormat="false" ht="15" hidden="false" customHeight="false" outlineLevel="0" collapsed="false"/>
    <row r="8020" customFormat="false" ht="15" hidden="false" customHeight="false" outlineLevel="0" collapsed="false"/>
    <row r="8021" customFormat="false" ht="15" hidden="false" customHeight="false" outlineLevel="0" collapsed="false"/>
    <row r="8022" customFormat="false" ht="15" hidden="false" customHeight="false" outlineLevel="0" collapsed="false"/>
    <row r="8023" customFormat="false" ht="15" hidden="false" customHeight="false" outlineLevel="0" collapsed="false"/>
    <row r="8024" customFormat="false" ht="15" hidden="false" customHeight="false" outlineLevel="0" collapsed="false"/>
    <row r="8025" customFormat="false" ht="15" hidden="false" customHeight="false" outlineLevel="0" collapsed="false"/>
    <row r="8026" customFormat="false" ht="15" hidden="false" customHeight="false" outlineLevel="0" collapsed="false"/>
    <row r="8027" customFormat="false" ht="15" hidden="false" customHeight="false" outlineLevel="0" collapsed="false"/>
    <row r="8028" customFormat="false" ht="15" hidden="false" customHeight="false" outlineLevel="0" collapsed="false"/>
    <row r="8029" customFormat="false" ht="15" hidden="false" customHeight="false" outlineLevel="0" collapsed="false"/>
    <row r="8030" customFormat="false" ht="15" hidden="false" customHeight="false" outlineLevel="0" collapsed="false"/>
    <row r="8031" customFormat="false" ht="15" hidden="false" customHeight="false" outlineLevel="0" collapsed="false"/>
    <row r="8032" customFormat="false" ht="15" hidden="false" customHeight="false" outlineLevel="0" collapsed="false"/>
    <row r="8033" customFormat="false" ht="15" hidden="false" customHeight="false" outlineLevel="0" collapsed="false"/>
    <row r="8034" customFormat="false" ht="15" hidden="false" customHeight="false" outlineLevel="0" collapsed="false"/>
    <row r="8035" customFormat="false" ht="15" hidden="false" customHeight="false" outlineLevel="0" collapsed="false"/>
    <row r="8036" customFormat="false" ht="15" hidden="false" customHeight="false" outlineLevel="0" collapsed="false"/>
    <row r="8037" customFormat="false" ht="15" hidden="false" customHeight="false" outlineLevel="0" collapsed="false"/>
    <row r="8038" customFormat="false" ht="15" hidden="false" customHeight="false" outlineLevel="0" collapsed="false"/>
    <row r="8039" customFormat="false" ht="15" hidden="false" customHeight="false" outlineLevel="0" collapsed="false"/>
    <row r="8040" customFormat="false" ht="15" hidden="false" customHeight="false" outlineLevel="0" collapsed="false"/>
    <row r="8041" customFormat="false" ht="15" hidden="false" customHeight="false" outlineLevel="0" collapsed="false"/>
    <row r="8042" customFormat="false" ht="15" hidden="false" customHeight="false" outlineLevel="0" collapsed="false"/>
    <row r="8043" customFormat="false" ht="15" hidden="false" customHeight="false" outlineLevel="0" collapsed="false"/>
    <row r="8044" customFormat="false" ht="15" hidden="false" customHeight="false" outlineLevel="0" collapsed="false"/>
    <row r="8045" customFormat="false" ht="15" hidden="false" customHeight="false" outlineLevel="0" collapsed="false"/>
    <row r="8046" customFormat="false" ht="15" hidden="false" customHeight="false" outlineLevel="0" collapsed="false"/>
    <row r="8047" customFormat="false" ht="15" hidden="false" customHeight="false" outlineLevel="0" collapsed="false"/>
    <row r="8048" customFormat="false" ht="15" hidden="false" customHeight="false" outlineLevel="0" collapsed="false"/>
    <row r="8049" customFormat="false" ht="15" hidden="false" customHeight="false" outlineLevel="0" collapsed="false"/>
    <row r="8050" customFormat="false" ht="15" hidden="false" customHeight="false" outlineLevel="0" collapsed="false"/>
    <row r="8051" customFormat="false" ht="15" hidden="false" customHeight="false" outlineLevel="0" collapsed="false"/>
    <row r="8052" customFormat="false" ht="15" hidden="false" customHeight="false" outlineLevel="0" collapsed="false"/>
    <row r="8053" customFormat="false" ht="15" hidden="false" customHeight="false" outlineLevel="0" collapsed="false"/>
    <row r="8054" customFormat="false" ht="15" hidden="false" customHeight="false" outlineLevel="0" collapsed="false"/>
    <row r="8055" customFormat="false" ht="15" hidden="false" customHeight="false" outlineLevel="0" collapsed="false"/>
    <row r="8056" customFormat="false" ht="15" hidden="false" customHeight="false" outlineLevel="0" collapsed="false"/>
    <row r="8057" customFormat="false" ht="15" hidden="false" customHeight="false" outlineLevel="0" collapsed="false"/>
    <row r="8058" customFormat="false" ht="15" hidden="false" customHeight="false" outlineLevel="0" collapsed="false"/>
    <row r="8059" customFormat="false" ht="15" hidden="false" customHeight="false" outlineLevel="0" collapsed="false"/>
    <row r="8060" customFormat="false" ht="15" hidden="false" customHeight="false" outlineLevel="0" collapsed="false"/>
    <row r="8061" customFormat="false" ht="15" hidden="false" customHeight="false" outlineLevel="0" collapsed="false"/>
    <row r="8062" customFormat="false" ht="15" hidden="false" customHeight="false" outlineLevel="0" collapsed="false"/>
    <row r="8063" customFormat="false" ht="15" hidden="false" customHeight="false" outlineLevel="0" collapsed="false"/>
    <row r="8064" customFormat="false" ht="15" hidden="false" customHeight="false" outlineLevel="0" collapsed="false"/>
    <row r="8065" customFormat="false" ht="15" hidden="false" customHeight="false" outlineLevel="0" collapsed="false"/>
    <row r="8066" customFormat="false" ht="15" hidden="false" customHeight="false" outlineLevel="0" collapsed="false"/>
    <row r="8067" customFormat="false" ht="15" hidden="false" customHeight="false" outlineLevel="0" collapsed="false"/>
    <row r="8068" customFormat="false" ht="15" hidden="false" customHeight="false" outlineLevel="0" collapsed="false"/>
    <row r="8069" customFormat="false" ht="15" hidden="false" customHeight="false" outlineLevel="0" collapsed="false"/>
    <row r="8070" customFormat="false" ht="15" hidden="false" customHeight="false" outlineLevel="0" collapsed="false"/>
    <row r="8071" customFormat="false" ht="15" hidden="false" customHeight="false" outlineLevel="0" collapsed="false"/>
    <row r="8072" customFormat="false" ht="15" hidden="false" customHeight="false" outlineLevel="0" collapsed="false"/>
    <row r="8073" customFormat="false" ht="15" hidden="false" customHeight="false" outlineLevel="0" collapsed="false"/>
    <row r="8074" customFormat="false" ht="15" hidden="false" customHeight="false" outlineLevel="0" collapsed="false"/>
    <row r="8075" customFormat="false" ht="15" hidden="false" customHeight="false" outlineLevel="0" collapsed="false"/>
    <row r="8076" customFormat="false" ht="15" hidden="false" customHeight="false" outlineLevel="0" collapsed="false"/>
    <row r="8077" customFormat="false" ht="15" hidden="false" customHeight="false" outlineLevel="0" collapsed="false"/>
    <row r="8078" customFormat="false" ht="15" hidden="false" customHeight="false" outlineLevel="0" collapsed="false"/>
    <row r="8079" customFormat="false" ht="15" hidden="false" customHeight="false" outlineLevel="0" collapsed="false"/>
    <row r="8080" customFormat="false" ht="15" hidden="false" customHeight="false" outlineLevel="0" collapsed="false"/>
    <row r="8081" customFormat="false" ht="15" hidden="false" customHeight="false" outlineLevel="0" collapsed="false"/>
    <row r="8082" customFormat="false" ht="15" hidden="false" customHeight="false" outlineLevel="0" collapsed="false"/>
    <row r="8083" customFormat="false" ht="15" hidden="false" customHeight="false" outlineLevel="0" collapsed="false"/>
    <row r="8084" customFormat="false" ht="15" hidden="false" customHeight="false" outlineLevel="0" collapsed="false"/>
    <row r="8085" customFormat="false" ht="15" hidden="false" customHeight="false" outlineLevel="0" collapsed="false"/>
    <row r="8086" customFormat="false" ht="15" hidden="false" customHeight="false" outlineLevel="0" collapsed="false"/>
    <row r="8087" customFormat="false" ht="15" hidden="false" customHeight="false" outlineLevel="0" collapsed="false"/>
    <row r="8088" customFormat="false" ht="15" hidden="false" customHeight="false" outlineLevel="0" collapsed="false"/>
    <row r="8089" customFormat="false" ht="15" hidden="false" customHeight="false" outlineLevel="0" collapsed="false"/>
    <row r="8090" customFormat="false" ht="15" hidden="false" customHeight="false" outlineLevel="0" collapsed="false"/>
    <row r="8091" customFormat="false" ht="15" hidden="false" customHeight="false" outlineLevel="0" collapsed="false"/>
    <row r="8092" customFormat="false" ht="15" hidden="false" customHeight="false" outlineLevel="0" collapsed="false"/>
    <row r="8093" customFormat="false" ht="15" hidden="false" customHeight="false" outlineLevel="0" collapsed="false"/>
    <row r="8094" customFormat="false" ht="15" hidden="false" customHeight="false" outlineLevel="0" collapsed="false"/>
    <row r="8095" customFormat="false" ht="15" hidden="false" customHeight="false" outlineLevel="0" collapsed="false"/>
    <row r="8096" customFormat="false" ht="15" hidden="false" customHeight="false" outlineLevel="0" collapsed="false"/>
    <row r="8097" customFormat="false" ht="15" hidden="false" customHeight="false" outlineLevel="0" collapsed="false"/>
    <row r="8098" customFormat="false" ht="15" hidden="false" customHeight="false" outlineLevel="0" collapsed="false"/>
    <row r="8099" customFormat="false" ht="15" hidden="false" customHeight="false" outlineLevel="0" collapsed="false"/>
    <row r="8100" customFormat="false" ht="15" hidden="false" customHeight="false" outlineLevel="0" collapsed="false"/>
    <row r="8101" customFormat="false" ht="15" hidden="false" customHeight="false" outlineLevel="0" collapsed="false"/>
    <row r="8102" customFormat="false" ht="15" hidden="false" customHeight="false" outlineLevel="0" collapsed="false"/>
    <row r="8103" customFormat="false" ht="15" hidden="false" customHeight="false" outlineLevel="0" collapsed="false"/>
    <row r="8104" customFormat="false" ht="15" hidden="false" customHeight="false" outlineLevel="0" collapsed="false"/>
    <row r="8105" customFormat="false" ht="15" hidden="false" customHeight="false" outlineLevel="0" collapsed="false"/>
    <row r="8106" customFormat="false" ht="15" hidden="false" customHeight="false" outlineLevel="0" collapsed="false"/>
    <row r="8107" customFormat="false" ht="15" hidden="false" customHeight="false" outlineLevel="0" collapsed="false"/>
    <row r="8108" customFormat="false" ht="15" hidden="false" customHeight="false" outlineLevel="0" collapsed="false"/>
    <row r="8109" customFormat="false" ht="15" hidden="false" customHeight="false" outlineLevel="0" collapsed="false"/>
    <row r="8110" customFormat="false" ht="15" hidden="false" customHeight="false" outlineLevel="0" collapsed="false"/>
    <row r="8111" customFormat="false" ht="15" hidden="false" customHeight="false" outlineLevel="0" collapsed="false"/>
    <row r="8112" customFormat="false" ht="15" hidden="false" customHeight="false" outlineLevel="0" collapsed="false"/>
    <row r="8113" customFormat="false" ht="15" hidden="false" customHeight="false" outlineLevel="0" collapsed="false"/>
    <row r="8114" customFormat="false" ht="15" hidden="false" customHeight="false" outlineLevel="0" collapsed="false"/>
    <row r="8115" customFormat="false" ht="15" hidden="false" customHeight="false" outlineLevel="0" collapsed="false"/>
    <row r="8116" customFormat="false" ht="15" hidden="false" customHeight="false" outlineLevel="0" collapsed="false"/>
    <row r="8117" customFormat="false" ht="15" hidden="false" customHeight="false" outlineLevel="0" collapsed="false"/>
    <row r="8118" customFormat="false" ht="15" hidden="false" customHeight="false" outlineLevel="0" collapsed="false"/>
    <row r="8119" customFormat="false" ht="15" hidden="false" customHeight="false" outlineLevel="0" collapsed="false"/>
    <row r="8120" customFormat="false" ht="15" hidden="false" customHeight="false" outlineLevel="0" collapsed="false"/>
    <row r="8121" customFormat="false" ht="15" hidden="false" customHeight="false" outlineLevel="0" collapsed="false"/>
    <row r="8122" customFormat="false" ht="15" hidden="false" customHeight="false" outlineLevel="0" collapsed="false"/>
    <row r="8123" customFormat="false" ht="15" hidden="false" customHeight="false" outlineLevel="0" collapsed="false"/>
    <row r="8124" customFormat="false" ht="15" hidden="false" customHeight="false" outlineLevel="0" collapsed="false"/>
    <row r="8125" customFormat="false" ht="15" hidden="false" customHeight="false" outlineLevel="0" collapsed="false"/>
    <row r="8126" customFormat="false" ht="15" hidden="false" customHeight="false" outlineLevel="0" collapsed="false"/>
    <row r="8127" customFormat="false" ht="15" hidden="false" customHeight="false" outlineLevel="0" collapsed="false"/>
    <row r="8128" customFormat="false" ht="15" hidden="false" customHeight="false" outlineLevel="0" collapsed="false"/>
    <row r="8129" customFormat="false" ht="15" hidden="false" customHeight="false" outlineLevel="0" collapsed="false"/>
    <row r="8130" customFormat="false" ht="15" hidden="false" customHeight="false" outlineLevel="0" collapsed="false"/>
    <row r="8131" customFormat="false" ht="15" hidden="false" customHeight="false" outlineLevel="0" collapsed="false"/>
    <row r="8132" customFormat="false" ht="15" hidden="false" customHeight="false" outlineLevel="0" collapsed="false"/>
    <row r="8133" customFormat="false" ht="15" hidden="false" customHeight="false" outlineLevel="0" collapsed="false"/>
    <row r="8134" customFormat="false" ht="15" hidden="false" customHeight="false" outlineLevel="0" collapsed="false"/>
    <row r="8135" customFormat="false" ht="15" hidden="false" customHeight="false" outlineLevel="0" collapsed="false"/>
    <row r="8136" customFormat="false" ht="15" hidden="false" customHeight="false" outlineLevel="0" collapsed="false"/>
    <row r="8137" customFormat="false" ht="15" hidden="false" customHeight="false" outlineLevel="0" collapsed="false"/>
    <row r="8138" customFormat="false" ht="15" hidden="false" customHeight="false" outlineLevel="0" collapsed="false"/>
    <row r="8139" customFormat="false" ht="15" hidden="false" customHeight="false" outlineLevel="0" collapsed="false"/>
    <row r="8140" customFormat="false" ht="15" hidden="false" customHeight="false" outlineLevel="0" collapsed="false"/>
    <row r="8141" customFormat="false" ht="15" hidden="false" customHeight="false" outlineLevel="0" collapsed="false"/>
    <row r="8142" customFormat="false" ht="15" hidden="false" customHeight="false" outlineLevel="0" collapsed="false"/>
    <row r="8143" customFormat="false" ht="15" hidden="false" customHeight="false" outlineLevel="0" collapsed="false"/>
    <row r="8144" customFormat="false" ht="15" hidden="false" customHeight="false" outlineLevel="0" collapsed="false"/>
    <row r="8145" customFormat="false" ht="15" hidden="false" customHeight="false" outlineLevel="0" collapsed="false"/>
    <row r="8146" customFormat="false" ht="15" hidden="false" customHeight="false" outlineLevel="0" collapsed="false"/>
    <row r="8147" customFormat="false" ht="15" hidden="false" customHeight="false" outlineLevel="0" collapsed="false"/>
    <row r="8148" customFormat="false" ht="15" hidden="false" customHeight="false" outlineLevel="0" collapsed="false"/>
    <row r="8149" customFormat="false" ht="15" hidden="false" customHeight="false" outlineLevel="0" collapsed="false"/>
    <row r="8150" customFormat="false" ht="15" hidden="false" customHeight="false" outlineLevel="0" collapsed="false"/>
    <row r="8151" customFormat="false" ht="15" hidden="false" customHeight="false" outlineLevel="0" collapsed="false"/>
    <row r="8152" customFormat="false" ht="15" hidden="false" customHeight="false" outlineLevel="0" collapsed="false"/>
    <row r="8153" customFormat="false" ht="15" hidden="false" customHeight="false" outlineLevel="0" collapsed="false"/>
    <row r="8154" customFormat="false" ht="15" hidden="false" customHeight="false" outlineLevel="0" collapsed="false"/>
    <row r="8155" customFormat="false" ht="15" hidden="false" customHeight="false" outlineLevel="0" collapsed="false"/>
    <row r="8156" customFormat="false" ht="15" hidden="false" customHeight="false" outlineLevel="0" collapsed="false"/>
    <row r="8157" customFormat="false" ht="15" hidden="false" customHeight="false" outlineLevel="0" collapsed="false"/>
    <row r="8158" customFormat="false" ht="15" hidden="false" customHeight="false" outlineLevel="0" collapsed="false"/>
    <row r="8159" customFormat="false" ht="15" hidden="false" customHeight="false" outlineLevel="0" collapsed="false"/>
    <row r="8160" customFormat="false" ht="15" hidden="false" customHeight="false" outlineLevel="0" collapsed="false"/>
    <row r="8161" customFormat="false" ht="15" hidden="false" customHeight="false" outlineLevel="0" collapsed="false"/>
    <row r="8162" customFormat="false" ht="15" hidden="false" customHeight="false" outlineLevel="0" collapsed="false"/>
    <row r="8163" customFormat="false" ht="15" hidden="false" customHeight="false" outlineLevel="0" collapsed="false"/>
    <row r="8164" customFormat="false" ht="15" hidden="false" customHeight="false" outlineLevel="0" collapsed="false"/>
    <row r="8165" customFormat="false" ht="15" hidden="false" customHeight="false" outlineLevel="0" collapsed="false"/>
    <row r="8166" customFormat="false" ht="15" hidden="false" customHeight="false" outlineLevel="0" collapsed="false"/>
    <row r="8167" customFormat="false" ht="15" hidden="false" customHeight="false" outlineLevel="0" collapsed="false"/>
    <row r="8168" customFormat="false" ht="15" hidden="false" customHeight="false" outlineLevel="0" collapsed="false"/>
    <row r="8169" customFormat="false" ht="15" hidden="false" customHeight="false" outlineLevel="0" collapsed="false"/>
    <row r="8170" customFormat="false" ht="15" hidden="false" customHeight="false" outlineLevel="0" collapsed="false"/>
    <row r="8171" customFormat="false" ht="15" hidden="false" customHeight="false" outlineLevel="0" collapsed="false"/>
    <row r="8172" customFormat="false" ht="15" hidden="false" customHeight="false" outlineLevel="0" collapsed="false"/>
    <row r="8173" customFormat="false" ht="15" hidden="false" customHeight="false" outlineLevel="0" collapsed="false"/>
    <row r="8174" customFormat="false" ht="15" hidden="false" customHeight="false" outlineLevel="0" collapsed="false"/>
    <row r="8175" customFormat="false" ht="15" hidden="false" customHeight="false" outlineLevel="0" collapsed="false"/>
    <row r="8176" customFormat="false" ht="15" hidden="false" customHeight="false" outlineLevel="0" collapsed="false"/>
    <row r="8177" customFormat="false" ht="15" hidden="false" customHeight="false" outlineLevel="0" collapsed="false"/>
    <row r="8178" customFormat="false" ht="15" hidden="false" customHeight="false" outlineLevel="0" collapsed="false"/>
    <row r="8179" customFormat="false" ht="15" hidden="false" customHeight="false" outlineLevel="0" collapsed="false"/>
    <row r="8180" customFormat="false" ht="15" hidden="false" customHeight="false" outlineLevel="0" collapsed="false"/>
    <row r="8181" customFormat="false" ht="15" hidden="false" customHeight="false" outlineLevel="0" collapsed="false"/>
    <row r="8182" customFormat="false" ht="15" hidden="false" customHeight="false" outlineLevel="0" collapsed="false"/>
    <row r="8183" customFormat="false" ht="15" hidden="false" customHeight="false" outlineLevel="0" collapsed="false"/>
    <row r="8184" customFormat="false" ht="15" hidden="false" customHeight="false" outlineLevel="0" collapsed="false"/>
    <row r="8185" customFormat="false" ht="15" hidden="false" customHeight="false" outlineLevel="0" collapsed="false"/>
    <row r="8186" customFormat="false" ht="15" hidden="false" customHeight="false" outlineLevel="0" collapsed="false"/>
    <row r="8187" customFormat="false" ht="15" hidden="false" customHeight="false" outlineLevel="0" collapsed="false"/>
    <row r="8188" customFormat="false" ht="15" hidden="false" customHeight="false" outlineLevel="0" collapsed="false"/>
    <row r="8189" customFormat="false" ht="15" hidden="false" customHeight="false" outlineLevel="0" collapsed="false"/>
    <row r="8190" customFormat="false" ht="15" hidden="false" customHeight="false" outlineLevel="0" collapsed="false"/>
    <row r="8191" customFormat="false" ht="15" hidden="false" customHeight="false" outlineLevel="0" collapsed="false"/>
    <row r="8192" customFormat="false" ht="15" hidden="false" customHeight="false" outlineLevel="0" collapsed="false"/>
    <row r="8193" customFormat="false" ht="15" hidden="false" customHeight="false" outlineLevel="0" collapsed="false"/>
    <row r="8194" customFormat="false" ht="15" hidden="false" customHeight="false" outlineLevel="0" collapsed="false"/>
    <row r="8195" customFormat="false" ht="15" hidden="false" customHeight="false" outlineLevel="0" collapsed="false"/>
    <row r="8196" customFormat="false" ht="15" hidden="false" customHeight="false" outlineLevel="0" collapsed="false"/>
    <row r="8197" customFormat="false" ht="15" hidden="false" customHeight="false" outlineLevel="0" collapsed="false"/>
    <row r="8198" customFormat="false" ht="15" hidden="false" customHeight="false" outlineLevel="0" collapsed="false"/>
    <row r="8199" customFormat="false" ht="15" hidden="false" customHeight="false" outlineLevel="0" collapsed="false"/>
    <row r="8200" customFormat="false" ht="15" hidden="false" customHeight="false" outlineLevel="0" collapsed="false"/>
    <row r="8201" customFormat="false" ht="15" hidden="false" customHeight="false" outlineLevel="0" collapsed="false"/>
    <row r="8202" customFormat="false" ht="15" hidden="false" customHeight="false" outlineLevel="0" collapsed="false"/>
    <row r="8203" customFormat="false" ht="15" hidden="false" customHeight="false" outlineLevel="0" collapsed="false"/>
    <row r="8204" customFormat="false" ht="15" hidden="false" customHeight="false" outlineLevel="0" collapsed="false"/>
    <row r="8205" customFormat="false" ht="15" hidden="false" customHeight="false" outlineLevel="0" collapsed="false"/>
    <row r="8206" customFormat="false" ht="15" hidden="false" customHeight="false" outlineLevel="0" collapsed="false"/>
    <row r="8207" customFormat="false" ht="15" hidden="false" customHeight="false" outlineLevel="0" collapsed="false"/>
    <row r="8208" customFormat="false" ht="15" hidden="false" customHeight="false" outlineLevel="0" collapsed="false"/>
    <row r="8209" customFormat="false" ht="15" hidden="false" customHeight="false" outlineLevel="0" collapsed="false"/>
    <row r="8210" customFormat="false" ht="15" hidden="false" customHeight="false" outlineLevel="0" collapsed="false"/>
    <row r="8211" customFormat="false" ht="15" hidden="false" customHeight="false" outlineLevel="0" collapsed="false"/>
    <row r="8212" customFormat="false" ht="15" hidden="false" customHeight="false" outlineLevel="0" collapsed="false"/>
    <row r="8213" customFormat="false" ht="15" hidden="false" customHeight="false" outlineLevel="0" collapsed="false"/>
    <row r="8214" customFormat="false" ht="15" hidden="false" customHeight="false" outlineLevel="0" collapsed="false"/>
    <row r="8215" customFormat="false" ht="15" hidden="false" customHeight="false" outlineLevel="0" collapsed="false"/>
    <row r="8216" customFormat="false" ht="15" hidden="false" customHeight="false" outlineLevel="0" collapsed="false"/>
    <row r="8217" customFormat="false" ht="15" hidden="false" customHeight="false" outlineLevel="0" collapsed="false"/>
    <row r="8218" customFormat="false" ht="15" hidden="false" customHeight="false" outlineLevel="0" collapsed="false"/>
    <row r="8219" customFormat="false" ht="15" hidden="false" customHeight="false" outlineLevel="0" collapsed="false"/>
    <row r="8220" customFormat="false" ht="15" hidden="false" customHeight="false" outlineLevel="0" collapsed="false"/>
    <row r="8221" customFormat="false" ht="15" hidden="false" customHeight="false" outlineLevel="0" collapsed="false"/>
    <row r="8222" customFormat="false" ht="15" hidden="false" customHeight="false" outlineLevel="0" collapsed="false"/>
    <row r="8223" customFormat="false" ht="15" hidden="false" customHeight="false" outlineLevel="0" collapsed="false"/>
    <row r="8224" customFormat="false" ht="15" hidden="false" customHeight="false" outlineLevel="0" collapsed="false"/>
    <row r="8225" customFormat="false" ht="15" hidden="false" customHeight="false" outlineLevel="0" collapsed="false"/>
    <row r="8226" customFormat="false" ht="15" hidden="false" customHeight="false" outlineLevel="0" collapsed="false"/>
    <row r="8227" customFormat="false" ht="15" hidden="false" customHeight="false" outlineLevel="0" collapsed="false"/>
    <row r="8228" customFormat="false" ht="15" hidden="false" customHeight="false" outlineLevel="0" collapsed="false"/>
    <row r="8229" customFormat="false" ht="15" hidden="false" customHeight="false" outlineLevel="0" collapsed="false"/>
    <row r="8230" customFormat="false" ht="15" hidden="false" customHeight="false" outlineLevel="0" collapsed="false"/>
    <row r="8231" customFormat="false" ht="15" hidden="false" customHeight="false" outlineLevel="0" collapsed="false"/>
    <row r="8232" customFormat="false" ht="15" hidden="false" customHeight="false" outlineLevel="0" collapsed="false"/>
    <row r="8233" customFormat="false" ht="15" hidden="false" customHeight="false" outlineLevel="0" collapsed="false"/>
    <row r="8234" customFormat="false" ht="15" hidden="false" customHeight="false" outlineLevel="0" collapsed="false"/>
    <row r="8235" customFormat="false" ht="15" hidden="false" customHeight="false" outlineLevel="0" collapsed="false"/>
    <row r="8236" customFormat="false" ht="15" hidden="false" customHeight="false" outlineLevel="0" collapsed="false"/>
    <row r="8237" customFormat="false" ht="15" hidden="false" customHeight="false" outlineLevel="0" collapsed="false"/>
    <row r="8238" customFormat="false" ht="15" hidden="false" customHeight="false" outlineLevel="0" collapsed="false"/>
    <row r="8239" customFormat="false" ht="15" hidden="false" customHeight="false" outlineLevel="0" collapsed="false"/>
    <row r="8240" customFormat="false" ht="15" hidden="false" customHeight="false" outlineLevel="0" collapsed="false"/>
    <row r="8241" customFormat="false" ht="15" hidden="false" customHeight="false" outlineLevel="0" collapsed="false"/>
    <row r="8242" customFormat="false" ht="15" hidden="false" customHeight="false" outlineLevel="0" collapsed="false"/>
    <row r="8243" customFormat="false" ht="15" hidden="false" customHeight="false" outlineLevel="0" collapsed="false"/>
    <row r="8244" customFormat="false" ht="15" hidden="false" customHeight="false" outlineLevel="0" collapsed="false"/>
    <row r="8245" customFormat="false" ht="15" hidden="false" customHeight="false" outlineLevel="0" collapsed="false"/>
    <row r="8246" customFormat="false" ht="15" hidden="false" customHeight="false" outlineLevel="0" collapsed="false"/>
    <row r="8247" customFormat="false" ht="15" hidden="false" customHeight="false" outlineLevel="0" collapsed="false"/>
    <row r="8248" customFormat="false" ht="15" hidden="false" customHeight="false" outlineLevel="0" collapsed="false"/>
    <row r="8249" customFormat="false" ht="15" hidden="false" customHeight="false" outlineLevel="0" collapsed="false"/>
    <row r="8250" customFormat="false" ht="15" hidden="false" customHeight="false" outlineLevel="0" collapsed="false"/>
    <row r="8251" customFormat="false" ht="15" hidden="false" customHeight="false" outlineLevel="0" collapsed="false"/>
    <row r="8252" customFormat="false" ht="15" hidden="false" customHeight="false" outlineLevel="0" collapsed="false"/>
    <row r="8253" customFormat="false" ht="15" hidden="false" customHeight="false" outlineLevel="0" collapsed="false"/>
    <row r="8254" customFormat="false" ht="15" hidden="false" customHeight="false" outlineLevel="0" collapsed="false"/>
    <row r="8255" customFormat="false" ht="15" hidden="false" customHeight="false" outlineLevel="0" collapsed="false"/>
    <row r="8256" customFormat="false" ht="15" hidden="false" customHeight="false" outlineLevel="0" collapsed="false"/>
    <row r="8257" customFormat="false" ht="15" hidden="false" customHeight="false" outlineLevel="0" collapsed="false"/>
    <row r="8258" customFormat="false" ht="15" hidden="false" customHeight="false" outlineLevel="0" collapsed="false"/>
    <row r="8259" customFormat="false" ht="15" hidden="false" customHeight="false" outlineLevel="0" collapsed="false"/>
    <row r="8260" customFormat="false" ht="15" hidden="false" customHeight="false" outlineLevel="0" collapsed="false"/>
    <row r="8261" customFormat="false" ht="15" hidden="false" customHeight="false" outlineLevel="0" collapsed="false"/>
    <row r="8262" customFormat="false" ht="15" hidden="false" customHeight="false" outlineLevel="0" collapsed="false"/>
    <row r="8263" customFormat="false" ht="15" hidden="false" customHeight="false" outlineLevel="0" collapsed="false"/>
    <row r="8264" customFormat="false" ht="15" hidden="false" customHeight="false" outlineLevel="0" collapsed="false"/>
    <row r="8265" customFormat="false" ht="15" hidden="false" customHeight="false" outlineLevel="0" collapsed="false"/>
    <row r="8266" customFormat="false" ht="15" hidden="false" customHeight="false" outlineLevel="0" collapsed="false"/>
    <row r="8267" customFormat="false" ht="15" hidden="false" customHeight="false" outlineLevel="0" collapsed="false"/>
    <row r="8268" customFormat="false" ht="15" hidden="false" customHeight="false" outlineLevel="0" collapsed="false"/>
    <row r="8269" customFormat="false" ht="15" hidden="false" customHeight="false" outlineLevel="0" collapsed="false"/>
    <row r="8270" customFormat="false" ht="15" hidden="false" customHeight="false" outlineLevel="0" collapsed="false"/>
    <row r="8271" customFormat="false" ht="15" hidden="false" customHeight="false" outlineLevel="0" collapsed="false"/>
    <row r="8272" customFormat="false" ht="15" hidden="false" customHeight="false" outlineLevel="0" collapsed="false"/>
    <row r="8273" customFormat="false" ht="15" hidden="false" customHeight="false" outlineLevel="0" collapsed="false"/>
    <row r="8274" customFormat="false" ht="15" hidden="false" customHeight="false" outlineLevel="0" collapsed="false"/>
    <row r="8275" customFormat="false" ht="15" hidden="false" customHeight="false" outlineLevel="0" collapsed="false"/>
    <row r="8276" customFormat="false" ht="15" hidden="false" customHeight="false" outlineLevel="0" collapsed="false"/>
    <row r="8277" customFormat="false" ht="15" hidden="false" customHeight="false" outlineLevel="0" collapsed="false"/>
    <row r="8278" customFormat="false" ht="15" hidden="false" customHeight="false" outlineLevel="0" collapsed="false"/>
    <row r="8279" customFormat="false" ht="15" hidden="false" customHeight="false" outlineLevel="0" collapsed="false"/>
    <row r="8280" customFormat="false" ht="15" hidden="false" customHeight="false" outlineLevel="0" collapsed="false"/>
    <row r="8281" customFormat="false" ht="15" hidden="false" customHeight="false" outlineLevel="0" collapsed="false"/>
    <row r="8282" customFormat="false" ht="15" hidden="false" customHeight="false" outlineLevel="0" collapsed="false"/>
    <row r="8283" customFormat="false" ht="15" hidden="false" customHeight="false" outlineLevel="0" collapsed="false"/>
    <row r="8284" customFormat="false" ht="15" hidden="false" customHeight="false" outlineLevel="0" collapsed="false"/>
    <row r="8285" customFormat="false" ht="15" hidden="false" customHeight="false" outlineLevel="0" collapsed="false"/>
    <row r="8286" customFormat="false" ht="15" hidden="false" customHeight="false" outlineLevel="0" collapsed="false"/>
    <row r="8287" customFormat="false" ht="15" hidden="false" customHeight="false" outlineLevel="0" collapsed="false"/>
    <row r="8288" customFormat="false" ht="15" hidden="false" customHeight="false" outlineLevel="0" collapsed="false"/>
    <row r="8289" customFormat="false" ht="15" hidden="false" customHeight="false" outlineLevel="0" collapsed="false"/>
    <row r="8290" customFormat="false" ht="15" hidden="false" customHeight="false" outlineLevel="0" collapsed="false"/>
    <row r="8291" customFormat="false" ht="15" hidden="false" customHeight="false" outlineLevel="0" collapsed="false"/>
    <row r="8292" customFormat="false" ht="15" hidden="false" customHeight="false" outlineLevel="0" collapsed="false"/>
    <row r="8293" customFormat="false" ht="15" hidden="false" customHeight="false" outlineLevel="0" collapsed="false"/>
    <row r="8294" customFormat="false" ht="15" hidden="false" customHeight="false" outlineLevel="0" collapsed="false"/>
    <row r="8295" customFormat="false" ht="15" hidden="false" customHeight="false" outlineLevel="0" collapsed="false"/>
    <row r="8296" customFormat="false" ht="15" hidden="false" customHeight="false" outlineLevel="0" collapsed="false"/>
    <row r="8297" customFormat="false" ht="15" hidden="false" customHeight="false" outlineLevel="0" collapsed="false"/>
    <row r="8298" customFormat="false" ht="15" hidden="false" customHeight="false" outlineLevel="0" collapsed="false"/>
    <row r="8299" customFormat="false" ht="15" hidden="false" customHeight="false" outlineLevel="0" collapsed="false"/>
    <row r="8300" customFormat="false" ht="15" hidden="false" customHeight="false" outlineLevel="0" collapsed="false"/>
    <row r="8301" customFormat="false" ht="15" hidden="false" customHeight="false" outlineLevel="0" collapsed="false"/>
    <row r="8302" customFormat="false" ht="15" hidden="false" customHeight="false" outlineLevel="0" collapsed="false"/>
    <row r="8303" customFormat="false" ht="15" hidden="false" customHeight="false" outlineLevel="0" collapsed="false"/>
    <row r="8304" customFormat="false" ht="15" hidden="false" customHeight="false" outlineLevel="0" collapsed="false"/>
    <row r="8305" customFormat="false" ht="15" hidden="false" customHeight="false" outlineLevel="0" collapsed="false"/>
    <row r="8306" customFormat="false" ht="15" hidden="false" customHeight="false" outlineLevel="0" collapsed="false"/>
    <row r="8307" customFormat="false" ht="15" hidden="false" customHeight="false" outlineLevel="0" collapsed="false"/>
    <row r="8308" customFormat="false" ht="15" hidden="false" customHeight="false" outlineLevel="0" collapsed="false"/>
    <row r="8309" customFormat="false" ht="15" hidden="false" customHeight="false" outlineLevel="0" collapsed="false"/>
    <row r="8310" customFormat="false" ht="15" hidden="false" customHeight="false" outlineLevel="0" collapsed="false"/>
    <row r="8311" customFormat="false" ht="15" hidden="false" customHeight="false" outlineLevel="0" collapsed="false"/>
    <row r="8312" customFormat="false" ht="15" hidden="false" customHeight="false" outlineLevel="0" collapsed="false"/>
    <row r="8313" customFormat="false" ht="15" hidden="false" customHeight="false" outlineLevel="0" collapsed="false"/>
    <row r="8314" customFormat="false" ht="15" hidden="false" customHeight="false" outlineLevel="0" collapsed="false"/>
    <row r="8315" customFormat="false" ht="15" hidden="false" customHeight="false" outlineLevel="0" collapsed="false"/>
    <row r="8316" customFormat="false" ht="15" hidden="false" customHeight="false" outlineLevel="0" collapsed="false"/>
    <row r="8317" customFormat="false" ht="15" hidden="false" customHeight="false" outlineLevel="0" collapsed="false"/>
    <row r="8318" customFormat="false" ht="15" hidden="false" customHeight="false" outlineLevel="0" collapsed="false"/>
    <row r="8319" customFormat="false" ht="15" hidden="false" customHeight="false" outlineLevel="0" collapsed="false"/>
    <row r="8320" customFormat="false" ht="15" hidden="false" customHeight="false" outlineLevel="0" collapsed="false"/>
    <row r="8321" customFormat="false" ht="15" hidden="false" customHeight="false" outlineLevel="0" collapsed="false"/>
    <row r="8322" customFormat="false" ht="15" hidden="false" customHeight="false" outlineLevel="0" collapsed="false"/>
    <row r="8323" customFormat="false" ht="15" hidden="false" customHeight="false" outlineLevel="0" collapsed="false"/>
    <row r="8324" customFormat="false" ht="15" hidden="false" customHeight="false" outlineLevel="0" collapsed="false"/>
    <row r="8325" customFormat="false" ht="15" hidden="false" customHeight="false" outlineLevel="0" collapsed="false"/>
    <row r="8326" customFormat="false" ht="15" hidden="false" customHeight="false" outlineLevel="0" collapsed="false"/>
    <row r="8327" customFormat="false" ht="15" hidden="false" customHeight="false" outlineLevel="0" collapsed="false"/>
    <row r="8328" customFormat="false" ht="15" hidden="false" customHeight="false" outlineLevel="0" collapsed="false"/>
    <row r="8329" customFormat="false" ht="15" hidden="false" customHeight="false" outlineLevel="0" collapsed="false"/>
    <row r="8330" customFormat="false" ht="15" hidden="false" customHeight="false" outlineLevel="0" collapsed="false"/>
    <row r="8331" customFormat="false" ht="15" hidden="false" customHeight="false" outlineLevel="0" collapsed="false"/>
    <row r="8332" customFormat="false" ht="15" hidden="false" customHeight="false" outlineLevel="0" collapsed="false"/>
    <row r="8333" customFormat="false" ht="15" hidden="false" customHeight="false" outlineLevel="0" collapsed="false"/>
    <row r="8334" customFormat="false" ht="15" hidden="false" customHeight="false" outlineLevel="0" collapsed="false"/>
    <row r="8335" customFormat="false" ht="15" hidden="false" customHeight="false" outlineLevel="0" collapsed="false"/>
    <row r="8336" customFormat="false" ht="15" hidden="false" customHeight="false" outlineLevel="0" collapsed="false"/>
    <row r="8337" customFormat="false" ht="15" hidden="false" customHeight="false" outlineLevel="0" collapsed="false"/>
    <row r="8338" customFormat="false" ht="15" hidden="false" customHeight="false" outlineLevel="0" collapsed="false"/>
    <row r="8339" customFormat="false" ht="15" hidden="false" customHeight="false" outlineLevel="0" collapsed="false"/>
    <row r="8340" customFormat="false" ht="15" hidden="false" customHeight="false" outlineLevel="0" collapsed="false"/>
    <row r="8341" customFormat="false" ht="15" hidden="false" customHeight="false" outlineLevel="0" collapsed="false"/>
    <row r="8342" customFormat="false" ht="15" hidden="false" customHeight="false" outlineLevel="0" collapsed="false"/>
    <row r="8343" customFormat="false" ht="15" hidden="false" customHeight="false" outlineLevel="0" collapsed="false"/>
    <row r="8344" customFormat="false" ht="15" hidden="false" customHeight="false" outlineLevel="0" collapsed="false"/>
    <row r="8345" customFormat="false" ht="15" hidden="false" customHeight="false" outlineLevel="0" collapsed="false"/>
    <row r="8346" customFormat="false" ht="15" hidden="false" customHeight="false" outlineLevel="0" collapsed="false"/>
    <row r="8347" customFormat="false" ht="15" hidden="false" customHeight="false" outlineLevel="0" collapsed="false"/>
    <row r="8348" customFormat="false" ht="15" hidden="false" customHeight="false" outlineLevel="0" collapsed="false"/>
    <row r="8349" customFormat="false" ht="15" hidden="false" customHeight="false" outlineLevel="0" collapsed="false"/>
    <row r="8350" customFormat="false" ht="15" hidden="false" customHeight="false" outlineLevel="0" collapsed="false"/>
    <row r="8351" customFormat="false" ht="15" hidden="false" customHeight="false" outlineLevel="0" collapsed="false"/>
    <row r="8352" customFormat="false" ht="15" hidden="false" customHeight="false" outlineLevel="0" collapsed="false"/>
    <row r="8353" customFormat="false" ht="15" hidden="false" customHeight="false" outlineLevel="0" collapsed="false"/>
    <row r="8354" customFormat="false" ht="15" hidden="false" customHeight="false" outlineLevel="0" collapsed="false"/>
    <row r="8355" customFormat="false" ht="15" hidden="false" customHeight="false" outlineLevel="0" collapsed="false"/>
    <row r="8356" customFormat="false" ht="15" hidden="false" customHeight="false" outlineLevel="0" collapsed="false"/>
    <row r="8357" customFormat="false" ht="15" hidden="false" customHeight="false" outlineLevel="0" collapsed="false"/>
    <row r="8358" customFormat="false" ht="15" hidden="false" customHeight="false" outlineLevel="0" collapsed="false"/>
    <row r="8359" customFormat="false" ht="15" hidden="false" customHeight="false" outlineLevel="0" collapsed="false"/>
    <row r="8360" customFormat="false" ht="15" hidden="false" customHeight="false" outlineLevel="0" collapsed="false"/>
    <row r="8361" customFormat="false" ht="15" hidden="false" customHeight="false" outlineLevel="0" collapsed="false"/>
    <row r="8362" customFormat="false" ht="15" hidden="false" customHeight="false" outlineLevel="0" collapsed="false"/>
    <row r="8363" customFormat="false" ht="15" hidden="false" customHeight="false" outlineLevel="0" collapsed="false"/>
    <row r="8364" customFormat="false" ht="15" hidden="false" customHeight="false" outlineLevel="0" collapsed="false"/>
    <row r="8365" customFormat="false" ht="15" hidden="false" customHeight="false" outlineLevel="0" collapsed="false"/>
    <row r="8366" customFormat="false" ht="15" hidden="false" customHeight="false" outlineLevel="0" collapsed="false"/>
    <row r="8367" customFormat="false" ht="15" hidden="false" customHeight="false" outlineLevel="0" collapsed="false"/>
    <row r="8368" customFormat="false" ht="15" hidden="false" customHeight="false" outlineLevel="0" collapsed="false"/>
    <row r="8369" customFormat="false" ht="15" hidden="false" customHeight="false" outlineLevel="0" collapsed="false"/>
    <row r="8370" customFormat="false" ht="15" hidden="false" customHeight="false" outlineLevel="0" collapsed="false"/>
    <row r="8371" customFormat="false" ht="15" hidden="false" customHeight="false" outlineLevel="0" collapsed="false"/>
    <row r="8372" customFormat="false" ht="15" hidden="false" customHeight="false" outlineLevel="0" collapsed="false"/>
    <row r="8373" customFormat="false" ht="15" hidden="false" customHeight="false" outlineLevel="0" collapsed="false"/>
    <row r="8374" customFormat="false" ht="15" hidden="false" customHeight="false" outlineLevel="0" collapsed="false"/>
    <row r="8375" customFormat="false" ht="15" hidden="false" customHeight="false" outlineLevel="0" collapsed="false"/>
    <row r="8376" customFormat="false" ht="15" hidden="false" customHeight="false" outlineLevel="0" collapsed="false"/>
    <row r="8377" customFormat="false" ht="15" hidden="false" customHeight="false" outlineLevel="0" collapsed="false"/>
    <row r="8378" customFormat="false" ht="15" hidden="false" customHeight="false" outlineLevel="0" collapsed="false"/>
    <row r="8379" customFormat="false" ht="15" hidden="false" customHeight="false" outlineLevel="0" collapsed="false"/>
    <row r="8380" customFormat="false" ht="15" hidden="false" customHeight="false" outlineLevel="0" collapsed="false"/>
    <row r="8381" customFormat="false" ht="15" hidden="false" customHeight="false" outlineLevel="0" collapsed="false"/>
    <row r="8382" customFormat="false" ht="15" hidden="false" customHeight="false" outlineLevel="0" collapsed="false"/>
    <row r="8383" customFormat="false" ht="15" hidden="false" customHeight="false" outlineLevel="0" collapsed="false"/>
    <row r="8384" customFormat="false" ht="15" hidden="false" customHeight="false" outlineLevel="0" collapsed="false"/>
    <row r="8385" customFormat="false" ht="15" hidden="false" customHeight="false" outlineLevel="0" collapsed="false"/>
    <row r="8386" customFormat="false" ht="15" hidden="false" customHeight="false" outlineLevel="0" collapsed="false"/>
    <row r="8387" customFormat="false" ht="15" hidden="false" customHeight="false" outlineLevel="0" collapsed="false"/>
    <row r="8388" customFormat="false" ht="15" hidden="false" customHeight="false" outlineLevel="0" collapsed="false"/>
    <row r="8389" customFormat="false" ht="15" hidden="false" customHeight="false" outlineLevel="0" collapsed="false"/>
    <row r="8390" customFormat="false" ht="15" hidden="false" customHeight="false" outlineLevel="0" collapsed="false"/>
    <row r="8391" customFormat="false" ht="15" hidden="false" customHeight="false" outlineLevel="0" collapsed="false"/>
    <row r="8392" customFormat="false" ht="15" hidden="false" customHeight="false" outlineLevel="0" collapsed="false"/>
    <row r="8393" customFormat="false" ht="15" hidden="false" customHeight="false" outlineLevel="0" collapsed="false"/>
    <row r="8394" customFormat="false" ht="15" hidden="false" customHeight="false" outlineLevel="0" collapsed="false"/>
    <row r="8395" customFormat="false" ht="15" hidden="false" customHeight="false" outlineLevel="0" collapsed="false"/>
    <row r="8396" customFormat="false" ht="15" hidden="false" customHeight="false" outlineLevel="0" collapsed="false"/>
    <row r="8397" customFormat="false" ht="15" hidden="false" customHeight="false" outlineLevel="0" collapsed="false"/>
    <row r="8398" customFormat="false" ht="15" hidden="false" customHeight="false" outlineLevel="0" collapsed="false"/>
    <row r="8399" customFormat="false" ht="15" hidden="false" customHeight="false" outlineLevel="0" collapsed="false"/>
    <row r="8400" customFormat="false" ht="15" hidden="false" customHeight="false" outlineLevel="0" collapsed="false"/>
    <row r="8401" customFormat="false" ht="15" hidden="false" customHeight="false" outlineLevel="0" collapsed="false"/>
    <row r="8402" customFormat="false" ht="15" hidden="false" customHeight="false" outlineLevel="0" collapsed="false"/>
    <row r="8403" customFormat="false" ht="15" hidden="false" customHeight="false" outlineLevel="0" collapsed="false"/>
    <row r="8404" customFormat="false" ht="15" hidden="false" customHeight="false" outlineLevel="0" collapsed="false"/>
    <row r="8405" customFormat="false" ht="15" hidden="false" customHeight="false" outlineLevel="0" collapsed="false"/>
    <row r="8406" customFormat="false" ht="15" hidden="false" customHeight="false" outlineLevel="0" collapsed="false"/>
    <row r="8407" customFormat="false" ht="15" hidden="false" customHeight="false" outlineLevel="0" collapsed="false"/>
    <row r="8408" customFormat="false" ht="15" hidden="false" customHeight="false" outlineLevel="0" collapsed="false"/>
    <row r="8409" customFormat="false" ht="15" hidden="false" customHeight="false" outlineLevel="0" collapsed="false"/>
    <row r="8410" customFormat="false" ht="15" hidden="false" customHeight="false" outlineLevel="0" collapsed="false"/>
    <row r="8411" customFormat="false" ht="15" hidden="false" customHeight="false" outlineLevel="0" collapsed="false"/>
    <row r="8412" customFormat="false" ht="15" hidden="false" customHeight="false" outlineLevel="0" collapsed="false"/>
    <row r="8413" customFormat="false" ht="15" hidden="false" customHeight="false" outlineLevel="0" collapsed="false"/>
    <row r="8414" customFormat="false" ht="15" hidden="false" customHeight="false" outlineLevel="0" collapsed="false"/>
    <row r="8415" customFormat="false" ht="15" hidden="false" customHeight="false" outlineLevel="0" collapsed="false"/>
    <row r="8416" customFormat="false" ht="15" hidden="false" customHeight="false" outlineLevel="0" collapsed="false"/>
    <row r="8417" customFormat="false" ht="15" hidden="false" customHeight="false" outlineLevel="0" collapsed="false"/>
    <row r="8418" customFormat="false" ht="15" hidden="false" customHeight="false" outlineLevel="0" collapsed="false"/>
    <row r="8419" customFormat="false" ht="15" hidden="false" customHeight="false" outlineLevel="0" collapsed="false"/>
    <row r="8420" customFormat="false" ht="15" hidden="false" customHeight="false" outlineLevel="0" collapsed="false"/>
    <row r="8421" customFormat="false" ht="15" hidden="false" customHeight="false" outlineLevel="0" collapsed="false"/>
    <row r="8422" customFormat="false" ht="15" hidden="false" customHeight="false" outlineLevel="0" collapsed="false"/>
    <row r="8423" customFormat="false" ht="15" hidden="false" customHeight="false" outlineLevel="0" collapsed="false"/>
    <row r="8424" customFormat="false" ht="15" hidden="false" customHeight="false" outlineLevel="0" collapsed="false"/>
    <row r="8425" customFormat="false" ht="15" hidden="false" customHeight="false" outlineLevel="0" collapsed="false"/>
    <row r="8426" customFormat="false" ht="15" hidden="false" customHeight="false" outlineLevel="0" collapsed="false"/>
    <row r="8427" customFormat="false" ht="15" hidden="false" customHeight="false" outlineLevel="0" collapsed="false"/>
    <row r="8428" customFormat="false" ht="15" hidden="false" customHeight="false" outlineLevel="0" collapsed="false"/>
    <row r="8429" customFormat="false" ht="15" hidden="false" customHeight="false" outlineLevel="0" collapsed="false"/>
    <row r="8430" customFormat="false" ht="15" hidden="false" customHeight="false" outlineLevel="0" collapsed="false"/>
    <row r="8431" customFormat="false" ht="15" hidden="false" customHeight="false" outlineLevel="0" collapsed="false"/>
    <row r="8432" customFormat="false" ht="15" hidden="false" customHeight="false" outlineLevel="0" collapsed="false"/>
    <row r="8433" customFormat="false" ht="15" hidden="false" customHeight="false" outlineLevel="0" collapsed="false"/>
    <row r="8434" customFormat="false" ht="15" hidden="false" customHeight="false" outlineLevel="0" collapsed="false"/>
    <row r="8435" customFormat="false" ht="15" hidden="false" customHeight="false" outlineLevel="0" collapsed="false"/>
    <row r="8436" customFormat="false" ht="15" hidden="false" customHeight="false" outlineLevel="0" collapsed="false"/>
    <row r="8437" customFormat="false" ht="15" hidden="false" customHeight="false" outlineLevel="0" collapsed="false"/>
    <row r="8438" customFormat="false" ht="15" hidden="false" customHeight="false" outlineLevel="0" collapsed="false"/>
    <row r="8439" customFormat="false" ht="15" hidden="false" customHeight="false" outlineLevel="0" collapsed="false"/>
    <row r="8440" customFormat="false" ht="15" hidden="false" customHeight="false" outlineLevel="0" collapsed="false"/>
    <row r="8441" customFormat="false" ht="15" hidden="false" customHeight="false" outlineLevel="0" collapsed="false"/>
    <row r="8442" customFormat="false" ht="15" hidden="false" customHeight="false" outlineLevel="0" collapsed="false"/>
    <row r="8443" customFormat="false" ht="15" hidden="false" customHeight="false" outlineLevel="0" collapsed="false"/>
    <row r="8444" customFormat="false" ht="15" hidden="false" customHeight="false" outlineLevel="0" collapsed="false"/>
    <row r="8445" customFormat="false" ht="15" hidden="false" customHeight="false" outlineLevel="0" collapsed="false"/>
    <row r="8446" customFormat="false" ht="15" hidden="false" customHeight="false" outlineLevel="0" collapsed="false"/>
    <row r="8447" customFormat="false" ht="15" hidden="false" customHeight="false" outlineLevel="0" collapsed="false"/>
    <row r="8448" customFormat="false" ht="15" hidden="false" customHeight="false" outlineLevel="0" collapsed="false"/>
    <row r="8449" customFormat="false" ht="15" hidden="false" customHeight="false" outlineLevel="0" collapsed="false"/>
    <row r="8450" customFormat="false" ht="15" hidden="false" customHeight="false" outlineLevel="0" collapsed="false"/>
    <row r="8451" customFormat="false" ht="15" hidden="false" customHeight="false" outlineLevel="0" collapsed="false"/>
    <row r="8452" customFormat="false" ht="15" hidden="false" customHeight="false" outlineLevel="0" collapsed="false"/>
    <row r="8453" customFormat="false" ht="15" hidden="false" customHeight="false" outlineLevel="0" collapsed="false"/>
    <row r="8454" customFormat="false" ht="15" hidden="false" customHeight="false" outlineLevel="0" collapsed="false"/>
    <row r="8455" customFormat="false" ht="15" hidden="false" customHeight="false" outlineLevel="0" collapsed="false"/>
    <row r="8456" customFormat="false" ht="15" hidden="false" customHeight="false" outlineLevel="0" collapsed="false"/>
    <row r="8457" customFormat="false" ht="15" hidden="false" customHeight="false" outlineLevel="0" collapsed="false"/>
    <row r="8458" customFormat="false" ht="15" hidden="false" customHeight="false" outlineLevel="0" collapsed="false"/>
    <row r="8459" customFormat="false" ht="15" hidden="false" customHeight="false" outlineLevel="0" collapsed="false"/>
    <row r="8460" customFormat="false" ht="15" hidden="false" customHeight="false" outlineLevel="0" collapsed="false"/>
    <row r="8461" customFormat="false" ht="15" hidden="false" customHeight="false" outlineLevel="0" collapsed="false"/>
    <row r="8462" customFormat="false" ht="15" hidden="false" customHeight="false" outlineLevel="0" collapsed="false"/>
    <row r="8463" customFormat="false" ht="15" hidden="false" customHeight="false" outlineLevel="0" collapsed="false"/>
    <row r="8464" customFormat="false" ht="15" hidden="false" customHeight="false" outlineLevel="0" collapsed="false"/>
    <row r="8465" customFormat="false" ht="15" hidden="false" customHeight="false" outlineLevel="0" collapsed="false"/>
    <row r="8466" customFormat="false" ht="15" hidden="false" customHeight="false" outlineLevel="0" collapsed="false"/>
    <row r="8467" customFormat="false" ht="15" hidden="false" customHeight="false" outlineLevel="0" collapsed="false"/>
    <row r="8468" customFormat="false" ht="15" hidden="false" customHeight="false" outlineLevel="0" collapsed="false"/>
    <row r="8469" customFormat="false" ht="15" hidden="false" customHeight="false" outlineLevel="0" collapsed="false"/>
    <row r="8470" customFormat="false" ht="15" hidden="false" customHeight="false" outlineLevel="0" collapsed="false"/>
    <row r="8471" customFormat="false" ht="15" hidden="false" customHeight="false" outlineLevel="0" collapsed="false"/>
    <row r="8472" customFormat="false" ht="15" hidden="false" customHeight="false" outlineLevel="0" collapsed="false"/>
    <row r="8473" customFormat="false" ht="15" hidden="false" customHeight="false" outlineLevel="0" collapsed="false"/>
    <row r="8474" customFormat="false" ht="15" hidden="false" customHeight="false" outlineLevel="0" collapsed="false"/>
    <row r="8475" customFormat="false" ht="15" hidden="false" customHeight="false" outlineLevel="0" collapsed="false"/>
    <row r="8476" customFormat="false" ht="15" hidden="false" customHeight="false" outlineLevel="0" collapsed="false"/>
    <row r="8477" customFormat="false" ht="15" hidden="false" customHeight="false" outlineLevel="0" collapsed="false"/>
    <row r="8478" customFormat="false" ht="15" hidden="false" customHeight="false" outlineLevel="0" collapsed="false"/>
    <row r="8479" customFormat="false" ht="15" hidden="false" customHeight="false" outlineLevel="0" collapsed="false"/>
    <row r="8480" customFormat="false" ht="15" hidden="false" customHeight="false" outlineLevel="0" collapsed="false"/>
    <row r="8481" customFormat="false" ht="15" hidden="false" customHeight="false" outlineLevel="0" collapsed="false"/>
    <row r="8482" customFormat="false" ht="15" hidden="false" customHeight="false" outlineLevel="0" collapsed="false"/>
    <row r="8483" customFormat="false" ht="15" hidden="false" customHeight="false" outlineLevel="0" collapsed="false"/>
    <row r="8484" customFormat="false" ht="15" hidden="false" customHeight="false" outlineLevel="0" collapsed="false"/>
    <row r="8485" customFormat="false" ht="15" hidden="false" customHeight="false" outlineLevel="0" collapsed="false"/>
    <row r="8486" customFormat="false" ht="15" hidden="false" customHeight="false" outlineLevel="0" collapsed="false"/>
    <row r="8487" customFormat="false" ht="15" hidden="false" customHeight="false" outlineLevel="0" collapsed="false"/>
    <row r="8488" customFormat="false" ht="15" hidden="false" customHeight="false" outlineLevel="0" collapsed="false"/>
    <row r="8489" customFormat="false" ht="15" hidden="false" customHeight="false" outlineLevel="0" collapsed="false"/>
    <row r="8490" customFormat="false" ht="15" hidden="false" customHeight="false" outlineLevel="0" collapsed="false"/>
    <row r="8491" customFormat="false" ht="15" hidden="false" customHeight="false" outlineLevel="0" collapsed="false"/>
    <row r="8492" customFormat="false" ht="15" hidden="false" customHeight="false" outlineLevel="0" collapsed="false"/>
    <row r="8493" customFormat="false" ht="15" hidden="false" customHeight="false" outlineLevel="0" collapsed="false"/>
    <row r="8494" customFormat="false" ht="15" hidden="false" customHeight="false" outlineLevel="0" collapsed="false"/>
    <row r="8495" customFormat="false" ht="15" hidden="false" customHeight="false" outlineLevel="0" collapsed="false"/>
    <row r="8496" customFormat="false" ht="15" hidden="false" customHeight="false" outlineLevel="0" collapsed="false"/>
    <row r="8497" customFormat="false" ht="15" hidden="false" customHeight="false" outlineLevel="0" collapsed="false"/>
    <row r="8498" customFormat="false" ht="15" hidden="false" customHeight="false" outlineLevel="0" collapsed="false"/>
    <row r="8499" customFormat="false" ht="15" hidden="false" customHeight="false" outlineLevel="0" collapsed="false"/>
    <row r="8500" customFormat="false" ht="15" hidden="false" customHeight="false" outlineLevel="0" collapsed="false"/>
    <row r="8501" customFormat="false" ht="15" hidden="false" customHeight="false" outlineLevel="0" collapsed="false"/>
    <row r="8502" customFormat="false" ht="15" hidden="false" customHeight="false" outlineLevel="0" collapsed="false"/>
    <row r="8503" customFormat="false" ht="15" hidden="false" customHeight="false" outlineLevel="0" collapsed="false"/>
    <row r="8504" customFormat="false" ht="15" hidden="false" customHeight="false" outlineLevel="0" collapsed="false"/>
    <row r="8505" customFormat="false" ht="15" hidden="false" customHeight="false" outlineLevel="0" collapsed="false"/>
    <row r="8506" customFormat="false" ht="15" hidden="false" customHeight="false" outlineLevel="0" collapsed="false"/>
    <row r="8507" customFormat="false" ht="15" hidden="false" customHeight="false" outlineLevel="0" collapsed="false"/>
    <row r="8508" customFormat="false" ht="15" hidden="false" customHeight="false" outlineLevel="0" collapsed="false"/>
    <row r="8509" customFormat="false" ht="15" hidden="false" customHeight="false" outlineLevel="0" collapsed="false"/>
    <row r="8510" customFormat="false" ht="15" hidden="false" customHeight="false" outlineLevel="0" collapsed="false"/>
    <row r="8511" customFormat="false" ht="15" hidden="false" customHeight="false" outlineLevel="0" collapsed="false"/>
    <row r="8512" customFormat="false" ht="15" hidden="false" customHeight="false" outlineLevel="0" collapsed="false"/>
    <row r="8513" customFormat="false" ht="15" hidden="false" customHeight="false" outlineLevel="0" collapsed="false"/>
    <row r="8514" customFormat="false" ht="15" hidden="false" customHeight="false" outlineLevel="0" collapsed="false"/>
    <row r="8515" customFormat="false" ht="15" hidden="false" customHeight="false" outlineLevel="0" collapsed="false"/>
    <row r="8516" customFormat="false" ht="15" hidden="false" customHeight="false" outlineLevel="0" collapsed="false"/>
    <row r="8517" customFormat="false" ht="15" hidden="false" customHeight="false" outlineLevel="0" collapsed="false"/>
    <row r="8518" customFormat="false" ht="15" hidden="false" customHeight="false" outlineLevel="0" collapsed="false"/>
    <row r="8519" customFormat="false" ht="15" hidden="false" customHeight="false" outlineLevel="0" collapsed="false"/>
    <row r="8520" customFormat="false" ht="15" hidden="false" customHeight="false" outlineLevel="0" collapsed="false"/>
    <row r="8521" customFormat="false" ht="15" hidden="false" customHeight="false" outlineLevel="0" collapsed="false"/>
    <row r="8522" customFormat="false" ht="15" hidden="false" customHeight="false" outlineLevel="0" collapsed="false"/>
    <row r="8523" customFormat="false" ht="15" hidden="false" customHeight="false" outlineLevel="0" collapsed="false"/>
    <row r="8524" customFormat="false" ht="15" hidden="false" customHeight="false" outlineLevel="0" collapsed="false"/>
    <row r="8525" customFormat="false" ht="15" hidden="false" customHeight="false" outlineLevel="0" collapsed="false"/>
    <row r="8526" customFormat="false" ht="15" hidden="false" customHeight="false" outlineLevel="0" collapsed="false"/>
    <row r="8527" customFormat="false" ht="15" hidden="false" customHeight="false" outlineLevel="0" collapsed="false"/>
    <row r="8528" customFormat="false" ht="15" hidden="false" customHeight="false" outlineLevel="0" collapsed="false"/>
    <row r="8529" customFormat="false" ht="15" hidden="false" customHeight="false" outlineLevel="0" collapsed="false"/>
    <row r="8530" customFormat="false" ht="15" hidden="false" customHeight="false" outlineLevel="0" collapsed="false"/>
    <row r="8531" customFormat="false" ht="15" hidden="false" customHeight="false" outlineLevel="0" collapsed="false"/>
    <row r="8532" customFormat="false" ht="15" hidden="false" customHeight="false" outlineLevel="0" collapsed="false"/>
    <row r="8533" customFormat="false" ht="15" hidden="false" customHeight="false" outlineLevel="0" collapsed="false"/>
    <row r="8534" customFormat="false" ht="15" hidden="false" customHeight="false" outlineLevel="0" collapsed="false"/>
    <row r="8535" customFormat="false" ht="15" hidden="false" customHeight="false" outlineLevel="0" collapsed="false"/>
    <row r="8536" customFormat="false" ht="15" hidden="false" customHeight="false" outlineLevel="0" collapsed="false"/>
    <row r="8537" customFormat="false" ht="15" hidden="false" customHeight="false" outlineLevel="0" collapsed="false"/>
    <row r="8538" customFormat="false" ht="15" hidden="false" customHeight="false" outlineLevel="0" collapsed="false"/>
    <row r="8539" customFormat="false" ht="15" hidden="false" customHeight="false" outlineLevel="0" collapsed="false"/>
    <row r="8540" customFormat="false" ht="15" hidden="false" customHeight="false" outlineLevel="0" collapsed="false"/>
    <row r="8541" customFormat="false" ht="15" hidden="false" customHeight="false" outlineLevel="0" collapsed="false"/>
    <row r="8542" customFormat="false" ht="15" hidden="false" customHeight="false" outlineLevel="0" collapsed="false"/>
    <row r="8543" customFormat="false" ht="15" hidden="false" customHeight="false" outlineLevel="0" collapsed="false"/>
    <row r="8544" customFormat="false" ht="15" hidden="false" customHeight="false" outlineLevel="0" collapsed="false"/>
    <row r="8545" customFormat="false" ht="15" hidden="false" customHeight="false" outlineLevel="0" collapsed="false"/>
    <row r="8546" customFormat="false" ht="15" hidden="false" customHeight="false" outlineLevel="0" collapsed="false"/>
    <row r="8547" customFormat="false" ht="15" hidden="false" customHeight="false" outlineLevel="0" collapsed="false"/>
    <row r="8548" customFormat="false" ht="15" hidden="false" customHeight="false" outlineLevel="0" collapsed="false"/>
    <row r="8549" customFormat="false" ht="15" hidden="false" customHeight="false" outlineLevel="0" collapsed="false"/>
    <row r="8550" customFormat="false" ht="15" hidden="false" customHeight="false" outlineLevel="0" collapsed="false"/>
    <row r="8551" customFormat="false" ht="15" hidden="false" customHeight="false" outlineLevel="0" collapsed="false"/>
    <row r="8552" customFormat="false" ht="15" hidden="false" customHeight="false" outlineLevel="0" collapsed="false"/>
    <row r="8553" customFormat="false" ht="15" hidden="false" customHeight="false" outlineLevel="0" collapsed="false"/>
    <row r="8554" customFormat="false" ht="15" hidden="false" customHeight="false" outlineLevel="0" collapsed="false"/>
    <row r="8555" customFormat="false" ht="15" hidden="false" customHeight="false" outlineLevel="0" collapsed="false"/>
    <row r="8556" customFormat="false" ht="15" hidden="false" customHeight="false" outlineLevel="0" collapsed="false"/>
    <row r="8557" customFormat="false" ht="15" hidden="false" customHeight="false" outlineLevel="0" collapsed="false"/>
    <row r="8558" customFormat="false" ht="15" hidden="false" customHeight="false" outlineLevel="0" collapsed="false"/>
    <row r="8559" customFormat="false" ht="15" hidden="false" customHeight="false" outlineLevel="0" collapsed="false"/>
    <row r="8560" customFormat="false" ht="15" hidden="false" customHeight="false" outlineLevel="0" collapsed="false"/>
    <row r="8561" customFormat="false" ht="15" hidden="false" customHeight="false" outlineLevel="0" collapsed="false"/>
    <row r="8562" customFormat="false" ht="15" hidden="false" customHeight="false" outlineLevel="0" collapsed="false"/>
    <row r="8563" customFormat="false" ht="15" hidden="false" customHeight="false" outlineLevel="0" collapsed="false"/>
    <row r="8564" customFormat="false" ht="15" hidden="false" customHeight="false" outlineLevel="0" collapsed="false"/>
    <row r="8565" customFormat="false" ht="15" hidden="false" customHeight="false" outlineLevel="0" collapsed="false"/>
    <row r="8566" customFormat="false" ht="15" hidden="false" customHeight="false" outlineLevel="0" collapsed="false"/>
    <row r="8567" customFormat="false" ht="15" hidden="false" customHeight="false" outlineLevel="0" collapsed="false"/>
    <row r="8568" customFormat="false" ht="15" hidden="false" customHeight="false" outlineLevel="0" collapsed="false"/>
    <row r="8569" customFormat="false" ht="15" hidden="false" customHeight="false" outlineLevel="0" collapsed="false"/>
    <row r="8570" customFormat="false" ht="15" hidden="false" customHeight="false" outlineLevel="0" collapsed="false"/>
    <row r="8571" customFormat="false" ht="15" hidden="false" customHeight="false" outlineLevel="0" collapsed="false"/>
    <row r="8572" customFormat="false" ht="15" hidden="false" customHeight="false" outlineLevel="0" collapsed="false"/>
    <row r="8573" customFormat="false" ht="15" hidden="false" customHeight="false" outlineLevel="0" collapsed="false"/>
    <row r="8574" customFormat="false" ht="15" hidden="false" customHeight="false" outlineLevel="0" collapsed="false"/>
    <row r="8575" customFormat="false" ht="15" hidden="false" customHeight="false" outlineLevel="0" collapsed="false"/>
    <row r="8576" customFormat="false" ht="15" hidden="false" customHeight="false" outlineLevel="0" collapsed="false"/>
    <row r="8577" customFormat="false" ht="15" hidden="false" customHeight="false" outlineLevel="0" collapsed="false"/>
    <row r="8578" customFormat="false" ht="15" hidden="false" customHeight="false" outlineLevel="0" collapsed="false"/>
    <row r="8579" customFormat="false" ht="15" hidden="false" customHeight="false" outlineLevel="0" collapsed="false"/>
    <row r="8580" customFormat="false" ht="15" hidden="false" customHeight="false" outlineLevel="0" collapsed="false"/>
    <row r="8581" customFormat="false" ht="15" hidden="false" customHeight="false" outlineLevel="0" collapsed="false"/>
    <row r="8582" customFormat="false" ht="15" hidden="false" customHeight="false" outlineLevel="0" collapsed="false"/>
    <row r="8583" customFormat="false" ht="15" hidden="false" customHeight="false" outlineLevel="0" collapsed="false"/>
    <row r="8584" customFormat="false" ht="15" hidden="false" customHeight="false" outlineLevel="0" collapsed="false"/>
    <row r="8585" customFormat="false" ht="15" hidden="false" customHeight="false" outlineLevel="0" collapsed="false"/>
    <row r="8586" customFormat="false" ht="15" hidden="false" customHeight="false" outlineLevel="0" collapsed="false"/>
    <row r="8587" customFormat="false" ht="15" hidden="false" customHeight="false" outlineLevel="0" collapsed="false"/>
    <row r="8588" customFormat="false" ht="15" hidden="false" customHeight="false" outlineLevel="0" collapsed="false"/>
    <row r="8589" customFormat="false" ht="15" hidden="false" customHeight="false" outlineLevel="0" collapsed="false"/>
    <row r="8590" customFormat="false" ht="15" hidden="false" customHeight="false" outlineLevel="0" collapsed="false"/>
    <row r="8591" customFormat="false" ht="15" hidden="false" customHeight="false" outlineLevel="0" collapsed="false"/>
    <row r="8592" customFormat="false" ht="15" hidden="false" customHeight="false" outlineLevel="0" collapsed="false"/>
    <row r="8593" customFormat="false" ht="15" hidden="false" customHeight="false" outlineLevel="0" collapsed="false"/>
    <row r="8594" customFormat="false" ht="15" hidden="false" customHeight="false" outlineLevel="0" collapsed="false"/>
    <row r="8595" customFormat="false" ht="15" hidden="false" customHeight="false" outlineLevel="0" collapsed="false"/>
    <row r="8596" customFormat="false" ht="15" hidden="false" customHeight="false" outlineLevel="0" collapsed="false"/>
    <row r="8597" customFormat="false" ht="15" hidden="false" customHeight="false" outlineLevel="0" collapsed="false"/>
    <row r="8598" customFormat="false" ht="15" hidden="false" customHeight="false" outlineLevel="0" collapsed="false"/>
    <row r="8599" customFormat="false" ht="15" hidden="false" customHeight="false" outlineLevel="0" collapsed="false"/>
    <row r="8600" customFormat="false" ht="15" hidden="false" customHeight="false" outlineLevel="0" collapsed="false"/>
    <row r="8601" customFormat="false" ht="15" hidden="false" customHeight="false" outlineLevel="0" collapsed="false"/>
    <row r="8602" customFormat="false" ht="15" hidden="false" customHeight="false" outlineLevel="0" collapsed="false"/>
    <row r="8603" customFormat="false" ht="15" hidden="false" customHeight="false" outlineLevel="0" collapsed="false"/>
    <row r="8604" customFormat="false" ht="15" hidden="false" customHeight="false" outlineLevel="0" collapsed="false"/>
    <row r="8605" customFormat="false" ht="15" hidden="false" customHeight="false" outlineLevel="0" collapsed="false"/>
    <row r="8606" customFormat="false" ht="15" hidden="false" customHeight="false" outlineLevel="0" collapsed="false"/>
    <row r="8607" customFormat="false" ht="15" hidden="false" customHeight="false" outlineLevel="0" collapsed="false"/>
    <row r="8608" customFormat="false" ht="15" hidden="false" customHeight="false" outlineLevel="0" collapsed="false"/>
    <row r="8609" customFormat="false" ht="15" hidden="false" customHeight="false" outlineLevel="0" collapsed="false"/>
    <row r="8610" customFormat="false" ht="15" hidden="false" customHeight="false" outlineLevel="0" collapsed="false"/>
    <row r="8611" customFormat="false" ht="15" hidden="false" customHeight="false" outlineLevel="0" collapsed="false"/>
    <row r="8612" customFormat="false" ht="15" hidden="false" customHeight="false" outlineLevel="0" collapsed="false"/>
    <row r="8613" customFormat="false" ht="15" hidden="false" customHeight="false" outlineLevel="0" collapsed="false"/>
    <row r="8614" customFormat="false" ht="15" hidden="false" customHeight="false" outlineLevel="0" collapsed="false"/>
    <row r="8615" customFormat="false" ht="15" hidden="false" customHeight="false" outlineLevel="0" collapsed="false"/>
    <row r="8616" customFormat="false" ht="15" hidden="false" customHeight="false" outlineLevel="0" collapsed="false"/>
    <row r="8617" customFormat="false" ht="15" hidden="false" customHeight="false" outlineLevel="0" collapsed="false"/>
    <row r="8618" customFormat="false" ht="15" hidden="false" customHeight="false" outlineLevel="0" collapsed="false"/>
    <row r="8619" customFormat="false" ht="15" hidden="false" customHeight="false" outlineLevel="0" collapsed="false"/>
    <row r="8620" customFormat="false" ht="15" hidden="false" customHeight="false" outlineLevel="0" collapsed="false"/>
    <row r="8621" customFormat="false" ht="15" hidden="false" customHeight="false" outlineLevel="0" collapsed="false"/>
    <row r="8622" customFormat="false" ht="15" hidden="false" customHeight="false" outlineLevel="0" collapsed="false"/>
    <row r="8623" customFormat="false" ht="15" hidden="false" customHeight="false" outlineLevel="0" collapsed="false"/>
    <row r="8624" customFormat="false" ht="15" hidden="false" customHeight="false" outlineLevel="0" collapsed="false"/>
    <row r="8625" customFormat="false" ht="15" hidden="false" customHeight="false" outlineLevel="0" collapsed="false"/>
    <row r="8626" customFormat="false" ht="15" hidden="false" customHeight="false" outlineLevel="0" collapsed="false"/>
    <row r="8627" customFormat="false" ht="15" hidden="false" customHeight="false" outlineLevel="0" collapsed="false"/>
    <row r="8628" customFormat="false" ht="15" hidden="false" customHeight="false" outlineLevel="0" collapsed="false"/>
    <row r="8629" customFormat="false" ht="15" hidden="false" customHeight="false" outlineLevel="0" collapsed="false"/>
    <row r="8630" customFormat="false" ht="15" hidden="false" customHeight="false" outlineLevel="0" collapsed="false"/>
    <row r="8631" customFormat="false" ht="15" hidden="false" customHeight="false" outlineLevel="0" collapsed="false"/>
    <row r="8632" customFormat="false" ht="15" hidden="false" customHeight="false" outlineLevel="0" collapsed="false"/>
    <row r="8633" customFormat="false" ht="15" hidden="false" customHeight="false" outlineLevel="0" collapsed="false"/>
    <row r="8634" customFormat="false" ht="15" hidden="false" customHeight="false" outlineLevel="0" collapsed="false"/>
    <row r="8635" customFormat="false" ht="15" hidden="false" customHeight="false" outlineLevel="0" collapsed="false"/>
    <row r="8636" customFormat="false" ht="15" hidden="false" customHeight="false" outlineLevel="0" collapsed="false"/>
    <row r="8637" customFormat="false" ht="15" hidden="false" customHeight="false" outlineLevel="0" collapsed="false"/>
    <row r="8638" customFormat="false" ht="15" hidden="false" customHeight="false" outlineLevel="0" collapsed="false"/>
    <row r="8639" customFormat="false" ht="15" hidden="false" customHeight="false" outlineLevel="0" collapsed="false"/>
    <row r="8640" customFormat="false" ht="15" hidden="false" customHeight="false" outlineLevel="0" collapsed="false"/>
    <row r="8641" customFormat="false" ht="15" hidden="false" customHeight="false" outlineLevel="0" collapsed="false"/>
    <row r="8642" customFormat="false" ht="15" hidden="false" customHeight="false" outlineLevel="0" collapsed="false"/>
    <row r="8643" customFormat="false" ht="15" hidden="false" customHeight="false" outlineLevel="0" collapsed="false"/>
    <row r="8644" customFormat="false" ht="15" hidden="false" customHeight="false" outlineLevel="0" collapsed="false"/>
    <row r="8645" customFormat="false" ht="15" hidden="false" customHeight="false" outlineLevel="0" collapsed="false"/>
    <row r="8646" customFormat="false" ht="15" hidden="false" customHeight="false" outlineLevel="0" collapsed="false"/>
    <row r="8647" customFormat="false" ht="15" hidden="false" customHeight="false" outlineLevel="0" collapsed="false"/>
    <row r="8648" customFormat="false" ht="15" hidden="false" customHeight="false" outlineLevel="0" collapsed="false"/>
    <row r="8649" customFormat="false" ht="15" hidden="false" customHeight="false" outlineLevel="0" collapsed="false"/>
    <row r="8650" customFormat="false" ht="15" hidden="false" customHeight="false" outlineLevel="0" collapsed="false"/>
    <row r="8651" customFormat="false" ht="15" hidden="false" customHeight="false" outlineLevel="0" collapsed="false"/>
    <row r="8652" customFormat="false" ht="15" hidden="false" customHeight="false" outlineLevel="0" collapsed="false"/>
    <row r="8653" customFormat="false" ht="15" hidden="false" customHeight="false" outlineLevel="0" collapsed="false"/>
    <row r="8654" customFormat="false" ht="15" hidden="false" customHeight="false" outlineLevel="0" collapsed="false"/>
    <row r="8655" customFormat="false" ht="15" hidden="false" customHeight="false" outlineLevel="0" collapsed="false"/>
    <row r="8656" customFormat="false" ht="15" hidden="false" customHeight="false" outlineLevel="0" collapsed="false"/>
    <row r="8657" customFormat="false" ht="15" hidden="false" customHeight="false" outlineLevel="0" collapsed="false"/>
    <row r="8658" customFormat="false" ht="15" hidden="false" customHeight="false" outlineLevel="0" collapsed="false"/>
    <row r="8659" customFormat="false" ht="15" hidden="false" customHeight="false" outlineLevel="0" collapsed="false"/>
    <row r="8660" customFormat="false" ht="15" hidden="false" customHeight="false" outlineLevel="0" collapsed="false"/>
    <row r="8661" customFormat="false" ht="15" hidden="false" customHeight="false" outlineLevel="0" collapsed="false"/>
    <row r="8662" customFormat="false" ht="15" hidden="false" customHeight="false" outlineLevel="0" collapsed="false"/>
    <row r="8663" customFormat="false" ht="15" hidden="false" customHeight="false" outlineLevel="0" collapsed="false"/>
    <row r="8664" customFormat="false" ht="15" hidden="false" customHeight="false" outlineLevel="0" collapsed="false"/>
    <row r="8665" customFormat="false" ht="15" hidden="false" customHeight="false" outlineLevel="0" collapsed="false"/>
    <row r="8666" customFormat="false" ht="15" hidden="false" customHeight="false" outlineLevel="0" collapsed="false"/>
    <row r="8667" customFormat="false" ht="15" hidden="false" customHeight="false" outlineLevel="0" collapsed="false"/>
    <row r="8668" customFormat="false" ht="15" hidden="false" customHeight="false" outlineLevel="0" collapsed="false"/>
    <row r="8669" customFormat="false" ht="15" hidden="false" customHeight="false" outlineLevel="0" collapsed="false"/>
    <row r="8670" customFormat="false" ht="15" hidden="false" customHeight="false" outlineLevel="0" collapsed="false"/>
    <row r="8671" customFormat="false" ht="15" hidden="false" customHeight="false" outlineLevel="0" collapsed="false"/>
    <row r="8672" customFormat="false" ht="15" hidden="false" customHeight="false" outlineLevel="0" collapsed="false"/>
    <row r="8673" customFormat="false" ht="15" hidden="false" customHeight="false" outlineLevel="0" collapsed="false"/>
    <row r="8674" customFormat="false" ht="15" hidden="false" customHeight="false" outlineLevel="0" collapsed="false"/>
    <row r="8675" customFormat="false" ht="15" hidden="false" customHeight="false" outlineLevel="0" collapsed="false"/>
    <row r="8676" customFormat="false" ht="15" hidden="false" customHeight="false" outlineLevel="0" collapsed="false"/>
    <row r="8677" customFormat="false" ht="15" hidden="false" customHeight="false" outlineLevel="0" collapsed="false"/>
    <row r="8678" customFormat="false" ht="15" hidden="false" customHeight="false" outlineLevel="0" collapsed="false"/>
    <row r="8679" customFormat="false" ht="15" hidden="false" customHeight="false" outlineLevel="0" collapsed="false"/>
    <row r="8680" customFormat="false" ht="15" hidden="false" customHeight="false" outlineLevel="0" collapsed="false"/>
    <row r="8681" customFormat="false" ht="15" hidden="false" customHeight="false" outlineLevel="0" collapsed="false"/>
    <row r="8682" customFormat="false" ht="15" hidden="false" customHeight="false" outlineLevel="0" collapsed="false"/>
    <row r="8683" customFormat="false" ht="15" hidden="false" customHeight="false" outlineLevel="0" collapsed="false"/>
    <row r="8684" customFormat="false" ht="15" hidden="false" customHeight="false" outlineLevel="0" collapsed="false"/>
    <row r="8685" customFormat="false" ht="15" hidden="false" customHeight="false" outlineLevel="0" collapsed="false"/>
    <row r="8686" customFormat="false" ht="15" hidden="false" customHeight="false" outlineLevel="0" collapsed="false"/>
    <row r="8687" customFormat="false" ht="15" hidden="false" customHeight="false" outlineLevel="0" collapsed="false"/>
    <row r="8688" customFormat="false" ht="15" hidden="false" customHeight="false" outlineLevel="0" collapsed="false"/>
    <row r="8689" customFormat="false" ht="15" hidden="false" customHeight="false" outlineLevel="0" collapsed="false"/>
    <row r="8690" customFormat="false" ht="15" hidden="false" customHeight="false" outlineLevel="0" collapsed="false"/>
    <row r="8691" customFormat="false" ht="15" hidden="false" customHeight="false" outlineLevel="0" collapsed="false"/>
    <row r="8692" customFormat="false" ht="15" hidden="false" customHeight="false" outlineLevel="0" collapsed="false"/>
    <row r="8693" customFormat="false" ht="15" hidden="false" customHeight="false" outlineLevel="0" collapsed="false"/>
    <row r="8694" customFormat="false" ht="15" hidden="false" customHeight="false" outlineLevel="0" collapsed="false"/>
    <row r="8695" customFormat="false" ht="15" hidden="false" customHeight="false" outlineLevel="0" collapsed="false"/>
    <row r="8696" customFormat="false" ht="15" hidden="false" customHeight="false" outlineLevel="0" collapsed="false"/>
    <row r="8697" customFormat="false" ht="15" hidden="false" customHeight="false" outlineLevel="0" collapsed="false"/>
    <row r="8698" customFormat="false" ht="15" hidden="false" customHeight="false" outlineLevel="0" collapsed="false"/>
    <row r="8699" customFormat="false" ht="15" hidden="false" customHeight="false" outlineLevel="0" collapsed="false"/>
    <row r="8700" customFormat="false" ht="15" hidden="false" customHeight="false" outlineLevel="0" collapsed="false"/>
    <row r="8701" customFormat="false" ht="15" hidden="false" customHeight="false" outlineLevel="0" collapsed="false"/>
    <row r="8702" customFormat="false" ht="15" hidden="false" customHeight="false" outlineLevel="0" collapsed="false"/>
    <row r="8703" customFormat="false" ht="15" hidden="false" customHeight="false" outlineLevel="0" collapsed="false"/>
    <row r="8704" customFormat="false" ht="15" hidden="false" customHeight="false" outlineLevel="0" collapsed="false"/>
    <row r="8705" customFormat="false" ht="15" hidden="false" customHeight="false" outlineLevel="0" collapsed="false"/>
    <row r="8706" customFormat="false" ht="15" hidden="false" customHeight="false" outlineLevel="0" collapsed="false"/>
    <row r="8707" customFormat="false" ht="15" hidden="false" customHeight="false" outlineLevel="0" collapsed="false"/>
    <row r="8708" customFormat="false" ht="15" hidden="false" customHeight="false" outlineLevel="0" collapsed="false"/>
    <row r="8709" customFormat="false" ht="15" hidden="false" customHeight="false" outlineLevel="0" collapsed="false"/>
    <row r="8710" customFormat="false" ht="15" hidden="false" customHeight="false" outlineLevel="0" collapsed="false"/>
    <row r="8711" customFormat="false" ht="15" hidden="false" customHeight="false" outlineLevel="0" collapsed="false"/>
    <row r="8712" customFormat="false" ht="15" hidden="false" customHeight="false" outlineLevel="0" collapsed="false"/>
    <row r="8713" customFormat="false" ht="15" hidden="false" customHeight="false" outlineLevel="0" collapsed="false"/>
    <row r="8714" customFormat="false" ht="15" hidden="false" customHeight="false" outlineLevel="0" collapsed="false"/>
    <row r="8715" customFormat="false" ht="15" hidden="false" customHeight="false" outlineLevel="0" collapsed="false"/>
    <row r="8716" customFormat="false" ht="15" hidden="false" customHeight="false" outlineLevel="0" collapsed="false"/>
    <row r="8717" customFormat="false" ht="15" hidden="false" customHeight="false" outlineLevel="0" collapsed="false"/>
    <row r="8718" customFormat="false" ht="15" hidden="false" customHeight="false" outlineLevel="0" collapsed="false"/>
    <row r="8719" customFormat="false" ht="15" hidden="false" customHeight="false" outlineLevel="0" collapsed="false"/>
    <row r="8720" customFormat="false" ht="15" hidden="false" customHeight="false" outlineLevel="0" collapsed="false"/>
    <row r="8721" customFormat="false" ht="15" hidden="false" customHeight="false" outlineLevel="0" collapsed="false"/>
    <row r="8722" customFormat="false" ht="15" hidden="false" customHeight="false" outlineLevel="0" collapsed="false"/>
    <row r="8723" customFormat="false" ht="15" hidden="false" customHeight="false" outlineLevel="0" collapsed="false"/>
    <row r="8724" customFormat="false" ht="15" hidden="false" customHeight="false" outlineLevel="0" collapsed="false"/>
    <row r="8725" customFormat="false" ht="15" hidden="false" customHeight="false" outlineLevel="0" collapsed="false"/>
    <row r="8726" customFormat="false" ht="15" hidden="false" customHeight="false" outlineLevel="0" collapsed="false"/>
    <row r="8727" customFormat="false" ht="15" hidden="false" customHeight="false" outlineLevel="0" collapsed="false"/>
    <row r="8728" customFormat="false" ht="15" hidden="false" customHeight="false" outlineLevel="0" collapsed="false"/>
    <row r="8729" customFormat="false" ht="15" hidden="false" customHeight="false" outlineLevel="0" collapsed="false"/>
    <row r="8730" customFormat="false" ht="15" hidden="false" customHeight="false" outlineLevel="0" collapsed="false"/>
    <row r="8731" customFormat="false" ht="15" hidden="false" customHeight="false" outlineLevel="0" collapsed="false"/>
    <row r="8732" customFormat="false" ht="15" hidden="false" customHeight="false" outlineLevel="0" collapsed="false"/>
    <row r="8733" customFormat="false" ht="15" hidden="false" customHeight="false" outlineLevel="0" collapsed="false"/>
    <row r="8734" customFormat="false" ht="15" hidden="false" customHeight="false" outlineLevel="0" collapsed="false"/>
    <row r="8735" customFormat="false" ht="15" hidden="false" customHeight="false" outlineLevel="0" collapsed="false"/>
    <row r="8736" customFormat="false" ht="15" hidden="false" customHeight="false" outlineLevel="0" collapsed="false"/>
    <row r="8737" customFormat="false" ht="15" hidden="false" customHeight="false" outlineLevel="0" collapsed="false"/>
    <row r="8738" customFormat="false" ht="15" hidden="false" customHeight="false" outlineLevel="0" collapsed="false"/>
    <row r="8739" customFormat="false" ht="15" hidden="false" customHeight="false" outlineLevel="0" collapsed="false"/>
    <row r="8740" customFormat="false" ht="15" hidden="false" customHeight="false" outlineLevel="0" collapsed="false"/>
    <row r="8741" customFormat="false" ht="15" hidden="false" customHeight="false" outlineLevel="0" collapsed="false"/>
    <row r="8742" customFormat="false" ht="15" hidden="false" customHeight="false" outlineLevel="0" collapsed="false"/>
    <row r="8743" customFormat="false" ht="15" hidden="false" customHeight="false" outlineLevel="0" collapsed="false"/>
    <row r="8744" customFormat="false" ht="15" hidden="false" customHeight="false" outlineLevel="0" collapsed="false"/>
    <row r="8745" customFormat="false" ht="15" hidden="false" customHeight="false" outlineLevel="0" collapsed="false"/>
    <row r="8746" customFormat="false" ht="15" hidden="false" customHeight="false" outlineLevel="0" collapsed="false"/>
    <row r="8747" customFormat="false" ht="15" hidden="false" customHeight="false" outlineLevel="0" collapsed="false"/>
    <row r="8748" customFormat="false" ht="15" hidden="false" customHeight="false" outlineLevel="0" collapsed="false"/>
    <row r="8749" customFormat="false" ht="15" hidden="false" customHeight="false" outlineLevel="0" collapsed="false"/>
    <row r="8750" customFormat="false" ht="15" hidden="false" customHeight="false" outlineLevel="0" collapsed="false"/>
    <row r="8751" customFormat="false" ht="15" hidden="false" customHeight="false" outlineLevel="0" collapsed="false"/>
    <row r="8752" customFormat="false" ht="15" hidden="false" customHeight="false" outlineLevel="0" collapsed="false"/>
    <row r="8753" customFormat="false" ht="15" hidden="false" customHeight="false" outlineLevel="0" collapsed="false"/>
    <row r="8754" customFormat="false" ht="15" hidden="false" customHeight="false" outlineLevel="0" collapsed="false"/>
    <row r="8755" customFormat="false" ht="15" hidden="false" customHeight="false" outlineLevel="0" collapsed="false"/>
    <row r="8756" customFormat="false" ht="15" hidden="false" customHeight="false" outlineLevel="0" collapsed="false"/>
    <row r="8757" customFormat="false" ht="15" hidden="false" customHeight="false" outlineLevel="0" collapsed="false"/>
    <row r="8758" customFormat="false" ht="15" hidden="false" customHeight="false" outlineLevel="0" collapsed="false"/>
    <row r="8759" customFormat="false" ht="15" hidden="false" customHeight="false" outlineLevel="0" collapsed="false"/>
    <row r="8760" customFormat="false" ht="15" hidden="false" customHeight="false" outlineLevel="0" collapsed="false"/>
    <row r="8761" customFormat="false" ht="15" hidden="false" customHeight="false" outlineLevel="0" collapsed="false"/>
    <row r="8762" customFormat="false" ht="15" hidden="false" customHeight="false" outlineLevel="0" collapsed="false"/>
    <row r="8763" customFormat="false" ht="15" hidden="false" customHeight="false" outlineLevel="0" collapsed="false"/>
    <row r="8764" customFormat="false" ht="15" hidden="false" customHeight="false" outlineLevel="0" collapsed="false"/>
    <row r="8765" customFormat="false" ht="15" hidden="false" customHeight="false" outlineLevel="0" collapsed="false"/>
    <row r="8766" customFormat="false" ht="15" hidden="false" customHeight="false" outlineLevel="0" collapsed="false"/>
    <row r="8767" customFormat="false" ht="15" hidden="false" customHeight="false" outlineLevel="0" collapsed="false"/>
    <row r="8768" customFormat="false" ht="15" hidden="false" customHeight="false" outlineLevel="0" collapsed="false"/>
    <row r="8769" customFormat="false" ht="15" hidden="false" customHeight="false" outlineLevel="0" collapsed="false"/>
    <row r="8770" customFormat="false" ht="15" hidden="false" customHeight="false" outlineLevel="0" collapsed="false"/>
    <row r="8771" customFormat="false" ht="15" hidden="false" customHeight="false" outlineLevel="0" collapsed="false"/>
    <row r="8772" customFormat="false" ht="15" hidden="false" customHeight="false" outlineLevel="0" collapsed="false"/>
    <row r="8773" customFormat="false" ht="15" hidden="false" customHeight="false" outlineLevel="0" collapsed="false"/>
    <row r="8774" customFormat="false" ht="15" hidden="false" customHeight="false" outlineLevel="0" collapsed="false"/>
    <row r="8775" customFormat="false" ht="15" hidden="false" customHeight="false" outlineLevel="0" collapsed="false"/>
    <row r="8776" customFormat="false" ht="15" hidden="false" customHeight="false" outlineLevel="0" collapsed="false"/>
    <row r="8777" customFormat="false" ht="15" hidden="false" customHeight="false" outlineLevel="0" collapsed="false"/>
    <row r="8778" customFormat="false" ht="15" hidden="false" customHeight="false" outlineLevel="0" collapsed="false"/>
    <row r="8779" customFormat="false" ht="15" hidden="false" customHeight="false" outlineLevel="0" collapsed="false"/>
    <row r="8780" customFormat="false" ht="15" hidden="false" customHeight="false" outlineLevel="0" collapsed="false"/>
    <row r="8781" customFormat="false" ht="15" hidden="false" customHeight="false" outlineLevel="0" collapsed="false"/>
    <row r="8782" customFormat="false" ht="15" hidden="false" customHeight="false" outlineLevel="0" collapsed="false"/>
    <row r="8783" customFormat="false" ht="15" hidden="false" customHeight="false" outlineLevel="0" collapsed="false"/>
    <row r="8784" customFormat="false" ht="15" hidden="false" customHeight="false" outlineLevel="0" collapsed="false"/>
    <row r="8785" customFormat="false" ht="15" hidden="false" customHeight="false" outlineLevel="0" collapsed="false"/>
    <row r="8786" customFormat="false" ht="15" hidden="false" customHeight="false" outlineLevel="0" collapsed="false"/>
    <row r="8787" customFormat="false" ht="15" hidden="false" customHeight="false" outlineLevel="0" collapsed="false"/>
    <row r="8788" customFormat="false" ht="15" hidden="false" customHeight="false" outlineLevel="0" collapsed="false"/>
    <row r="8789" customFormat="false" ht="15" hidden="false" customHeight="false" outlineLevel="0" collapsed="false"/>
    <row r="8790" customFormat="false" ht="15" hidden="false" customHeight="false" outlineLevel="0" collapsed="false"/>
    <row r="8791" customFormat="false" ht="15" hidden="false" customHeight="false" outlineLevel="0" collapsed="false"/>
    <row r="8792" customFormat="false" ht="15" hidden="false" customHeight="false" outlineLevel="0" collapsed="false"/>
    <row r="8793" customFormat="false" ht="15" hidden="false" customHeight="false" outlineLevel="0" collapsed="false"/>
    <row r="8794" customFormat="false" ht="15" hidden="false" customHeight="false" outlineLevel="0" collapsed="false"/>
    <row r="8795" customFormat="false" ht="15" hidden="false" customHeight="false" outlineLevel="0" collapsed="false"/>
    <row r="8796" customFormat="false" ht="15" hidden="false" customHeight="false" outlineLevel="0" collapsed="false"/>
    <row r="8797" customFormat="false" ht="15" hidden="false" customHeight="false" outlineLevel="0" collapsed="false"/>
    <row r="8798" customFormat="false" ht="15" hidden="false" customHeight="false" outlineLevel="0" collapsed="false"/>
    <row r="8799" customFormat="false" ht="15" hidden="false" customHeight="false" outlineLevel="0" collapsed="false"/>
    <row r="8800" customFormat="false" ht="15" hidden="false" customHeight="false" outlineLevel="0" collapsed="false"/>
    <row r="8801" customFormat="false" ht="15" hidden="false" customHeight="false" outlineLevel="0" collapsed="false"/>
    <row r="8802" customFormat="false" ht="15" hidden="false" customHeight="false" outlineLevel="0" collapsed="false"/>
    <row r="8803" customFormat="false" ht="15" hidden="false" customHeight="false" outlineLevel="0" collapsed="false"/>
    <row r="8804" customFormat="false" ht="15" hidden="false" customHeight="false" outlineLevel="0" collapsed="false"/>
    <row r="8805" customFormat="false" ht="15" hidden="false" customHeight="false" outlineLevel="0" collapsed="false"/>
    <row r="8806" customFormat="false" ht="15" hidden="false" customHeight="false" outlineLevel="0" collapsed="false"/>
    <row r="8807" customFormat="false" ht="15" hidden="false" customHeight="false" outlineLevel="0" collapsed="false"/>
    <row r="8808" customFormat="false" ht="15" hidden="false" customHeight="false" outlineLevel="0" collapsed="false"/>
    <row r="8809" customFormat="false" ht="15" hidden="false" customHeight="false" outlineLevel="0" collapsed="false"/>
    <row r="8810" customFormat="false" ht="15" hidden="false" customHeight="false" outlineLevel="0" collapsed="false"/>
    <row r="8811" customFormat="false" ht="15" hidden="false" customHeight="false" outlineLevel="0" collapsed="false"/>
    <row r="8812" customFormat="false" ht="15" hidden="false" customHeight="false" outlineLevel="0" collapsed="false"/>
    <row r="8813" customFormat="false" ht="15" hidden="false" customHeight="false" outlineLevel="0" collapsed="false"/>
    <row r="8814" customFormat="false" ht="15" hidden="false" customHeight="false" outlineLevel="0" collapsed="false"/>
    <row r="8815" customFormat="false" ht="15" hidden="false" customHeight="false" outlineLevel="0" collapsed="false"/>
    <row r="8816" customFormat="false" ht="15" hidden="false" customHeight="false" outlineLevel="0" collapsed="false"/>
    <row r="8817" customFormat="false" ht="15" hidden="false" customHeight="false" outlineLevel="0" collapsed="false"/>
    <row r="8818" customFormat="false" ht="15" hidden="false" customHeight="false" outlineLevel="0" collapsed="false"/>
    <row r="8819" customFormat="false" ht="15" hidden="false" customHeight="false" outlineLevel="0" collapsed="false"/>
    <row r="8820" customFormat="false" ht="15" hidden="false" customHeight="false" outlineLevel="0" collapsed="false"/>
    <row r="8821" customFormat="false" ht="15" hidden="false" customHeight="false" outlineLevel="0" collapsed="false"/>
    <row r="8822" customFormat="false" ht="15" hidden="false" customHeight="false" outlineLevel="0" collapsed="false"/>
    <row r="8823" customFormat="false" ht="15" hidden="false" customHeight="false" outlineLevel="0" collapsed="false"/>
    <row r="8824" customFormat="false" ht="15" hidden="false" customHeight="false" outlineLevel="0" collapsed="false"/>
    <row r="8825" customFormat="false" ht="15" hidden="false" customHeight="false" outlineLevel="0" collapsed="false"/>
    <row r="8826" customFormat="false" ht="15" hidden="false" customHeight="false" outlineLevel="0" collapsed="false"/>
    <row r="8827" customFormat="false" ht="15" hidden="false" customHeight="false" outlineLevel="0" collapsed="false"/>
    <row r="8828" customFormat="false" ht="15" hidden="false" customHeight="false" outlineLevel="0" collapsed="false"/>
    <row r="8829" customFormat="false" ht="15" hidden="false" customHeight="false" outlineLevel="0" collapsed="false"/>
    <row r="8830" customFormat="false" ht="15" hidden="false" customHeight="false" outlineLevel="0" collapsed="false"/>
    <row r="8831" customFormat="false" ht="15" hidden="false" customHeight="false" outlineLevel="0" collapsed="false"/>
    <row r="8832" customFormat="false" ht="15" hidden="false" customHeight="false" outlineLevel="0" collapsed="false"/>
    <row r="8833" customFormat="false" ht="15" hidden="false" customHeight="false" outlineLevel="0" collapsed="false"/>
    <row r="8834" customFormat="false" ht="15" hidden="false" customHeight="false" outlineLevel="0" collapsed="false"/>
    <row r="8835" customFormat="false" ht="15" hidden="false" customHeight="false" outlineLevel="0" collapsed="false"/>
    <row r="8836" customFormat="false" ht="15" hidden="false" customHeight="false" outlineLevel="0" collapsed="false"/>
    <row r="8837" customFormat="false" ht="15" hidden="false" customHeight="false" outlineLevel="0" collapsed="false"/>
    <row r="8838" customFormat="false" ht="15" hidden="false" customHeight="false" outlineLevel="0" collapsed="false"/>
    <row r="8839" customFormat="false" ht="15" hidden="false" customHeight="false" outlineLevel="0" collapsed="false"/>
    <row r="8840" customFormat="false" ht="15" hidden="false" customHeight="false" outlineLevel="0" collapsed="false"/>
    <row r="8841" customFormat="false" ht="15" hidden="false" customHeight="false" outlineLevel="0" collapsed="false"/>
    <row r="8842" customFormat="false" ht="15" hidden="false" customHeight="false" outlineLevel="0" collapsed="false"/>
    <row r="8843" customFormat="false" ht="15" hidden="false" customHeight="false" outlineLevel="0" collapsed="false"/>
    <row r="8844" customFormat="false" ht="15" hidden="false" customHeight="false" outlineLevel="0" collapsed="false"/>
    <row r="8845" customFormat="false" ht="15" hidden="false" customHeight="false" outlineLevel="0" collapsed="false"/>
    <row r="8846" customFormat="false" ht="15" hidden="false" customHeight="false" outlineLevel="0" collapsed="false"/>
    <row r="8847" customFormat="false" ht="15" hidden="false" customHeight="false" outlineLevel="0" collapsed="false"/>
    <row r="8848" customFormat="false" ht="15" hidden="false" customHeight="false" outlineLevel="0" collapsed="false"/>
    <row r="8849" customFormat="false" ht="15" hidden="false" customHeight="false" outlineLevel="0" collapsed="false"/>
    <row r="8850" customFormat="false" ht="15" hidden="false" customHeight="false" outlineLevel="0" collapsed="false"/>
    <row r="8851" customFormat="false" ht="15" hidden="false" customHeight="false" outlineLevel="0" collapsed="false"/>
    <row r="8852" customFormat="false" ht="15" hidden="false" customHeight="false" outlineLevel="0" collapsed="false"/>
    <row r="8853" customFormat="false" ht="15" hidden="false" customHeight="false" outlineLevel="0" collapsed="false"/>
    <row r="8854" customFormat="false" ht="15" hidden="false" customHeight="false" outlineLevel="0" collapsed="false"/>
    <row r="8855" customFormat="false" ht="15" hidden="false" customHeight="false" outlineLevel="0" collapsed="false"/>
    <row r="8856" customFormat="false" ht="15" hidden="false" customHeight="false" outlineLevel="0" collapsed="false"/>
    <row r="8857" customFormat="false" ht="15" hidden="false" customHeight="false" outlineLevel="0" collapsed="false"/>
    <row r="8858" customFormat="false" ht="15" hidden="false" customHeight="false" outlineLevel="0" collapsed="false"/>
    <row r="8859" customFormat="false" ht="15" hidden="false" customHeight="false" outlineLevel="0" collapsed="false"/>
    <row r="8860" customFormat="false" ht="15" hidden="false" customHeight="false" outlineLevel="0" collapsed="false"/>
    <row r="8861" customFormat="false" ht="15" hidden="false" customHeight="false" outlineLevel="0" collapsed="false"/>
    <row r="8862" customFormat="false" ht="15" hidden="false" customHeight="false" outlineLevel="0" collapsed="false"/>
    <row r="8863" customFormat="false" ht="15" hidden="false" customHeight="false" outlineLevel="0" collapsed="false"/>
    <row r="8864" customFormat="false" ht="15" hidden="false" customHeight="false" outlineLevel="0" collapsed="false"/>
    <row r="8865" customFormat="false" ht="15" hidden="false" customHeight="false" outlineLevel="0" collapsed="false"/>
    <row r="8866" customFormat="false" ht="15" hidden="false" customHeight="false" outlineLevel="0" collapsed="false"/>
    <row r="8867" customFormat="false" ht="15" hidden="false" customHeight="false" outlineLevel="0" collapsed="false"/>
    <row r="8868" customFormat="false" ht="15" hidden="false" customHeight="false" outlineLevel="0" collapsed="false"/>
    <row r="8869" customFormat="false" ht="15" hidden="false" customHeight="false" outlineLevel="0" collapsed="false"/>
    <row r="8870" customFormat="false" ht="15" hidden="false" customHeight="false" outlineLevel="0" collapsed="false"/>
    <row r="8871" customFormat="false" ht="15" hidden="false" customHeight="false" outlineLevel="0" collapsed="false"/>
    <row r="8872" customFormat="false" ht="15" hidden="false" customHeight="false" outlineLevel="0" collapsed="false"/>
    <row r="8873" customFormat="false" ht="15" hidden="false" customHeight="false" outlineLevel="0" collapsed="false"/>
    <row r="8874" customFormat="false" ht="15" hidden="false" customHeight="false" outlineLevel="0" collapsed="false"/>
    <row r="8875" customFormat="false" ht="15" hidden="false" customHeight="false" outlineLevel="0" collapsed="false"/>
    <row r="8876" customFormat="false" ht="15" hidden="false" customHeight="false" outlineLevel="0" collapsed="false"/>
    <row r="8877" customFormat="false" ht="15" hidden="false" customHeight="false" outlineLevel="0" collapsed="false"/>
    <row r="8878" customFormat="false" ht="15" hidden="false" customHeight="false" outlineLevel="0" collapsed="false"/>
    <row r="8879" customFormat="false" ht="15" hidden="false" customHeight="false" outlineLevel="0" collapsed="false"/>
    <row r="8880" customFormat="false" ht="15" hidden="false" customHeight="false" outlineLevel="0" collapsed="false"/>
    <row r="8881" customFormat="false" ht="15" hidden="false" customHeight="false" outlineLevel="0" collapsed="false"/>
    <row r="8882" customFormat="false" ht="15" hidden="false" customHeight="false" outlineLevel="0" collapsed="false"/>
    <row r="8883" customFormat="false" ht="15" hidden="false" customHeight="false" outlineLevel="0" collapsed="false"/>
    <row r="8884" customFormat="false" ht="15" hidden="false" customHeight="false" outlineLevel="0" collapsed="false"/>
    <row r="8885" customFormat="false" ht="15" hidden="false" customHeight="false" outlineLevel="0" collapsed="false"/>
    <row r="8886" customFormat="false" ht="15" hidden="false" customHeight="false" outlineLevel="0" collapsed="false"/>
    <row r="8887" customFormat="false" ht="15" hidden="false" customHeight="false" outlineLevel="0" collapsed="false"/>
    <row r="8888" customFormat="false" ht="15" hidden="false" customHeight="false" outlineLevel="0" collapsed="false"/>
    <row r="8889" customFormat="false" ht="15" hidden="false" customHeight="false" outlineLevel="0" collapsed="false"/>
    <row r="8890" customFormat="false" ht="15" hidden="false" customHeight="false" outlineLevel="0" collapsed="false"/>
    <row r="8891" customFormat="false" ht="15" hidden="false" customHeight="false" outlineLevel="0" collapsed="false"/>
    <row r="8892" customFormat="false" ht="15" hidden="false" customHeight="false" outlineLevel="0" collapsed="false"/>
    <row r="8893" customFormat="false" ht="15" hidden="false" customHeight="false" outlineLevel="0" collapsed="false"/>
    <row r="8894" customFormat="false" ht="15" hidden="false" customHeight="false" outlineLevel="0" collapsed="false"/>
    <row r="8895" customFormat="false" ht="15" hidden="false" customHeight="false" outlineLevel="0" collapsed="false"/>
    <row r="8896" customFormat="false" ht="15" hidden="false" customHeight="false" outlineLevel="0" collapsed="false"/>
    <row r="8897" customFormat="false" ht="15" hidden="false" customHeight="false" outlineLevel="0" collapsed="false"/>
    <row r="8898" customFormat="false" ht="15" hidden="false" customHeight="false" outlineLevel="0" collapsed="false"/>
    <row r="8899" customFormat="false" ht="15" hidden="false" customHeight="false" outlineLevel="0" collapsed="false"/>
    <row r="8900" customFormat="false" ht="15" hidden="false" customHeight="false" outlineLevel="0" collapsed="false"/>
    <row r="8901" customFormat="false" ht="15" hidden="false" customHeight="false" outlineLevel="0" collapsed="false"/>
    <row r="8902" customFormat="false" ht="15" hidden="false" customHeight="false" outlineLevel="0" collapsed="false"/>
    <row r="8903" customFormat="false" ht="15" hidden="false" customHeight="false" outlineLevel="0" collapsed="false"/>
    <row r="8904" customFormat="false" ht="15" hidden="false" customHeight="false" outlineLevel="0" collapsed="false"/>
    <row r="8905" customFormat="false" ht="15" hidden="false" customHeight="false" outlineLevel="0" collapsed="false"/>
    <row r="8906" customFormat="false" ht="15" hidden="false" customHeight="false" outlineLevel="0" collapsed="false"/>
    <row r="8907" customFormat="false" ht="15" hidden="false" customHeight="false" outlineLevel="0" collapsed="false"/>
    <row r="8908" customFormat="false" ht="15" hidden="false" customHeight="false" outlineLevel="0" collapsed="false"/>
    <row r="8909" customFormat="false" ht="15" hidden="false" customHeight="false" outlineLevel="0" collapsed="false"/>
    <row r="8910" customFormat="false" ht="15" hidden="false" customHeight="false" outlineLevel="0" collapsed="false"/>
    <row r="8911" customFormat="false" ht="15" hidden="false" customHeight="false" outlineLevel="0" collapsed="false"/>
    <row r="8912" customFormat="false" ht="15" hidden="false" customHeight="false" outlineLevel="0" collapsed="false"/>
    <row r="8913" customFormat="false" ht="15" hidden="false" customHeight="false" outlineLevel="0" collapsed="false"/>
    <row r="8914" customFormat="false" ht="15" hidden="false" customHeight="false" outlineLevel="0" collapsed="false"/>
    <row r="8915" customFormat="false" ht="15" hidden="false" customHeight="false" outlineLevel="0" collapsed="false"/>
    <row r="8916" customFormat="false" ht="15" hidden="false" customHeight="false" outlineLevel="0" collapsed="false"/>
    <row r="8917" customFormat="false" ht="15" hidden="false" customHeight="false" outlineLevel="0" collapsed="false"/>
    <row r="8918" customFormat="false" ht="15" hidden="false" customHeight="false" outlineLevel="0" collapsed="false"/>
    <row r="8919" customFormat="false" ht="15" hidden="false" customHeight="false" outlineLevel="0" collapsed="false"/>
    <row r="8920" customFormat="false" ht="15" hidden="false" customHeight="false" outlineLevel="0" collapsed="false"/>
    <row r="8921" customFormat="false" ht="15" hidden="false" customHeight="false" outlineLevel="0" collapsed="false"/>
    <row r="8922" customFormat="false" ht="15" hidden="false" customHeight="false" outlineLevel="0" collapsed="false"/>
    <row r="8923" customFormat="false" ht="15" hidden="false" customHeight="false" outlineLevel="0" collapsed="false"/>
    <row r="8924" customFormat="false" ht="15" hidden="false" customHeight="false" outlineLevel="0" collapsed="false"/>
    <row r="8925" customFormat="false" ht="15" hidden="false" customHeight="false" outlineLevel="0" collapsed="false"/>
    <row r="8926" customFormat="false" ht="15" hidden="false" customHeight="false" outlineLevel="0" collapsed="false"/>
    <row r="8927" customFormat="false" ht="15" hidden="false" customHeight="false" outlineLevel="0" collapsed="false"/>
    <row r="8928" customFormat="false" ht="15" hidden="false" customHeight="false" outlineLevel="0" collapsed="false"/>
    <row r="8929" customFormat="false" ht="15" hidden="false" customHeight="false" outlineLevel="0" collapsed="false"/>
    <row r="8930" customFormat="false" ht="15" hidden="false" customHeight="false" outlineLevel="0" collapsed="false"/>
    <row r="8931" customFormat="false" ht="15" hidden="false" customHeight="false" outlineLevel="0" collapsed="false"/>
    <row r="8932" customFormat="false" ht="15" hidden="false" customHeight="false" outlineLevel="0" collapsed="false"/>
    <row r="8933" customFormat="false" ht="15" hidden="false" customHeight="false" outlineLevel="0" collapsed="false"/>
    <row r="8934" customFormat="false" ht="15" hidden="false" customHeight="false" outlineLevel="0" collapsed="false"/>
    <row r="8935" customFormat="false" ht="15" hidden="false" customHeight="false" outlineLevel="0" collapsed="false"/>
    <row r="8936" customFormat="false" ht="15" hidden="false" customHeight="false" outlineLevel="0" collapsed="false"/>
    <row r="8937" customFormat="false" ht="15" hidden="false" customHeight="false" outlineLevel="0" collapsed="false"/>
    <row r="8938" customFormat="false" ht="15" hidden="false" customHeight="false" outlineLevel="0" collapsed="false"/>
    <row r="8939" customFormat="false" ht="15" hidden="false" customHeight="false" outlineLevel="0" collapsed="false"/>
    <row r="8940" customFormat="false" ht="15" hidden="false" customHeight="false" outlineLevel="0" collapsed="false"/>
    <row r="8941" customFormat="false" ht="15" hidden="false" customHeight="false" outlineLevel="0" collapsed="false"/>
    <row r="8942" customFormat="false" ht="15" hidden="false" customHeight="false" outlineLevel="0" collapsed="false"/>
    <row r="8943" customFormat="false" ht="15" hidden="false" customHeight="false" outlineLevel="0" collapsed="false"/>
    <row r="8944" customFormat="false" ht="15" hidden="false" customHeight="false" outlineLevel="0" collapsed="false"/>
    <row r="8945" customFormat="false" ht="15" hidden="false" customHeight="false" outlineLevel="0" collapsed="false"/>
    <row r="8946" customFormat="false" ht="15" hidden="false" customHeight="false" outlineLevel="0" collapsed="false"/>
    <row r="8947" customFormat="false" ht="15" hidden="false" customHeight="false" outlineLevel="0" collapsed="false"/>
    <row r="8948" customFormat="false" ht="15" hidden="false" customHeight="false" outlineLevel="0" collapsed="false"/>
    <row r="8949" customFormat="false" ht="15" hidden="false" customHeight="false" outlineLevel="0" collapsed="false"/>
    <row r="8950" customFormat="false" ht="15" hidden="false" customHeight="false" outlineLevel="0" collapsed="false"/>
    <row r="8951" customFormat="false" ht="15" hidden="false" customHeight="false" outlineLevel="0" collapsed="false"/>
    <row r="8952" customFormat="false" ht="15" hidden="false" customHeight="false" outlineLevel="0" collapsed="false"/>
    <row r="8953" customFormat="false" ht="15" hidden="false" customHeight="false" outlineLevel="0" collapsed="false"/>
    <row r="8954" customFormat="false" ht="15" hidden="false" customHeight="false" outlineLevel="0" collapsed="false"/>
    <row r="8955" customFormat="false" ht="15" hidden="false" customHeight="false" outlineLevel="0" collapsed="false"/>
    <row r="8956" customFormat="false" ht="15" hidden="false" customHeight="false" outlineLevel="0" collapsed="false"/>
    <row r="8957" customFormat="false" ht="15" hidden="false" customHeight="false" outlineLevel="0" collapsed="false"/>
    <row r="8958" customFormat="false" ht="15" hidden="false" customHeight="false" outlineLevel="0" collapsed="false"/>
    <row r="8959" customFormat="false" ht="15" hidden="false" customHeight="false" outlineLevel="0" collapsed="false"/>
    <row r="8960" customFormat="false" ht="15" hidden="false" customHeight="false" outlineLevel="0" collapsed="false"/>
    <row r="8961" customFormat="false" ht="15" hidden="false" customHeight="false" outlineLevel="0" collapsed="false"/>
    <row r="8962" customFormat="false" ht="15" hidden="false" customHeight="false" outlineLevel="0" collapsed="false"/>
    <row r="8963" customFormat="false" ht="15" hidden="false" customHeight="false" outlineLevel="0" collapsed="false"/>
    <row r="8964" customFormat="false" ht="15" hidden="false" customHeight="false" outlineLevel="0" collapsed="false"/>
    <row r="8965" customFormat="false" ht="15" hidden="false" customHeight="false" outlineLevel="0" collapsed="false"/>
    <row r="8966" customFormat="false" ht="15" hidden="false" customHeight="false" outlineLevel="0" collapsed="false"/>
    <row r="8967" customFormat="false" ht="15" hidden="false" customHeight="false" outlineLevel="0" collapsed="false"/>
    <row r="8968" customFormat="false" ht="15" hidden="false" customHeight="false" outlineLevel="0" collapsed="false"/>
    <row r="8969" customFormat="false" ht="15" hidden="false" customHeight="false" outlineLevel="0" collapsed="false"/>
    <row r="8970" customFormat="false" ht="15" hidden="false" customHeight="false" outlineLevel="0" collapsed="false"/>
    <row r="8971" customFormat="false" ht="15" hidden="false" customHeight="false" outlineLevel="0" collapsed="false"/>
    <row r="8972" customFormat="false" ht="15" hidden="false" customHeight="false" outlineLevel="0" collapsed="false"/>
    <row r="8973" customFormat="false" ht="15" hidden="false" customHeight="false" outlineLevel="0" collapsed="false"/>
    <row r="8974" customFormat="false" ht="15" hidden="false" customHeight="false" outlineLevel="0" collapsed="false"/>
    <row r="8975" customFormat="false" ht="15" hidden="false" customHeight="false" outlineLevel="0" collapsed="false"/>
    <row r="8976" customFormat="false" ht="15" hidden="false" customHeight="false" outlineLevel="0" collapsed="false"/>
    <row r="8977" customFormat="false" ht="15" hidden="false" customHeight="false" outlineLevel="0" collapsed="false"/>
    <row r="8978" customFormat="false" ht="15" hidden="false" customHeight="false" outlineLevel="0" collapsed="false"/>
    <row r="8979" customFormat="false" ht="15" hidden="false" customHeight="false" outlineLevel="0" collapsed="false"/>
    <row r="8980" customFormat="false" ht="15" hidden="false" customHeight="false" outlineLevel="0" collapsed="false"/>
    <row r="8981" customFormat="false" ht="15" hidden="false" customHeight="false" outlineLevel="0" collapsed="false"/>
    <row r="8982" customFormat="false" ht="15" hidden="false" customHeight="false" outlineLevel="0" collapsed="false"/>
    <row r="8983" customFormat="false" ht="15" hidden="false" customHeight="false" outlineLevel="0" collapsed="false"/>
    <row r="8984" customFormat="false" ht="15" hidden="false" customHeight="false" outlineLevel="0" collapsed="false"/>
    <row r="8985" customFormat="false" ht="15" hidden="false" customHeight="false" outlineLevel="0" collapsed="false"/>
    <row r="8986" customFormat="false" ht="15" hidden="false" customHeight="false" outlineLevel="0" collapsed="false"/>
    <row r="8987" customFormat="false" ht="15" hidden="false" customHeight="false" outlineLevel="0" collapsed="false"/>
    <row r="8988" customFormat="false" ht="15" hidden="false" customHeight="false" outlineLevel="0" collapsed="false"/>
    <row r="8989" customFormat="false" ht="15" hidden="false" customHeight="false" outlineLevel="0" collapsed="false"/>
    <row r="8990" customFormat="false" ht="15" hidden="false" customHeight="false" outlineLevel="0" collapsed="false"/>
    <row r="8991" customFormat="false" ht="15" hidden="false" customHeight="false" outlineLevel="0" collapsed="false"/>
    <row r="8992" customFormat="false" ht="15" hidden="false" customHeight="false" outlineLevel="0" collapsed="false"/>
    <row r="8993" customFormat="false" ht="15" hidden="false" customHeight="false" outlineLevel="0" collapsed="false"/>
    <row r="8994" customFormat="false" ht="15" hidden="false" customHeight="false" outlineLevel="0" collapsed="false"/>
    <row r="8995" customFormat="false" ht="15" hidden="false" customHeight="false" outlineLevel="0" collapsed="false"/>
    <row r="8996" customFormat="false" ht="15" hidden="false" customHeight="false" outlineLevel="0" collapsed="false"/>
    <row r="8997" customFormat="false" ht="15" hidden="false" customHeight="false" outlineLevel="0" collapsed="false"/>
    <row r="8998" customFormat="false" ht="15" hidden="false" customHeight="false" outlineLevel="0" collapsed="false"/>
    <row r="8999" customFormat="false" ht="15" hidden="false" customHeight="false" outlineLevel="0" collapsed="false"/>
    <row r="9000" customFormat="false" ht="15" hidden="false" customHeight="false" outlineLevel="0" collapsed="false"/>
    <row r="9001" customFormat="false" ht="15" hidden="false" customHeight="false" outlineLevel="0" collapsed="false"/>
    <row r="9002" customFormat="false" ht="15" hidden="false" customHeight="false" outlineLevel="0" collapsed="false"/>
    <row r="9003" customFormat="false" ht="15" hidden="false" customHeight="false" outlineLevel="0" collapsed="false"/>
    <row r="9004" customFormat="false" ht="15" hidden="false" customHeight="false" outlineLevel="0" collapsed="false"/>
    <row r="9005" customFormat="false" ht="15" hidden="false" customHeight="false" outlineLevel="0" collapsed="false"/>
    <row r="9006" customFormat="false" ht="15" hidden="false" customHeight="false" outlineLevel="0" collapsed="false"/>
    <row r="9007" customFormat="false" ht="15" hidden="false" customHeight="false" outlineLevel="0" collapsed="false"/>
    <row r="9008" customFormat="false" ht="15" hidden="false" customHeight="false" outlineLevel="0" collapsed="false"/>
    <row r="9009" customFormat="false" ht="15" hidden="false" customHeight="false" outlineLevel="0" collapsed="false"/>
    <row r="9010" customFormat="false" ht="15" hidden="false" customHeight="false" outlineLevel="0" collapsed="false"/>
    <row r="9011" customFormat="false" ht="15" hidden="false" customHeight="false" outlineLevel="0" collapsed="false"/>
    <row r="9012" customFormat="false" ht="15" hidden="false" customHeight="false" outlineLevel="0" collapsed="false"/>
    <row r="9013" customFormat="false" ht="15" hidden="false" customHeight="false" outlineLevel="0" collapsed="false"/>
    <row r="9014" customFormat="false" ht="15" hidden="false" customHeight="false" outlineLevel="0" collapsed="false"/>
    <row r="9015" customFormat="false" ht="15" hidden="false" customHeight="false" outlineLevel="0" collapsed="false"/>
    <row r="9016" customFormat="false" ht="15" hidden="false" customHeight="false" outlineLevel="0" collapsed="false"/>
    <row r="9017" customFormat="false" ht="15" hidden="false" customHeight="false" outlineLevel="0" collapsed="false"/>
    <row r="9018" customFormat="false" ht="15" hidden="false" customHeight="false" outlineLevel="0" collapsed="false"/>
    <row r="9019" customFormat="false" ht="15" hidden="false" customHeight="false" outlineLevel="0" collapsed="false"/>
    <row r="9020" customFormat="false" ht="15" hidden="false" customHeight="false" outlineLevel="0" collapsed="false"/>
    <row r="9021" customFormat="false" ht="15" hidden="false" customHeight="false" outlineLevel="0" collapsed="false"/>
    <row r="9022" customFormat="false" ht="15" hidden="false" customHeight="false" outlineLevel="0" collapsed="false"/>
    <row r="9023" customFormat="false" ht="15" hidden="false" customHeight="false" outlineLevel="0" collapsed="false"/>
    <row r="9024" customFormat="false" ht="15" hidden="false" customHeight="false" outlineLevel="0" collapsed="false"/>
    <row r="9025" customFormat="false" ht="15" hidden="false" customHeight="false" outlineLevel="0" collapsed="false"/>
    <row r="9026" customFormat="false" ht="15" hidden="false" customHeight="false" outlineLevel="0" collapsed="false"/>
    <row r="9027" customFormat="false" ht="15" hidden="false" customHeight="false" outlineLevel="0" collapsed="false"/>
    <row r="9028" customFormat="false" ht="15" hidden="false" customHeight="false" outlineLevel="0" collapsed="false"/>
    <row r="9029" customFormat="false" ht="15" hidden="false" customHeight="false" outlineLevel="0" collapsed="false"/>
    <row r="9030" customFormat="false" ht="15" hidden="false" customHeight="false" outlineLevel="0" collapsed="false"/>
    <row r="9031" customFormat="false" ht="15" hidden="false" customHeight="false" outlineLevel="0" collapsed="false"/>
    <row r="9032" customFormat="false" ht="15" hidden="false" customHeight="false" outlineLevel="0" collapsed="false"/>
    <row r="9033" customFormat="false" ht="15" hidden="false" customHeight="false" outlineLevel="0" collapsed="false"/>
    <row r="9034" customFormat="false" ht="15" hidden="false" customHeight="false" outlineLevel="0" collapsed="false"/>
    <row r="9035" customFormat="false" ht="15" hidden="false" customHeight="false" outlineLevel="0" collapsed="false"/>
    <row r="9036" customFormat="false" ht="15" hidden="false" customHeight="false" outlineLevel="0" collapsed="false"/>
    <row r="9037" customFormat="false" ht="15" hidden="false" customHeight="false" outlineLevel="0" collapsed="false"/>
    <row r="9038" customFormat="false" ht="15" hidden="false" customHeight="false" outlineLevel="0" collapsed="false"/>
    <row r="9039" customFormat="false" ht="15" hidden="false" customHeight="false" outlineLevel="0" collapsed="false"/>
    <row r="9040" customFormat="false" ht="15" hidden="false" customHeight="false" outlineLevel="0" collapsed="false"/>
    <row r="9041" customFormat="false" ht="15" hidden="false" customHeight="false" outlineLevel="0" collapsed="false"/>
    <row r="9042" customFormat="false" ht="15" hidden="false" customHeight="false" outlineLevel="0" collapsed="false"/>
    <row r="9043" customFormat="false" ht="15" hidden="false" customHeight="false" outlineLevel="0" collapsed="false"/>
    <row r="9044" customFormat="false" ht="15" hidden="false" customHeight="false" outlineLevel="0" collapsed="false"/>
    <row r="9045" customFormat="false" ht="15" hidden="false" customHeight="false" outlineLevel="0" collapsed="false"/>
    <row r="9046" customFormat="false" ht="15" hidden="false" customHeight="false" outlineLevel="0" collapsed="false"/>
    <row r="9047" customFormat="false" ht="15" hidden="false" customHeight="false" outlineLevel="0" collapsed="false"/>
    <row r="9048" customFormat="false" ht="15" hidden="false" customHeight="false" outlineLevel="0" collapsed="false"/>
    <row r="9049" customFormat="false" ht="15" hidden="false" customHeight="false" outlineLevel="0" collapsed="false"/>
    <row r="9050" customFormat="false" ht="15" hidden="false" customHeight="false" outlineLevel="0" collapsed="false"/>
    <row r="9051" customFormat="false" ht="15" hidden="false" customHeight="false" outlineLevel="0" collapsed="false"/>
    <row r="9052" customFormat="false" ht="15" hidden="false" customHeight="false" outlineLevel="0" collapsed="false"/>
    <row r="9053" customFormat="false" ht="15" hidden="false" customHeight="false" outlineLevel="0" collapsed="false"/>
    <row r="9054" customFormat="false" ht="15" hidden="false" customHeight="false" outlineLevel="0" collapsed="false"/>
    <row r="9055" customFormat="false" ht="15" hidden="false" customHeight="false" outlineLevel="0" collapsed="false"/>
    <row r="9056" customFormat="false" ht="15" hidden="false" customHeight="false" outlineLevel="0" collapsed="false"/>
    <row r="9057" customFormat="false" ht="15" hidden="false" customHeight="false" outlineLevel="0" collapsed="false"/>
    <row r="9058" customFormat="false" ht="15" hidden="false" customHeight="false" outlineLevel="0" collapsed="false"/>
    <row r="9059" customFormat="false" ht="15" hidden="false" customHeight="false" outlineLevel="0" collapsed="false"/>
    <row r="9060" customFormat="false" ht="15" hidden="false" customHeight="false" outlineLevel="0" collapsed="false"/>
    <row r="9061" customFormat="false" ht="15" hidden="false" customHeight="false" outlineLevel="0" collapsed="false"/>
    <row r="9062" customFormat="false" ht="15" hidden="false" customHeight="false" outlineLevel="0" collapsed="false"/>
    <row r="9063" customFormat="false" ht="15" hidden="false" customHeight="false" outlineLevel="0" collapsed="false"/>
    <row r="9064" customFormat="false" ht="15" hidden="false" customHeight="false" outlineLevel="0" collapsed="false"/>
    <row r="9065" customFormat="false" ht="15" hidden="false" customHeight="false" outlineLevel="0" collapsed="false"/>
    <row r="9066" customFormat="false" ht="15" hidden="false" customHeight="false" outlineLevel="0" collapsed="false"/>
    <row r="9067" customFormat="false" ht="15" hidden="false" customHeight="false" outlineLevel="0" collapsed="false"/>
    <row r="9068" customFormat="false" ht="15" hidden="false" customHeight="false" outlineLevel="0" collapsed="false"/>
    <row r="9069" customFormat="false" ht="15" hidden="false" customHeight="false" outlineLevel="0" collapsed="false"/>
    <row r="9070" customFormat="false" ht="15" hidden="false" customHeight="false" outlineLevel="0" collapsed="false"/>
    <row r="9071" customFormat="false" ht="15" hidden="false" customHeight="false" outlineLevel="0" collapsed="false"/>
    <row r="9072" customFormat="false" ht="15" hidden="false" customHeight="false" outlineLevel="0" collapsed="false"/>
    <row r="9073" customFormat="false" ht="15" hidden="false" customHeight="false" outlineLevel="0" collapsed="false"/>
    <row r="9074" customFormat="false" ht="15" hidden="false" customHeight="false" outlineLevel="0" collapsed="false"/>
    <row r="9075" customFormat="false" ht="15" hidden="false" customHeight="false" outlineLevel="0" collapsed="false"/>
    <row r="9076" customFormat="false" ht="15" hidden="false" customHeight="false" outlineLevel="0" collapsed="false"/>
    <row r="9077" customFormat="false" ht="15" hidden="false" customHeight="false" outlineLevel="0" collapsed="false"/>
    <row r="9078" customFormat="false" ht="15" hidden="false" customHeight="false" outlineLevel="0" collapsed="false"/>
    <row r="9079" customFormat="false" ht="15" hidden="false" customHeight="false" outlineLevel="0" collapsed="false"/>
    <row r="9080" customFormat="false" ht="15" hidden="false" customHeight="false" outlineLevel="0" collapsed="false"/>
    <row r="9081" customFormat="false" ht="15" hidden="false" customHeight="false" outlineLevel="0" collapsed="false"/>
    <row r="9082" customFormat="false" ht="15" hidden="false" customHeight="false" outlineLevel="0" collapsed="false"/>
    <row r="9083" customFormat="false" ht="15" hidden="false" customHeight="false" outlineLevel="0" collapsed="false"/>
    <row r="9084" customFormat="false" ht="15" hidden="false" customHeight="false" outlineLevel="0" collapsed="false"/>
    <row r="9085" customFormat="false" ht="15" hidden="false" customHeight="false" outlineLevel="0" collapsed="false"/>
    <row r="9086" customFormat="false" ht="15" hidden="false" customHeight="false" outlineLevel="0" collapsed="false"/>
    <row r="9087" customFormat="false" ht="15" hidden="false" customHeight="false" outlineLevel="0" collapsed="false"/>
    <row r="9088" customFormat="false" ht="15" hidden="false" customHeight="false" outlineLevel="0" collapsed="false"/>
    <row r="9089" customFormat="false" ht="15" hidden="false" customHeight="false" outlineLevel="0" collapsed="false"/>
    <row r="9090" customFormat="false" ht="15" hidden="false" customHeight="false" outlineLevel="0" collapsed="false"/>
    <row r="9091" customFormat="false" ht="15" hidden="false" customHeight="false" outlineLevel="0" collapsed="false"/>
    <row r="9092" customFormat="false" ht="15" hidden="false" customHeight="false" outlineLevel="0" collapsed="false"/>
    <row r="9093" customFormat="false" ht="15" hidden="false" customHeight="false" outlineLevel="0" collapsed="false"/>
    <row r="9094" customFormat="false" ht="15" hidden="false" customHeight="false" outlineLevel="0" collapsed="false"/>
    <row r="9095" customFormat="false" ht="15" hidden="false" customHeight="false" outlineLevel="0" collapsed="false"/>
    <row r="9096" customFormat="false" ht="15" hidden="false" customHeight="false" outlineLevel="0" collapsed="false"/>
    <row r="9097" customFormat="false" ht="15" hidden="false" customHeight="false" outlineLevel="0" collapsed="false"/>
    <row r="9098" customFormat="false" ht="15" hidden="false" customHeight="false" outlineLevel="0" collapsed="false"/>
    <row r="9099" customFormat="false" ht="15" hidden="false" customHeight="false" outlineLevel="0" collapsed="false"/>
    <row r="9100" customFormat="false" ht="15" hidden="false" customHeight="false" outlineLevel="0" collapsed="false"/>
    <row r="9101" customFormat="false" ht="15" hidden="false" customHeight="false" outlineLevel="0" collapsed="false"/>
    <row r="9102" customFormat="false" ht="15" hidden="false" customHeight="false" outlineLevel="0" collapsed="false"/>
    <row r="9103" customFormat="false" ht="15" hidden="false" customHeight="false" outlineLevel="0" collapsed="false"/>
    <row r="9104" customFormat="false" ht="15" hidden="false" customHeight="false" outlineLevel="0" collapsed="false"/>
    <row r="9105" customFormat="false" ht="15" hidden="false" customHeight="false" outlineLevel="0" collapsed="false"/>
    <row r="9106" customFormat="false" ht="15" hidden="false" customHeight="false" outlineLevel="0" collapsed="false"/>
    <row r="9107" customFormat="false" ht="15" hidden="false" customHeight="false" outlineLevel="0" collapsed="false"/>
    <row r="9108" customFormat="false" ht="15" hidden="false" customHeight="false" outlineLevel="0" collapsed="false"/>
    <row r="9109" customFormat="false" ht="15" hidden="false" customHeight="false" outlineLevel="0" collapsed="false"/>
    <row r="9110" customFormat="false" ht="15" hidden="false" customHeight="false" outlineLevel="0" collapsed="false"/>
    <row r="9111" customFormat="false" ht="15" hidden="false" customHeight="false" outlineLevel="0" collapsed="false"/>
    <row r="9112" customFormat="false" ht="15" hidden="false" customHeight="false" outlineLevel="0" collapsed="false"/>
    <row r="9113" customFormat="false" ht="15" hidden="false" customHeight="false" outlineLevel="0" collapsed="false"/>
    <row r="9114" customFormat="false" ht="15" hidden="false" customHeight="false" outlineLevel="0" collapsed="false"/>
    <row r="9115" customFormat="false" ht="15" hidden="false" customHeight="false" outlineLevel="0" collapsed="false"/>
    <row r="9116" customFormat="false" ht="15" hidden="false" customHeight="false" outlineLevel="0" collapsed="false"/>
    <row r="9117" customFormat="false" ht="15" hidden="false" customHeight="false" outlineLevel="0" collapsed="false"/>
    <row r="9118" customFormat="false" ht="15" hidden="false" customHeight="false" outlineLevel="0" collapsed="false"/>
    <row r="9119" customFormat="false" ht="15" hidden="false" customHeight="false" outlineLevel="0" collapsed="false"/>
    <row r="9120" customFormat="false" ht="15" hidden="false" customHeight="false" outlineLevel="0" collapsed="false"/>
    <row r="9121" customFormat="false" ht="15" hidden="false" customHeight="false" outlineLevel="0" collapsed="false"/>
    <row r="9122" customFormat="false" ht="15" hidden="false" customHeight="false" outlineLevel="0" collapsed="false"/>
    <row r="9123" customFormat="false" ht="15" hidden="false" customHeight="false" outlineLevel="0" collapsed="false"/>
    <row r="9124" customFormat="false" ht="15" hidden="false" customHeight="false" outlineLevel="0" collapsed="false"/>
    <row r="9125" customFormat="false" ht="15" hidden="false" customHeight="false" outlineLevel="0" collapsed="false"/>
    <row r="9126" customFormat="false" ht="15" hidden="false" customHeight="false" outlineLevel="0" collapsed="false"/>
    <row r="9127" customFormat="false" ht="15" hidden="false" customHeight="false" outlineLevel="0" collapsed="false"/>
    <row r="9128" customFormat="false" ht="15" hidden="false" customHeight="false" outlineLevel="0" collapsed="false"/>
    <row r="9129" customFormat="false" ht="15" hidden="false" customHeight="false" outlineLevel="0" collapsed="false"/>
    <row r="9130" customFormat="false" ht="15" hidden="false" customHeight="false" outlineLevel="0" collapsed="false"/>
    <row r="9131" customFormat="false" ht="15" hidden="false" customHeight="false" outlineLevel="0" collapsed="false"/>
    <row r="9132" customFormat="false" ht="15" hidden="false" customHeight="false" outlineLevel="0" collapsed="false"/>
    <row r="9133" customFormat="false" ht="15" hidden="false" customHeight="false" outlineLevel="0" collapsed="false"/>
    <row r="9134" customFormat="false" ht="15" hidden="false" customHeight="false" outlineLevel="0" collapsed="false"/>
    <row r="9135" customFormat="false" ht="15" hidden="false" customHeight="false" outlineLevel="0" collapsed="false"/>
    <row r="9136" customFormat="false" ht="15" hidden="false" customHeight="false" outlineLevel="0" collapsed="false"/>
    <row r="9137" customFormat="false" ht="15" hidden="false" customHeight="false" outlineLevel="0" collapsed="false"/>
    <row r="9138" customFormat="false" ht="15" hidden="false" customHeight="false" outlineLevel="0" collapsed="false"/>
    <row r="9139" customFormat="false" ht="15" hidden="false" customHeight="false" outlineLevel="0" collapsed="false"/>
    <row r="9140" customFormat="false" ht="15" hidden="false" customHeight="false" outlineLevel="0" collapsed="false"/>
    <row r="9141" customFormat="false" ht="15" hidden="false" customHeight="false" outlineLevel="0" collapsed="false"/>
    <row r="9142" customFormat="false" ht="15" hidden="false" customHeight="false" outlineLevel="0" collapsed="false"/>
    <row r="9143" customFormat="false" ht="15" hidden="false" customHeight="false" outlineLevel="0" collapsed="false"/>
    <row r="9144" customFormat="false" ht="15" hidden="false" customHeight="false" outlineLevel="0" collapsed="false"/>
    <row r="9145" customFormat="false" ht="15" hidden="false" customHeight="false" outlineLevel="0" collapsed="false"/>
    <row r="9146" customFormat="false" ht="15" hidden="false" customHeight="false" outlineLevel="0" collapsed="false"/>
    <row r="9147" customFormat="false" ht="15" hidden="false" customHeight="false" outlineLevel="0" collapsed="false"/>
    <row r="9148" customFormat="false" ht="15" hidden="false" customHeight="false" outlineLevel="0" collapsed="false"/>
    <row r="9149" customFormat="false" ht="15" hidden="false" customHeight="false" outlineLevel="0" collapsed="false"/>
    <row r="9150" customFormat="false" ht="15" hidden="false" customHeight="false" outlineLevel="0" collapsed="false"/>
    <row r="9151" customFormat="false" ht="15" hidden="false" customHeight="false" outlineLevel="0" collapsed="false"/>
    <row r="9152" customFormat="false" ht="15" hidden="false" customHeight="false" outlineLevel="0" collapsed="false"/>
    <row r="9153" customFormat="false" ht="15" hidden="false" customHeight="false" outlineLevel="0" collapsed="false"/>
    <row r="9154" customFormat="false" ht="15" hidden="false" customHeight="false" outlineLevel="0" collapsed="false"/>
    <row r="9155" customFormat="false" ht="15" hidden="false" customHeight="false" outlineLevel="0" collapsed="false"/>
    <row r="9156" customFormat="false" ht="15" hidden="false" customHeight="false" outlineLevel="0" collapsed="false"/>
    <row r="9157" customFormat="false" ht="15" hidden="false" customHeight="false" outlineLevel="0" collapsed="false"/>
    <row r="9158" customFormat="false" ht="15" hidden="false" customHeight="false" outlineLevel="0" collapsed="false"/>
    <row r="9159" customFormat="false" ht="15" hidden="false" customHeight="false" outlineLevel="0" collapsed="false"/>
    <row r="9160" customFormat="false" ht="15" hidden="false" customHeight="false" outlineLevel="0" collapsed="false"/>
    <row r="9161" customFormat="false" ht="15" hidden="false" customHeight="false" outlineLevel="0" collapsed="false"/>
    <row r="9162" customFormat="false" ht="15" hidden="false" customHeight="false" outlineLevel="0" collapsed="false"/>
    <row r="9163" customFormat="false" ht="15" hidden="false" customHeight="false" outlineLevel="0" collapsed="false"/>
    <row r="9164" customFormat="false" ht="15" hidden="false" customHeight="false" outlineLevel="0" collapsed="false"/>
    <row r="9165" customFormat="false" ht="15" hidden="false" customHeight="false" outlineLevel="0" collapsed="false"/>
    <row r="9166" customFormat="false" ht="15" hidden="false" customHeight="false" outlineLevel="0" collapsed="false"/>
    <row r="9167" customFormat="false" ht="15" hidden="false" customHeight="false" outlineLevel="0" collapsed="false"/>
    <row r="9168" customFormat="false" ht="15" hidden="false" customHeight="false" outlineLevel="0" collapsed="false"/>
    <row r="9169" customFormat="false" ht="15" hidden="false" customHeight="false" outlineLevel="0" collapsed="false"/>
    <row r="9170" customFormat="false" ht="15" hidden="false" customHeight="false" outlineLevel="0" collapsed="false"/>
    <row r="9171" customFormat="false" ht="15" hidden="false" customHeight="false" outlineLevel="0" collapsed="false"/>
    <row r="9172" customFormat="false" ht="15" hidden="false" customHeight="false" outlineLevel="0" collapsed="false"/>
    <row r="9173" customFormat="false" ht="15" hidden="false" customHeight="false" outlineLevel="0" collapsed="false"/>
    <row r="9174" customFormat="false" ht="15" hidden="false" customHeight="false" outlineLevel="0" collapsed="false"/>
    <row r="9175" customFormat="false" ht="15" hidden="false" customHeight="false" outlineLevel="0" collapsed="false"/>
    <row r="9176" customFormat="false" ht="15" hidden="false" customHeight="false" outlineLevel="0" collapsed="false"/>
    <row r="9177" customFormat="false" ht="15" hidden="false" customHeight="false" outlineLevel="0" collapsed="false"/>
    <row r="9178" customFormat="false" ht="15" hidden="false" customHeight="false" outlineLevel="0" collapsed="false"/>
    <row r="9179" customFormat="false" ht="15" hidden="false" customHeight="false" outlineLevel="0" collapsed="false"/>
    <row r="9180" customFormat="false" ht="15" hidden="false" customHeight="false" outlineLevel="0" collapsed="false"/>
    <row r="9181" customFormat="false" ht="15" hidden="false" customHeight="false" outlineLevel="0" collapsed="false"/>
    <row r="9182" customFormat="false" ht="15" hidden="false" customHeight="false" outlineLevel="0" collapsed="false"/>
    <row r="9183" customFormat="false" ht="15" hidden="false" customHeight="false" outlineLevel="0" collapsed="false"/>
    <row r="9184" customFormat="false" ht="15" hidden="false" customHeight="false" outlineLevel="0" collapsed="false"/>
    <row r="9185" customFormat="false" ht="15" hidden="false" customHeight="false" outlineLevel="0" collapsed="false"/>
    <row r="9186" customFormat="false" ht="15" hidden="false" customHeight="false" outlineLevel="0" collapsed="false"/>
    <row r="9187" customFormat="false" ht="15" hidden="false" customHeight="false" outlineLevel="0" collapsed="false"/>
    <row r="9188" customFormat="false" ht="15" hidden="false" customHeight="false" outlineLevel="0" collapsed="false"/>
    <row r="9189" customFormat="false" ht="15" hidden="false" customHeight="false" outlineLevel="0" collapsed="false"/>
    <row r="9190" customFormat="false" ht="15" hidden="false" customHeight="false" outlineLevel="0" collapsed="false"/>
    <row r="9191" customFormat="false" ht="15" hidden="false" customHeight="false" outlineLevel="0" collapsed="false"/>
    <row r="9192" customFormat="false" ht="15" hidden="false" customHeight="false" outlineLevel="0" collapsed="false"/>
    <row r="9193" customFormat="false" ht="15" hidden="false" customHeight="false" outlineLevel="0" collapsed="false"/>
    <row r="9194" customFormat="false" ht="15" hidden="false" customHeight="false" outlineLevel="0" collapsed="false"/>
    <row r="9195" customFormat="false" ht="15" hidden="false" customHeight="false" outlineLevel="0" collapsed="false"/>
    <row r="9196" customFormat="false" ht="15" hidden="false" customHeight="false" outlineLevel="0" collapsed="false"/>
    <row r="9197" customFormat="false" ht="15" hidden="false" customHeight="false" outlineLevel="0" collapsed="false"/>
    <row r="9198" customFormat="false" ht="15" hidden="false" customHeight="false" outlineLevel="0" collapsed="false"/>
    <row r="9199" customFormat="false" ht="15" hidden="false" customHeight="false" outlineLevel="0" collapsed="false"/>
    <row r="9200" customFormat="false" ht="15" hidden="false" customHeight="false" outlineLevel="0" collapsed="false"/>
    <row r="9201" customFormat="false" ht="15" hidden="false" customHeight="false" outlineLevel="0" collapsed="false"/>
    <row r="9202" customFormat="false" ht="15" hidden="false" customHeight="false" outlineLevel="0" collapsed="false"/>
    <row r="9203" customFormat="false" ht="15" hidden="false" customHeight="false" outlineLevel="0" collapsed="false"/>
    <row r="9204" customFormat="false" ht="15" hidden="false" customHeight="false" outlineLevel="0" collapsed="false"/>
    <row r="9205" customFormat="false" ht="15" hidden="false" customHeight="false" outlineLevel="0" collapsed="false"/>
    <row r="9206" customFormat="false" ht="15" hidden="false" customHeight="false" outlineLevel="0" collapsed="false"/>
    <row r="9207" customFormat="false" ht="15" hidden="false" customHeight="false" outlineLevel="0" collapsed="false"/>
    <row r="9208" customFormat="false" ht="15" hidden="false" customHeight="false" outlineLevel="0" collapsed="false"/>
    <row r="9209" customFormat="false" ht="15" hidden="false" customHeight="false" outlineLevel="0" collapsed="false"/>
    <row r="9210" customFormat="false" ht="15" hidden="false" customHeight="false" outlineLevel="0" collapsed="false"/>
    <row r="9211" customFormat="false" ht="15" hidden="false" customHeight="false" outlineLevel="0" collapsed="false"/>
    <row r="9212" customFormat="false" ht="15" hidden="false" customHeight="false" outlineLevel="0" collapsed="false"/>
    <row r="9213" customFormat="false" ht="15" hidden="false" customHeight="false" outlineLevel="0" collapsed="false"/>
    <row r="9214" customFormat="false" ht="15" hidden="false" customHeight="false" outlineLevel="0" collapsed="false"/>
    <row r="9215" customFormat="false" ht="15" hidden="false" customHeight="false" outlineLevel="0" collapsed="false"/>
    <row r="9216" customFormat="false" ht="15" hidden="false" customHeight="false" outlineLevel="0" collapsed="false"/>
    <row r="9217" customFormat="false" ht="15" hidden="false" customHeight="false" outlineLevel="0" collapsed="false"/>
    <row r="9218" customFormat="false" ht="15" hidden="false" customHeight="false" outlineLevel="0" collapsed="false"/>
    <row r="9219" customFormat="false" ht="15" hidden="false" customHeight="false" outlineLevel="0" collapsed="false"/>
    <row r="9220" customFormat="false" ht="15" hidden="false" customHeight="false" outlineLevel="0" collapsed="false"/>
    <row r="9221" customFormat="false" ht="15" hidden="false" customHeight="false" outlineLevel="0" collapsed="false"/>
    <row r="9222" customFormat="false" ht="15" hidden="false" customHeight="false" outlineLevel="0" collapsed="false"/>
    <row r="9223" customFormat="false" ht="15" hidden="false" customHeight="false" outlineLevel="0" collapsed="false"/>
    <row r="9224" customFormat="false" ht="15" hidden="false" customHeight="false" outlineLevel="0" collapsed="false"/>
    <row r="9225" customFormat="false" ht="15" hidden="false" customHeight="false" outlineLevel="0" collapsed="false"/>
    <row r="9226" customFormat="false" ht="15" hidden="false" customHeight="false" outlineLevel="0" collapsed="false"/>
    <row r="9227" customFormat="false" ht="15" hidden="false" customHeight="false" outlineLevel="0" collapsed="false"/>
    <row r="9228" customFormat="false" ht="15" hidden="false" customHeight="false" outlineLevel="0" collapsed="false"/>
    <row r="9229" customFormat="false" ht="15" hidden="false" customHeight="false" outlineLevel="0" collapsed="false"/>
    <row r="9230" customFormat="false" ht="15" hidden="false" customHeight="false" outlineLevel="0" collapsed="false"/>
    <row r="9231" customFormat="false" ht="15" hidden="false" customHeight="false" outlineLevel="0" collapsed="false"/>
    <row r="9232" customFormat="false" ht="15" hidden="false" customHeight="false" outlineLevel="0" collapsed="false"/>
    <row r="9233" customFormat="false" ht="15" hidden="false" customHeight="false" outlineLevel="0" collapsed="false"/>
    <row r="9234" customFormat="false" ht="15" hidden="false" customHeight="false" outlineLevel="0" collapsed="false"/>
    <row r="9235" customFormat="false" ht="15" hidden="false" customHeight="false" outlineLevel="0" collapsed="false"/>
    <row r="9236" customFormat="false" ht="15" hidden="false" customHeight="false" outlineLevel="0" collapsed="false"/>
    <row r="9237" customFormat="false" ht="15" hidden="false" customHeight="false" outlineLevel="0" collapsed="false"/>
    <row r="9238" customFormat="false" ht="15" hidden="false" customHeight="false" outlineLevel="0" collapsed="false"/>
    <row r="9239" customFormat="false" ht="15" hidden="false" customHeight="false" outlineLevel="0" collapsed="false"/>
    <row r="9240" customFormat="false" ht="15" hidden="false" customHeight="false" outlineLevel="0" collapsed="false"/>
    <row r="9241" customFormat="false" ht="15" hidden="false" customHeight="false" outlineLevel="0" collapsed="false"/>
    <row r="9242" customFormat="false" ht="15" hidden="false" customHeight="false" outlineLevel="0" collapsed="false"/>
    <row r="9243" customFormat="false" ht="15" hidden="false" customHeight="false" outlineLevel="0" collapsed="false"/>
    <row r="9244" customFormat="false" ht="15" hidden="false" customHeight="false" outlineLevel="0" collapsed="false"/>
    <row r="9245" customFormat="false" ht="15" hidden="false" customHeight="false" outlineLevel="0" collapsed="false"/>
    <row r="9246" customFormat="false" ht="15" hidden="false" customHeight="false" outlineLevel="0" collapsed="false"/>
    <row r="9247" customFormat="false" ht="15" hidden="false" customHeight="false" outlineLevel="0" collapsed="false"/>
    <row r="9248" customFormat="false" ht="15" hidden="false" customHeight="false" outlineLevel="0" collapsed="false"/>
    <row r="9249" customFormat="false" ht="15" hidden="false" customHeight="false" outlineLevel="0" collapsed="false"/>
    <row r="9250" customFormat="false" ht="15" hidden="false" customHeight="false" outlineLevel="0" collapsed="false"/>
    <row r="9251" customFormat="false" ht="15" hidden="false" customHeight="false" outlineLevel="0" collapsed="false"/>
    <row r="9252" customFormat="false" ht="15" hidden="false" customHeight="false" outlineLevel="0" collapsed="false"/>
    <row r="9253" customFormat="false" ht="15" hidden="false" customHeight="false" outlineLevel="0" collapsed="false"/>
    <row r="9254" customFormat="false" ht="15" hidden="false" customHeight="false" outlineLevel="0" collapsed="false"/>
    <row r="9255" customFormat="false" ht="15" hidden="false" customHeight="false" outlineLevel="0" collapsed="false"/>
    <row r="9256" customFormat="false" ht="15" hidden="false" customHeight="false" outlineLevel="0" collapsed="false"/>
    <row r="9257" customFormat="false" ht="15" hidden="false" customHeight="false" outlineLevel="0" collapsed="false"/>
    <row r="9258" customFormat="false" ht="15" hidden="false" customHeight="false" outlineLevel="0" collapsed="false"/>
    <row r="9259" customFormat="false" ht="15" hidden="false" customHeight="false" outlineLevel="0" collapsed="false"/>
    <row r="9260" customFormat="false" ht="15" hidden="false" customHeight="false" outlineLevel="0" collapsed="false"/>
    <row r="9261" customFormat="false" ht="15" hidden="false" customHeight="false" outlineLevel="0" collapsed="false"/>
    <row r="9262" customFormat="false" ht="15" hidden="false" customHeight="false" outlineLevel="0" collapsed="false"/>
    <row r="9263" customFormat="false" ht="15" hidden="false" customHeight="false" outlineLevel="0" collapsed="false"/>
    <row r="9264" customFormat="false" ht="15" hidden="false" customHeight="false" outlineLevel="0" collapsed="false"/>
    <row r="9265" customFormat="false" ht="15" hidden="false" customHeight="false" outlineLevel="0" collapsed="false"/>
    <row r="9266" customFormat="false" ht="15" hidden="false" customHeight="false" outlineLevel="0" collapsed="false"/>
    <row r="9267" customFormat="false" ht="15" hidden="false" customHeight="false" outlineLevel="0" collapsed="false"/>
    <row r="9268" customFormat="false" ht="15" hidden="false" customHeight="false" outlineLevel="0" collapsed="false"/>
    <row r="9269" customFormat="false" ht="15" hidden="false" customHeight="false" outlineLevel="0" collapsed="false"/>
    <row r="9270" customFormat="false" ht="15" hidden="false" customHeight="false" outlineLevel="0" collapsed="false"/>
    <row r="9271" customFormat="false" ht="15" hidden="false" customHeight="false" outlineLevel="0" collapsed="false"/>
    <row r="9272" customFormat="false" ht="15" hidden="false" customHeight="false" outlineLevel="0" collapsed="false"/>
    <row r="9273" customFormat="false" ht="15" hidden="false" customHeight="false" outlineLevel="0" collapsed="false"/>
    <row r="9274" customFormat="false" ht="15" hidden="false" customHeight="false" outlineLevel="0" collapsed="false"/>
    <row r="9275" customFormat="false" ht="15" hidden="false" customHeight="false" outlineLevel="0" collapsed="false"/>
    <row r="9276" customFormat="false" ht="15" hidden="false" customHeight="false" outlineLevel="0" collapsed="false"/>
    <row r="9277" customFormat="false" ht="15" hidden="false" customHeight="false" outlineLevel="0" collapsed="false"/>
    <row r="9278" customFormat="false" ht="15" hidden="false" customHeight="false" outlineLevel="0" collapsed="false"/>
    <row r="9279" customFormat="false" ht="15" hidden="false" customHeight="false" outlineLevel="0" collapsed="false"/>
    <row r="9280" customFormat="false" ht="15" hidden="false" customHeight="false" outlineLevel="0" collapsed="false"/>
    <row r="9281" customFormat="false" ht="15" hidden="false" customHeight="false" outlineLevel="0" collapsed="false"/>
    <row r="9282" customFormat="false" ht="15" hidden="false" customHeight="false" outlineLevel="0" collapsed="false"/>
    <row r="9283" customFormat="false" ht="15" hidden="false" customHeight="false" outlineLevel="0" collapsed="false"/>
    <row r="9284" customFormat="false" ht="15" hidden="false" customHeight="false" outlineLevel="0" collapsed="false"/>
    <row r="9285" customFormat="false" ht="15" hidden="false" customHeight="false" outlineLevel="0" collapsed="false"/>
    <row r="9286" customFormat="false" ht="15" hidden="false" customHeight="false" outlineLevel="0" collapsed="false"/>
    <row r="9287" customFormat="false" ht="15" hidden="false" customHeight="false" outlineLevel="0" collapsed="false"/>
    <row r="9288" customFormat="false" ht="15" hidden="false" customHeight="false" outlineLevel="0" collapsed="false"/>
    <row r="9289" customFormat="false" ht="15" hidden="false" customHeight="false" outlineLevel="0" collapsed="false"/>
    <row r="9290" customFormat="false" ht="15" hidden="false" customHeight="false" outlineLevel="0" collapsed="false"/>
    <row r="9291" customFormat="false" ht="15" hidden="false" customHeight="false" outlineLevel="0" collapsed="false"/>
    <row r="9292" customFormat="false" ht="15" hidden="false" customHeight="false" outlineLevel="0" collapsed="false"/>
    <row r="9293" customFormat="false" ht="15" hidden="false" customHeight="false" outlineLevel="0" collapsed="false"/>
    <row r="9294" customFormat="false" ht="15" hidden="false" customHeight="false" outlineLevel="0" collapsed="false"/>
    <row r="9295" customFormat="false" ht="15" hidden="false" customHeight="false" outlineLevel="0" collapsed="false"/>
    <row r="9296" customFormat="false" ht="15" hidden="false" customHeight="false" outlineLevel="0" collapsed="false"/>
    <row r="9297" customFormat="false" ht="15" hidden="false" customHeight="false" outlineLevel="0" collapsed="false"/>
    <row r="9298" customFormat="false" ht="15" hidden="false" customHeight="false" outlineLevel="0" collapsed="false"/>
    <row r="9299" customFormat="false" ht="15" hidden="false" customHeight="false" outlineLevel="0" collapsed="false"/>
    <row r="9300" customFormat="false" ht="15" hidden="false" customHeight="false" outlineLevel="0" collapsed="false"/>
    <row r="9301" customFormat="false" ht="15" hidden="false" customHeight="false" outlineLevel="0" collapsed="false"/>
    <row r="9302" customFormat="false" ht="15" hidden="false" customHeight="false" outlineLevel="0" collapsed="false"/>
    <row r="9303" customFormat="false" ht="15" hidden="false" customHeight="false" outlineLevel="0" collapsed="false"/>
    <row r="9304" customFormat="false" ht="15" hidden="false" customHeight="false" outlineLevel="0" collapsed="false"/>
    <row r="9305" customFormat="false" ht="15" hidden="false" customHeight="false" outlineLevel="0" collapsed="false"/>
    <row r="9306" customFormat="false" ht="15" hidden="false" customHeight="false" outlineLevel="0" collapsed="false"/>
    <row r="9307" customFormat="false" ht="15" hidden="false" customHeight="false" outlineLevel="0" collapsed="false"/>
    <row r="9308" customFormat="false" ht="15" hidden="false" customHeight="false" outlineLevel="0" collapsed="false"/>
    <row r="9309" customFormat="false" ht="15" hidden="false" customHeight="false" outlineLevel="0" collapsed="false"/>
    <row r="9310" customFormat="false" ht="15" hidden="false" customHeight="false" outlineLevel="0" collapsed="false"/>
    <row r="9311" customFormat="false" ht="15" hidden="false" customHeight="false" outlineLevel="0" collapsed="false"/>
    <row r="9312" customFormat="false" ht="15" hidden="false" customHeight="false" outlineLevel="0" collapsed="false"/>
    <row r="9313" customFormat="false" ht="15" hidden="false" customHeight="false" outlineLevel="0" collapsed="false"/>
    <row r="9314" customFormat="false" ht="15" hidden="false" customHeight="false" outlineLevel="0" collapsed="false"/>
    <row r="9315" customFormat="false" ht="15" hidden="false" customHeight="false" outlineLevel="0" collapsed="false"/>
    <row r="9316" customFormat="false" ht="15" hidden="false" customHeight="false" outlineLevel="0" collapsed="false"/>
    <row r="9317" customFormat="false" ht="15" hidden="false" customHeight="false" outlineLevel="0" collapsed="false"/>
    <row r="9318" customFormat="false" ht="15" hidden="false" customHeight="false" outlineLevel="0" collapsed="false"/>
    <row r="9319" customFormat="false" ht="15" hidden="false" customHeight="false" outlineLevel="0" collapsed="false"/>
    <row r="9320" customFormat="false" ht="15" hidden="false" customHeight="false" outlineLevel="0" collapsed="false"/>
    <row r="9321" customFormat="false" ht="15" hidden="false" customHeight="false" outlineLevel="0" collapsed="false"/>
    <row r="9322" customFormat="false" ht="15" hidden="false" customHeight="false" outlineLevel="0" collapsed="false"/>
    <row r="9323" customFormat="false" ht="15" hidden="false" customHeight="false" outlineLevel="0" collapsed="false"/>
    <row r="9324" customFormat="false" ht="15" hidden="false" customHeight="false" outlineLevel="0" collapsed="false"/>
    <row r="9325" customFormat="false" ht="15" hidden="false" customHeight="false" outlineLevel="0" collapsed="false"/>
    <row r="9326" customFormat="false" ht="15" hidden="false" customHeight="false" outlineLevel="0" collapsed="false"/>
    <row r="9327" customFormat="false" ht="15" hidden="false" customHeight="false" outlineLevel="0" collapsed="false"/>
    <row r="9328" customFormat="false" ht="15" hidden="false" customHeight="false" outlineLevel="0" collapsed="false"/>
    <row r="9329" customFormat="false" ht="15" hidden="false" customHeight="false" outlineLevel="0" collapsed="false"/>
    <row r="9330" customFormat="false" ht="15" hidden="false" customHeight="false" outlineLevel="0" collapsed="false"/>
    <row r="9331" customFormat="false" ht="15" hidden="false" customHeight="false" outlineLevel="0" collapsed="false"/>
    <row r="9332" customFormat="false" ht="15" hidden="false" customHeight="false" outlineLevel="0" collapsed="false"/>
    <row r="9333" customFormat="false" ht="15" hidden="false" customHeight="false" outlineLevel="0" collapsed="false"/>
    <row r="9334" customFormat="false" ht="15" hidden="false" customHeight="false" outlineLevel="0" collapsed="false"/>
    <row r="9335" customFormat="false" ht="15" hidden="false" customHeight="false" outlineLevel="0" collapsed="false"/>
    <row r="9336" customFormat="false" ht="15" hidden="false" customHeight="false" outlineLevel="0" collapsed="false"/>
    <row r="9337" customFormat="false" ht="15" hidden="false" customHeight="false" outlineLevel="0" collapsed="false"/>
    <row r="9338" customFormat="false" ht="15" hidden="false" customHeight="false" outlineLevel="0" collapsed="false"/>
    <row r="9339" customFormat="false" ht="15" hidden="false" customHeight="false" outlineLevel="0" collapsed="false"/>
    <row r="9340" customFormat="false" ht="15" hidden="false" customHeight="false" outlineLevel="0" collapsed="false"/>
    <row r="9341" customFormat="false" ht="15" hidden="false" customHeight="false" outlineLevel="0" collapsed="false"/>
    <row r="9342" customFormat="false" ht="15" hidden="false" customHeight="false" outlineLevel="0" collapsed="false"/>
    <row r="9343" customFormat="false" ht="15" hidden="false" customHeight="false" outlineLevel="0" collapsed="false"/>
    <row r="9344" customFormat="false" ht="15" hidden="false" customHeight="false" outlineLevel="0" collapsed="false"/>
    <row r="9345" customFormat="false" ht="15" hidden="false" customHeight="false" outlineLevel="0" collapsed="false"/>
    <row r="9346" customFormat="false" ht="15" hidden="false" customHeight="false" outlineLevel="0" collapsed="false"/>
    <row r="9347" customFormat="false" ht="15" hidden="false" customHeight="false" outlineLevel="0" collapsed="false"/>
    <row r="9348" customFormat="false" ht="15" hidden="false" customHeight="false" outlineLevel="0" collapsed="false"/>
    <row r="9349" customFormat="false" ht="15" hidden="false" customHeight="false" outlineLevel="0" collapsed="false"/>
    <row r="9350" customFormat="false" ht="15" hidden="false" customHeight="false" outlineLevel="0" collapsed="false"/>
    <row r="9351" customFormat="false" ht="15" hidden="false" customHeight="false" outlineLevel="0" collapsed="false"/>
    <row r="9352" customFormat="false" ht="15" hidden="false" customHeight="false" outlineLevel="0" collapsed="false"/>
    <row r="9353" customFormat="false" ht="15" hidden="false" customHeight="false" outlineLevel="0" collapsed="false"/>
    <row r="9354" customFormat="false" ht="15" hidden="false" customHeight="false" outlineLevel="0" collapsed="false"/>
    <row r="9355" customFormat="false" ht="15" hidden="false" customHeight="false" outlineLevel="0" collapsed="false"/>
    <row r="9356" customFormat="false" ht="15" hidden="false" customHeight="false" outlineLevel="0" collapsed="false"/>
    <row r="9357" customFormat="false" ht="15" hidden="false" customHeight="false" outlineLevel="0" collapsed="false"/>
    <row r="9358" customFormat="false" ht="15" hidden="false" customHeight="false" outlineLevel="0" collapsed="false"/>
    <row r="9359" customFormat="false" ht="15" hidden="false" customHeight="false" outlineLevel="0" collapsed="false"/>
    <row r="9360" customFormat="false" ht="15" hidden="false" customHeight="false" outlineLevel="0" collapsed="false"/>
    <row r="9361" customFormat="false" ht="15" hidden="false" customHeight="false" outlineLevel="0" collapsed="false"/>
    <row r="9362" customFormat="false" ht="15" hidden="false" customHeight="false" outlineLevel="0" collapsed="false"/>
    <row r="9363" customFormat="false" ht="15" hidden="false" customHeight="false" outlineLevel="0" collapsed="false"/>
    <row r="9364" customFormat="false" ht="15" hidden="false" customHeight="false" outlineLevel="0" collapsed="false"/>
    <row r="9365" customFormat="false" ht="15" hidden="false" customHeight="false" outlineLevel="0" collapsed="false"/>
    <row r="9366" customFormat="false" ht="15" hidden="false" customHeight="false" outlineLevel="0" collapsed="false"/>
    <row r="9367" customFormat="false" ht="15" hidden="false" customHeight="false" outlineLevel="0" collapsed="false"/>
    <row r="9368" customFormat="false" ht="15" hidden="false" customHeight="false" outlineLevel="0" collapsed="false"/>
    <row r="9369" customFormat="false" ht="15" hidden="false" customHeight="false" outlineLevel="0" collapsed="false"/>
    <row r="9370" customFormat="false" ht="15" hidden="false" customHeight="false" outlineLevel="0" collapsed="false"/>
    <row r="9371" customFormat="false" ht="15" hidden="false" customHeight="false" outlineLevel="0" collapsed="false"/>
    <row r="9372" customFormat="false" ht="15" hidden="false" customHeight="false" outlineLevel="0" collapsed="false"/>
    <row r="9373" customFormat="false" ht="15" hidden="false" customHeight="false" outlineLevel="0" collapsed="false"/>
    <row r="9374" customFormat="false" ht="15" hidden="false" customHeight="false" outlineLevel="0" collapsed="false"/>
    <row r="9375" customFormat="false" ht="15" hidden="false" customHeight="false" outlineLevel="0" collapsed="false"/>
    <row r="9376" customFormat="false" ht="15" hidden="false" customHeight="false" outlineLevel="0" collapsed="false"/>
    <row r="9377" customFormat="false" ht="15" hidden="false" customHeight="false" outlineLevel="0" collapsed="false"/>
    <row r="9378" customFormat="false" ht="15" hidden="false" customHeight="false" outlineLevel="0" collapsed="false"/>
    <row r="9379" customFormat="false" ht="15" hidden="false" customHeight="false" outlineLevel="0" collapsed="false"/>
    <row r="9380" customFormat="false" ht="15" hidden="false" customHeight="false" outlineLevel="0" collapsed="false"/>
    <row r="9381" customFormat="false" ht="15" hidden="false" customHeight="false" outlineLevel="0" collapsed="false"/>
    <row r="9382" customFormat="false" ht="15" hidden="false" customHeight="false" outlineLevel="0" collapsed="false"/>
    <row r="9383" customFormat="false" ht="15" hidden="false" customHeight="false" outlineLevel="0" collapsed="false"/>
    <row r="9384" customFormat="false" ht="15" hidden="false" customHeight="false" outlineLevel="0" collapsed="false"/>
    <row r="9385" customFormat="false" ht="15" hidden="false" customHeight="false" outlineLevel="0" collapsed="false"/>
    <row r="9386" customFormat="false" ht="15" hidden="false" customHeight="false" outlineLevel="0" collapsed="false"/>
    <row r="9387" customFormat="false" ht="15" hidden="false" customHeight="false" outlineLevel="0" collapsed="false"/>
    <row r="9388" customFormat="false" ht="15" hidden="false" customHeight="false" outlineLevel="0" collapsed="false"/>
    <row r="9389" customFormat="false" ht="15" hidden="false" customHeight="false" outlineLevel="0" collapsed="false"/>
    <row r="9390" customFormat="false" ht="15" hidden="false" customHeight="false" outlineLevel="0" collapsed="false"/>
    <row r="9391" customFormat="false" ht="15" hidden="false" customHeight="false" outlineLevel="0" collapsed="false"/>
    <row r="9392" customFormat="false" ht="15" hidden="false" customHeight="false" outlineLevel="0" collapsed="false"/>
    <row r="9393" customFormat="false" ht="15" hidden="false" customHeight="false" outlineLevel="0" collapsed="false"/>
    <row r="9394" customFormat="false" ht="15" hidden="false" customHeight="false" outlineLevel="0" collapsed="false"/>
    <row r="9395" customFormat="false" ht="15" hidden="false" customHeight="false" outlineLevel="0" collapsed="false"/>
    <row r="9396" customFormat="false" ht="15" hidden="false" customHeight="false" outlineLevel="0" collapsed="false"/>
    <row r="9397" customFormat="false" ht="15" hidden="false" customHeight="false" outlineLevel="0" collapsed="false"/>
    <row r="9398" customFormat="false" ht="15" hidden="false" customHeight="false" outlineLevel="0" collapsed="false"/>
    <row r="9399" customFormat="false" ht="15" hidden="false" customHeight="false" outlineLevel="0" collapsed="false"/>
    <row r="9400" customFormat="false" ht="15" hidden="false" customHeight="false" outlineLevel="0" collapsed="false"/>
    <row r="9401" customFormat="false" ht="15" hidden="false" customHeight="false" outlineLevel="0" collapsed="false"/>
    <row r="9402" customFormat="false" ht="15" hidden="false" customHeight="false" outlineLevel="0" collapsed="false"/>
    <row r="9403" customFormat="false" ht="15" hidden="false" customHeight="false" outlineLevel="0" collapsed="false"/>
    <row r="9404" customFormat="false" ht="15" hidden="false" customHeight="false" outlineLevel="0" collapsed="false"/>
    <row r="9405" customFormat="false" ht="15" hidden="false" customHeight="false" outlineLevel="0" collapsed="false"/>
    <row r="9406" customFormat="false" ht="15" hidden="false" customHeight="false" outlineLevel="0" collapsed="false"/>
    <row r="9407" customFormat="false" ht="15" hidden="false" customHeight="false" outlineLevel="0" collapsed="false"/>
    <row r="9408" customFormat="false" ht="15" hidden="false" customHeight="false" outlineLevel="0" collapsed="false"/>
    <row r="9409" customFormat="false" ht="15" hidden="false" customHeight="false" outlineLevel="0" collapsed="false"/>
    <row r="9410" customFormat="false" ht="15" hidden="false" customHeight="false" outlineLevel="0" collapsed="false"/>
    <row r="9411" customFormat="false" ht="15" hidden="false" customHeight="false" outlineLevel="0" collapsed="false"/>
    <row r="9412" customFormat="false" ht="15" hidden="false" customHeight="false" outlineLevel="0" collapsed="false"/>
    <row r="9413" customFormat="false" ht="15" hidden="false" customHeight="false" outlineLevel="0" collapsed="false"/>
    <row r="9414" customFormat="false" ht="15" hidden="false" customHeight="false" outlineLevel="0" collapsed="false"/>
    <row r="9415" customFormat="false" ht="15" hidden="false" customHeight="false" outlineLevel="0" collapsed="false"/>
    <row r="9416" customFormat="false" ht="15" hidden="false" customHeight="false" outlineLevel="0" collapsed="false"/>
    <row r="9417" customFormat="false" ht="15" hidden="false" customHeight="false" outlineLevel="0" collapsed="false"/>
    <row r="9418" customFormat="false" ht="15" hidden="false" customHeight="false" outlineLevel="0" collapsed="false"/>
    <row r="9419" customFormat="false" ht="15" hidden="false" customHeight="false" outlineLevel="0" collapsed="false"/>
    <row r="9420" customFormat="false" ht="15" hidden="false" customHeight="false" outlineLevel="0" collapsed="false"/>
    <row r="9421" customFormat="false" ht="15" hidden="false" customHeight="false" outlineLevel="0" collapsed="false"/>
    <row r="9422" customFormat="false" ht="15" hidden="false" customHeight="false" outlineLevel="0" collapsed="false"/>
    <row r="9423" customFormat="false" ht="15" hidden="false" customHeight="false" outlineLevel="0" collapsed="false"/>
    <row r="9424" customFormat="false" ht="15" hidden="false" customHeight="false" outlineLevel="0" collapsed="false"/>
    <row r="9425" customFormat="false" ht="15" hidden="false" customHeight="false" outlineLevel="0" collapsed="false"/>
    <row r="9426" customFormat="false" ht="15" hidden="false" customHeight="false" outlineLevel="0" collapsed="false"/>
    <row r="9427" customFormat="false" ht="15" hidden="false" customHeight="false" outlineLevel="0" collapsed="false"/>
    <row r="9428" customFormat="false" ht="15" hidden="false" customHeight="false" outlineLevel="0" collapsed="false"/>
    <row r="9429" customFormat="false" ht="15" hidden="false" customHeight="false" outlineLevel="0" collapsed="false"/>
    <row r="9430" customFormat="false" ht="15" hidden="false" customHeight="false" outlineLevel="0" collapsed="false"/>
    <row r="9431" customFormat="false" ht="15" hidden="false" customHeight="false" outlineLevel="0" collapsed="false"/>
    <row r="9432" customFormat="false" ht="15" hidden="false" customHeight="false" outlineLevel="0" collapsed="false"/>
    <row r="9433" customFormat="false" ht="15" hidden="false" customHeight="false" outlineLevel="0" collapsed="false"/>
    <row r="9434" customFormat="false" ht="15" hidden="false" customHeight="false" outlineLevel="0" collapsed="false"/>
    <row r="9435" customFormat="false" ht="15" hidden="false" customHeight="false" outlineLevel="0" collapsed="false"/>
    <row r="9436" customFormat="false" ht="15" hidden="false" customHeight="false" outlineLevel="0" collapsed="false"/>
    <row r="9437" customFormat="false" ht="15" hidden="false" customHeight="false" outlineLevel="0" collapsed="false"/>
    <row r="9438" customFormat="false" ht="15" hidden="false" customHeight="false" outlineLevel="0" collapsed="false"/>
    <row r="9439" customFormat="false" ht="15" hidden="false" customHeight="false" outlineLevel="0" collapsed="false"/>
    <row r="9440" customFormat="false" ht="15" hidden="false" customHeight="false" outlineLevel="0" collapsed="false"/>
    <row r="9441" customFormat="false" ht="15" hidden="false" customHeight="false" outlineLevel="0" collapsed="false"/>
    <row r="9442" customFormat="false" ht="15" hidden="false" customHeight="false" outlineLevel="0" collapsed="false"/>
    <row r="9443" customFormat="false" ht="15" hidden="false" customHeight="false" outlineLevel="0" collapsed="false"/>
    <row r="9444" customFormat="false" ht="15" hidden="false" customHeight="false" outlineLevel="0" collapsed="false"/>
    <row r="9445" customFormat="false" ht="15" hidden="false" customHeight="false" outlineLevel="0" collapsed="false"/>
    <row r="9446" customFormat="false" ht="15" hidden="false" customHeight="false" outlineLevel="0" collapsed="false"/>
    <row r="9447" customFormat="false" ht="15" hidden="false" customHeight="false" outlineLevel="0" collapsed="false"/>
    <row r="9448" customFormat="false" ht="15" hidden="false" customHeight="false" outlineLevel="0" collapsed="false"/>
    <row r="9449" customFormat="false" ht="15" hidden="false" customHeight="false" outlineLevel="0" collapsed="false"/>
    <row r="9450" customFormat="false" ht="15" hidden="false" customHeight="false" outlineLevel="0" collapsed="false"/>
    <row r="9451" customFormat="false" ht="15" hidden="false" customHeight="false" outlineLevel="0" collapsed="false"/>
    <row r="9452" customFormat="false" ht="15" hidden="false" customHeight="false" outlineLevel="0" collapsed="false"/>
    <row r="9453" customFormat="false" ht="15" hidden="false" customHeight="false" outlineLevel="0" collapsed="false"/>
    <row r="9454" customFormat="false" ht="15" hidden="false" customHeight="false" outlineLevel="0" collapsed="false"/>
    <row r="9455" customFormat="false" ht="15" hidden="false" customHeight="false" outlineLevel="0" collapsed="false"/>
    <row r="9456" customFormat="false" ht="15" hidden="false" customHeight="false" outlineLevel="0" collapsed="false"/>
    <row r="9457" customFormat="false" ht="15" hidden="false" customHeight="false" outlineLevel="0" collapsed="false"/>
    <row r="9458" customFormat="false" ht="15" hidden="false" customHeight="false" outlineLevel="0" collapsed="false"/>
    <row r="9459" customFormat="false" ht="15" hidden="false" customHeight="false" outlineLevel="0" collapsed="false"/>
    <row r="9460" customFormat="false" ht="15" hidden="false" customHeight="false" outlineLevel="0" collapsed="false"/>
    <row r="9461" customFormat="false" ht="15" hidden="false" customHeight="false" outlineLevel="0" collapsed="false"/>
    <row r="9462" customFormat="false" ht="15" hidden="false" customHeight="false" outlineLevel="0" collapsed="false"/>
    <row r="9463" customFormat="false" ht="15" hidden="false" customHeight="false" outlineLevel="0" collapsed="false"/>
    <row r="9464" customFormat="false" ht="15" hidden="false" customHeight="false" outlineLevel="0" collapsed="false"/>
    <row r="9465" customFormat="false" ht="15" hidden="false" customHeight="false" outlineLevel="0" collapsed="false"/>
    <row r="9466" customFormat="false" ht="15" hidden="false" customHeight="false" outlineLevel="0" collapsed="false"/>
    <row r="9467" customFormat="false" ht="15" hidden="false" customHeight="false" outlineLevel="0" collapsed="false"/>
    <row r="9468" customFormat="false" ht="15" hidden="false" customHeight="false" outlineLevel="0" collapsed="false"/>
    <row r="9469" customFormat="false" ht="15" hidden="false" customHeight="false" outlineLevel="0" collapsed="false"/>
    <row r="9470" customFormat="false" ht="15" hidden="false" customHeight="false" outlineLevel="0" collapsed="false"/>
    <row r="9471" customFormat="false" ht="15" hidden="false" customHeight="false" outlineLevel="0" collapsed="false"/>
    <row r="9472" customFormat="false" ht="15" hidden="false" customHeight="false" outlineLevel="0" collapsed="false"/>
    <row r="9473" customFormat="false" ht="15" hidden="false" customHeight="false" outlineLevel="0" collapsed="false"/>
    <row r="9474" customFormat="false" ht="15" hidden="false" customHeight="false" outlineLevel="0" collapsed="false"/>
    <row r="9475" customFormat="false" ht="15" hidden="false" customHeight="false" outlineLevel="0" collapsed="false"/>
    <row r="9476" customFormat="false" ht="15" hidden="false" customHeight="false" outlineLevel="0" collapsed="false"/>
    <row r="9477" customFormat="false" ht="15" hidden="false" customHeight="false" outlineLevel="0" collapsed="false"/>
    <row r="9478" customFormat="false" ht="15" hidden="false" customHeight="false" outlineLevel="0" collapsed="false"/>
    <row r="9479" customFormat="false" ht="15" hidden="false" customHeight="false" outlineLevel="0" collapsed="false"/>
    <row r="9480" customFormat="false" ht="15" hidden="false" customHeight="false" outlineLevel="0" collapsed="false"/>
    <row r="9481" customFormat="false" ht="15" hidden="false" customHeight="false" outlineLevel="0" collapsed="false"/>
    <row r="9482" customFormat="false" ht="15" hidden="false" customHeight="false" outlineLevel="0" collapsed="false"/>
    <row r="9483" customFormat="false" ht="15" hidden="false" customHeight="false" outlineLevel="0" collapsed="false"/>
    <row r="9484" customFormat="false" ht="15" hidden="false" customHeight="false" outlineLevel="0" collapsed="false"/>
    <row r="9485" customFormat="false" ht="15" hidden="false" customHeight="false" outlineLevel="0" collapsed="false"/>
    <row r="9486" customFormat="false" ht="15" hidden="false" customHeight="false" outlineLevel="0" collapsed="false"/>
    <row r="9487" customFormat="false" ht="15" hidden="false" customHeight="false" outlineLevel="0" collapsed="false"/>
    <row r="9488" customFormat="false" ht="15" hidden="false" customHeight="false" outlineLevel="0" collapsed="false"/>
    <row r="9489" customFormat="false" ht="15" hidden="false" customHeight="false" outlineLevel="0" collapsed="false"/>
    <row r="9490" customFormat="false" ht="15" hidden="false" customHeight="false" outlineLevel="0" collapsed="false"/>
    <row r="9491" customFormat="false" ht="15" hidden="false" customHeight="false" outlineLevel="0" collapsed="false"/>
    <row r="9492" customFormat="false" ht="15" hidden="false" customHeight="false" outlineLevel="0" collapsed="false"/>
    <row r="9493" customFormat="false" ht="15" hidden="false" customHeight="false" outlineLevel="0" collapsed="false"/>
    <row r="9494" customFormat="false" ht="15" hidden="false" customHeight="false" outlineLevel="0" collapsed="false"/>
    <row r="9495" customFormat="false" ht="15" hidden="false" customHeight="false" outlineLevel="0" collapsed="false"/>
    <row r="9496" customFormat="false" ht="15" hidden="false" customHeight="false" outlineLevel="0" collapsed="false"/>
    <row r="9497" customFormat="false" ht="15" hidden="false" customHeight="false" outlineLevel="0" collapsed="false"/>
    <row r="9498" customFormat="false" ht="15" hidden="false" customHeight="false" outlineLevel="0" collapsed="false"/>
    <row r="9499" customFormat="false" ht="15" hidden="false" customHeight="false" outlineLevel="0" collapsed="false"/>
    <row r="9500" customFormat="false" ht="15" hidden="false" customHeight="false" outlineLevel="0" collapsed="false"/>
    <row r="9501" customFormat="false" ht="15" hidden="false" customHeight="false" outlineLevel="0" collapsed="false"/>
    <row r="9502" customFormat="false" ht="15" hidden="false" customHeight="false" outlineLevel="0" collapsed="false"/>
    <row r="9503" customFormat="false" ht="15" hidden="false" customHeight="false" outlineLevel="0" collapsed="false"/>
    <row r="9504" customFormat="false" ht="15" hidden="false" customHeight="false" outlineLevel="0" collapsed="false"/>
    <row r="9505" customFormat="false" ht="15" hidden="false" customHeight="false" outlineLevel="0" collapsed="false"/>
    <row r="9506" customFormat="false" ht="15" hidden="false" customHeight="false" outlineLevel="0" collapsed="false"/>
    <row r="9507" customFormat="false" ht="15" hidden="false" customHeight="false" outlineLevel="0" collapsed="false"/>
    <row r="9508" customFormat="false" ht="15" hidden="false" customHeight="false" outlineLevel="0" collapsed="false"/>
    <row r="9509" customFormat="false" ht="15" hidden="false" customHeight="false" outlineLevel="0" collapsed="false"/>
    <row r="9510" customFormat="false" ht="15" hidden="false" customHeight="false" outlineLevel="0" collapsed="false"/>
    <row r="9511" customFormat="false" ht="15" hidden="false" customHeight="false" outlineLevel="0" collapsed="false"/>
    <row r="9512" customFormat="false" ht="15" hidden="false" customHeight="false" outlineLevel="0" collapsed="false"/>
    <row r="9513" customFormat="false" ht="15" hidden="false" customHeight="false" outlineLevel="0" collapsed="false"/>
    <row r="9514" customFormat="false" ht="15" hidden="false" customHeight="false" outlineLevel="0" collapsed="false"/>
    <row r="9515" customFormat="false" ht="15" hidden="false" customHeight="false" outlineLevel="0" collapsed="false"/>
    <row r="9516" customFormat="false" ht="15" hidden="false" customHeight="false" outlineLevel="0" collapsed="false"/>
    <row r="9517" customFormat="false" ht="15" hidden="false" customHeight="false" outlineLevel="0" collapsed="false"/>
    <row r="9518" customFormat="false" ht="15" hidden="false" customHeight="false" outlineLevel="0" collapsed="false"/>
    <row r="9519" customFormat="false" ht="15" hidden="false" customHeight="false" outlineLevel="0" collapsed="false"/>
    <row r="9520" customFormat="false" ht="15" hidden="false" customHeight="false" outlineLevel="0" collapsed="false"/>
    <row r="9521" customFormat="false" ht="15" hidden="false" customHeight="false" outlineLevel="0" collapsed="false"/>
    <row r="9522" customFormat="false" ht="15" hidden="false" customHeight="false" outlineLevel="0" collapsed="false"/>
    <row r="9523" customFormat="false" ht="15" hidden="false" customHeight="false" outlineLevel="0" collapsed="false"/>
    <row r="9524" customFormat="false" ht="15" hidden="false" customHeight="false" outlineLevel="0" collapsed="false"/>
    <row r="9525" customFormat="false" ht="15" hidden="false" customHeight="false" outlineLevel="0" collapsed="false"/>
    <row r="9526" customFormat="false" ht="15" hidden="false" customHeight="false" outlineLevel="0" collapsed="false"/>
    <row r="9527" customFormat="false" ht="15" hidden="false" customHeight="false" outlineLevel="0" collapsed="false"/>
    <row r="9528" customFormat="false" ht="15" hidden="false" customHeight="false" outlineLevel="0" collapsed="false"/>
    <row r="9529" customFormat="false" ht="15" hidden="false" customHeight="false" outlineLevel="0" collapsed="false"/>
    <row r="9530" customFormat="false" ht="15" hidden="false" customHeight="false" outlineLevel="0" collapsed="false"/>
    <row r="9531" customFormat="false" ht="15" hidden="false" customHeight="false" outlineLevel="0" collapsed="false"/>
    <row r="9532" customFormat="false" ht="15" hidden="false" customHeight="false" outlineLevel="0" collapsed="false"/>
    <row r="9533" customFormat="false" ht="15" hidden="false" customHeight="false" outlineLevel="0" collapsed="false"/>
    <row r="9534" customFormat="false" ht="15" hidden="false" customHeight="false" outlineLevel="0" collapsed="false"/>
    <row r="9535" customFormat="false" ht="15" hidden="false" customHeight="false" outlineLevel="0" collapsed="false"/>
    <row r="9536" customFormat="false" ht="15" hidden="false" customHeight="false" outlineLevel="0" collapsed="false"/>
    <row r="9537" customFormat="false" ht="15" hidden="false" customHeight="false" outlineLevel="0" collapsed="false"/>
    <row r="9538" customFormat="false" ht="15" hidden="false" customHeight="false" outlineLevel="0" collapsed="false"/>
    <row r="9539" customFormat="false" ht="15" hidden="false" customHeight="false" outlineLevel="0" collapsed="false"/>
    <row r="9540" customFormat="false" ht="15" hidden="false" customHeight="false" outlineLevel="0" collapsed="false"/>
    <row r="9541" customFormat="false" ht="15" hidden="false" customHeight="false" outlineLevel="0" collapsed="false"/>
    <row r="9542" customFormat="false" ht="15" hidden="false" customHeight="false" outlineLevel="0" collapsed="false"/>
    <row r="9543" customFormat="false" ht="15" hidden="false" customHeight="false" outlineLevel="0" collapsed="false"/>
    <row r="9544" customFormat="false" ht="15" hidden="false" customHeight="false" outlineLevel="0" collapsed="false"/>
    <row r="9545" customFormat="false" ht="15" hidden="false" customHeight="false" outlineLevel="0" collapsed="false"/>
    <row r="9546" customFormat="false" ht="15" hidden="false" customHeight="false" outlineLevel="0" collapsed="false"/>
    <row r="9547" customFormat="false" ht="15" hidden="false" customHeight="false" outlineLevel="0" collapsed="false"/>
    <row r="9548" customFormat="false" ht="15" hidden="false" customHeight="false" outlineLevel="0" collapsed="false"/>
    <row r="9549" customFormat="false" ht="15" hidden="false" customHeight="false" outlineLevel="0" collapsed="false"/>
    <row r="9550" customFormat="false" ht="15" hidden="false" customHeight="false" outlineLevel="0" collapsed="false"/>
    <row r="9551" customFormat="false" ht="15" hidden="false" customHeight="false" outlineLevel="0" collapsed="false"/>
    <row r="9552" customFormat="false" ht="15" hidden="false" customHeight="false" outlineLevel="0" collapsed="false"/>
    <row r="9553" customFormat="false" ht="15" hidden="false" customHeight="false" outlineLevel="0" collapsed="false"/>
    <row r="9554" customFormat="false" ht="15" hidden="false" customHeight="false" outlineLevel="0" collapsed="false"/>
    <row r="9555" customFormat="false" ht="15" hidden="false" customHeight="false" outlineLevel="0" collapsed="false"/>
    <row r="9556" customFormat="false" ht="15" hidden="false" customHeight="false" outlineLevel="0" collapsed="false"/>
    <row r="9557" customFormat="false" ht="15" hidden="false" customHeight="false" outlineLevel="0" collapsed="false"/>
    <row r="9558" customFormat="false" ht="15" hidden="false" customHeight="false" outlineLevel="0" collapsed="false"/>
    <row r="9559" customFormat="false" ht="15" hidden="false" customHeight="false" outlineLevel="0" collapsed="false"/>
    <row r="9560" customFormat="false" ht="15" hidden="false" customHeight="false" outlineLevel="0" collapsed="false"/>
    <row r="9561" customFormat="false" ht="15" hidden="false" customHeight="false" outlineLevel="0" collapsed="false"/>
    <row r="9562" customFormat="false" ht="15" hidden="false" customHeight="false" outlineLevel="0" collapsed="false"/>
    <row r="9563" customFormat="false" ht="15" hidden="false" customHeight="false" outlineLevel="0" collapsed="false"/>
    <row r="9564" customFormat="false" ht="15" hidden="false" customHeight="false" outlineLevel="0" collapsed="false"/>
    <row r="9565" customFormat="false" ht="15" hidden="false" customHeight="false" outlineLevel="0" collapsed="false"/>
    <row r="9566" customFormat="false" ht="15" hidden="false" customHeight="false" outlineLevel="0" collapsed="false"/>
    <row r="9567" customFormat="false" ht="15" hidden="false" customHeight="false" outlineLevel="0" collapsed="false"/>
    <row r="9568" customFormat="false" ht="15" hidden="false" customHeight="false" outlineLevel="0" collapsed="false"/>
    <row r="9569" customFormat="false" ht="15" hidden="false" customHeight="false" outlineLevel="0" collapsed="false"/>
    <row r="9570" customFormat="false" ht="15" hidden="false" customHeight="false" outlineLevel="0" collapsed="false"/>
    <row r="9571" customFormat="false" ht="15" hidden="false" customHeight="false" outlineLevel="0" collapsed="false"/>
    <row r="9572" customFormat="false" ht="15" hidden="false" customHeight="false" outlineLevel="0" collapsed="false"/>
    <row r="9573" customFormat="false" ht="15" hidden="false" customHeight="false" outlineLevel="0" collapsed="false"/>
    <row r="9574" customFormat="false" ht="15" hidden="false" customHeight="false" outlineLevel="0" collapsed="false"/>
    <row r="9575" customFormat="false" ht="15" hidden="false" customHeight="false" outlineLevel="0" collapsed="false"/>
    <row r="9576" customFormat="false" ht="15" hidden="false" customHeight="false" outlineLevel="0" collapsed="false"/>
    <row r="9577" customFormat="false" ht="15" hidden="false" customHeight="false" outlineLevel="0" collapsed="false"/>
    <row r="9578" customFormat="false" ht="15" hidden="false" customHeight="false" outlineLevel="0" collapsed="false"/>
    <row r="9579" customFormat="false" ht="15" hidden="false" customHeight="false" outlineLevel="0" collapsed="false"/>
    <row r="9580" customFormat="false" ht="15" hidden="false" customHeight="false" outlineLevel="0" collapsed="false"/>
    <row r="9581" customFormat="false" ht="15" hidden="false" customHeight="false" outlineLevel="0" collapsed="false"/>
    <row r="9582" customFormat="false" ht="15" hidden="false" customHeight="false" outlineLevel="0" collapsed="false"/>
    <row r="9583" customFormat="false" ht="15" hidden="false" customHeight="false" outlineLevel="0" collapsed="false"/>
    <row r="9584" customFormat="false" ht="15" hidden="false" customHeight="false" outlineLevel="0" collapsed="false"/>
    <row r="9585" customFormat="false" ht="15" hidden="false" customHeight="false" outlineLevel="0" collapsed="false"/>
    <row r="9586" customFormat="false" ht="15" hidden="false" customHeight="false" outlineLevel="0" collapsed="false"/>
    <row r="9587" customFormat="false" ht="15" hidden="false" customHeight="false" outlineLevel="0" collapsed="false"/>
    <row r="9588" customFormat="false" ht="15" hidden="false" customHeight="false" outlineLevel="0" collapsed="false"/>
    <row r="9589" customFormat="false" ht="15" hidden="false" customHeight="false" outlineLevel="0" collapsed="false"/>
    <row r="9590" customFormat="false" ht="15" hidden="false" customHeight="false" outlineLevel="0" collapsed="false"/>
    <row r="9591" customFormat="false" ht="15" hidden="false" customHeight="false" outlineLevel="0" collapsed="false"/>
    <row r="9592" customFormat="false" ht="15" hidden="false" customHeight="false" outlineLevel="0" collapsed="false"/>
    <row r="9593" customFormat="false" ht="15" hidden="false" customHeight="false" outlineLevel="0" collapsed="false"/>
    <row r="9594" customFormat="false" ht="15" hidden="false" customHeight="false" outlineLevel="0" collapsed="false"/>
    <row r="9595" customFormat="false" ht="15" hidden="false" customHeight="false" outlineLevel="0" collapsed="false"/>
    <row r="9596" customFormat="false" ht="15" hidden="false" customHeight="false" outlineLevel="0" collapsed="false"/>
    <row r="9597" customFormat="false" ht="15" hidden="false" customHeight="false" outlineLevel="0" collapsed="false"/>
    <row r="9598" customFormat="false" ht="15" hidden="false" customHeight="false" outlineLevel="0" collapsed="false"/>
    <row r="9599" customFormat="false" ht="15" hidden="false" customHeight="false" outlineLevel="0" collapsed="false"/>
    <row r="9600" customFormat="false" ht="15" hidden="false" customHeight="false" outlineLevel="0" collapsed="false"/>
    <row r="9601" customFormat="false" ht="15" hidden="false" customHeight="false" outlineLevel="0" collapsed="false"/>
    <row r="9602" customFormat="false" ht="15" hidden="false" customHeight="false" outlineLevel="0" collapsed="false"/>
    <row r="9603" customFormat="false" ht="15" hidden="false" customHeight="false" outlineLevel="0" collapsed="false"/>
    <row r="9604" customFormat="false" ht="15" hidden="false" customHeight="false" outlineLevel="0" collapsed="false"/>
    <row r="9605" customFormat="false" ht="15" hidden="false" customHeight="false" outlineLevel="0" collapsed="false"/>
    <row r="9606" customFormat="false" ht="15" hidden="false" customHeight="false" outlineLevel="0" collapsed="false"/>
    <row r="9607" customFormat="false" ht="15" hidden="false" customHeight="false" outlineLevel="0" collapsed="false"/>
    <row r="9608" customFormat="false" ht="15" hidden="false" customHeight="false" outlineLevel="0" collapsed="false"/>
    <row r="9609" customFormat="false" ht="15" hidden="false" customHeight="false" outlineLevel="0" collapsed="false"/>
    <row r="9610" customFormat="false" ht="15" hidden="false" customHeight="false" outlineLevel="0" collapsed="false"/>
    <row r="9611" customFormat="false" ht="15" hidden="false" customHeight="false" outlineLevel="0" collapsed="false"/>
    <row r="9612" customFormat="false" ht="15" hidden="false" customHeight="false" outlineLevel="0" collapsed="false"/>
    <row r="9613" customFormat="false" ht="15" hidden="false" customHeight="false" outlineLevel="0" collapsed="false"/>
    <row r="9614" customFormat="false" ht="15" hidden="false" customHeight="false" outlineLevel="0" collapsed="false"/>
    <row r="9615" customFormat="false" ht="15" hidden="false" customHeight="false" outlineLevel="0" collapsed="false"/>
    <row r="9616" customFormat="false" ht="15" hidden="false" customHeight="false" outlineLevel="0" collapsed="false"/>
    <row r="9617" customFormat="false" ht="15" hidden="false" customHeight="false" outlineLevel="0" collapsed="false"/>
    <row r="9618" customFormat="false" ht="15" hidden="false" customHeight="false" outlineLevel="0" collapsed="false"/>
    <row r="9619" customFormat="false" ht="15" hidden="false" customHeight="false" outlineLevel="0" collapsed="false"/>
    <row r="9620" customFormat="false" ht="15" hidden="false" customHeight="false" outlineLevel="0" collapsed="false"/>
    <row r="9621" customFormat="false" ht="15" hidden="false" customHeight="false" outlineLevel="0" collapsed="false"/>
    <row r="9622" customFormat="false" ht="15" hidden="false" customHeight="false" outlineLevel="0" collapsed="false"/>
    <row r="9623" customFormat="false" ht="15" hidden="false" customHeight="false" outlineLevel="0" collapsed="false"/>
    <row r="9624" customFormat="false" ht="15" hidden="false" customHeight="false" outlineLevel="0" collapsed="false"/>
    <row r="9625" customFormat="false" ht="15" hidden="false" customHeight="false" outlineLevel="0" collapsed="false"/>
    <row r="9626" customFormat="false" ht="15" hidden="false" customHeight="false" outlineLevel="0" collapsed="false"/>
    <row r="9627" customFormat="false" ht="15" hidden="false" customHeight="false" outlineLevel="0" collapsed="false"/>
    <row r="9628" customFormat="false" ht="15" hidden="false" customHeight="false" outlineLevel="0" collapsed="false"/>
    <row r="9629" customFormat="false" ht="15" hidden="false" customHeight="false" outlineLevel="0" collapsed="false"/>
    <row r="9630" customFormat="false" ht="15" hidden="false" customHeight="false" outlineLevel="0" collapsed="false"/>
    <row r="9631" customFormat="false" ht="15" hidden="false" customHeight="false" outlineLevel="0" collapsed="false"/>
    <row r="9632" customFormat="false" ht="15" hidden="false" customHeight="false" outlineLevel="0" collapsed="false"/>
    <row r="9633" customFormat="false" ht="15" hidden="false" customHeight="false" outlineLevel="0" collapsed="false"/>
    <row r="9634" customFormat="false" ht="15" hidden="false" customHeight="false" outlineLevel="0" collapsed="false"/>
    <row r="9635" customFormat="false" ht="15" hidden="false" customHeight="false" outlineLevel="0" collapsed="false"/>
    <row r="9636" customFormat="false" ht="15" hidden="false" customHeight="false" outlineLevel="0" collapsed="false"/>
    <row r="9637" customFormat="false" ht="15" hidden="false" customHeight="false" outlineLevel="0" collapsed="false"/>
    <row r="9638" customFormat="false" ht="15" hidden="false" customHeight="false" outlineLevel="0" collapsed="false"/>
    <row r="9639" customFormat="false" ht="15" hidden="false" customHeight="false" outlineLevel="0" collapsed="false"/>
    <row r="9640" customFormat="false" ht="15" hidden="false" customHeight="false" outlineLevel="0" collapsed="false"/>
    <row r="9641" customFormat="false" ht="15" hidden="false" customHeight="false" outlineLevel="0" collapsed="false"/>
    <row r="9642" customFormat="false" ht="15" hidden="false" customHeight="false" outlineLevel="0" collapsed="false"/>
    <row r="9643" customFormat="false" ht="15" hidden="false" customHeight="false" outlineLevel="0" collapsed="false"/>
    <row r="9644" customFormat="false" ht="15" hidden="false" customHeight="false" outlineLevel="0" collapsed="false"/>
    <row r="9645" customFormat="false" ht="15" hidden="false" customHeight="false" outlineLevel="0" collapsed="false"/>
    <row r="9646" customFormat="false" ht="15" hidden="false" customHeight="false" outlineLevel="0" collapsed="false"/>
    <row r="9647" customFormat="false" ht="15" hidden="false" customHeight="false" outlineLevel="0" collapsed="false"/>
    <row r="9648" customFormat="false" ht="15" hidden="false" customHeight="false" outlineLevel="0" collapsed="false"/>
    <row r="9649" customFormat="false" ht="15" hidden="false" customHeight="false" outlineLevel="0" collapsed="false"/>
    <row r="9650" customFormat="false" ht="15" hidden="false" customHeight="false" outlineLevel="0" collapsed="false"/>
    <row r="9651" customFormat="false" ht="15" hidden="false" customHeight="false" outlineLevel="0" collapsed="false"/>
    <row r="9652" customFormat="false" ht="15" hidden="false" customHeight="false" outlineLevel="0" collapsed="false"/>
    <row r="9653" customFormat="false" ht="15" hidden="false" customHeight="false" outlineLevel="0" collapsed="false"/>
    <row r="9654" customFormat="false" ht="15" hidden="false" customHeight="false" outlineLevel="0" collapsed="false"/>
    <row r="9655" customFormat="false" ht="15" hidden="false" customHeight="false" outlineLevel="0" collapsed="false"/>
    <row r="9656" customFormat="false" ht="15" hidden="false" customHeight="false" outlineLevel="0" collapsed="false"/>
    <row r="9657" customFormat="false" ht="15" hidden="false" customHeight="false" outlineLevel="0" collapsed="false"/>
    <row r="9658" customFormat="false" ht="15" hidden="false" customHeight="false" outlineLevel="0" collapsed="false"/>
    <row r="9659" customFormat="false" ht="15" hidden="false" customHeight="false" outlineLevel="0" collapsed="false"/>
    <row r="9660" customFormat="false" ht="15" hidden="false" customHeight="false" outlineLevel="0" collapsed="false"/>
    <row r="9661" customFormat="false" ht="15" hidden="false" customHeight="false" outlineLevel="0" collapsed="false"/>
    <row r="9662" customFormat="false" ht="15" hidden="false" customHeight="false" outlineLevel="0" collapsed="false"/>
    <row r="9663" customFormat="false" ht="15" hidden="false" customHeight="false" outlineLevel="0" collapsed="false"/>
    <row r="9664" customFormat="false" ht="15" hidden="false" customHeight="false" outlineLevel="0" collapsed="false"/>
    <row r="9665" customFormat="false" ht="15" hidden="false" customHeight="false" outlineLevel="0" collapsed="false"/>
    <row r="9666" customFormat="false" ht="15" hidden="false" customHeight="false" outlineLevel="0" collapsed="false"/>
    <row r="9667" customFormat="false" ht="15" hidden="false" customHeight="false" outlineLevel="0" collapsed="false"/>
    <row r="9668" customFormat="false" ht="15" hidden="false" customHeight="false" outlineLevel="0" collapsed="false"/>
    <row r="9669" customFormat="false" ht="15" hidden="false" customHeight="false" outlineLevel="0" collapsed="false"/>
    <row r="9670" customFormat="false" ht="15" hidden="false" customHeight="false" outlineLevel="0" collapsed="false"/>
    <row r="9671" customFormat="false" ht="15" hidden="false" customHeight="false" outlineLevel="0" collapsed="false"/>
    <row r="9672" customFormat="false" ht="15" hidden="false" customHeight="false" outlineLevel="0" collapsed="false"/>
    <row r="9673" customFormat="false" ht="15" hidden="false" customHeight="false" outlineLevel="0" collapsed="false"/>
    <row r="9674" customFormat="false" ht="15" hidden="false" customHeight="false" outlineLevel="0" collapsed="false"/>
    <row r="9675" customFormat="false" ht="15" hidden="false" customHeight="false" outlineLevel="0" collapsed="false"/>
    <row r="9676" customFormat="false" ht="15" hidden="false" customHeight="false" outlineLevel="0" collapsed="false"/>
    <row r="9677" customFormat="false" ht="15" hidden="false" customHeight="false" outlineLevel="0" collapsed="false"/>
    <row r="9678" customFormat="false" ht="15" hidden="false" customHeight="false" outlineLevel="0" collapsed="false"/>
    <row r="9679" customFormat="false" ht="15" hidden="false" customHeight="false" outlineLevel="0" collapsed="false"/>
    <row r="9680" customFormat="false" ht="15" hidden="false" customHeight="false" outlineLevel="0" collapsed="false"/>
    <row r="9681" customFormat="false" ht="15" hidden="false" customHeight="false" outlineLevel="0" collapsed="false"/>
    <row r="9682" customFormat="false" ht="15" hidden="false" customHeight="false" outlineLevel="0" collapsed="false"/>
    <row r="9683" customFormat="false" ht="15" hidden="false" customHeight="false" outlineLevel="0" collapsed="false"/>
    <row r="9684" customFormat="false" ht="15" hidden="false" customHeight="false" outlineLevel="0" collapsed="false"/>
    <row r="9685" customFormat="false" ht="15" hidden="false" customHeight="false" outlineLevel="0" collapsed="false"/>
    <row r="9686" customFormat="false" ht="15" hidden="false" customHeight="false" outlineLevel="0" collapsed="false"/>
    <row r="9687" customFormat="false" ht="15" hidden="false" customHeight="false" outlineLevel="0" collapsed="false"/>
    <row r="9688" customFormat="false" ht="15" hidden="false" customHeight="false" outlineLevel="0" collapsed="false"/>
    <row r="9689" customFormat="false" ht="15" hidden="false" customHeight="false" outlineLevel="0" collapsed="false"/>
    <row r="9690" customFormat="false" ht="15" hidden="false" customHeight="false" outlineLevel="0" collapsed="false"/>
    <row r="9691" customFormat="false" ht="15" hidden="false" customHeight="false" outlineLevel="0" collapsed="false"/>
    <row r="9692" customFormat="false" ht="15" hidden="false" customHeight="false" outlineLevel="0" collapsed="false"/>
    <row r="9693" customFormat="false" ht="15" hidden="false" customHeight="false" outlineLevel="0" collapsed="false"/>
    <row r="9694" customFormat="false" ht="15" hidden="false" customHeight="false" outlineLevel="0" collapsed="false"/>
    <row r="9695" customFormat="false" ht="15" hidden="false" customHeight="false" outlineLevel="0" collapsed="false"/>
    <row r="9696" customFormat="false" ht="15" hidden="false" customHeight="false" outlineLevel="0" collapsed="false"/>
    <row r="9697" customFormat="false" ht="15" hidden="false" customHeight="false" outlineLevel="0" collapsed="false"/>
    <row r="9698" customFormat="false" ht="15" hidden="false" customHeight="false" outlineLevel="0" collapsed="false"/>
    <row r="9699" customFormat="false" ht="15" hidden="false" customHeight="false" outlineLevel="0" collapsed="false"/>
    <row r="9700" customFormat="false" ht="15" hidden="false" customHeight="false" outlineLevel="0" collapsed="false"/>
    <row r="9701" customFormat="false" ht="15" hidden="false" customHeight="false" outlineLevel="0" collapsed="false"/>
    <row r="9702" customFormat="false" ht="15" hidden="false" customHeight="false" outlineLevel="0" collapsed="false"/>
    <row r="9703" customFormat="false" ht="15" hidden="false" customHeight="false" outlineLevel="0" collapsed="false"/>
    <row r="9704" customFormat="false" ht="15" hidden="false" customHeight="false" outlineLevel="0" collapsed="false"/>
    <row r="9705" customFormat="false" ht="15" hidden="false" customHeight="false" outlineLevel="0" collapsed="false"/>
    <row r="9706" customFormat="false" ht="15" hidden="false" customHeight="false" outlineLevel="0" collapsed="false"/>
    <row r="9707" customFormat="false" ht="15" hidden="false" customHeight="false" outlineLevel="0" collapsed="false"/>
    <row r="9708" customFormat="false" ht="15" hidden="false" customHeight="false" outlineLevel="0" collapsed="false"/>
    <row r="9709" customFormat="false" ht="15" hidden="false" customHeight="false" outlineLevel="0" collapsed="false"/>
    <row r="9710" customFormat="false" ht="15" hidden="false" customHeight="false" outlineLevel="0" collapsed="false"/>
    <row r="9711" customFormat="false" ht="15" hidden="false" customHeight="false" outlineLevel="0" collapsed="false"/>
    <row r="9712" customFormat="false" ht="15" hidden="false" customHeight="false" outlineLevel="0" collapsed="false"/>
    <row r="9713" customFormat="false" ht="15" hidden="false" customHeight="false" outlineLevel="0" collapsed="false"/>
    <row r="9714" customFormat="false" ht="15" hidden="false" customHeight="false" outlineLevel="0" collapsed="false"/>
    <row r="9715" customFormat="false" ht="15" hidden="false" customHeight="false" outlineLevel="0" collapsed="false"/>
    <row r="9716" customFormat="false" ht="15" hidden="false" customHeight="false" outlineLevel="0" collapsed="false"/>
    <row r="9717" customFormat="false" ht="15" hidden="false" customHeight="false" outlineLevel="0" collapsed="false"/>
    <row r="9718" customFormat="false" ht="15" hidden="false" customHeight="false" outlineLevel="0" collapsed="false"/>
    <row r="9719" customFormat="false" ht="15" hidden="false" customHeight="false" outlineLevel="0" collapsed="false"/>
    <row r="9720" customFormat="false" ht="15" hidden="false" customHeight="false" outlineLevel="0" collapsed="false"/>
    <row r="9721" customFormat="false" ht="15" hidden="false" customHeight="false" outlineLevel="0" collapsed="false"/>
    <row r="9722" customFormat="false" ht="15" hidden="false" customHeight="false" outlineLevel="0" collapsed="false"/>
    <row r="9723" customFormat="false" ht="15" hidden="false" customHeight="false" outlineLevel="0" collapsed="false"/>
    <row r="9724" customFormat="false" ht="15" hidden="false" customHeight="false" outlineLevel="0" collapsed="false"/>
    <row r="9725" customFormat="false" ht="15" hidden="false" customHeight="false" outlineLevel="0" collapsed="false"/>
    <row r="9726" customFormat="false" ht="15" hidden="false" customHeight="false" outlineLevel="0" collapsed="false"/>
    <row r="9727" customFormat="false" ht="15" hidden="false" customHeight="false" outlineLevel="0" collapsed="false"/>
    <row r="9728" customFormat="false" ht="15" hidden="false" customHeight="false" outlineLevel="0" collapsed="false"/>
    <row r="9729" customFormat="false" ht="15" hidden="false" customHeight="false" outlineLevel="0" collapsed="false"/>
    <row r="9730" customFormat="false" ht="15" hidden="false" customHeight="false" outlineLevel="0" collapsed="false"/>
    <row r="9731" customFormat="false" ht="15" hidden="false" customHeight="false" outlineLevel="0" collapsed="false"/>
    <row r="9732" customFormat="false" ht="15" hidden="false" customHeight="false" outlineLevel="0" collapsed="false"/>
    <row r="9733" customFormat="false" ht="15" hidden="false" customHeight="false" outlineLevel="0" collapsed="false"/>
    <row r="9734" customFormat="false" ht="15" hidden="false" customHeight="false" outlineLevel="0" collapsed="false"/>
    <row r="9735" customFormat="false" ht="15" hidden="false" customHeight="false" outlineLevel="0" collapsed="false"/>
    <row r="9736" customFormat="false" ht="15" hidden="false" customHeight="false" outlineLevel="0" collapsed="false"/>
    <row r="9737" customFormat="false" ht="15" hidden="false" customHeight="false" outlineLevel="0" collapsed="false"/>
    <row r="9738" customFormat="false" ht="15" hidden="false" customHeight="false" outlineLevel="0" collapsed="false"/>
    <row r="9739" customFormat="false" ht="15" hidden="false" customHeight="false" outlineLevel="0" collapsed="false"/>
    <row r="9740" customFormat="false" ht="15" hidden="false" customHeight="false" outlineLevel="0" collapsed="false"/>
    <row r="9741" customFormat="false" ht="15" hidden="false" customHeight="false" outlineLevel="0" collapsed="false"/>
    <row r="9742" customFormat="false" ht="15" hidden="false" customHeight="false" outlineLevel="0" collapsed="false"/>
    <row r="9743" customFormat="false" ht="15" hidden="false" customHeight="false" outlineLevel="0" collapsed="false"/>
    <row r="9744" customFormat="false" ht="15" hidden="false" customHeight="false" outlineLevel="0" collapsed="false"/>
    <row r="9745" customFormat="false" ht="15" hidden="false" customHeight="false" outlineLevel="0" collapsed="false"/>
    <row r="9746" customFormat="false" ht="15" hidden="false" customHeight="false" outlineLevel="0" collapsed="false"/>
    <row r="9747" customFormat="false" ht="15" hidden="false" customHeight="false" outlineLevel="0" collapsed="false"/>
    <row r="9748" customFormat="false" ht="15" hidden="false" customHeight="false" outlineLevel="0" collapsed="false"/>
    <row r="9749" customFormat="false" ht="15" hidden="false" customHeight="false" outlineLevel="0" collapsed="false"/>
    <row r="9750" customFormat="false" ht="15" hidden="false" customHeight="false" outlineLevel="0" collapsed="false"/>
    <row r="9751" customFormat="false" ht="15" hidden="false" customHeight="false" outlineLevel="0" collapsed="false"/>
    <row r="9752" customFormat="false" ht="15" hidden="false" customHeight="false" outlineLevel="0" collapsed="false"/>
    <row r="9753" customFormat="false" ht="15" hidden="false" customHeight="false" outlineLevel="0" collapsed="false"/>
    <row r="9754" customFormat="false" ht="15" hidden="false" customHeight="false" outlineLevel="0" collapsed="false"/>
    <row r="9755" customFormat="false" ht="15" hidden="false" customHeight="false" outlineLevel="0" collapsed="false"/>
    <row r="9756" customFormat="false" ht="15" hidden="false" customHeight="false" outlineLevel="0" collapsed="false"/>
    <row r="9757" customFormat="false" ht="15" hidden="false" customHeight="false" outlineLevel="0" collapsed="false"/>
    <row r="9758" customFormat="false" ht="15" hidden="false" customHeight="false" outlineLevel="0" collapsed="false"/>
    <row r="9759" customFormat="false" ht="15" hidden="false" customHeight="false" outlineLevel="0" collapsed="false"/>
    <row r="9760" customFormat="false" ht="15" hidden="false" customHeight="false" outlineLevel="0" collapsed="false"/>
    <row r="9761" customFormat="false" ht="15" hidden="false" customHeight="false" outlineLevel="0" collapsed="false"/>
    <row r="9762" customFormat="false" ht="15" hidden="false" customHeight="false" outlineLevel="0" collapsed="false"/>
    <row r="9763" customFormat="false" ht="15" hidden="false" customHeight="false" outlineLevel="0" collapsed="false"/>
    <row r="9764" customFormat="false" ht="15" hidden="false" customHeight="false" outlineLevel="0" collapsed="false"/>
    <row r="9765" customFormat="false" ht="15" hidden="false" customHeight="false" outlineLevel="0" collapsed="false"/>
    <row r="9766" customFormat="false" ht="15" hidden="false" customHeight="false" outlineLevel="0" collapsed="false"/>
    <row r="9767" customFormat="false" ht="15" hidden="false" customHeight="false" outlineLevel="0" collapsed="false"/>
    <row r="9768" customFormat="false" ht="15" hidden="false" customHeight="false" outlineLevel="0" collapsed="false"/>
    <row r="9769" customFormat="false" ht="15" hidden="false" customHeight="false" outlineLevel="0" collapsed="false"/>
    <row r="9770" customFormat="false" ht="15" hidden="false" customHeight="false" outlineLevel="0" collapsed="false"/>
    <row r="9771" customFormat="false" ht="15" hidden="false" customHeight="false" outlineLevel="0" collapsed="false"/>
    <row r="9772" customFormat="false" ht="15" hidden="false" customHeight="false" outlineLevel="0" collapsed="false"/>
    <row r="9773" customFormat="false" ht="15" hidden="false" customHeight="false" outlineLevel="0" collapsed="false"/>
    <row r="9774" customFormat="false" ht="15" hidden="false" customHeight="false" outlineLevel="0" collapsed="false"/>
    <row r="9775" customFormat="false" ht="15" hidden="false" customHeight="false" outlineLevel="0" collapsed="false"/>
    <row r="9776" customFormat="false" ht="15" hidden="false" customHeight="false" outlineLevel="0" collapsed="false"/>
    <row r="9777" customFormat="false" ht="15" hidden="false" customHeight="false" outlineLevel="0" collapsed="false"/>
    <row r="9778" customFormat="false" ht="15" hidden="false" customHeight="false" outlineLevel="0" collapsed="false"/>
    <row r="9779" customFormat="false" ht="15" hidden="false" customHeight="false" outlineLevel="0" collapsed="false"/>
    <row r="9780" customFormat="false" ht="15" hidden="false" customHeight="false" outlineLevel="0" collapsed="false"/>
    <row r="9781" customFormat="false" ht="15" hidden="false" customHeight="false" outlineLevel="0" collapsed="false"/>
    <row r="9782" customFormat="false" ht="15" hidden="false" customHeight="false" outlineLevel="0" collapsed="false"/>
    <row r="9783" customFormat="false" ht="15" hidden="false" customHeight="false" outlineLevel="0" collapsed="false"/>
    <row r="9784" customFormat="false" ht="15" hidden="false" customHeight="false" outlineLevel="0" collapsed="false"/>
    <row r="9785" customFormat="false" ht="15" hidden="false" customHeight="false" outlineLevel="0" collapsed="false"/>
    <row r="9786" customFormat="false" ht="15" hidden="false" customHeight="false" outlineLevel="0" collapsed="false"/>
    <row r="9787" customFormat="false" ht="15" hidden="false" customHeight="false" outlineLevel="0" collapsed="false"/>
    <row r="9788" customFormat="false" ht="15" hidden="false" customHeight="false" outlineLevel="0" collapsed="false"/>
    <row r="9789" customFormat="false" ht="15" hidden="false" customHeight="false" outlineLevel="0" collapsed="false"/>
    <row r="9790" customFormat="false" ht="15" hidden="false" customHeight="false" outlineLevel="0" collapsed="false"/>
    <row r="9791" customFormat="false" ht="15" hidden="false" customHeight="false" outlineLevel="0" collapsed="false"/>
    <row r="9792" customFormat="false" ht="15" hidden="false" customHeight="false" outlineLevel="0" collapsed="false"/>
    <row r="9793" customFormat="false" ht="15" hidden="false" customHeight="false" outlineLevel="0" collapsed="false"/>
    <row r="9794" customFormat="false" ht="15" hidden="false" customHeight="false" outlineLevel="0" collapsed="false"/>
    <row r="9795" customFormat="false" ht="15" hidden="false" customHeight="false" outlineLevel="0" collapsed="false"/>
    <row r="9796" customFormat="false" ht="15" hidden="false" customHeight="false" outlineLevel="0" collapsed="false"/>
    <row r="9797" customFormat="false" ht="15" hidden="false" customHeight="false" outlineLevel="0" collapsed="false"/>
    <row r="9798" customFormat="false" ht="15" hidden="false" customHeight="false" outlineLevel="0" collapsed="false"/>
    <row r="9799" customFormat="false" ht="15" hidden="false" customHeight="false" outlineLevel="0" collapsed="false"/>
    <row r="9800" customFormat="false" ht="15" hidden="false" customHeight="false" outlineLevel="0" collapsed="false"/>
    <row r="9801" customFormat="false" ht="15" hidden="false" customHeight="false" outlineLevel="0" collapsed="false"/>
    <row r="9802" customFormat="false" ht="15" hidden="false" customHeight="false" outlineLevel="0" collapsed="false"/>
    <row r="9803" customFormat="false" ht="15" hidden="false" customHeight="false" outlineLevel="0" collapsed="false"/>
    <row r="9804" customFormat="false" ht="15" hidden="false" customHeight="false" outlineLevel="0" collapsed="false"/>
    <row r="9805" customFormat="false" ht="15" hidden="false" customHeight="false" outlineLevel="0" collapsed="false"/>
    <row r="9806" customFormat="false" ht="15" hidden="false" customHeight="false" outlineLevel="0" collapsed="false"/>
    <row r="9807" customFormat="false" ht="15" hidden="false" customHeight="false" outlineLevel="0" collapsed="false"/>
    <row r="9808" customFormat="false" ht="15" hidden="false" customHeight="false" outlineLevel="0" collapsed="false"/>
    <row r="9809" customFormat="false" ht="15" hidden="false" customHeight="false" outlineLevel="0" collapsed="false"/>
    <row r="9810" customFormat="false" ht="15" hidden="false" customHeight="false" outlineLevel="0" collapsed="false"/>
    <row r="9811" customFormat="false" ht="15" hidden="false" customHeight="false" outlineLevel="0" collapsed="false"/>
    <row r="9812" customFormat="false" ht="15" hidden="false" customHeight="false" outlineLevel="0" collapsed="false"/>
    <row r="9813" customFormat="false" ht="15" hidden="false" customHeight="false" outlineLevel="0" collapsed="false"/>
    <row r="9814" customFormat="false" ht="15" hidden="false" customHeight="false" outlineLevel="0" collapsed="false"/>
    <row r="9815" customFormat="false" ht="15" hidden="false" customHeight="false" outlineLevel="0" collapsed="false"/>
    <row r="9816" customFormat="false" ht="15" hidden="false" customHeight="false" outlineLevel="0" collapsed="false"/>
    <row r="9817" customFormat="false" ht="15" hidden="false" customHeight="false" outlineLevel="0" collapsed="false"/>
    <row r="9818" customFormat="false" ht="15" hidden="false" customHeight="false" outlineLevel="0" collapsed="false"/>
    <row r="9819" customFormat="false" ht="15" hidden="false" customHeight="false" outlineLevel="0" collapsed="false"/>
    <row r="9820" customFormat="false" ht="15" hidden="false" customHeight="false" outlineLevel="0" collapsed="false"/>
    <row r="9821" customFormat="false" ht="15" hidden="false" customHeight="false" outlineLevel="0" collapsed="false"/>
    <row r="9822" customFormat="false" ht="15" hidden="false" customHeight="false" outlineLevel="0" collapsed="false"/>
    <row r="9823" customFormat="false" ht="15" hidden="false" customHeight="false" outlineLevel="0" collapsed="false"/>
    <row r="9824" customFormat="false" ht="15" hidden="false" customHeight="false" outlineLevel="0" collapsed="false"/>
    <row r="9825" customFormat="false" ht="15" hidden="false" customHeight="false" outlineLevel="0" collapsed="false"/>
    <row r="9826" customFormat="false" ht="15" hidden="false" customHeight="false" outlineLevel="0" collapsed="false"/>
    <row r="9827" customFormat="false" ht="15" hidden="false" customHeight="false" outlineLevel="0" collapsed="false"/>
    <row r="9828" customFormat="false" ht="15" hidden="false" customHeight="false" outlineLevel="0" collapsed="false"/>
    <row r="9829" customFormat="false" ht="15" hidden="false" customHeight="false" outlineLevel="0" collapsed="false"/>
    <row r="9830" customFormat="false" ht="15" hidden="false" customHeight="false" outlineLevel="0" collapsed="false"/>
    <row r="9831" customFormat="false" ht="15" hidden="false" customHeight="false" outlineLevel="0" collapsed="false"/>
    <row r="9832" customFormat="false" ht="15" hidden="false" customHeight="false" outlineLevel="0" collapsed="false"/>
    <row r="9833" customFormat="false" ht="15" hidden="false" customHeight="false" outlineLevel="0" collapsed="false"/>
    <row r="9834" customFormat="false" ht="15" hidden="false" customHeight="false" outlineLevel="0" collapsed="false"/>
    <row r="9835" customFormat="false" ht="15" hidden="false" customHeight="false" outlineLevel="0" collapsed="false"/>
    <row r="9836" customFormat="false" ht="15" hidden="false" customHeight="false" outlineLevel="0" collapsed="false"/>
    <row r="9837" customFormat="false" ht="15" hidden="false" customHeight="false" outlineLevel="0" collapsed="false"/>
    <row r="9838" customFormat="false" ht="15" hidden="false" customHeight="false" outlineLevel="0" collapsed="false"/>
    <row r="9839" customFormat="false" ht="15" hidden="false" customHeight="false" outlineLevel="0" collapsed="false"/>
    <row r="9840" customFormat="false" ht="15" hidden="false" customHeight="false" outlineLevel="0" collapsed="false"/>
    <row r="9841" customFormat="false" ht="15" hidden="false" customHeight="false" outlineLevel="0" collapsed="false"/>
    <row r="9842" customFormat="false" ht="15" hidden="false" customHeight="false" outlineLevel="0" collapsed="false"/>
    <row r="9843" customFormat="false" ht="15" hidden="false" customHeight="false" outlineLevel="0" collapsed="false"/>
    <row r="9844" customFormat="false" ht="15" hidden="false" customHeight="false" outlineLevel="0" collapsed="false"/>
    <row r="9845" customFormat="false" ht="15" hidden="false" customHeight="false" outlineLevel="0" collapsed="false"/>
    <row r="9846" customFormat="false" ht="15" hidden="false" customHeight="false" outlineLevel="0" collapsed="false"/>
    <row r="9847" customFormat="false" ht="15" hidden="false" customHeight="false" outlineLevel="0" collapsed="false"/>
    <row r="9848" customFormat="false" ht="15" hidden="false" customHeight="false" outlineLevel="0" collapsed="false"/>
    <row r="9849" customFormat="false" ht="15" hidden="false" customHeight="false" outlineLevel="0" collapsed="false"/>
    <row r="9850" customFormat="false" ht="15" hidden="false" customHeight="false" outlineLevel="0" collapsed="false"/>
    <row r="9851" customFormat="false" ht="15" hidden="false" customHeight="false" outlineLevel="0" collapsed="false"/>
    <row r="9852" customFormat="false" ht="15" hidden="false" customHeight="false" outlineLevel="0" collapsed="false"/>
    <row r="9853" customFormat="false" ht="15" hidden="false" customHeight="false" outlineLevel="0" collapsed="false"/>
    <row r="9854" customFormat="false" ht="15" hidden="false" customHeight="false" outlineLevel="0" collapsed="false"/>
    <row r="9855" customFormat="false" ht="15" hidden="false" customHeight="false" outlineLevel="0" collapsed="false"/>
    <row r="9856" customFormat="false" ht="15" hidden="false" customHeight="false" outlineLevel="0" collapsed="false"/>
    <row r="9857" customFormat="false" ht="15" hidden="false" customHeight="false" outlineLevel="0" collapsed="false"/>
    <row r="9858" customFormat="false" ht="15" hidden="false" customHeight="false" outlineLevel="0" collapsed="false"/>
    <row r="9859" customFormat="false" ht="15" hidden="false" customHeight="false" outlineLevel="0" collapsed="false"/>
    <row r="9860" customFormat="false" ht="15" hidden="false" customHeight="false" outlineLevel="0" collapsed="false"/>
    <row r="9861" customFormat="false" ht="15" hidden="false" customHeight="false" outlineLevel="0" collapsed="false"/>
    <row r="9862" customFormat="false" ht="15" hidden="false" customHeight="false" outlineLevel="0" collapsed="false"/>
    <row r="9863" customFormat="false" ht="15" hidden="false" customHeight="false" outlineLevel="0" collapsed="false"/>
    <row r="9864" customFormat="false" ht="15" hidden="false" customHeight="false" outlineLevel="0" collapsed="false"/>
    <row r="9865" customFormat="false" ht="15" hidden="false" customHeight="false" outlineLevel="0" collapsed="false"/>
    <row r="9866" customFormat="false" ht="15" hidden="false" customHeight="false" outlineLevel="0" collapsed="false"/>
    <row r="9867" customFormat="false" ht="15" hidden="false" customHeight="false" outlineLevel="0" collapsed="false"/>
    <row r="9868" customFormat="false" ht="15" hidden="false" customHeight="false" outlineLevel="0" collapsed="false"/>
    <row r="9869" customFormat="false" ht="15" hidden="false" customHeight="false" outlineLevel="0" collapsed="false"/>
    <row r="9870" customFormat="false" ht="15" hidden="false" customHeight="false" outlineLevel="0" collapsed="false"/>
    <row r="9871" customFormat="false" ht="15" hidden="false" customHeight="false" outlineLevel="0" collapsed="false"/>
    <row r="9872" customFormat="false" ht="15" hidden="false" customHeight="false" outlineLevel="0" collapsed="false"/>
    <row r="9873" customFormat="false" ht="15" hidden="false" customHeight="false" outlineLevel="0" collapsed="false"/>
    <row r="9874" customFormat="false" ht="15" hidden="false" customHeight="false" outlineLevel="0" collapsed="false"/>
    <row r="9875" customFormat="false" ht="15" hidden="false" customHeight="false" outlineLevel="0" collapsed="false"/>
    <row r="9876" customFormat="false" ht="15" hidden="false" customHeight="false" outlineLevel="0" collapsed="false"/>
    <row r="9877" customFormat="false" ht="15" hidden="false" customHeight="false" outlineLevel="0" collapsed="false"/>
    <row r="9878" customFormat="false" ht="15" hidden="false" customHeight="false" outlineLevel="0" collapsed="false"/>
    <row r="9879" customFormat="false" ht="15" hidden="false" customHeight="false" outlineLevel="0" collapsed="false"/>
    <row r="9880" customFormat="false" ht="15" hidden="false" customHeight="false" outlineLevel="0" collapsed="false"/>
    <row r="9881" customFormat="false" ht="15" hidden="false" customHeight="false" outlineLevel="0" collapsed="false"/>
    <row r="9882" customFormat="false" ht="15" hidden="false" customHeight="false" outlineLevel="0" collapsed="false"/>
    <row r="9883" customFormat="false" ht="15" hidden="false" customHeight="false" outlineLevel="0" collapsed="false"/>
    <row r="9884" customFormat="false" ht="15" hidden="false" customHeight="false" outlineLevel="0" collapsed="false"/>
    <row r="9885" customFormat="false" ht="15" hidden="false" customHeight="false" outlineLevel="0" collapsed="false"/>
    <row r="9886" customFormat="false" ht="15" hidden="false" customHeight="false" outlineLevel="0" collapsed="false"/>
    <row r="9887" customFormat="false" ht="15" hidden="false" customHeight="false" outlineLevel="0" collapsed="false"/>
    <row r="9888" customFormat="false" ht="15" hidden="false" customHeight="false" outlineLevel="0" collapsed="false"/>
    <row r="9889" customFormat="false" ht="15" hidden="false" customHeight="false" outlineLevel="0" collapsed="false"/>
    <row r="9890" customFormat="false" ht="15" hidden="false" customHeight="false" outlineLevel="0" collapsed="false"/>
    <row r="9891" customFormat="false" ht="15" hidden="false" customHeight="false" outlineLevel="0" collapsed="false"/>
    <row r="9892" customFormat="false" ht="15" hidden="false" customHeight="false" outlineLevel="0" collapsed="false"/>
    <row r="9893" customFormat="false" ht="15" hidden="false" customHeight="false" outlineLevel="0" collapsed="false"/>
    <row r="9894" customFormat="false" ht="15" hidden="false" customHeight="false" outlineLevel="0" collapsed="false"/>
    <row r="9895" customFormat="false" ht="15" hidden="false" customHeight="false" outlineLevel="0" collapsed="false"/>
    <row r="9896" customFormat="false" ht="15" hidden="false" customHeight="false" outlineLevel="0" collapsed="false"/>
    <row r="9897" customFormat="false" ht="15" hidden="false" customHeight="false" outlineLevel="0" collapsed="false"/>
    <row r="9898" customFormat="false" ht="15" hidden="false" customHeight="false" outlineLevel="0" collapsed="false"/>
    <row r="9899" customFormat="false" ht="15" hidden="false" customHeight="false" outlineLevel="0" collapsed="false"/>
    <row r="9900" customFormat="false" ht="15" hidden="false" customHeight="false" outlineLevel="0" collapsed="false"/>
    <row r="9901" customFormat="false" ht="15" hidden="false" customHeight="false" outlineLevel="0" collapsed="false"/>
    <row r="9902" customFormat="false" ht="15" hidden="false" customHeight="false" outlineLevel="0" collapsed="false"/>
    <row r="9903" customFormat="false" ht="15" hidden="false" customHeight="false" outlineLevel="0" collapsed="false"/>
    <row r="9904" customFormat="false" ht="15" hidden="false" customHeight="false" outlineLevel="0" collapsed="false"/>
    <row r="9905" customFormat="false" ht="15" hidden="false" customHeight="false" outlineLevel="0" collapsed="false"/>
    <row r="9906" customFormat="false" ht="15" hidden="false" customHeight="false" outlineLevel="0" collapsed="false"/>
    <row r="9907" customFormat="false" ht="15" hidden="false" customHeight="false" outlineLevel="0" collapsed="false"/>
    <row r="9908" customFormat="false" ht="15" hidden="false" customHeight="false" outlineLevel="0" collapsed="false"/>
    <row r="9909" customFormat="false" ht="15" hidden="false" customHeight="false" outlineLevel="0" collapsed="false"/>
    <row r="9910" customFormat="false" ht="15" hidden="false" customHeight="false" outlineLevel="0" collapsed="false"/>
    <row r="9911" customFormat="false" ht="15" hidden="false" customHeight="false" outlineLevel="0" collapsed="false"/>
    <row r="9912" customFormat="false" ht="15" hidden="false" customHeight="false" outlineLevel="0" collapsed="false"/>
    <row r="9913" customFormat="false" ht="15" hidden="false" customHeight="false" outlineLevel="0" collapsed="false"/>
    <row r="9914" customFormat="false" ht="15" hidden="false" customHeight="false" outlineLevel="0" collapsed="false"/>
    <row r="9915" customFormat="false" ht="15" hidden="false" customHeight="false" outlineLevel="0" collapsed="false"/>
    <row r="9916" customFormat="false" ht="15" hidden="false" customHeight="false" outlineLevel="0" collapsed="false"/>
    <row r="9917" customFormat="false" ht="15" hidden="false" customHeight="false" outlineLevel="0" collapsed="false"/>
    <row r="9918" customFormat="false" ht="15" hidden="false" customHeight="false" outlineLevel="0" collapsed="false"/>
    <row r="9919" customFormat="false" ht="15" hidden="false" customHeight="false" outlineLevel="0" collapsed="false"/>
    <row r="9920" customFormat="false" ht="15" hidden="false" customHeight="false" outlineLevel="0" collapsed="false"/>
    <row r="9921" customFormat="false" ht="15" hidden="false" customHeight="false" outlineLevel="0" collapsed="false"/>
    <row r="9922" customFormat="false" ht="15" hidden="false" customHeight="false" outlineLevel="0" collapsed="false"/>
    <row r="9923" customFormat="false" ht="15" hidden="false" customHeight="false" outlineLevel="0" collapsed="false"/>
    <row r="9924" customFormat="false" ht="15" hidden="false" customHeight="false" outlineLevel="0" collapsed="false"/>
    <row r="9925" customFormat="false" ht="15" hidden="false" customHeight="false" outlineLevel="0" collapsed="false"/>
    <row r="9926" customFormat="false" ht="15" hidden="false" customHeight="false" outlineLevel="0" collapsed="false"/>
    <row r="9927" customFormat="false" ht="15" hidden="false" customHeight="false" outlineLevel="0" collapsed="false"/>
    <row r="9928" customFormat="false" ht="15" hidden="false" customHeight="false" outlineLevel="0" collapsed="false"/>
    <row r="9929" customFormat="false" ht="15" hidden="false" customHeight="false" outlineLevel="0" collapsed="false"/>
    <row r="9930" customFormat="false" ht="15" hidden="false" customHeight="false" outlineLevel="0" collapsed="false"/>
    <row r="9931" customFormat="false" ht="15" hidden="false" customHeight="false" outlineLevel="0" collapsed="false"/>
    <row r="9932" customFormat="false" ht="15" hidden="false" customHeight="false" outlineLevel="0" collapsed="false"/>
    <row r="9933" customFormat="false" ht="15" hidden="false" customHeight="false" outlineLevel="0" collapsed="false"/>
    <row r="9934" customFormat="false" ht="15" hidden="false" customHeight="false" outlineLevel="0" collapsed="false"/>
    <row r="9935" customFormat="false" ht="15" hidden="false" customHeight="false" outlineLevel="0" collapsed="false"/>
    <row r="9936" customFormat="false" ht="15" hidden="false" customHeight="false" outlineLevel="0" collapsed="false"/>
    <row r="9937" customFormat="false" ht="15" hidden="false" customHeight="false" outlineLevel="0" collapsed="false"/>
    <row r="9938" customFormat="false" ht="15" hidden="false" customHeight="false" outlineLevel="0" collapsed="false"/>
    <row r="9939" customFormat="false" ht="15" hidden="false" customHeight="false" outlineLevel="0" collapsed="false"/>
    <row r="9940" customFormat="false" ht="15" hidden="false" customHeight="false" outlineLevel="0" collapsed="false"/>
    <row r="9941" customFormat="false" ht="15" hidden="false" customHeight="false" outlineLevel="0" collapsed="false"/>
    <row r="9942" customFormat="false" ht="15" hidden="false" customHeight="false" outlineLevel="0" collapsed="false"/>
    <row r="9943" customFormat="false" ht="15" hidden="false" customHeight="false" outlineLevel="0" collapsed="false"/>
    <row r="9944" customFormat="false" ht="15" hidden="false" customHeight="false" outlineLevel="0" collapsed="false"/>
    <row r="9945" customFormat="false" ht="15" hidden="false" customHeight="false" outlineLevel="0" collapsed="false"/>
    <row r="9946" customFormat="false" ht="15" hidden="false" customHeight="false" outlineLevel="0" collapsed="false"/>
    <row r="9947" customFormat="false" ht="15" hidden="false" customHeight="false" outlineLevel="0" collapsed="false"/>
    <row r="9948" customFormat="false" ht="15" hidden="false" customHeight="false" outlineLevel="0" collapsed="false"/>
    <row r="9949" customFormat="false" ht="15" hidden="false" customHeight="false" outlineLevel="0" collapsed="false"/>
    <row r="9950" customFormat="false" ht="15" hidden="false" customHeight="false" outlineLevel="0" collapsed="false"/>
    <row r="9951" customFormat="false" ht="15" hidden="false" customHeight="false" outlineLevel="0" collapsed="false"/>
    <row r="9952" customFormat="false" ht="15" hidden="false" customHeight="false" outlineLevel="0" collapsed="false"/>
    <row r="9953" customFormat="false" ht="15" hidden="false" customHeight="false" outlineLevel="0" collapsed="false"/>
    <row r="9954" customFormat="false" ht="15" hidden="false" customHeight="false" outlineLevel="0" collapsed="false"/>
    <row r="9955" customFormat="false" ht="15" hidden="false" customHeight="false" outlineLevel="0" collapsed="false"/>
    <row r="9956" customFormat="false" ht="15" hidden="false" customHeight="false" outlineLevel="0" collapsed="false"/>
    <row r="9957" customFormat="false" ht="15" hidden="false" customHeight="false" outlineLevel="0" collapsed="false"/>
    <row r="9958" customFormat="false" ht="15" hidden="false" customHeight="false" outlineLevel="0" collapsed="false"/>
    <row r="9959" customFormat="false" ht="15" hidden="false" customHeight="false" outlineLevel="0" collapsed="false"/>
    <row r="9960" customFormat="false" ht="15" hidden="false" customHeight="false" outlineLevel="0" collapsed="false"/>
    <row r="9961" customFormat="false" ht="15" hidden="false" customHeight="false" outlineLevel="0" collapsed="false"/>
    <row r="9962" customFormat="false" ht="15" hidden="false" customHeight="false" outlineLevel="0" collapsed="false"/>
    <row r="9963" customFormat="false" ht="15" hidden="false" customHeight="false" outlineLevel="0" collapsed="false"/>
    <row r="9964" customFormat="false" ht="15" hidden="false" customHeight="false" outlineLevel="0" collapsed="false"/>
    <row r="9965" customFormat="false" ht="15" hidden="false" customHeight="false" outlineLevel="0" collapsed="false"/>
    <row r="9966" customFormat="false" ht="15" hidden="false" customHeight="false" outlineLevel="0" collapsed="false"/>
    <row r="9967" customFormat="false" ht="15" hidden="false" customHeight="false" outlineLevel="0" collapsed="false"/>
    <row r="9968" customFormat="false" ht="15" hidden="false" customHeight="false" outlineLevel="0" collapsed="false"/>
    <row r="9969" customFormat="false" ht="15" hidden="false" customHeight="false" outlineLevel="0" collapsed="false"/>
    <row r="9970" customFormat="false" ht="15" hidden="false" customHeight="false" outlineLevel="0" collapsed="false"/>
    <row r="9971" customFormat="false" ht="15" hidden="false" customHeight="false" outlineLevel="0" collapsed="false"/>
    <row r="9972" customFormat="false" ht="15" hidden="false" customHeight="false" outlineLevel="0" collapsed="false"/>
    <row r="9973" customFormat="false" ht="15" hidden="false" customHeight="false" outlineLevel="0" collapsed="false"/>
    <row r="9974" customFormat="false" ht="15" hidden="false" customHeight="false" outlineLevel="0" collapsed="false"/>
    <row r="9975" customFormat="false" ht="15" hidden="false" customHeight="false" outlineLevel="0" collapsed="false"/>
    <row r="9976" customFormat="false" ht="15" hidden="false" customHeight="false" outlineLevel="0" collapsed="false"/>
    <row r="9977" customFormat="false" ht="15" hidden="false" customHeight="false" outlineLevel="0" collapsed="false"/>
    <row r="9978" customFormat="false" ht="15" hidden="false" customHeight="false" outlineLevel="0" collapsed="false"/>
    <row r="9979" customFormat="false" ht="15" hidden="false" customHeight="false" outlineLevel="0" collapsed="false"/>
    <row r="9980" customFormat="false" ht="15" hidden="false" customHeight="false" outlineLevel="0" collapsed="false"/>
    <row r="9981" customFormat="false" ht="15" hidden="false" customHeight="false" outlineLevel="0" collapsed="false"/>
    <row r="9982" customFormat="false" ht="15" hidden="false" customHeight="false" outlineLevel="0" collapsed="false"/>
    <row r="9983" customFormat="false" ht="15" hidden="false" customHeight="false" outlineLevel="0" collapsed="false"/>
    <row r="9984" customFormat="false" ht="15" hidden="false" customHeight="false" outlineLevel="0" collapsed="false"/>
    <row r="9985" customFormat="false" ht="15" hidden="false" customHeight="false" outlineLevel="0" collapsed="false"/>
    <row r="9986" customFormat="false" ht="15" hidden="false" customHeight="false" outlineLevel="0" collapsed="false"/>
    <row r="9987" customFormat="false" ht="15" hidden="false" customHeight="false" outlineLevel="0" collapsed="false"/>
    <row r="9988" customFormat="false" ht="15" hidden="false" customHeight="false" outlineLevel="0" collapsed="false"/>
    <row r="9989" customFormat="false" ht="15" hidden="false" customHeight="false" outlineLevel="0" collapsed="false"/>
    <row r="9990" customFormat="false" ht="15" hidden="false" customHeight="false" outlineLevel="0" collapsed="false"/>
    <row r="9991" customFormat="false" ht="15" hidden="false" customHeight="false" outlineLevel="0" collapsed="false"/>
    <row r="9992" customFormat="false" ht="15" hidden="false" customHeight="false" outlineLevel="0" collapsed="false"/>
    <row r="9993" customFormat="false" ht="15" hidden="false" customHeight="false" outlineLevel="0" collapsed="false"/>
    <row r="9994" customFormat="false" ht="15" hidden="false" customHeight="false" outlineLevel="0" collapsed="false"/>
    <row r="9995" customFormat="false" ht="15" hidden="false" customHeight="false" outlineLevel="0" collapsed="false"/>
    <row r="9996" customFormat="false" ht="15" hidden="false" customHeight="false" outlineLevel="0" collapsed="false"/>
    <row r="9997" customFormat="false" ht="15" hidden="false" customHeight="false" outlineLevel="0" collapsed="false"/>
    <row r="9998" customFormat="false" ht="15" hidden="false" customHeight="false" outlineLevel="0" collapsed="false"/>
    <row r="9999" customFormat="false" ht="15" hidden="false" customHeight="false" outlineLevel="0" collapsed="false"/>
    <row r="10000" customFormat="false" ht="15" hidden="false" customHeight="false" outlineLevel="0" collapsed="false"/>
    <row r="10001" customFormat="false" ht="15" hidden="false" customHeight="false" outlineLevel="0" collapsed="false"/>
    <row r="10002" customFormat="false" ht="15" hidden="false" customHeight="false" outlineLevel="0" collapsed="false"/>
    <row r="10003" customFormat="false" ht="15" hidden="false" customHeight="false" outlineLevel="0" collapsed="false"/>
    <row r="10004" customFormat="false" ht="15" hidden="false" customHeight="false" outlineLevel="0" collapsed="false"/>
    <row r="10005" customFormat="false" ht="15" hidden="false" customHeight="false" outlineLevel="0" collapsed="false"/>
    <row r="10006" customFormat="false" ht="15" hidden="false" customHeight="false" outlineLevel="0" collapsed="false"/>
    <row r="10007" customFormat="false" ht="15" hidden="false" customHeight="false" outlineLevel="0" collapsed="false"/>
    <row r="10008" customFormat="false" ht="15" hidden="false" customHeight="false" outlineLevel="0" collapsed="false"/>
    <row r="10009" customFormat="false" ht="15" hidden="false" customHeight="false" outlineLevel="0" collapsed="false"/>
    <row r="10010" customFormat="false" ht="15" hidden="false" customHeight="false" outlineLevel="0" collapsed="false"/>
    <row r="10011" customFormat="false" ht="15" hidden="false" customHeight="false" outlineLevel="0" collapsed="false"/>
    <row r="10012" customFormat="false" ht="15" hidden="false" customHeight="false" outlineLevel="0" collapsed="false"/>
    <row r="10013" customFormat="false" ht="15" hidden="false" customHeight="false" outlineLevel="0" collapsed="false"/>
    <row r="10014" customFormat="false" ht="15" hidden="false" customHeight="false" outlineLevel="0" collapsed="false"/>
    <row r="10015" customFormat="false" ht="15" hidden="false" customHeight="false" outlineLevel="0" collapsed="false"/>
    <row r="10016" customFormat="false" ht="15" hidden="false" customHeight="false" outlineLevel="0" collapsed="false"/>
    <row r="10017" customFormat="false" ht="15" hidden="false" customHeight="false" outlineLevel="0" collapsed="false"/>
    <row r="10018" customFormat="false" ht="15" hidden="false" customHeight="false" outlineLevel="0" collapsed="false"/>
    <row r="10019" customFormat="false" ht="15" hidden="false" customHeight="false" outlineLevel="0" collapsed="false"/>
    <row r="10020" customFormat="false" ht="15" hidden="false" customHeight="false" outlineLevel="0" collapsed="false"/>
    <row r="10021" customFormat="false" ht="15" hidden="false" customHeight="false" outlineLevel="0" collapsed="false"/>
    <row r="10022" customFormat="false" ht="15" hidden="false" customHeight="false" outlineLevel="0" collapsed="false"/>
    <row r="10023" customFormat="false" ht="15" hidden="false" customHeight="false" outlineLevel="0" collapsed="false"/>
    <row r="10024" customFormat="false" ht="15" hidden="false" customHeight="false" outlineLevel="0" collapsed="false"/>
    <row r="10025" customFormat="false" ht="15" hidden="false" customHeight="false" outlineLevel="0" collapsed="false"/>
    <row r="10026" customFormat="false" ht="15" hidden="false" customHeight="false" outlineLevel="0" collapsed="false"/>
    <row r="10027" customFormat="false" ht="15" hidden="false" customHeight="false" outlineLevel="0" collapsed="false"/>
    <row r="10028" customFormat="false" ht="15" hidden="false" customHeight="false" outlineLevel="0" collapsed="false"/>
    <row r="10029" customFormat="false" ht="15" hidden="false" customHeight="false" outlineLevel="0" collapsed="false"/>
    <row r="10030" customFormat="false" ht="15" hidden="false" customHeight="false" outlineLevel="0" collapsed="false"/>
    <row r="10031" customFormat="false" ht="15" hidden="false" customHeight="false" outlineLevel="0" collapsed="false"/>
    <row r="10032" customFormat="false" ht="15" hidden="false" customHeight="false" outlineLevel="0" collapsed="false"/>
    <row r="10033" customFormat="false" ht="15" hidden="false" customHeight="false" outlineLevel="0" collapsed="false"/>
    <row r="10034" customFormat="false" ht="15" hidden="false" customHeight="false" outlineLevel="0" collapsed="false"/>
    <row r="10035" customFormat="false" ht="15" hidden="false" customHeight="false" outlineLevel="0" collapsed="false"/>
    <row r="10036" customFormat="false" ht="15" hidden="false" customHeight="false" outlineLevel="0" collapsed="false"/>
    <row r="10037" customFormat="false" ht="15" hidden="false" customHeight="false" outlineLevel="0" collapsed="false"/>
    <row r="10038" customFormat="false" ht="15" hidden="false" customHeight="false" outlineLevel="0" collapsed="false"/>
    <row r="10039" customFormat="false" ht="15" hidden="false" customHeight="false" outlineLevel="0" collapsed="false"/>
    <row r="10040" customFormat="false" ht="15" hidden="false" customHeight="false" outlineLevel="0" collapsed="false"/>
    <row r="10041" customFormat="false" ht="15" hidden="false" customHeight="false" outlineLevel="0" collapsed="false"/>
    <row r="10042" customFormat="false" ht="15" hidden="false" customHeight="false" outlineLevel="0" collapsed="false"/>
    <row r="10043" customFormat="false" ht="15" hidden="false" customHeight="false" outlineLevel="0" collapsed="false"/>
    <row r="10044" customFormat="false" ht="15" hidden="false" customHeight="false" outlineLevel="0" collapsed="false"/>
    <row r="10045" customFormat="false" ht="15" hidden="false" customHeight="false" outlineLevel="0" collapsed="false"/>
    <row r="10046" customFormat="false" ht="15" hidden="false" customHeight="false" outlineLevel="0" collapsed="false"/>
    <row r="10047" customFormat="false" ht="15" hidden="false" customHeight="false" outlineLevel="0" collapsed="false"/>
    <row r="10048" customFormat="false" ht="15" hidden="false" customHeight="false" outlineLevel="0" collapsed="false"/>
    <row r="10049" customFormat="false" ht="15" hidden="false" customHeight="false" outlineLevel="0" collapsed="false"/>
    <row r="10050" customFormat="false" ht="15" hidden="false" customHeight="false" outlineLevel="0" collapsed="false"/>
    <row r="10051" customFormat="false" ht="15" hidden="false" customHeight="false" outlineLevel="0" collapsed="false"/>
    <row r="10052" customFormat="false" ht="15" hidden="false" customHeight="false" outlineLevel="0" collapsed="false"/>
    <row r="10053" customFormat="false" ht="15" hidden="false" customHeight="false" outlineLevel="0" collapsed="false"/>
    <row r="10054" customFormat="false" ht="15" hidden="false" customHeight="false" outlineLevel="0" collapsed="false"/>
    <row r="10055" customFormat="false" ht="15" hidden="false" customHeight="false" outlineLevel="0" collapsed="false"/>
    <row r="10056" customFormat="false" ht="15" hidden="false" customHeight="false" outlineLevel="0" collapsed="false"/>
    <row r="10057" customFormat="false" ht="15" hidden="false" customHeight="false" outlineLevel="0" collapsed="false"/>
    <row r="10058" customFormat="false" ht="15" hidden="false" customHeight="false" outlineLevel="0" collapsed="false"/>
    <row r="10059" customFormat="false" ht="15" hidden="false" customHeight="false" outlineLevel="0" collapsed="false"/>
    <row r="10060" customFormat="false" ht="15" hidden="false" customHeight="false" outlineLevel="0" collapsed="false"/>
    <row r="10061" customFormat="false" ht="15" hidden="false" customHeight="false" outlineLevel="0" collapsed="false"/>
    <row r="10062" customFormat="false" ht="15" hidden="false" customHeight="false" outlineLevel="0" collapsed="false"/>
    <row r="10063" customFormat="false" ht="15" hidden="false" customHeight="false" outlineLevel="0" collapsed="false"/>
    <row r="10064" customFormat="false" ht="15" hidden="false" customHeight="false" outlineLevel="0" collapsed="false"/>
    <row r="10065" customFormat="false" ht="15" hidden="false" customHeight="false" outlineLevel="0" collapsed="false"/>
    <row r="10066" customFormat="false" ht="15" hidden="false" customHeight="false" outlineLevel="0" collapsed="false"/>
    <row r="10067" customFormat="false" ht="15" hidden="false" customHeight="false" outlineLevel="0" collapsed="false"/>
    <row r="10068" customFormat="false" ht="15" hidden="false" customHeight="false" outlineLevel="0" collapsed="false"/>
    <row r="10069" customFormat="false" ht="15" hidden="false" customHeight="false" outlineLevel="0" collapsed="false"/>
    <row r="10070" customFormat="false" ht="15" hidden="false" customHeight="false" outlineLevel="0" collapsed="false"/>
    <row r="10071" customFormat="false" ht="15" hidden="false" customHeight="false" outlineLevel="0" collapsed="false"/>
    <row r="10072" customFormat="false" ht="15" hidden="false" customHeight="false" outlineLevel="0" collapsed="false"/>
    <row r="10073" customFormat="false" ht="15" hidden="false" customHeight="false" outlineLevel="0" collapsed="false"/>
    <row r="10074" customFormat="false" ht="15" hidden="false" customHeight="false" outlineLevel="0" collapsed="false"/>
    <row r="10075" customFormat="false" ht="15" hidden="false" customHeight="false" outlineLevel="0" collapsed="false"/>
    <row r="10076" customFormat="false" ht="15" hidden="false" customHeight="false" outlineLevel="0" collapsed="false"/>
    <row r="10077" customFormat="false" ht="15" hidden="false" customHeight="false" outlineLevel="0" collapsed="false"/>
    <row r="10078" customFormat="false" ht="15" hidden="false" customHeight="false" outlineLevel="0" collapsed="false"/>
    <row r="10079" customFormat="false" ht="15" hidden="false" customHeight="false" outlineLevel="0" collapsed="false"/>
    <row r="10080" customFormat="false" ht="15" hidden="false" customHeight="false" outlineLevel="0" collapsed="false"/>
    <row r="10081" customFormat="false" ht="15" hidden="false" customHeight="false" outlineLevel="0" collapsed="false"/>
    <row r="10082" customFormat="false" ht="15" hidden="false" customHeight="false" outlineLevel="0" collapsed="false"/>
    <row r="10083" customFormat="false" ht="15" hidden="false" customHeight="false" outlineLevel="0" collapsed="false"/>
    <row r="10084" customFormat="false" ht="15" hidden="false" customHeight="false" outlineLevel="0" collapsed="false"/>
    <row r="10085" customFormat="false" ht="15" hidden="false" customHeight="false" outlineLevel="0" collapsed="false"/>
    <row r="10086" customFormat="false" ht="15" hidden="false" customHeight="false" outlineLevel="0" collapsed="false"/>
    <row r="10087" customFormat="false" ht="15" hidden="false" customHeight="false" outlineLevel="0" collapsed="false"/>
    <row r="10088" customFormat="false" ht="15" hidden="false" customHeight="false" outlineLevel="0" collapsed="false"/>
    <row r="10089" customFormat="false" ht="15" hidden="false" customHeight="false" outlineLevel="0" collapsed="false"/>
    <row r="10090" customFormat="false" ht="15" hidden="false" customHeight="false" outlineLevel="0" collapsed="false"/>
    <row r="10091" customFormat="false" ht="15" hidden="false" customHeight="false" outlineLevel="0" collapsed="false"/>
    <row r="10092" customFormat="false" ht="15" hidden="false" customHeight="false" outlineLevel="0" collapsed="false"/>
    <row r="10093" customFormat="false" ht="15" hidden="false" customHeight="false" outlineLevel="0" collapsed="false"/>
    <row r="10094" customFormat="false" ht="15" hidden="false" customHeight="false" outlineLevel="0" collapsed="false"/>
    <row r="10095" customFormat="false" ht="15" hidden="false" customHeight="false" outlineLevel="0" collapsed="false"/>
    <row r="10096" customFormat="false" ht="15" hidden="false" customHeight="false" outlineLevel="0" collapsed="false"/>
    <row r="10097" customFormat="false" ht="15" hidden="false" customHeight="false" outlineLevel="0" collapsed="false"/>
    <row r="10098" customFormat="false" ht="15" hidden="false" customHeight="false" outlineLevel="0" collapsed="false"/>
    <row r="10099" customFormat="false" ht="15" hidden="false" customHeight="false" outlineLevel="0" collapsed="false"/>
    <row r="10100" customFormat="false" ht="15" hidden="false" customHeight="false" outlineLevel="0" collapsed="false"/>
    <row r="10101" customFormat="false" ht="15" hidden="false" customHeight="false" outlineLevel="0" collapsed="false"/>
    <row r="10102" customFormat="false" ht="15" hidden="false" customHeight="false" outlineLevel="0" collapsed="false"/>
    <row r="10103" customFormat="false" ht="15" hidden="false" customHeight="false" outlineLevel="0" collapsed="false"/>
    <row r="10104" customFormat="false" ht="15" hidden="false" customHeight="false" outlineLevel="0" collapsed="false"/>
    <row r="10105" customFormat="false" ht="15" hidden="false" customHeight="false" outlineLevel="0" collapsed="false"/>
    <row r="10106" customFormat="false" ht="15" hidden="false" customHeight="false" outlineLevel="0" collapsed="false"/>
    <row r="10107" customFormat="false" ht="15" hidden="false" customHeight="false" outlineLevel="0" collapsed="false"/>
    <row r="10108" customFormat="false" ht="15" hidden="false" customHeight="false" outlineLevel="0" collapsed="false"/>
    <row r="10109" customFormat="false" ht="15" hidden="false" customHeight="false" outlineLevel="0" collapsed="false"/>
    <row r="10110" customFormat="false" ht="15" hidden="false" customHeight="false" outlineLevel="0" collapsed="false"/>
    <row r="10111" customFormat="false" ht="15" hidden="false" customHeight="false" outlineLevel="0" collapsed="false"/>
    <row r="10112" customFormat="false" ht="15" hidden="false" customHeight="false" outlineLevel="0" collapsed="false"/>
    <row r="10113" customFormat="false" ht="15" hidden="false" customHeight="false" outlineLevel="0" collapsed="false"/>
    <row r="10114" customFormat="false" ht="15" hidden="false" customHeight="false" outlineLevel="0" collapsed="false"/>
    <row r="10115" customFormat="false" ht="15" hidden="false" customHeight="false" outlineLevel="0" collapsed="false"/>
    <row r="10116" customFormat="false" ht="15" hidden="false" customHeight="false" outlineLevel="0" collapsed="false"/>
    <row r="10117" customFormat="false" ht="15" hidden="false" customHeight="false" outlineLevel="0" collapsed="false"/>
    <row r="10118" customFormat="false" ht="15" hidden="false" customHeight="false" outlineLevel="0" collapsed="false"/>
    <row r="10119" customFormat="false" ht="15" hidden="false" customHeight="false" outlineLevel="0" collapsed="false"/>
    <row r="10120" customFormat="false" ht="15" hidden="false" customHeight="false" outlineLevel="0" collapsed="false"/>
    <row r="10121" customFormat="false" ht="15" hidden="false" customHeight="false" outlineLevel="0" collapsed="false"/>
    <row r="10122" customFormat="false" ht="15" hidden="false" customHeight="false" outlineLevel="0" collapsed="false"/>
    <row r="10123" customFormat="false" ht="15" hidden="false" customHeight="false" outlineLevel="0" collapsed="false"/>
    <row r="10124" customFormat="false" ht="15" hidden="false" customHeight="false" outlineLevel="0" collapsed="false"/>
    <row r="10125" customFormat="false" ht="15" hidden="false" customHeight="false" outlineLevel="0" collapsed="false"/>
    <row r="10126" customFormat="false" ht="15" hidden="false" customHeight="false" outlineLevel="0" collapsed="false"/>
    <row r="10127" customFormat="false" ht="15" hidden="false" customHeight="false" outlineLevel="0" collapsed="false"/>
    <row r="10128" customFormat="false" ht="15" hidden="false" customHeight="false" outlineLevel="0" collapsed="false"/>
    <row r="10129" customFormat="false" ht="15" hidden="false" customHeight="false" outlineLevel="0" collapsed="false"/>
    <row r="10130" customFormat="false" ht="15" hidden="false" customHeight="false" outlineLevel="0" collapsed="false"/>
    <row r="10131" customFormat="false" ht="15" hidden="false" customHeight="false" outlineLevel="0" collapsed="false"/>
    <row r="10132" customFormat="false" ht="15" hidden="false" customHeight="false" outlineLevel="0" collapsed="false"/>
    <row r="10133" customFormat="false" ht="15" hidden="false" customHeight="false" outlineLevel="0" collapsed="false"/>
    <row r="10134" customFormat="false" ht="15" hidden="false" customHeight="false" outlineLevel="0" collapsed="false"/>
    <row r="10135" customFormat="false" ht="15" hidden="false" customHeight="false" outlineLevel="0" collapsed="false"/>
    <row r="10136" customFormat="false" ht="15" hidden="false" customHeight="false" outlineLevel="0" collapsed="false"/>
    <row r="10137" customFormat="false" ht="15" hidden="false" customHeight="false" outlineLevel="0" collapsed="false"/>
    <row r="10138" customFormat="false" ht="15" hidden="false" customHeight="false" outlineLevel="0" collapsed="false"/>
    <row r="10139" customFormat="false" ht="15" hidden="false" customHeight="false" outlineLevel="0" collapsed="false"/>
    <row r="10140" customFormat="false" ht="15" hidden="false" customHeight="false" outlineLevel="0" collapsed="false"/>
    <row r="10141" customFormat="false" ht="15" hidden="false" customHeight="false" outlineLevel="0" collapsed="false"/>
    <row r="10142" customFormat="false" ht="15" hidden="false" customHeight="false" outlineLevel="0" collapsed="false"/>
    <row r="10143" customFormat="false" ht="15" hidden="false" customHeight="false" outlineLevel="0" collapsed="false"/>
    <row r="10144" customFormat="false" ht="15" hidden="false" customHeight="false" outlineLevel="0" collapsed="false"/>
    <row r="10145" customFormat="false" ht="15" hidden="false" customHeight="false" outlineLevel="0" collapsed="false"/>
    <row r="10146" customFormat="false" ht="15" hidden="false" customHeight="false" outlineLevel="0" collapsed="false"/>
    <row r="10147" customFormat="false" ht="15" hidden="false" customHeight="false" outlineLevel="0" collapsed="false"/>
    <row r="10148" customFormat="false" ht="15" hidden="false" customHeight="false" outlineLevel="0" collapsed="false"/>
    <row r="10149" customFormat="false" ht="15" hidden="false" customHeight="false" outlineLevel="0" collapsed="false"/>
    <row r="10150" customFormat="false" ht="15" hidden="false" customHeight="false" outlineLevel="0" collapsed="false"/>
    <row r="10151" customFormat="false" ht="15" hidden="false" customHeight="false" outlineLevel="0" collapsed="false"/>
    <row r="10152" customFormat="false" ht="15" hidden="false" customHeight="false" outlineLevel="0" collapsed="false"/>
    <row r="10153" customFormat="false" ht="15" hidden="false" customHeight="false" outlineLevel="0" collapsed="false"/>
    <row r="10154" customFormat="false" ht="15" hidden="false" customHeight="false" outlineLevel="0" collapsed="false"/>
    <row r="10155" customFormat="false" ht="15" hidden="false" customHeight="false" outlineLevel="0" collapsed="false"/>
    <row r="10156" customFormat="false" ht="15" hidden="false" customHeight="false" outlineLevel="0" collapsed="false"/>
    <row r="10157" customFormat="false" ht="15" hidden="false" customHeight="false" outlineLevel="0" collapsed="false"/>
    <row r="10158" customFormat="false" ht="15" hidden="false" customHeight="false" outlineLevel="0" collapsed="false"/>
    <row r="10159" customFormat="false" ht="15" hidden="false" customHeight="false" outlineLevel="0" collapsed="false"/>
    <row r="10160" customFormat="false" ht="15" hidden="false" customHeight="false" outlineLevel="0" collapsed="false"/>
    <row r="10161" customFormat="false" ht="15" hidden="false" customHeight="false" outlineLevel="0" collapsed="false"/>
    <row r="10162" customFormat="false" ht="15" hidden="false" customHeight="false" outlineLevel="0" collapsed="false"/>
    <row r="10163" customFormat="false" ht="15" hidden="false" customHeight="false" outlineLevel="0" collapsed="false"/>
    <row r="10164" customFormat="false" ht="15" hidden="false" customHeight="false" outlineLevel="0" collapsed="false"/>
    <row r="10165" customFormat="false" ht="15" hidden="false" customHeight="false" outlineLevel="0" collapsed="false"/>
    <row r="10166" customFormat="false" ht="15" hidden="false" customHeight="false" outlineLevel="0" collapsed="false"/>
    <row r="10167" customFormat="false" ht="15" hidden="false" customHeight="false" outlineLevel="0" collapsed="false"/>
    <row r="10168" customFormat="false" ht="15" hidden="false" customHeight="false" outlineLevel="0" collapsed="false"/>
    <row r="10169" customFormat="false" ht="15" hidden="false" customHeight="false" outlineLevel="0" collapsed="false"/>
    <row r="10170" customFormat="false" ht="15" hidden="false" customHeight="false" outlineLevel="0" collapsed="false"/>
    <row r="10171" customFormat="false" ht="15" hidden="false" customHeight="false" outlineLevel="0" collapsed="false"/>
    <row r="10172" customFormat="false" ht="15" hidden="false" customHeight="false" outlineLevel="0" collapsed="false"/>
    <row r="10173" customFormat="false" ht="15" hidden="false" customHeight="false" outlineLevel="0" collapsed="false"/>
    <row r="10174" customFormat="false" ht="15" hidden="false" customHeight="false" outlineLevel="0" collapsed="false"/>
    <row r="10175" customFormat="false" ht="15" hidden="false" customHeight="false" outlineLevel="0" collapsed="false"/>
    <row r="10176" customFormat="false" ht="15" hidden="false" customHeight="false" outlineLevel="0" collapsed="false"/>
    <row r="10177" customFormat="false" ht="15" hidden="false" customHeight="false" outlineLevel="0" collapsed="false"/>
    <row r="10178" customFormat="false" ht="15" hidden="false" customHeight="false" outlineLevel="0" collapsed="false"/>
    <row r="10179" customFormat="false" ht="15" hidden="false" customHeight="false" outlineLevel="0" collapsed="false"/>
    <row r="10180" customFormat="false" ht="15" hidden="false" customHeight="false" outlineLevel="0" collapsed="false"/>
    <row r="10181" customFormat="false" ht="15" hidden="false" customHeight="false" outlineLevel="0" collapsed="false"/>
    <row r="10182" customFormat="false" ht="15" hidden="false" customHeight="false" outlineLevel="0" collapsed="false"/>
    <row r="10183" customFormat="false" ht="15" hidden="false" customHeight="false" outlineLevel="0" collapsed="false"/>
    <row r="10184" customFormat="false" ht="15" hidden="false" customHeight="false" outlineLevel="0" collapsed="false"/>
    <row r="10185" customFormat="false" ht="15" hidden="false" customHeight="false" outlineLevel="0" collapsed="false"/>
    <row r="10186" customFormat="false" ht="15" hidden="false" customHeight="false" outlineLevel="0" collapsed="false"/>
    <row r="10187" customFormat="false" ht="15" hidden="false" customHeight="false" outlineLevel="0" collapsed="false"/>
    <row r="10188" customFormat="false" ht="15" hidden="false" customHeight="false" outlineLevel="0" collapsed="false"/>
    <row r="10189" customFormat="false" ht="15" hidden="false" customHeight="false" outlineLevel="0" collapsed="false"/>
    <row r="10190" customFormat="false" ht="15" hidden="false" customHeight="false" outlineLevel="0" collapsed="false"/>
    <row r="10191" customFormat="false" ht="15" hidden="false" customHeight="false" outlineLevel="0" collapsed="false"/>
    <row r="10192" customFormat="false" ht="15" hidden="false" customHeight="false" outlineLevel="0" collapsed="false"/>
    <row r="10193" customFormat="false" ht="15" hidden="false" customHeight="false" outlineLevel="0" collapsed="false"/>
    <row r="10194" customFormat="false" ht="15" hidden="false" customHeight="false" outlineLevel="0" collapsed="false"/>
    <row r="10195" customFormat="false" ht="15" hidden="false" customHeight="false" outlineLevel="0" collapsed="false"/>
    <row r="10196" customFormat="false" ht="15" hidden="false" customHeight="false" outlineLevel="0" collapsed="false"/>
    <row r="10197" customFormat="false" ht="15" hidden="false" customHeight="false" outlineLevel="0" collapsed="false"/>
    <row r="10198" customFormat="false" ht="15" hidden="false" customHeight="false" outlineLevel="0" collapsed="false"/>
    <row r="10199" customFormat="false" ht="15" hidden="false" customHeight="false" outlineLevel="0" collapsed="false"/>
    <row r="10200" customFormat="false" ht="15" hidden="false" customHeight="false" outlineLevel="0" collapsed="false"/>
    <row r="10201" customFormat="false" ht="15" hidden="false" customHeight="false" outlineLevel="0" collapsed="false"/>
    <row r="10202" customFormat="false" ht="15" hidden="false" customHeight="false" outlineLevel="0" collapsed="false"/>
    <row r="10203" customFormat="false" ht="15" hidden="false" customHeight="false" outlineLevel="0" collapsed="false"/>
    <row r="10204" customFormat="false" ht="15" hidden="false" customHeight="false" outlineLevel="0" collapsed="false"/>
    <row r="10205" customFormat="false" ht="15" hidden="false" customHeight="false" outlineLevel="0" collapsed="false"/>
    <row r="10206" customFormat="false" ht="15" hidden="false" customHeight="false" outlineLevel="0" collapsed="false"/>
    <row r="10207" customFormat="false" ht="15" hidden="false" customHeight="false" outlineLevel="0" collapsed="false"/>
    <row r="10208" customFormat="false" ht="15" hidden="false" customHeight="false" outlineLevel="0" collapsed="false"/>
    <row r="10209" customFormat="false" ht="15" hidden="false" customHeight="false" outlineLevel="0" collapsed="false"/>
    <row r="10210" customFormat="false" ht="15" hidden="false" customHeight="false" outlineLevel="0" collapsed="false"/>
    <row r="10211" customFormat="false" ht="15" hidden="false" customHeight="false" outlineLevel="0" collapsed="false"/>
    <row r="10212" customFormat="false" ht="15" hidden="false" customHeight="false" outlineLevel="0" collapsed="false"/>
    <row r="10213" customFormat="false" ht="15" hidden="false" customHeight="false" outlineLevel="0" collapsed="false"/>
    <row r="10214" customFormat="false" ht="15" hidden="false" customHeight="false" outlineLevel="0" collapsed="false"/>
    <row r="10215" customFormat="false" ht="15" hidden="false" customHeight="false" outlineLevel="0" collapsed="false"/>
    <row r="10216" customFormat="false" ht="15" hidden="false" customHeight="false" outlineLevel="0" collapsed="false"/>
    <row r="10217" customFormat="false" ht="15" hidden="false" customHeight="false" outlineLevel="0" collapsed="false"/>
    <row r="10218" customFormat="false" ht="15" hidden="false" customHeight="false" outlineLevel="0" collapsed="false"/>
    <row r="10219" customFormat="false" ht="15" hidden="false" customHeight="false" outlineLevel="0" collapsed="false"/>
    <row r="10220" customFormat="false" ht="15" hidden="false" customHeight="false" outlineLevel="0" collapsed="false"/>
    <row r="10221" customFormat="false" ht="15" hidden="false" customHeight="false" outlineLevel="0" collapsed="false"/>
    <row r="10222" customFormat="false" ht="15" hidden="false" customHeight="false" outlineLevel="0" collapsed="false"/>
    <row r="10223" customFormat="false" ht="15" hidden="false" customHeight="false" outlineLevel="0" collapsed="false"/>
    <row r="10224" customFormat="false" ht="15" hidden="false" customHeight="false" outlineLevel="0" collapsed="false"/>
    <row r="10225" customFormat="false" ht="15" hidden="false" customHeight="false" outlineLevel="0" collapsed="false"/>
    <row r="10226" customFormat="false" ht="15" hidden="false" customHeight="false" outlineLevel="0" collapsed="false"/>
    <row r="10227" customFormat="false" ht="15" hidden="false" customHeight="false" outlineLevel="0" collapsed="false"/>
    <row r="10228" customFormat="false" ht="15" hidden="false" customHeight="false" outlineLevel="0" collapsed="false"/>
    <row r="10229" customFormat="false" ht="15" hidden="false" customHeight="false" outlineLevel="0" collapsed="false"/>
    <row r="10230" customFormat="false" ht="15" hidden="false" customHeight="false" outlineLevel="0" collapsed="false"/>
    <row r="10231" customFormat="false" ht="15" hidden="false" customHeight="false" outlineLevel="0" collapsed="false"/>
    <row r="10232" customFormat="false" ht="15" hidden="false" customHeight="false" outlineLevel="0" collapsed="false"/>
    <row r="10233" customFormat="false" ht="15" hidden="false" customHeight="false" outlineLevel="0" collapsed="false"/>
    <row r="10234" customFormat="false" ht="15" hidden="false" customHeight="false" outlineLevel="0" collapsed="false"/>
    <row r="10235" customFormat="false" ht="15" hidden="false" customHeight="false" outlineLevel="0" collapsed="false"/>
    <row r="10236" customFormat="false" ht="15" hidden="false" customHeight="false" outlineLevel="0" collapsed="false"/>
    <row r="10237" customFormat="false" ht="15" hidden="false" customHeight="false" outlineLevel="0" collapsed="false"/>
    <row r="10238" customFormat="false" ht="15" hidden="false" customHeight="false" outlineLevel="0" collapsed="false"/>
    <row r="10239" customFormat="false" ht="15" hidden="false" customHeight="false" outlineLevel="0" collapsed="false"/>
    <row r="10240" customFormat="false" ht="15" hidden="false" customHeight="false" outlineLevel="0" collapsed="false"/>
    <row r="10241" customFormat="false" ht="15" hidden="false" customHeight="false" outlineLevel="0" collapsed="false"/>
    <row r="10242" customFormat="false" ht="15" hidden="false" customHeight="false" outlineLevel="0" collapsed="false"/>
    <row r="10243" customFormat="false" ht="15" hidden="false" customHeight="false" outlineLevel="0" collapsed="false"/>
    <row r="10244" customFormat="false" ht="15" hidden="false" customHeight="false" outlineLevel="0" collapsed="false"/>
    <row r="10245" customFormat="false" ht="15" hidden="false" customHeight="false" outlineLevel="0" collapsed="false"/>
    <row r="10246" customFormat="false" ht="15" hidden="false" customHeight="false" outlineLevel="0" collapsed="false"/>
    <row r="10247" customFormat="false" ht="15" hidden="false" customHeight="false" outlineLevel="0" collapsed="false"/>
    <row r="10248" customFormat="false" ht="15" hidden="false" customHeight="false" outlineLevel="0" collapsed="false"/>
    <row r="10249" customFormat="false" ht="15" hidden="false" customHeight="false" outlineLevel="0" collapsed="false"/>
    <row r="10250" customFormat="false" ht="15" hidden="false" customHeight="false" outlineLevel="0" collapsed="false"/>
    <row r="10251" customFormat="false" ht="15" hidden="false" customHeight="false" outlineLevel="0" collapsed="false"/>
    <row r="10252" customFormat="false" ht="15" hidden="false" customHeight="false" outlineLevel="0" collapsed="false"/>
    <row r="10253" customFormat="false" ht="15" hidden="false" customHeight="false" outlineLevel="0" collapsed="false"/>
    <row r="10254" customFormat="false" ht="15" hidden="false" customHeight="false" outlineLevel="0" collapsed="false"/>
    <row r="10255" customFormat="false" ht="15" hidden="false" customHeight="false" outlineLevel="0" collapsed="false"/>
    <row r="10256" customFormat="false" ht="15" hidden="false" customHeight="false" outlineLevel="0" collapsed="false"/>
    <row r="10257" customFormat="false" ht="15" hidden="false" customHeight="false" outlineLevel="0" collapsed="false"/>
    <row r="10258" customFormat="false" ht="15" hidden="false" customHeight="false" outlineLevel="0" collapsed="false"/>
    <row r="10259" customFormat="false" ht="15" hidden="false" customHeight="false" outlineLevel="0" collapsed="false"/>
    <row r="10260" customFormat="false" ht="15" hidden="false" customHeight="false" outlineLevel="0" collapsed="false"/>
    <row r="10261" customFormat="false" ht="15" hidden="false" customHeight="false" outlineLevel="0" collapsed="false"/>
    <row r="10262" customFormat="false" ht="15" hidden="false" customHeight="false" outlineLevel="0" collapsed="false"/>
    <row r="10263" customFormat="false" ht="15" hidden="false" customHeight="false" outlineLevel="0" collapsed="false"/>
    <row r="10264" customFormat="false" ht="15" hidden="false" customHeight="false" outlineLevel="0" collapsed="false"/>
    <row r="10265" customFormat="false" ht="15" hidden="false" customHeight="false" outlineLevel="0" collapsed="false"/>
    <row r="10266" customFormat="false" ht="15" hidden="false" customHeight="false" outlineLevel="0" collapsed="false"/>
    <row r="10267" customFormat="false" ht="15" hidden="false" customHeight="false" outlineLevel="0" collapsed="false"/>
    <row r="10268" customFormat="false" ht="15" hidden="false" customHeight="false" outlineLevel="0" collapsed="false"/>
    <row r="10269" customFormat="false" ht="15" hidden="false" customHeight="false" outlineLevel="0" collapsed="false"/>
    <row r="10270" customFormat="false" ht="15" hidden="false" customHeight="false" outlineLevel="0" collapsed="false"/>
    <row r="10271" customFormat="false" ht="15" hidden="false" customHeight="false" outlineLevel="0" collapsed="false"/>
    <row r="10272" customFormat="false" ht="15" hidden="false" customHeight="false" outlineLevel="0" collapsed="false"/>
    <row r="10273" customFormat="false" ht="15" hidden="false" customHeight="false" outlineLevel="0" collapsed="false"/>
    <row r="10274" customFormat="false" ht="15" hidden="false" customHeight="false" outlineLevel="0" collapsed="false"/>
    <row r="10275" customFormat="false" ht="15" hidden="false" customHeight="false" outlineLevel="0" collapsed="false"/>
    <row r="10276" customFormat="false" ht="15" hidden="false" customHeight="false" outlineLevel="0" collapsed="false"/>
    <row r="10277" customFormat="false" ht="15" hidden="false" customHeight="false" outlineLevel="0" collapsed="false"/>
    <row r="10278" customFormat="false" ht="15" hidden="false" customHeight="false" outlineLevel="0" collapsed="false"/>
    <row r="10279" customFormat="false" ht="15" hidden="false" customHeight="false" outlineLevel="0" collapsed="false"/>
    <row r="10280" customFormat="false" ht="15" hidden="false" customHeight="false" outlineLevel="0" collapsed="false"/>
    <row r="10281" customFormat="false" ht="15" hidden="false" customHeight="false" outlineLevel="0" collapsed="false"/>
    <row r="10282" customFormat="false" ht="15" hidden="false" customHeight="false" outlineLevel="0" collapsed="false"/>
    <row r="10283" customFormat="false" ht="15" hidden="false" customHeight="false" outlineLevel="0" collapsed="false"/>
    <row r="10284" customFormat="false" ht="15" hidden="false" customHeight="false" outlineLevel="0" collapsed="false"/>
    <row r="10285" customFormat="false" ht="15" hidden="false" customHeight="false" outlineLevel="0" collapsed="false"/>
    <row r="10286" customFormat="false" ht="15" hidden="false" customHeight="false" outlineLevel="0" collapsed="false"/>
    <row r="10287" customFormat="false" ht="15" hidden="false" customHeight="false" outlineLevel="0" collapsed="false"/>
    <row r="10288" customFormat="false" ht="15" hidden="false" customHeight="false" outlineLevel="0" collapsed="false"/>
    <row r="10289" customFormat="false" ht="15" hidden="false" customHeight="false" outlineLevel="0" collapsed="false"/>
    <row r="10290" customFormat="false" ht="15" hidden="false" customHeight="false" outlineLevel="0" collapsed="false"/>
    <row r="10291" customFormat="false" ht="15" hidden="false" customHeight="false" outlineLevel="0" collapsed="false"/>
    <row r="10292" customFormat="false" ht="15" hidden="false" customHeight="false" outlineLevel="0" collapsed="false"/>
    <row r="10293" customFormat="false" ht="15" hidden="false" customHeight="false" outlineLevel="0" collapsed="false"/>
    <row r="10294" customFormat="false" ht="15" hidden="false" customHeight="false" outlineLevel="0" collapsed="false"/>
    <row r="10295" customFormat="false" ht="15" hidden="false" customHeight="false" outlineLevel="0" collapsed="false"/>
    <row r="10296" customFormat="false" ht="15" hidden="false" customHeight="false" outlineLevel="0" collapsed="false"/>
    <row r="10297" customFormat="false" ht="15" hidden="false" customHeight="false" outlineLevel="0" collapsed="false"/>
    <row r="10298" customFormat="false" ht="15" hidden="false" customHeight="false" outlineLevel="0" collapsed="false"/>
    <row r="10299" customFormat="false" ht="15" hidden="false" customHeight="false" outlineLevel="0" collapsed="false"/>
    <row r="10300" customFormat="false" ht="15" hidden="false" customHeight="false" outlineLevel="0" collapsed="false"/>
    <row r="10301" customFormat="false" ht="15" hidden="false" customHeight="false" outlineLevel="0" collapsed="false"/>
    <row r="10302" customFormat="false" ht="15" hidden="false" customHeight="false" outlineLevel="0" collapsed="false"/>
    <row r="10303" customFormat="false" ht="15" hidden="false" customHeight="false" outlineLevel="0" collapsed="false"/>
    <row r="10304" customFormat="false" ht="15" hidden="false" customHeight="false" outlineLevel="0" collapsed="false"/>
    <row r="10305" customFormat="false" ht="15" hidden="false" customHeight="false" outlineLevel="0" collapsed="false"/>
    <row r="10306" customFormat="false" ht="15" hidden="false" customHeight="false" outlineLevel="0" collapsed="false"/>
    <row r="10307" customFormat="false" ht="15" hidden="false" customHeight="false" outlineLevel="0" collapsed="false"/>
    <row r="10308" customFormat="false" ht="15" hidden="false" customHeight="false" outlineLevel="0" collapsed="false"/>
    <row r="10309" customFormat="false" ht="15" hidden="false" customHeight="false" outlineLevel="0" collapsed="false"/>
    <row r="10310" customFormat="false" ht="15" hidden="false" customHeight="false" outlineLevel="0" collapsed="false"/>
    <row r="10311" customFormat="false" ht="15" hidden="false" customHeight="false" outlineLevel="0" collapsed="false"/>
    <row r="10312" customFormat="false" ht="15" hidden="false" customHeight="false" outlineLevel="0" collapsed="false"/>
    <row r="10313" customFormat="false" ht="15" hidden="false" customHeight="false" outlineLevel="0" collapsed="false"/>
    <row r="10314" customFormat="false" ht="15" hidden="false" customHeight="false" outlineLevel="0" collapsed="false"/>
    <row r="10315" customFormat="false" ht="15" hidden="false" customHeight="false" outlineLevel="0" collapsed="false"/>
    <row r="10316" customFormat="false" ht="15" hidden="false" customHeight="false" outlineLevel="0" collapsed="false"/>
    <row r="10317" customFormat="false" ht="15" hidden="false" customHeight="false" outlineLevel="0" collapsed="false"/>
    <row r="10318" customFormat="false" ht="15" hidden="false" customHeight="false" outlineLevel="0" collapsed="false"/>
    <row r="10319" customFormat="false" ht="15" hidden="false" customHeight="false" outlineLevel="0" collapsed="false"/>
    <row r="10320" customFormat="false" ht="15" hidden="false" customHeight="false" outlineLevel="0" collapsed="false"/>
    <row r="10321" customFormat="false" ht="15" hidden="false" customHeight="false" outlineLevel="0" collapsed="false"/>
    <row r="10322" customFormat="false" ht="15" hidden="false" customHeight="false" outlineLevel="0" collapsed="false"/>
    <row r="10323" customFormat="false" ht="15" hidden="false" customHeight="false" outlineLevel="0" collapsed="false"/>
    <row r="10324" customFormat="false" ht="15" hidden="false" customHeight="false" outlineLevel="0" collapsed="false"/>
    <row r="10325" customFormat="false" ht="15" hidden="false" customHeight="false" outlineLevel="0" collapsed="false"/>
    <row r="10326" customFormat="false" ht="15" hidden="false" customHeight="false" outlineLevel="0" collapsed="false"/>
    <row r="10327" customFormat="false" ht="15" hidden="false" customHeight="false" outlineLevel="0" collapsed="false"/>
    <row r="10328" customFormat="false" ht="15" hidden="false" customHeight="false" outlineLevel="0" collapsed="false"/>
    <row r="10329" customFormat="false" ht="15" hidden="false" customHeight="false" outlineLevel="0" collapsed="false"/>
    <row r="10330" customFormat="false" ht="15" hidden="false" customHeight="false" outlineLevel="0" collapsed="false"/>
    <row r="10331" customFormat="false" ht="15" hidden="false" customHeight="false" outlineLevel="0" collapsed="false"/>
    <row r="10332" customFormat="false" ht="15" hidden="false" customHeight="false" outlineLevel="0" collapsed="false"/>
    <row r="10333" customFormat="false" ht="15" hidden="false" customHeight="false" outlineLevel="0" collapsed="false"/>
    <row r="10334" customFormat="false" ht="15" hidden="false" customHeight="false" outlineLevel="0" collapsed="false"/>
    <row r="10335" customFormat="false" ht="15" hidden="false" customHeight="false" outlineLevel="0" collapsed="false"/>
    <row r="10336" customFormat="false" ht="15" hidden="false" customHeight="false" outlineLevel="0" collapsed="false"/>
    <row r="10337" customFormat="false" ht="15" hidden="false" customHeight="false" outlineLevel="0" collapsed="false"/>
    <row r="10338" customFormat="false" ht="15" hidden="false" customHeight="false" outlineLevel="0" collapsed="false"/>
    <row r="10339" customFormat="false" ht="15" hidden="false" customHeight="false" outlineLevel="0" collapsed="false"/>
    <row r="10340" customFormat="false" ht="15" hidden="false" customHeight="false" outlineLevel="0" collapsed="false"/>
    <row r="10341" customFormat="false" ht="15" hidden="false" customHeight="false" outlineLevel="0" collapsed="false"/>
    <row r="10342" customFormat="false" ht="15" hidden="false" customHeight="false" outlineLevel="0" collapsed="false"/>
    <row r="10343" customFormat="false" ht="15" hidden="false" customHeight="false" outlineLevel="0" collapsed="false"/>
    <row r="10344" customFormat="false" ht="15" hidden="false" customHeight="false" outlineLevel="0" collapsed="false"/>
    <row r="10345" customFormat="false" ht="15" hidden="false" customHeight="false" outlineLevel="0" collapsed="false"/>
    <row r="10346" customFormat="false" ht="15" hidden="false" customHeight="false" outlineLevel="0" collapsed="false"/>
    <row r="10347" customFormat="false" ht="15" hidden="false" customHeight="false" outlineLevel="0" collapsed="false"/>
    <row r="10348" customFormat="false" ht="15" hidden="false" customHeight="false" outlineLevel="0" collapsed="false"/>
    <row r="10349" customFormat="false" ht="15" hidden="false" customHeight="false" outlineLevel="0" collapsed="false"/>
    <row r="10350" customFormat="false" ht="15" hidden="false" customHeight="false" outlineLevel="0" collapsed="false"/>
    <row r="10351" customFormat="false" ht="15" hidden="false" customHeight="false" outlineLevel="0" collapsed="false"/>
    <row r="10352" customFormat="false" ht="15" hidden="false" customHeight="false" outlineLevel="0" collapsed="false"/>
    <row r="10353" customFormat="false" ht="15" hidden="false" customHeight="false" outlineLevel="0" collapsed="false"/>
    <row r="10354" customFormat="false" ht="15" hidden="false" customHeight="false" outlineLevel="0" collapsed="false"/>
    <row r="10355" customFormat="false" ht="15" hidden="false" customHeight="false" outlineLevel="0" collapsed="false"/>
    <row r="10356" customFormat="false" ht="15" hidden="false" customHeight="false" outlineLevel="0" collapsed="false"/>
    <row r="10357" customFormat="false" ht="15" hidden="false" customHeight="false" outlineLevel="0" collapsed="false"/>
    <row r="10358" customFormat="false" ht="15" hidden="false" customHeight="false" outlineLevel="0" collapsed="false"/>
    <row r="10359" customFormat="false" ht="15" hidden="false" customHeight="false" outlineLevel="0" collapsed="false"/>
    <row r="10360" customFormat="false" ht="15" hidden="false" customHeight="false" outlineLevel="0" collapsed="false"/>
    <row r="10361" customFormat="false" ht="15" hidden="false" customHeight="false" outlineLevel="0" collapsed="false"/>
    <row r="10362" customFormat="false" ht="15" hidden="false" customHeight="false" outlineLevel="0" collapsed="false"/>
    <row r="10363" customFormat="false" ht="15" hidden="false" customHeight="false" outlineLevel="0" collapsed="false"/>
    <row r="10364" customFormat="false" ht="15" hidden="false" customHeight="false" outlineLevel="0" collapsed="false"/>
    <row r="10365" customFormat="false" ht="15" hidden="false" customHeight="false" outlineLevel="0" collapsed="false"/>
    <row r="10366" customFormat="false" ht="15" hidden="false" customHeight="false" outlineLevel="0" collapsed="false"/>
    <row r="10367" customFormat="false" ht="15" hidden="false" customHeight="false" outlineLevel="0" collapsed="false"/>
    <row r="10368" customFormat="false" ht="15" hidden="false" customHeight="false" outlineLevel="0" collapsed="false"/>
    <row r="10369" customFormat="false" ht="15" hidden="false" customHeight="false" outlineLevel="0" collapsed="false"/>
    <row r="10370" customFormat="false" ht="15" hidden="false" customHeight="false" outlineLevel="0" collapsed="false"/>
    <row r="10371" customFormat="false" ht="15" hidden="false" customHeight="false" outlineLevel="0" collapsed="false"/>
    <row r="10372" customFormat="false" ht="15" hidden="false" customHeight="false" outlineLevel="0" collapsed="false"/>
    <row r="10373" customFormat="false" ht="15" hidden="false" customHeight="false" outlineLevel="0" collapsed="false"/>
    <row r="10374" customFormat="false" ht="15" hidden="false" customHeight="false" outlineLevel="0" collapsed="false"/>
    <row r="10375" customFormat="false" ht="15" hidden="false" customHeight="false" outlineLevel="0" collapsed="false"/>
    <row r="10376" customFormat="false" ht="15" hidden="false" customHeight="false" outlineLevel="0" collapsed="false"/>
    <row r="10377" customFormat="false" ht="15" hidden="false" customHeight="false" outlineLevel="0" collapsed="false"/>
    <row r="10378" customFormat="false" ht="15" hidden="false" customHeight="false" outlineLevel="0" collapsed="false"/>
    <row r="10379" customFormat="false" ht="15" hidden="false" customHeight="false" outlineLevel="0" collapsed="false"/>
    <row r="10380" customFormat="false" ht="15" hidden="false" customHeight="false" outlineLevel="0" collapsed="false"/>
    <row r="10381" customFormat="false" ht="15" hidden="false" customHeight="false" outlineLevel="0" collapsed="false"/>
    <row r="10382" customFormat="false" ht="15" hidden="false" customHeight="false" outlineLevel="0" collapsed="false"/>
    <row r="10383" customFormat="false" ht="15" hidden="false" customHeight="false" outlineLevel="0" collapsed="false"/>
    <row r="10384" customFormat="false" ht="15" hidden="false" customHeight="false" outlineLevel="0" collapsed="false"/>
    <row r="10385" customFormat="false" ht="15" hidden="false" customHeight="false" outlineLevel="0" collapsed="false"/>
    <row r="10386" customFormat="false" ht="15" hidden="false" customHeight="false" outlineLevel="0" collapsed="false"/>
    <row r="10387" customFormat="false" ht="15" hidden="false" customHeight="false" outlineLevel="0" collapsed="false"/>
    <row r="10388" customFormat="false" ht="15" hidden="false" customHeight="false" outlineLevel="0" collapsed="false"/>
    <row r="10389" customFormat="false" ht="15" hidden="false" customHeight="false" outlineLevel="0" collapsed="false"/>
    <row r="10390" customFormat="false" ht="15" hidden="false" customHeight="false" outlineLevel="0" collapsed="false"/>
    <row r="10391" customFormat="false" ht="15" hidden="false" customHeight="false" outlineLevel="0" collapsed="false"/>
    <row r="10392" customFormat="false" ht="15" hidden="false" customHeight="false" outlineLevel="0" collapsed="false"/>
    <row r="10393" customFormat="false" ht="15" hidden="false" customHeight="false" outlineLevel="0" collapsed="false"/>
    <row r="10394" customFormat="false" ht="15" hidden="false" customHeight="false" outlineLevel="0" collapsed="false"/>
    <row r="10395" customFormat="false" ht="15" hidden="false" customHeight="false" outlineLevel="0" collapsed="false"/>
    <row r="10396" customFormat="false" ht="15" hidden="false" customHeight="false" outlineLevel="0" collapsed="false"/>
    <row r="10397" customFormat="false" ht="15" hidden="false" customHeight="false" outlineLevel="0" collapsed="false"/>
    <row r="10398" customFormat="false" ht="15" hidden="false" customHeight="false" outlineLevel="0" collapsed="false"/>
    <row r="10399" customFormat="false" ht="15" hidden="false" customHeight="false" outlineLevel="0" collapsed="false"/>
    <row r="10400" customFormat="false" ht="15" hidden="false" customHeight="false" outlineLevel="0" collapsed="false"/>
    <row r="10401" customFormat="false" ht="15" hidden="false" customHeight="false" outlineLevel="0" collapsed="false"/>
    <row r="10402" customFormat="false" ht="15" hidden="false" customHeight="false" outlineLevel="0" collapsed="false"/>
    <row r="10403" customFormat="false" ht="15" hidden="false" customHeight="false" outlineLevel="0" collapsed="false"/>
    <row r="10404" customFormat="false" ht="15" hidden="false" customHeight="false" outlineLevel="0" collapsed="false"/>
    <row r="10405" customFormat="false" ht="15" hidden="false" customHeight="false" outlineLevel="0" collapsed="false"/>
    <row r="10406" customFormat="false" ht="15" hidden="false" customHeight="false" outlineLevel="0" collapsed="false"/>
    <row r="10407" customFormat="false" ht="15" hidden="false" customHeight="false" outlineLevel="0" collapsed="false"/>
    <row r="10408" customFormat="false" ht="15" hidden="false" customHeight="false" outlineLevel="0" collapsed="false"/>
    <row r="10409" customFormat="false" ht="15" hidden="false" customHeight="false" outlineLevel="0" collapsed="false"/>
    <row r="10410" customFormat="false" ht="15" hidden="false" customHeight="false" outlineLevel="0" collapsed="false"/>
    <row r="10411" customFormat="false" ht="15" hidden="false" customHeight="false" outlineLevel="0" collapsed="false"/>
    <row r="10412" customFormat="false" ht="15" hidden="false" customHeight="false" outlineLevel="0" collapsed="false"/>
    <row r="10413" customFormat="false" ht="15" hidden="false" customHeight="false" outlineLevel="0" collapsed="false"/>
    <row r="10414" customFormat="false" ht="15" hidden="false" customHeight="false" outlineLevel="0" collapsed="false"/>
    <row r="10415" customFormat="false" ht="15" hidden="false" customHeight="false" outlineLevel="0" collapsed="false"/>
    <row r="10416" customFormat="false" ht="15" hidden="false" customHeight="false" outlineLevel="0" collapsed="false"/>
    <row r="10417" customFormat="false" ht="15" hidden="false" customHeight="false" outlineLevel="0" collapsed="false"/>
    <row r="10418" customFormat="false" ht="15" hidden="false" customHeight="false" outlineLevel="0" collapsed="false"/>
    <row r="10419" customFormat="false" ht="15" hidden="false" customHeight="false" outlineLevel="0" collapsed="false"/>
    <row r="10420" customFormat="false" ht="15" hidden="false" customHeight="false" outlineLevel="0" collapsed="false"/>
    <row r="10421" customFormat="false" ht="15" hidden="false" customHeight="false" outlineLevel="0" collapsed="false"/>
    <row r="10422" customFormat="false" ht="15" hidden="false" customHeight="false" outlineLevel="0" collapsed="false"/>
    <row r="10423" customFormat="false" ht="15" hidden="false" customHeight="false" outlineLevel="0" collapsed="false"/>
    <row r="10424" customFormat="false" ht="15" hidden="false" customHeight="false" outlineLevel="0" collapsed="false"/>
    <row r="10425" customFormat="false" ht="15" hidden="false" customHeight="false" outlineLevel="0" collapsed="false"/>
    <row r="10426" customFormat="false" ht="15" hidden="false" customHeight="false" outlineLevel="0" collapsed="false"/>
    <row r="10427" customFormat="false" ht="15" hidden="false" customHeight="false" outlineLevel="0" collapsed="false"/>
    <row r="10428" customFormat="false" ht="15" hidden="false" customHeight="false" outlineLevel="0" collapsed="false"/>
    <row r="10429" customFormat="false" ht="15" hidden="false" customHeight="false" outlineLevel="0" collapsed="false"/>
    <row r="10430" customFormat="false" ht="15" hidden="false" customHeight="false" outlineLevel="0" collapsed="false"/>
    <row r="10431" customFormat="false" ht="15" hidden="false" customHeight="false" outlineLevel="0" collapsed="false"/>
    <row r="10432" customFormat="false" ht="15" hidden="false" customHeight="false" outlineLevel="0" collapsed="false"/>
    <row r="10433" customFormat="false" ht="15" hidden="false" customHeight="false" outlineLevel="0" collapsed="false"/>
    <row r="10434" customFormat="false" ht="15" hidden="false" customHeight="false" outlineLevel="0" collapsed="false"/>
    <row r="10435" customFormat="false" ht="15" hidden="false" customHeight="false" outlineLevel="0" collapsed="false"/>
    <row r="10436" customFormat="false" ht="15" hidden="false" customHeight="false" outlineLevel="0" collapsed="false"/>
    <row r="10437" customFormat="false" ht="15" hidden="false" customHeight="false" outlineLevel="0" collapsed="false"/>
    <row r="10438" customFormat="false" ht="15" hidden="false" customHeight="false" outlineLevel="0" collapsed="false"/>
    <row r="10439" customFormat="false" ht="15" hidden="false" customHeight="false" outlineLevel="0" collapsed="false"/>
    <row r="10440" customFormat="false" ht="15" hidden="false" customHeight="false" outlineLevel="0" collapsed="false"/>
    <row r="10441" customFormat="false" ht="15" hidden="false" customHeight="false" outlineLevel="0" collapsed="false"/>
    <row r="10442" customFormat="false" ht="15" hidden="false" customHeight="false" outlineLevel="0" collapsed="false"/>
    <row r="10443" customFormat="false" ht="15" hidden="false" customHeight="false" outlineLevel="0" collapsed="false"/>
    <row r="10444" customFormat="false" ht="15" hidden="false" customHeight="false" outlineLevel="0" collapsed="false"/>
    <row r="10445" customFormat="false" ht="15" hidden="false" customHeight="false" outlineLevel="0" collapsed="false"/>
    <row r="10446" customFormat="false" ht="15" hidden="false" customHeight="false" outlineLevel="0" collapsed="false"/>
    <row r="10447" customFormat="false" ht="15" hidden="false" customHeight="false" outlineLevel="0" collapsed="false"/>
    <row r="10448" customFormat="false" ht="15" hidden="false" customHeight="false" outlineLevel="0" collapsed="false"/>
    <row r="10449" customFormat="false" ht="15" hidden="false" customHeight="false" outlineLevel="0" collapsed="false"/>
    <row r="10450" customFormat="false" ht="15" hidden="false" customHeight="false" outlineLevel="0" collapsed="false"/>
    <row r="10451" customFormat="false" ht="15" hidden="false" customHeight="false" outlineLevel="0" collapsed="false"/>
    <row r="10452" customFormat="false" ht="15" hidden="false" customHeight="false" outlineLevel="0" collapsed="false"/>
    <row r="10453" customFormat="false" ht="15" hidden="false" customHeight="false" outlineLevel="0" collapsed="false"/>
    <row r="10454" customFormat="false" ht="15" hidden="false" customHeight="false" outlineLevel="0" collapsed="false"/>
    <row r="10455" customFormat="false" ht="15" hidden="false" customHeight="false" outlineLevel="0" collapsed="false"/>
    <row r="10456" customFormat="false" ht="15" hidden="false" customHeight="false" outlineLevel="0" collapsed="false"/>
    <row r="10457" customFormat="false" ht="15" hidden="false" customHeight="false" outlineLevel="0" collapsed="false"/>
    <row r="10458" customFormat="false" ht="15" hidden="false" customHeight="false" outlineLevel="0" collapsed="false"/>
    <row r="10459" customFormat="false" ht="15" hidden="false" customHeight="false" outlineLevel="0" collapsed="false"/>
    <row r="10460" customFormat="false" ht="15" hidden="false" customHeight="false" outlineLevel="0" collapsed="false"/>
    <row r="10461" customFormat="false" ht="15" hidden="false" customHeight="false" outlineLevel="0" collapsed="false"/>
    <row r="10462" customFormat="false" ht="15" hidden="false" customHeight="false" outlineLevel="0" collapsed="false"/>
    <row r="10463" customFormat="false" ht="15" hidden="false" customHeight="false" outlineLevel="0" collapsed="false"/>
    <row r="10464" customFormat="false" ht="15" hidden="false" customHeight="false" outlineLevel="0" collapsed="false"/>
    <row r="10465" customFormat="false" ht="15" hidden="false" customHeight="false" outlineLevel="0" collapsed="false"/>
    <row r="10466" customFormat="false" ht="15" hidden="false" customHeight="false" outlineLevel="0" collapsed="false"/>
    <row r="10467" customFormat="false" ht="15" hidden="false" customHeight="false" outlineLevel="0" collapsed="false"/>
    <row r="10468" customFormat="false" ht="15" hidden="false" customHeight="false" outlineLevel="0" collapsed="false"/>
    <row r="10469" customFormat="false" ht="15" hidden="false" customHeight="false" outlineLevel="0" collapsed="false"/>
    <row r="10470" customFormat="false" ht="15" hidden="false" customHeight="false" outlineLevel="0" collapsed="false"/>
    <row r="10471" customFormat="false" ht="15" hidden="false" customHeight="false" outlineLevel="0" collapsed="false"/>
    <row r="10472" customFormat="false" ht="15" hidden="false" customHeight="false" outlineLevel="0" collapsed="false"/>
    <row r="10473" customFormat="false" ht="15" hidden="false" customHeight="false" outlineLevel="0" collapsed="false"/>
    <row r="10474" customFormat="false" ht="15" hidden="false" customHeight="false" outlineLevel="0" collapsed="false"/>
    <row r="10475" customFormat="false" ht="15" hidden="false" customHeight="false" outlineLevel="0" collapsed="false"/>
    <row r="10476" customFormat="false" ht="15" hidden="false" customHeight="false" outlineLevel="0" collapsed="false"/>
    <row r="10477" customFormat="false" ht="15" hidden="false" customHeight="false" outlineLevel="0" collapsed="false"/>
    <row r="10478" customFormat="false" ht="15" hidden="false" customHeight="false" outlineLevel="0" collapsed="false"/>
    <row r="10479" customFormat="false" ht="15" hidden="false" customHeight="false" outlineLevel="0" collapsed="false"/>
    <row r="10480" customFormat="false" ht="15" hidden="false" customHeight="false" outlineLevel="0" collapsed="false"/>
    <row r="10481" customFormat="false" ht="15" hidden="false" customHeight="false" outlineLevel="0" collapsed="false"/>
    <row r="10482" customFormat="false" ht="15" hidden="false" customHeight="false" outlineLevel="0" collapsed="false"/>
    <row r="10483" customFormat="false" ht="15" hidden="false" customHeight="false" outlineLevel="0" collapsed="false"/>
    <row r="10484" customFormat="false" ht="15" hidden="false" customHeight="false" outlineLevel="0" collapsed="false"/>
    <row r="10485" customFormat="false" ht="15" hidden="false" customHeight="false" outlineLevel="0" collapsed="false"/>
    <row r="10486" customFormat="false" ht="15" hidden="false" customHeight="false" outlineLevel="0" collapsed="false"/>
    <row r="10487" customFormat="false" ht="15" hidden="false" customHeight="false" outlineLevel="0" collapsed="false"/>
    <row r="10488" customFormat="false" ht="15" hidden="false" customHeight="false" outlineLevel="0" collapsed="false"/>
    <row r="10489" customFormat="false" ht="15" hidden="false" customHeight="false" outlineLevel="0" collapsed="false"/>
    <row r="10490" customFormat="false" ht="15" hidden="false" customHeight="false" outlineLevel="0" collapsed="false"/>
    <row r="10491" customFormat="false" ht="15" hidden="false" customHeight="false" outlineLevel="0" collapsed="false"/>
    <row r="10492" customFormat="false" ht="15" hidden="false" customHeight="false" outlineLevel="0" collapsed="false"/>
    <row r="10493" customFormat="false" ht="15" hidden="false" customHeight="false" outlineLevel="0" collapsed="false"/>
    <row r="10494" customFormat="false" ht="15" hidden="false" customHeight="false" outlineLevel="0" collapsed="false"/>
    <row r="10495" customFormat="false" ht="15" hidden="false" customHeight="false" outlineLevel="0" collapsed="false"/>
    <row r="10496" customFormat="false" ht="15" hidden="false" customHeight="false" outlineLevel="0" collapsed="false"/>
    <row r="10497" customFormat="false" ht="15" hidden="false" customHeight="false" outlineLevel="0" collapsed="false"/>
    <row r="10498" customFormat="false" ht="15" hidden="false" customHeight="false" outlineLevel="0" collapsed="false"/>
    <row r="10499" customFormat="false" ht="15" hidden="false" customHeight="false" outlineLevel="0" collapsed="false"/>
    <row r="10500" customFormat="false" ht="15" hidden="false" customHeight="false" outlineLevel="0" collapsed="false"/>
    <row r="10501" customFormat="false" ht="15" hidden="false" customHeight="false" outlineLevel="0" collapsed="false"/>
    <row r="10502" customFormat="false" ht="15" hidden="false" customHeight="false" outlineLevel="0" collapsed="false"/>
    <row r="10503" customFormat="false" ht="15" hidden="false" customHeight="false" outlineLevel="0" collapsed="false"/>
    <row r="10504" customFormat="false" ht="15" hidden="false" customHeight="false" outlineLevel="0" collapsed="false"/>
    <row r="10505" customFormat="false" ht="15" hidden="false" customHeight="false" outlineLevel="0" collapsed="false"/>
    <row r="10506" customFormat="false" ht="15" hidden="false" customHeight="false" outlineLevel="0" collapsed="false"/>
    <row r="10507" customFormat="false" ht="15" hidden="false" customHeight="false" outlineLevel="0" collapsed="false"/>
    <row r="10508" customFormat="false" ht="15" hidden="false" customHeight="false" outlineLevel="0" collapsed="false"/>
    <row r="10509" customFormat="false" ht="15" hidden="false" customHeight="false" outlineLevel="0" collapsed="false"/>
    <row r="10510" customFormat="false" ht="15" hidden="false" customHeight="false" outlineLevel="0" collapsed="false"/>
    <row r="10511" customFormat="false" ht="15" hidden="false" customHeight="false" outlineLevel="0" collapsed="false"/>
    <row r="10512" customFormat="false" ht="15" hidden="false" customHeight="false" outlineLevel="0" collapsed="false"/>
    <row r="10513" customFormat="false" ht="15" hidden="false" customHeight="false" outlineLevel="0" collapsed="false"/>
    <row r="10514" customFormat="false" ht="15" hidden="false" customHeight="false" outlineLevel="0" collapsed="false"/>
    <row r="10515" customFormat="false" ht="15" hidden="false" customHeight="false" outlineLevel="0" collapsed="false"/>
    <row r="10516" customFormat="false" ht="15" hidden="false" customHeight="false" outlineLevel="0" collapsed="false"/>
    <row r="10517" customFormat="false" ht="15" hidden="false" customHeight="false" outlineLevel="0" collapsed="false"/>
    <row r="10518" customFormat="false" ht="15" hidden="false" customHeight="false" outlineLevel="0" collapsed="false"/>
    <row r="10519" customFormat="false" ht="15" hidden="false" customHeight="false" outlineLevel="0" collapsed="false"/>
    <row r="10520" customFormat="false" ht="15" hidden="false" customHeight="false" outlineLevel="0" collapsed="false"/>
    <row r="10521" customFormat="false" ht="15" hidden="false" customHeight="false" outlineLevel="0" collapsed="false"/>
    <row r="10522" customFormat="false" ht="15" hidden="false" customHeight="false" outlineLevel="0" collapsed="false"/>
    <row r="10523" customFormat="false" ht="15" hidden="false" customHeight="false" outlineLevel="0" collapsed="false"/>
    <row r="10524" customFormat="false" ht="15" hidden="false" customHeight="false" outlineLevel="0" collapsed="false"/>
    <row r="10525" customFormat="false" ht="15" hidden="false" customHeight="false" outlineLevel="0" collapsed="false"/>
    <row r="10526" customFormat="false" ht="15" hidden="false" customHeight="false" outlineLevel="0" collapsed="false"/>
    <row r="10527" customFormat="false" ht="15" hidden="false" customHeight="false" outlineLevel="0" collapsed="false"/>
    <row r="10528" customFormat="false" ht="15" hidden="false" customHeight="false" outlineLevel="0" collapsed="false"/>
    <row r="10529" customFormat="false" ht="15" hidden="false" customHeight="false" outlineLevel="0" collapsed="false"/>
    <row r="10530" customFormat="false" ht="15" hidden="false" customHeight="false" outlineLevel="0" collapsed="false"/>
    <row r="10531" customFormat="false" ht="15" hidden="false" customHeight="false" outlineLevel="0" collapsed="false"/>
    <row r="10532" customFormat="false" ht="15" hidden="false" customHeight="false" outlineLevel="0" collapsed="false"/>
    <row r="10533" customFormat="false" ht="15" hidden="false" customHeight="false" outlineLevel="0" collapsed="false"/>
    <row r="10534" customFormat="false" ht="15" hidden="false" customHeight="false" outlineLevel="0" collapsed="false"/>
    <row r="10535" customFormat="false" ht="15" hidden="false" customHeight="false" outlineLevel="0" collapsed="false"/>
    <row r="10536" customFormat="false" ht="15" hidden="false" customHeight="false" outlineLevel="0" collapsed="false"/>
    <row r="10537" customFormat="false" ht="15" hidden="false" customHeight="false" outlineLevel="0" collapsed="false"/>
    <row r="10538" customFormat="false" ht="15" hidden="false" customHeight="false" outlineLevel="0" collapsed="false"/>
    <row r="10539" customFormat="false" ht="15" hidden="false" customHeight="false" outlineLevel="0" collapsed="false"/>
    <row r="10540" customFormat="false" ht="15" hidden="false" customHeight="false" outlineLevel="0" collapsed="false"/>
    <row r="10541" customFormat="false" ht="15" hidden="false" customHeight="false" outlineLevel="0" collapsed="false"/>
    <row r="10542" customFormat="false" ht="15" hidden="false" customHeight="false" outlineLevel="0" collapsed="false"/>
    <row r="10543" customFormat="false" ht="15" hidden="false" customHeight="false" outlineLevel="0" collapsed="false"/>
    <row r="10544" customFormat="false" ht="15" hidden="false" customHeight="false" outlineLevel="0" collapsed="false"/>
    <row r="10545" customFormat="false" ht="15" hidden="false" customHeight="false" outlineLevel="0" collapsed="false"/>
    <row r="10546" customFormat="false" ht="15" hidden="false" customHeight="false" outlineLevel="0" collapsed="false"/>
    <row r="10547" customFormat="false" ht="15" hidden="false" customHeight="false" outlineLevel="0" collapsed="false"/>
    <row r="10548" customFormat="false" ht="15" hidden="false" customHeight="false" outlineLevel="0" collapsed="false"/>
    <row r="10549" customFormat="false" ht="15" hidden="false" customHeight="false" outlineLevel="0" collapsed="false"/>
    <row r="10550" customFormat="false" ht="15" hidden="false" customHeight="false" outlineLevel="0" collapsed="false"/>
    <row r="10551" customFormat="false" ht="15" hidden="false" customHeight="false" outlineLevel="0" collapsed="false"/>
    <row r="10552" customFormat="false" ht="15" hidden="false" customHeight="false" outlineLevel="0" collapsed="false"/>
    <row r="10553" customFormat="false" ht="15" hidden="false" customHeight="false" outlineLevel="0" collapsed="false"/>
    <row r="10554" customFormat="false" ht="15" hidden="false" customHeight="false" outlineLevel="0" collapsed="false"/>
    <row r="10555" customFormat="false" ht="15" hidden="false" customHeight="false" outlineLevel="0" collapsed="false"/>
    <row r="10556" customFormat="false" ht="15" hidden="false" customHeight="false" outlineLevel="0" collapsed="false"/>
    <row r="10557" customFormat="false" ht="15" hidden="false" customHeight="false" outlineLevel="0" collapsed="false"/>
    <row r="10558" customFormat="false" ht="15" hidden="false" customHeight="false" outlineLevel="0" collapsed="false"/>
    <row r="10559" customFormat="false" ht="15" hidden="false" customHeight="false" outlineLevel="0" collapsed="false"/>
    <row r="10560" customFormat="false" ht="15" hidden="false" customHeight="false" outlineLevel="0" collapsed="false"/>
    <row r="10561" customFormat="false" ht="15" hidden="false" customHeight="false" outlineLevel="0" collapsed="false"/>
    <row r="10562" customFormat="false" ht="15" hidden="false" customHeight="false" outlineLevel="0" collapsed="false"/>
    <row r="10563" customFormat="false" ht="15" hidden="false" customHeight="false" outlineLevel="0" collapsed="false"/>
    <row r="10564" customFormat="false" ht="15" hidden="false" customHeight="false" outlineLevel="0" collapsed="false"/>
    <row r="10565" customFormat="false" ht="15" hidden="false" customHeight="false" outlineLevel="0" collapsed="false"/>
    <row r="10566" customFormat="false" ht="15" hidden="false" customHeight="false" outlineLevel="0" collapsed="false"/>
    <row r="10567" customFormat="false" ht="15" hidden="false" customHeight="false" outlineLevel="0" collapsed="false"/>
    <row r="10568" customFormat="false" ht="15" hidden="false" customHeight="false" outlineLevel="0" collapsed="false"/>
    <row r="10569" customFormat="false" ht="15" hidden="false" customHeight="false" outlineLevel="0" collapsed="false"/>
    <row r="10570" customFormat="false" ht="15" hidden="false" customHeight="false" outlineLevel="0" collapsed="false"/>
    <row r="10571" customFormat="false" ht="15" hidden="false" customHeight="false" outlineLevel="0" collapsed="false"/>
    <row r="10572" customFormat="false" ht="15" hidden="false" customHeight="false" outlineLevel="0" collapsed="false"/>
    <row r="10573" customFormat="false" ht="15" hidden="false" customHeight="false" outlineLevel="0" collapsed="false"/>
    <row r="10574" customFormat="false" ht="15" hidden="false" customHeight="false" outlineLevel="0" collapsed="false"/>
    <row r="10575" customFormat="false" ht="15" hidden="false" customHeight="false" outlineLevel="0" collapsed="false"/>
    <row r="10576" customFormat="false" ht="15" hidden="false" customHeight="false" outlineLevel="0" collapsed="false"/>
    <row r="10577" customFormat="false" ht="15" hidden="false" customHeight="false" outlineLevel="0" collapsed="false"/>
    <row r="10578" customFormat="false" ht="15" hidden="false" customHeight="false" outlineLevel="0" collapsed="false"/>
    <row r="10579" customFormat="false" ht="15" hidden="false" customHeight="false" outlineLevel="0" collapsed="false"/>
    <row r="10580" customFormat="false" ht="15" hidden="false" customHeight="false" outlineLevel="0" collapsed="false"/>
    <row r="10581" customFormat="false" ht="15" hidden="false" customHeight="false" outlineLevel="0" collapsed="false"/>
    <row r="10582" customFormat="false" ht="15" hidden="false" customHeight="false" outlineLevel="0" collapsed="false"/>
    <row r="10583" customFormat="false" ht="15" hidden="false" customHeight="false" outlineLevel="0" collapsed="false"/>
    <row r="10584" customFormat="false" ht="15" hidden="false" customHeight="false" outlineLevel="0" collapsed="false"/>
    <row r="10585" customFormat="false" ht="15" hidden="false" customHeight="false" outlineLevel="0" collapsed="false"/>
    <row r="10586" customFormat="false" ht="15" hidden="false" customHeight="false" outlineLevel="0" collapsed="false"/>
    <row r="10587" customFormat="false" ht="15" hidden="false" customHeight="false" outlineLevel="0" collapsed="false"/>
    <row r="10588" customFormat="false" ht="15" hidden="false" customHeight="false" outlineLevel="0" collapsed="false"/>
    <row r="10589" customFormat="false" ht="15" hidden="false" customHeight="false" outlineLevel="0" collapsed="false"/>
    <row r="10590" customFormat="false" ht="15" hidden="false" customHeight="false" outlineLevel="0" collapsed="false"/>
    <row r="10591" customFormat="false" ht="15" hidden="false" customHeight="false" outlineLevel="0" collapsed="false"/>
    <row r="10592" customFormat="false" ht="15" hidden="false" customHeight="false" outlineLevel="0" collapsed="false"/>
    <row r="10593" customFormat="false" ht="15" hidden="false" customHeight="false" outlineLevel="0" collapsed="false"/>
    <row r="10594" customFormat="false" ht="15" hidden="false" customHeight="false" outlineLevel="0" collapsed="false"/>
    <row r="10595" customFormat="false" ht="15" hidden="false" customHeight="false" outlineLevel="0" collapsed="false"/>
    <row r="10596" customFormat="false" ht="15" hidden="false" customHeight="false" outlineLevel="0" collapsed="false"/>
    <row r="10597" customFormat="false" ht="15" hidden="false" customHeight="false" outlineLevel="0" collapsed="false"/>
    <row r="10598" customFormat="false" ht="15" hidden="false" customHeight="false" outlineLevel="0" collapsed="false"/>
    <row r="10599" customFormat="false" ht="15" hidden="false" customHeight="false" outlineLevel="0" collapsed="false"/>
    <row r="10600" customFormat="false" ht="15" hidden="false" customHeight="false" outlineLevel="0" collapsed="false"/>
    <row r="10601" customFormat="false" ht="15" hidden="false" customHeight="false" outlineLevel="0" collapsed="false"/>
    <row r="10602" customFormat="false" ht="15" hidden="false" customHeight="false" outlineLevel="0" collapsed="false"/>
    <row r="10603" customFormat="false" ht="15" hidden="false" customHeight="false" outlineLevel="0" collapsed="false"/>
    <row r="10604" customFormat="false" ht="15" hidden="false" customHeight="false" outlineLevel="0" collapsed="false"/>
    <row r="10605" customFormat="false" ht="15" hidden="false" customHeight="false" outlineLevel="0" collapsed="false"/>
    <row r="10606" customFormat="false" ht="15" hidden="false" customHeight="false" outlineLevel="0" collapsed="false"/>
    <row r="10607" customFormat="false" ht="15" hidden="false" customHeight="false" outlineLevel="0" collapsed="false"/>
    <row r="10608" customFormat="false" ht="15" hidden="false" customHeight="false" outlineLevel="0" collapsed="false"/>
    <row r="10609" customFormat="false" ht="15" hidden="false" customHeight="false" outlineLevel="0" collapsed="false"/>
    <row r="10610" customFormat="false" ht="15" hidden="false" customHeight="false" outlineLevel="0" collapsed="false"/>
    <row r="10611" customFormat="false" ht="15" hidden="false" customHeight="false" outlineLevel="0" collapsed="false"/>
    <row r="10612" customFormat="false" ht="15" hidden="false" customHeight="false" outlineLevel="0" collapsed="false"/>
    <row r="10613" customFormat="false" ht="15" hidden="false" customHeight="false" outlineLevel="0" collapsed="false"/>
    <row r="10614" customFormat="false" ht="15" hidden="false" customHeight="false" outlineLevel="0" collapsed="false"/>
    <row r="10615" customFormat="false" ht="15" hidden="false" customHeight="false" outlineLevel="0" collapsed="false"/>
    <row r="10616" customFormat="false" ht="15" hidden="false" customHeight="false" outlineLevel="0" collapsed="false"/>
    <row r="10617" customFormat="false" ht="15" hidden="false" customHeight="false" outlineLevel="0" collapsed="false"/>
    <row r="10618" customFormat="false" ht="15" hidden="false" customHeight="false" outlineLevel="0" collapsed="false"/>
    <row r="10619" customFormat="false" ht="15" hidden="false" customHeight="false" outlineLevel="0" collapsed="false"/>
    <row r="10620" customFormat="false" ht="15" hidden="false" customHeight="false" outlineLevel="0" collapsed="false"/>
    <row r="10621" customFormat="false" ht="15" hidden="false" customHeight="false" outlineLevel="0" collapsed="false"/>
    <row r="10622" customFormat="false" ht="15" hidden="false" customHeight="false" outlineLevel="0" collapsed="false"/>
    <row r="10623" customFormat="false" ht="15" hidden="false" customHeight="false" outlineLevel="0" collapsed="false"/>
    <row r="10624" customFormat="false" ht="15" hidden="false" customHeight="false" outlineLevel="0" collapsed="false"/>
    <row r="10625" customFormat="false" ht="15" hidden="false" customHeight="false" outlineLevel="0" collapsed="false"/>
    <row r="10626" customFormat="false" ht="15" hidden="false" customHeight="false" outlineLevel="0" collapsed="false"/>
    <row r="10627" customFormat="false" ht="15" hidden="false" customHeight="false" outlineLevel="0" collapsed="false"/>
    <row r="10628" customFormat="false" ht="15" hidden="false" customHeight="false" outlineLevel="0" collapsed="false"/>
    <row r="10629" customFormat="false" ht="15" hidden="false" customHeight="false" outlineLevel="0" collapsed="false"/>
    <row r="10630" customFormat="false" ht="15" hidden="false" customHeight="false" outlineLevel="0" collapsed="false"/>
    <row r="10631" customFormat="false" ht="15" hidden="false" customHeight="false" outlineLevel="0" collapsed="false"/>
    <row r="10632" customFormat="false" ht="15" hidden="false" customHeight="false" outlineLevel="0" collapsed="false"/>
    <row r="10633" customFormat="false" ht="15" hidden="false" customHeight="false" outlineLevel="0" collapsed="false"/>
    <row r="10634" customFormat="false" ht="15" hidden="false" customHeight="false" outlineLevel="0" collapsed="false"/>
    <row r="10635" customFormat="false" ht="15" hidden="false" customHeight="false" outlineLevel="0" collapsed="false"/>
    <row r="10636" customFormat="false" ht="15" hidden="false" customHeight="false" outlineLevel="0" collapsed="false"/>
    <row r="10637" customFormat="false" ht="15" hidden="false" customHeight="false" outlineLevel="0" collapsed="false"/>
    <row r="10638" customFormat="false" ht="15" hidden="false" customHeight="false" outlineLevel="0" collapsed="false"/>
    <row r="10639" customFormat="false" ht="15" hidden="false" customHeight="false" outlineLevel="0" collapsed="false"/>
    <row r="10640" customFormat="false" ht="15" hidden="false" customHeight="false" outlineLevel="0" collapsed="false"/>
    <row r="10641" customFormat="false" ht="15" hidden="false" customHeight="false" outlineLevel="0" collapsed="false"/>
    <row r="10642" customFormat="false" ht="15" hidden="false" customHeight="false" outlineLevel="0" collapsed="false"/>
    <row r="10643" customFormat="false" ht="15" hidden="false" customHeight="false" outlineLevel="0" collapsed="false"/>
    <row r="10644" customFormat="false" ht="15" hidden="false" customHeight="false" outlineLevel="0" collapsed="false"/>
    <row r="10645" customFormat="false" ht="15" hidden="false" customHeight="false" outlineLevel="0" collapsed="false"/>
    <row r="10646" customFormat="false" ht="15" hidden="false" customHeight="false" outlineLevel="0" collapsed="false"/>
    <row r="10647" customFormat="false" ht="15" hidden="false" customHeight="false" outlineLevel="0" collapsed="false"/>
    <row r="10648" customFormat="false" ht="15" hidden="false" customHeight="false" outlineLevel="0" collapsed="false"/>
    <row r="10649" customFormat="false" ht="15" hidden="false" customHeight="false" outlineLevel="0" collapsed="false"/>
    <row r="10650" customFormat="false" ht="15" hidden="false" customHeight="false" outlineLevel="0" collapsed="false"/>
    <row r="10651" customFormat="false" ht="15" hidden="false" customHeight="false" outlineLevel="0" collapsed="false"/>
    <row r="10652" customFormat="false" ht="15" hidden="false" customHeight="false" outlineLevel="0" collapsed="false"/>
    <row r="10653" customFormat="false" ht="15" hidden="false" customHeight="false" outlineLevel="0" collapsed="false"/>
    <row r="10654" customFormat="false" ht="15" hidden="false" customHeight="false" outlineLevel="0" collapsed="false"/>
    <row r="10655" customFormat="false" ht="15" hidden="false" customHeight="false" outlineLevel="0" collapsed="false"/>
    <row r="10656" customFormat="false" ht="15" hidden="false" customHeight="false" outlineLevel="0" collapsed="false"/>
    <row r="10657" customFormat="false" ht="15" hidden="false" customHeight="false" outlineLevel="0" collapsed="false"/>
    <row r="10658" customFormat="false" ht="15" hidden="false" customHeight="false" outlineLevel="0" collapsed="false"/>
    <row r="10659" customFormat="false" ht="15" hidden="false" customHeight="false" outlineLevel="0" collapsed="false"/>
    <row r="10660" customFormat="false" ht="15" hidden="false" customHeight="false" outlineLevel="0" collapsed="false"/>
    <row r="10661" customFormat="false" ht="15" hidden="false" customHeight="false" outlineLevel="0" collapsed="false"/>
    <row r="10662" customFormat="false" ht="15" hidden="false" customHeight="false" outlineLevel="0" collapsed="false"/>
    <row r="10663" customFormat="false" ht="15" hidden="false" customHeight="false" outlineLevel="0" collapsed="false"/>
    <row r="10664" customFormat="false" ht="15" hidden="false" customHeight="false" outlineLevel="0" collapsed="false"/>
    <row r="10665" customFormat="false" ht="15" hidden="false" customHeight="false" outlineLevel="0" collapsed="false"/>
    <row r="10666" customFormat="false" ht="15" hidden="false" customHeight="false" outlineLevel="0" collapsed="false"/>
    <row r="10667" customFormat="false" ht="15" hidden="false" customHeight="false" outlineLevel="0" collapsed="false"/>
    <row r="10668" customFormat="false" ht="15" hidden="false" customHeight="false" outlineLevel="0" collapsed="false"/>
    <row r="10669" customFormat="false" ht="15" hidden="false" customHeight="false" outlineLevel="0" collapsed="false"/>
    <row r="10670" customFormat="false" ht="15" hidden="false" customHeight="false" outlineLevel="0" collapsed="false"/>
    <row r="10671" customFormat="false" ht="15" hidden="false" customHeight="false" outlineLevel="0" collapsed="false"/>
    <row r="10672" customFormat="false" ht="15" hidden="false" customHeight="false" outlineLevel="0" collapsed="false"/>
    <row r="10673" customFormat="false" ht="15" hidden="false" customHeight="false" outlineLevel="0" collapsed="false"/>
    <row r="10674" customFormat="false" ht="15" hidden="false" customHeight="false" outlineLevel="0" collapsed="false"/>
    <row r="10675" customFormat="false" ht="15" hidden="false" customHeight="false" outlineLevel="0" collapsed="false"/>
    <row r="10676" customFormat="false" ht="15" hidden="false" customHeight="false" outlineLevel="0" collapsed="false"/>
    <row r="10677" customFormat="false" ht="15" hidden="false" customHeight="false" outlineLevel="0" collapsed="false"/>
    <row r="10678" customFormat="false" ht="15" hidden="false" customHeight="false" outlineLevel="0" collapsed="false"/>
    <row r="10679" customFormat="false" ht="15" hidden="false" customHeight="false" outlineLevel="0" collapsed="false"/>
    <row r="10680" customFormat="false" ht="15" hidden="false" customHeight="false" outlineLevel="0" collapsed="false"/>
    <row r="10681" customFormat="false" ht="15" hidden="false" customHeight="false" outlineLevel="0" collapsed="false"/>
    <row r="10682" customFormat="false" ht="15" hidden="false" customHeight="false" outlineLevel="0" collapsed="false"/>
    <row r="10683" customFormat="false" ht="15" hidden="false" customHeight="false" outlineLevel="0" collapsed="false"/>
    <row r="10684" customFormat="false" ht="15" hidden="false" customHeight="false" outlineLevel="0" collapsed="false"/>
    <row r="10685" customFormat="false" ht="15" hidden="false" customHeight="false" outlineLevel="0" collapsed="false"/>
    <row r="10686" customFormat="false" ht="15" hidden="false" customHeight="false" outlineLevel="0" collapsed="false"/>
    <row r="10687" customFormat="false" ht="15" hidden="false" customHeight="false" outlineLevel="0" collapsed="false"/>
    <row r="10688" customFormat="false" ht="15" hidden="false" customHeight="false" outlineLevel="0" collapsed="false"/>
    <row r="10689" customFormat="false" ht="15" hidden="false" customHeight="false" outlineLevel="0" collapsed="false"/>
    <row r="10690" customFormat="false" ht="15" hidden="false" customHeight="false" outlineLevel="0" collapsed="false"/>
    <row r="10691" customFormat="false" ht="15" hidden="false" customHeight="false" outlineLevel="0" collapsed="false"/>
    <row r="10692" customFormat="false" ht="15" hidden="false" customHeight="false" outlineLevel="0" collapsed="false"/>
    <row r="10693" customFormat="false" ht="15" hidden="false" customHeight="false" outlineLevel="0" collapsed="false"/>
    <row r="10694" customFormat="false" ht="15" hidden="false" customHeight="false" outlineLevel="0" collapsed="false"/>
    <row r="10695" customFormat="false" ht="15" hidden="false" customHeight="false" outlineLevel="0" collapsed="false"/>
    <row r="10696" customFormat="false" ht="15" hidden="false" customHeight="false" outlineLevel="0" collapsed="false"/>
    <row r="10697" customFormat="false" ht="15" hidden="false" customHeight="false" outlineLevel="0" collapsed="false"/>
    <row r="10698" customFormat="false" ht="15" hidden="false" customHeight="false" outlineLevel="0" collapsed="false"/>
    <row r="10699" customFormat="false" ht="15" hidden="false" customHeight="false" outlineLevel="0" collapsed="false"/>
    <row r="10700" customFormat="false" ht="15" hidden="false" customHeight="false" outlineLevel="0" collapsed="false"/>
    <row r="10701" customFormat="false" ht="15" hidden="false" customHeight="false" outlineLevel="0" collapsed="false"/>
    <row r="10702" customFormat="false" ht="15" hidden="false" customHeight="false" outlineLevel="0" collapsed="false"/>
    <row r="10703" customFormat="false" ht="15" hidden="false" customHeight="false" outlineLevel="0" collapsed="false"/>
    <row r="10704" customFormat="false" ht="15" hidden="false" customHeight="false" outlineLevel="0" collapsed="false"/>
    <row r="10705" customFormat="false" ht="15" hidden="false" customHeight="false" outlineLevel="0" collapsed="false"/>
    <row r="10706" customFormat="false" ht="15" hidden="false" customHeight="false" outlineLevel="0" collapsed="false"/>
    <row r="10707" customFormat="false" ht="15" hidden="false" customHeight="false" outlineLevel="0" collapsed="false"/>
    <row r="10708" customFormat="false" ht="15" hidden="false" customHeight="false" outlineLevel="0" collapsed="false"/>
    <row r="10709" customFormat="false" ht="15" hidden="false" customHeight="false" outlineLevel="0" collapsed="false"/>
    <row r="10710" customFormat="false" ht="15" hidden="false" customHeight="false" outlineLevel="0" collapsed="false"/>
    <row r="10711" customFormat="false" ht="15" hidden="false" customHeight="false" outlineLevel="0" collapsed="false"/>
    <row r="10712" customFormat="false" ht="15" hidden="false" customHeight="false" outlineLevel="0" collapsed="false"/>
    <row r="10713" customFormat="false" ht="15" hidden="false" customHeight="false" outlineLevel="0" collapsed="false"/>
    <row r="10714" customFormat="false" ht="15" hidden="false" customHeight="false" outlineLevel="0" collapsed="false"/>
    <row r="10715" customFormat="false" ht="15" hidden="false" customHeight="false" outlineLevel="0" collapsed="false"/>
    <row r="10716" customFormat="false" ht="15" hidden="false" customHeight="false" outlineLevel="0" collapsed="false"/>
    <row r="10717" customFormat="false" ht="15" hidden="false" customHeight="false" outlineLevel="0" collapsed="false"/>
    <row r="10718" customFormat="false" ht="15" hidden="false" customHeight="false" outlineLevel="0" collapsed="false"/>
    <row r="10719" customFormat="false" ht="15" hidden="false" customHeight="false" outlineLevel="0" collapsed="false"/>
    <row r="10720" customFormat="false" ht="15" hidden="false" customHeight="false" outlineLevel="0" collapsed="false"/>
    <row r="10721" customFormat="false" ht="15" hidden="false" customHeight="false" outlineLevel="0" collapsed="false"/>
    <row r="10722" customFormat="false" ht="15" hidden="false" customHeight="false" outlineLevel="0" collapsed="false"/>
    <row r="10723" customFormat="false" ht="15" hidden="false" customHeight="false" outlineLevel="0" collapsed="false"/>
    <row r="10724" customFormat="false" ht="15" hidden="false" customHeight="false" outlineLevel="0" collapsed="false"/>
    <row r="10725" customFormat="false" ht="15" hidden="false" customHeight="false" outlineLevel="0" collapsed="false"/>
    <row r="10726" customFormat="false" ht="15" hidden="false" customHeight="false" outlineLevel="0" collapsed="false"/>
    <row r="10727" customFormat="false" ht="15" hidden="false" customHeight="false" outlineLevel="0" collapsed="false"/>
    <row r="10728" customFormat="false" ht="15" hidden="false" customHeight="false" outlineLevel="0" collapsed="false"/>
    <row r="10729" customFormat="false" ht="15" hidden="false" customHeight="false" outlineLevel="0" collapsed="false"/>
    <row r="10730" customFormat="false" ht="15" hidden="false" customHeight="false" outlineLevel="0" collapsed="false"/>
    <row r="10731" customFormat="false" ht="15" hidden="false" customHeight="false" outlineLevel="0" collapsed="false"/>
    <row r="10732" customFormat="false" ht="15" hidden="false" customHeight="false" outlineLevel="0" collapsed="false"/>
    <row r="10733" customFormat="false" ht="15" hidden="false" customHeight="false" outlineLevel="0" collapsed="false"/>
    <row r="10734" customFormat="false" ht="15" hidden="false" customHeight="false" outlineLevel="0" collapsed="false"/>
    <row r="10735" customFormat="false" ht="15" hidden="false" customHeight="false" outlineLevel="0" collapsed="false"/>
    <row r="10736" customFormat="false" ht="15" hidden="false" customHeight="false" outlineLevel="0" collapsed="false"/>
    <row r="10737" customFormat="false" ht="15" hidden="false" customHeight="false" outlineLevel="0" collapsed="false"/>
    <row r="10738" customFormat="false" ht="15" hidden="false" customHeight="false" outlineLevel="0" collapsed="false"/>
    <row r="10739" customFormat="false" ht="15" hidden="false" customHeight="false" outlineLevel="0" collapsed="false"/>
    <row r="10740" customFormat="false" ht="15" hidden="false" customHeight="false" outlineLevel="0" collapsed="false"/>
    <row r="10741" customFormat="false" ht="15" hidden="false" customHeight="false" outlineLevel="0" collapsed="false"/>
    <row r="10742" customFormat="false" ht="15" hidden="false" customHeight="false" outlineLevel="0" collapsed="false"/>
    <row r="10743" customFormat="false" ht="15" hidden="false" customHeight="false" outlineLevel="0" collapsed="false"/>
    <row r="10744" customFormat="false" ht="15" hidden="false" customHeight="false" outlineLevel="0" collapsed="false"/>
    <row r="10745" customFormat="false" ht="15" hidden="false" customHeight="false" outlineLevel="0" collapsed="false"/>
    <row r="10746" customFormat="false" ht="15" hidden="false" customHeight="false" outlineLevel="0" collapsed="false"/>
    <row r="10747" customFormat="false" ht="15" hidden="false" customHeight="false" outlineLevel="0" collapsed="false"/>
    <row r="10748" customFormat="false" ht="15" hidden="false" customHeight="false" outlineLevel="0" collapsed="false"/>
    <row r="10749" customFormat="false" ht="15" hidden="false" customHeight="false" outlineLevel="0" collapsed="false"/>
    <row r="10750" customFormat="false" ht="15" hidden="false" customHeight="false" outlineLevel="0" collapsed="false"/>
    <row r="10751" customFormat="false" ht="15" hidden="false" customHeight="false" outlineLevel="0" collapsed="false"/>
    <row r="10752" customFormat="false" ht="15" hidden="false" customHeight="false" outlineLevel="0" collapsed="false"/>
    <row r="10753" customFormat="false" ht="15" hidden="false" customHeight="false" outlineLevel="0" collapsed="false"/>
    <row r="10754" customFormat="false" ht="15" hidden="false" customHeight="false" outlineLevel="0" collapsed="false"/>
    <row r="10755" customFormat="false" ht="15" hidden="false" customHeight="false" outlineLevel="0" collapsed="false"/>
    <row r="10756" customFormat="false" ht="15" hidden="false" customHeight="false" outlineLevel="0" collapsed="false"/>
    <row r="10757" customFormat="false" ht="15" hidden="false" customHeight="false" outlineLevel="0" collapsed="false"/>
    <row r="10758" customFormat="false" ht="15" hidden="false" customHeight="false" outlineLevel="0" collapsed="false"/>
    <row r="10759" customFormat="false" ht="15" hidden="false" customHeight="false" outlineLevel="0" collapsed="false"/>
    <row r="10760" customFormat="false" ht="15" hidden="false" customHeight="false" outlineLevel="0" collapsed="false"/>
    <row r="10761" customFormat="false" ht="15" hidden="false" customHeight="false" outlineLevel="0" collapsed="false"/>
    <row r="10762" customFormat="false" ht="15" hidden="false" customHeight="false" outlineLevel="0" collapsed="false"/>
    <row r="10763" customFormat="false" ht="15" hidden="false" customHeight="false" outlineLevel="0" collapsed="false"/>
    <row r="10764" customFormat="false" ht="15" hidden="false" customHeight="false" outlineLevel="0" collapsed="false"/>
    <row r="10765" customFormat="false" ht="15" hidden="false" customHeight="false" outlineLevel="0" collapsed="false"/>
    <row r="10766" customFormat="false" ht="15" hidden="false" customHeight="false" outlineLevel="0" collapsed="false"/>
    <row r="10767" customFormat="false" ht="15" hidden="false" customHeight="false" outlineLevel="0" collapsed="false"/>
    <row r="10768" customFormat="false" ht="15" hidden="false" customHeight="false" outlineLevel="0" collapsed="false"/>
    <row r="10769" customFormat="false" ht="15" hidden="false" customHeight="false" outlineLevel="0" collapsed="false"/>
    <row r="10770" customFormat="false" ht="15" hidden="false" customHeight="false" outlineLevel="0" collapsed="false"/>
    <row r="10771" customFormat="false" ht="15" hidden="false" customHeight="false" outlineLevel="0" collapsed="false"/>
    <row r="10772" customFormat="false" ht="15" hidden="false" customHeight="false" outlineLevel="0" collapsed="false"/>
    <row r="10773" customFormat="false" ht="15" hidden="false" customHeight="false" outlineLevel="0" collapsed="false"/>
    <row r="10774" customFormat="false" ht="15" hidden="false" customHeight="false" outlineLevel="0" collapsed="false"/>
    <row r="10775" customFormat="false" ht="15" hidden="false" customHeight="false" outlineLevel="0" collapsed="false"/>
    <row r="10776" customFormat="false" ht="15" hidden="false" customHeight="false" outlineLevel="0" collapsed="false"/>
    <row r="10777" customFormat="false" ht="15" hidden="false" customHeight="false" outlineLevel="0" collapsed="false"/>
    <row r="10778" customFormat="false" ht="15" hidden="false" customHeight="false" outlineLevel="0" collapsed="false"/>
    <row r="10779" customFormat="false" ht="15" hidden="false" customHeight="false" outlineLevel="0" collapsed="false"/>
    <row r="10780" customFormat="false" ht="15" hidden="false" customHeight="false" outlineLevel="0" collapsed="false"/>
    <row r="10781" customFormat="false" ht="15" hidden="false" customHeight="false" outlineLevel="0" collapsed="false"/>
    <row r="10782" customFormat="false" ht="15" hidden="false" customHeight="false" outlineLevel="0" collapsed="false"/>
    <row r="10783" customFormat="false" ht="15" hidden="false" customHeight="false" outlineLevel="0" collapsed="false"/>
    <row r="10784" customFormat="false" ht="15" hidden="false" customHeight="false" outlineLevel="0" collapsed="false"/>
    <row r="10785" customFormat="false" ht="15" hidden="false" customHeight="false" outlineLevel="0" collapsed="false"/>
    <row r="10786" customFormat="false" ht="15" hidden="false" customHeight="false" outlineLevel="0" collapsed="false"/>
    <row r="10787" customFormat="false" ht="15" hidden="false" customHeight="false" outlineLevel="0" collapsed="false"/>
    <row r="10788" customFormat="false" ht="15" hidden="false" customHeight="false" outlineLevel="0" collapsed="false"/>
    <row r="10789" customFormat="false" ht="15" hidden="false" customHeight="false" outlineLevel="0" collapsed="false"/>
    <row r="10790" customFormat="false" ht="15" hidden="false" customHeight="false" outlineLevel="0" collapsed="false"/>
    <row r="10791" customFormat="false" ht="15" hidden="false" customHeight="false" outlineLevel="0" collapsed="false"/>
    <row r="10792" customFormat="false" ht="15" hidden="false" customHeight="false" outlineLevel="0" collapsed="false"/>
    <row r="10793" customFormat="false" ht="15" hidden="false" customHeight="false" outlineLevel="0" collapsed="false"/>
    <row r="10794" customFormat="false" ht="15" hidden="false" customHeight="false" outlineLevel="0" collapsed="false"/>
    <row r="10795" customFormat="false" ht="15" hidden="false" customHeight="false" outlineLevel="0" collapsed="false"/>
    <row r="10796" customFormat="false" ht="15" hidden="false" customHeight="false" outlineLevel="0" collapsed="false"/>
    <row r="10797" customFormat="false" ht="15" hidden="false" customHeight="false" outlineLevel="0" collapsed="false"/>
    <row r="10798" customFormat="false" ht="15" hidden="false" customHeight="false" outlineLevel="0" collapsed="false"/>
    <row r="10799" customFormat="false" ht="15" hidden="false" customHeight="false" outlineLevel="0" collapsed="false"/>
    <row r="10800" customFormat="false" ht="15" hidden="false" customHeight="false" outlineLevel="0" collapsed="false"/>
    <row r="10801" customFormat="false" ht="15" hidden="false" customHeight="false" outlineLevel="0" collapsed="false"/>
    <row r="10802" customFormat="false" ht="15" hidden="false" customHeight="false" outlineLevel="0" collapsed="false"/>
    <row r="10803" customFormat="false" ht="15" hidden="false" customHeight="false" outlineLevel="0" collapsed="false"/>
    <row r="10804" customFormat="false" ht="15" hidden="false" customHeight="false" outlineLevel="0" collapsed="false"/>
    <row r="10805" customFormat="false" ht="15" hidden="false" customHeight="false" outlineLevel="0" collapsed="false"/>
    <row r="10806" customFormat="false" ht="15" hidden="false" customHeight="false" outlineLevel="0" collapsed="false"/>
    <row r="10807" customFormat="false" ht="15" hidden="false" customHeight="false" outlineLevel="0" collapsed="false"/>
    <row r="10808" customFormat="false" ht="15" hidden="false" customHeight="false" outlineLevel="0" collapsed="false"/>
    <row r="10809" customFormat="false" ht="15" hidden="false" customHeight="false" outlineLevel="0" collapsed="false"/>
    <row r="10810" customFormat="false" ht="15" hidden="false" customHeight="false" outlineLevel="0" collapsed="false"/>
    <row r="10811" customFormat="false" ht="15" hidden="false" customHeight="false" outlineLevel="0" collapsed="false"/>
    <row r="10812" customFormat="false" ht="15" hidden="false" customHeight="false" outlineLevel="0" collapsed="false"/>
    <row r="10813" customFormat="false" ht="15" hidden="false" customHeight="false" outlineLevel="0" collapsed="false"/>
    <row r="10814" customFormat="false" ht="15" hidden="false" customHeight="false" outlineLevel="0" collapsed="false"/>
    <row r="10815" customFormat="false" ht="15" hidden="false" customHeight="false" outlineLevel="0" collapsed="false"/>
    <row r="10816" customFormat="false" ht="15" hidden="false" customHeight="false" outlineLevel="0" collapsed="false"/>
    <row r="10817" customFormat="false" ht="15" hidden="false" customHeight="false" outlineLevel="0" collapsed="false"/>
    <row r="10818" customFormat="false" ht="15" hidden="false" customHeight="false" outlineLevel="0" collapsed="false"/>
    <row r="10819" customFormat="false" ht="15" hidden="false" customHeight="false" outlineLevel="0" collapsed="false"/>
    <row r="10820" customFormat="false" ht="15" hidden="false" customHeight="false" outlineLevel="0" collapsed="false"/>
    <row r="10821" customFormat="false" ht="15" hidden="false" customHeight="false" outlineLevel="0" collapsed="false"/>
    <row r="10822" customFormat="false" ht="15" hidden="false" customHeight="false" outlineLevel="0" collapsed="false"/>
    <row r="10823" customFormat="false" ht="15" hidden="false" customHeight="false" outlineLevel="0" collapsed="false"/>
    <row r="10824" customFormat="false" ht="15" hidden="false" customHeight="false" outlineLevel="0" collapsed="false"/>
    <row r="10825" customFormat="false" ht="15" hidden="false" customHeight="false" outlineLevel="0" collapsed="false"/>
    <row r="10826" customFormat="false" ht="15" hidden="false" customHeight="false" outlineLevel="0" collapsed="false"/>
    <row r="10827" customFormat="false" ht="15" hidden="false" customHeight="false" outlineLevel="0" collapsed="false"/>
    <row r="10828" customFormat="false" ht="15" hidden="false" customHeight="false" outlineLevel="0" collapsed="false"/>
    <row r="10829" customFormat="false" ht="15" hidden="false" customHeight="false" outlineLevel="0" collapsed="false"/>
    <row r="10830" customFormat="false" ht="15" hidden="false" customHeight="false" outlineLevel="0" collapsed="false"/>
    <row r="10831" customFormat="false" ht="15" hidden="false" customHeight="false" outlineLevel="0" collapsed="false"/>
    <row r="10832" customFormat="false" ht="15" hidden="false" customHeight="false" outlineLevel="0" collapsed="false"/>
    <row r="10833" customFormat="false" ht="15" hidden="false" customHeight="false" outlineLevel="0" collapsed="false"/>
    <row r="10834" customFormat="false" ht="15" hidden="false" customHeight="false" outlineLevel="0" collapsed="false"/>
    <row r="10835" customFormat="false" ht="15" hidden="false" customHeight="false" outlineLevel="0" collapsed="false"/>
    <row r="10836" customFormat="false" ht="15" hidden="false" customHeight="false" outlineLevel="0" collapsed="false"/>
    <row r="10837" customFormat="false" ht="15" hidden="false" customHeight="false" outlineLevel="0" collapsed="false"/>
    <row r="10838" customFormat="false" ht="15" hidden="false" customHeight="false" outlineLevel="0" collapsed="false"/>
    <row r="10839" customFormat="false" ht="15" hidden="false" customHeight="false" outlineLevel="0" collapsed="false"/>
    <row r="10840" customFormat="false" ht="15" hidden="false" customHeight="false" outlineLevel="0" collapsed="false"/>
    <row r="10841" customFormat="false" ht="15" hidden="false" customHeight="false" outlineLevel="0" collapsed="false"/>
    <row r="10842" customFormat="false" ht="15" hidden="false" customHeight="false" outlineLevel="0" collapsed="false"/>
    <row r="10843" customFormat="false" ht="15" hidden="false" customHeight="false" outlineLevel="0" collapsed="false"/>
    <row r="10844" customFormat="false" ht="15" hidden="false" customHeight="false" outlineLevel="0" collapsed="false"/>
    <row r="10845" customFormat="false" ht="15" hidden="false" customHeight="false" outlineLevel="0" collapsed="false"/>
    <row r="10846" customFormat="false" ht="15" hidden="false" customHeight="false" outlineLevel="0" collapsed="false"/>
    <row r="10847" customFormat="false" ht="15" hidden="false" customHeight="false" outlineLevel="0" collapsed="false"/>
    <row r="10848" customFormat="false" ht="15" hidden="false" customHeight="false" outlineLevel="0" collapsed="false"/>
    <row r="10849" customFormat="false" ht="15" hidden="false" customHeight="false" outlineLevel="0" collapsed="false"/>
    <row r="10850" customFormat="false" ht="15" hidden="false" customHeight="false" outlineLevel="0" collapsed="false"/>
    <row r="10851" customFormat="false" ht="15" hidden="false" customHeight="false" outlineLevel="0" collapsed="false"/>
    <row r="10852" customFormat="false" ht="15" hidden="false" customHeight="false" outlineLevel="0" collapsed="false"/>
    <row r="10853" customFormat="false" ht="15" hidden="false" customHeight="false" outlineLevel="0" collapsed="false"/>
    <row r="10854" customFormat="false" ht="15" hidden="false" customHeight="false" outlineLevel="0" collapsed="false"/>
    <row r="10855" customFormat="false" ht="15" hidden="false" customHeight="false" outlineLevel="0" collapsed="false"/>
    <row r="10856" customFormat="false" ht="15" hidden="false" customHeight="false" outlineLevel="0" collapsed="false"/>
    <row r="10857" customFormat="false" ht="15" hidden="false" customHeight="false" outlineLevel="0" collapsed="false"/>
    <row r="10858" customFormat="false" ht="15" hidden="false" customHeight="false" outlineLevel="0" collapsed="false"/>
    <row r="10859" customFormat="false" ht="15" hidden="false" customHeight="false" outlineLevel="0" collapsed="false"/>
    <row r="10860" customFormat="false" ht="15" hidden="false" customHeight="false" outlineLevel="0" collapsed="false"/>
    <row r="10861" customFormat="false" ht="15" hidden="false" customHeight="false" outlineLevel="0" collapsed="false"/>
    <row r="10862" customFormat="false" ht="15" hidden="false" customHeight="false" outlineLevel="0" collapsed="false"/>
    <row r="10863" customFormat="false" ht="15" hidden="false" customHeight="false" outlineLevel="0" collapsed="false"/>
    <row r="10864" customFormat="false" ht="15" hidden="false" customHeight="false" outlineLevel="0" collapsed="false"/>
    <row r="10865" customFormat="false" ht="15" hidden="false" customHeight="false" outlineLevel="0" collapsed="false"/>
    <row r="10866" customFormat="false" ht="15" hidden="false" customHeight="false" outlineLevel="0" collapsed="false"/>
    <row r="10867" customFormat="false" ht="15" hidden="false" customHeight="false" outlineLevel="0" collapsed="false"/>
    <row r="10868" customFormat="false" ht="15" hidden="false" customHeight="false" outlineLevel="0" collapsed="false"/>
    <row r="10869" customFormat="false" ht="15" hidden="false" customHeight="false" outlineLevel="0" collapsed="false"/>
    <row r="10870" customFormat="false" ht="15" hidden="false" customHeight="false" outlineLevel="0" collapsed="false"/>
    <row r="10871" customFormat="false" ht="15" hidden="false" customHeight="false" outlineLevel="0" collapsed="false"/>
    <row r="10872" customFormat="false" ht="15" hidden="false" customHeight="false" outlineLevel="0" collapsed="false"/>
    <row r="10873" customFormat="false" ht="15" hidden="false" customHeight="false" outlineLevel="0" collapsed="false"/>
    <row r="10874" customFormat="false" ht="15" hidden="false" customHeight="false" outlineLevel="0" collapsed="false"/>
    <row r="10875" customFormat="false" ht="15" hidden="false" customHeight="false" outlineLevel="0" collapsed="false"/>
    <row r="10876" customFormat="false" ht="15" hidden="false" customHeight="false" outlineLevel="0" collapsed="false"/>
    <row r="10877" customFormat="false" ht="15" hidden="false" customHeight="false" outlineLevel="0" collapsed="false"/>
    <row r="10878" customFormat="false" ht="15" hidden="false" customHeight="false" outlineLevel="0" collapsed="false"/>
    <row r="10879" customFormat="false" ht="15" hidden="false" customHeight="false" outlineLevel="0" collapsed="false"/>
    <row r="10880" customFormat="false" ht="15" hidden="false" customHeight="false" outlineLevel="0" collapsed="false"/>
    <row r="10881" customFormat="false" ht="15" hidden="false" customHeight="false" outlineLevel="0" collapsed="false"/>
    <row r="10882" customFormat="false" ht="15" hidden="false" customHeight="false" outlineLevel="0" collapsed="false"/>
    <row r="10883" customFormat="false" ht="15" hidden="false" customHeight="false" outlineLevel="0" collapsed="false"/>
    <row r="10884" customFormat="false" ht="15" hidden="false" customHeight="false" outlineLevel="0" collapsed="false"/>
    <row r="10885" customFormat="false" ht="15" hidden="false" customHeight="false" outlineLevel="0" collapsed="false"/>
    <row r="10886" customFormat="false" ht="15" hidden="false" customHeight="false" outlineLevel="0" collapsed="false"/>
    <row r="10887" customFormat="false" ht="15" hidden="false" customHeight="false" outlineLevel="0" collapsed="false"/>
    <row r="10888" customFormat="false" ht="15" hidden="false" customHeight="false" outlineLevel="0" collapsed="false"/>
    <row r="10889" customFormat="false" ht="15" hidden="false" customHeight="false" outlineLevel="0" collapsed="false"/>
    <row r="10890" customFormat="false" ht="15" hidden="false" customHeight="false" outlineLevel="0" collapsed="false"/>
    <row r="10891" customFormat="false" ht="15" hidden="false" customHeight="false" outlineLevel="0" collapsed="false"/>
    <row r="10892" customFormat="false" ht="15" hidden="false" customHeight="false" outlineLevel="0" collapsed="false"/>
    <row r="10893" customFormat="false" ht="15" hidden="false" customHeight="false" outlineLevel="0" collapsed="false"/>
    <row r="10894" customFormat="false" ht="15" hidden="false" customHeight="false" outlineLevel="0" collapsed="false"/>
    <row r="10895" customFormat="false" ht="15" hidden="false" customHeight="false" outlineLevel="0" collapsed="false"/>
    <row r="10896" customFormat="false" ht="15" hidden="false" customHeight="false" outlineLevel="0" collapsed="false"/>
    <row r="10897" customFormat="false" ht="15" hidden="false" customHeight="false" outlineLevel="0" collapsed="false"/>
    <row r="10898" customFormat="false" ht="15" hidden="false" customHeight="false" outlineLevel="0" collapsed="false"/>
    <row r="10899" customFormat="false" ht="15" hidden="false" customHeight="false" outlineLevel="0" collapsed="false"/>
    <row r="10900" customFormat="false" ht="15" hidden="false" customHeight="false" outlineLevel="0" collapsed="false"/>
    <row r="10901" customFormat="false" ht="15" hidden="false" customHeight="false" outlineLevel="0" collapsed="false"/>
    <row r="10902" customFormat="false" ht="15" hidden="false" customHeight="false" outlineLevel="0" collapsed="false"/>
    <row r="10903" customFormat="false" ht="15" hidden="false" customHeight="false" outlineLevel="0" collapsed="false"/>
    <row r="10904" customFormat="false" ht="15" hidden="false" customHeight="false" outlineLevel="0" collapsed="false"/>
    <row r="10905" customFormat="false" ht="15" hidden="false" customHeight="false" outlineLevel="0" collapsed="false"/>
    <row r="10906" customFormat="false" ht="15" hidden="false" customHeight="false" outlineLevel="0" collapsed="false"/>
    <row r="10907" customFormat="false" ht="15" hidden="false" customHeight="false" outlineLevel="0" collapsed="false"/>
    <row r="10908" customFormat="false" ht="15" hidden="false" customHeight="false" outlineLevel="0" collapsed="false"/>
    <row r="10909" customFormat="false" ht="15" hidden="false" customHeight="false" outlineLevel="0" collapsed="false"/>
    <row r="10910" customFormat="false" ht="15" hidden="false" customHeight="false" outlineLevel="0" collapsed="false"/>
    <row r="10911" customFormat="false" ht="15" hidden="false" customHeight="false" outlineLevel="0" collapsed="false"/>
    <row r="10912" customFormat="false" ht="15" hidden="false" customHeight="false" outlineLevel="0" collapsed="false"/>
    <row r="10913" customFormat="false" ht="15" hidden="false" customHeight="false" outlineLevel="0" collapsed="false"/>
    <row r="10914" customFormat="false" ht="15" hidden="false" customHeight="false" outlineLevel="0" collapsed="false"/>
    <row r="10915" customFormat="false" ht="15" hidden="false" customHeight="false" outlineLevel="0" collapsed="false"/>
    <row r="10916" customFormat="false" ht="15" hidden="false" customHeight="false" outlineLevel="0" collapsed="false"/>
    <row r="10917" customFormat="false" ht="15" hidden="false" customHeight="false" outlineLevel="0" collapsed="false"/>
    <row r="10918" customFormat="false" ht="15" hidden="false" customHeight="false" outlineLevel="0" collapsed="false"/>
    <row r="10919" customFormat="false" ht="15" hidden="false" customHeight="false" outlineLevel="0" collapsed="false"/>
    <row r="10920" customFormat="false" ht="15" hidden="false" customHeight="false" outlineLevel="0" collapsed="false"/>
    <row r="10921" customFormat="false" ht="15" hidden="false" customHeight="false" outlineLevel="0" collapsed="false"/>
    <row r="10922" customFormat="false" ht="15" hidden="false" customHeight="false" outlineLevel="0" collapsed="false"/>
    <row r="10923" customFormat="false" ht="15" hidden="false" customHeight="false" outlineLevel="0" collapsed="false"/>
    <row r="10924" customFormat="false" ht="15" hidden="false" customHeight="false" outlineLevel="0" collapsed="false"/>
    <row r="10925" customFormat="false" ht="15" hidden="false" customHeight="false" outlineLevel="0" collapsed="false"/>
    <row r="10926" customFormat="false" ht="15" hidden="false" customHeight="false" outlineLevel="0" collapsed="false"/>
    <row r="10927" customFormat="false" ht="15" hidden="false" customHeight="false" outlineLevel="0" collapsed="false"/>
    <row r="10928" customFormat="false" ht="15" hidden="false" customHeight="false" outlineLevel="0" collapsed="false"/>
    <row r="10929" customFormat="false" ht="15" hidden="false" customHeight="false" outlineLevel="0" collapsed="false"/>
    <row r="10930" customFormat="false" ht="15" hidden="false" customHeight="false" outlineLevel="0" collapsed="false"/>
    <row r="10931" customFormat="false" ht="15" hidden="false" customHeight="false" outlineLevel="0" collapsed="false"/>
    <row r="10932" customFormat="false" ht="15" hidden="false" customHeight="false" outlineLevel="0" collapsed="false"/>
    <row r="10933" customFormat="false" ht="15" hidden="false" customHeight="false" outlineLevel="0" collapsed="false"/>
    <row r="10934" customFormat="false" ht="15" hidden="false" customHeight="false" outlineLevel="0" collapsed="false"/>
    <row r="10935" customFormat="false" ht="15" hidden="false" customHeight="false" outlineLevel="0" collapsed="false"/>
    <row r="10936" customFormat="false" ht="15" hidden="false" customHeight="false" outlineLevel="0" collapsed="false"/>
    <row r="10937" customFormat="false" ht="15" hidden="false" customHeight="false" outlineLevel="0" collapsed="false"/>
    <row r="10938" customFormat="false" ht="15" hidden="false" customHeight="false" outlineLevel="0" collapsed="false"/>
    <row r="10939" customFormat="false" ht="15" hidden="false" customHeight="false" outlineLevel="0" collapsed="false"/>
    <row r="10940" customFormat="false" ht="15" hidden="false" customHeight="false" outlineLevel="0" collapsed="false"/>
    <row r="10941" customFormat="false" ht="15" hidden="false" customHeight="false" outlineLevel="0" collapsed="false"/>
    <row r="10942" customFormat="false" ht="15" hidden="false" customHeight="false" outlineLevel="0" collapsed="false"/>
    <row r="10943" customFormat="false" ht="15" hidden="false" customHeight="false" outlineLevel="0" collapsed="false"/>
    <row r="10944" customFormat="false" ht="15" hidden="false" customHeight="false" outlineLevel="0" collapsed="false"/>
    <row r="10945" customFormat="false" ht="15" hidden="false" customHeight="false" outlineLevel="0" collapsed="false"/>
    <row r="10946" customFormat="false" ht="15" hidden="false" customHeight="false" outlineLevel="0" collapsed="false"/>
    <row r="10947" customFormat="false" ht="15" hidden="false" customHeight="false" outlineLevel="0" collapsed="false"/>
    <row r="10948" customFormat="false" ht="15" hidden="false" customHeight="false" outlineLevel="0" collapsed="false"/>
    <row r="10949" customFormat="false" ht="15" hidden="false" customHeight="false" outlineLevel="0" collapsed="false"/>
    <row r="10950" customFormat="false" ht="15" hidden="false" customHeight="false" outlineLevel="0" collapsed="false"/>
    <row r="10951" customFormat="false" ht="15" hidden="false" customHeight="false" outlineLevel="0" collapsed="false"/>
    <row r="10952" customFormat="false" ht="15" hidden="false" customHeight="false" outlineLevel="0" collapsed="false"/>
    <row r="10953" customFormat="false" ht="15" hidden="false" customHeight="false" outlineLevel="0" collapsed="false"/>
    <row r="10954" customFormat="false" ht="15" hidden="false" customHeight="false" outlineLevel="0" collapsed="false"/>
    <row r="10955" customFormat="false" ht="15" hidden="false" customHeight="false" outlineLevel="0" collapsed="false"/>
    <row r="10956" customFormat="false" ht="15" hidden="false" customHeight="false" outlineLevel="0" collapsed="false"/>
    <row r="10957" customFormat="false" ht="15" hidden="false" customHeight="false" outlineLevel="0" collapsed="false"/>
    <row r="10958" customFormat="false" ht="15" hidden="false" customHeight="false" outlineLevel="0" collapsed="false"/>
    <row r="10959" customFormat="false" ht="15" hidden="false" customHeight="false" outlineLevel="0" collapsed="false"/>
    <row r="10960" customFormat="false" ht="15" hidden="false" customHeight="false" outlineLevel="0" collapsed="false"/>
    <row r="10961" customFormat="false" ht="15" hidden="false" customHeight="false" outlineLevel="0" collapsed="false"/>
    <row r="10962" customFormat="false" ht="15" hidden="false" customHeight="false" outlineLevel="0" collapsed="false"/>
    <row r="10963" customFormat="false" ht="15" hidden="false" customHeight="false" outlineLevel="0" collapsed="false"/>
    <row r="10964" customFormat="false" ht="15" hidden="false" customHeight="false" outlineLevel="0" collapsed="false"/>
    <row r="10965" customFormat="false" ht="15" hidden="false" customHeight="false" outlineLevel="0" collapsed="false"/>
    <row r="10966" customFormat="false" ht="15" hidden="false" customHeight="false" outlineLevel="0" collapsed="false"/>
    <row r="10967" customFormat="false" ht="15" hidden="false" customHeight="false" outlineLevel="0" collapsed="false"/>
    <row r="10968" customFormat="false" ht="15" hidden="false" customHeight="false" outlineLevel="0" collapsed="false"/>
    <row r="10969" customFormat="false" ht="15" hidden="false" customHeight="false" outlineLevel="0" collapsed="false"/>
    <row r="10970" customFormat="false" ht="15" hidden="false" customHeight="false" outlineLevel="0" collapsed="false"/>
    <row r="10971" customFormat="false" ht="15" hidden="false" customHeight="false" outlineLevel="0" collapsed="false"/>
    <row r="10972" customFormat="false" ht="15" hidden="false" customHeight="false" outlineLevel="0" collapsed="false"/>
    <row r="10973" customFormat="false" ht="15" hidden="false" customHeight="false" outlineLevel="0" collapsed="false"/>
    <row r="10974" customFormat="false" ht="15" hidden="false" customHeight="false" outlineLevel="0" collapsed="false"/>
    <row r="10975" customFormat="false" ht="15" hidden="false" customHeight="false" outlineLevel="0" collapsed="false"/>
    <row r="10976" customFormat="false" ht="15" hidden="false" customHeight="false" outlineLevel="0" collapsed="false"/>
    <row r="10977" customFormat="false" ht="15" hidden="false" customHeight="false" outlineLevel="0" collapsed="false"/>
    <row r="10978" customFormat="false" ht="15" hidden="false" customHeight="false" outlineLevel="0" collapsed="false"/>
    <row r="10979" customFormat="false" ht="15" hidden="false" customHeight="false" outlineLevel="0" collapsed="false"/>
    <row r="10980" customFormat="false" ht="15" hidden="false" customHeight="false" outlineLevel="0" collapsed="false"/>
    <row r="10981" customFormat="false" ht="15" hidden="false" customHeight="false" outlineLevel="0" collapsed="false"/>
    <row r="10982" customFormat="false" ht="15" hidden="false" customHeight="false" outlineLevel="0" collapsed="false"/>
    <row r="10983" customFormat="false" ht="15" hidden="false" customHeight="false" outlineLevel="0" collapsed="false"/>
    <row r="10984" customFormat="false" ht="15" hidden="false" customHeight="false" outlineLevel="0" collapsed="false"/>
    <row r="10985" customFormat="false" ht="15" hidden="false" customHeight="false" outlineLevel="0" collapsed="false"/>
    <row r="10986" customFormat="false" ht="15" hidden="false" customHeight="false" outlineLevel="0" collapsed="false"/>
    <row r="10987" customFormat="false" ht="15" hidden="false" customHeight="false" outlineLevel="0" collapsed="false"/>
    <row r="10988" customFormat="false" ht="15" hidden="false" customHeight="false" outlineLevel="0" collapsed="false"/>
    <row r="10989" customFormat="false" ht="15" hidden="false" customHeight="false" outlineLevel="0" collapsed="false"/>
    <row r="10990" customFormat="false" ht="15" hidden="false" customHeight="false" outlineLevel="0" collapsed="false"/>
    <row r="10991" customFormat="false" ht="15" hidden="false" customHeight="false" outlineLevel="0" collapsed="false"/>
    <row r="10992" customFormat="false" ht="15" hidden="false" customHeight="false" outlineLevel="0" collapsed="false"/>
    <row r="10993" customFormat="false" ht="15" hidden="false" customHeight="false" outlineLevel="0" collapsed="false"/>
    <row r="10994" customFormat="false" ht="15" hidden="false" customHeight="false" outlineLevel="0" collapsed="false"/>
    <row r="10995" customFormat="false" ht="15" hidden="false" customHeight="false" outlineLevel="0" collapsed="false"/>
    <row r="10996" customFormat="false" ht="15" hidden="false" customHeight="false" outlineLevel="0" collapsed="false"/>
    <row r="10997" customFormat="false" ht="15" hidden="false" customHeight="false" outlineLevel="0" collapsed="false"/>
    <row r="10998" customFormat="false" ht="15" hidden="false" customHeight="false" outlineLevel="0" collapsed="false"/>
    <row r="10999" customFormat="false" ht="15" hidden="false" customHeight="false" outlineLevel="0" collapsed="false"/>
    <row r="11000" customFormat="false" ht="15" hidden="false" customHeight="false" outlineLevel="0" collapsed="false"/>
    <row r="11001" customFormat="false" ht="15" hidden="false" customHeight="false" outlineLevel="0" collapsed="false"/>
    <row r="11002" customFormat="false" ht="15" hidden="false" customHeight="false" outlineLevel="0" collapsed="false"/>
    <row r="11003" customFormat="false" ht="15" hidden="false" customHeight="false" outlineLevel="0" collapsed="false"/>
    <row r="11004" customFormat="false" ht="15" hidden="false" customHeight="false" outlineLevel="0" collapsed="false"/>
    <row r="11005" customFormat="false" ht="15" hidden="false" customHeight="false" outlineLevel="0" collapsed="false"/>
    <row r="11006" customFormat="false" ht="15" hidden="false" customHeight="false" outlineLevel="0" collapsed="false"/>
    <row r="11007" customFormat="false" ht="15" hidden="false" customHeight="false" outlineLevel="0" collapsed="false"/>
    <row r="11008" customFormat="false" ht="15" hidden="false" customHeight="false" outlineLevel="0" collapsed="false"/>
    <row r="11009" customFormat="false" ht="15" hidden="false" customHeight="false" outlineLevel="0" collapsed="false"/>
    <row r="11010" customFormat="false" ht="15" hidden="false" customHeight="false" outlineLevel="0" collapsed="false"/>
    <row r="11011" customFormat="false" ht="15" hidden="false" customHeight="false" outlineLevel="0" collapsed="false"/>
    <row r="11012" customFormat="false" ht="15" hidden="false" customHeight="false" outlineLevel="0" collapsed="false"/>
    <row r="11013" customFormat="false" ht="15" hidden="false" customHeight="false" outlineLevel="0" collapsed="false"/>
    <row r="11014" customFormat="false" ht="15" hidden="false" customHeight="false" outlineLevel="0" collapsed="false"/>
    <row r="11015" customFormat="false" ht="15" hidden="false" customHeight="false" outlineLevel="0" collapsed="false"/>
    <row r="11016" customFormat="false" ht="15" hidden="false" customHeight="false" outlineLevel="0" collapsed="false"/>
    <row r="11017" customFormat="false" ht="15" hidden="false" customHeight="false" outlineLevel="0" collapsed="false"/>
    <row r="11018" customFormat="false" ht="15" hidden="false" customHeight="false" outlineLevel="0" collapsed="false"/>
    <row r="11019" customFormat="false" ht="15" hidden="false" customHeight="false" outlineLevel="0" collapsed="false"/>
    <row r="11020" customFormat="false" ht="15" hidden="false" customHeight="false" outlineLevel="0" collapsed="false"/>
    <row r="11021" customFormat="false" ht="15" hidden="false" customHeight="false" outlineLevel="0" collapsed="false"/>
    <row r="11022" customFormat="false" ht="15" hidden="false" customHeight="false" outlineLevel="0" collapsed="false"/>
    <row r="11023" customFormat="false" ht="15" hidden="false" customHeight="false" outlineLevel="0" collapsed="false"/>
    <row r="11024" customFormat="false" ht="15" hidden="false" customHeight="false" outlineLevel="0" collapsed="false"/>
    <row r="11025" customFormat="false" ht="15" hidden="false" customHeight="false" outlineLevel="0" collapsed="false"/>
    <row r="11026" customFormat="false" ht="15" hidden="false" customHeight="false" outlineLevel="0" collapsed="false"/>
    <row r="11027" customFormat="false" ht="15" hidden="false" customHeight="false" outlineLevel="0" collapsed="false"/>
    <row r="11028" customFormat="false" ht="15" hidden="false" customHeight="false" outlineLevel="0" collapsed="false"/>
    <row r="11029" customFormat="false" ht="15" hidden="false" customHeight="false" outlineLevel="0" collapsed="false"/>
    <row r="11030" customFormat="false" ht="15" hidden="false" customHeight="false" outlineLevel="0" collapsed="false"/>
    <row r="11031" customFormat="false" ht="15" hidden="false" customHeight="false" outlineLevel="0" collapsed="false"/>
    <row r="11032" customFormat="false" ht="15" hidden="false" customHeight="false" outlineLevel="0" collapsed="false"/>
    <row r="11033" customFormat="false" ht="15" hidden="false" customHeight="false" outlineLevel="0" collapsed="false"/>
    <row r="11034" customFormat="false" ht="15" hidden="false" customHeight="false" outlineLevel="0" collapsed="false"/>
    <row r="11035" customFormat="false" ht="15" hidden="false" customHeight="false" outlineLevel="0" collapsed="false"/>
    <row r="11036" customFormat="false" ht="15" hidden="false" customHeight="false" outlineLevel="0" collapsed="false"/>
    <row r="11037" customFormat="false" ht="15" hidden="false" customHeight="false" outlineLevel="0" collapsed="false"/>
    <row r="11038" customFormat="false" ht="15" hidden="false" customHeight="false" outlineLevel="0" collapsed="false"/>
    <row r="11039" customFormat="false" ht="15" hidden="false" customHeight="false" outlineLevel="0" collapsed="false"/>
    <row r="11040" customFormat="false" ht="15" hidden="false" customHeight="false" outlineLevel="0" collapsed="false"/>
    <row r="11041" customFormat="false" ht="15" hidden="false" customHeight="false" outlineLevel="0" collapsed="false"/>
    <row r="11042" customFormat="false" ht="15" hidden="false" customHeight="false" outlineLevel="0" collapsed="false"/>
    <row r="11043" customFormat="false" ht="15" hidden="false" customHeight="false" outlineLevel="0" collapsed="false"/>
    <row r="11044" customFormat="false" ht="15" hidden="false" customHeight="false" outlineLevel="0" collapsed="false"/>
    <row r="11045" customFormat="false" ht="15" hidden="false" customHeight="false" outlineLevel="0" collapsed="false"/>
    <row r="11046" customFormat="false" ht="15" hidden="false" customHeight="false" outlineLevel="0" collapsed="false"/>
    <row r="11047" customFormat="false" ht="15" hidden="false" customHeight="false" outlineLevel="0" collapsed="false"/>
    <row r="11048" customFormat="false" ht="15" hidden="false" customHeight="false" outlineLevel="0" collapsed="false"/>
    <row r="11049" customFormat="false" ht="15" hidden="false" customHeight="false" outlineLevel="0" collapsed="false"/>
    <row r="11050" customFormat="false" ht="15" hidden="false" customHeight="false" outlineLevel="0" collapsed="false"/>
    <row r="11051" customFormat="false" ht="15" hidden="false" customHeight="false" outlineLevel="0" collapsed="false"/>
    <row r="11052" customFormat="false" ht="15" hidden="false" customHeight="false" outlineLevel="0" collapsed="false"/>
    <row r="11053" customFormat="false" ht="15" hidden="false" customHeight="false" outlineLevel="0" collapsed="false"/>
    <row r="11054" customFormat="false" ht="15" hidden="false" customHeight="false" outlineLevel="0" collapsed="false"/>
    <row r="11055" customFormat="false" ht="15" hidden="false" customHeight="false" outlineLevel="0" collapsed="false"/>
    <row r="11056" customFormat="false" ht="15" hidden="false" customHeight="false" outlineLevel="0" collapsed="false"/>
    <row r="11057" customFormat="false" ht="15" hidden="false" customHeight="false" outlineLevel="0" collapsed="false"/>
    <row r="11058" customFormat="false" ht="15" hidden="false" customHeight="false" outlineLevel="0" collapsed="false"/>
    <row r="11059" customFormat="false" ht="15" hidden="false" customHeight="false" outlineLevel="0" collapsed="false"/>
    <row r="11060" customFormat="false" ht="15" hidden="false" customHeight="false" outlineLevel="0" collapsed="false"/>
    <row r="11061" customFormat="false" ht="15" hidden="false" customHeight="false" outlineLevel="0" collapsed="false"/>
    <row r="11062" customFormat="false" ht="15" hidden="false" customHeight="false" outlineLevel="0" collapsed="false"/>
    <row r="11063" customFormat="false" ht="15" hidden="false" customHeight="false" outlineLevel="0" collapsed="false"/>
    <row r="11064" customFormat="false" ht="15" hidden="false" customHeight="false" outlineLevel="0" collapsed="false"/>
    <row r="11065" customFormat="false" ht="15" hidden="false" customHeight="false" outlineLevel="0" collapsed="false"/>
    <row r="11066" customFormat="false" ht="15" hidden="false" customHeight="false" outlineLevel="0" collapsed="false"/>
    <row r="11067" customFormat="false" ht="15" hidden="false" customHeight="false" outlineLevel="0" collapsed="false"/>
    <row r="11068" customFormat="false" ht="15" hidden="false" customHeight="false" outlineLevel="0" collapsed="false"/>
    <row r="11069" customFormat="false" ht="15" hidden="false" customHeight="false" outlineLevel="0" collapsed="false"/>
    <row r="11070" customFormat="false" ht="15" hidden="false" customHeight="false" outlineLevel="0" collapsed="false"/>
    <row r="11071" customFormat="false" ht="15" hidden="false" customHeight="false" outlineLevel="0" collapsed="false"/>
    <row r="11072" customFormat="false" ht="15" hidden="false" customHeight="false" outlineLevel="0" collapsed="false"/>
    <row r="11073" customFormat="false" ht="15" hidden="false" customHeight="false" outlineLevel="0" collapsed="false"/>
    <row r="11074" customFormat="false" ht="15" hidden="false" customHeight="false" outlineLevel="0" collapsed="false"/>
    <row r="11075" customFormat="false" ht="15" hidden="false" customHeight="false" outlineLevel="0" collapsed="false"/>
    <row r="11076" customFormat="false" ht="15" hidden="false" customHeight="false" outlineLevel="0" collapsed="false"/>
    <row r="11077" customFormat="false" ht="15" hidden="false" customHeight="false" outlineLevel="0" collapsed="false"/>
    <row r="11078" customFormat="false" ht="15" hidden="false" customHeight="false" outlineLevel="0" collapsed="false"/>
    <row r="11079" customFormat="false" ht="15" hidden="false" customHeight="false" outlineLevel="0" collapsed="false"/>
    <row r="11080" customFormat="false" ht="15" hidden="false" customHeight="false" outlineLevel="0" collapsed="false"/>
    <row r="11081" customFormat="false" ht="15" hidden="false" customHeight="false" outlineLevel="0" collapsed="false"/>
    <row r="11082" customFormat="false" ht="15" hidden="false" customHeight="false" outlineLevel="0" collapsed="false"/>
    <row r="11083" customFormat="false" ht="15" hidden="false" customHeight="false" outlineLevel="0" collapsed="false"/>
    <row r="11084" customFormat="false" ht="15" hidden="false" customHeight="false" outlineLevel="0" collapsed="false"/>
    <row r="11085" customFormat="false" ht="15" hidden="false" customHeight="false" outlineLevel="0" collapsed="false"/>
    <row r="11086" customFormat="false" ht="15" hidden="false" customHeight="false" outlineLevel="0" collapsed="false"/>
    <row r="11087" customFormat="false" ht="15" hidden="false" customHeight="false" outlineLevel="0" collapsed="false"/>
    <row r="11088" customFormat="false" ht="15" hidden="false" customHeight="false" outlineLevel="0" collapsed="false"/>
    <row r="11089" customFormat="false" ht="15" hidden="false" customHeight="false" outlineLevel="0" collapsed="false"/>
    <row r="11090" customFormat="false" ht="15" hidden="false" customHeight="false" outlineLevel="0" collapsed="false"/>
    <row r="11091" customFormat="false" ht="15" hidden="false" customHeight="false" outlineLevel="0" collapsed="false"/>
    <row r="11092" customFormat="false" ht="15" hidden="false" customHeight="false" outlineLevel="0" collapsed="false"/>
    <row r="11093" customFormat="false" ht="15" hidden="false" customHeight="false" outlineLevel="0" collapsed="false"/>
    <row r="11094" customFormat="false" ht="15" hidden="false" customHeight="false" outlineLevel="0" collapsed="false"/>
    <row r="11095" customFormat="false" ht="15" hidden="false" customHeight="false" outlineLevel="0" collapsed="false"/>
    <row r="11096" customFormat="false" ht="15" hidden="false" customHeight="false" outlineLevel="0" collapsed="false"/>
    <row r="11097" customFormat="false" ht="15" hidden="false" customHeight="false" outlineLevel="0" collapsed="false"/>
    <row r="11098" customFormat="false" ht="15" hidden="false" customHeight="false" outlineLevel="0" collapsed="false"/>
    <row r="11099" customFormat="false" ht="15" hidden="false" customHeight="false" outlineLevel="0" collapsed="false"/>
    <row r="11100" customFormat="false" ht="15" hidden="false" customHeight="false" outlineLevel="0" collapsed="false"/>
    <row r="11101" customFormat="false" ht="15" hidden="false" customHeight="false" outlineLevel="0" collapsed="false"/>
    <row r="11102" customFormat="false" ht="15" hidden="false" customHeight="false" outlineLevel="0" collapsed="false"/>
    <row r="11103" customFormat="false" ht="15" hidden="false" customHeight="false" outlineLevel="0" collapsed="false"/>
    <row r="11104" customFormat="false" ht="15" hidden="false" customHeight="false" outlineLevel="0" collapsed="false"/>
    <row r="11105" customFormat="false" ht="15" hidden="false" customHeight="false" outlineLevel="0" collapsed="false"/>
    <row r="11106" customFormat="false" ht="15" hidden="false" customHeight="false" outlineLevel="0" collapsed="false"/>
    <row r="11107" customFormat="false" ht="15" hidden="false" customHeight="false" outlineLevel="0" collapsed="false"/>
    <row r="11108" customFormat="false" ht="15" hidden="false" customHeight="false" outlineLevel="0" collapsed="false"/>
    <row r="11109" customFormat="false" ht="15" hidden="false" customHeight="false" outlineLevel="0" collapsed="false"/>
    <row r="11110" customFormat="false" ht="15" hidden="false" customHeight="false" outlineLevel="0" collapsed="false"/>
    <row r="11111" customFormat="false" ht="15" hidden="false" customHeight="false" outlineLevel="0" collapsed="false"/>
    <row r="11112" customFormat="false" ht="15" hidden="false" customHeight="false" outlineLevel="0" collapsed="false"/>
    <row r="11113" customFormat="false" ht="15" hidden="false" customHeight="false" outlineLevel="0" collapsed="false"/>
    <row r="11114" customFormat="false" ht="15" hidden="false" customHeight="false" outlineLevel="0" collapsed="false"/>
    <row r="11115" customFormat="false" ht="15" hidden="false" customHeight="false" outlineLevel="0" collapsed="false"/>
    <row r="11116" customFormat="false" ht="15" hidden="false" customHeight="false" outlineLevel="0" collapsed="false"/>
    <row r="11117" customFormat="false" ht="15" hidden="false" customHeight="false" outlineLevel="0" collapsed="false"/>
    <row r="11118" customFormat="false" ht="15" hidden="false" customHeight="false" outlineLevel="0" collapsed="false"/>
    <row r="11119" customFormat="false" ht="15" hidden="false" customHeight="false" outlineLevel="0" collapsed="false"/>
    <row r="11120" customFormat="false" ht="15" hidden="false" customHeight="false" outlineLevel="0" collapsed="false"/>
    <row r="11121" customFormat="false" ht="15" hidden="false" customHeight="false" outlineLevel="0" collapsed="false"/>
    <row r="11122" customFormat="false" ht="15" hidden="false" customHeight="false" outlineLevel="0" collapsed="false"/>
    <row r="11123" customFormat="false" ht="15" hidden="false" customHeight="false" outlineLevel="0" collapsed="false"/>
    <row r="11124" customFormat="false" ht="15" hidden="false" customHeight="false" outlineLevel="0" collapsed="false"/>
    <row r="11125" customFormat="false" ht="15" hidden="false" customHeight="false" outlineLevel="0" collapsed="false"/>
    <row r="11126" customFormat="false" ht="15" hidden="false" customHeight="false" outlineLevel="0" collapsed="false"/>
    <row r="11127" customFormat="false" ht="15" hidden="false" customHeight="false" outlineLevel="0" collapsed="false"/>
    <row r="11128" customFormat="false" ht="15" hidden="false" customHeight="false" outlineLevel="0" collapsed="false"/>
    <row r="11129" customFormat="false" ht="15" hidden="false" customHeight="false" outlineLevel="0" collapsed="false"/>
    <row r="11130" customFormat="false" ht="15" hidden="false" customHeight="false" outlineLevel="0" collapsed="false"/>
    <row r="11131" customFormat="false" ht="15" hidden="false" customHeight="false" outlineLevel="0" collapsed="false"/>
    <row r="11132" customFormat="false" ht="15" hidden="false" customHeight="false" outlineLevel="0" collapsed="false"/>
    <row r="11133" customFormat="false" ht="15" hidden="false" customHeight="false" outlineLevel="0" collapsed="false"/>
    <row r="11134" customFormat="false" ht="15" hidden="false" customHeight="false" outlineLevel="0" collapsed="false"/>
    <row r="11135" customFormat="false" ht="15" hidden="false" customHeight="false" outlineLevel="0" collapsed="false"/>
    <row r="11136" customFormat="false" ht="15" hidden="false" customHeight="false" outlineLevel="0" collapsed="false"/>
    <row r="11137" customFormat="false" ht="15" hidden="false" customHeight="false" outlineLevel="0" collapsed="false"/>
    <row r="11138" customFormat="false" ht="15" hidden="false" customHeight="false" outlineLevel="0" collapsed="false"/>
    <row r="11139" customFormat="false" ht="15" hidden="false" customHeight="false" outlineLevel="0" collapsed="false"/>
    <row r="11140" customFormat="false" ht="15" hidden="false" customHeight="false" outlineLevel="0" collapsed="false"/>
    <row r="11141" customFormat="false" ht="15" hidden="false" customHeight="false" outlineLevel="0" collapsed="false"/>
    <row r="11142" customFormat="false" ht="15" hidden="false" customHeight="false" outlineLevel="0" collapsed="false"/>
    <row r="11143" customFormat="false" ht="15" hidden="false" customHeight="false" outlineLevel="0" collapsed="false"/>
    <row r="11144" customFormat="false" ht="15" hidden="false" customHeight="false" outlineLevel="0" collapsed="false"/>
    <row r="11145" customFormat="false" ht="15" hidden="false" customHeight="false" outlineLevel="0" collapsed="false"/>
    <row r="11146" customFormat="false" ht="15" hidden="false" customHeight="false" outlineLevel="0" collapsed="false"/>
    <row r="11147" customFormat="false" ht="15" hidden="false" customHeight="false" outlineLevel="0" collapsed="false"/>
    <row r="11148" customFormat="false" ht="15" hidden="false" customHeight="false" outlineLevel="0" collapsed="false"/>
    <row r="11149" customFormat="false" ht="15" hidden="false" customHeight="false" outlineLevel="0" collapsed="false"/>
    <row r="11150" customFormat="false" ht="15" hidden="false" customHeight="false" outlineLevel="0" collapsed="false"/>
    <row r="11151" customFormat="false" ht="15" hidden="false" customHeight="false" outlineLevel="0" collapsed="false"/>
    <row r="11152" customFormat="false" ht="15" hidden="false" customHeight="false" outlineLevel="0" collapsed="false"/>
    <row r="11153" customFormat="false" ht="15" hidden="false" customHeight="false" outlineLevel="0" collapsed="false"/>
    <row r="11154" customFormat="false" ht="15" hidden="false" customHeight="false" outlineLevel="0" collapsed="false"/>
    <row r="11155" customFormat="false" ht="15" hidden="false" customHeight="false" outlineLevel="0" collapsed="false"/>
    <row r="11156" customFormat="false" ht="15" hidden="false" customHeight="false" outlineLevel="0" collapsed="false"/>
    <row r="11157" customFormat="false" ht="15" hidden="false" customHeight="false" outlineLevel="0" collapsed="false"/>
    <row r="11158" customFormat="false" ht="15" hidden="false" customHeight="false" outlineLevel="0" collapsed="false"/>
    <row r="11159" customFormat="false" ht="15" hidden="false" customHeight="false" outlineLevel="0" collapsed="false"/>
    <row r="11160" customFormat="false" ht="15" hidden="false" customHeight="false" outlineLevel="0" collapsed="false"/>
    <row r="11161" customFormat="false" ht="15" hidden="false" customHeight="false" outlineLevel="0" collapsed="false"/>
    <row r="11162" customFormat="false" ht="15" hidden="false" customHeight="false" outlineLevel="0" collapsed="false"/>
    <row r="11163" customFormat="false" ht="15" hidden="false" customHeight="false" outlineLevel="0" collapsed="false"/>
    <row r="11164" customFormat="false" ht="15" hidden="false" customHeight="false" outlineLevel="0" collapsed="false"/>
    <row r="11165" customFormat="false" ht="15" hidden="false" customHeight="false" outlineLevel="0" collapsed="false"/>
    <row r="11166" customFormat="false" ht="15" hidden="false" customHeight="false" outlineLevel="0" collapsed="false"/>
    <row r="11167" customFormat="false" ht="15" hidden="false" customHeight="false" outlineLevel="0" collapsed="false"/>
    <row r="11168" customFormat="false" ht="15" hidden="false" customHeight="false" outlineLevel="0" collapsed="false"/>
    <row r="11169" customFormat="false" ht="15" hidden="false" customHeight="false" outlineLevel="0" collapsed="false"/>
    <row r="11170" customFormat="false" ht="15" hidden="false" customHeight="false" outlineLevel="0" collapsed="false"/>
    <row r="11171" customFormat="false" ht="15" hidden="false" customHeight="false" outlineLevel="0" collapsed="false"/>
    <row r="11172" customFormat="false" ht="15" hidden="false" customHeight="false" outlineLevel="0" collapsed="false"/>
    <row r="11173" customFormat="false" ht="15" hidden="false" customHeight="false" outlineLevel="0" collapsed="false"/>
    <row r="11174" customFormat="false" ht="15" hidden="false" customHeight="false" outlineLevel="0" collapsed="false"/>
    <row r="11175" customFormat="false" ht="15" hidden="false" customHeight="false" outlineLevel="0" collapsed="false"/>
    <row r="11176" customFormat="false" ht="15" hidden="false" customHeight="false" outlineLevel="0" collapsed="false"/>
    <row r="11177" customFormat="false" ht="15" hidden="false" customHeight="false" outlineLevel="0" collapsed="false"/>
    <row r="11178" customFormat="false" ht="15" hidden="false" customHeight="false" outlineLevel="0" collapsed="false"/>
    <row r="11179" customFormat="false" ht="15" hidden="false" customHeight="false" outlineLevel="0" collapsed="false"/>
    <row r="11180" customFormat="false" ht="15" hidden="false" customHeight="false" outlineLevel="0" collapsed="false"/>
    <row r="11181" customFormat="false" ht="15" hidden="false" customHeight="false" outlineLevel="0" collapsed="false"/>
    <row r="11182" customFormat="false" ht="15" hidden="false" customHeight="false" outlineLevel="0" collapsed="false"/>
    <row r="11183" customFormat="false" ht="15" hidden="false" customHeight="false" outlineLevel="0" collapsed="false"/>
    <row r="11184" customFormat="false" ht="15" hidden="false" customHeight="false" outlineLevel="0" collapsed="false"/>
    <row r="11185" customFormat="false" ht="15" hidden="false" customHeight="false" outlineLevel="0" collapsed="false"/>
    <row r="11186" customFormat="false" ht="15" hidden="false" customHeight="false" outlineLevel="0" collapsed="false"/>
    <row r="11187" customFormat="false" ht="15" hidden="false" customHeight="false" outlineLevel="0" collapsed="false"/>
    <row r="11188" customFormat="false" ht="15" hidden="false" customHeight="false" outlineLevel="0" collapsed="false"/>
    <row r="11189" customFormat="false" ht="15" hidden="false" customHeight="false" outlineLevel="0" collapsed="false"/>
    <row r="11190" customFormat="false" ht="15" hidden="false" customHeight="false" outlineLevel="0" collapsed="false"/>
    <row r="11191" customFormat="false" ht="15" hidden="false" customHeight="false" outlineLevel="0" collapsed="false"/>
    <row r="11192" customFormat="false" ht="15" hidden="false" customHeight="false" outlineLevel="0" collapsed="false"/>
    <row r="11193" customFormat="false" ht="15" hidden="false" customHeight="false" outlineLevel="0" collapsed="false"/>
    <row r="11194" customFormat="false" ht="15" hidden="false" customHeight="false" outlineLevel="0" collapsed="false"/>
    <row r="11195" customFormat="false" ht="15" hidden="false" customHeight="false" outlineLevel="0" collapsed="false"/>
    <row r="11196" customFormat="false" ht="15" hidden="false" customHeight="false" outlineLevel="0" collapsed="false"/>
    <row r="11197" customFormat="false" ht="15" hidden="false" customHeight="false" outlineLevel="0" collapsed="false"/>
    <row r="11198" customFormat="false" ht="15" hidden="false" customHeight="false" outlineLevel="0" collapsed="false"/>
    <row r="11199" customFormat="false" ht="15" hidden="false" customHeight="false" outlineLevel="0" collapsed="false"/>
    <row r="11200" customFormat="false" ht="15" hidden="false" customHeight="false" outlineLevel="0" collapsed="false"/>
    <row r="11201" customFormat="false" ht="15" hidden="false" customHeight="false" outlineLevel="0" collapsed="false"/>
    <row r="11202" customFormat="false" ht="15" hidden="false" customHeight="false" outlineLevel="0" collapsed="false"/>
    <row r="11203" customFormat="false" ht="15" hidden="false" customHeight="false" outlineLevel="0" collapsed="false"/>
    <row r="11204" customFormat="false" ht="15" hidden="false" customHeight="false" outlineLevel="0" collapsed="false"/>
    <row r="11205" customFormat="false" ht="15" hidden="false" customHeight="false" outlineLevel="0" collapsed="false"/>
    <row r="11206" customFormat="false" ht="15" hidden="false" customHeight="false" outlineLevel="0" collapsed="false"/>
    <row r="11207" customFormat="false" ht="15" hidden="false" customHeight="false" outlineLevel="0" collapsed="false"/>
    <row r="11208" customFormat="false" ht="15" hidden="false" customHeight="false" outlineLevel="0" collapsed="false"/>
    <row r="11209" customFormat="false" ht="15" hidden="false" customHeight="false" outlineLevel="0" collapsed="false"/>
    <row r="11210" customFormat="false" ht="15" hidden="false" customHeight="false" outlineLevel="0" collapsed="false"/>
    <row r="11211" customFormat="false" ht="15" hidden="false" customHeight="false" outlineLevel="0" collapsed="false"/>
    <row r="11212" customFormat="false" ht="15" hidden="false" customHeight="false" outlineLevel="0" collapsed="false"/>
    <row r="11213" customFormat="false" ht="15" hidden="false" customHeight="false" outlineLevel="0" collapsed="false"/>
    <row r="11214" customFormat="false" ht="15" hidden="false" customHeight="false" outlineLevel="0" collapsed="false"/>
    <row r="11215" customFormat="false" ht="15" hidden="false" customHeight="false" outlineLevel="0" collapsed="false"/>
    <row r="11216" customFormat="false" ht="15" hidden="false" customHeight="false" outlineLevel="0" collapsed="false"/>
    <row r="11217" customFormat="false" ht="15" hidden="false" customHeight="false" outlineLevel="0" collapsed="false"/>
    <row r="11218" customFormat="false" ht="15" hidden="false" customHeight="false" outlineLevel="0" collapsed="false"/>
    <row r="11219" customFormat="false" ht="15" hidden="false" customHeight="false" outlineLevel="0" collapsed="false"/>
    <row r="11220" customFormat="false" ht="15" hidden="false" customHeight="false" outlineLevel="0" collapsed="false"/>
    <row r="11221" customFormat="false" ht="15" hidden="false" customHeight="false" outlineLevel="0" collapsed="false"/>
    <row r="11222" customFormat="false" ht="15" hidden="false" customHeight="false" outlineLevel="0" collapsed="false"/>
    <row r="11223" customFormat="false" ht="15" hidden="false" customHeight="false" outlineLevel="0" collapsed="false"/>
    <row r="11224" customFormat="false" ht="15" hidden="false" customHeight="false" outlineLevel="0" collapsed="false"/>
    <row r="11225" customFormat="false" ht="15" hidden="false" customHeight="false" outlineLevel="0" collapsed="false"/>
    <row r="11226" customFormat="false" ht="15" hidden="false" customHeight="false" outlineLevel="0" collapsed="false"/>
    <row r="11227" customFormat="false" ht="15" hidden="false" customHeight="false" outlineLevel="0" collapsed="false"/>
    <row r="11228" customFormat="false" ht="15" hidden="false" customHeight="false" outlineLevel="0" collapsed="false"/>
    <row r="11229" customFormat="false" ht="15" hidden="false" customHeight="false" outlineLevel="0" collapsed="false"/>
    <row r="11230" customFormat="false" ht="15" hidden="false" customHeight="false" outlineLevel="0" collapsed="false"/>
    <row r="11231" customFormat="false" ht="15" hidden="false" customHeight="false" outlineLevel="0" collapsed="false"/>
    <row r="11232" customFormat="false" ht="15" hidden="false" customHeight="false" outlineLevel="0" collapsed="false"/>
    <row r="11233" customFormat="false" ht="15" hidden="false" customHeight="false" outlineLevel="0" collapsed="false"/>
    <row r="11234" customFormat="false" ht="15" hidden="false" customHeight="false" outlineLevel="0" collapsed="false"/>
    <row r="11235" customFormat="false" ht="15" hidden="false" customHeight="false" outlineLevel="0" collapsed="false"/>
    <row r="11236" customFormat="false" ht="15" hidden="false" customHeight="false" outlineLevel="0" collapsed="false"/>
    <row r="11237" customFormat="false" ht="15" hidden="false" customHeight="false" outlineLevel="0" collapsed="false"/>
    <row r="11238" customFormat="false" ht="15" hidden="false" customHeight="false" outlineLevel="0" collapsed="false"/>
    <row r="11239" customFormat="false" ht="15" hidden="false" customHeight="false" outlineLevel="0" collapsed="false"/>
    <row r="11240" customFormat="false" ht="15" hidden="false" customHeight="false" outlineLevel="0" collapsed="false"/>
    <row r="11241" customFormat="false" ht="15" hidden="false" customHeight="false" outlineLevel="0" collapsed="false"/>
    <row r="11242" customFormat="false" ht="15" hidden="false" customHeight="false" outlineLevel="0" collapsed="false"/>
    <row r="11243" customFormat="false" ht="15" hidden="false" customHeight="false" outlineLevel="0" collapsed="false"/>
    <row r="11244" customFormat="false" ht="15" hidden="false" customHeight="false" outlineLevel="0" collapsed="false"/>
    <row r="11245" customFormat="false" ht="15" hidden="false" customHeight="false" outlineLevel="0" collapsed="false"/>
    <row r="11246" customFormat="false" ht="15" hidden="false" customHeight="false" outlineLevel="0" collapsed="false"/>
    <row r="11247" customFormat="false" ht="15" hidden="false" customHeight="false" outlineLevel="0" collapsed="false"/>
    <row r="11248" customFormat="false" ht="15" hidden="false" customHeight="false" outlineLevel="0" collapsed="false"/>
    <row r="11249" customFormat="false" ht="15" hidden="false" customHeight="false" outlineLevel="0" collapsed="false"/>
    <row r="11250" customFormat="false" ht="15" hidden="false" customHeight="false" outlineLevel="0" collapsed="false"/>
    <row r="11251" customFormat="false" ht="15" hidden="false" customHeight="false" outlineLevel="0" collapsed="false"/>
    <row r="11252" customFormat="false" ht="15" hidden="false" customHeight="false" outlineLevel="0" collapsed="false"/>
    <row r="11253" customFormat="false" ht="15" hidden="false" customHeight="false" outlineLevel="0" collapsed="false"/>
    <row r="11254" customFormat="false" ht="15" hidden="false" customHeight="false" outlineLevel="0" collapsed="false"/>
    <row r="11255" customFormat="false" ht="15" hidden="false" customHeight="false" outlineLevel="0" collapsed="false"/>
    <row r="11256" customFormat="false" ht="15" hidden="false" customHeight="false" outlineLevel="0" collapsed="false"/>
    <row r="11257" customFormat="false" ht="15" hidden="false" customHeight="false" outlineLevel="0" collapsed="false"/>
    <row r="11258" customFormat="false" ht="15" hidden="false" customHeight="false" outlineLevel="0" collapsed="false"/>
    <row r="11259" customFormat="false" ht="15" hidden="false" customHeight="false" outlineLevel="0" collapsed="false"/>
    <row r="11260" customFormat="false" ht="15" hidden="false" customHeight="false" outlineLevel="0" collapsed="false"/>
    <row r="11261" customFormat="false" ht="15" hidden="false" customHeight="false" outlineLevel="0" collapsed="false"/>
    <row r="11262" customFormat="false" ht="15" hidden="false" customHeight="false" outlineLevel="0" collapsed="false"/>
    <row r="11263" customFormat="false" ht="15" hidden="false" customHeight="false" outlineLevel="0" collapsed="false"/>
    <row r="11264" customFormat="false" ht="15" hidden="false" customHeight="false" outlineLevel="0" collapsed="false"/>
    <row r="11265" customFormat="false" ht="15" hidden="false" customHeight="false" outlineLevel="0" collapsed="false"/>
    <row r="11266" customFormat="false" ht="15" hidden="false" customHeight="false" outlineLevel="0" collapsed="false"/>
    <row r="11267" customFormat="false" ht="15" hidden="false" customHeight="false" outlineLevel="0" collapsed="false"/>
    <row r="11268" customFormat="false" ht="15" hidden="false" customHeight="false" outlineLevel="0" collapsed="false"/>
    <row r="11269" customFormat="false" ht="15" hidden="false" customHeight="false" outlineLevel="0" collapsed="false"/>
    <row r="11270" customFormat="false" ht="15" hidden="false" customHeight="false" outlineLevel="0" collapsed="false"/>
    <row r="11271" customFormat="false" ht="15" hidden="false" customHeight="false" outlineLevel="0" collapsed="false"/>
    <row r="11272" customFormat="false" ht="15" hidden="false" customHeight="false" outlineLevel="0" collapsed="false"/>
    <row r="11273" customFormat="false" ht="15" hidden="false" customHeight="false" outlineLevel="0" collapsed="false"/>
    <row r="11274" customFormat="false" ht="15" hidden="false" customHeight="false" outlineLevel="0" collapsed="false"/>
    <row r="11275" customFormat="false" ht="15" hidden="false" customHeight="false" outlineLevel="0" collapsed="false"/>
    <row r="11276" customFormat="false" ht="15" hidden="false" customHeight="false" outlineLevel="0" collapsed="false"/>
    <row r="11277" customFormat="false" ht="15" hidden="false" customHeight="false" outlineLevel="0" collapsed="false"/>
    <row r="11278" customFormat="false" ht="15" hidden="false" customHeight="false" outlineLevel="0" collapsed="false"/>
    <row r="11279" customFormat="false" ht="15" hidden="false" customHeight="false" outlineLevel="0" collapsed="false"/>
    <row r="11280" customFormat="false" ht="15" hidden="false" customHeight="false" outlineLevel="0" collapsed="false"/>
    <row r="11281" customFormat="false" ht="15" hidden="false" customHeight="false" outlineLevel="0" collapsed="false"/>
    <row r="11282" customFormat="false" ht="15" hidden="false" customHeight="false" outlineLevel="0" collapsed="false"/>
    <row r="11283" customFormat="false" ht="15" hidden="false" customHeight="false" outlineLevel="0" collapsed="false"/>
    <row r="11284" customFormat="false" ht="15" hidden="false" customHeight="false" outlineLevel="0" collapsed="false"/>
    <row r="11285" customFormat="false" ht="15" hidden="false" customHeight="false" outlineLevel="0" collapsed="false"/>
    <row r="11286" customFormat="false" ht="15" hidden="false" customHeight="false" outlineLevel="0" collapsed="false"/>
    <row r="11287" customFormat="false" ht="15" hidden="false" customHeight="false" outlineLevel="0" collapsed="false"/>
    <row r="11288" customFormat="false" ht="15" hidden="false" customHeight="false" outlineLevel="0" collapsed="false"/>
    <row r="11289" customFormat="false" ht="15" hidden="false" customHeight="false" outlineLevel="0" collapsed="false"/>
    <row r="11290" customFormat="false" ht="15" hidden="false" customHeight="false" outlineLevel="0" collapsed="false"/>
    <row r="11291" customFormat="false" ht="15" hidden="false" customHeight="false" outlineLevel="0" collapsed="false"/>
    <row r="11292" customFormat="false" ht="15" hidden="false" customHeight="false" outlineLevel="0" collapsed="false"/>
    <row r="11293" customFormat="false" ht="15" hidden="false" customHeight="false" outlineLevel="0" collapsed="false"/>
    <row r="11294" customFormat="false" ht="15" hidden="false" customHeight="false" outlineLevel="0" collapsed="false"/>
    <row r="11295" customFormat="false" ht="15" hidden="false" customHeight="false" outlineLevel="0" collapsed="false"/>
    <row r="11296" customFormat="false" ht="15" hidden="false" customHeight="false" outlineLevel="0" collapsed="false"/>
    <row r="11297" customFormat="false" ht="15" hidden="false" customHeight="false" outlineLevel="0" collapsed="false"/>
    <row r="11298" customFormat="false" ht="15" hidden="false" customHeight="false" outlineLevel="0" collapsed="false"/>
    <row r="11299" customFormat="false" ht="15" hidden="false" customHeight="false" outlineLevel="0" collapsed="false"/>
    <row r="11300" customFormat="false" ht="15" hidden="false" customHeight="false" outlineLevel="0" collapsed="false"/>
    <row r="11301" customFormat="false" ht="15" hidden="false" customHeight="false" outlineLevel="0" collapsed="false"/>
    <row r="11302" customFormat="false" ht="15" hidden="false" customHeight="false" outlineLevel="0" collapsed="false"/>
    <row r="11303" customFormat="false" ht="15" hidden="false" customHeight="false" outlineLevel="0" collapsed="false"/>
    <row r="11304" customFormat="false" ht="15" hidden="false" customHeight="false" outlineLevel="0" collapsed="false"/>
    <row r="11305" customFormat="false" ht="15" hidden="false" customHeight="false" outlineLevel="0" collapsed="false"/>
    <row r="11306" customFormat="false" ht="15" hidden="false" customHeight="false" outlineLevel="0" collapsed="false"/>
    <row r="11307" customFormat="false" ht="15" hidden="false" customHeight="false" outlineLevel="0" collapsed="false"/>
    <row r="11308" customFormat="false" ht="15" hidden="false" customHeight="false" outlineLevel="0" collapsed="false"/>
    <row r="11309" customFormat="false" ht="15" hidden="false" customHeight="false" outlineLevel="0" collapsed="false"/>
    <row r="11310" customFormat="false" ht="15" hidden="false" customHeight="false" outlineLevel="0" collapsed="false"/>
    <row r="11311" customFormat="false" ht="15" hidden="false" customHeight="false" outlineLevel="0" collapsed="false"/>
    <row r="11312" customFormat="false" ht="15" hidden="false" customHeight="false" outlineLevel="0" collapsed="false"/>
    <row r="11313" customFormat="false" ht="15" hidden="false" customHeight="false" outlineLevel="0" collapsed="false"/>
    <row r="11314" customFormat="false" ht="15" hidden="false" customHeight="false" outlineLevel="0" collapsed="false"/>
    <row r="11315" customFormat="false" ht="15" hidden="false" customHeight="false" outlineLevel="0" collapsed="false"/>
    <row r="11316" customFormat="false" ht="15" hidden="false" customHeight="false" outlineLevel="0" collapsed="false"/>
    <row r="11317" customFormat="false" ht="15" hidden="false" customHeight="false" outlineLevel="0" collapsed="false"/>
    <row r="11318" customFormat="false" ht="15" hidden="false" customHeight="false" outlineLevel="0" collapsed="false"/>
    <row r="11319" customFormat="false" ht="15" hidden="false" customHeight="false" outlineLevel="0" collapsed="false"/>
    <row r="11320" customFormat="false" ht="15" hidden="false" customHeight="false" outlineLevel="0" collapsed="false"/>
    <row r="11321" customFormat="false" ht="15" hidden="false" customHeight="false" outlineLevel="0" collapsed="false"/>
    <row r="11322" customFormat="false" ht="15" hidden="false" customHeight="false" outlineLevel="0" collapsed="false"/>
    <row r="11323" customFormat="false" ht="15" hidden="false" customHeight="false" outlineLevel="0" collapsed="false"/>
    <row r="11324" customFormat="false" ht="15" hidden="false" customHeight="false" outlineLevel="0" collapsed="false"/>
    <row r="11325" customFormat="false" ht="15" hidden="false" customHeight="false" outlineLevel="0" collapsed="false"/>
    <row r="11326" customFormat="false" ht="15" hidden="false" customHeight="false" outlineLevel="0" collapsed="false"/>
    <row r="11327" customFormat="false" ht="15" hidden="false" customHeight="false" outlineLevel="0" collapsed="false"/>
    <row r="11328" customFormat="false" ht="15" hidden="false" customHeight="false" outlineLevel="0" collapsed="false"/>
    <row r="11329" customFormat="false" ht="15" hidden="false" customHeight="false" outlineLevel="0" collapsed="false"/>
    <row r="11330" customFormat="false" ht="15" hidden="false" customHeight="false" outlineLevel="0" collapsed="false"/>
    <row r="11331" customFormat="false" ht="15" hidden="false" customHeight="false" outlineLevel="0" collapsed="false"/>
    <row r="11332" customFormat="false" ht="15" hidden="false" customHeight="false" outlineLevel="0" collapsed="false"/>
    <row r="11333" customFormat="false" ht="15" hidden="false" customHeight="false" outlineLevel="0" collapsed="false"/>
    <row r="11334" customFormat="false" ht="15" hidden="false" customHeight="false" outlineLevel="0" collapsed="false"/>
    <row r="11335" customFormat="false" ht="15" hidden="false" customHeight="false" outlineLevel="0" collapsed="false"/>
    <row r="11336" customFormat="false" ht="15" hidden="false" customHeight="false" outlineLevel="0" collapsed="false"/>
    <row r="11337" customFormat="false" ht="15" hidden="false" customHeight="false" outlineLevel="0" collapsed="false"/>
    <row r="11338" customFormat="false" ht="15" hidden="false" customHeight="false" outlineLevel="0" collapsed="false"/>
    <row r="11339" customFormat="false" ht="15" hidden="false" customHeight="false" outlineLevel="0" collapsed="false"/>
    <row r="11340" customFormat="false" ht="15" hidden="false" customHeight="false" outlineLevel="0" collapsed="false"/>
    <row r="11341" customFormat="false" ht="15" hidden="false" customHeight="false" outlineLevel="0" collapsed="false"/>
    <row r="11342" customFormat="false" ht="15" hidden="false" customHeight="false" outlineLevel="0" collapsed="false"/>
    <row r="11343" customFormat="false" ht="15" hidden="false" customHeight="false" outlineLevel="0" collapsed="false"/>
    <row r="11344" customFormat="false" ht="15" hidden="false" customHeight="false" outlineLevel="0" collapsed="false"/>
    <row r="11345" customFormat="false" ht="15" hidden="false" customHeight="false" outlineLevel="0" collapsed="false"/>
    <row r="11346" customFormat="false" ht="15" hidden="false" customHeight="false" outlineLevel="0" collapsed="false"/>
    <row r="11347" customFormat="false" ht="15" hidden="false" customHeight="false" outlineLevel="0" collapsed="false"/>
    <row r="11348" customFormat="false" ht="15" hidden="false" customHeight="false" outlineLevel="0" collapsed="false"/>
    <row r="11349" customFormat="false" ht="15" hidden="false" customHeight="false" outlineLevel="0" collapsed="false"/>
    <row r="11350" customFormat="false" ht="15" hidden="false" customHeight="false" outlineLevel="0" collapsed="false"/>
    <row r="11351" customFormat="false" ht="15" hidden="false" customHeight="false" outlineLevel="0" collapsed="false"/>
    <row r="11352" customFormat="false" ht="15" hidden="false" customHeight="false" outlineLevel="0" collapsed="false"/>
    <row r="11353" customFormat="false" ht="15" hidden="false" customHeight="false" outlineLevel="0" collapsed="false"/>
    <row r="11354" customFormat="false" ht="15" hidden="false" customHeight="false" outlineLevel="0" collapsed="false"/>
    <row r="11355" customFormat="false" ht="15" hidden="false" customHeight="false" outlineLevel="0" collapsed="false"/>
    <row r="11356" customFormat="false" ht="15" hidden="false" customHeight="false" outlineLevel="0" collapsed="false"/>
    <row r="11357" customFormat="false" ht="15" hidden="false" customHeight="false" outlineLevel="0" collapsed="false"/>
    <row r="11358" customFormat="false" ht="15" hidden="false" customHeight="false" outlineLevel="0" collapsed="false"/>
    <row r="11359" customFormat="false" ht="15" hidden="false" customHeight="false" outlineLevel="0" collapsed="false"/>
    <row r="11360" customFormat="false" ht="15" hidden="false" customHeight="false" outlineLevel="0" collapsed="false"/>
    <row r="11361" customFormat="false" ht="15" hidden="false" customHeight="false" outlineLevel="0" collapsed="false"/>
    <row r="11362" customFormat="false" ht="15" hidden="false" customHeight="false" outlineLevel="0" collapsed="false"/>
    <row r="11363" customFormat="false" ht="15" hidden="false" customHeight="false" outlineLevel="0" collapsed="false"/>
    <row r="11364" customFormat="false" ht="15" hidden="false" customHeight="false" outlineLevel="0" collapsed="false"/>
    <row r="11365" customFormat="false" ht="15" hidden="false" customHeight="false" outlineLevel="0" collapsed="false"/>
    <row r="11366" customFormat="false" ht="15" hidden="false" customHeight="false" outlineLevel="0" collapsed="false"/>
    <row r="11367" customFormat="false" ht="15" hidden="false" customHeight="false" outlineLevel="0" collapsed="false"/>
    <row r="11368" customFormat="false" ht="15" hidden="false" customHeight="false" outlineLevel="0" collapsed="false"/>
    <row r="11369" customFormat="false" ht="15" hidden="false" customHeight="false" outlineLevel="0" collapsed="false"/>
    <row r="11370" customFormat="false" ht="15" hidden="false" customHeight="false" outlineLevel="0" collapsed="false"/>
    <row r="11371" customFormat="false" ht="15" hidden="false" customHeight="false" outlineLevel="0" collapsed="false"/>
    <row r="11372" customFormat="false" ht="15" hidden="false" customHeight="false" outlineLevel="0" collapsed="false"/>
    <row r="11373" customFormat="false" ht="15" hidden="false" customHeight="false" outlineLevel="0" collapsed="false"/>
    <row r="11374" customFormat="false" ht="15" hidden="false" customHeight="false" outlineLevel="0" collapsed="false"/>
    <row r="11375" customFormat="false" ht="15" hidden="false" customHeight="false" outlineLevel="0" collapsed="false"/>
    <row r="11376" customFormat="false" ht="15" hidden="false" customHeight="false" outlineLevel="0" collapsed="false"/>
    <row r="11377" customFormat="false" ht="15" hidden="false" customHeight="false" outlineLevel="0" collapsed="false"/>
    <row r="11378" customFormat="false" ht="15" hidden="false" customHeight="false" outlineLevel="0" collapsed="false"/>
    <row r="11379" customFormat="false" ht="15" hidden="false" customHeight="false" outlineLevel="0" collapsed="false"/>
    <row r="11380" customFormat="false" ht="15" hidden="false" customHeight="false" outlineLevel="0" collapsed="false"/>
    <row r="11381" customFormat="false" ht="15" hidden="false" customHeight="false" outlineLevel="0" collapsed="false"/>
    <row r="11382" customFormat="false" ht="15" hidden="false" customHeight="false" outlineLevel="0" collapsed="false"/>
    <row r="11383" customFormat="false" ht="15" hidden="false" customHeight="false" outlineLevel="0" collapsed="false"/>
    <row r="11384" customFormat="false" ht="15" hidden="false" customHeight="false" outlineLevel="0" collapsed="false"/>
    <row r="11385" customFormat="false" ht="15" hidden="false" customHeight="false" outlineLevel="0" collapsed="false"/>
    <row r="11386" customFormat="false" ht="15" hidden="false" customHeight="false" outlineLevel="0" collapsed="false"/>
    <row r="11387" customFormat="false" ht="15" hidden="false" customHeight="false" outlineLevel="0" collapsed="false"/>
    <row r="11388" customFormat="false" ht="15" hidden="false" customHeight="false" outlineLevel="0" collapsed="false"/>
    <row r="11389" customFormat="false" ht="15" hidden="false" customHeight="false" outlineLevel="0" collapsed="false"/>
    <row r="11390" customFormat="false" ht="15" hidden="false" customHeight="false" outlineLevel="0" collapsed="false"/>
    <row r="11391" customFormat="false" ht="15" hidden="false" customHeight="false" outlineLevel="0" collapsed="false"/>
    <row r="11392" customFormat="false" ht="15" hidden="false" customHeight="false" outlineLevel="0" collapsed="false"/>
    <row r="11393" customFormat="false" ht="15" hidden="false" customHeight="false" outlineLevel="0" collapsed="false"/>
    <row r="11394" customFormat="false" ht="15" hidden="false" customHeight="false" outlineLevel="0" collapsed="false"/>
    <row r="11395" customFormat="false" ht="15" hidden="false" customHeight="false" outlineLevel="0" collapsed="false"/>
    <row r="11396" customFormat="false" ht="15" hidden="false" customHeight="false" outlineLevel="0" collapsed="false"/>
    <row r="11397" customFormat="false" ht="15" hidden="false" customHeight="false" outlineLevel="0" collapsed="false"/>
    <row r="11398" customFormat="false" ht="15" hidden="false" customHeight="false" outlineLevel="0" collapsed="false"/>
    <row r="11399" customFormat="false" ht="15" hidden="false" customHeight="false" outlineLevel="0" collapsed="false"/>
    <row r="11400" customFormat="false" ht="15" hidden="false" customHeight="false" outlineLevel="0" collapsed="false"/>
    <row r="11401" customFormat="false" ht="15" hidden="false" customHeight="false" outlineLevel="0" collapsed="false"/>
    <row r="11402" customFormat="false" ht="15" hidden="false" customHeight="false" outlineLevel="0" collapsed="false"/>
    <row r="11403" customFormat="false" ht="15" hidden="false" customHeight="false" outlineLevel="0" collapsed="false"/>
    <row r="11404" customFormat="false" ht="15" hidden="false" customHeight="false" outlineLevel="0" collapsed="false"/>
    <row r="11405" customFormat="false" ht="15" hidden="false" customHeight="false" outlineLevel="0" collapsed="false"/>
    <row r="11406" customFormat="false" ht="15" hidden="false" customHeight="false" outlineLevel="0" collapsed="false"/>
    <row r="11407" customFormat="false" ht="15" hidden="false" customHeight="false" outlineLevel="0" collapsed="false"/>
    <row r="11408" customFormat="false" ht="15" hidden="false" customHeight="false" outlineLevel="0" collapsed="false"/>
    <row r="11409" customFormat="false" ht="15" hidden="false" customHeight="false" outlineLevel="0" collapsed="false"/>
    <row r="11410" customFormat="false" ht="15" hidden="false" customHeight="false" outlineLevel="0" collapsed="false"/>
    <row r="11411" customFormat="false" ht="15" hidden="false" customHeight="false" outlineLevel="0" collapsed="false"/>
    <row r="11412" customFormat="false" ht="15" hidden="false" customHeight="false" outlineLevel="0" collapsed="false"/>
    <row r="11413" customFormat="false" ht="15" hidden="false" customHeight="false" outlineLevel="0" collapsed="false"/>
    <row r="11414" customFormat="false" ht="15" hidden="false" customHeight="false" outlineLevel="0" collapsed="false"/>
    <row r="11415" customFormat="false" ht="15" hidden="false" customHeight="false" outlineLevel="0" collapsed="false"/>
    <row r="11416" customFormat="false" ht="15" hidden="false" customHeight="false" outlineLevel="0" collapsed="false"/>
    <row r="11417" customFormat="false" ht="15" hidden="false" customHeight="false" outlineLevel="0" collapsed="false"/>
    <row r="11418" customFormat="false" ht="15" hidden="false" customHeight="false" outlineLevel="0" collapsed="false"/>
    <row r="11419" customFormat="false" ht="15" hidden="false" customHeight="false" outlineLevel="0" collapsed="false"/>
    <row r="11420" customFormat="false" ht="15" hidden="false" customHeight="false" outlineLevel="0" collapsed="false"/>
    <row r="11421" customFormat="false" ht="15" hidden="false" customHeight="false" outlineLevel="0" collapsed="false"/>
    <row r="11422" customFormat="false" ht="15" hidden="false" customHeight="false" outlineLevel="0" collapsed="false"/>
    <row r="11423" customFormat="false" ht="15" hidden="false" customHeight="false" outlineLevel="0" collapsed="false"/>
    <row r="11424" customFormat="false" ht="15" hidden="false" customHeight="false" outlineLevel="0" collapsed="false"/>
    <row r="11425" customFormat="false" ht="15" hidden="false" customHeight="false" outlineLevel="0" collapsed="false"/>
    <row r="11426" customFormat="false" ht="15" hidden="false" customHeight="false" outlineLevel="0" collapsed="false"/>
    <row r="11427" customFormat="false" ht="15" hidden="false" customHeight="false" outlineLevel="0" collapsed="false"/>
    <row r="11428" customFormat="false" ht="15" hidden="false" customHeight="false" outlineLevel="0" collapsed="false"/>
    <row r="11429" customFormat="false" ht="15" hidden="false" customHeight="false" outlineLevel="0" collapsed="false"/>
    <row r="11430" customFormat="false" ht="15" hidden="false" customHeight="false" outlineLevel="0" collapsed="false"/>
    <row r="11431" customFormat="false" ht="15" hidden="false" customHeight="false" outlineLevel="0" collapsed="false"/>
    <row r="11432" customFormat="false" ht="15" hidden="false" customHeight="false" outlineLevel="0" collapsed="false"/>
    <row r="11433" customFormat="false" ht="15" hidden="false" customHeight="false" outlineLevel="0" collapsed="false"/>
    <row r="11434" customFormat="false" ht="15" hidden="false" customHeight="false" outlineLevel="0" collapsed="false"/>
    <row r="11435" customFormat="false" ht="15" hidden="false" customHeight="false" outlineLevel="0" collapsed="false"/>
    <row r="11436" customFormat="false" ht="15" hidden="false" customHeight="false" outlineLevel="0" collapsed="false"/>
    <row r="11437" customFormat="false" ht="15" hidden="false" customHeight="false" outlineLevel="0" collapsed="false"/>
    <row r="11438" customFormat="false" ht="15" hidden="false" customHeight="false" outlineLevel="0" collapsed="false"/>
    <row r="11439" customFormat="false" ht="15" hidden="false" customHeight="false" outlineLevel="0" collapsed="false"/>
    <row r="11440" customFormat="false" ht="15" hidden="false" customHeight="false" outlineLevel="0" collapsed="false"/>
    <row r="11441" customFormat="false" ht="15" hidden="false" customHeight="false" outlineLevel="0" collapsed="false"/>
    <row r="11442" customFormat="false" ht="15" hidden="false" customHeight="false" outlineLevel="0" collapsed="false"/>
    <row r="11443" customFormat="false" ht="15" hidden="false" customHeight="false" outlineLevel="0" collapsed="false"/>
    <row r="11444" customFormat="false" ht="15" hidden="false" customHeight="false" outlineLevel="0" collapsed="false"/>
    <row r="11445" customFormat="false" ht="15" hidden="false" customHeight="false" outlineLevel="0" collapsed="false"/>
    <row r="11446" customFormat="false" ht="15" hidden="false" customHeight="false" outlineLevel="0" collapsed="false"/>
    <row r="11447" customFormat="false" ht="15" hidden="false" customHeight="false" outlineLevel="0" collapsed="false"/>
    <row r="11448" customFormat="false" ht="15" hidden="false" customHeight="false" outlineLevel="0" collapsed="false"/>
    <row r="11449" customFormat="false" ht="15" hidden="false" customHeight="false" outlineLevel="0" collapsed="false"/>
    <row r="11450" customFormat="false" ht="15" hidden="false" customHeight="false" outlineLevel="0" collapsed="false"/>
    <row r="11451" customFormat="false" ht="15" hidden="false" customHeight="false" outlineLevel="0" collapsed="false"/>
    <row r="11452" customFormat="false" ht="15" hidden="false" customHeight="false" outlineLevel="0" collapsed="false"/>
    <row r="11453" customFormat="false" ht="15" hidden="false" customHeight="false" outlineLevel="0" collapsed="false"/>
    <row r="11454" customFormat="false" ht="15" hidden="false" customHeight="false" outlineLevel="0" collapsed="false"/>
    <row r="11455" customFormat="false" ht="15" hidden="false" customHeight="false" outlineLevel="0" collapsed="false"/>
    <row r="11456" customFormat="false" ht="15" hidden="false" customHeight="false" outlineLevel="0" collapsed="false"/>
    <row r="11457" customFormat="false" ht="15" hidden="false" customHeight="false" outlineLevel="0" collapsed="false"/>
    <row r="11458" customFormat="false" ht="15" hidden="false" customHeight="false" outlineLevel="0" collapsed="false"/>
    <row r="11459" customFormat="false" ht="15" hidden="false" customHeight="false" outlineLevel="0" collapsed="false"/>
    <row r="11460" customFormat="false" ht="15" hidden="false" customHeight="false" outlineLevel="0" collapsed="false"/>
    <row r="11461" customFormat="false" ht="15" hidden="false" customHeight="false" outlineLevel="0" collapsed="false"/>
    <row r="11462" customFormat="false" ht="15" hidden="false" customHeight="false" outlineLevel="0" collapsed="false"/>
    <row r="11463" customFormat="false" ht="15" hidden="false" customHeight="false" outlineLevel="0" collapsed="false"/>
    <row r="11464" customFormat="false" ht="15" hidden="false" customHeight="false" outlineLevel="0" collapsed="false"/>
    <row r="11465" customFormat="false" ht="15" hidden="false" customHeight="false" outlineLevel="0" collapsed="false"/>
    <row r="11466" customFormat="false" ht="15" hidden="false" customHeight="false" outlineLevel="0" collapsed="false"/>
    <row r="11467" customFormat="false" ht="15" hidden="false" customHeight="false" outlineLevel="0" collapsed="false"/>
    <row r="11468" customFormat="false" ht="15" hidden="false" customHeight="false" outlineLevel="0" collapsed="false"/>
    <row r="11469" customFormat="false" ht="15" hidden="false" customHeight="false" outlineLevel="0" collapsed="false"/>
    <row r="11470" customFormat="false" ht="15" hidden="false" customHeight="false" outlineLevel="0" collapsed="false"/>
    <row r="11471" customFormat="false" ht="15" hidden="false" customHeight="false" outlineLevel="0" collapsed="false"/>
    <row r="11472" customFormat="false" ht="15" hidden="false" customHeight="false" outlineLevel="0" collapsed="false"/>
    <row r="11473" customFormat="false" ht="15" hidden="false" customHeight="false" outlineLevel="0" collapsed="false"/>
    <row r="11474" customFormat="false" ht="15" hidden="false" customHeight="false" outlineLevel="0" collapsed="false"/>
    <row r="11475" customFormat="false" ht="15" hidden="false" customHeight="false" outlineLevel="0" collapsed="false"/>
    <row r="11476" customFormat="false" ht="15" hidden="false" customHeight="false" outlineLevel="0" collapsed="false"/>
    <row r="11477" customFormat="false" ht="15" hidden="false" customHeight="false" outlineLevel="0" collapsed="false"/>
    <row r="11478" customFormat="false" ht="15" hidden="false" customHeight="false" outlineLevel="0" collapsed="false"/>
    <row r="11479" customFormat="false" ht="15" hidden="false" customHeight="false" outlineLevel="0" collapsed="false"/>
    <row r="11480" customFormat="false" ht="15" hidden="false" customHeight="false" outlineLevel="0" collapsed="false"/>
    <row r="11481" customFormat="false" ht="15" hidden="false" customHeight="false" outlineLevel="0" collapsed="false"/>
    <row r="11482" customFormat="false" ht="15" hidden="false" customHeight="false" outlineLevel="0" collapsed="false"/>
    <row r="11483" customFormat="false" ht="15" hidden="false" customHeight="false" outlineLevel="0" collapsed="false"/>
    <row r="11484" customFormat="false" ht="15" hidden="false" customHeight="false" outlineLevel="0" collapsed="false"/>
    <row r="11485" customFormat="false" ht="15" hidden="false" customHeight="false" outlineLevel="0" collapsed="false"/>
    <row r="11486" customFormat="false" ht="15" hidden="false" customHeight="false" outlineLevel="0" collapsed="false"/>
    <row r="11487" customFormat="false" ht="15" hidden="false" customHeight="false" outlineLevel="0" collapsed="false"/>
    <row r="11488" customFormat="false" ht="15" hidden="false" customHeight="false" outlineLevel="0" collapsed="false"/>
    <row r="11489" customFormat="false" ht="15" hidden="false" customHeight="false" outlineLevel="0" collapsed="false"/>
    <row r="11490" customFormat="false" ht="15" hidden="false" customHeight="false" outlineLevel="0" collapsed="false"/>
    <row r="11491" customFormat="false" ht="15" hidden="false" customHeight="false" outlineLevel="0" collapsed="false"/>
    <row r="11492" customFormat="false" ht="15" hidden="false" customHeight="false" outlineLevel="0" collapsed="false"/>
    <row r="11493" customFormat="false" ht="15" hidden="false" customHeight="false" outlineLevel="0" collapsed="false"/>
    <row r="11494" customFormat="false" ht="15" hidden="false" customHeight="false" outlineLevel="0" collapsed="false"/>
    <row r="11495" customFormat="false" ht="15" hidden="false" customHeight="false" outlineLevel="0" collapsed="false"/>
    <row r="11496" customFormat="false" ht="15" hidden="false" customHeight="false" outlineLevel="0" collapsed="false"/>
    <row r="11497" customFormat="false" ht="15" hidden="false" customHeight="false" outlineLevel="0" collapsed="false"/>
    <row r="11498" customFormat="false" ht="15" hidden="false" customHeight="false" outlineLevel="0" collapsed="false"/>
    <row r="11499" customFormat="false" ht="15" hidden="false" customHeight="false" outlineLevel="0" collapsed="false"/>
    <row r="11500" customFormat="false" ht="15" hidden="false" customHeight="false" outlineLevel="0" collapsed="false"/>
    <row r="11501" customFormat="false" ht="15" hidden="false" customHeight="false" outlineLevel="0" collapsed="false"/>
    <row r="11502" customFormat="false" ht="15" hidden="false" customHeight="false" outlineLevel="0" collapsed="false"/>
    <row r="11503" customFormat="false" ht="15" hidden="false" customHeight="false" outlineLevel="0" collapsed="false"/>
    <row r="11504" customFormat="false" ht="15" hidden="false" customHeight="false" outlineLevel="0" collapsed="false"/>
    <row r="11505" customFormat="false" ht="15" hidden="false" customHeight="false" outlineLevel="0" collapsed="false"/>
    <row r="11506" customFormat="false" ht="15" hidden="false" customHeight="false" outlineLevel="0" collapsed="false"/>
    <row r="11507" customFormat="false" ht="15" hidden="false" customHeight="false" outlineLevel="0" collapsed="false"/>
    <row r="11508" customFormat="false" ht="15" hidden="false" customHeight="false" outlineLevel="0" collapsed="false"/>
    <row r="11509" customFormat="false" ht="15" hidden="false" customHeight="false" outlineLevel="0" collapsed="false"/>
    <row r="11510" customFormat="false" ht="15" hidden="false" customHeight="false" outlineLevel="0" collapsed="false"/>
    <row r="11511" customFormat="false" ht="15" hidden="false" customHeight="false" outlineLevel="0" collapsed="false"/>
    <row r="11512" customFormat="false" ht="15" hidden="false" customHeight="false" outlineLevel="0" collapsed="false"/>
    <row r="11513" customFormat="false" ht="15" hidden="false" customHeight="false" outlineLevel="0" collapsed="false"/>
    <row r="11514" customFormat="false" ht="15" hidden="false" customHeight="false" outlineLevel="0" collapsed="false"/>
    <row r="11515" customFormat="false" ht="15" hidden="false" customHeight="false" outlineLevel="0" collapsed="false"/>
    <row r="11516" customFormat="false" ht="15" hidden="false" customHeight="false" outlineLevel="0" collapsed="false"/>
    <row r="11517" customFormat="false" ht="15" hidden="false" customHeight="false" outlineLevel="0" collapsed="false"/>
    <row r="11518" customFormat="false" ht="15" hidden="false" customHeight="false" outlineLevel="0" collapsed="false"/>
    <row r="11519" customFormat="false" ht="15" hidden="false" customHeight="false" outlineLevel="0" collapsed="false"/>
    <row r="11520" customFormat="false" ht="15" hidden="false" customHeight="false" outlineLevel="0" collapsed="false"/>
    <row r="11521" customFormat="false" ht="15" hidden="false" customHeight="false" outlineLevel="0" collapsed="false"/>
    <row r="11522" customFormat="false" ht="15" hidden="false" customHeight="false" outlineLevel="0" collapsed="false"/>
    <row r="11523" customFormat="false" ht="15" hidden="false" customHeight="false" outlineLevel="0" collapsed="false"/>
    <row r="11524" customFormat="false" ht="15" hidden="false" customHeight="false" outlineLevel="0" collapsed="false"/>
    <row r="11525" customFormat="false" ht="15" hidden="false" customHeight="false" outlineLevel="0" collapsed="false"/>
    <row r="11526" customFormat="false" ht="15" hidden="false" customHeight="false" outlineLevel="0" collapsed="false"/>
    <row r="11527" customFormat="false" ht="15" hidden="false" customHeight="false" outlineLevel="0" collapsed="false"/>
    <row r="11528" customFormat="false" ht="15" hidden="false" customHeight="false" outlineLevel="0" collapsed="false"/>
    <row r="11529" customFormat="false" ht="15" hidden="false" customHeight="false" outlineLevel="0" collapsed="false"/>
    <row r="11530" customFormat="false" ht="15" hidden="false" customHeight="false" outlineLevel="0" collapsed="false"/>
    <row r="11531" customFormat="false" ht="15" hidden="false" customHeight="false" outlineLevel="0" collapsed="false"/>
    <row r="11532" customFormat="false" ht="15" hidden="false" customHeight="false" outlineLevel="0" collapsed="false"/>
    <row r="11533" customFormat="false" ht="15" hidden="false" customHeight="false" outlineLevel="0" collapsed="false"/>
    <row r="11534" customFormat="false" ht="15" hidden="false" customHeight="false" outlineLevel="0" collapsed="false"/>
    <row r="11535" customFormat="false" ht="15" hidden="false" customHeight="false" outlineLevel="0" collapsed="false"/>
    <row r="11536" customFormat="false" ht="15" hidden="false" customHeight="false" outlineLevel="0" collapsed="false"/>
    <row r="11537" customFormat="false" ht="15" hidden="false" customHeight="false" outlineLevel="0" collapsed="false"/>
    <row r="11538" customFormat="false" ht="15" hidden="false" customHeight="false" outlineLevel="0" collapsed="false"/>
    <row r="11539" customFormat="false" ht="15" hidden="false" customHeight="false" outlineLevel="0" collapsed="false"/>
    <row r="11540" customFormat="false" ht="15" hidden="false" customHeight="false" outlineLevel="0" collapsed="false"/>
    <row r="11541" customFormat="false" ht="15" hidden="false" customHeight="false" outlineLevel="0" collapsed="false"/>
    <row r="11542" customFormat="false" ht="15" hidden="false" customHeight="false" outlineLevel="0" collapsed="false"/>
    <row r="11543" customFormat="false" ht="15" hidden="false" customHeight="false" outlineLevel="0" collapsed="false"/>
    <row r="11544" customFormat="false" ht="15" hidden="false" customHeight="false" outlineLevel="0" collapsed="false"/>
    <row r="11545" customFormat="false" ht="15" hidden="false" customHeight="false" outlineLevel="0" collapsed="false"/>
    <row r="11546" customFormat="false" ht="15" hidden="false" customHeight="false" outlineLevel="0" collapsed="false"/>
    <row r="11547" customFormat="false" ht="15" hidden="false" customHeight="false" outlineLevel="0" collapsed="false"/>
    <row r="11548" customFormat="false" ht="15" hidden="false" customHeight="false" outlineLevel="0" collapsed="false"/>
    <row r="11549" customFormat="false" ht="15" hidden="false" customHeight="false" outlineLevel="0" collapsed="false"/>
    <row r="11550" customFormat="false" ht="15" hidden="false" customHeight="false" outlineLevel="0" collapsed="false"/>
    <row r="11551" customFormat="false" ht="15" hidden="false" customHeight="false" outlineLevel="0" collapsed="false"/>
    <row r="11552" customFormat="false" ht="15" hidden="false" customHeight="false" outlineLevel="0" collapsed="false"/>
    <row r="11553" customFormat="false" ht="15" hidden="false" customHeight="false" outlineLevel="0" collapsed="false"/>
    <row r="11554" customFormat="false" ht="15" hidden="false" customHeight="false" outlineLevel="0" collapsed="false"/>
    <row r="11555" customFormat="false" ht="15" hidden="false" customHeight="false" outlineLevel="0" collapsed="false"/>
    <row r="11556" customFormat="false" ht="15" hidden="false" customHeight="false" outlineLevel="0" collapsed="false"/>
    <row r="11557" customFormat="false" ht="15" hidden="false" customHeight="false" outlineLevel="0" collapsed="false"/>
    <row r="11558" customFormat="false" ht="15" hidden="false" customHeight="false" outlineLevel="0" collapsed="false"/>
    <row r="11559" customFormat="false" ht="15" hidden="false" customHeight="false" outlineLevel="0" collapsed="false"/>
    <row r="11560" customFormat="false" ht="15" hidden="false" customHeight="false" outlineLevel="0" collapsed="false"/>
    <row r="11561" customFormat="false" ht="15" hidden="false" customHeight="false" outlineLevel="0" collapsed="false"/>
    <row r="11562" customFormat="false" ht="15" hidden="false" customHeight="false" outlineLevel="0" collapsed="false"/>
    <row r="11563" customFormat="false" ht="15" hidden="false" customHeight="false" outlineLevel="0" collapsed="false"/>
    <row r="11564" customFormat="false" ht="15" hidden="false" customHeight="false" outlineLevel="0" collapsed="false"/>
    <row r="11565" customFormat="false" ht="15" hidden="false" customHeight="false" outlineLevel="0" collapsed="false"/>
    <row r="11566" customFormat="false" ht="15" hidden="false" customHeight="false" outlineLevel="0" collapsed="false"/>
    <row r="11567" customFormat="false" ht="15" hidden="false" customHeight="false" outlineLevel="0" collapsed="false"/>
    <row r="11568" customFormat="false" ht="15" hidden="false" customHeight="false" outlineLevel="0" collapsed="false"/>
    <row r="11569" customFormat="false" ht="15" hidden="false" customHeight="false" outlineLevel="0" collapsed="false"/>
    <row r="11570" customFormat="false" ht="15" hidden="false" customHeight="false" outlineLevel="0" collapsed="false"/>
    <row r="11571" customFormat="false" ht="15" hidden="false" customHeight="false" outlineLevel="0" collapsed="false"/>
    <row r="11572" customFormat="false" ht="15" hidden="false" customHeight="false" outlineLevel="0" collapsed="false"/>
    <row r="11573" customFormat="false" ht="15" hidden="false" customHeight="false" outlineLevel="0" collapsed="false"/>
    <row r="11574" customFormat="false" ht="15" hidden="false" customHeight="false" outlineLevel="0" collapsed="false"/>
    <row r="11575" customFormat="false" ht="15" hidden="false" customHeight="false" outlineLevel="0" collapsed="false"/>
    <row r="11576" customFormat="false" ht="15" hidden="false" customHeight="false" outlineLevel="0" collapsed="false"/>
    <row r="11577" customFormat="false" ht="15" hidden="false" customHeight="false" outlineLevel="0" collapsed="false"/>
    <row r="11578" customFormat="false" ht="15" hidden="false" customHeight="false" outlineLevel="0" collapsed="false"/>
    <row r="11579" customFormat="false" ht="15" hidden="false" customHeight="false" outlineLevel="0" collapsed="false"/>
    <row r="11580" customFormat="false" ht="15" hidden="false" customHeight="false" outlineLevel="0" collapsed="false"/>
    <row r="11581" customFormat="false" ht="15" hidden="false" customHeight="false" outlineLevel="0" collapsed="false"/>
    <row r="11582" customFormat="false" ht="15" hidden="false" customHeight="false" outlineLevel="0" collapsed="false"/>
    <row r="11583" customFormat="false" ht="15" hidden="false" customHeight="false" outlineLevel="0" collapsed="false"/>
    <row r="11584" customFormat="false" ht="15" hidden="false" customHeight="false" outlineLevel="0" collapsed="false"/>
    <row r="11585" customFormat="false" ht="15" hidden="false" customHeight="false" outlineLevel="0" collapsed="false"/>
    <row r="11586" customFormat="false" ht="15" hidden="false" customHeight="false" outlineLevel="0" collapsed="false"/>
    <row r="11587" customFormat="false" ht="15" hidden="false" customHeight="false" outlineLevel="0" collapsed="false"/>
    <row r="11588" customFormat="false" ht="15" hidden="false" customHeight="false" outlineLevel="0" collapsed="false"/>
    <row r="11589" customFormat="false" ht="15" hidden="false" customHeight="false" outlineLevel="0" collapsed="false"/>
    <row r="11590" customFormat="false" ht="15" hidden="false" customHeight="false" outlineLevel="0" collapsed="false"/>
    <row r="11591" customFormat="false" ht="15" hidden="false" customHeight="false" outlineLevel="0" collapsed="false"/>
    <row r="11592" customFormat="false" ht="15" hidden="false" customHeight="false" outlineLevel="0" collapsed="false"/>
    <row r="11593" customFormat="false" ht="15" hidden="false" customHeight="false" outlineLevel="0" collapsed="false"/>
    <row r="11594" customFormat="false" ht="15" hidden="false" customHeight="false" outlineLevel="0" collapsed="false"/>
    <row r="11595" customFormat="false" ht="15" hidden="false" customHeight="false" outlineLevel="0" collapsed="false"/>
    <row r="11596" customFormat="false" ht="15" hidden="false" customHeight="false" outlineLevel="0" collapsed="false"/>
    <row r="11597" customFormat="false" ht="15" hidden="false" customHeight="false" outlineLevel="0" collapsed="false"/>
    <row r="11598" customFormat="false" ht="15" hidden="false" customHeight="false" outlineLevel="0" collapsed="false"/>
    <row r="11599" customFormat="false" ht="15" hidden="false" customHeight="false" outlineLevel="0" collapsed="false"/>
    <row r="11600" customFormat="false" ht="15" hidden="false" customHeight="false" outlineLevel="0" collapsed="false"/>
    <row r="11601" customFormat="false" ht="15" hidden="false" customHeight="false" outlineLevel="0" collapsed="false"/>
    <row r="11602" customFormat="false" ht="15" hidden="false" customHeight="false" outlineLevel="0" collapsed="false"/>
    <row r="11603" customFormat="false" ht="15" hidden="false" customHeight="false" outlineLevel="0" collapsed="false"/>
    <row r="11604" customFormat="false" ht="15" hidden="false" customHeight="false" outlineLevel="0" collapsed="false"/>
    <row r="11605" customFormat="false" ht="15" hidden="false" customHeight="false" outlineLevel="0" collapsed="false"/>
    <row r="11606" customFormat="false" ht="15" hidden="false" customHeight="false" outlineLevel="0" collapsed="false"/>
    <row r="11607" customFormat="false" ht="15" hidden="false" customHeight="false" outlineLevel="0" collapsed="false"/>
    <row r="11608" customFormat="false" ht="15" hidden="false" customHeight="false" outlineLevel="0" collapsed="false"/>
    <row r="11609" customFormat="false" ht="15" hidden="false" customHeight="false" outlineLevel="0" collapsed="false"/>
    <row r="11610" customFormat="false" ht="15" hidden="false" customHeight="false" outlineLevel="0" collapsed="false"/>
    <row r="11611" customFormat="false" ht="15" hidden="false" customHeight="false" outlineLevel="0" collapsed="false"/>
    <row r="11612" customFormat="false" ht="15" hidden="false" customHeight="false" outlineLevel="0" collapsed="false"/>
    <row r="11613" customFormat="false" ht="15" hidden="false" customHeight="false" outlineLevel="0" collapsed="false"/>
    <row r="11614" customFormat="false" ht="15" hidden="false" customHeight="false" outlineLevel="0" collapsed="false"/>
    <row r="11615" customFormat="false" ht="15" hidden="false" customHeight="false" outlineLevel="0" collapsed="false"/>
    <row r="11616" customFormat="false" ht="15" hidden="false" customHeight="false" outlineLevel="0" collapsed="false"/>
    <row r="11617" customFormat="false" ht="15" hidden="false" customHeight="false" outlineLevel="0" collapsed="false"/>
    <row r="11618" customFormat="false" ht="15" hidden="false" customHeight="false" outlineLevel="0" collapsed="false"/>
    <row r="11619" customFormat="false" ht="15" hidden="false" customHeight="false" outlineLevel="0" collapsed="false"/>
    <row r="11620" customFormat="false" ht="15" hidden="false" customHeight="false" outlineLevel="0" collapsed="false"/>
    <row r="11621" customFormat="false" ht="15" hidden="false" customHeight="false" outlineLevel="0" collapsed="false"/>
    <row r="11622" customFormat="false" ht="15" hidden="false" customHeight="false" outlineLevel="0" collapsed="false"/>
    <row r="11623" customFormat="false" ht="15" hidden="false" customHeight="false" outlineLevel="0" collapsed="false"/>
    <row r="11624" customFormat="false" ht="15" hidden="false" customHeight="false" outlineLevel="0" collapsed="false"/>
    <row r="11625" customFormat="false" ht="15" hidden="false" customHeight="false" outlineLevel="0" collapsed="false"/>
    <row r="11626" customFormat="false" ht="15" hidden="false" customHeight="false" outlineLevel="0" collapsed="false"/>
    <row r="11627" customFormat="false" ht="15" hidden="false" customHeight="false" outlineLevel="0" collapsed="false"/>
    <row r="11628" customFormat="false" ht="15" hidden="false" customHeight="false" outlineLevel="0" collapsed="false"/>
    <row r="11629" customFormat="false" ht="15" hidden="false" customHeight="false" outlineLevel="0" collapsed="false"/>
    <row r="11630" customFormat="false" ht="15" hidden="false" customHeight="false" outlineLevel="0" collapsed="false"/>
    <row r="11631" customFormat="false" ht="15" hidden="false" customHeight="false" outlineLevel="0" collapsed="false"/>
    <row r="11632" customFormat="false" ht="15" hidden="false" customHeight="false" outlineLevel="0" collapsed="false"/>
    <row r="11633" customFormat="false" ht="15" hidden="false" customHeight="false" outlineLevel="0" collapsed="false"/>
    <row r="11634" customFormat="false" ht="15" hidden="false" customHeight="false" outlineLevel="0" collapsed="false"/>
    <row r="11635" customFormat="false" ht="15" hidden="false" customHeight="false" outlineLevel="0" collapsed="false"/>
    <row r="11636" customFormat="false" ht="15" hidden="false" customHeight="false" outlineLevel="0" collapsed="false"/>
    <row r="11637" customFormat="false" ht="15" hidden="false" customHeight="false" outlineLevel="0" collapsed="false"/>
    <row r="11638" customFormat="false" ht="15" hidden="false" customHeight="false" outlineLevel="0" collapsed="false"/>
    <row r="11639" customFormat="false" ht="15" hidden="false" customHeight="false" outlineLevel="0" collapsed="false"/>
    <row r="11640" customFormat="false" ht="15" hidden="false" customHeight="false" outlineLevel="0" collapsed="false"/>
    <row r="11641" customFormat="false" ht="15" hidden="false" customHeight="false" outlineLevel="0" collapsed="false"/>
    <row r="11642" customFormat="false" ht="15" hidden="false" customHeight="false" outlineLevel="0" collapsed="false"/>
    <row r="11643" customFormat="false" ht="15" hidden="false" customHeight="false" outlineLevel="0" collapsed="false"/>
    <row r="11644" customFormat="false" ht="15" hidden="false" customHeight="false" outlineLevel="0" collapsed="false"/>
    <row r="11645" customFormat="false" ht="15" hidden="false" customHeight="false" outlineLevel="0" collapsed="false"/>
    <row r="11646" customFormat="false" ht="15" hidden="false" customHeight="false" outlineLevel="0" collapsed="false"/>
    <row r="11647" customFormat="false" ht="15" hidden="false" customHeight="false" outlineLevel="0" collapsed="false"/>
    <row r="11648" customFormat="false" ht="15" hidden="false" customHeight="false" outlineLevel="0" collapsed="false"/>
    <row r="11649" customFormat="false" ht="15" hidden="false" customHeight="false" outlineLevel="0" collapsed="false"/>
    <row r="11650" customFormat="false" ht="15" hidden="false" customHeight="false" outlineLevel="0" collapsed="false"/>
    <row r="11651" customFormat="false" ht="15" hidden="false" customHeight="false" outlineLevel="0" collapsed="false"/>
    <row r="11652" customFormat="false" ht="15" hidden="false" customHeight="false" outlineLevel="0" collapsed="false"/>
    <row r="11653" customFormat="false" ht="15" hidden="false" customHeight="false" outlineLevel="0" collapsed="false"/>
    <row r="11654" customFormat="false" ht="15" hidden="false" customHeight="false" outlineLevel="0" collapsed="false"/>
    <row r="11655" customFormat="false" ht="15" hidden="false" customHeight="false" outlineLevel="0" collapsed="false"/>
    <row r="11656" customFormat="false" ht="15" hidden="false" customHeight="false" outlineLevel="0" collapsed="false"/>
    <row r="11657" customFormat="false" ht="15" hidden="false" customHeight="false" outlineLevel="0" collapsed="false"/>
    <row r="11658" customFormat="false" ht="15" hidden="false" customHeight="false" outlineLevel="0" collapsed="false"/>
    <row r="11659" customFormat="false" ht="15" hidden="false" customHeight="false" outlineLevel="0" collapsed="false"/>
    <row r="11660" customFormat="false" ht="15" hidden="false" customHeight="false" outlineLevel="0" collapsed="false"/>
    <row r="11661" customFormat="false" ht="15" hidden="false" customHeight="false" outlineLevel="0" collapsed="false"/>
    <row r="11662" customFormat="false" ht="15" hidden="false" customHeight="false" outlineLevel="0" collapsed="false"/>
    <row r="11663" customFormat="false" ht="15" hidden="false" customHeight="false" outlineLevel="0" collapsed="false"/>
    <row r="11664" customFormat="false" ht="15" hidden="false" customHeight="false" outlineLevel="0" collapsed="false"/>
    <row r="11665" customFormat="false" ht="15" hidden="false" customHeight="false" outlineLevel="0" collapsed="false"/>
    <row r="11666" customFormat="false" ht="15" hidden="false" customHeight="false" outlineLevel="0" collapsed="false"/>
    <row r="11667" customFormat="false" ht="15" hidden="false" customHeight="false" outlineLevel="0" collapsed="false"/>
    <row r="11668" customFormat="false" ht="15" hidden="false" customHeight="false" outlineLevel="0" collapsed="false"/>
    <row r="11669" customFormat="false" ht="15" hidden="false" customHeight="false" outlineLevel="0" collapsed="false"/>
    <row r="11670" customFormat="false" ht="15" hidden="false" customHeight="false" outlineLevel="0" collapsed="false"/>
    <row r="11671" customFormat="false" ht="15" hidden="false" customHeight="false" outlineLevel="0" collapsed="false"/>
    <row r="11672" customFormat="false" ht="15" hidden="false" customHeight="false" outlineLevel="0" collapsed="false"/>
    <row r="11673" customFormat="false" ht="15" hidden="false" customHeight="false" outlineLevel="0" collapsed="false"/>
    <row r="11674" customFormat="false" ht="15" hidden="false" customHeight="false" outlineLevel="0" collapsed="false"/>
    <row r="11675" customFormat="false" ht="15" hidden="false" customHeight="false" outlineLevel="0" collapsed="false"/>
    <row r="11676" customFormat="false" ht="15" hidden="false" customHeight="false" outlineLevel="0" collapsed="false"/>
    <row r="11677" customFormat="false" ht="15" hidden="false" customHeight="false" outlineLevel="0" collapsed="false"/>
    <row r="11678" customFormat="false" ht="15" hidden="false" customHeight="false" outlineLevel="0" collapsed="false"/>
    <row r="11679" customFormat="false" ht="15" hidden="false" customHeight="false" outlineLevel="0" collapsed="false"/>
    <row r="11680" customFormat="false" ht="15" hidden="false" customHeight="false" outlineLevel="0" collapsed="false"/>
    <row r="11681" customFormat="false" ht="15" hidden="false" customHeight="false" outlineLevel="0" collapsed="false"/>
    <row r="11682" customFormat="false" ht="15" hidden="false" customHeight="false" outlineLevel="0" collapsed="false"/>
    <row r="11683" customFormat="false" ht="15" hidden="false" customHeight="false" outlineLevel="0" collapsed="false"/>
    <row r="11684" customFormat="false" ht="15" hidden="false" customHeight="false" outlineLevel="0" collapsed="false"/>
    <row r="11685" customFormat="false" ht="15" hidden="false" customHeight="false" outlineLevel="0" collapsed="false"/>
    <row r="11686" customFormat="false" ht="15" hidden="false" customHeight="false" outlineLevel="0" collapsed="false"/>
    <row r="11687" customFormat="false" ht="15" hidden="false" customHeight="false" outlineLevel="0" collapsed="false"/>
    <row r="11688" customFormat="false" ht="15" hidden="false" customHeight="false" outlineLevel="0" collapsed="false"/>
    <row r="11689" customFormat="false" ht="15" hidden="false" customHeight="false" outlineLevel="0" collapsed="false"/>
    <row r="11690" customFormat="false" ht="15" hidden="false" customHeight="false" outlineLevel="0" collapsed="false"/>
    <row r="11691" customFormat="false" ht="15" hidden="false" customHeight="false" outlineLevel="0" collapsed="false"/>
    <row r="11692" customFormat="false" ht="15" hidden="false" customHeight="false" outlineLevel="0" collapsed="false"/>
    <row r="11693" customFormat="false" ht="15" hidden="false" customHeight="false" outlineLevel="0" collapsed="false"/>
    <row r="11694" customFormat="false" ht="15" hidden="false" customHeight="false" outlineLevel="0" collapsed="false"/>
    <row r="11695" customFormat="false" ht="15" hidden="false" customHeight="false" outlineLevel="0" collapsed="false"/>
    <row r="11696" customFormat="false" ht="15" hidden="false" customHeight="false" outlineLevel="0" collapsed="false"/>
    <row r="11697" customFormat="false" ht="15" hidden="false" customHeight="false" outlineLevel="0" collapsed="false"/>
    <row r="11698" customFormat="false" ht="15" hidden="false" customHeight="false" outlineLevel="0" collapsed="false"/>
    <row r="11699" customFormat="false" ht="15" hidden="false" customHeight="false" outlineLevel="0" collapsed="false"/>
    <row r="11700" customFormat="false" ht="15" hidden="false" customHeight="false" outlineLevel="0" collapsed="false"/>
    <row r="11701" customFormat="false" ht="15" hidden="false" customHeight="false" outlineLevel="0" collapsed="false"/>
    <row r="11702" customFormat="false" ht="15" hidden="false" customHeight="false" outlineLevel="0" collapsed="false"/>
    <row r="11703" customFormat="false" ht="15" hidden="false" customHeight="false" outlineLevel="0" collapsed="false"/>
    <row r="11704" customFormat="false" ht="15" hidden="false" customHeight="false" outlineLevel="0" collapsed="false"/>
    <row r="11705" customFormat="false" ht="15" hidden="false" customHeight="false" outlineLevel="0" collapsed="false"/>
    <row r="11706" customFormat="false" ht="15" hidden="false" customHeight="false" outlineLevel="0" collapsed="false"/>
    <row r="11707" customFormat="false" ht="15" hidden="false" customHeight="false" outlineLevel="0" collapsed="false"/>
    <row r="11708" customFormat="false" ht="15" hidden="false" customHeight="false" outlineLevel="0" collapsed="false"/>
    <row r="11709" customFormat="false" ht="15" hidden="false" customHeight="false" outlineLevel="0" collapsed="false"/>
    <row r="11710" customFormat="false" ht="15" hidden="false" customHeight="false" outlineLevel="0" collapsed="false"/>
    <row r="11711" customFormat="false" ht="15" hidden="false" customHeight="false" outlineLevel="0" collapsed="false"/>
    <row r="11712" customFormat="false" ht="15" hidden="false" customHeight="false" outlineLevel="0" collapsed="false"/>
    <row r="11713" customFormat="false" ht="15" hidden="false" customHeight="false" outlineLevel="0" collapsed="false"/>
    <row r="11714" customFormat="false" ht="15" hidden="false" customHeight="false" outlineLevel="0" collapsed="false"/>
    <row r="11715" customFormat="false" ht="15" hidden="false" customHeight="false" outlineLevel="0" collapsed="false"/>
    <row r="11716" customFormat="false" ht="15" hidden="false" customHeight="false" outlineLevel="0" collapsed="false"/>
    <row r="11717" customFormat="false" ht="15" hidden="false" customHeight="false" outlineLevel="0" collapsed="false"/>
    <row r="11718" customFormat="false" ht="15" hidden="false" customHeight="false" outlineLevel="0" collapsed="false"/>
    <row r="11719" customFormat="false" ht="15" hidden="false" customHeight="false" outlineLevel="0" collapsed="false"/>
    <row r="11720" customFormat="false" ht="15" hidden="false" customHeight="false" outlineLevel="0" collapsed="false"/>
    <row r="11721" customFormat="false" ht="15" hidden="false" customHeight="false" outlineLevel="0" collapsed="false"/>
    <row r="11722" customFormat="false" ht="15" hidden="false" customHeight="false" outlineLevel="0" collapsed="false"/>
    <row r="11723" customFormat="false" ht="15" hidden="false" customHeight="false" outlineLevel="0" collapsed="false"/>
    <row r="11724" customFormat="false" ht="15" hidden="false" customHeight="false" outlineLevel="0" collapsed="false"/>
    <row r="11725" customFormat="false" ht="15" hidden="false" customHeight="false" outlineLevel="0" collapsed="false"/>
    <row r="11726" customFormat="false" ht="15" hidden="false" customHeight="false" outlineLevel="0" collapsed="false"/>
    <row r="11727" customFormat="false" ht="15" hidden="false" customHeight="false" outlineLevel="0" collapsed="false"/>
    <row r="11728" customFormat="false" ht="15" hidden="false" customHeight="false" outlineLevel="0" collapsed="false"/>
    <row r="11729" customFormat="false" ht="15" hidden="false" customHeight="false" outlineLevel="0" collapsed="false"/>
    <row r="11730" customFormat="false" ht="15" hidden="false" customHeight="false" outlineLevel="0" collapsed="false"/>
    <row r="11731" customFormat="false" ht="15" hidden="false" customHeight="false" outlineLevel="0" collapsed="false"/>
    <row r="11732" customFormat="false" ht="15" hidden="false" customHeight="false" outlineLevel="0" collapsed="false"/>
    <row r="11733" customFormat="false" ht="15" hidden="false" customHeight="false" outlineLevel="0" collapsed="false"/>
    <row r="11734" customFormat="false" ht="15" hidden="false" customHeight="false" outlineLevel="0" collapsed="false"/>
    <row r="11735" customFormat="false" ht="15" hidden="false" customHeight="false" outlineLevel="0" collapsed="false"/>
    <row r="11736" customFormat="false" ht="15" hidden="false" customHeight="false" outlineLevel="0" collapsed="false"/>
    <row r="11737" customFormat="false" ht="15" hidden="false" customHeight="false" outlineLevel="0" collapsed="false"/>
    <row r="11738" customFormat="false" ht="15" hidden="false" customHeight="false" outlineLevel="0" collapsed="false"/>
    <row r="11739" customFormat="false" ht="15" hidden="false" customHeight="false" outlineLevel="0" collapsed="false"/>
    <row r="11740" customFormat="false" ht="15" hidden="false" customHeight="false" outlineLevel="0" collapsed="false"/>
    <row r="11741" customFormat="false" ht="15" hidden="false" customHeight="false" outlineLevel="0" collapsed="false"/>
    <row r="11742" customFormat="false" ht="15" hidden="false" customHeight="false" outlineLevel="0" collapsed="false"/>
    <row r="11743" customFormat="false" ht="15" hidden="false" customHeight="false" outlineLevel="0" collapsed="false"/>
    <row r="11744" customFormat="false" ht="15" hidden="false" customHeight="false" outlineLevel="0" collapsed="false"/>
    <row r="11745" customFormat="false" ht="15" hidden="false" customHeight="false" outlineLevel="0" collapsed="false"/>
    <row r="11746" customFormat="false" ht="15" hidden="false" customHeight="false" outlineLevel="0" collapsed="false"/>
    <row r="11747" customFormat="false" ht="15" hidden="false" customHeight="false" outlineLevel="0" collapsed="false"/>
    <row r="11748" customFormat="false" ht="15" hidden="false" customHeight="false" outlineLevel="0" collapsed="false"/>
    <row r="11749" customFormat="false" ht="15" hidden="false" customHeight="false" outlineLevel="0" collapsed="false"/>
    <row r="11750" customFormat="false" ht="15" hidden="false" customHeight="false" outlineLevel="0" collapsed="false"/>
    <row r="11751" customFormat="false" ht="15" hidden="false" customHeight="false" outlineLevel="0" collapsed="false"/>
    <row r="11752" customFormat="false" ht="15" hidden="false" customHeight="false" outlineLevel="0" collapsed="false"/>
    <row r="11753" customFormat="false" ht="15" hidden="false" customHeight="false" outlineLevel="0" collapsed="false"/>
    <row r="11754" customFormat="false" ht="15" hidden="false" customHeight="false" outlineLevel="0" collapsed="false"/>
    <row r="11755" customFormat="false" ht="15" hidden="false" customHeight="false" outlineLevel="0" collapsed="false"/>
    <row r="11756" customFormat="false" ht="15" hidden="false" customHeight="false" outlineLevel="0" collapsed="false"/>
    <row r="11757" customFormat="false" ht="15" hidden="false" customHeight="false" outlineLevel="0" collapsed="false"/>
    <row r="11758" customFormat="false" ht="15" hidden="false" customHeight="false" outlineLevel="0" collapsed="false"/>
    <row r="11759" customFormat="false" ht="15" hidden="false" customHeight="false" outlineLevel="0" collapsed="false"/>
    <row r="11760" customFormat="false" ht="15" hidden="false" customHeight="false" outlineLevel="0" collapsed="false"/>
    <row r="11761" customFormat="false" ht="15" hidden="false" customHeight="false" outlineLevel="0" collapsed="false"/>
    <row r="11762" customFormat="false" ht="15" hidden="false" customHeight="false" outlineLevel="0" collapsed="false"/>
    <row r="11763" customFormat="false" ht="15" hidden="false" customHeight="false" outlineLevel="0" collapsed="false"/>
    <row r="11764" customFormat="false" ht="15" hidden="false" customHeight="false" outlineLevel="0" collapsed="false"/>
    <row r="11765" customFormat="false" ht="15" hidden="false" customHeight="false" outlineLevel="0" collapsed="false"/>
    <row r="11766" customFormat="false" ht="15" hidden="false" customHeight="false" outlineLevel="0" collapsed="false"/>
    <row r="11767" customFormat="false" ht="15" hidden="false" customHeight="false" outlineLevel="0" collapsed="false"/>
    <row r="11768" customFormat="false" ht="15" hidden="false" customHeight="false" outlineLevel="0" collapsed="false"/>
    <row r="11769" customFormat="false" ht="15" hidden="false" customHeight="false" outlineLevel="0" collapsed="false"/>
    <row r="11770" customFormat="false" ht="15" hidden="false" customHeight="false" outlineLevel="0" collapsed="false"/>
    <row r="11771" customFormat="false" ht="15" hidden="false" customHeight="false" outlineLevel="0" collapsed="false"/>
    <row r="11772" customFormat="false" ht="15" hidden="false" customHeight="false" outlineLevel="0" collapsed="false"/>
    <row r="11773" customFormat="false" ht="15" hidden="false" customHeight="false" outlineLevel="0" collapsed="false"/>
    <row r="11774" customFormat="false" ht="15" hidden="false" customHeight="false" outlineLevel="0" collapsed="false"/>
    <row r="11775" customFormat="false" ht="15" hidden="false" customHeight="false" outlineLevel="0" collapsed="false"/>
    <row r="11776" customFormat="false" ht="15" hidden="false" customHeight="false" outlineLevel="0" collapsed="false"/>
    <row r="11777" customFormat="false" ht="15" hidden="false" customHeight="false" outlineLevel="0" collapsed="false"/>
    <row r="11778" customFormat="false" ht="15" hidden="false" customHeight="false" outlineLevel="0" collapsed="false"/>
    <row r="11779" customFormat="false" ht="15" hidden="false" customHeight="false" outlineLevel="0" collapsed="false"/>
    <row r="11780" customFormat="false" ht="15" hidden="false" customHeight="false" outlineLevel="0" collapsed="false"/>
    <row r="11781" customFormat="false" ht="15" hidden="false" customHeight="false" outlineLevel="0" collapsed="false"/>
    <row r="11782" customFormat="false" ht="15" hidden="false" customHeight="false" outlineLevel="0" collapsed="false"/>
    <row r="11783" customFormat="false" ht="15" hidden="false" customHeight="false" outlineLevel="0" collapsed="false"/>
    <row r="11784" customFormat="false" ht="15" hidden="false" customHeight="false" outlineLevel="0" collapsed="false"/>
    <row r="11785" customFormat="false" ht="15" hidden="false" customHeight="false" outlineLevel="0" collapsed="false"/>
    <row r="11786" customFormat="false" ht="15" hidden="false" customHeight="false" outlineLevel="0" collapsed="false"/>
    <row r="11787" customFormat="false" ht="15" hidden="false" customHeight="false" outlineLevel="0" collapsed="false"/>
    <row r="11788" customFormat="false" ht="15" hidden="false" customHeight="false" outlineLevel="0" collapsed="false"/>
    <row r="11789" customFormat="false" ht="15" hidden="false" customHeight="false" outlineLevel="0" collapsed="false"/>
    <row r="11790" customFormat="false" ht="15" hidden="false" customHeight="false" outlineLevel="0" collapsed="false"/>
    <row r="11791" customFormat="false" ht="15" hidden="false" customHeight="false" outlineLevel="0" collapsed="false"/>
    <row r="11792" customFormat="false" ht="15" hidden="false" customHeight="false" outlineLevel="0" collapsed="false"/>
    <row r="11793" customFormat="false" ht="15" hidden="false" customHeight="false" outlineLevel="0" collapsed="false"/>
    <row r="11794" customFormat="false" ht="15" hidden="false" customHeight="false" outlineLevel="0" collapsed="false"/>
    <row r="11795" customFormat="false" ht="15" hidden="false" customHeight="false" outlineLevel="0" collapsed="false"/>
    <row r="11796" customFormat="false" ht="15" hidden="false" customHeight="false" outlineLevel="0" collapsed="false"/>
    <row r="11797" customFormat="false" ht="15" hidden="false" customHeight="false" outlineLevel="0" collapsed="false"/>
    <row r="11798" customFormat="false" ht="15" hidden="false" customHeight="false" outlineLevel="0" collapsed="false"/>
    <row r="11799" customFormat="false" ht="15" hidden="false" customHeight="false" outlineLevel="0" collapsed="false"/>
    <row r="11800" customFormat="false" ht="15" hidden="false" customHeight="false" outlineLevel="0" collapsed="false"/>
    <row r="11801" customFormat="false" ht="15" hidden="false" customHeight="false" outlineLevel="0" collapsed="false"/>
    <row r="11802" customFormat="false" ht="15" hidden="false" customHeight="false" outlineLevel="0" collapsed="false"/>
    <row r="11803" customFormat="false" ht="15" hidden="false" customHeight="false" outlineLevel="0" collapsed="false"/>
    <row r="11804" customFormat="false" ht="15" hidden="false" customHeight="false" outlineLevel="0" collapsed="false"/>
    <row r="11805" customFormat="false" ht="15" hidden="false" customHeight="false" outlineLevel="0" collapsed="false"/>
    <row r="11806" customFormat="false" ht="15" hidden="false" customHeight="false" outlineLevel="0" collapsed="false"/>
    <row r="11807" customFormat="false" ht="15" hidden="false" customHeight="false" outlineLevel="0" collapsed="false"/>
    <row r="11808" customFormat="false" ht="15" hidden="false" customHeight="false" outlineLevel="0" collapsed="false"/>
    <row r="11809" customFormat="false" ht="15" hidden="false" customHeight="false" outlineLevel="0" collapsed="false"/>
    <row r="11810" customFormat="false" ht="15" hidden="false" customHeight="false" outlineLevel="0" collapsed="false"/>
    <row r="11811" customFormat="false" ht="15" hidden="false" customHeight="false" outlineLevel="0" collapsed="false"/>
    <row r="11812" customFormat="false" ht="15" hidden="false" customHeight="false" outlineLevel="0" collapsed="false"/>
    <row r="11813" customFormat="false" ht="15" hidden="false" customHeight="false" outlineLevel="0" collapsed="false"/>
    <row r="11814" customFormat="false" ht="15" hidden="false" customHeight="false" outlineLevel="0" collapsed="false"/>
    <row r="11815" customFormat="false" ht="15" hidden="false" customHeight="false" outlineLevel="0" collapsed="false"/>
    <row r="11816" customFormat="false" ht="15" hidden="false" customHeight="false" outlineLevel="0" collapsed="false"/>
    <row r="11817" customFormat="false" ht="15" hidden="false" customHeight="false" outlineLevel="0" collapsed="false"/>
    <row r="11818" customFormat="false" ht="15" hidden="false" customHeight="false" outlineLevel="0" collapsed="false"/>
    <row r="11819" customFormat="false" ht="15" hidden="false" customHeight="false" outlineLevel="0" collapsed="false"/>
    <row r="11820" customFormat="false" ht="15" hidden="false" customHeight="false" outlineLevel="0" collapsed="false"/>
    <row r="11821" customFormat="false" ht="15" hidden="false" customHeight="false" outlineLevel="0" collapsed="false"/>
    <row r="11822" customFormat="false" ht="15" hidden="false" customHeight="false" outlineLevel="0" collapsed="false"/>
    <row r="11823" customFormat="false" ht="15" hidden="false" customHeight="false" outlineLevel="0" collapsed="false"/>
    <row r="11824" customFormat="false" ht="15" hidden="false" customHeight="false" outlineLevel="0" collapsed="false"/>
    <row r="11825" customFormat="false" ht="15" hidden="false" customHeight="false" outlineLevel="0" collapsed="false"/>
    <row r="11826" customFormat="false" ht="15" hidden="false" customHeight="false" outlineLevel="0" collapsed="false"/>
    <row r="11827" customFormat="false" ht="15" hidden="false" customHeight="false" outlineLevel="0" collapsed="false"/>
    <row r="11828" customFormat="false" ht="15" hidden="false" customHeight="false" outlineLevel="0" collapsed="false"/>
    <row r="11829" customFormat="false" ht="15" hidden="false" customHeight="false" outlineLevel="0" collapsed="false"/>
    <row r="11830" customFormat="false" ht="15" hidden="false" customHeight="false" outlineLevel="0" collapsed="false"/>
    <row r="11831" customFormat="false" ht="15" hidden="false" customHeight="false" outlineLevel="0" collapsed="false"/>
    <row r="11832" customFormat="false" ht="15" hidden="false" customHeight="false" outlineLevel="0" collapsed="false"/>
    <row r="11833" customFormat="false" ht="15" hidden="false" customHeight="false" outlineLevel="0" collapsed="false"/>
    <row r="11834" customFormat="false" ht="15" hidden="false" customHeight="false" outlineLevel="0" collapsed="false"/>
    <row r="11835" customFormat="false" ht="15" hidden="false" customHeight="false" outlineLevel="0" collapsed="false"/>
    <row r="11836" customFormat="false" ht="15" hidden="false" customHeight="false" outlineLevel="0" collapsed="false"/>
    <row r="11837" customFormat="false" ht="15" hidden="false" customHeight="false" outlineLevel="0" collapsed="false"/>
    <row r="11838" customFormat="false" ht="15" hidden="false" customHeight="false" outlineLevel="0" collapsed="false"/>
    <row r="11839" customFormat="false" ht="15" hidden="false" customHeight="false" outlineLevel="0" collapsed="false"/>
    <row r="11840" customFormat="false" ht="15" hidden="false" customHeight="false" outlineLevel="0" collapsed="false"/>
    <row r="11841" customFormat="false" ht="15" hidden="false" customHeight="false" outlineLevel="0" collapsed="false"/>
    <row r="11842" customFormat="false" ht="15" hidden="false" customHeight="false" outlineLevel="0" collapsed="false"/>
    <row r="11843" customFormat="false" ht="15" hidden="false" customHeight="false" outlineLevel="0" collapsed="false"/>
    <row r="11844" customFormat="false" ht="15" hidden="false" customHeight="false" outlineLevel="0" collapsed="false"/>
    <row r="11845" customFormat="false" ht="15" hidden="false" customHeight="false" outlineLevel="0" collapsed="false"/>
    <row r="11846" customFormat="false" ht="15" hidden="false" customHeight="false" outlineLevel="0" collapsed="false"/>
    <row r="11847" customFormat="false" ht="15" hidden="false" customHeight="false" outlineLevel="0" collapsed="false"/>
    <row r="11848" customFormat="false" ht="15" hidden="false" customHeight="false" outlineLevel="0" collapsed="false"/>
    <row r="11849" customFormat="false" ht="15" hidden="false" customHeight="false" outlineLevel="0" collapsed="false"/>
    <row r="11850" customFormat="false" ht="15" hidden="false" customHeight="false" outlineLevel="0" collapsed="false"/>
    <row r="11851" customFormat="false" ht="15" hidden="false" customHeight="false" outlineLevel="0" collapsed="false"/>
    <row r="11852" customFormat="false" ht="15" hidden="false" customHeight="false" outlineLevel="0" collapsed="false"/>
    <row r="11853" customFormat="false" ht="15" hidden="false" customHeight="false" outlineLevel="0" collapsed="false"/>
    <row r="11854" customFormat="false" ht="15" hidden="false" customHeight="false" outlineLevel="0" collapsed="false"/>
    <row r="11855" customFormat="false" ht="15" hidden="false" customHeight="false" outlineLevel="0" collapsed="false"/>
    <row r="11856" customFormat="false" ht="15" hidden="false" customHeight="false" outlineLevel="0" collapsed="false"/>
    <row r="11857" customFormat="false" ht="15" hidden="false" customHeight="false" outlineLevel="0" collapsed="false"/>
    <row r="11858" customFormat="false" ht="15" hidden="false" customHeight="false" outlineLevel="0" collapsed="false"/>
    <row r="11859" customFormat="false" ht="15" hidden="false" customHeight="false" outlineLevel="0" collapsed="false"/>
    <row r="11860" customFormat="false" ht="15" hidden="false" customHeight="false" outlineLevel="0" collapsed="false"/>
    <row r="11861" customFormat="false" ht="15" hidden="false" customHeight="false" outlineLevel="0" collapsed="false"/>
    <row r="11862" customFormat="false" ht="15" hidden="false" customHeight="false" outlineLevel="0" collapsed="false"/>
    <row r="11863" customFormat="false" ht="15" hidden="false" customHeight="false" outlineLevel="0" collapsed="false"/>
    <row r="11864" customFormat="false" ht="15" hidden="false" customHeight="false" outlineLevel="0" collapsed="false"/>
    <row r="11865" customFormat="false" ht="15" hidden="false" customHeight="false" outlineLevel="0" collapsed="false"/>
    <row r="11866" customFormat="false" ht="15" hidden="false" customHeight="false" outlineLevel="0" collapsed="false"/>
    <row r="11867" customFormat="false" ht="15" hidden="false" customHeight="false" outlineLevel="0" collapsed="false"/>
    <row r="11868" customFormat="false" ht="15" hidden="false" customHeight="false" outlineLevel="0" collapsed="false"/>
    <row r="11869" customFormat="false" ht="15" hidden="false" customHeight="false" outlineLevel="0" collapsed="false"/>
    <row r="11870" customFormat="false" ht="15" hidden="false" customHeight="false" outlineLevel="0" collapsed="false"/>
    <row r="11871" customFormat="false" ht="15" hidden="false" customHeight="false" outlineLevel="0" collapsed="false"/>
    <row r="11872" customFormat="false" ht="15" hidden="false" customHeight="false" outlineLevel="0" collapsed="false"/>
    <row r="11873" customFormat="false" ht="15" hidden="false" customHeight="false" outlineLevel="0" collapsed="false"/>
    <row r="11874" customFormat="false" ht="15" hidden="false" customHeight="false" outlineLevel="0" collapsed="false"/>
    <row r="11875" customFormat="false" ht="15" hidden="false" customHeight="false" outlineLevel="0" collapsed="false"/>
    <row r="11876" customFormat="false" ht="15" hidden="false" customHeight="false" outlineLevel="0" collapsed="false"/>
    <row r="11877" customFormat="false" ht="15" hidden="false" customHeight="false" outlineLevel="0" collapsed="false"/>
    <row r="11878" customFormat="false" ht="15" hidden="false" customHeight="false" outlineLevel="0" collapsed="false"/>
    <row r="11879" customFormat="false" ht="15" hidden="false" customHeight="false" outlineLevel="0" collapsed="false"/>
    <row r="11880" customFormat="false" ht="15" hidden="false" customHeight="false" outlineLevel="0" collapsed="false"/>
    <row r="11881" customFormat="false" ht="15" hidden="false" customHeight="false" outlineLevel="0" collapsed="false"/>
    <row r="11882" customFormat="false" ht="15" hidden="false" customHeight="false" outlineLevel="0" collapsed="false"/>
    <row r="11883" customFormat="false" ht="15" hidden="false" customHeight="false" outlineLevel="0" collapsed="false"/>
    <row r="11884" customFormat="false" ht="15" hidden="false" customHeight="false" outlineLevel="0" collapsed="false"/>
    <row r="11885" customFormat="false" ht="15" hidden="false" customHeight="false" outlineLevel="0" collapsed="false"/>
    <row r="11886" customFormat="false" ht="15" hidden="false" customHeight="false" outlineLevel="0" collapsed="false"/>
    <row r="11887" customFormat="false" ht="15" hidden="false" customHeight="false" outlineLevel="0" collapsed="false"/>
    <row r="11888" customFormat="false" ht="15" hidden="false" customHeight="false" outlineLevel="0" collapsed="false"/>
    <row r="11889" customFormat="false" ht="15" hidden="false" customHeight="false" outlineLevel="0" collapsed="false"/>
    <row r="11890" customFormat="false" ht="15" hidden="false" customHeight="false" outlineLevel="0" collapsed="false"/>
    <row r="11891" customFormat="false" ht="15" hidden="false" customHeight="false" outlineLevel="0" collapsed="false"/>
    <row r="11892" customFormat="false" ht="15" hidden="false" customHeight="false" outlineLevel="0" collapsed="false"/>
    <row r="11893" customFormat="false" ht="15" hidden="false" customHeight="false" outlineLevel="0" collapsed="false"/>
    <row r="11894" customFormat="false" ht="15" hidden="false" customHeight="false" outlineLevel="0" collapsed="false"/>
    <row r="11895" customFormat="false" ht="15" hidden="false" customHeight="false" outlineLevel="0" collapsed="false"/>
    <row r="11896" customFormat="false" ht="15" hidden="false" customHeight="false" outlineLevel="0" collapsed="false"/>
    <row r="11897" customFormat="false" ht="15" hidden="false" customHeight="false" outlineLevel="0" collapsed="false"/>
    <row r="11898" customFormat="false" ht="15" hidden="false" customHeight="false" outlineLevel="0" collapsed="false"/>
    <row r="11899" customFormat="false" ht="15" hidden="false" customHeight="false" outlineLevel="0" collapsed="false"/>
    <row r="11900" customFormat="false" ht="15" hidden="false" customHeight="false" outlineLevel="0" collapsed="false"/>
    <row r="11901" customFormat="false" ht="15" hidden="false" customHeight="false" outlineLevel="0" collapsed="false"/>
    <row r="11902" customFormat="false" ht="15" hidden="false" customHeight="false" outlineLevel="0" collapsed="false"/>
    <row r="11903" customFormat="false" ht="15" hidden="false" customHeight="false" outlineLevel="0" collapsed="false"/>
    <row r="11904" customFormat="false" ht="15" hidden="false" customHeight="false" outlineLevel="0" collapsed="false"/>
    <row r="11905" customFormat="false" ht="15" hidden="false" customHeight="false" outlineLevel="0" collapsed="false"/>
    <row r="11906" customFormat="false" ht="15" hidden="false" customHeight="false" outlineLevel="0" collapsed="false"/>
    <row r="11907" customFormat="false" ht="15" hidden="false" customHeight="false" outlineLevel="0" collapsed="false"/>
    <row r="11908" customFormat="false" ht="15" hidden="false" customHeight="false" outlineLevel="0" collapsed="false"/>
    <row r="11909" customFormat="false" ht="15" hidden="false" customHeight="false" outlineLevel="0" collapsed="false"/>
    <row r="11910" customFormat="false" ht="15" hidden="false" customHeight="false" outlineLevel="0" collapsed="false"/>
    <row r="11911" customFormat="false" ht="15" hidden="false" customHeight="false" outlineLevel="0" collapsed="false"/>
    <row r="11912" customFormat="false" ht="15" hidden="false" customHeight="false" outlineLevel="0" collapsed="false"/>
    <row r="11913" customFormat="false" ht="15" hidden="false" customHeight="false" outlineLevel="0" collapsed="false"/>
    <row r="11914" customFormat="false" ht="15" hidden="false" customHeight="false" outlineLevel="0" collapsed="false"/>
    <row r="11915" customFormat="false" ht="15" hidden="false" customHeight="false" outlineLevel="0" collapsed="false"/>
    <row r="11916" customFormat="false" ht="15" hidden="false" customHeight="false" outlineLevel="0" collapsed="false"/>
    <row r="11917" customFormat="false" ht="15" hidden="false" customHeight="false" outlineLevel="0" collapsed="false"/>
    <row r="11918" customFormat="false" ht="15" hidden="false" customHeight="false" outlineLevel="0" collapsed="false"/>
    <row r="11919" customFormat="false" ht="15" hidden="false" customHeight="false" outlineLevel="0" collapsed="false"/>
    <row r="11920" customFormat="false" ht="15" hidden="false" customHeight="false" outlineLevel="0" collapsed="false"/>
    <row r="11921" customFormat="false" ht="15" hidden="false" customHeight="false" outlineLevel="0" collapsed="false"/>
    <row r="11922" customFormat="false" ht="15" hidden="false" customHeight="false" outlineLevel="0" collapsed="false"/>
    <row r="11923" customFormat="false" ht="15" hidden="false" customHeight="false" outlineLevel="0" collapsed="false"/>
    <row r="11924" customFormat="false" ht="15" hidden="false" customHeight="false" outlineLevel="0" collapsed="false"/>
    <row r="11925" customFormat="false" ht="15" hidden="false" customHeight="false" outlineLevel="0" collapsed="false"/>
    <row r="11926" customFormat="false" ht="15" hidden="false" customHeight="false" outlineLevel="0" collapsed="false"/>
    <row r="11927" customFormat="false" ht="15" hidden="false" customHeight="false" outlineLevel="0" collapsed="false"/>
    <row r="11928" customFormat="false" ht="15" hidden="false" customHeight="false" outlineLevel="0" collapsed="false"/>
    <row r="11929" customFormat="false" ht="15" hidden="false" customHeight="false" outlineLevel="0" collapsed="false"/>
    <row r="11930" customFormat="false" ht="15" hidden="false" customHeight="false" outlineLevel="0" collapsed="false"/>
    <row r="11931" customFormat="false" ht="15" hidden="false" customHeight="false" outlineLevel="0" collapsed="false"/>
    <row r="11932" customFormat="false" ht="15" hidden="false" customHeight="false" outlineLevel="0" collapsed="false"/>
    <row r="11933" customFormat="false" ht="15" hidden="false" customHeight="false" outlineLevel="0" collapsed="false"/>
    <row r="11934" customFormat="false" ht="15" hidden="false" customHeight="false" outlineLevel="0" collapsed="false"/>
    <row r="11935" customFormat="false" ht="15" hidden="false" customHeight="false" outlineLevel="0" collapsed="false"/>
    <row r="11936" customFormat="false" ht="15" hidden="false" customHeight="false" outlineLevel="0" collapsed="false"/>
    <row r="11937" customFormat="false" ht="15" hidden="false" customHeight="false" outlineLevel="0" collapsed="false"/>
    <row r="11938" customFormat="false" ht="15" hidden="false" customHeight="false" outlineLevel="0" collapsed="false"/>
    <row r="11939" customFormat="false" ht="15" hidden="false" customHeight="false" outlineLevel="0" collapsed="false"/>
    <row r="11940" customFormat="false" ht="15" hidden="false" customHeight="false" outlineLevel="0" collapsed="false"/>
    <row r="11941" customFormat="false" ht="15" hidden="false" customHeight="false" outlineLevel="0" collapsed="false"/>
    <row r="11942" customFormat="false" ht="15" hidden="false" customHeight="false" outlineLevel="0" collapsed="false"/>
    <row r="11943" customFormat="false" ht="15" hidden="false" customHeight="false" outlineLevel="0" collapsed="false"/>
    <row r="11944" customFormat="false" ht="15" hidden="false" customHeight="false" outlineLevel="0" collapsed="false"/>
    <row r="11945" customFormat="false" ht="15" hidden="false" customHeight="false" outlineLevel="0" collapsed="false"/>
    <row r="11946" customFormat="false" ht="15" hidden="false" customHeight="false" outlineLevel="0" collapsed="false"/>
    <row r="11947" customFormat="false" ht="15" hidden="false" customHeight="false" outlineLevel="0" collapsed="false"/>
    <row r="11948" customFormat="false" ht="15" hidden="false" customHeight="false" outlineLevel="0" collapsed="false"/>
    <row r="11949" customFormat="false" ht="15" hidden="false" customHeight="false" outlineLevel="0" collapsed="false"/>
    <row r="11950" customFormat="false" ht="15" hidden="false" customHeight="false" outlineLevel="0" collapsed="false"/>
    <row r="11951" customFormat="false" ht="15" hidden="false" customHeight="false" outlineLevel="0" collapsed="false"/>
    <row r="11952" customFormat="false" ht="15" hidden="false" customHeight="false" outlineLevel="0" collapsed="false"/>
    <row r="11953" customFormat="false" ht="15" hidden="false" customHeight="false" outlineLevel="0" collapsed="false"/>
    <row r="11954" customFormat="false" ht="15" hidden="false" customHeight="false" outlineLevel="0" collapsed="false"/>
    <row r="11955" customFormat="false" ht="15" hidden="false" customHeight="false" outlineLevel="0" collapsed="false"/>
    <row r="11956" customFormat="false" ht="15" hidden="false" customHeight="false" outlineLevel="0" collapsed="false"/>
    <row r="11957" customFormat="false" ht="15" hidden="false" customHeight="false" outlineLevel="0" collapsed="false"/>
    <row r="11958" customFormat="false" ht="15" hidden="false" customHeight="false" outlineLevel="0" collapsed="false"/>
    <row r="11959" customFormat="false" ht="15" hidden="false" customHeight="false" outlineLevel="0" collapsed="false"/>
    <row r="11960" customFormat="false" ht="15" hidden="false" customHeight="false" outlineLevel="0" collapsed="false"/>
    <row r="11961" customFormat="false" ht="15" hidden="false" customHeight="false" outlineLevel="0" collapsed="false"/>
    <row r="11962" customFormat="false" ht="15" hidden="false" customHeight="false" outlineLevel="0" collapsed="false"/>
    <row r="11963" customFormat="false" ht="15" hidden="false" customHeight="false" outlineLevel="0" collapsed="false"/>
    <row r="11964" customFormat="false" ht="15" hidden="false" customHeight="false" outlineLevel="0" collapsed="false"/>
    <row r="11965" customFormat="false" ht="15" hidden="false" customHeight="false" outlineLevel="0" collapsed="false"/>
    <row r="11966" customFormat="false" ht="15" hidden="false" customHeight="false" outlineLevel="0" collapsed="false"/>
    <row r="11967" customFormat="false" ht="15" hidden="false" customHeight="false" outlineLevel="0" collapsed="false"/>
    <row r="11968" customFormat="false" ht="15" hidden="false" customHeight="false" outlineLevel="0" collapsed="false"/>
    <row r="11969" customFormat="false" ht="15" hidden="false" customHeight="false" outlineLevel="0" collapsed="false"/>
    <row r="11970" customFormat="false" ht="15" hidden="false" customHeight="false" outlineLevel="0" collapsed="false"/>
    <row r="11971" customFormat="false" ht="15" hidden="false" customHeight="false" outlineLevel="0" collapsed="false"/>
    <row r="11972" customFormat="false" ht="15" hidden="false" customHeight="false" outlineLevel="0" collapsed="false"/>
    <row r="11973" customFormat="false" ht="15" hidden="false" customHeight="false" outlineLevel="0" collapsed="false"/>
    <row r="11974" customFormat="false" ht="15" hidden="false" customHeight="false" outlineLevel="0" collapsed="false"/>
    <row r="11975" customFormat="false" ht="15" hidden="false" customHeight="false" outlineLevel="0" collapsed="false"/>
    <row r="11976" customFormat="false" ht="15" hidden="false" customHeight="false" outlineLevel="0" collapsed="false"/>
    <row r="11977" customFormat="false" ht="15" hidden="false" customHeight="false" outlineLevel="0" collapsed="false"/>
    <row r="11978" customFormat="false" ht="15" hidden="false" customHeight="false" outlineLevel="0" collapsed="false"/>
    <row r="11979" customFormat="false" ht="15" hidden="false" customHeight="false" outlineLevel="0" collapsed="false"/>
    <row r="11980" customFormat="false" ht="15" hidden="false" customHeight="false" outlineLevel="0" collapsed="false"/>
    <row r="11981" customFormat="false" ht="15" hidden="false" customHeight="false" outlineLevel="0" collapsed="false"/>
    <row r="11982" customFormat="false" ht="15" hidden="false" customHeight="false" outlineLevel="0" collapsed="false"/>
    <row r="11983" customFormat="false" ht="15" hidden="false" customHeight="false" outlineLevel="0" collapsed="false"/>
    <row r="11984" customFormat="false" ht="15" hidden="false" customHeight="false" outlineLevel="0" collapsed="false"/>
    <row r="11985" customFormat="false" ht="15" hidden="false" customHeight="false" outlineLevel="0" collapsed="false"/>
    <row r="11986" customFormat="false" ht="15" hidden="false" customHeight="false" outlineLevel="0" collapsed="false"/>
    <row r="11987" customFormat="false" ht="15" hidden="false" customHeight="false" outlineLevel="0" collapsed="false"/>
    <row r="11988" customFormat="false" ht="15" hidden="false" customHeight="false" outlineLevel="0" collapsed="false"/>
    <row r="11989" customFormat="false" ht="15" hidden="false" customHeight="false" outlineLevel="0" collapsed="false"/>
    <row r="11990" customFormat="false" ht="15" hidden="false" customHeight="false" outlineLevel="0" collapsed="false"/>
    <row r="11991" customFormat="false" ht="15" hidden="false" customHeight="false" outlineLevel="0" collapsed="false"/>
    <row r="11992" customFormat="false" ht="15" hidden="false" customHeight="false" outlineLevel="0" collapsed="false"/>
    <row r="11993" customFormat="false" ht="15" hidden="false" customHeight="false" outlineLevel="0" collapsed="false"/>
    <row r="11994" customFormat="false" ht="15" hidden="false" customHeight="false" outlineLevel="0" collapsed="false"/>
    <row r="11995" customFormat="false" ht="15" hidden="false" customHeight="false" outlineLevel="0" collapsed="false"/>
    <row r="11996" customFormat="false" ht="15" hidden="false" customHeight="false" outlineLevel="0" collapsed="false"/>
    <row r="11997" customFormat="false" ht="15" hidden="false" customHeight="false" outlineLevel="0" collapsed="false"/>
    <row r="11998" customFormat="false" ht="15" hidden="false" customHeight="false" outlineLevel="0" collapsed="false"/>
    <row r="11999" customFormat="false" ht="15" hidden="false" customHeight="false" outlineLevel="0" collapsed="false"/>
    <row r="12000" customFormat="false" ht="15" hidden="false" customHeight="false" outlineLevel="0" collapsed="false"/>
    <row r="12001" customFormat="false" ht="15" hidden="false" customHeight="false" outlineLevel="0" collapsed="false"/>
    <row r="12002" customFormat="false" ht="15" hidden="false" customHeight="false" outlineLevel="0" collapsed="false"/>
    <row r="12003" customFormat="false" ht="15" hidden="false" customHeight="false" outlineLevel="0" collapsed="false"/>
    <row r="12004" customFormat="false" ht="15" hidden="false" customHeight="false" outlineLevel="0" collapsed="false"/>
    <row r="12005" customFormat="false" ht="15" hidden="false" customHeight="false" outlineLevel="0" collapsed="false"/>
    <row r="12006" customFormat="false" ht="15" hidden="false" customHeight="false" outlineLevel="0" collapsed="false"/>
    <row r="12007" customFormat="false" ht="15" hidden="false" customHeight="false" outlineLevel="0" collapsed="false"/>
    <row r="12008" customFormat="false" ht="15" hidden="false" customHeight="false" outlineLevel="0" collapsed="false"/>
    <row r="12009" customFormat="false" ht="15" hidden="false" customHeight="false" outlineLevel="0" collapsed="false"/>
    <row r="12010" customFormat="false" ht="15" hidden="false" customHeight="false" outlineLevel="0" collapsed="false"/>
    <row r="12011" customFormat="false" ht="15" hidden="false" customHeight="false" outlineLevel="0" collapsed="false"/>
    <row r="12012" customFormat="false" ht="15" hidden="false" customHeight="false" outlineLevel="0" collapsed="false"/>
    <row r="12013" customFormat="false" ht="15" hidden="false" customHeight="false" outlineLevel="0" collapsed="false"/>
    <row r="12014" customFormat="false" ht="15" hidden="false" customHeight="false" outlineLevel="0" collapsed="false"/>
    <row r="12015" customFormat="false" ht="15" hidden="false" customHeight="false" outlineLevel="0" collapsed="false"/>
    <row r="12016" customFormat="false" ht="15" hidden="false" customHeight="false" outlineLevel="0" collapsed="false"/>
    <row r="12017" customFormat="false" ht="15" hidden="false" customHeight="false" outlineLevel="0" collapsed="false"/>
    <row r="12018" customFormat="false" ht="15" hidden="false" customHeight="false" outlineLevel="0" collapsed="false"/>
    <row r="12019" customFormat="false" ht="15" hidden="false" customHeight="false" outlineLevel="0" collapsed="false"/>
    <row r="12020" customFormat="false" ht="15" hidden="false" customHeight="false" outlineLevel="0" collapsed="false"/>
    <row r="12021" customFormat="false" ht="15" hidden="false" customHeight="false" outlineLevel="0" collapsed="false"/>
    <row r="12022" customFormat="false" ht="15" hidden="false" customHeight="false" outlineLevel="0" collapsed="false"/>
    <row r="12023" customFormat="false" ht="15" hidden="false" customHeight="false" outlineLevel="0" collapsed="false"/>
    <row r="12024" customFormat="false" ht="15" hidden="false" customHeight="false" outlineLevel="0" collapsed="false"/>
    <row r="12025" customFormat="false" ht="15" hidden="false" customHeight="false" outlineLevel="0" collapsed="false"/>
    <row r="12026" customFormat="false" ht="15" hidden="false" customHeight="false" outlineLevel="0" collapsed="false"/>
    <row r="12027" customFormat="false" ht="15" hidden="false" customHeight="false" outlineLevel="0" collapsed="false"/>
    <row r="12028" customFormat="false" ht="15" hidden="false" customHeight="false" outlineLevel="0" collapsed="false"/>
    <row r="12029" customFormat="false" ht="15" hidden="false" customHeight="false" outlineLevel="0" collapsed="false"/>
    <row r="12030" customFormat="false" ht="15" hidden="false" customHeight="false" outlineLevel="0" collapsed="false"/>
    <row r="12031" customFormat="false" ht="15" hidden="false" customHeight="false" outlineLevel="0" collapsed="false"/>
    <row r="12032" customFormat="false" ht="15" hidden="false" customHeight="false" outlineLevel="0" collapsed="false"/>
    <row r="12033" customFormat="false" ht="15" hidden="false" customHeight="false" outlineLevel="0" collapsed="false"/>
    <row r="12034" customFormat="false" ht="15" hidden="false" customHeight="false" outlineLevel="0" collapsed="false"/>
    <row r="12035" customFormat="false" ht="15" hidden="false" customHeight="false" outlineLevel="0" collapsed="false"/>
    <row r="12036" customFormat="false" ht="15" hidden="false" customHeight="false" outlineLevel="0" collapsed="false"/>
    <row r="12037" customFormat="false" ht="15" hidden="false" customHeight="false" outlineLevel="0" collapsed="false"/>
    <row r="12038" customFormat="false" ht="15" hidden="false" customHeight="false" outlineLevel="0" collapsed="false"/>
    <row r="12039" customFormat="false" ht="15" hidden="false" customHeight="false" outlineLevel="0" collapsed="false"/>
    <row r="12040" customFormat="false" ht="15" hidden="false" customHeight="false" outlineLevel="0" collapsed="false"/>
    <row r="12041" customFormat="false" ht="15" hidden="false" customHeight="false" outlineLevel="0" collapsed="false"/>
    <row r="12042" customFormat="false" ht="15" hidden="false" customHeight="false" outlineLevel="0" collapsed="false"/>
    <row r="12043" customFormat="false" ht="15" hidden="false" customHeight="false" outlineLevel="0" collapsed="false"/>
    <row r="12044" customFormat="false" ht="15" hidden="false" customHeight="false" outlineLevel="0" collapsed="false"/>
    <row r="12045" customFormat="false" ht="15" hidden="false" customHeight="false" outlineLevel="0" collapsed="false"/>
    <row r="12046" customFormat="false" ht="15" hidden="false" customHeight="false" outlineLevel="0" collapsed="false"/>
    <row r="12047" customFormat="false" ht="15" hidden="false" customHeight="false" outlineLevel="0" collapsed="false"/>
    <row r="12048" customFormat="false" ht="15" hidden="false" customHeight="false" outlineLevel="0" collapsed="false"/>
    <row r="12049" customFormat="false" ht="15" hidden="false" customHeight="false" outlineLevel="0" collapsed="false"/>
    <row r="12050" customFormat="false" ht="15" hidden="false" customHeight="false" outlineLevel="0" collapsed="false"/>
    <row r="12051" customFormat="false" ht="15" hidden="false" customHeight="false" outlineLevel="0" collapsed="false"/>
    <row r="12052" customFormat="false" ht="15" hidden="false" customHeight="false" outlineLevel="0" collapsed="false"/>
    <row r="12053" customFormat="false" ht="15" hidden="false" customHeight="false" outlineLevel="0" collapsed="false"/>
    <row r="12054" customFormat="false" ht="15" hidden="false" customHeight="false" outlineLevel="0" collapsed="false"/>
    <row r="12055" customFormat="false" ht="15" hidden="false" customHeight="false" outlineLevel="0" collapsed="false"/>
    <row r="12056" customFormat="false" ht="15" hidden="false" customHeight="false" outlineLevel="0" collapsed="false"/>
    <row r="12057" customFormat="false" ht="15" hidden="false" customHeight="false" outlineLevel="0" collapsed="false"/>
    <row r="12058" customFormat="false" ht="15" hidden="false" customHeight="false" outlineLevel="0" collapsed="false"/>
    <row r="12059" customFormat="false" ht="15" hidden="false" customHeight="false" outlineLevel="0" collapsed="false"/>
    <row r="12060" customFormat="false" ht="15" hidden="false" customHeight="false" outlineLevel="0" collapsed="false"/>
    <row r="12061" customFormat="false" ht="15" hidden="false" customHeight="false" outlineLevel="0" collapsed="false"/>
    <row r="12062" customFormat="false" ht="15" hidden="false" customHeight="false" outlineLevel="0" collapsed="false"/>
    <row r="12063" customFormat="false" ht="15" hidden="false" customHeight="false" outlineLevel="0" collapsed="false"/>
    <row r="12064" customFormat="false" ht="15" hidden="false" customHeight="false" outlineLevel="0" collapsed="false"/>
    <row r="12065" customFormat="false" ht="15" hidden="false" customHeight="false" outlineLevel="0" collapsed="false"/>
    <row r="12066" customFormat="false" ht="15" hidden="false" customHeight="false" outlineLevel="0" collapsed="false"/>
    <row r="12067" customFormat="false" ht="15" hidden="false" customHeight="false" outlineLevel="0" collapsed="false"/>
    <row r="12068" customFormat="false" ht="15" hidden="false" customHeight="false" outlineLevel="0" collapsed="false"/>
    <row r="12069" customFormat="false" ht="15" hidden="false" customHeight="false" outlineLevel="0" collapsed="false"/>
    <row r="12070" customFormat="false" ht="15" hidden="false" customHeight="false" outlineLevel="0" collapsed="false"/>
    <row r="12071" customFormat="false" ht="15" hidden="false" customHeight="false" outlineLevel="0" collapsed="false"/>
    <row r="12072" customFormat="false" ht="15" hidden="false" customHeight="false" outlineLevel="0" collapsed="false"/>
    <row r="12073" customFormat="false" ht="15" hidden="false" customHeight="false" outlineLevel="0" collapsed="false"/>
    <row r="12074" customFormat="false" ht="15" hidden="false" customHeight="false" outlineLevel="0" collapsed="false"/>
    <row r="12075" customFormat="false" ht="15" hidden="false" customHeight="false" outlineLevel="0" collapsed="false"/>
    <row r="12076" customFormat="false" ht="15" hidden="false" customHeight="false" outlineLevel="0" collapsed="false"/>
    <row r="12077" customFormat="false" ht="15" hidden="false" customHeight="false" outlineLevel="0" collapsed="false"/>
    <row r="12078" customFormat="false" ht="15" hidden="false" customHeight="false" outlineLevel="0" collapsed="false"/>
    <row r="12079" customFormat="false" ht="15" hidden="false" customHeight="false" outlineLevel="0" collapsed="false"/>
    <row r="12080" customFormat="false" ht="15" hidden="false" customHeight="false" outlineLevel="0" collapsed="false"/>
    <row r="12081" customFormat="false" ht="15" hidden="false" customHeight="false" outlineLevel="0" collapsed="false"/>
    <row r="12082" customFormat="false" ht="15" hidden="false" customHeight="false" outlineLevel="0" collapsed="false"/>
    <row r="12083" customFormat="false" ht="15" hidden="false" customHeight="false" outlineLevel="0" collapsed="false"/>
    <row r="12084" customFormat="false" ht="15" hidden="false" customHeight="false" outlineLevel="0" collapsed="false"/>
    <row r="12085" customFormat="false" ht="15" hidden="false" customHeight="false" outlineLevel="0" collapsed="false"/>
    <row r="12086" customFormat="false" ht="15" hidden="false" customHeight="false" outlineLevel="0" collapsed="false"/>
    <row r="12087" customFormat="false" ht="15" hidden="false" customHeight="false" outlineLevel="0" collapsed="false"/>
    <row r="12088" customFormat="false" ht="15" hidden="false" customHeight="false" outlineLevel="0" collapsed="false"/>
    <row r="12089" customFormat="false" ht="15" hidden="false" customHeight="false" outlineLevel="0" collapsed="false"/>
    <row r="12090" customFormat="false" ht="15" hidden="false" customHeight="false" outlineLevel="0" collapsed="false"/>
    <row r="12091" customFormat="false" ht="15" hidden="false" customHeight="false" outlineLevel="0" collapsed="false"/>
    <row r="12092" customFormat="false" ht="15" hidden="false" customHeight="false" outlineLevel="0" collapsed="false"/>
    <row r="12093" customFormat="false" ht="15" hidden="false" customHeight="false" outlineLevel="0" collapsed="false"/>
    <row r="12094" customFormat="false" ht="15" hidden="false" customHeight="false" outlineLevel="0" collapsed="false"/>
    <row r="12095" customFormat="false" ht="15" hidden="false" customHeight="false" outlineLevel="0" collapsed="false"/>
    <row r="12096" customFormat="false" ht="15" hidden="false" customHeight="false" outlineLevel="0" collapsed="false"/>
    <row r="12097" customFormat="false" ht="15" hidden="false" customHeight="false" outlineLevel="0" collapsed="false"/>
    <row r="12098" customFormat="false" ht="15" hidden="false" customHeight="false" outlineLevel="0" collapsed="false"/>
    <row r="12099" customFormat="false" ht="15" hidden="false" customHeight="false" outlineLevel="0" collapsed="false"/>
    <row r="12100" customFormat="false" ht="15" hidden="false" customHeight="false" outlineLevel="0" collapsed="false"/>
    <row r="12101" customFormat="false" ht="15" hidden="false" customHeight="false" outlineLevel="0" collapsed="false"/>
    <row r="12102" customFormat="false" ht="15" hidden="false" customHeight="false" outlineLevel="0" collapsed="false"/>
    <row r="12103" customFormat="false" ht="15" hidden="false" customHeight="false" outlineLevel="0" collapsed="false"/>
    <row r="12104" customFormat="false" ht="15" hidden="false" customHeight="false" outlineLevel="0" collapsed="false"/>
    <row r="12105" customFormat="false" ht="15" hidden="false" customHeight="false" outlineLevel="0" collapsed="false"/>
    <row r="12106" customFormat="false" ht="15" hidden="false" customHeight="false" outlineLevel="0" collapsed="false"/>
    <row r="12107" customFormat="false" ht="15" hidden="false" customHeight="false" outlineLevel="0" collapsed="false"/>
    <row r="12108" customFormat="false" ht="15" hidden="false" customHeight="false" outlineLevel="0" collapsed="false"/>
    <row r="12109" customFormat="false" ht="15" hidden="false" customHeight="false" outlineLevel="0" collapsed="false"/>
    <row r="12110" customFormat="false" ht="15" hidden="false" customHeight="false" outlineLevel="0" collapsed="false"/>
    <row r="12111" customFormat="false" ht="15" hidden="false" customHeight="false" outlineLevel="0" collapsed="false"/>
    <row r="12112" customFormat="false" ht="15" hidden="false" customHeight="false" outlineLevel="0" collapsed="false"/>
    <row r="12113" customFormat="false" ht="15" hidden="false" customHeight="false" outlineLevel="0" collapsed="false"/>
    <row r="12114" customFormat="false" ht="15" hidden="false" customHeight="false" outlineLevel="0" collapsed="false"/>
    <row r="12115" customFormat="false" ht="15" hidden="false" customHeight="false" outlineLevel="0" collapsed="false"/>
    <row r="12116" customFormat="false" ht="15" hidden="false" customHeight="false" outlineLevel="0" collapsed="false"/>
    <row r="12117" customFormat="false" ht="15" hidden="false" customHeight="false" outlineLevel="0" collapsed="false"/>
    <row r="12118" customFormat="false" ht="15" hidden="false" customHeight="false" outlineLevel="0" collapsed="false"/>
    <row r="12119" customFormat="false" ht="15" hidden="false" customHeight="false" outlineLevel="0" collapsed="false"/>
    <row r="12120" customFormat="false" ht="15" hidden="false" customHeight="false" outlineLevel="0" collapsed="false"/>
    <row r="12121" customFormat="false" ht="15" hidden="false" customHeight="false" outlineLevel="0" collapsed="false"/>
    <row r="12122" customFormat="false" ht="15" hidden="false" customHeight="false" outlineLevel="0" collapsed="false"/>
    <row r="12123" customFormat="false" ht="15" hidden="false" customHeight="false" outlineLevel="0" collapsed="false"/>
    <row r="12124" customFormat="false" ht="15" hidden="false" customHeight="false" outlineLevel="0" collapsed="false"/>
    <row r="12125" customFormat="false" ht="15" hidden="false" customHeight="false" outlineLevel="0" collapsed="false"/>
    <row r="12126" customFormat="false" ht="15" hidden="false" customHeight="false" outlineLevel="0" collapsed="false"/>
    <row r="12127" customFormat="false" ht="15" hidden="false" customHeight="false" outlineLevel="0" collapsed="false"/>
    <row r="12128" customFormat="false" ht="15" hidden="false" customHeight="false" outlineLevel="0" collapsed="false"/>
    <row r="12129" customFormat="false" ht="15" hidden="false" customHeight="false" outlineLevel="0" collapsed="false"/>
    <row r="12130" customFormat="false" ht="15" hidden="false" customHeight="false" outlineLevel="0" collapsed="false"/>
    <row r="12131" customFormat="false" ht="15" hidden="false" customHeight="false" outlineLevel="0" collapsed="false"/>
    <row r="12132" customFormat="false" ht="15" hidden="false" customHeight="false" outlineLevel="0" collapsed="false"/>
    <row r="12133" customFormat="false" ht="15" hidden="false" customHeight="false" outlineLevel="0" collapsed="false"/>
    <row r="12134" customFormat="false" ht="15" hidden="false" customHeight="false" outlineLevel="0" collapsed="false"/>
    <row r="12135" customFormat="false" ht="15" hidden="false" customHeight="false" outlineLevel="0" collapsed="false"/>
    <row r="12136" customFormat="false" ht="15" hidden="false" customHeight="false" outlineLevel="0" collapsed="false"/>
    <row r="12137" customFormat="false" ht="15" hidden="false" customHeight="false" outlineLevel="0" collapsed="false"/>
    <row r="12138" customFormat="false" ht="15" hidden="false" customHeight="false" outlineLevel="0" collapsed="false"/>
    <row r="12139" customFormat="false" ht="15" hidden="false" customHeight="false" outlineLevel="0" collapsed="false"/>
    <row r="12140" customFormat="false" ht="15" hidden="false" customHeight="false" outlineLevel="0" collapsed="false"/>
    <row r="12141" customFormat="false" ht="15" hidden="false" customHeight="false" outlineLevel="0" collapsed="false"/>
    <row r="12142" customFormat="false" ht="15" hidden="false" customHeight="false" outlineLevel="0" collapsed="false"/>
    <row r="12143" customFormat="false" ht="15" hidden="false" customHeight="false" outlineLevel="0" collapsed="false"/>
    <row r="12144" customFormat="false" ht="15" hidden="false" customHeight="false" outlineLevel="0" collapsed="false"/>
    <row r="12145" customFormat="false" ht="15" hidden="false" customHeight="false" outlineLevel="0" collapsed="false"/>
    <row r="12146" customFormat="false" ht="15" hidden="false" customHeight="false" outlineLevel="0" collapsed="false"/>
    <row r="12147" customFormat="false" ht="15" hidden="false" customHeight="false" outlineLevel="0" collapsed="false"/>
    <row r="12148" customFormat="false" ht="15" hidden="false" customHeight="false" outlineLevel="0" collapsed="false"/>
    <row r="12149" customFormat="false" ht="15" hidden="false" customHeight="false" outlineLevel="0" collapsed="false"/>
    <row r="12150" customFormat="false" ht="15" hidden="false" customHeight="false" outlineLevel="0" collapsed="false"/>
    <row r="12151" customFormat="false" ht="15" hidden="false" customHeight="false" outlineLevel="0" collapsed="false"/>
    <row r="12152" customFormat="false" ht="15" hidden="false" customHeight="false" outlineLevel="0" collapsed="false"/>
    <row r="12153" customFormat="false" ht="15" hidden="false" customHeight="false" outlineLevel="0" collapsed="false"/>
    <row r="12154" customFormat="false" ht="15" hidden="false" customHeight="false" outlineLevel="0" collapsed="false"/>
    <row r="12155" customFormat="false" ht="15" hidden="false" customHeight="false" outlineLevel="0" collapsed="false"/>
    <row r="12156" customFormat="false" ht="15" hidden="false" customHeight="false" outlineLevel="0" collapsed="false"/>
    <row r="12157" customFormat="false" ht="15" hidden="false" customHeight="false" outlineLevel="0" collapsed="false"/>
    <row r="12158" customFormat="false" ht="15" hidden="false" customHeight="false" outlineLevel="0" collapsed="false"/>
    <row r="12159" customFormat="false" ht="15" hidden="false" customHeight="false" outlineLevel="0" collapsed="false"/>
    <row r="12160" customFormat="false" ht="15" hidden="false" customHeight="false" outlineLevel="0" collapsed="false"/>
    <row r="12161" customFormat="false" ht="15" hidden="false" customHeight="false" outlineLevel="0" collapsed="false"/>
    <row r="12162" customFormat="false" ht="15" hidden="false" customHeight="false" outlineLevel="0" collapsed="false"/>
    <row r="12163" customFormat="false" ht="15" hidden="false" customHeight="false" outlineLevel="0" collapsed="false"/>
    <row r="12164" customFormat="false" ht="15" hidden="false" customHeight="false" outlineLevel="0" collapsed="false"/>
    <row r="12165" customFormat="false" ht="15" hidden="false" customHeight="false" outlineLevel="0" collapsed="false"/>
    <row r="12166" customFormat="false" ht="15" hidden="false" customHeight="false" outlineLevel="0" collapsed="false"/>
    <row r="12167" customFormat="false" ht="15" hidden="false" customHeight="false" outlineLevel="0" collapsed="false"/>
    <row r="12168" customFormat="false" ht="15" hidden="false" customHeight="false" outlineLevel="0" collapsed="false"/>
    <row r="12169" customFormat="false" ht="15" hidden="false" customHeight="false" outlineLevel="0" collapsed="false"/>
    <row r="12170" customFormat="false" ht="15" hidden="false" customHeight="false" outlineLevel="0" collapsed="false"/>
    <row r="12171" customFormat="false" ht="15" hidden="false" customHeight="false" outlineLevel="0" collapsed="false"/>
    <row r="12172" customFormat="false" ht="15" hidden="false" customHeight="false" outlineLevel="0" collapsed="false"/>
    <row r="12173" customFormat="false" ht="15" hidden="false" customHeight="false" outlineLevel="0" collapsed="false"/>
    <row r="12174" customFormat="false" ht="15" hidden="false" customHeight="false" outlineLevel="0" collapsed="false"/>
    <row r="12175" customFormat="false" ht="15" hidden="false" customHeight="false" outlineLevel="0" collapsed="false"/>
    <row r="12176" customFormat="false" ht="15" hidden="false" customHeight="false" outlineLevel="0" collapsed="false"/>
    <row r="12177" customFormat="false" ht="15" hidden="false" customHeight="false" outlineLevel="0" collapsed="false"/>
    <row r="12178" customFormat="false" ht="15" hidden="false" customHeight="false" outlineLevel="0" collapsed="false"/>
    <row r="12179" customFormat="false" ht="15" hidden="false" customHeight="false" outlineLevel="0" collapsed="false"/>
    <row r="12180" customFormat="false" ht="15" hidden="false" customHeight="false" outlineLevel="0" collapsed="false"/>
    <row r="12181" customFormat="false" ht="15" hidden="false" customHeight="false" outlineLevel="0" collapsed="false"/>
    <row r="12182" customFormat="false" ht="15" hidden="false" customHeight="false" outlineLevel="0" collapsed="false"/>
    <row r="12183" customFormat="false" ht="15" hidden="false" customHeight="false" outlineLevel="0" collapsed="false"/>
    <row r="12184" customFormat="false" ht="15" hidden="false" customHeight="false" outlineLevel="0" collapsed="false"/>
    <row r="12185" customFormat="false" ht="15" hidden="false" customHeight="false" outlineLevel="0" collapsed="false"/>
    <row r="12186" customFormat="false" ht="15" hidden="false" customHeight="false" outlineLevel="0" collapsed="false"/>
    <row r="12187" customFormat="false" ht="15" hidden="false" customHeight="false" outlineLevel="0" collapsed="false"/>
    <row r="12188" customFormat="false" ht="15" hidden="false" customHeight="false" outlineLevel="0" collapsed="false"/>
    <row r="12189" customFormat="false" ht="15" hidden="false" customHeight="false" outlineLevel="0" collapsed="false"/>
    <row r="12190" customFormat="false" ht="15" hidden="false" customHeight="false" outlineLevel="0" collapsed="false"/>
    <row r="12191" customFormat="false" ht="15" hidden="false" customHeight="false" outlineLevel="0" collapsed="false"/>
    <row r="12192" customFormat="false" ht="15" hidden="false" customHeight="false" outlineLevel="0" collapsed="false"/>
    <row r="12193" customFormat="false" ht="15" hidden="false" customHeight="false" outlineLevel="0" collapsed="false"/>
    <row r="12194" customFormat="false" ht="15" hidden="false" customHeight="false" outlineLevel="0" collapsed="false"/>
    <row r="12195" customFormat="false" ht="15" hidden="false" customHeight="false" outlineLevel="0" collapsed="false"/>
    <row r="12196" customFormat="false" ht="15" hidden="false" customHeight="false" outlineLevel="0" collapsed="false"/>
    <row r="12197" customFormat="false" ht="15" hidden="false" customHeight="false" outlineLevel="0" collapsed="false"/>
    <row r="12198" customFormat="false" ht="15" hidden="false" customHeight="false" outlineLevel="0" collapsed="false"/>
    <row r="12199" customFormat="false" ht="15" hidden="false" customHeight="false" outlineLevel="0" collapsed="false"/>
    <row r="12200" customFormat="false" ht="15" hidden="false" customHeight="false" outlineLevel="0" collapsed="false"/>
    <row r="12201" customFormat="false" ht="15" hidden="false" customHeight="false" outlineLevel="0" collapsed="false"/>
    <row r="12202" customFormat="false" ht="15" hidden="false" customHeight="false" outlineLevel="0" collapsed="false"/>
    <row r="12203" customFormat="false" ht="15" hidden="false" customHeight="false" outlineLevel="0" collapsed="false"/>
    <row r="12204" customFormat="false" ht="15" hidden="false" customHeight="false" outlineLevel="0" collapsed="false"/>
    <row r="12205" customFormat="false" ht="15" hidden="false" customHeight="false" outlineLevel="0" collapsed="false"/>
    <row r="12206" customFormat="false" ht="15" hidden="false" customHeight="false" outlineLevel="0" collapsed="false"/>
    <row r="12207" customFormat="false" ht="15" hidden="false" customHeight="false" outlineLevel="0" collapsed="false"/>
    <row r="12208" customFormat="false" ht="15" hidden="false" customHeight="false" outlineLevel="0" collapsed="false"/>
    <row r="12209" customFormat="false" ht="15" hidden="false" customHeight="false" outlineLevel="0" collapsed="false"/>
    <row r="12210" customFormat="false" ht="15" hidden="false" customHeight="false" outlineLevel="0" collapsed="false"/>
    <row r="12211" customFormat="false" ht="15" hidden="false" customHeight="false" outlineLevel="0" collapsed="false"/>
    <row r="12212" customFormat="false" ht="15" hidden="false" customHeight="false" outlineLevel="0" collapsed="false"/>
    <row r="12213" customFormat="false" ht="15" hidden="false" customHeight="false" outlineLevel="0" collapsed="false"/>
    <row r="12214" customFormat="false" ht="15" hidden="false" customHeight="false" outlineLevel="0" collapsed="false"/>
    <row r="12215" customFormat="false" ht="15" hidden="false" customHeight="false" outlineLevel="0" collapsed="false"/>
    <row r="12216" customFormat="false" ht="15" hidden="false" customHeight="false" outlineLevel="0" collapsed="false"/>
    <row r="12217" customFormat="false" ht="15" hidden="false" customHeight="false" outlineLevel="0" collapsed="false"/>
    <row r="12218" customFormat="false" ht="15" hidden="false" customHeight="false" outlineLevel="0" collapsed="false"/>
    <row r="12219" customFormat="false" ht="15" hidden="false" customHeight="false" outlineLevel="0" collapsed="false"/>
    <row r="12220" customFormat="false" ht="15" hidden="false" customHeight="false" outlineLevel="0" collapsed="false"/>
    <row r="12221" customFormat="false" ht="15" hidden="false" customHeight="false" outlineLevel="0" collapsed="false"/>
    <row r="12222" customFormat="false" ht="15" hidden="false" customHeight="false" outlineLevel="0" collapsed="false"/>
    <row r="12223" customFormat="false" ht="15" hidden="false" customHeight="false" outlineLevel="0" collapsed="false"/>
    <row r="12224" customFormat="false" ht="15" hidden="false" customHeight="false" outlineLevel="0" collapsed="false"/>
    <row r="12225" customFormat="false" ht="15" hidden="false" customHeight="false" outlineLevel="0" collapsed="false"/>
    <row r="12226" customFormat="false" ht="15" hidden="false" customHeight="false" outlineLevel="0" collapsed="false"/>
    <row r="12227" customFormat="false" ht="15" hidden="false" customHeight="false" outlineLevel="0" collapsed="false"/>
    <row r="12228" customFormat="false" ht="15" hidden="false" customHeight="false" outlineLevel="0" collapsed="false"/>
    <row r="12229" customFormat="false" ht="15" hidden="false" customHeight="false" outlineLevel="0" collapsed="false"/>
    <row r="12230" customFormat="false" ht="15" hidden="false" customHeight="false" outlineLevel="0" collapsed="false"/>
    <row r="12231" customFormat="false" ht="15" hidden="false" customHeight="false" outlineLevel="0" collapsed="false"/>
    <row r="12232" customFormat="false" ht="15" hidden="false" customHeight="false" outlineLevel="0" collapsed="false"/>
    <row r="12233" customFormat="false" ht="15" hidden="false" customHeight="false" outlineLevel="0" collapsed="false"/>
    <row r="12234" customFormat="false" ht="15" hidden="false" customHeight="false" outlineLevel="0" collapsed="false"/>
    <row r="12235" customFormat="false" ht="15" hidden="false" customHeight="false" outlineLevel="0" collapsed="false"/>
    <row r="12236" customFormat="false" ht="15" hidden="false" customHeight="false" outlineLevel="0" collapsed="false"/>
    <row r="12237" customFormat="false" ht="15" hidden="false" customHeight="false" outlineLevel="0" collapsed="false"/>
    <row r="12238" customFormat="false" ht="15" hidden="false" customHeight="false" outlineLevel="0" collapsed="false"/>
    <row r="12239" customFormat="false" ht="15" hidden="false" customHeight="false" outlineLevel="0" collapsed="false"/>
    <row r="12240" customFormat="false" ht="15" hidden="false" customHeight="false" outlineLevel="0" collapsed="false"/>
    <row r="12241" customFormat="false" ht="15" hidden="false" customHeight="false" outlineLevel="0" collapsed="false"/>
    <row r="12242" customFormat="false" ht="15" hidden="false" customHeight="false" outlineLevel="0" collapsed="false"/>
    <row r="12243" customFormat="false" ht="15" hidden="false" customHeight="false" outlineLevel="0" collapsed="false"/>
    <row r="12244" customFormat="false" ht="15" hidden="false" customHeight="false" outlineLevel="0" collapsed="false"/>
    <row r="12245" customFormat="false" ht="15" hidden="false" customHeight="false" outlineLevel="0" collapsed="false"/>
    <row r="12246" customFormat="false" ht="15" hidden="false" customHeight="false" outlineLevel="0" collapsed="false"/>
    <row r="12247" customFormat="false" ht="15" hidden="false" customHeight="false" outlineLevel="0" collapsed="false"/>
    <row r="12248" customFormat="false" ht="15" hidden="false" customHeight="false" outlineLevel="0" collapsed="false"/>
    <row r="12249" customFormat="false" ht="15" hidden="false" customHeight="false" outlineLevel="0" collapsed="false"/>
    <row r="12250" customFormat="false" ht="15" hidden="false" customHeight="false" outlineLevel="0" collapsed="false"/>
    <row r="12251" customFormat="false" ht="15" hidden="false" customHeight="false" outlineLevel="0" collapsed="false"/>
    <row r="12252" customFormat="false" ht="15" hidden="false" customHeight="false" outlineLevel="0" collapsed="false"/>
    <row r="12253" customFormat="false" ht="15" hidden="false" customHeight="false" outlineLevel="0" collapsed="false"/>
    <row r="12254" customFormat="false" ht="15" hidden="false" customHeight="false" outlineLevel="0" collapsed="false"/>
    <row r="12255" customFormat="false" ht="15" hidden="false" customHeight="false" outlineLevel="0" collapsed="false"/>
    <row r="12256" customFormat="false" ht="15" hidden="false" customHeight="false" outlineLevel="0" collapsed="false"/>
    <row r="12257" customFormat="false" ht="15" hidden="false" customHeight="false" outlineLevel="0" collapsed="false"/>
    <row r="12258" customFormat="false" ht="15" hidden="false" customHeight="false" outlineLevel="0" collapsed="false"/>
    <row r="12259" customFormat="false" ht="15" hidden="false" customHeight="false" outlineLevel="0" collapsed="false"/>
    <row r="12260" customFormat="false" ht="15" hidden="false" customHeight="false" outlineLevel="0" collapsed="false"/>
    <row r="12261" customFormat="false" ht="15" hidden="false" customHeight="false" outlineLevel="0" collapsed="false"/>
    <row r="12262" customFormat="false" ht="15" hidden="false" customHeight="false" outlineLevel="0" collapsed="false"/>
    <row r="12263" customFormat="false" ht="15" hidden="false" customHeight="false" outlineLevel="0" collapsed="false"/>
    <row r="12264" customFormat="false" ht="15" hidden="false" customHeight="false" outlineLevel="0" collapsed="false"/>
    <row r="12265" customFormat="false" ht="15" hidden="false" customHeight="false" outlineLevel="0" collapsed="false"/>
    <row r="12266" customFormat="false" ht="15" hidden="false" customHeight="false" outlineLevel="0" collapsed="false"/>
    <row r="12267" customFormat="false" ht="15" hidden="false" customHeight="false" outlineLevel="0" collapsed="false"/>
    <row r="12268" customFormat="false" ht="15" hidden="false" customHeight="false" outlineLevel="0" collapsed="false"/>
    <row r="12269" customFormat="false" ht="15" hidden="false" customHeight="false" outlineLevel="0" collapsed="false"/>
    <row r="12270" customFormat="false" ht="15" hidden="false" customHeight="false" outlineLevel="0" collapsed="false"/>
    <row r="12271" customFormat="false" ht="15" hidden="false" customHeight="false" outlineLevel="0" collapsed="false"/>
    <row r="12272" customFormat="false" ht="15" hidden="false" customHeight="false" outlineLevel="0" collapsed="false"/>
    <row r="12273" customFormat="false" ht="15" hidden="false" customHeight="false" outlineLevel="0" collapsed="false"/>
    <row r="12274" customFormat="false" ht="15" hidden="false" customHeight="false" outlineLevel="0" collapsed="false"/>
    <row r="12275" customFormat="false" ht="15" hidden="false" customHeight="false" outlineLevel="0" collapsed="false"/>
    <row r="12276" customFormat="false" ht="15" hidden="false" customHeight="false" outlineLevel="0" collapsed="false"/>
    <row r="12277" customFormat="false" ht="15" hidden="false" customHeight="false" outlineLevel="0" collapsed="false"/>
    <row r="12278" customFormat="false" ht="15" hidden="false" customHeight="false" outlineLevel="0" collapsed="false"/>
    <row r="12279" customFormat="false" ht="15" hidden="false" customHeight="false" outlineLevel="0" collapsed="false"/>
    <row r="12280" customFormat="false" ht="15" hidden="false" customHeight="false" outlineLevel="0" collapsed="false"/>
    <row r="12281" customFormat="false" ht="15" hidden="false" customHeight="false" outlineLevel="0" collapsed="false"/>
    <row r="12282" customFormat="false" ht="15" hidden="false" customHeight="false" outlineLevel="0" collapsed="false"/>
    <row r="12283" customFormat="false" ht="15" hidden="false" customHeight="false" outlineLevel="0" collapsed="false"/>
    <row r="12284" customFormat="false" ht="15" hidden="false" customHeight="false" outlineLevel="0" collapsed="false"/>
    <row r="12285" customFormat="false" ht="15" hidden="false" customHeight="false" outlineLevel="0" collapsed="false"/>
    <row r="12286" customFormat="false" ht="15" hidden="false" customHeight="false" outlineLevel="0" collapsed="false"/>
    <row r="12287" customFormat="false" ht="15" hidden="false" customHeight="false" outlineLevel="0" collapsed="false"/>
    <row r="12288" customFormat="false" ht="15" hidden="false" customHeight="false" outlineLevel="0" collapsed="false"/>
    <row r="12289" customFormat="false" ht="15" hidden="false" customHeight="false" outlineLevel="0" collapsed="false"/>
    <row r="12290" customFormat="false" ht="15" hidden="false" customHeight="false" outlineLevel="0" collapsed="false"/>
    <row r="12291" customFormat="false" ht="15" hidden="false" customHeight="false" outlineLevel="0" collapsed="false"/>
    <row r="12292" customFormat="false" ht="15" hidden="false" customHeight="false" outlineLevel="0" collapsed="false"/>
    <row r="12293" customFormat="false" ht="15" hidden="false" customHeight="false" outlineLevel="0" collapsed="false"/>
    <row r="12294" customFormat="false" ht="15" hidden="false" customHeight="false" outlineLevel="0" collapsed="false"/>
    <row r="12295" customFormat="false" ht="15" hidden="false" customHeight="false" outlineLevel="0" collapsed="false"/>
    <row r="12296" customFormat="false" ht="15" hidden="false" customHeight="false" outlineLevel="0" collapsed="false"/>
    <row r="12297" customFormat="false" ht="15" hidden="false" customHeight="false" outlineLevel="0" collapsed="false"/>
    <row r="12298" customFormat="false" ht="15" hidden="false" customHeight="false" outlineLevel="0" collapsed="false"/>
    <row r="12299" customFormat="false" ht="15" hidden="false" customHeight="false" outlineLevel="0" collapsed="false"/>
    <row r="12300" customFormat="false" ht="15" hidden="false" customHeight="false" outlineLevel="0" collapsed="false"/>
    <row r="12301" customFormat="false" ht="15" hidden="false" customHeight="false" outlineLevel="0" collapsed="false"/>
    <row r="12302" customFormat="false" ht="15" hidden="false" customHeight="false" outlineLevel="0" collapsed="false"/>
    <row r="12303" customFormat="false" ht="15" hidden="false" customHeight="false" outlineLevel="0" collapsed="false"/>
    <row r="12304" customFormat="false" ht="15" hidden="false" customHeight="false" outlineLevel="0" collapsed="false"/>
    <row r="12305" customFormat="false" ht="15" hidden="false" customHeight="false" outlineLevel="0" collapsed="false"/>
    <row r="12306" customFormat="false" ht="15" hidden="false" customHeight="false" outlineLevel="0" collapsed="false"/>
    <row r="12307" customFormat="false" ht="15" hidden="false" customHeight="false" outlineLevel="0" collapsed="false"/>
    <row r="12308" customFormat="false" ht="15" hidden="false" customHeight="false" outlineLevel="0" collapsed="false"/>
    <row r="12309" customFormat="false" ht="15" hidden="false" customHeight="false" outlineLevel="0" collapsed="false"/>
    <row r="12310" customFormat="false" ht="15" hidden="false" customHeight="false" outlineLevel="0" collapsed="false"/>
    <row r="12311" customFormat="false" ht="15" hidden="false" customHeight="false" outlineLevel="0" collapsed="false"/>
    <row r="12312" customFormat="false" ht="15" hidden="false" customHeight="false" outlineLevel="0" collapsed="false"/>
    <row r="12313" customFormat="false" ht="15" hidden="false" customHeight="false" outlineLevel="0" collapsed="false"/>
    <row r="12314" customFormat="false" ht="15" hidden="false" customHeight="false" outlineLevel="0" collapsed="false"/>
    <row r="12315" customFormat="false" ht="15" hidden="false" customHeight="false" outlineLevel="0" collapsed="false"/>
    <row r="12316" customFormat="false" ht="15" hidden="false" customHeight="false" outlineLevel="0" collapsed="false"/>
    <row r="12317" customFormat="false" ht="15" hidden="false" customHeight="false" outlineLevel="0" collapsed="false"/>
    <row r="12318" customFormat="false" ht="15" hidden="false" customHeight="false" outlineLevel="0" collapsed="false"/>
    <row r="12319" customFormat="false" ht="15" hidden="false" customHeight="false" outlineLevel="0" collapsed="false"/>
    <row r="12320" customFormat="false" ht="15" hidden="false" customHeight="false" outlineLevel="0" collapsed="false"/>
    <row r="12321" customFormat="false" ht="15" hidden="false" customHeight="false" outlineLevel="0" collapsed="false"/>
    <row r="12322" customFormat="false" ht="15" hidden="false" customHeight="false" outlineLevel="0" collapsed="false"/>
    <row r="12323" customFormat="false" ht="15" hidden="false" customHeight="false" outlineLevel="0" collapsed="false"/>
    <row r="12324" customFormat="false" ht="15" hidden="false" customHeight="false" outlineLevel="0" collapsed="false"/>
    <row r="12325" customFormat="false" ht="15" hidden="false" customHeight="false" outlineLevel="0" collapsed="false"/>
    <row r="12326" customFormat="false" ht="15" hidden="false" customHeight="false" outlineLevel="0" collapsed="false"/>
    <row r="12327" customFormat="false" ht="15" hidden="false" customHeight="false" outlineLevel="0" collapsed="false"/>
    <row r="12328" customFormat="false" ht="15" hidden="false" customHeight="false" outlineLevel="0" collapsed="false"/>
    <row r="12329" customFormat="false" ht="15" hidden="false" customHeight="false" outlineLevel="0" collapsed="false"/>
    <row r="12330" customFormat="false" ht="15" hidden="false" customHeight="false" outlineLevel="0" collapsed="false"/>
    <row r="12331" customFormat="false" ht="15" hidden="false" customHeight="false" outlineLevel="0" collapsed="false"/>
    <row r="12332" customFormat="false" ht="15" hidden="false" customHeight="false" outlineLevel="0" collapsed="false"/>
    <row r="12333" customFormat="false" ht="15" hidden="false" customHeight="false" outlineLevel="0" collapsed="false"/>
    <row r="12334" customFormat="false" ht="15" hidden="false" customHeight="false" outlineLevel="0" collapsed="false"/>
    <row r="12335" customFormat="false" ht="15" hidden="false" customHeight="false" outlineLevel="0" collapsed="false"/>
    <row r="12336" customFormat="false" ht="15" hidden="false" customHeight="false" outlineLevel="0" collapsed="false"/>
    <row r="12337" customFormat="false" ht="15" hidden="false" customHeight="false" outlineLevel="0" collapsed="false"/>
    <row r="12338" customFormat="false" ht="15" hidden="false" customHeight="false" outlineLevel="0" collapsed="false"/>
    <row r="12339" customFormat="false" ht="15" hidden="false" customHeight="false" outlineLevel="0" collapsed="false"/>
    <row r="12340" customFormat="false" ht="15" hidden="false" customHeight="false" outlineLevel="0" collapsed="false"/>
    <row r="12341" customFormat="false" ht="15" hidden="false" customHeight="false" outlineLevel="0" collapsed="false"/>
    <row r="12342" customFormat="false" ht="15" hidden="false" customHeight="false" outlineLevel="0" collapsed="false"/>
    <row r="12343" customFormat="false" ht="15" hidden="false" customHeight="false" outlineLevel="0" collapsed="false"/>
    <row r="12344" customFormat="false" ht="15" hidden="false" customHeight="false" outlineLevel="0" collapsed="false"/>
    <row r="12345" customFormat="false" ht="15" hidden="false" customHeight="false" outlineLevel="0" collapsed="false"/>
    <row r="12346" customFormat="false" ht="15" hidden="false" customHeight="false" outlineLevel="0" collapsed="false"/>
    <row r="12347" customFormat="false" ht="15" hidden="false" customHeight="false" outlineLevel="0" collapsed="false"/>
    <row r="12348" customFormat="false" ht="15" hidden="false" customHeight="false" outlineLevel="0" collapsed="false"/>
    <row r="12349" customFormat="false" ht="15" hidden="false" customHeight="false" outlineLevel="0" collapsed="false"/>
    <row r="12350" customFormat="false" ht="15" hidden="false" customHeight="false" outlineLevel="0" collapsed="false"/>
    <row r="12351" customFormat="false" ht="15" hidden="false" customHeight="false" outlineLevel="0" collapsed="false"/>
    <row r="12352" customFormat="false" ht="15" hidden="false" customHeight="false" outlineLevel="0" collapsed="false"/>
    <row r="12353" customFormat="false" ht="15" hidden="false" customHeight="false" outlineLevel="0" collapsed="false"/>
    <row r="12354" customFormat="false" ht="15" hidden="false" customHeight="false" outlineLevel="0" collapsed="false"/>
    <row r="12355" customFormat="false" ht="15" hidden="false" customHeight="false" outlineLevel="0" collapsed="false"/>
    <row r="12356" customFormat="false" ht="15" hidden="false" customHeight="false" outlineLevel="0" collapsed="false"/>
    <row r="12357" customFormat="false" ht="15" hidden="false" customHeight="false" outlineLevel="0" collapsed="false"/>
    <row r="12358" customFormat="false" ht="15" hidden="false" customHeight="false" outlineLevel="0" collapsed="false"/>
    <row r="12359" customFormat="false" ht="15" hidden="false" customHeight="false" outlineLevel="0" collapsed="false"/>
    <row r="12360" customFormat="false" ht="15" hidden="false" customHeight="false" outlineLevel="0" collapsed="false"/>
    <row r="12361" customFormat="false" ht="15" hidden="false" customHeight="false" outlineLevel="0" collapsed="false"/>
    <row r="12362" customFormat="false" ht="15" hidden="false" customHeight="false" outlineLevel="0" collapsed="false"/>
    <row r="12363" customFormat="false" ht="15" hidden="false" customHeight="false" outlineLevel="0" collapsed="false"/>
    <row r="12364" customFormat="false" ht="15" hidden="false" customHeight="false" outlineLevel="0" collapsed="false"/>
    <row r="12365" customFormat="false" ht="15" hidden="false" customHeight="false" outlineLevel="0" collapsed="false"/>
    <row r="12366" customFormat="false" ht="15" hidden="false" customHeight="false" outlineLevel="0" collapsed="false"/>
    <row r="12367" customFormat="false" ht="15" hidden="false" customHeight="false" outlineLevel="0" collapsed="false"/>
    <row r="12368" customFormat="false" ht="15" hidden="false" customHeight="false" outlineLevel="0" collapsed="false"/>
    <row r="12369" customFormat="false" ht="15" hidden="false" customHeight="false" outlineLevel="0" collapsed="false"/>
    <row r="12370" customFormat="false" ht="15" hidden="false" customHeight="false" outlineLevel="0" collapsed="false"/>
    <row r="12371" customFormat="false" ht="15" hidden="false" customHeight="false" outlineLevel="0" collapsed="false"/>
    <row r="12372" customFormat="false" ht="15" hidden="false" customHeight="false" outlineLevel="0" collapsed="false"/>
    <row r="12373" customFormat="false" ht="15" hidden="false" customHeight="false" outlineLevel="0" collapsed="false"/>
    <row r="12374" customFormat="false" ht="15" hidden="false" customHeight="false" outlineLevel="0" collapsed="false"/>
    <row r="12375" customFormat="false" ht="15" hidden="false" customHeight="false" outlineLevel="0" collapsed="false"/>
    <row r="12376" customFormat="false" ht="15" hidden="false" customHeight="false" outlineLevel="0" collapsed="false"/>
    <row r="12377" customFormat="false" ht="15" hidden="false" customHeight="false" outlineLevel="0" collapsed="false"/>
    <row r="12378" customFormat="false" ht="15" hidden="false" customHeight="false" outlineLevel="0" collapsed="false"/>
    <row r="12379" customFormat="false" ht="15" hidden="false" customHeight="false" outlineLevel="0" collapsed="false"/>
    <row r="12380" customFormat="false" ht="15" hidden="false" customHeight="false" outlineLevel="0" collapsed="false"/>
    <row r="12381" customFormat="false" ht="15" hidden="false" customHeight="false" outlineLevel="0" collapsed="false"/>
    <row r="12382" customFormat="false" ht="15" hidden="false" customHeight="false" outlineLevel="0" collapsed="false"/>
    <row r="12383" customFormat="false" ht="15" hidden="false" customHeight="false" outlineLevel="0" collapsed="false"/>
    <row r="12384" customFormat="false" ht="15" hidden="false" customHeight="false" outlineLevel="0" collapsed="false"/>
    <row r="12385" customFormat="false" ht="15" hidden="false" customHeight="false" outlineLevel="0" collapsed="false"/>
    <row r="12386" customFormat="false" ht="15" hidden="false" customHeight="false" outlineLevel="0" collapsed="false"/>
    <row r="12387" customFormat="false" ht="15" hidden="false" customHeight="false" outlineLevel="0" collapsed="false"/>
    <row r="12388" customFormat="false" ht="15" hidden="false" customHeight="false" outlineLevel="0" collapsed="false"/>
    <row r="12389" customFormat="false" ht="15" hidden="false" customHeight="false" outlineLevel="0" collapsed="false"/>
    <row r="12390" customFormat="false" ht="15" hidden="false" customHeight="false" outlineLevel="0" collapsed="false"/>
    <row r="12391" customFormat="false" ht="15" hidden="false" customHeight="false" outlineLevel="0" collapsed="false"/>
    <row r="12392" customFormat="false" ht="15" hidden="false" customHeight="false" outlineLevel="0" collapsed="false"/>
    <row r="12393" customFormat="false" ht="15" hidden="false" customHeight="false" outlineLevel="0" collapsed="false"/>
    <row r="12394" customFormat="false" ht="15" hidden="false" customHeight="false" outlineLevel="0" collapsed="false"/>
    <row r="12395" customFormat="false" ht="15" hidden="false" customHeight="false" outlineLevel="0" collapsed="false"/>
    <row r="12396" customFormat="false" ht="15" hidden="false" customHeight="false" outlineLevel="0" collapsed="false"/>
    <row r="12397" customFormat="false" ht="15" hidden="false" customHeight="false" outlineLevel="0" collapsed="false"/>
    <row r="12398" customFormat="false" ht="15" hidden="false" customHeight="false" outlineLevel="0" collapsed="false"/>
    <row r="12399" customFormat="false" ht="15" hidden="false" customHeight="false" outlineLevel="0" collapsed="false"/>
    <row r="12400" customFormat="false" ht="15" hidden="false" customHeight="false" outlineLevel="0" collapsed="false"/>
    <row r="12401" customFormat="false" ht="15" hidden="false" customHeight="false" outlineLevel="0" collapsed="false"/>
    <row r="12402" customFormat="false" ht="15" hidden="false" customHeight="false" outlineLevel="0" collapsed="false"/>
    <row r="12403" customFormat="false" ht="15" hidden="false" customHeight="false" outlineLevel="0" collapsed="false"/>
    <row r="12404" customFormat="false" ht="15" hidden="false" customHeight="false" outlineLevel="0" collapsed="false"/>
    <row r="12405" customFormat="false" ht="15" hidden="false" customHeight="false" outlineLevel="0" collapsed="false"/>
    <row r="12406" customFormat="false" ht="15" hidden="false" customHeight="false" outlineLevel="0" collapsed="false"/>
    <row r="12407" customFormat="false" ht="15" hidden="false" customHeight="false" outlineLevel="0" collapsed="false"/>
    <row r="12408" customFormat="false" ht="15" hidden="false" customHeight="false" outlineLevel="0" collapsed="false"/>
    <row r="12409" customFormat="false" ht="15" hidden="false" customHeight="false" outlineLevel="0" collapsed="false"/>
    <row r="12410" customFormat="false" ht="15" hidden="false" customHeight="false" outlineLevel="0" collapsed="false"/>
    <row r="12411" customFormat="false" ht="15" hidden="false" customHeight="false" outlineLevel="0" collapsed="false"/>
    <row r="12412" customFormat="false" ht="15" hidden="false" customHeight="false" outlineLevel="0" collapsed="false"/>
    <row r="12413" customFormat="false" ht="15" hidden="false" customHeight="false" outlineLevel="0" collapsed="false"/>
    <row r="12414" customFormat="false" ht="15" hidden="false" customHeight="false" outlineLevel="0" collapsed="false"/>
    <row r="12415" customFormat="false" ht="15" hidden="false" customHeight="false" outlineLevel="0" collapsed="false"/>
    <row r="12416" customFormat="false" ht="15" hidden="false" customHeight="false" outlineLevel="0" collapsed="false"/>
    <row r="12417" customFormat="false" ht="15" hidden="false" customHeight="false" outlineLevel="0" collapsed="false"/>
    <row r="12418" customFormat="false" ht="15" hidden="false" customHeight="false" outlineLevel="0" collapsed="false"/>
    <row r="12419" customFormat="false" ht="15" hidden="false" customHeight="false" outlineLevel="0" collapsed="false"/>
    <row r="12420" customFormat="false" ht="15" hidden="false" customHeight="false" outlineLevel="0" collapsed="false"/>
    <row r="12421" customFormat="false" ht="15" hidden="false" customHeight="false" outlineLevel="0" collapsed="false"/>
    <row r="12422" customFormat="false" ht="15" hidden="false" customHeight="false" outlineLevel="0" collapsed="false"/>
    <row r="12423" customFormat="false" ht="15" hidden="false" customHeight="false" outlineLevel="0" collapsed="false"/>
    <row r="12424" customFormat="false" ht="15" hidden="false" customHeight="false" outlineLevel="0" collapsed="false"/>
    <row r="12425" customFormat="false" ht="15" hidden="false" customHeight="false" outlineLevel="0" collapsed="false"/>
    <row r="12426" customFormat="false" ht="15" hidden="false" customHeight="false" outlineLevel="0" collapsed="false"/>
    <row r="12427" customFormat="false" ht="15" hidden="false" customHeight="false" outlineLevel="0" collapsed="false"/>
    <row r="12428" customFormat="false" ht="15" hidden="false" customHeight="false" outlineLevel="0" collapsed="false"/>
    <row r="12429" customFormat="false" ht="15" hidden="false" customHeight="false" outlineLevel="0" collapsed="false"/>
    <row r="12430" customFormat="false" ht="15" hidden="false" customHeight="false" outlineLevel="0" collapsed="false"/>
    <row r="12431" customFormat="false" ht="15" hidden="false" customHeight="false" outlineLevel="0" collapsed="false"/>
    <row r="12432" customFormat="false" ht="15" hidden="false" customHeight="false" outlineLevel="0" collapsed="false"/>
    <row r="12433" customFormat="false" ht="15" hidden="false" customHeight="false" outlineLevel="0" collapsed="false"/>
    <row r="12434" customFormat="false" ht="15" hidden="false" customHeight="false" outlineLevel="0" collapsed="false"/>
    <row r="12435" customFormat="false" ht="15" hidden="false" customHeight="false" outlineLevel="0" collapsed="false"/>
    <row r="12436" customFormat="false" ht="15" hidden="false" customHeight="false" outlineLevel="0" collapsed="false"/>
    <row r="12437" customFormat="false" ht="15" hidden="false" customHeight="false" outlineLevel="0" collapsed="false"/>
    <row r="12438" customFormat="false" ht="15" hidden="false" customHeight="false" outlineLevel="0" collapsed="false"/>
    <row r="12439" customFormat="false" ht="15" hidden="false" customHeight="false" outlineLevel="0" collapsed="false"/>
    <row r="12440" customFormat="false" ht="15" hidden="false" customHeight="false" outlineLevel="0" collapsed="false"/>
    <row r="12441" customFormat="false" ht="15" hidden="false" customHeight="false" outlineLevel="0" collapsed="false"/>
    <row r="12442" customFormat="false" ht="15" hidden="false" customHeight="false" outlineLevel="0" collapsed="false"/>
    <row r="12443" customFormat="false" ht="15" hidden="false" customHeight="false" outlineLevel="0" collapsed="false"/>
    <row r="12444" customFormat="false" ht="15" hidden="false" customHeight="false" outlineLevel="0" collapsed="false"/>
    <row r="12445" customFormat="false" ht="15" hidden="false" customHeight="false" outlineLevel="0" collapsed="false"/>
    <row r="12446" customFormat="false" ht="15" hidden="false" customHeight="false" outlineLevel="0" collapsed="false"/>
    <row r="12447" customFormat="false" ht="15" hidden="false" customHeight="false" outlineLevel="0" collapsed="false"/>
    <row r="12448" customFormat="false" ht="15" hidden="false" customHeight="false" outlineLevel="0" collapsed="false"/>
    <row r="12449" customFormat="false" ht="15" hidden="false" customHeight="false" outlineLevel="0" collapsed="false"/>
    <row r="12450" customFormat="false" ht="15" hidden="false" customHeight="false" outlineLevel="0" collapsed="false"/>
    <row r="12451" customFormat="false" ht="15" hidden="false" customHeight="false" outlineLevel="0" collapsed="false"/>
    <row r="12452" customFormat="false" ht="15" hidden="false" customHeight="false" outlineLevel="0" collapsed="false"/>
    <row r="12453" customFormat="false" ht="15" hidden="false" customHeight="false" outlineLevel="0" collapsed="false"/>
    <row r="12454" customFormat="false" ht="15" hidden="false" customHeight="false" outlineLevel="0" collapsed="false"/>
    <row r="12455" customFormat="false" ht="15" hidden="false" customHeight="false" outlineLevel="0" collapsed="false"/>
    <row r="12456" customFormat="false" ht="15" hidden="false" customHeight="false" outlineLevel="0" collapsed="false"/>
    <row r="12457" customFormat="false" ht="15" hidden="false" customHeight="false" outlineLevel="0" collapsed="false"/>
    <row r="12458" customFormat="false" ht="15" hidden="false" customHeight="false" outlineLevel="0" collapsed="false"/>
    <row r="12459" customFormat="false" ht="15" hidden="false" customHeight="false" outlineLevel="0" collapsed="false"/>
    <row r="12460" customFormat="false" ht="15" hidden="false" customHeight="false" outlineLevel="0" collapsed="false"/>
    <row r="12461" customFormat="false" ht="15" hidden="false" customHeight="false" outlineLevel="0" collapsed="false"/>
    <row r="12462" customFormat="false" ht="15" hidden="false" customHeight="false" outlineLevel="0" collapsed="false"/>
    <row r="12463" customFormat="false" ht="15" hidden="false" customHeight="false" outlineLevel="0" collapsed="false"/>
    <row r="12464" customFormat="false" ht="15" hidden="false" customHeight="false" outlineLevel="0" collapsed="false"/>
    <row r="12465" customFormat="false" ht="15" hidden="false" customHeight="false" outlineLevel="0" collapsed="false"/>
    <row r="12466" customFormat="false" ht="15" hidden="false" customHeight="false" outlineLevel="0" collapsed="false"/>
    <row r="12467" customFormat="false" ht="15" hidden="false" customHeight="false" outlineLevel="0" collapsed="false"/>
    <row r="12468" customFormat="false" ht="15" hidden="false" customHeight="false" outlineLevel="0" collapsed="false"/>
    <row r="12469" customFormat="false" ht="15" hidden="false" customHeight="false" outlineLevel="0" collapsed="false"/>
    <row r="12470" customFormat="false" ht="15" hidden="false" customHeight="false" outlineLevel="0" collapsed="false"/>
    <row r="12471" customFormat="false" ht="15" hidden="false" customHeight="false" outlineLevel="0" collapsed="false"/>
    <row r="12472" customFormat="false" ht="15" hidden="false" customHeight="false" outlineLevel="0" collapsed="false"/>
    <row r="12473" customFormat="false" ht="15" hidden="false" customHeight="false" outlineLevel="0" collapsed="false"/>
    <row r="12474" customFormat="false" ht="15" hidden="false" customHeight="false" outlineLevel="0" collapsed="false"/>
    <row r="12475" customFormat="false" ht="15" hidden="false" customHeight="false" outlineLevel="0" collapsed="false"/>
    <row r="12476" customFormat="false" ht="15" hidden="false" customHeight="false" outlineLevel="0" collapsed="false"/>
    <row r="12477" customFormat="false" ht="15" hidden="false" customHeight="false" outlineLevel="0" collapsed="false"/>
    <row r="12478" customFormat="false" ht="15" hidden="false" customHeight="false" outlineLevel="0" collapsed="false"/>
    <row r="12479" customFormat="false" ht="15" hidden="false" customHeight="false" outlineLevel="0" collapsed="false"/>
    <row r="12480" customFormat="false" ht="15" hidden="false" customHeight="false" outlineLevel="0" collapsed="false"/>
    <row r="12481" customFormat="false" ht="15" hidden="false" customHeight="false" outlineLevel="0" collapsed="false"/>
    <row r="12482" customFormat="false" ht="15" hidden="false" customHeight="false" outlineLevel="0" collapsed="false"/>
    <row r="12483" customFormat="false" ht="15" hidden="false" customHeight="false" outlineLevel="0" collapsed="false"/>
    <row r="12484" customFormat="false" ht="15" hidden="false" customHeight="false" outlineLevel="0" collapsed="false"/>
    <row r="12485" customFormat="false" ht="15" hidden="false" customHeight="false" outlineLevel="0" collapsed="false"/>
    <row r="12486" customFormat="false" ht="15" hidden="false" customHeight="false" outlineLevel="0" collapsed="false"/>
    <row r="12487" customFormat="false" ht="15" hidden="false" customHeight="false" outlineLevel="0" collapsed="false"/>
    <row r="12488" customFormat="false" ht="15" hidden="false" customHeight="false" outlineLevel="0" collapsed="false"/>
    <row r="12489" customFormat="false" ht="15" hidden="false" customHeight="false" outlineLevel="0" collapsed="false"/>
    <row r="12490" customFormat="false" ht="15" hidden="false" customHeight="false" outlineLevel="0" collapsed="false"/>
    <row r="12491" customFormat="false" ht="15" hidden="false" customHeight="false" outlineLevel="0" collapsed="false"/>
    <row r="12492" customFormat="false" ht="15" hidden="false" customHeight="false" outlineLevel="0" collapsed="false"/>
    <row r="12493" customFormat="false" ht="15" hidden="false" customHeight="false" outlineLevel="0" collapsed="false"/>
    <row r="12494" customFormat="false" ht="15" hidden="false" customHeight="false" outlineLevel="0" collapsed="false"/>
    <row r="12495" customFormat="false" ht="15" hidden="false" customHeight="false" outlineLevel="0" collapsed="false"/>
    <row r="12496" customFormat="false" ht="15" hidden="false" customHeight="false" outlineLevel="0" collapsed="false"/>
    <row r="12497" customFormat="false" ht="15" hidden="false" customHeight="false" outlineLevel="0" collapsed="false"/>
    <row r="12498" customFormat="false" ht="15" hidden="false" customHeight="false" outlineLevel="0" collapsed="false"/>
    <row r="12499" customFormat="false" ht="15" hidden="false" customHeight="false" outlineLevel="0" collapsed="false"/>
    <row r="12500" customFormat="false" ht="15" hidden="false" customHeight="false" outlineLevel="0" collapsed="false"/>
    <row r="12501" customFormat="false" ht="15" hidden="false" customHeight="false" outlineLevel="0" collapsed="false"/>
    <row r="12502" customFormat="false" ht="15" hidden="false" customHeight="false" outlineLevel="0" collapsed="false"/>
    <row r="12503" customFormat="false" ht="15" hidden="false" customHeight="false" outlineLevel="0" collapsed="false"/>
    <row r="12504" customFormat="false" ht="15" hidden="false" customHeight="false" outlineLevel="0" collapsed="false"/>
    <row r="12505" customFormat="false" ht="15" hidden="false" customHeight="false" outlineLevel="0" collapsed="false"/>
    <row r="12506" customFormat="false" ht="15" hidden="false" customHeight="false" outlineLevel="0" collapsed="false"/>
    <row r="12507" customFormat="false" ht="15" hidden="false" customHeight="false" outlineLevel="0" collapsed="false"/>
    <row r="12508" customFormat="false" ht="15" hidden="false" customHeight="false" outlineLevel="0" collapsed="false"/>
    <row r="12509" customFormat="false" ht="15" hidden="false" customHeight="false" outlineLevel="0" collapsed="false"/>
    <row r="12510" customFormat="false" ht="15" hidden="false" customHeight="false" outlineLevel="0" collapsed="false"/>
    <row r="12511" customFormat="false" ht="15" hidden="false" customHeight="false" outlineLevel="0" collapsed="false"/>
    <row r="12512" customFormat="false" ht="15" hidden="false" customHeight="false" outlineLevel="0" collapsed="false"/>
    <row r="12513" customFormat="false" ht="15" hidden="false" customHeight="false" outlineLevel="0" collapsed="false"/>
    <row r="12514" customFormat="false" ht="15" hidden="false" customHeight="false" outlineLevel="0" collapsed="false"/>
    <row r="12515" customFormat="false" ht="15" hidden="false" customHeight="false" outlineLevel="0" collapsed="false"/>
    <row r="12516" customFormat="false" ht="15" hidden="false" customHeight="false" outlineLevel="0" collapsed="false"/>
    <row r="12517" customFormat="false" ht="15" hidden="false" customHeight="false" outlineLevel="0" collapsed="false"/>
    <row r="12518" customFormat="false" ht="15" hidden="false" customHeight="false" outlineLevel="0" collapsed="false"/>
    <row r="12519" customFormat="false" ht="15" hidden="false" customHeight="false" outlineLevel="0" collapsed="false"/>
    <row r="12520" customFormat="false" ht="15" hidden="false" customHeight="false" outlineLevel="0" collapsed="false"/>
    <row r="12521" customFormat="false" ht="15" hidden="false" customHeight="false" outlineLevel="0" collapsed="false"/>
    <row r="12522" customFormat="false" ht="15" hidden="false" customHeight="false" outlineLevel="0" collapsed="false"/>
    <row r="12523" customFormat="false" ht="15" hidden="false" customHeight="false" outlineLevel="0" collapsed="false"/>
    <row r="12524" customFormat="false" ht="15" hidden="false" customHeight="false" outlineLevel="0" collapsed="false"/>
    <row r="12525" customFormat="false" ht="15" hidden="false" customHeight="false" outlineLevel="0" collapsed="false"/>
    <row r="12526" customFormat="false" ht="15" hidden="false" customHeight="false" outlineLevel="0" collapsed="false"/>
    <row r="12527" customFormat="false" ht="15" hidden="false" customHeight="false" outlineLevel="0" collapsed="false"/>
    <row r="12528" customFormat="false" ht="15" hidden="false" customHeight="false" outlineLevel="0" collapsed="false"/>
    <row r="12529" customFormat="false" ht="15" hidden="false" customHeight="false" outlineLevel="0" collapsed="false"/>
    <row r="12530" customFormat="false" ht="15" hidden="false" customHeight="false" outlineLevel="0" collapsed="false"/>
    <row r="12531" customFormat="false" ht="15" hidden="false" customHeight="false" outlineLevel="0" collapsed="false"/>
    <row r="12532" customFormat="false" ht="15" hidden="false" customHeight="false" outlineLevel="0" collapsed="false"/>
    <row r="12533" customFormat="false" ht="15" hidden="false" customHeight="false" outlineLevel="0" collapsed="false"/>
    <row r="12534" customFormat="false" ht="15" hidden="false" customHeight="false" outlineLevel="0" collapsed="false"/>
    <row r="12535" customFormat="false" ht="15" hidden="false" customHeight="false" outlineLevel="0" collapsed="false"/>
    <row r="12536" customFormat="false" ht="15" hidden="false" customHeight="false" outlineLevel="0" collapsed="false"/>
    <row r="12537" customFormat="false" ht="15" hidden="false" customHeight="false" outlineLevel="0" collapsed="false"/>
    <row r="12538" customFormat="false" ht="15" hidden="false" customHeight="false" outlineLevel="0" collapsed="false"/>
    <row r="12539" customFormat="false" ht="15" hidden="false" customHeight="false" outlineLevel="0" collapsed="false"/>
    <row r="12540" customFormat="false" ht="15" hidden="false" customHeight="false" outlineLevel="0" collapsed="false"/>
    <row r="12541" customFormat="false" ht="15" hidden="false" customHeight="false" outlineLevel="0" collapsed="false"/>
    <row r="12542" customFormat="false" ht="15" hidden="false" customHeight="false" outlineLevel="0" collapsed="false"/>
    <row r="12543" customFormat="false" ht="15" hidden="false" customHeight="false" outlineLevel="0" collapsed="false"/>
    <row r="12544" customFormat="false" ht="15" hidden="false" customHeight="false" outlineLevel="0" collapsed="false"/>
    <row r="12545" customFormat="false" ht="15" hidden="false" customHeight="false" outlineLevel="0" collapsed="false"/>
    <row r="12546" customFormat="false" ht="15" hidden="false" customHeight="false" outlineLevel="0" collapsed="false"/>
    <row r="12547" customFormat="false" ht="15" hidden="false" customHeight="false" outlineLevel="0" collapsed="false"/>
    <row r="12548" customFormat="false" ht="15" hidden="false" customHeight="false" outlineLevel="0" collapsed="false"/>
    <row r="12549" customFormat="false" ht="15" hidden="false" customHeight="false" outlineLevel="0" collapsed="false"/>
    <row r="12550" customFormat="false" ht="15" hidden="false" customHeight="false" outlineLevel="0" collapsed="false"/>
    <row r="12551" customFormat="false" ht="15" hidden="false" customHeight="false" outlineLevel="0" collapsed="false"/>
    <row r="12552" customFormat="false" ht="15" hidden="false" customHeight="false" outlineLevel="0" collapsed="false"/>
    <row r="12553" customFormat="false" ht="15" hidden="false" customHeight="false" outlineLevel="0" collapsed="false"/>
    <row r="12554" customFormat="false" ht="15" hidden="false" customHeight="false" outlineLevel="0" collapsed="false"/>
    <row r="12555" customFormat="false" ht="15" hidden="false" customHeight="false" outlineLevel="0" collapsed="false"/>
    <row r="12556" customFormat="false" ht="15" hidden="false" customHeight="false" outlineLevel="0" collapsed="false"/>
    <row r="12557" customFormat="false" ht="15" hidden="false" customHeight="false" outlineLevel="0" collapsed="false"/>
    <row r="12558" customFormat="false" ht="15" hidden="false" customHeight="false" outlineLevel="0" collapsed="false"/>
    <row r="12559" customFormat="false" ht="15" hidden="false" customHeight="false" outlineLevel="0" collapsed="false"/>
    <row r="12560" customFormat="false" ht="15" hidden="false" customHeight="false" outlineLevel="0" collapsed="false"/>
    <row r="12561" customFormat="false" ht="15" hidden="false" customHeight="false" outlineLevel="0" collapsed="false"/>
    <row r="12562" customFormat="false" ht="15" hidden="false" customHeight="false" outlineLevel="0" collapsed="false"/>
    <row r="12563" customFormat="false" ht="15" hidden="false" customHeight="false" outlineLevel="0" collapsed="false"/>
    <row r="12564" customFormat="false" ht="15" hidden="false" customHeight="false" outlineLevel="0" collapsed="false"/>
    <row r="12565" customFormat="false" ht="15" hidden="false" customHeight="false" outlineLevel="0" collapsed="false"/>
    <row r="12566" customFormat="false" ht="15" hidden="false" customHeight="false" outlineLevel="0" collapsed="false"/>
    <row r="12567" customFormat="false" ht="15" hidden="false" customHeight="false" outlineLevel="0" collapsed="false"/>
    <row r="12568" customFormat="false" ht="15" hidden="false" customHeight="false" outlineLevel="0" collapsed="false"/>
    <row r="12569" customFormat="false" ht="15" hidden="false" customHeight="false" outlineLevel="0" collapsed="false"/>
    <row r="12570" customFormat="false" ht="15" hidden="false" customHeight="false" outlineLevel="0" collapsed="false"/>
    <row r="12571" customFormat="false" ht="15" hidden="false" customHeight="false" outlineLevel="0" collapsed="false"/>
    <row r="12572" customFormat="false" ht="15" hidden="false" customHeight="false" outlineLevel="0" collapsed="false"/>
    <row r="12573" customFormat="false" ht="15" hidden="false" customHeight="false" outlineLevel="0" collapsed="false"/>
    <row r="12574" customFormat="false" ht="15" hidden="false" customHeight="false" outlineLevel="0" collapsed="false"/>
    <row r="12575" customFormat="false" ht="15" hidden="false" customHeight="false" outlineLevel="0" collapsed="false"/>
    <row r="12576" customFormat="false" ht="15" hidden="false" customHeight="false" outlineLevel="0" collapsed="false"/>
    <row r="12577" customFormat="false" ht="15" hidden="false" customHeight="false" outlineLevel="0" collapsed="false"/>
    <row r="12578" customFormat="false" ht="15" hidden="false" customHeight="false" outlineLevel="0" collapsed="false"/>
    <row r="12579" customFormat="false" ht="15" hidden="false" customHeight="false" outlineLevel="0" collapsed="false"/>
    <row r="12580" customFormat="false" ht="15" hidden="false" customHeight="false" outlineLevel="0" collapsed="false"/>
    <row r="12581" customFormat="false" ht="15" hidden="false" customHeight="false" outlineLevel="0" collapsed="false"/>
    <row r="12582" customFormat="false" ht="15" hidden="false" customHeight="false" outlineLevel="0" collapsed="false"/>
    <row r="12583" customFormat="false" ht="15" hidden="false" customHeight="false" outlineLevel="0" collapsed="false"/>
    <row r="12584" customFormat="false" ht="15" hidden="false" customHeight="false" outlineLevel="0" collapsed="false"/>
    <row r="12585" customFormat="false" ht="15" hidden="false" customHeight="false" outlineLevel="0" collapsed="false"/>
    <row r="12586" customFormat="false" ht="15" hidden="false" customHeight="false" outlineLevel="0" collapsed="false"/>
    <row r="12587" customFormat="false" ht="15" hidden="false" customHeight="false" outlineLevel="0" collapsed="false"/>
    <row r="12588" customFormat="false" ht="15" hidden="false" customHeight="false" outlineLevel="0" collapsed="false"/>
    <row r="12589" customFormat="false" ht="15" hidden="false" customHeight="false" outlineLevel="0" collapsed="false"/>
    <row r="12590" customFormat="false" ht="15" hidden="false" customHeight="false" outlineLevel="0" collapsed="false"/>
    <row r="12591" customFormat="false" ht="15" hidden="false" customHeight="false" outlineLevel="0" collapsed="false"/>
    <row r="12592" customFormat="false" ht="15" hidden="false" customHeight="false" outlineLevel="0" collapsed="false"/>
    <row r="12593" customFormat="false" ht="15" hidden="false" customHeight="false" outlineLevel="0" collapsed="false"/>
    <row r="12594" customFormat="false" ht="15" hidden="false" customHeight="false" outlineLevel="0" collapsed="false"/>
    <row r="12595" customFormat="false" ht="15" hidden="false" customHeight="false" outlineLevel="0" collapsed="false"/>
    <row r="12596" customFormat="false" ht="15" hidden="false" customHeight="false" outlineLevel="0" collapsed="false"/>
    <row r="12597" customFormat="false" ht="15" hidden="false" customHeight="false" outlineLevel="0" collapsed="false"/>
    <row r="12598" customFormat="false" ht="15" hidden="false" customHeight="false" outlineLevel="0" collapsed="false"/>
    <row r="12599" customFormat="false" ht="15" hidden="false" customHeight="false" outlineLevel="0" collapsed="false"/>
    <row r="12600" customFormat="false" ht="15" hidden="false" customHeight="false" outlineLevel="0" collapsed="false"/>
    <row r="12601" customFormat="false" ht="15" hidden="false" customHeight="false" outlineLevel="0" collapsed="false"/>
    <row r="12602" customFormat="false" ht="15" hidden="false" customHeight="false" outlineLevel="0" collapsed="false"/>
    <row r="12603" customFormat="false" ht="15" hidden="false" customHeight="false" outlineLevel="0" collapsed="false"/>
    <row r="12604" customFormat="false" ht="15" hidden="false" customHeight="false" outlineLevel="0" collapsed="false"/>
    <row r="12605" customFormat="false" ht="15" hidden="false" customHeight="false" outlineLevel="0" collapsed="false"/>
    <row r="12606" customFormat="false" ht="15" hidden="false" customHeight="false" outlineLevel="0" collapsed="false"/>
    <row r="12607" customFormat="false" ht="15" hidden="false" customHeight="false" outlineLevel="0" collapsed="false"/>
    <row r="12608" customFormat="false" ht="15" hidden="false" customHeight="false" outlineLevel="0" collapsed="false"/>
    <row r="12609" customFormat="false" ht="15" hidden="false" customHeight="false" outlineLevel="0" collapsed="false"/>
    <row r="12610" customFormat="false" ht="15" hidden="false" customHeight="false" outlineLevel="0" collapsed="false"/>
    <row r="12611" customFormat="false" ht="15" hidden="false" customHeight="false" outlineLevel="0" collapsed="false"/>
    <row r="12612" customFormat="false" ht="15" hidden="false" customHeight="false" outlineLevel="0" collapsed="false"/>
    <row r="12613" customFormat="false" ht="15" hidden="false" customHeight="false" outlineLevel="0" collapsed="false"/>
    <row r="12614" customFormat="false" ht="15" hidden="false" customHeight="false" outlineLevel="0" collapsed="false"/>
    <row r="12615" customFormat="false" ht="15" hidden="false" customHeight="false" outlineLevel="0" collapsed="false"/>
    <row r="12616" customFormat="false" ht="15" hidden="false" customHeight="false" outlineLevel="0" collapsed="false"/>
    <row r="12617" customFormat="false" ht="15" hidden="false" customHeight="false" outlineLevel="0" collapsed="false"/>
    <row r="12618" customFormat="false" ht="15" hidden="false" customHeight="false" outlineLevel="0" collapsed="false"/>
    <row r="12619" customFormat="false" ht="15" hidden="false" customHeight="false" outlineLevel="0" collapsed="false"/>
    <row r="12620" customFormat="false" ht="15" hidden="false" customHeight="false" outlineLevel="0" collapsed="false"/>
    <row r="12621" customFormat="false" ht="15" hidden="false" customHeight="false" outlineLevel="0" collapsed="false"/>
    <row r="12622" customFormat="false" ht="15" hidden="false" customHeight="false" outlineLevel="0" collapsed="false"/>
    <row r="12623" customFormat="false" ht="15" hidden="false" customHeight="false" outlineLevel="0" collapsed="false"/>
    <row r="12624" customFormat="false" ht="15" hidden="false" customHeight="false" outlineLevel="0" collapsed="false"/>
    <row r="12625" customFormat="false" ht="15" hidden="false" customHeight="false" outlineLevel="0" collapsed="false"/>
    <row r="12626" customFormat="false" ht="15" hidden="false" customHeight="false" outlineLevel="0" collapsed="false"/>
    <row r="12627" customFormat="false" ht="15" hidden="false" customHeight="false" outlineLevel="0" collapsed="false"/>
    <row r="12628" customFormat="false" ht="15" hidden="false" customHeight="false" outlineLevel="0" collapsed="false"/>
    <row r="12629" customFormat="false" ht="15" hidden="false" customHeight="false" outlineLevel="0" collapsed="false"/>
    <row r="12630" customFormat="false" ht="15" hidden="false" customHeight="false" outlineLevel="0" collapsed="false"/>
    <row r="12631" customFormat="false" ht="15" hidden="false" customHeight="false" outlineLevel="0" collapsed="false"/>
    <row r="12632" customFormat="false" ht="15" hidden="false" customHeight="false" outlineLevel="0" collapsed="false"/>
    <row r="12633" customFormat="false" ht="15" hidden="false" customHeight="false" outlineLevel="0" collapsed="false"/>
    <row r="12634" customFormat="false" ht="15" hidden="false" customHeight="false" outlineLevel="0" collapsed="false"/>
    <row r="12635" customFormat="false" ht="15" hidden="false" customHeight="false" outlineLevel="0" collapsed="false"/>
    <row r="12636" customFormat="false" ht="15" hidden="false" customHeight="false" outlineLevel="0" collapsed="false"/>
    <row r="12637" customFormat="false" ht="15" hidden="false" customHeight="false" outlineLevel="0" collapsed="false"/>
    <row r="12638" customFormat="false" ht="15" hidden="false" customHeight="false" outlineLevel="0" collapsed="false"/>
    <row r="12639" customFormat="false" ht="15" hidden="false" customHeight="false" outlineLevel="0" collapsed="false"/>
    <row r="12640" customFormat="false" ht="15" hidden="false" customHeight="false" outlineLevel="0" collapsed="false"/>
    <row r="12641" customFormat="false" ht="15" hidden="false" customHeight="false" outlineLevel="0" collapsed="false"/>
    <row r="12642" customFormat="false" ht="15" hidden="false" customHeight="false" outlineLevel="0" collapsed="false"/>
    <row r="12643" customFormat="false" ht="15" hidden="false" customHeight="false" outlineLevel="0" collapsed="false"/>
    <row r="12644" customFormat="false" ht="15" hidden="false" customHeight="false" outlineLevel="0" collapsed="false"/>
    <row r="12645" customFormat="false" ht="15" hidden="false" customHeight="false" outlineLevel="0" collapsed="false"/>
    <row r="12646" customFormat="false" ht="15" hidden="false" customHeight="false" outlineLevel="0" collapsed="false"/>
    <row r="12647" customFormat="false" ht="15" hidden="false" customHeight="false" outlineLevel="0" collapsed="false"/>
    <row r="12648" customFormat="false" ht="15" hidden="false" customHeight="false" outlineLevel="0" collapsed="false"/>
    <row r="12649" customFormat="false" ht="15" hidden="false" customHeight="false" outlineLevel="0" collapsed="false"/>
    <row r="12650" customFormat="false" ht="15" hidden="false" customHeight="false" outlineLevel="0" collapsed="false"/>
    <row r="12651" customFormat="false" ht="15" hidden="false" customHeight="false" outlineLevel="0" collapsed="false"/>
    <row r="12652" customFormat="false" ht="15" hidden="false" customHeight="false" outlineLevel="0" collapsed="false"/>
    <row r="12653" customFormat="false" ht="15" hidden="false" customHeight="false" outlineLevel="0" collapsed="false"/>
    <row r="12654" customFormat="false" ht="15" hidden="false" customHeight="false" outlineLevel="0" collapsed="false"/>
    <row r="12655" customFormat="false" ht="15" hidden="false" customHeight="false" outlineLevel="0" collapsed="false"/>
    <row r="12656" customFormat="false" ht="15" hidden="false" customHeight="false" outlineLevel="0" collapsed="false"/>
    <row r="12657" customFormat="false" ht="15" hidden="false" customHeight="false" outlineLevel="0" collapsed="false"/>
    <row r="12658" customFormat="false" ht="15" hidden="false" customHeight="false" outlineLevel="0" collapsed="false"/>
    <row r="12659" customFormat="false" ht="15" hidden="false" customHeight="false" outlineLevel="0" collapsed="false"/>
    <row r="12660" customFormat="false" ht="15" hidden="false" customHeight="false" outlineLevel="0" collapsed="false"/>
    <row r="12661" customFormat="false" ht="15" hidden="false" customHeight="false" outlineLevel="0" collapsed="false"/>
    <row r="12662" customFormat="false" ht="15" hidden="false" customHeight="false" outlineLevel="0" collapsed="false"/>
    <row r="12663" customFormat="false" ht="15" hidden="false" customHeight="false" outlineLevel="0" collapsed="false"/>
    <row r="12664" customFormat="false" ht="15" hidden="false" customHeight="false" outlineLevel="0" collapsed="false"/>
    <row r="12665" customFormat="false" ht="15" hidden="false" customHeight="false" outlineLevel="0" collapsed="false"/>
    <row r="12666" customFormat="false" ht="15" hidden="false" customHeight="false" outlineLevel="0" collapsed="false"/>
    <row r="12667" customFormat="false" ht="15" hidden="false" customHeight="false" outlineLevel="0" collapsed="false"/>
    <row r="12668" customFormat="false" ht="15" hidden="false" customHeight="false" outlineLevel="0" collapsed="false"/>
    <row r="12669" customFormat="false" ht="15" hidden="false" customHeight="false" outlineLevel="0" collapsed="false"/>
    <row r="12670" customFormat="false" ht="15" hidden="false" customHeight="false" outlineLevel="0" collapsed="false"/>
    <row r="12671" customFormat="false" ht="15" hidden="false" customHeight="false" outlineLevel="0" collapsed="false"/>
    <row r="12672" customFormat="false" ht="15" hidden="false" customHeight="false" outlineLevel="0" collapsed="false"/>
    <row r="12673" customFormat="false" ht="15" hidden="false" customHeight="false" outlineLevel="0" collapsed="false"/>
    <row r="12674" customFormat="false" ht="15" hidden="false" customHeight="false" outlineLevel="0" collapsed="false"/>
    <row r="12675" customFormat="false" ht="15" hidden="false" customHeight="false" outlineLevel="0" collapsed="false"/>
    <row r="12676" customFormat="false" ht="15" hidden="false" customHeight="false" outlineLevel="0" collapsed="false"/>
    <row r="12677" customFormat="false" ht="15" hidden="false" customHeight="false" outlineLevel="0" collapsed="false"/>
    <row r="12678" customFormat="false" ht="15" hidden="false" customHeight="false" outlineLevel="0" collapsed="false"/>
    <row r="12679" customFormat="false" ht="15" hidden="false" customHeight="false" outlineLevel="0" collapsed="false"/>
    <row r="12680" customFormat="false" ht="15" hidden="false" customHeight="false" outlineLevel="0" collapsed="false"/>
    <row r="12681" customFormat="false" ht="15" hidden="false" customHeight="false" outlineLevel="0" collapsed="false"/>
    <row r="12682" customFormat="false" ht="15" hidden="false" customHeight="false" outlineLevel="0" collapsed="false"/>
    <row r="12683" customFormat="false" ht="15" hidden="false" customHeight="false" outlineLevel="0" collapsed="false"/>
    <row r="12684" customFormat="false" ht="15" hidden="false" customHeight="false" outlineLevel="0" collapsed="false"/>
    <row r="12685" customFormat="false" ht="15" hidden="false" customHeight="false" outlineLevel="0" collapsed="false"/>
    <row r="12686" customFormat="false" ht="15" hidden="false" customHeight="false" outlineLevel="0" collapsed="false"/>
    <row r="12687" customFormat="false" ht="15" hidden="false" customHeight="false" outlineLevel="0" collapsed="false"/>
    <row r="12688" customFormat="false" ht="15" hidden="false" customHeight="false" outlineLevel="0" collapsed="false"/>
    <row r="12689" customFormat="false" ht="15" hidden="false" customHeight="false" outlineLevel="0" collapsed="false"/>
    <row r="12690" customFormat="false" ht="15" hidden="false" customHeight="false" outlineLevel="0" collapsed="false"/>
    <row r="12691" customFormat="false" ht="15" hidden="false" customHeight="false" outlineLevel="0" collapsed="false"/>
    <row r="12692" customFormat="false" ht="15" hidden="false" customHeight="false" outlineLevel="0" collapsed="false"/>
    <row r="12693" customFormat="false" ht="15" hidden="false" customHeight="false" outlineLevel="0" collapsed="false"/>
    <row r="12694" customFormat="false" ht="15" hidden="false" customHeight="false" outlineLevel="0" collapsed="false"/>
    <row r="12695" customFormat="false" ht="15" hidden="false" customHeight="false" outlineLevel="0" collapsed="false"/>
    <row r="12696" customFormat="false" ht="15" hidden="false" customHeight="false" outlineLevel="0" collapsed="false"/>
    <row r="12697" customFormat="false" ht="15" hidden="false" customHeight="false" outlineLevel="0" collapsed="false"/>
    <row r="12698" customFormat="false" ht="15" hidden="false" customHeight="false" outlineLevel="0" collapsed="false"/>
    <row r="12699" customFormat="false" ht="15" hidden="false" customHeight="false" outlineLevel="0" collapsed="false"/>
    <row r="12700" customFormat="false" ht="15" hidden="false" customHeight="false" outlineLevel="0" collapsed="false"/>
    <row r="12701" customFormat="false" ht="15" hidden="false" customHeight="false" outlineLevel="0" collapsed="false"/>
    <row r="12702" customFormat="false" ht="15" hidden="false" customHeight="false" outlineLevel="0" collapsed="false"/>
    <row r="12703" customFormat="false" ht="15" hidden="false" customHeight="false" outlineLevel="0" collapsed="false"/>
    <row r="12704" customFormat="false" ht="15" hidden="false" customHeight="false" outlineLevel="0" collapsed="false"/>
    <row r="12705" customFormat="false" ht="15" hidden="false" customHeight="false" outlineLevel="0" collapsed="false"/>
    <row r="12706" customFormat="false" ht="15" hidden="false" customHeight="false" outlineLevel="0" collapsed="false"/>
    <row r="12707" customFormat="false" ht="15" hidden="false" customHeight="false" outlineLevel="0" collapsed="false"/>
    <row r="12708" customFormat="false" ht="15" hidden="false" customHeight="false" outlineLevel="0" collapsed="false"/>
    <row r="12709" customFormat="false" ht="15" hidden="false" customHeight="false" outlineLevel="0" collapsed="false"/>
    <row r="12710" customFormat="false" ht="15" hidden="false" customHeight="false" outlineLevel="0" collapsed="false"/>
    <row r="12711" customFormat="false" ht="15" hidden="false" customHeight="false" outlineLevel="0" collapsed="false"/>
    <row r="12712" customFormat="false" ht="15" hidden="false" customHeight="false" outlineLevel="0" collapsed="false"/>
    <row r="12713" customFormat="false" ht="15" hidden="false" customHeight="false" outlineLevel="0" collapsed="false"/>
    <row r="12714" customFormat="false" ht="15" hidden="false" customHeight="false" outlineLevel="0" collapsed="false"/>
    <row r="12715" customFormat="false" ht="15" hidden="false" customHeight="false" outlineLevel="0" collapsed="false"/>
    <row r="12716" customFormat="false" ht="15" hidden="false" customHeight="false" outlineLevel="0" collapsed="false"/>
    <row r="12717" customFormat="false" ht="15" hidden="false" customHeight="false" outlineLevel="0" collapsed="false"/>
    <row r="12718" customFormat="false" ht="15" hidden="false" customHeight="false" outlineLevel="0" collapsed="false"/>
    <row r="12719" customFormat="false" ht="15" hidden="false" customHeight="false" outlineLevel="0" collapsed="false"/>
    <row r="12720" customFormat="false" ht="15" hidden="false" customHeight="false" outlineLevel="0" collapsed="false"/>
    <row r="12721" customFormat="false" ht="15" hidden="false" customHeight="false" outlineLevel="0" collapsed="false"/>
    <row r="12722" customFormat="false" ht="15" hidden="false" customHeight="false" outlineLevel="0" collapsed="false"/>
    <row r="12723" customFormat="false" ht="15" hidden="false" customHeight="false" outlineLevel="0" collapsed="false"/>
    <row r="12724" customFormat="false" ht="15" hidden="false" customHeight="false" outlineLevel="0" collapsed="false"/>
    <row r="12725" customFormat="false" ht="15" hidden="false" customHeight="false" outlineLevel="0" collapsed="false"/>
    <row r="12726" customFormat="false" ht="15" hidden="false" customHeight="false" outlineLevel="0" collapsed="false"/>
    <row r="12727" customFormat="false" ht="15" hidden="false" customHeight="false" outlineLevel="0" collapsed="false"/>
    <row r="12728" customFormat="false" ht="15" hidden="false" customHeight="false" outlineLevel="0" collapsed="false"/>
    <row r="12729" customFormat="false" ht="15" hidden="false" customHeight="false" outlineLevel="0" collapsed="false"/>
    <row r="12730" customFormat="false" ht="15" hidden="false" customHeight="false" outlineLevel="0" collapsed="false"/>
    <row r="12731" customFormat="false" ht="15" hidden="false" customHeight="false" outlineLevel="0" collapsed="false"/>
    <row r="12732" customFormat="false" ht="15" hidden="false" customHeight="false" outlineLevel="0" collapsed="false"/>
    <row r="12733" customFormat="false" ht="15" hidden="false" customHeight="false" outlineLevel="0" collapsed="false"/>
    <row r="12734" customFormat="false" ht="15" hidden="false" customHeight="false" outlineLevel="0" collapsed="false"/>
    <row r="12735" customFormat="false" ht="15" hidden="false" customHeight="false" outlineLevel="0" collapsed="false"/>
    <row r="12736" customFormat="false" ht="15" hidden="false" customHeight="false" outlineLevel="0" collapsed="false"/>
    <row r="12737" customFormat="false" ht="15" hidden="false" customHeight="false" outlineLevel="0" collapsed="false"/>
    <row r="12738" customFormat="false" ht="15" hidden="false" customHeight="false" outlineLevel="0" collapsed="false"/>
    <row r="12739" customFormat="false" ht="15" hidden="false" customHeight="false" outlineLevel="0" collapsed="false"/>
    <row r="12740" customFormat="false" ht="15" hidden="false" customHeight="false" outlineLevel="0" collapsed="false"/>
    <row r="12741" customFormat="false" ht="15" hidden="false" customHeight="false" outlineLevel="0" collapsed="false"/>
    <row r="12742" customFormat="false" ht="15" hidden="false" customHeight="false" outlineLevel="0" collapsed="false"/>
    <row r="12743" customFormat="false" ht="15" hidden="false" customHeight="false" outlineLevel="0" collapsed="false"/>
    <row r="12744" customFormat="false" ht="15" hidden="false" customHeight="false" outlineLevel="0" collapsed="false"/>
    <row r="12745" customFormat="false" ht="15" hidden="false" customHeight="false" outlineLevel="0" collapsed="false"/>
    <row r="12746" customFormat="false" ht="15" hidden="false" customHeight="false" outlineLevel="0" collapsed="false"/>
    <row r="12747" customFormat="false" ht="15" hidden="false" customHeight="false" outlineLevel="0" collapsed="false"/>
    <row r="12748" customFormat="false" ht="15" hidden="false" customHeight="false" outlineLevel="0" collapsed="false"/>
    <row r="12749" customFormat="false" ht="15" hidden="false" customHeight="false" outlineLevel="0" collapsed="false"/>
    <row r="12750" customFormat="false" ht="15" hidden="false" customHeight="false" outlineLevel="0" collapsed="false"/>
    <row r="12751" customFormat="false" ht="15" hidden="false" customHeight="false" outlineLevel="0" collapsed="false"/>
    <row r="12752" customFormat="false" ht="15" hidden="false" customHeight="false" outlineLevel="0" collapsed="false"/>
    <row r="12753" customFormat="false" ht="15" hidden="false" customHeight="false" outlineLevel="0" collapsed="false"/>
    <row r="12754" customFormat="false" ht="15" hidden="false" customHeight="false" outlineLevel="0" collapsed="false"/>
    <row r="12755" customFormat="false" ht="15" hidden="false" customHeight="false" outlineLevel="0" collapsed="false"/>
    <row r="12756" customFormat="false" ht="15" hidden="false" customHeight="false" outlineLevel="0" collapsed="false"/>
    <row r="12757" customFormat="false" ht="15" hidden="false" customHeight="false" outlineLevel="0" collapsed="false"/>
    <row r="12758" customFormat="false" ht="15" hidden="false" customHeight="false" outlineLevel="0" collapsed="false"/>
    <row r="12759" customFormat="false" ht="15" hidden="false" customHeight="false" outlineLevel="0" collapsed="false"/>
    <row r="12760" customFormat="false" ht="15" hidden="false" customHeight="false" outlineLevel="0" collapsed="false"/>
    <row r="12761" customFormat="false" ht="15" hidden="false" customHeight="false" outlineLevel="0" collapsed="false"/>
    <row r="12762" customFormat="false" ht="15" hidden="false" customHeight="false" outlineLevel="0" collapsed="false"/>
    <row r="12763" customFormat="false" ht="15" hidden="false" customHeight="false" outlineLevel="0" collapsed="false"/>
    <row r="12764" customFormat="false" ht="15" hidden="false" customHeight="false" outlineLevel="0" collapsed="false"/>
    <row r="12765" customFormat="false" ht="15" hidden="false" customHeight="false" outlineLevel="0" collapsed="false"/>
    <row r="12766" customFormat="false" ht="15" hidden="false" customHeight="false" outlineLevel="0" collapsed="false"/>
    <row r="12767" customFormat="false" ht="15" hidden="false" customHeight="false" outlineLevel="0" collapsed="false"/>
    <row r="12768" customFormat="false" ht="15" hidden="false" customHeight="false" outlineLevel="0" collapsed="false"/>
    <row r="12769" customFormat="false" ht="15" hidden="false" customHeight="false" outlineLevel="0" collapsed="false"/>
    <row r="12770" customFormat="false" ht="15" hidden="false" customHeight="false" outlineLevel="0" collapsed="false"/>
    <row r="12771" customFormat="false" ht="15" hidden="false" customHeight="false" outlineLevel="0" collapsed="false"/>
    <row r="12772" customFormat="false" ht="15" hidden="false" customHeight="false" outlineLevel="0" collapsed="false"/>
    <row r="12773" customFormat="false" ht="15" hidden="false" customHeight="false" outlineLevel="0" collapsed="false"/>
    <row r="12774" customFormat="false" ht="15" hidden="false" customHeight="false" outlineLevel="0" collapsed="false"/>
    <row r="12775" customFormat="false" ht="15" hidden="false" customHeight="false" outlineLevel="0" collapsed="false"/>
    <row r="12776" customFormat="false" ht="15" hidden="false" customHeight="false" outlineLevel="0" collapsed="false"/>
    <row r="12777" customFormat="false" ht="15" hidden="false" customHeight="false" outlineLevel="0" collapsed="false"/>
    <row r="12778" customFormat="false" ht="15" hidden="false" customHeight="false" outlineLevel="0" collapsed="false"/>
    <row r="12779" customFormat="false" ht="15" hidden="false" customHeight="false" outlineLevel="0" collapsed="false"/>
    <row r="12780" customFormat="false" ht="15" hidden="false" customHeight="false" outlineLevel="0" collapsed="false"/>
    <row r="12781" customFormat="false" ht="15" hidden="false" customHeight="false" outlineLevel="0" collapsed="false"/>
    <row r="12782" customFormat="false" ht="15" hidden="false" customHeight="false" outlineLevel="0" collapsed="false"/>
    <row r="12783" customFormat="false" ht="15" hidden="false" customHeight="false" outlineLevel="0" collapsed="false"/>
    <row r="12784" customFormat="false" ht="15" hidden="false" customHeight="false" outlineLevel="0" collapsed="false"/>
    <row r="12785" customFormat="false" ht="15" hidden="false" customHeight="false" outlineLevel="0" collapsed="false"/>
    <row r="12786" customFormat="false" ht="15" hidden="false" customHeight="false" outlineLevel="0" collapsed="false"/>
    <row r="12787" customFormat="false" ht="15" hidden="false" customHeight="false" outlineLevel="0" collapsed="false"/>
    <row r="12788" customFormat="false" ht="15" hidden="false" customHeight="false" outlineLevel="0" collapsed="false"/>
    <row r="12789" customFormat="false" ht="15" hidden="false" customHeight="false" outlineLevel="0" collapsed="false"/>
    <row r="12790" customFormat="false" ht="15" hidden="false" customHeight="false" outlineLevel="0" collapsed="false"/>
    <row r="12791" customFormat="false" ht="15" hidden="false" customHeight="false" outlineLevel="0" collapsed="false"/>
    <row r="12792" customFormat="false" ht="15" hidden="false" customHeight="false" outlineLevel="0" collapsed="false"/>
    <row r="12793" customFormat="false" ht="15" hidden="false" customHeight="false" outlineLevel="0" collapsed="false"/>
    <row r="12794" customFormat="false" ht="15" hidden="false" customHeight="false" outlineLevel="0" collapsed="false"/>
    <row r="12795" customFormat="false" ht="15" hidden="false" customHeight="false" outlineLevel="0" collapsed="false"/>
    <row r="12796" customFormat="false" ht="15" hidden="false" customHeight="false" outlineLevel="0" collapsed="false"/>
    <row r="12797" customFormat="false" ht="15" hidden="false" customHeight="false" outlineLevel="0" collapsed="false"/>
    <row r="12798" customFormat="false" ht="15" hidden="false" customHeight="false" outlineLevel="0" collapsed="false"/>
    <row r="12799" customFormat="false" ht="15" hidden="false" customHeight="false" outlineLevel="0" collapsed="false"/>
    <row r="12800" customFormat="false" ht="15" hidden="false" customHeight="false" outlineLevel="0" collapsed="false"/>
    <row r="12801" customFormat="false" ht="15" hidden="false" customHeight="false" outlineLevel="0" collapsed="false"/>
    <row r="12802" customFormat="false" ht="15" hidden="false" customHeight="false" outlineLevel="0" collapsed="false"/>
    <row r="12803" customFormat="false" ht="15" hidden="false" customHeight="false" outlineLevel="0" collapsed="false"/>
    <row r="12804" customFormat="false" ht="15" hidden="false" customHeight="false" outlineLevel="0" collapsed="false"/>
    <row r="12805" customFormat="false" ht="15" hidden="false" customHeight="false" outlineLevel="0" collapsed="false"/>
    <row r="12806" customFormat="false" ht="15" hidden="false" customHeight="false" outlineLevel="0" collapsed="false"/>
    <row r="12807" customFormat="false" ht="15" hidden="false" customHeight="false" outlineLevel="0" collapsed="false"/>
    <row r="12808" customFormat="false" ht="15" hidden="false" customHeight="false" outlineLevel="0" collapsed="false"/>
    <row r="12809" customFormat="false" ht="15" hidden="false" customHeight="false" outlineLevel="0" collapsed="false"/>
    <row r="12810" customFormat="false" ht="15" hidden="false" customHeight="false" outlineLevel="0" collapsed="false"/>
    <row r="12811" customFormat="false" ht="15" hidden="false" customHeight="false" outlineLevel="0" collapsed="false"/>
    <row r="12812" customFormat="false" ht="15" hidden="false" customHeight="false" outlineLevel="0" collapsed="false"/>
    <row r="12813" customFormat="false" ht="15" hidden="false" customHeight="false" outlineLevel="0" collapsed="false"/>
    <row r="12814" customFormat="false" ht="15" hidden="false" customHeight="false" outlineLevel="0" collapsed="false"/>
    <row r="12815" customFormat="false" ht="15" hidden="false" customHeight="false" outlineLevel="0" collapsed="false"/>
    <row r="12816" customFormat="false" ht="15" hidden="false" customHeight="false" outlineLevel="0" collapsed="false"/>
    <row r="12817" customFormat="false" ht="15" hidden="false" customHeight="false" outlineLevel="0" collapsed="false"/>
    <row r="12818" customFormat="false" ht="15" hidden="false" customHeight="false" outlineLevel="0" collapsed="false"/>
    <row r="12819" customFormat="false" ht="15" hidden="false" customHeight="false" outlineLevel="0" collapsed="false"/>
    <row r="12820" customFormat="false" ht="15" hidden="false" customHeight="false" outlineLevel="0" collapsed="false"/>
    <row r="12821" customFormat="false" ht="15" hidden="false" customHeight="false" outlineLevel="0" collapsed="false"/>
    <row r="12822" customFormat="false" ht="15" hidden="false" customHeight="false" outlineLevel="0" collapsed="false"/>
    <row r="12823" customFormat="false" ht="15" hidden="false" customHeight="false" outlineLevel="0" collapsed="false"/>
    <row r="12824" customFormat="false" ht="15" hidden="false" customHeight="false" outlineLevel="0" collapsed="false"/>
    <row r="12825" customFormat="false" ht="15" hidden="false" customHeight="false" outlineLevel="0" collapsed="false"/>
    <row r="12826" customFormat="false" ht="15" hidden="false" customHeight="false" outlineLevel="0" collapsed="false"/>
    <row r="12827" customFormat="false" ht="15" hidden="false" customHeight="false" outlineLevel="0" collapsed="false"/>
    <row r="12828" customFormat="false" ht="15" hidden="false" customHeight="false" outlineLevel="0" collapsed="false"/>
    <row r="12829" customFormat="false" ht="15" hidden="false" customHeight="false" outlineLevel="0" collapsed="false"/>
    <row r="12830" customFormat="false" ht="15" hidden="false" customHeight="false" outlineLevel="0" collapsed="false"/>
    <row r="12831" customFormat="false" ht="15" hidden="false" customHeight="false" outlineLevel="0" collapsed="false"/>
    <row r="12832" customFormat="false" ht="15" hidden="false" customHeight="false" outlineLevel="0" collapsed="false"/>
    <row r="12833" customFormat="false" ht="15" hidden="false" customHeight="false" outlineLevel="0" collapsed="false"/>
    <row r="12834" customFormat="false" ht="15" hidden="false" customHeight="false" outlineLevel="0" collapsed="false"/>
    <row r="12835" customFormat="false" ht="15" hidden="false" customHeight="false" outlineLevel="0" collapsed="false"/>
    <row r="12836" customFormat="false" ht="15" hidden="false" customHeight="false" outlineLevel="0" collapsed="false"/>
    <row r="12837" customFormat="false" ht="15" hidden="false" customHeight="false" outlineLevel="0" collapsed="false"/>
    <row r="12838" customFormat="false" ht="15" hidden="false" customHeight="false" outlineLevel="0" collapsed="false"/>
    <row r="12839" customFormat="false" ht="15" hidden="false" customHeight="false" outlineLevel="0" collapsed="false"/>
    <row r="12840" customFormat="false" ht="15" hidden="false" customHeight="false" outlineLevel="0" collapsed="false"/>
    <row r="12841" customFormat="false" ht="15" hidden="false" customHeight="false" outlineLevel="0" collapsed="false"/>
    <row r="12842" customFormat="false" ht="15" hidden="false" customHeight="false" outlineLevel="0" collapsed="false"/>
    <row r="12843" customFormat="false" ht="15" hidden="false" customHeight="false" outlineLevel="0" collapsed="false"/>
    <row r="12844" customFormat="false" ht="15" hidden="false" customHeight="false" outlineLevel="0" collapsed="false"/>
    <row r="12845" customFormat="false" ht="15" hidden="false" customHeight="false" outlineLevel="0" collapsed="false"/>
    <row r="12846" customFormat="false" ht="15" hidden="false" customHeight="false" outlineLevel="0" collapsed="false"/>
    <row r="12847" customFormat="false" ht="15" hidden="false" customHeight="false" outlineLevel="0" collapsed="false"/>
    <row r="12848" customFormat="false" ht="15" hidden="false" customHeight="false" outlineLevel="0" collapsed="false"/>
    <row r="12849" customFormat="false" ht="15" hidden="false" customHeight="false" outlineLevel="0" collapsed="false"/>
    <row r="12850" customFormat="false" ht="15" hidden="false" customHeight="false" outlineLevel="0" collapsed="false"/>
    <row r="12851" customFormat="false" ht="15" hidden="false" customHeight="false" outlineLevel="0" collapsed="false"/>
    <row r="12852" customFormat="false" ht="15" hidden="false" customHeight="false" outlineLevel="0" collapsed="false"/>
    <row r="12853" customFormat="false" ht="15" hidden="false" customHeight="false" outlineLevel="0" collapsed="false"/>
    <row r="12854" customFormat="false" ht="15" hidden="false" customHeight="false" outlineLevel="0" collapsed="false"/>
    <row r="12855" customFormat="false" ht="15" hidden="false" customHeight="false" outlineLevel="0" collapsed="false"/>
    <row r="12856" customFormat="false" ht="15" hidden="false" customHeight="false" outlineLevel="0" collapsed="false"/>
    <row r="12857" customFormat="false" ht="15" hidden="false" customHeight="false" outlineLevel="0" collapsed="false"/>
    <row r="12858" customFormat="false" ht="15" hidden="false" customHeight="false" outlineLevel="0" collapsed="false"/>
    <row r="12859" customFormat="false" ht="15" hidden="false" customHeight="false" outlineLevel="0" collapsed="false"/>
    <row r="12860" customFormat="false" ht="15" hidden="false" customHeight="false" outlineLevel="0" collapsed="false"/>
    <row r="12861" customFormat="false" ht="15" hidden="false" customHeight="false" outlineLevel="0" collapsed="false"/>
    <row r="12862" customFormat="false" ht="15" hidden="false" customHeight="false" outlineLevel="0" collapsed="false"/>
    <row r="12863" customFormat="false" ht="15" hidden="false" customHeight="false" outlineLevel="0" collapsed="false"/>
    <row r="12864" customFormat="false" ht="15" hidden="false" customHeight="false" outlineLevel="0" collapsed="false"/>
    <row r="12865" customFormat="false" ht="15" hidden="false" customHeight="false" outlineLevel="0" collapsed="false"/>
    <row r="12866" customFormat="false" ht="15" hidden="false" customHeight="false" outlineLevel="0" collapsed="false"/>
    <row r="12867" customFormat="false" ht="15" hidden="false" customHeight="false" outlineLevel="0" collapsed="false"/>
    <row r="12868" customFormat="false" ht="15" hidden="false" customHeight="false" outlineLevel="0" collapsed="false"/>
    <row r="12869" customFormat="false" ht="15" hidden="false" customHeight="false" outlineLevel="0" collapsed="false"/>
    <row r="12870" customFormat="false" ht="15" hidden="false" customHeight="false" outlineLevel="0" collapsed="false"/>
    <row r="12871" customFormat="false" ht="15" hidden="false" customHeight="false" outlineLevel="0" collapsed="false"/>
    <row r="12872" customFormat="false" ht="15" hidden="false" customHeight="false" outlineLevel="0" collapsed="false"/>
    <row r="12873" customFormat="false" ht="15" hidden="false" customHeight="false" outlineLevel="0" collapsed="false"/>
    <row r="12874" customFormat="false" ht="15" hidden="false" customHeight="false" outlineLevel="0" collapsed="false"/>
    <row r="12875" customFormat="false" ht="15" hidden="false" customHeight="false" outlineLevel="0" collapsed="false"/>
    <row r="12876" customFormat="false" ht="15" hidden="false" customHeight="false" outlineLevel="0" collapsed="false"/>
    <row r="12877" customFormat="false" ht="15" hidden="false" customHeight="false" outlineLevel="0" collapsed="false"/>
    <row r="12878" customFormat="false" ht="15" hidden="false" customHeight="false" outlineLevel="0" collapsed="false"/>
    <row r="12879" customFormat="false" ht="15" hidden="false" customHeight="false" outlineLevel="0" collapsed="false"/>
    <row r="12880" customFormat="false" ht="15" hidden="false" customHeight="false" outlineLevel="0" collapsed="false"/>
    <row r="12881" customFormat="false" ht="15" hidden="false" customHeight="false" outlineLevel="0" collapsed="false"/>
    <row r="12882" customFormat="false" ht="15" hidden="false" customHeight="false" outlineLevel="0" collapsed="false"/>
    <row r="12883" customFormat="false" ht="15" hidden="false" customHeight="false" outlineLevel="0" collapsed="false"/>
    <row r="12884" customFormat="false" ht="15" hidden="false" customHeight="false" outlineLevel="0" collapsed="false"/>
    <row r="12885" customFormat="false" ht="15" hidden="false" customHeight="false" outlineLevel="0" collapsed="false"/>
    <row r="12886" customFormat="false" ht="15" hidden="false" customHeight="false" outlineLevel="0" collapsed="false"/>
    <row r="12887" customFormat="false" ht="15" hidden="false" customHeight="false" outlineLevel="0" collapsed="false"/>
    <row r="12888" customFormat="false" ht="15" hidden="false" customHeight="false" outlineLevel="0" collapsed="false"/>
    <row r="12889" customFormat="false" ht="15" hidden="false" customHeight="false" outlineLevel="0" collapsed="false"/>
    <row r="12890" customFormat="false" ht="15" hidden="false" customHeight="false" outlineLevel="0" collapsed="false"/>
    <row r="12891" customFormat="false" ht="15" hidden="false" customHeight="false" outlineLevel="0" collapsed="false"/>
    <row r="12892" customFormat="false" ht="15" hidden="false" customHeight="false" outlineLevel="0" collapsed="false"/>
    <row r="12893" customFormat="false" ht="15" hidden="false" customHeight="false" outlineLevel="0" collapsed="false"/>
    <row r="12894" customFormat="false" ht="15" hidden="false" customHeight="false" outlineLevel="0" collapsed="false"/>
    <row r="12895" customFormat="false" ht="15" hidden="false" customHeight="false" outlineLevel="0" collapsed="false"/>
    <row r="12896" customFormat="false" ht="15" hidden="false" customHeight="false" outlineLevel="0" collapsed="false"/>
    <row r="12897" customFormat="false" ht="15" hidden="false" customHeight="false" outlineLevel="0" collapsed="false"/>
    <row r="12898" customFormat="false" ht="15" hidden="false" customHeight="false" outlineLevel="0" collapsed="false"/>
    <row r="12899" customFormat="false" ht="15" hidden="false" customHeight="false" outlineLevel="0" collapsed="false"/>
    <row r="12900" customFormat="false" ht="15" hidden="false" customHeight="false" outlineLevel="0" collapsed="false"/>
    <row r="12901" customFormat="false" ht="15" hidden="false" customHeight="false" outlineLevel="0" collapsed="false"/>
    <row r="12902" customFormat="false" ht="15" hidden="false" customHeight="false" outlineLevel="0" collapsed="false"/>
    <row r="12903" customFormat="false" ht="15" hidden="false" customHeight="false" outlineLevel="0" collapsed="false"/>
    <row r="12904" customFormat="false" ht="15" hidden="false" customHeight="false" outlineLevel="0" collapsed="false"/>
    <row r="12905" customFormat="false" ht="15" hidden="false" customHeight="false" outlineLevel="0" collapsed="false"/>
    <row r="12906" customFormat="false" ht="15" hidden="false" customHeight="false" outlineLevel="0" collapsed="false"/>
    <row r="12907" customFormat="false" ht="15" hidden="false" customHeight="false" outlineLevel="0" collapsed="false"/>
    <row r="12908" customFormat="false" ht="15" hidden="false" customHeight="false" outlineLevel="0" collapsed="false"/>
    <row r="12909" customFormat="false" ht="15" hidden="false" customHeight="false" outlineLevel="0" collapsed="false"/>
    <row r="12910" customFormat="false" ht="15" hidden="false" customHeight="false" outlineLevel="0" collapsed="false"/>
    <row r="12911" customFormat="false" ht="15" hidden="false" customHeight="false" outlineLevel="0" collapsed="false"/>
    <row r="12912" customFormat="false" ht="15" hidden="false" customHeight="false" outlineLevel="0" collapsed="false"/>
    <row r="12913" customFormat="false" ht="15" hidden="false" customHeight="false" outlineLevel="0" collapsed="false"/>
    <row r="12914" customFormat="false" ht="15" hidden="false" customHeight="false" outlineLevel="0" collapsed="false"/>
    <row r="12915" customFormat="false" ht="15" hidden="false" customHeight="false" outlineLevel="0" collapsed="false"/>
    <row r="12916" customFormat="false" ht="15" hidden="false" customHeight="false" outlineLevel="0" collapsed="false"/>
    <row r="12917" customFormat="false" ht="15" hidden="false" customHeight="false" outlineLevel="0" collapsed="false"/>
    <row r="12918" customFormat="false" ht="15" hidden="false" customHeight="false" outlineLevel="0" collapsed="false"/>
    <row r="12919" customFormat="false" ht="15" hidden="false" customHeight="false" outlineLevel="0" collapsed="false"/>
    <row r="12920" customFormat="false" ht="15" hidden="false" customHeight="false" outlineLevel="0" collapsed="false"/>
    <row r="12921" customFormat="false" ht="15" hidden="false" customHeight="false" outlineLevel="0" collapsed="false"/>
    <row r="12922" customFormat="false" ht="15" hidden="false" customHeight="false" outlineLevel="0" collapsed="false"/>
    <row r="12923" customFormat="false" ht="15" hidden="false" customHeight="false" outlineLevel="0" collapsed="false"/>
    <row r="12924" customFormat="false" ht="15" hidden="false" customHeight="false" outlineLevel="0" collapsed="false"/>
    <row r="12925" customFormat="false" ht="15" hidden="false" customHeight="false" outlineLevel="0" collapsed="false"/>
    <row r="12926" customFormat="false" ht="15" hidden="false" customHeight="false" outlineLevel="0" collapsed="false"/>
    <row r="12927" customFormat="false" ht="15" hidden="false" customHeight="false" outlineLevel="0" collapsed="false"/>
    <row r="12928" customFormat="false" ht="15" hidden="false" customHeight="false" outlineLevel="0" collapsed="false"/>
    <row r="12929" customFormat="false" ht="15" hidden="false" customHeight="false" outlineLevel="0" collapsed="false"/>
    <row r="12930" customFormat="false" ht="15" hidden="false" customHeight="false" outlineLevel="0" collapsed="false"/>
    <row r="12931" customFormat="false" ht="15" hidden="false" customHeight="false" outlineLevel="0" collapsed="false"/>
    <row r="12932" customFormat="false" ht="15" hidden="false" customHeight="false" outlineLevel="0" collapsed="false"/>
    <row r="12933" customFormat="false" ht="15" hidden="false" customHeight="false" outlineLevel="0" collapsed="false"/>
    <row r="12934" customFormat="false" ht="15" hidden="false" customHeight="false" outlineLevel="0" collapsed="false"/>
    <row r="12935" customFormat="false" ht="15" hidden="false" customHeight="false" outlineLevel="0" collapsed="false"/>
    <row r="12936" customFormat="false" ht="15" hidden="false" customHeight="false" outlineLevel="0" collapsed="false"/>
    <row r="12937" customFormat="false" ht="15" hidden="false" customHeight="false" outlineLevel="0" collapsed="false"/>
    <row r="12938" customFormat="false" ht="15" hidden="false" customHeight="false" outlineLevel="0" collapsed="false"/>
    <row r="12939" customFormat="false" ht="15" hidden="false" customHeight="false" outlineLevel="0" collapsed="false"/>
    <row r="12940" customFormat="false" ht="15" hidden="false" customHeight="false" outlineLevel="0" collapsed="false"/>
    <row r="12941" customFormat="false" ht="15" hidden="false" customHeight="false" outlineLevel="0" collapsed="false"/>
    <row r="12942" customFormat="false" ht="15" hidden="false" customHeight="false" outlineLevel="0" collapsed="false"/>
    <row r="12943" customFormat="false" ht="15" hidden="false" customHeight="false" outlineLevel="0" collapsed="false"/>
    <row r="12944" customFormat="false" ht="15" hidden="false" customHeight="false" outlineLevel="0" collapsed="false"/>
    <row r="12945" customFormat="false" ht="15" hidden="false" customHeight="false" outlineLevel="0" collapsed="false"/>
    <row r="12946" customFormat="false" ht="15" hidden="false" customHeight="false" outlineLevel="0" collapsed="false"/>
    <row r="12947" customFormat="false" ht="15" hidden="false" customHeight="false" outlineLevel="0" collapsed="false"/>
    <row r="12948" customFormat="false" ht="15" hidden="false" customHeight="false" outlineLevel="0" collapsed="false"/>
    <row r="12949" customFormat="false" ht="15" hidden="false" customHeight="false" outlineLevel="0" collapsed="false"/>
    <row r="12950" customFormat="false" ht="15" hidden="false" customHeight="false" outlineLevel="0" collapsed="false"/>
    <row r="12951" customFormat="false" ht="15" hidden="false" customHeight="false" outlineLevel="0" collapsed="false"/>
    <row r="12952" customFormat="false" ht="15" hidden="false" customHeight="false" outlineLevel="0" collapsed="false"/>
    <row r="12953" customFormat="false" ht="15" hidden="false" customHeight="false" outlineLevel="0" collapsed="false"/>
    <row r="12954" customFormat="false" ht="15" hidden="false" customHeight="false" outlineLevel="0" collapsed="false"/>
    <row r="12955" customFormat="false" ht="15" hidden="false" customHeight="false" outlineLevel="0" collapsed="false"/>
    <row r="12956" customFormat="false" ht="15" hidden="false" customHeight="false" outlineLevel="0" collapsed="false"/>
    <row r="12957" customFormat="false" ht="15" hidden="false" customHeight="false" outlineLevel="0" collapsed="false"/>
    <row r="12958" customFormat="false" ht="15" hidden="false" customHeight="false" outlineLevel="0" collapsed="false"/>
    <row r="12959" customFormat="false" ht="15" hidden="false" customHeight="false" outlineLevel="0" collapsed="false"/>
    <row r="12960" customFormat="false" ht="15" hidden="false" customHeight="false" outlineLevel="0" collapsed="false"/>
    <row r="12961" customFormat="false" ht="15" hidden="false" customHeight="false" outlineLevel="0" collapsed="false"/>
    <row r="12962" customFormat="false" ht="15" hidden="false" customHeight="false" outlineLevel="0" collapsed="false"/>
    <row r="12963" customFormat="false" ht="15" hidden="false" customHeight="false" outlineLevel="0" collapsed="false"/>
    <row r="12964" customFormat="false" ht="15" hidden="false" customHeight="false" outlineLevel="0" collapsed="false"/>
    <row r="12965" customFormat="false" ht="15" hidden="false" customHeight="false" outlineLevel="0" collapsed="false"/>
    <row r="12966" customFormat="false" ht="15" hidden="false" customHeight="false" outlineLevel="0" collapsed="false"/>
    <row r="12967" customFormat="false" ht="15" hidden="false" customHeight="false" outlineLevel="0" collapsed="false"/>
    <row r="12968" customFormat="false" ht="15" hidden="false" customHeight="false" outlineLevel="0" collapsed="false"/>
    <row r="12969" customFormat="false" ht="15" hidden="false" customHeight="false" outlineLevel="0" collapsed="false"/>
    <row r="12970" customFormat="false" ht="15" hidden="false" customHeight="false" outlineLevel="0" collapsed="false"/>
    <row r="12971" customFormat="false" ht="15" hidden="false" customHeight="false" outlineLevel="0" collapsed="false"/>
    <row r="12972" customFormat="false" ht="15" hidden="false" customHeight="false" outlineLevel="0" collapsed="false"/>
    <row r="12973" customFormat="false" ht="15" hidden="false" customHeight="false" outlineLevel="0" collapsed="false"/>
    <row r="12974" customFormat="false" ht="15" hidden="false" customHeight="false" outlineLevel="0" collapsed="false"/>
    <row r="12975" customFormat="false" ht="15" hidden="false" customHeight="false" outlineLevel="0" collapsed="false"/>
    <row r="12976" customFormat="false" ht="15" hidden="false" customHeight="false" outlineLevel="0" collapsed="false"/>
    <row r="12977" customFormat="false" ht="15" hidden="false" customHeight="false" outlineLevel="0" collapsed="false"/>
    <row r="12978" customFormat="false" ht="15" hidden="false" customHeight="false" outlineLevel="0" collapsed="false"/>
    <row r="12979" customFormat="false" ht="15" hidden="false" customHeight="false" outlineLevel="0" collapsed="false"/>
    <row r="12980" customFormat="false" ht="15" hidden="false" customHeight="false" outlineLevel="0" collapsed="false"/>
    <row r="12981" customFormat="false" ht="15" hidden="false" customHeight="false" outlineLevel="0" collapsed="false"/>
    <row r="12982" customFormat="false" ht="15" hidden="false" customHeight="false" outlineLevel="0" collapsed="false"/>
    <row r="12983" customFormat="false" ht="15" hidden="false" customHeight="false" outlineLevel="0" collapsed="false"/>
    <row r="12984" customFormat="false" ht="15" hidden="false" customHeight="false" outlineLevel="0" collapsed="false"/>
    <row r="12985" customFormat="false" ht="15" hidden="false" customHeight="false" outlineLevel="0" collapsed="false"/>
    <row r="12986" customFormat="false" ht="15" hidden="false" customHeight="false" outlineLevel="0" collapsed="false"/>
    <row r="12987" customFormat="false" ht="15" hidden="false" customHeight="false" outlineLevel="0" collapsed="false"/>
    <row r="12988" customFormat="false" ht="15" hidden="false" customHeight="false" outlineLevel="0" collapsed="false"/>
    <row r="12989" customFormat="false" ht="15" hidden="false" customHeight="false" outlineLevel="0" collapsed="false"/>
    <row r="12990" customFormat="false" ht="15" hidden="false" customHeight="false" outlineLevel="0" collapsed="false"/>
    <row r="12991" customFormat="false" ht="15" hidden="false" customHeight="false" outlineLevel="0" collapsed="false"/>
    <row r="12992" customFormat="false" ht="15" hidden="false" customHeight="false" outlineLevel="0" collapsed="false"/>
    <row r="12993" customFormat="false" ht="15" hidden="false" customHeight="false" outlineLevel="0" collapsed="false"/>
    <row r="12994" customFormat="false" ht="15" hidden="false" customHeight="false" outlineLevel="0" collapsed="false"/>
    <row r="12995" customFormat="false" ht="15" hidden="false" customHeight="false" outlineLevel="0" collapsed="false"/>
    <row r="12996" customFormat="false" ht="15" hidden="false" customHeight="false" outlineLevel="0" collapsed="false"/>
    <row r="12997" customFormat="false" ht="15" hidden="false" customHeight="false" outlineLevel="0" collapsed="false"/>
    <row r="12998" customFormat="false" ht="15" hidden="false" customHeight="false" outlineLevel="0" collapsed="false"/>
    <row r="12999" customFormat="false" ht="15" hidden="false" customHeight="false" outlineLevel="0" collapsed="false"/>
    <row r="13000" customFormat="false" ht="15" hidden="false" customHeight="false" outlineLevel="0" collapsed="false"/>
    <row r="13001" customFormat="false" ht="15" hidden="false" customHeight="false" outlineLevel="0" collapsed="false"/>
    <row r="13002" customFormat="false" ht="15" hidden="false" customHeight="false" outlineLevel="0" collapsed="false"/>
    <row r="13003" customFormat="false" ht="15" hidden="false" customHeight="false" outlineLevel="0" collapsed="false"/>
    <row r="13004" customFormat="false" ht="15" hidden="false" customHeight="false" outlineLevel="0" collapsed="false"/>
    <row r="13005" customFormat="false" ht="15" hidden="false" customHeight="false" outlineLevel="0" collapsed="false"/>
    <row r="13006" customFormat="false" ht="15" hidden="false" customHeight="false" outlineLevel="0" collapsed="false"/>
    <row r="13007" customFormat="false" ht="15" hidden="false" customHeight="false" outlineLevel="0" collapsed="false"/>
    <row r="13008" customFormat="false" ht="15" hidden="false" customHeight="false" outlineLevel="0" collapsed="false"/>
    <row r="13009" customFormat="false" ht="15" hidden="false" customHeight="false" outlineLevel="0" collapsed="false"/>
    <row r="13010" customFormat="false" ht="15" hidden="false" customHeight="false" outlineLevel="0" collapsed="false"/>
    <row r="13011" customFormat="false" ht="15" hidden="false" customHeight="false" outlineLevel="0" collapsed="false"/>
    <row r="13012" customFormat="false" ht="15" hidden="false" customHeight="false" outlineLevel="0" collapsed="false"/>
    <row r="13013" customFormat="false" ht="15" hidden="false" customHeight="false" outlineLevel="0" collapsed="false"/>
    <row r="13014" customFormat="false" ht="15" hidden="false" customHeight="false" outlineLevel="0" collapsed="false"/>
    <row r="13015" customFormat="false" ht="15" hidden="false" customHeight="false" outlineLevel="0" collapsed="false"/>
    <row r="13016" customFormat="false" ht="15" hidden="false" customHeight="false" outlineLevel="0" collapsed="false"/>
    <row r="13017" customFormat="false" ht="15" hidden="false" customHeight="false" outlineLevel="0" collapsed="false"/>
    <row r="13018" customFormat="false" ht="15" hidden="false" customHeight="false" outlineLevel="0" collapsed="false"/>
    <row r="13019" customFormat="false" ht="15" hidden="false" customHeight="false" outlineLevel="0" collapsed="false"/>
    <row r="13020" customFormat="false" ht="15" hidden="false" customHeight="false" outlineLevel="0" collapsed="false"/>
    <row r="13021" customFormat="false" ht="15" hidden="false" customHeight="false" outlineLevel="0" collapsed="false"/>
    <row r="13022" customFormat="false" ht="15" hidden="false" customHeight="false" outlineLevel="0" collapsed="false"/>
    <row r="13023" customFormat="false" ht="15" hidden="false" customHeight="false" outlineLevel="0" collapsed="false"/>
    <row r="13024" customFormat="false" ht="15" hidden="false" customHeight="false" outlineLevel="0" collapsed="false"/>
    <row r="13025" customFormat="false" ht="15" hidden="false" customHeight="false" outlineLevel="0" collapsed="false"/>
    <row r="13026" customFormat="false" ht="15" hidden="false" customHeight="false" outlineLevel="0" collapsed="false"/>
    <row r="13027" customFormat="false" ht="15" hidden="false" customHeight="false" outlineLevel="0" collapsed="false"/>
    <row r="13028" customFormat="false" ht="15" hidden="false" customHeight="false" outlineLevel="0" collapsed="false"/>
    <row r="13029" customFormat="false" ht="15" hidden="false" customHeight="false" outlineLevel="0" collapsed="false"/>
    <row r="13030" customFormat="false" ht="15" hidden="false" customHeight="false" outlineLevel="0" collapsed="false"/>
    <row r="13031" customFormat="false" ht="15" hidden="false" customHeight="false" outlineLevel="0" collapsed="false"/>
    <row r="13032" customFormat="false" ht="15" hidden="false" customHeight="false" outlineLevel="0" collapsed="false"/>
    <row r="13033" customFormat="false" ht="15" hidden="false" customHeight="false" outlineLevel="0" collapsed="false"/>
    <row r="13034" customFormat="false" ht="15" hidden="false" customHeight="false" outlineLevel="0" collapsed="false"/>
    <row r="13035" customFormat="false" ht="15" hidden="false" customHeight="false" outlineLevel="0" collapsed="false"/>
    <row r="13036" customFormat="false" ht="15" hidden="false" customHeight="false" outlineLevel="0" collapsed="false"/>
    <row r="13037" customFormat="false" ht="15" hidden="false" customHeight="false" outlineLevel="0" collapsed="false"/>
    <row r="13038" customFormat="false" ht="15" hidden="false" customHeight="false" outlineLevel="0" collapsed="false"/>
    <row r="13039" customFormat="false" ht="15" hidden="false" customHeight="false" outlineLevel="0" collapsed="false"/>
    <row r="13040" customFormat="false" ht="15" hidden="false" customHeight="false" outlineLevel="0" collapsed="false"/>
    <row r="13041" customFormat="false" ht="15" hidden="false" customHeight="false" outlineLevel="0" collapsed="false"/>
    <row r="13042" customFormat="false" ht="15" hidden="false" customHeight="false" outlineLevel="0" collapsed="false"/>
    <row r="13043" customFormat="false" ht="15" hidden="false" customHeight="false" outlineLevel="0" collapsed="false"/>
    <row r="13044" customFormat="false" ht="15" hidden="false" customHeight="false" outlineLevel="0" collapsed="false"/>
    <row r="13045" customFormat="false" ht="15" hidden="false" customHeight="false" outlineLevel="0" collapsed="false"/>
    <row r="13046" customFormat="false" ht="15" hidden="false" customHeight="false" outlineLevel="0" collapsed="false"/>
    <row r="13047" customFormat="false" ht="15" hidden="false" customHeight="false" outlineLevel="0" collapsed="false"/>
    <row r="13048" customFormat="false" ht="15" hidden="false" customHeight="false" outlineLevel="0" collapsed="false"/>
    <row r="13049" customFormat="false" ht="15" hidden="false" customHeight="false" outlineLevel="0" collapsed="false"/>
    <row r="13050" customFormat="false" ht="15" hidden="false" customHeight="false" outlineLevel="0" collapsed="false"/>
    <row r="13051" customFormat="false" ht="15" hidden="false" customHeight="false" outlineLevel="0" collapsed="false"/>
    <row r="13052" customFormat="false" ht="15" hidden="false" customHeight="false" outlineLevel="0" collapsed="false"/>
    <row r="13053" customFormat="false" ht="15" hidden="false" customHeight="false" outlineLevel="0" collapsed="false"/>
    <row r="13054" customFormat="false" ht="15" hidden="false" customHeight="false" outlineLevel="0" collapsed="false"/>
    <row r="13055" customFormat="false" ht="15" hidden="false" customHeight="false" outlineLevel="0" collapsed="false"/>
    <row r="13056" customFormat="false" ht="15" hidden="false" customHeight="false" outlineLevel="0" collapsed="false"/>
    <row r="13057" customFormat="false" ht="15" hidden="false" customHeight="false" outlineLevel="0" collapsed="false"/>
    <row r="13058" customFormat="false" ht="15" hidden="false" customHeight="false" outlineLevel="0" collapsed="false"/>
    <row r="13059" customFormat="false" ht="15" hidden="false" customHeight="false" outlineLevel="0" collapsed="false"/>
    <row r="13060" customFormat="false" ht="15" hidden="false" customHeight="false" outlineLevel="0" collapsed="false"/>
    <row r="13061" customFormat="false" ht="15" hidden="false" customHeight="false" outlineLevel="0" collapsed="false"/>
    <row r="13062" customFormat="false" ht="15" hidden="false" customHeight="false" outlineLevel="0" collapsed="false"/>
    <row r="13063" customFormat="false" ht="15" hidden="false" customHeight="false" outlineLevel="0" collapsed="false"/>
    <row r="13064" customFormat="false" ht="15" hidden="false" customHeight="false" outlineLevel="0" collapsed="false"/>
    <row r="13065" customFormat="false" ht="15" hidden="false" customHeight="false" outlineLevel="0" collapsed="false"/>
    <row r="13066" customFormat="false" ht="15" hidden="false" customHeight="false" outlineLevel="0" collapsed="false"/>
    <row r="13067" customFormat="false" ht="15" hidden="false" customHeight="false" outlineLevel="0" collapsed="false"/>
    <row r="13068" customFormat="false" ht="15" hidden="false" customHeight="false" outlineLevel="0" collapsed="false"/>
    <row r="13069" customFormat="false" ht="15" hidden="false" customHeight="false" outlineLevel="0" collapsed="false"/>
    <row r="13070" customFormat="false" ht="15" hidden="false" customHeight="false" outlineLevel="0" collapsed="false"/>
    <row r="13071" customFormat="false" ht="15" hidden="false" customHeight="false" outlineLevel="0" collapsed="false"/>
    <row r="13072" customFormat="false" ht="15" hidden="false" customHeight="false" outlineLevel="0" collapsed="false"/>
    <row r="13073" customFormat="false" ht="15" hidden="false" customHeight="false" outlineLevel="0" collapsed="false"/>
    <row r="13074" customFormat="false" ht="15" hidden="false" customHeight="false" outlineLevel="0" collapsed="false"/>
    <row r="13075" customFormat="false" ht="15" hidden="false" customHeight="false" outlineLevel="0" collapsed="false"/>
    <row r="13076" customFormat="false" ht="15" hidden="false" customHeight="false" outlineLevel="0" collapsed="false"/>
    <row r="13077" customFormat="false" ht="15" hidden="false" customHeight="false" outlineLevel="0" collapsed="false"/>
    <row r="13078" customFormat="false" ht="15" hidden="false" customHeight="false" outlineLevel="0" collapsed="false"/>
    <row r="13079" customFormat="false" ht="15" hidden="false" customHeight="false" outlineLevel="0" collapsed="false"/>
    <row r="13080" customFormat="false" ht="15" hidden="false" customHeight="false" outlineLevel="0" collapsed="false"/>
    <row r="13081" customFormat="false" ht="15" hidden="false" customHeight="false" outlineLevel="0" collapsed="false"/>
    <row r="13082" customFormat="false" ht="15" hidden="false" customHeight="false" outlineLevel="0" collapsed="false"/>
    <row r="13083" customFormat="false" ht="15" hidden="false" customHeight="false" outlineLevel="0" collapsed="false"/>
    <row r="13084" customFormat="false" ht="15" hidden="false" customHeight="false" outlineLevel="0" collapsed="false"/>
    <row r="13085" customFormat="false" ht="15" hidden="false" customHeight="false" outlineLevel="0" collapsed="false"/>
    <row r="13086" customFormat="false" ht="15" hidden="false" customHeight="false" outlineLevel="0" collapsed="false"/>
    <row r="13087" customFormat="false" ht="15" hidden="false" customHeight="false" outlineLevel="0" collapsed="false"/>
    <row r="13088" customFormat="false" ht="15" hidden="false" customHeight="false" outlineLevel="0" collapsed="false"/>
    <row r="13089" customFormat="false" ht="15" hidden="false" customHeight="false" outlineLevel="0" collapsed="false"/>
    <row r="13090" customFormat="false" ht="15" hidden="false" customHeight="false" outlineLevel="0" collapsed="false"/>
    <row r="13091" customFormat="false" ht="15" hidden="false" customHeight="false" outlineLevel="0" collapsed="false"/>
    <row r="13092" customFormat="false" ht="15" hidden="false" customHeight="false" outlineLevel="0" collapsed="false"/>
    <row r="13093" customFormat="false" ht="15" hidden="false" customHeight="false" outlineLevel="0" collapsed="false"/>
    <row r="13094" customFormat="false" ht="15" hidden="false" customHeight="false" outlineLevel="0" collapsed="false"/>
    <row r="13095" customFormat="false" ht="15" hidden="false" customHeight="false" outlineLevel="0" collapsed="false"/>
    <row r="13096" customFormat="false" ht="15" hidden="false" customHeight="false" outlineLevel="0" collapsed="false"/>
    <row r="13097" customFormat="false" ht="15" hidden="false" customHeight="false" outlineLevel="0" collapsed="false"/>
    <row r="13098" customFormat="false" ht="15" hidden="false" customHeight="false" outlineLevel="0" collapsed="false"/>
    <row r="13099" customFormat="false" ht="15" hidden="false" customHeight="false" outlineLevel="0" collapsed="false"/>
    <row r="13100" customFormat="false" ht="15" hidden="false" customHeight="false" outlineLevel="0" collapsed="false"/>
    <row r="13101" customFormat="false" ht="15" hidden="false" customHeight="false" outlineLevel="0" collapsed="false"/>
    <row r="13102" customFormat="false" ht="15" hidden="false" customHeight="false" outlineLevel="0" collapsed="false"/>
    <row r="13103" customFormat="false" ht="15" hidden="false" customHeight="false" outlineLevel="0" collapsed="false"/>
    <row r="13104" customFormat="false" ht="15" hidden="false" customHeight="false" outlineLevel="0" collapsed="false"/>
    <row r="13105" customFormat="false" ht="15" hidden="false" customHeight="false" outlineLevel="0" collapsed="false"/>
    <row r="13106" customFormat="false" ht="15" hidden="false" customHeight="false" outlineLevel="0" collapsed="false"/>
    <row r="13107" customFormat="false" ht="15" hidden="false" customHeight="false" outlineLevel="0" collapsed="false"/>
    <row r="13108" customFormat="false" ht="15" hidden="false" customHeight="false" outlineLevel="0" collapsed="false"/>
    <row r="13109" customFormat="false" ht="15" hidden="false" customHeight="false" outlineLevel="0" collapsed="false"/>
    <row r="13110" customFormat="false" ht="15" hidden="false" customHeight="false" outlineLevel="0" collapsed="false"/>
    <row r="13111" customFormat="false" ht="15" hidden="false" customHeight="false" outlineLevel="0" collapsed="false"/>
    <row r="13112" customFormat="false" ht="15" hidden="false" customHeight="false" outlineLevel="0" collapsed="false"/>
    <row r="13113" customFormat="false" ht="15" hidden="false" customHeight="false" outlineLevel="0" collapsed="false"/>
    <row r="13114" customFormat="false" ht="15" hidden="false" customHeight="false" outlineLevel="0" collapsed="false"/>
    <row r="13115" customFormat="false" ht="15" hidden="false" customHeight="false" outlineLevel="0" collapsed="false"/>
    <row r="13116" customFormat="false" ht="15" hidden="false" customHeight="false" outlineLevel="0" collapsed="false"/>
    <row r="13117" customFormat="false" ht="15" hidden="false" customHeight="false" outlineLevel="0" collapsed="false"/>
    <row r="13118" customFormat="false" ht="15" hidden="false" customHeight="false" outlineLevel="0" collapsed="false"/>
    <row r="13119" customFormat="false" ht="15" hidden="false" customHeight="false" outlineLevel="0" collapsed="false"/>
    <row r="13120" customFormat="false" ht="15" hidden="false" customHeight="false" outlineLevel="0" collapsed="false"/>
    <row r="13121" customFormat="false" ht="15" hidden="false" customHeight="false" outlineLevel="0" collapsed="false"/>
    <row r="13122" customFormat="false" ht="15" hidden="false" customHeight="false" outlineLevel="0" collapsed="false"/>
    <row r="13123" customFormat="false" ht="15" hidden="false" customHeight="false" outlineLevel="0" collapsed="false"/>
    <row r="13124" customFormat="false" ht="15" hidden="false" customHeight="false" outlineLevel="0" collapsed="false"/>
    <row r="13125" customFormat="false" ht="15" hidden="false" customHeight="false" outlineLevel="0" collapsed="false"/>
    <row r="13126" customFormat="false" ht="15" hidden="false" customHeight="false" outlineLevel="0" collapsed="false"/>
    <row r="13127" customFormat="false" ht="15" hidden="false" customHeight="false" outlineLevel="0" collapsed="false"/>
    <row r="13128" customFormat="false" ht="15" hidden="false" customHeight="false" outlineLevel="0" collapsed="false"/>
    <row r="13129" customFormat="false" ht="15" hidden="false" customHeight="false" outlineLevel="0" collapsed="false"/>
    <row r="13130" customFormat="false" ht="15" hidden="false" customHeight="false" outlineLevel="0" collapsed="false"/>
    <row r="13131" customFormat="false" ht="15" hidden="false" customHeight="false" outlineLevel="0" collapsed="false"/>
    <row r="13132" customFormat="false" ht="15" hidden="false" customHeight="false" outlineLevel="0" collapsed="false"/>
    <row r="13133" customFormat="false" ht="15" hidden="false" customHeight="false" outlineLevel="0" collapsed="false"/>
    <row r="13134" customFormat="false" ht="15" hidden="false" customHeight="false" outlineLevel="0" collapsed="false"/>
    <row r="13135" customFormat="false" ht="15" hidden="false" customHeight="false" outlineLevel="0" collapsed="false"/>
    <row r="13136" customFormat="false" ht="15" hidden="false" customHeight="false" outlineLevel="0" collapsed="false"/>
    <row r="13137" customFormat="false" ht="15" hidden="false" customHeight="false" outlineLevel="0" collapsed="false"/>
    <row r="13138" customFormat="false" ht="15" hidden="false" customHeight="false" outlineLevel="0" collapsed="false"/>
    <row r="13139" customFormat="false" ht="15" hidden="false" customHeight="false" outlineLevel="0" collapsed="false"/>
    <row r="13140" customFormat="false" ht="15" hidden="false" customHeight="false" outlineLevel="0" collapsed="false"/>
    <row r="13141" customFormat="false" ht="15" hidden="false" customHeight="false" outlineLevel="0" collapsed="false"/>
    <row r="13142" customFormat="false" ht="15" hidden="false" customHeight="false" outlineLevel="0" collapsed="false"/>
    <row r="13143" customFormat="false" ht="15" hidden="false" customHeight="false" outlineLevel="0" collapsed="false"/>
    <row r="13144" customFormat="false" ht="15" hidden="false" customHeight="false" outlineLevel="0" collapsed="false"/>
    <row r="13145" customFormat="false" ht="15" hidden="false" customHeight="false" outlineLevel="0" collapsed="false"/>
    <row r="13146" customFormat="false" ht="15" hidden="false" customHeight="false" outlineLevel="0" collapsed="false"/>
    <row r="13147" customFormat="false" ht="15" hidden="false" customHeight="false" outlineLevel="0" collapsed="false"/>
    <row r="13148" customFormat="false" ht="15" hidden="false" customHeight="false" outlineLevel="0" collapsed="false"/>
    <row r="13149" customFormat="false" ht="15" hidden="false" customHeight="false" outlineLevel="0" collapsed="false"/>
    <row r="13150" customFormat="false" ht="15" hidden="false" customHeight="false" outlineLevel="0" collapsed="false"/>
    <row r="13151" customFormat="false" ht="15" hidden="false" customHeight="false" outlineLevel="0" collapsed="false"/>
    <row r="13152" customFormat="false" ht="15" hidden="false" customHeight="false" outlineLevel="0" collapsed="false"/>
    <row r="13153" customFormat="false" ht="15" hidden="false" customHeight="false" outlineLevel="0" collapsed="false"/>
    <row r="13154" customFormat="false" ht="15" hidden="false" customHeight="false" outlineLevel="0" collapsed="false"/>
    <row r="13155" customFormat="false" ht="15" hidden="false" customHeight="false" outlineLevel="0" collapsed="false"/>
    <row r="13156" customFormat="false" ht="15" hidden="false" customHeight="false" outlineLevel="0" collapsed="false"/>
    <row r="13157" customFormat="false" ht="15" hidden="false" customHeight="false" outlineLevel="0" collapsed="false"/>
    <row r="13158" customFormat="false" ht="15" hidden="false" customHeight="false" outlineLevel="0" collapsed="false"/>
    <row r="13159" customFormat="false" ht="15" hidden="false" customHeight="false" outlineLevel="0" collapsed="false"/>
    <row r="13160" customFormat="false" ht="15" hidden="false" customHeight="false" outlineLevel="0" collapsed="false"/>
    <row r="13161" customFormat="false" ht="15" hidden="false" customHeight="false" outlineLevel="0" collapsed="false"/>
    <row r="13162" customFormat="false" ht="15" hidden="false" customHeight="false" outlineLevel="0" collapsed="false"/>
    <row r="13163" customFormat="false" ht="15" hidden="false" customHeight="false" outlineLevel="0" collapsed="false"/>
    <row r="13164" customFormat="false" ht="15" hidden="false" customHeight="false" outlineLevel="0" collapsed="false"/>
    <row r="13165" customFormat="false" ht="15" hidden="false" customHeight="false" outlineLevel="0" collapsed="false"/>
    <row r="13166" customFormat="false" ht="15" hidden="false" customHeight="false" outlineLevel="0" collapsed="false"/>
    <row r="13167" customFormat="false" ht="15" hidden="false" customHeight="false" outlineLevel="0" collapsed="false"/>
    <row r="13168" customFormat="false" ht="15" hidden="false" customHeight="false" outlineLevel="0" collapsed="false"/>
    <row r="13169" customFormat="false" ht="15" hidden="false" customHeight="false" outlineLevel="0" collapsed="false"/>
    <row r="13170" customFormat="false" ht="15" hidden="false" customHeight="false" outlineLevel="0" collapsed="false"/>
    <row r="13171" customFormat="false" ht="15" hidden="false" customHeight="false" outlineLevel="0" collapsed="false"/>
    <row r="13172" customFormat="false" ht="15" hidden="false" customHeight="false" outlineLevel="0" collapsed="false"/>
    <row r="13173" customFormat="false" ht="15" hidden="false" customHeight="false" outlineLevel="0" collapsed="false"/>
    <row r="13174" customFormat="false" ht="15" hidden="false" customHeight="false" outlineLevel="0" collapsed="false"/>
    <row r="13175" customFormat="false" ht="15" hidden="false" customHeight="false" outlineLevel="0" collapsed="false"/>
    <row r="13176" customFormat="false" ht="15" hidden="false" customHeight="false" outlineLevel="0" collapsed="false"/>
    <row r="13177" customFormat="false" ht="15" hidden="false" customHeight="false" outlineLevel="0" collapsed="false"/>
    <row r="13178" customFormat="false" ht="15" hidden="false" customHeight="false" outlineLevel="0" collapsed="false"/>
    <row r="13179" customFormat="false" ht="15" hidden="false" customHeight="false" outlineLevel="0" collapsed="false"/>
    <row r="13180" customFormat="false" ht="15" hidden="false" customHeight="false" outlineLevel="0" collapsed="false"/>
    <row r="13181" customFormat="false" ht="15" hidden="false" customHeight="false" outlineLevel="0" collapsed="false"/>
    <row r="13182" customFormat="false" ht="15" hidden="false" customHeight="false" outlineLevel="0" collapsed="false"/>
    <row r="13183" customFormat="false" ht="15" hidden="false" customHeight="false" outlineLevel="0" collapsed="false"/>
    <row r="13184" customFormat="false" ht="15" hidden="false" customHeight="false" outlineLevel="0" collapsed="false"/>
    <row r="13185" customFormat="false" ht="15" hidden="false" customHeight="false" outlineLevel="0" collapsed="false"/>
    <row r="13186" customFormat="false" ht="15" hidden="false" customHeight="false" outlineLevel="0" collapsed="false"/>
    <row r="13187" customFormat="false" ht="15" hidden="false" customHeight="false" outlineLevel="0" collapsed="false"/>
    <row r="13188" customFormat="false" ht="15" hidden="false" customHeight="false" outlineLevel="0" collapsed="false"/>
    <row r="13189" customFormat="false" ht="15" hidden="false" customHeight="false" outlineLevel="0" collapsed="false"/>
    <row r="13190" customFormat="false" ht="15" hidden="false" customHeight="false" outlineLevel="0" collapsed="false"/>
    <row r="13191" customFormat="false" ht="15" hidden="false" customHeight="false" outlineLevel="0" collapsed="false"/>
    <row r="13192" customFormat="false" ht="15" hidden="false" customHeight="false" outlineLevel="0" collapsed="false"/>
    <row r="13193" customFormat="false" ht="15" hidden="false" customHeight="false" outlineLevel="0" collapsed="false"/>
    <row r="13194" customFormat="false" ht="15" hidden="false" customHeight="false" outlineLevel="0" collapsed="false"/>
    <row r="13195" customFormat="false" ht="15" hidden="false" customHeight="false" outlineLevel="0" collapsed="false"/>
    <row r="13196" customFormat="false" ht="15" hidden="false" customHeight="false" outlineLevel="0" collapsed="false"/>
    <row r="13197" customFormat="false" ht="15" hidden="false" customHeight="false" outlineLevel="0" collapsed="false"/>
    <row r="13198" customFormat="false" ht="15" hidden="false" customHeight="false" outlineLevel="0" collapsed="false"/>
    <row r="13199" customFormat="false" ht="15" hidden="false" customHeight="false" outlineLevel="0" collapsed="false"/>
    <row r="13200" customFormat="false" ht="15" hidden="false" customHeight="false" outlineLevel="0" collapsed="false"/>
    <row r="13201" customFormat="false" ht="15" hidden="false" customHeight="false" outlineLevel="0" collapsed="false"/>
    <row r="13202" customFormat="false" ht="15" hidden="false" customHeight="false" outlineLevel="0" collapsed="false"/>
    <row r="13203" customFormat="false" ht="15" hidden="false" customHeight="false" outlineLevel="0" collapsed="false"/>
    <row r="13204" customFormat="false" ht="15" hidden="false" customHeight="false" outlineLevel="0" collapsed="false"/>
    <row r="13205" customFormat="false" ht="15" hidden="false" customHeight="false" outlineLevel="0" collapsed="false"/>
    <row r="13206" customFormat="false" ht="15" hidden="false" customHeight="false" outlineLevel="0" collapsed="false"/>
    <row r="13207" customFormat="false" ht="15" hidden="false" customHeight="false" outlineLevel="0" collapsed="false"/>
    <row r="13208" customFormat="false" ht="15" hidden="false" customHeight="false" outlineLevel="0" collapsed="false"/>
    <row r="13209" customFormat="false" ht="15" hidden="false" customHeight="false" outlineLevel="0" collapsed="false"/>
    <row r="13210" customFormat="false" ht="15" hidden="false" customHeight="false" outlineLevel="0" collapsed="false"/>
    <row r="13211" customFormat="false" ht="15" hidden="false" customHeight="false" outlineLevel="0" collapsed="false"/>
    <row r="13212" customFormat="false" ht="15" hidden="false" customHeight="false" outlineLevel="0" collapsed="false"/>
    <row r="13213" customFormat="false" ht="15" hidden="false" customHeight="false" outlineLevel="0" collapsed="false"/>
    <row r="13214" customFormat="false" ht="15" hidden="false" customHeight="false" outlineLevel="0" collapsed="false"/>
    <row r="13215" customFormat="false" ht="15" hidden="false" customHeight="false" outlineLevel="0" collapsed="false"/>
    <row r="13216" customFormat="false" ht="15" hidden="false" customHeight="false" outlineLevel="0" collapsed="false"/>
    <row r="13217" customFormat="false" ht="15" hidden="false" customHeight="false" outlineLevel="0" collapsed="false"/>
    <row r="13218" customFormat="false" ht="15" hidden="false" customHeight="false" outlineLevel="0" collapsed="false"/>
    <row r="13219" customFormat="false" ht="15" hidden="false" customHeight="false" outlineLevel="0" collapsed="false"/>
    <row r="13220" customFormat="false" ht="15" hidden="false" customHeight="false" outlineLevel="0" collapsed="false"/>
    <row r="13221" customFormat="false" ht="15" hidden="false" customHeight="false" outlineLevel="0" collapsed="false"/>
    <row r="13222" customFormat="false" ht="15" hidden="false" customHeight="false" outlineLevel="0" collapsed="false"/>
    <row r="13223" customFormat="false" ht="15" hidden="false" customHeight="false" outlineLevel="0" collapsed="false"/>
    <row r="13224" customFormat="false" ht="15" hidden="false" customHeight="false" outlineLevel="0" collapsed="false"/>
    <row r="13225" customFormat="false" ht="15" hidden="false" customHeight="false" outlineLevel="0" collapsed="false"/>
    <row r="13226" customFormat="false" ht="15" hidden="false" customHeight="false" outlineLevel="0" collapsed="false"/>
    <row r="13227" customFormat="false" ht="15" hidden="false" customHeight="false" outlineLevel="0" collapsed="false"/>
    <row r="13228" customFormat="false" ht="15" hidden="false" customHeight="false" outlineLevel="0" collapsed="false"/>
    <row r="13229" customFormat="false" ht="15" hidden="false" customHeight="false" outlineLevel="0" collapsed="false"/>
    <row r="13230" customFormat="false" ht="15" hidden="false" customHeight="false" outlineLevel="0" collapsed="false"/>
    <row r="13231" customFormat="false" ht="15" hidden="false" customHeight="false" outlineLevel="0" collapsed="false"/>
    <row r="13232" customFormat="false" ht="15" hidden="false" customHeight="false" outlineLevel="0" collapsed="false"/>
    <row r="13233" customFormat="false" ht="15" hidden="false" customHeight="false" outlineLevel="0" collapsed="false"/>
    <row r="13234" customFormat="false" ht="15" hidden="false" customHeight="false" outlineLevel="0" collapsed="false"/>
    <row r="13235" customFormat="false" ht="15" hidden="false" customHeight="false" outlineLevel="0" collapsed="false"/>
    <row r="13236" customFormat="false" ht="15" hidden="false" customHeight="false" outlineLevel="0" collapsed="false"/>
    <row r="13237" customFormat="false" ht="15" hidden="false" customHeight="false" outlineLevel="0" collapsed="false"/>
    <row r="13238" customFormat="false" ht="15" hidden="false" customHeight="false" outlineLevel="0" collapsed="false"/>
    <row r="13239" customFormat="false" ht="15" hidden="false" customHeight="false" outlineLevel="0" collapsed="false"/>
    <row r="13240" customFormat="false" ht="15" hidden="false" customHeight="false" outlineLevel="0" collapsed="false"/>
    <row r="13241" customFormat="false" ht="15" hidden="false" customHeight="false" outlineLevel="0" collapsed="false"/>
    <row r="13242" customFormat="false" ht="15" hidden="false" customHeight="false" outlineLevel="0" collapsed="false"/>
    <row r="13243" customFormat="false" ht="15" hidden="false" customHeight="false" outlineLevel="0" collapsed="false"/>
    <row r="13244" customFormat="false" ht="15" hidden="false" customHeight="false" outlineLevel="0" collapsed="false"/>
    <row r="13245" customFormat="false" ht="15" hidden="false" customHeight="false" outlineLevel="0" collapsed="false"/>
    <row r="13246" customFormat="false" ht="15" hidden="false" customHeight="false" outlineLevel="0" collapsed="false"/>
    <row r="13247" customFormat="false" ht="15" hidden="false" customHeight="false" outlineLevel="0" collapsed="false"/>
    <row r="13248" customFormat="false" ht="15" hidden="false" customHeight="false" outlineLevel="0" collapsed="false"/>
    <row r="13249" customFormat="false" ht="15" hidden="false" customHeight="false" outlineLevel="0" collapsed="false"/>
    <row r="13250" customFormat="false" ht="15" hidden="false" customHeight="false" outlineLevel="0" collapsed="false"/>
    <row r="13251" customFormat="false" ht="15" hidden="false" customHeight="false" outlineLevel="0" collapsed="false"/>
    <row r="13252" customFormat="false" ht="15" hidden="false" customHeight="false" outlineLevel="0" collapsed="false"/>
    <row r="13253" customFormat="false" ht="15" hidden="false" customHeight="false" outlineLevel="0" collapsed="false"/>
    <row r="13254" customFormat="false" ht="15" hidden="false" customHeight="false" outlineLevel="0" collapsed="false"/>
    <row r="13255" customFormat="false" ht="15" hidden="false" customHeight="false" outlineLevel="0" collapsed="false"/>
    <row r="13256" customFormat="false" ht="15" hidden="false" customHeight="false" outlineLevel="0" collapsed="false"/>
    <row r="13257" customFormat="false" ht="15" hidden="false" customHeight="false" outlineLevel="0" collapsed="false"/>
    <row r="13258" customFormat="false" ht="15" hidden="false" customHeight="false" outlineLevel="0" collapsed="false"/>
    <row r="13259" customFormat="false" ht="15" hidden="false" customHeight="false" outlineLevel="0" collapsed="false"/>
    <row r="13260" customFormat="false" ht="15" hidden="false" customHeight="false" outlineLevel="0" collapsed="false"/>
    <row r="13261" customFormat="false" ht="15" hidden="false" customHeight="false" outlineLevel="0" collapsed="false"/>
    <row r="13262" customFormat="false" ht="15" hidden="false" customHeight="false" outlineLevel="0" collapsed="false"/>
    <row r="13263" customFormat="false" ht="15" hidden="false" customHeight="false" outlineLevel="0" collapsed="false"/>
    <row r="13264" customFormat="false" ht="15" hidden="false" customHeight="false" outlineLevel="0" collapsed="false"/>
    <row r="13265" customFormat="false" ht="15" hidden="false" customHeight="false" outlineLevel="0" collapsed="false"/>
    <row r="13266" customFormat="false" ht="15" hidden="false" customHeight="false" outlineLevel="0" collapsed="false"/>
    <row r="13267" customFormat="false" ht="15" hidden="false" customHeight="false" outlineLevel="0" collapsed="false"/>
    <row r="13268" customFormat="false" ht="15" hidden="false" customHeight="false" outlineLevel="0" collapsed="false"/>
    <row r="13269" customFormat="false" ht="15" hidden="false" customHeight="false" outlineLevel="0" collapsed="false"/>
    <row r="13270" customFormat="false" ht="15" hidden="false" customHeight="false" outlineLevel="0" collapsed="false"/>
    <row r="13271" customFormat="false" ht="15" hidden="false" customHeight="false" outlineLevel="0" collapsed="false"/>
    <row r="13272" customFormat="false" ht="15" hidden="false" customHeight="false" outlineLevel="0" collapsed="false"/>
    <row r="13273" customFormat="false" ht="15" hidden="false" customHeight="false" outlineLevel="0" collapsed="false"/>
    <row r="13274" customFormat="false" ht="15" hidden="false" customHeight="false" outlineLevel="0" collapsed="false"/>
    <row r="13275" customFormat="false" ht="15" hidden="false" customHeight="false" outlineLevel="0" collapsed="false"/>
    <row r="13276" customFormat="false" ht="15" hidden="false" customHeight="false" outlineLevel="0" collapsed="false"/>
    <row r="13277" customFormat="false" ht="15" hidden="false" customHeight="false" outlineLevel="0" collapsed="false"/>
    <row r="13278" customFormat="false" ht="15" hidden="false" customHeight="false" outlineLevel="0" collapsed="false"/>
    <row r="13279" customFormat="false" ht="15" hidden="false" customHeight="false" outlineLevel="0" collapsed="false"/>
    <row r="13280" customFormat="false" ht="15" hidden="false" customHeight="false" outlineLevel="0" collapsed="false"/>
    <row r="13281" customFormat="false" ht="15" hidden="false" customHeight="false" outlineLevel="0" collapsed="false"/>
    <row r="13282" customFormat="false" ht="15" hidden="false" customHeight="false" outlineLevel="0" collapsed="false"/>
    <row r="13283" customFormat="false" ht="15" hidden="false" customHeight="false" outlineLevel="0" collapsed="false"/>
    <row r="13284" customFormat="false" ht="15" hidden="false" customHeight="false" outlineLevel="0" collapsed="false"/>
    <row r="13285" customFormat="false" ht="15" hidden="false" customHeight="false" outlineLevel="0" collapsed="false"/>
    <row r="13286" customFormat="false" ht="15" hidden="false" customHeight="false" outlineLevel="0" collapsed="false"/>
    <row r="13287" customFormat="false" ht="15" hidden="false" customHeight="false" outlineLevel="0" collapsed="false"/>
    <row r="13288" customFormat="false" ht="15" hidden="false" customHeight="false" outlineLevel="0" collapsed="false"/>
    <row r="13289" customFormat="false" ht="15" hidden="false" customHeight="false" outlineLevel="0" collapsed="false"/>
    <row r="13290" customFormat="false" ht="15" hidden="false" customHeight="false" outlineLevel="0" collapsed="false"/>
    <row r="13291" customFormat="false" ht="15" hidden="false" customHeight="false" outlineLevel="0" collapsed="false"/>
    <row r="13292" customFormat="false" ht="15" hidden="false" customHeight="false" outlineLevel="0" collapsed="false"/>
    <row r="13293" customFormat="false" ht="15" hidden="false" customHeight="false" outlineLevel="0" collapsed="false"/>
    <row r="13294" customFormat="false" ht="15" hidden="false" customHeight="false" outlineLevel="0" collapsed="false"/>
    <row r="13295" customFormat="false" ht="15" hidden="false" customHeight="false" outlineLevel="0" collapsed="false"/>
    <row r="13296" customFormat="false" ht="15" hidden="false" customHeight="false" outlineLevel="0" collapsed="false"/>
    <row r="13297" customFormat="false" ht="15" hidden="false" customHeight="false" outlineLevel="0" collapsed="false"/>
    <row r="13298" customFormat="false" ht="15" hidden="false" customHeight="false" outlineLevel="0" collapsed="false"/>
    <row r="13299" customFormat="false" ht="15" hidden="false" customHeight="false" outlineLevel="0" collapsed="false"/>
    <row r="13300" customFormat="false" ht="15" hidden="false" customHeight="false" outlineLevel="0" collapsed="false"/>
    <row r="13301" customFormat="false" ht="15" hidden="false" customHeight="false" outlineLevel="0" collapsed="false"/>
    <row r="13302" customFormat="false" ht="15" hidden="false" customHeight="false" outlineLevel="0" collapsed="false"/>
    <row r="13303" customFormat="false" ht="15" hidden="false" customHeight="false" outlineLevel="0" collapsed="false"/>
    <row r="13304" customFormat="false" ht="15" hidden="false" customHeight="false" outlineLevel="0" collapsed="false"/>
    <row r="13305" customFormat="false" ht="15" hidden="false" customHeight="false" outlineLevel="0" collapsed="false"/>
    <row r="13306" customFormat="false" ht="15" hidden="false" customHeight="false" outlineLevel="0" collapsed="false"/>
    <row r="13307" customFormat="false" ht="15" hidden="false" customHeight="false" outlineLevel="0" collapsed="false"/>
    <row r="13308" customFormat="false" ht="15" hidden="false" customHeight="false" outlineLevel="0" collapsed="false"/>
    <row r="13309" customFormat="false" ht="15" hidden="false" customHeight="false" outlineLevel="0" collapsed="false"/>
    <row r="13310" customFormat="false" ht="15" hidden="false" customHeight="false" outlineLevel="0" collapsed="false"/>
    <row r="13311" customFormat="false" ht="15" hidden="false" customHeight="false" outlineLevel="0" collapsed="false"/>
    <row r="13312" customFormat="false" ht="15" hidden="false" customHeight="false" outlineLevel="0" collapsed="false"/>
    <row r="13313" customFormat="false" ht="15" hidden="false" customHeight="false" outlineLevel="0" collapsed="false"/>
    <row r="13314" customFormat="false" ht="15" hidden="false" customHeight="false" outlineLevel="0" collapsed="false"/>
    <row r="13315" customFormat="false" ht="15" hidden="false" customHeight="false" outlineLevel="0" collapsed="false"/>
    <row r="13316" customFormat="false" ht="15" hidden="false" customHeight="false" outlineLevel="0" collapsed="false"/>
    <row r="13317" customFormat="false" ht="15" hidden="false" customHeight="false" outlineLevel="0" collapsed="false"/>
    <row r="13318" customFormat="false" ht="15" hidden="false" customHeight="false" outlineLevel="0" collapsed="false"/>
    <row r="13319" customFormat="false" ht="15" hidden="false" customHeight="false" outlineLevel="0" collapsed="false"/>
    <row r="13320" customFormat="false" ht="15" hidden="false" customHeight="false" outlineLevel="0" collapsed="false"/>
    <row r="13321" customFormat="false" ht="15" hidden="false" customHeight="false" outlineLevel="0" collapsed="false"/>
    <row r="13322" customFormat="false" ht="15" hidden="false" customHeight="false" outlineLevel="0" collapsed="false"/>
    <row r="13323" customFormat="false" ht="15" hidden="false" customHeight="false" outlineLevel="0" collapsed="false"/>
    <row r="13324" customFormat="false" ht="15" hidden="false" customHeight="false" outlineLevel="0" collapsed="false"/>
    <row r="13325" customFormat="false" ht="15" hidden="false" customHeight="false" outlineLevel="0" collapsed="false"/>
    <row r="13326" customFormat="false" ht="15" hidden="false" customHeight="false" outlineLevel="0" collapsed="false"/>
    <row r="13327" customFormat="false" ht="15" hidden="false" customHeight="false" outlineLevel="0" collapsed="false"/>
    <row r="13328" customFormat="false" ht="15" hidden="false" customHeight="false" outlineLevel="0" collapsed="false"/>
    <row r="13329" customFormat="false" ht="15" hidden="false" customHeight="false" outlineLevel="0" collapsed="false"/>
    <row r="13330" customFormat="false" ht="15" hidden="false" customHeight="false" outlineLevel="0" collapsed="false"/>
    <row r="13331" customFormat="false" ht="15" hidden="false" customHeight="false" outlineLevel="0" collapsed="false"/>
    <row r="13332" customFormat="false" ht="15" hidden="false" customHeight="false" outlineLevel="0" collapsed="false"/>
    <row r="13333" customFormat="false" ht="15" hidden="false" customHeight="false" outlineLevel="0" collapsed="false"/>
    <row r="13334" customFormat="false" ht="15" hidden="false" customHeight="false" outlineLevel="0" collapsed="false"/>
    <row r="13335" customFormat="false" ht="15" hidden="false" customHeight="false" outlineLevel="0" collapsed="false"/>
    <row r="13336" customFormat="false" ht="15" hidden="false" customHeight="false" outlineLevel="0" collapsed="false"/>
    <row r="13337" customFormat="false" ht="15" hidden="false" customHeight="false" outlineLevel="0" collapsed="false"/>
    <row r="13338" customFormat="false" ht="15" hidden="false" customHeight="false" outlineLevel="0" collapsed="false"/>
    <row r="13339" customFormat="false" ht="15" hidden="false" customHeight="false" outlineLevel="0" collapsed="false"/>
    <row r="13340" customFormat="false" ht="15" hidden="false" customHeight="false" outlineLevel="0" collapsed="false"/>
    <row r="13341" customFormat="false" ht="15" hidden="false" customHeight="false" outlineLevel="0" collapsed="false"/>
    <row r="13342" customFormat="false" ht="15" hidden="false" customHeight="false" outlineLevel="0" collapsed="false"/>
    <row r="13343" customFormat="false" ht="15" hidden="false" customHeight="false" outlineLevel="0" collapsed="false"/>
    <row r="13344" customFormat="false" ht="15" hidden="false" customHeight="false" outlineLevel="0" collapsed="false"/>
    <row r="13345" customFormat="false" ht="15" hidden="false" customHeight="false" outlineLevel="0" collapsed="false"/>
    <row r="13346" customFormat="false" ht="15" hidden="false" customHeight="false" outlineLevel="0" collapsed="false"/>
    <row r="13347" customFormat="false" ht="15" hidden="false" customHeight="false" outlineLevel="0" collapsed="false"/>
    <row r="13348" customFormat="false" ht="15" hidden="false" customHeight="false" outlineLevel="0" collapsed="false"/>
    <row r="13349" customFormat="false" ht="15" hidden="false" customHeight="false" outlineLevel="0" collapsed="false"/>
    <row r="13350" customFormat="false" ht="15" hidden="false" customHeight="false" outlineLevel="0" collapsed="false"/>
    <row r="13351" customFormat="false" ht="15" hidden="false" customHeight="false" outlineLevel="0" collapsed="false"/>
    <row r="13352" customFormat="false" ht="15" hidden="false" customHeight="false" outlineLevel="0" collapsed="false"/>
    <row r="13353" customFormat="false" ht="15" hidden="false" customHeight="false" outlineLevel="0" collapsed="false"/>
    <row r="13354" customFormat="false" ht="15" hidden="false" customHeight="false" outlineLevel="0" collapsed="false"/>
    <row r="13355" customFormat="false" ht="15" hidden="false" customHeight="false" outlineLevel="0" collapsed="false"/>
    <row r="13356" customFormat="false" ht="15" hidden="false" customHeight="false" outlineLevel="0" collapsed="false"/>
    <row r="13357" customFormat="false" ht="15" hidden="false" customHeight="false" outlineLevel="0" collapsed="false"/>
    <row r="13358" customFormat="false" ht="15" hidden="false" customHeight="false" outlineLevel="0" collapsed="false"/>
    <row r="13359" customFormat="false" ht="15" hidden="false" customHeight="false" outlineLevel="0" collapsed="false"/>
    <row r="13360" customFormat="false" ht="15" hidden="false" customHeight="false" outlineLevel="0" collapsed="false"/>
    <row r="13361" customFormat="false" ht="15" hidden="false" customHeight="false" outlineLevel="0" collapsed="false"/>
    <row r="13362" customFormat="false" ht="15" hidden="false" customHeight="false" outlineLevel="0" collapsed="false"/>
    <row r="13363" customFormat="false" ht="15" hidden="false" customHeight="false" outlineLevel="0" collapsed="false"/>
    <row r="13364" customFormat="false" ht="15" hidden="false" customHeight="false" outlineLevel="0" collapsed="false"/>
    <row r="13365" customFormat="false" ht="15" hidden="false" customHeight="false" outlineLevel="0" collapsed="false"/>
    <row r="13366" customFormat="false" ht="15" hidden="false" customHeight="false" outlineLevel="0" collapsed="false"/>
    <row r="13367" customFormat="false" ht="15" hidden="false" customHeight="false" outlineLevel="0" collapsed="false"/>
    <row r="13368" customFormat="false" ht="15" hidden="false" customHeight="false" outlineLevel="0" collapsed="false"/>
    <row r="13369" customFormat="false" ht="15" hidden="false" customHeight="false" outlineLevel="0" collapsed="false"/>
    <row r="13370" customFormat="false" ht="15" hidden="false" customHeight="false" outlineLevel="0" collapsed="false"/>
    <row r="13371" customFormat="false" ht="15" hidden="false" customHeight="false" outlineLevel="0" collapsed="false"/>
    <row r="13372" customFormat="false" ht="15" hidden="false" customHeight="false" outlineLevel="0" collapsed="false"/>
    <row r="13373" customFormat="false" ht="15" hidden="false" customHeight="false" outlineLevel="0" collapsed="false"/>
    <row r="13374" customFormat="false" ht="15" hidden="false" customHeight="false" outlineLevel="0" collapsed="false"/>
    <row r="13375" customFormat="false" ht="15" hidden="false" customHeight="false" outlineLevel="0" collapsed="false"/>
    <row r="13376" customFormat="false" ht="15" hidden="false" customHeight="false" outlineLevel="0" collapsed="false"/>
    <row r="13377" customFormat="false" ht="15" hidden="false" customHeight="false" outlineLevel="0" collapsed="false"/>
    <row r="13378" customFormat="false" ht="15" hidden="false" customHeight="false" outlineLevel="0" collapsed="false"/>
    <row r="13379" customFormat="false" ht="15" hidden="false" customHeight="false" outlineLevel="0" collapsed="false"/>
    <row r="13380" customFormat="false" ht="15" hidden="false" customHeight="false" outlineLevel="0" collapsed="false"/>
    <row r="13381" customFormat="false" ht="15" hidden="false" customHeight="false" outlineLevel="0" collapsed="false"/>
    <row r="13382" customFormat="false" ht="15" hidden="false" customHeight="false" outlineLevel="0" collapsed="false"/>
    <row r="13383" customFormat="false" ht="15" hidden="false" customHeight="false" outlineLevel="0" collapsed="false"/>
    <row r="13384" customFormat="false" ht="15" hidden="false" customHeight="false" outlineLevel="0" collapsed="false"/>
    <row r="13385" customFormat="false" ht="15" hidden="false" customHeight="false" outlineLevel="0" collapsed="false"/>
    <row r="13386" customFormat="false" ht="15" hidden="false" customHeight="false" outlineLevel="0" collapsed="false"/>
    <row r="13387" customFormat="false" ht="15" hidden="false" customHeight="false" outlineLevel="0" collapsed="false"/>
    <row r="13388" customFormat="false" ht="15" hidden="false" customHeight="false" outlineLevel="0" collapsed="false"/>
    <row r="13389" customFormat="false" ht="15" hidden="false" customHeight="false" outlineLevel="0" collapsed="false"/>
    <row r="13390" customFormat="false" ht="15" hidden="false" customHeight="false" outlineLevel="0" collapsed="false"/>
    <row r="13391" customFormat="false" ht="15" hidden="false" customHeight="false" outlineLevel="0" collapsed="false"/>
    <row r="13392" customFormat="false" ht="15" hidden="false" customHeight="false" outlineLevel="0" collapsed="false"/>
    <row r="13393" customFormat="false" ht="15" hidden="false" customHeight="false" outlineLevel="0" collapsed="false"/>
    <row r="13394" customFormat="false" ht="15" hidden="false" customHeight="false" outlineLevel="0" collapsed="false"/>
    <row r="13395" customFormat="false" ht="15" hidden="false" customHeight="false" outlineLevel="0" collapsed="false"/>
    <row r="13396" customFormat="false" ht="15" hidden="false" customHeight="false" outlineLevel="0" collapsed="false"/>
    <row r="13397" customFormat="false" ht="15" hidden="false" customHeight="false" outlineLevel="0" collapsed="false"/>
    <row r="13398" customFormat="false" ht="15" hidden="false" customHeight="false" outlineLevel="0" collapsed="false"/>
    <row r="13399" customFormat="false" ht="15" hidden="false" customHeight="false" outlineLevel="0" collapsed="false"/>
    <row r="13400" customFormat="false" ht="15" hidden="false" customHeight="false" outlineLevel="0" collapsed="false"/>
    <row r="13401" customFormat="false" ht="15" hidden="false" customHeight="false" outlineLevel="0" collapsed="false"/>
    <row r="13402" customFormat="false" ht="15" hidden="false" customHeight="false" outlineLevel="0" collapsed="false"/>
    <row r="13403" customFormat="false" ht="15" hidden="false" customHeight="false" outlineLevel="0" collapsed="false"/>
    <row r="13404" customFormat="false" ht="15" hidden="false" customHeight="false" outlineLevel="0" collapsed="false"/>
    <row r="13405" customFormat="false" ht="15" hidden="false" customHeight="false" outlineLevel="0" collapsed="false"/>
    <row r="13406" customFormat="false" ht="15" hidden="false" customHeight="false" outlineLevel="0" collapsed="false"/>
    <row r="13407" customFormat="false" ht="15" hidden="false" customHeight="false" outlineLevel="0" collapsed="false"/>
    <row r="13408" customFormat="false" ht="15" hidden="false" customHeight="false" outlineLevel="0" collapsed="false"/>
    <row r="13409" customFormat="false" ht="15" hidden="false" customHeight="false" outlineLevel="0" collapsed="false"/>
    <row r="13410" customFormat="false" ht="15" hidden="false" customHeight="false" outlineLevel="0" collapsed="false"/>
    <row r="13411" customFormat="false" ht="15" hidden="false" customHeight="false" outlineLevel="0" collapsed="false"/>
    <row r="13412" customFormat="false" ht="15" hidden="false" customHeight="false" outlineLevel="0" collapsed="false"/>
    <row r="13413" customFormat="false" ht="15" hidden="false" customHeight="false" outlineLevel="0" collapsed="false"/>
    <row r="13414" customFormat="false" ht="15" hidden="false" customHeight="false" outlineLevel="0" collapsed="false"/>
    <row r="13415" customFormat="false" ht="15" hidden="false" customHeight="false" outlineLevel="0" collapsed="false"/>
    <row r="13416" customFormat="false" ht="15" hidden="false" customHeight="false" outlineLevel="0" collapsed="false"/>
    <row r="13417" customFormat="false" ht="15" hidden="false" customHeight="false" outlineLevel="0" collapsed="false"/>
    <row r="13418" customFormat="false" ht="15" hidden="false" customHeight="false" outlineLevel="0" collapsed="false"/>
    <row r="13419" customFormat="false" ht="15" hidden="false" customHeight="false" outlineLevel="0" collapsed="false"/>
    <row r="13420" customFormat="false" ht="15" hidden="false" customHeight="false" outlineLevel="0" collapsed="false"/>
    <row r="13421" customFormat="false" ht="15" hidden="false" customHeight="false" outlineLevel="0" collapsed="false"/>
    <row r="13422" customFormat="false" ht="15" hidden="false" customHeight="false" outlineLevel="0" collapsed="false"/>
    <row r="13423" customFormat="false" ht="15" hidden="false" customHeight="false" outlineLevel="0" collapsed="false"/>
    <row r="13424" customFormat="false" ht="15" hidden="false" customHeight="false" outlineLevel="0" collapsed="false"/>
    <row r="13425" customFormat="false" ht="15" hidden="false" customHeight="false" outlineLevel="0" collapsed="false"/>
    <row r="13426" customFormat="false" ht="15" hidden="false" customHeight="false" outlineLevel="0" collapsed="false"/>
    <row r="13427" customFormat="false" ht="15" hidden="false" customHeight="false" outlineLevel="0" collapsed="false"/>
    <row r="13428" customFormat="false" ht="15" hidden="false" customHeight="false" outlineLevel="0" collapsed="false"/>
    <row r="13429" customFormat="false" ht="15" hidden="false" customHeight="false" outlineLevel="0" collapsed="false"/>
    <row r="13430" customFormat="false" ht="15" hidden="false" customHeight="false" outlineLevel="0" collapsed="false"/>
    <row r="13431" customFormat="false" ht="15" hidden="false" customHeight="false" outlineLevel="0" collapsed="false"/>
    <row r="13432" customFormat="false" ht="15" hidden="false" customHeight="false" outlineLevel="0" collapsed="false"/>
    <row r="13433" customFormat="false" ht="15" hidden="false" customHeight="false" outlineLevel="0" collapsed="false"/>
    <row r="13434" customFormat="false" ht="15" hidden="false" customHeight="false" outlineLevel="0" collapsed="false"/>
    <row r="13435" customFormat="false" ht="15" hidden="false" customHeight="false" outlineLevel="0" collapsed="false"/>
    <row r="13436" customFormat="false" ht="15" hidden="false" customHeight="false" outlineLevel="0" collapsed="false"/>
    <row r="13437" customFormat="false" ht="15" hidden="false" customHeight="false" outlineLevel="0" collapsed="false"/>
    <row r="13438" customFormat="false" ht="15" hidden="false" customHeight="false" outlineLevel="0" collapsed="false"/>
    <row r="13439" customFormat="false" ht="15" hidden="false" customHeight="false" outlineLevel="0" collapsed="false"/>
    <row r="13440" customFormat="false" ht="15" hidden="false" customHeight="false" outlineLevel="0" collapsed="false"/>
    <row r="13441" customFormat="false" ht="15" hidden="false" customHeight="false" outlineLevel="0" collapsed="false"/>
    <row r="13442" customFormat="false" ht="15" hidden="false" customHeight="false" outlineLevel="0" collapsed="false"/>
    <row r="13443" customFormat="false" ht="15" hidden="false" customHeight="false" outlineLevel="0" collapsed="false"/>
    <row r="13444" customFormat="false" ht="15" hidden="false" customHeight="false" outlineLevel="0" collapsed="false"/>
    <row r="13445" customFormat="false" ht="15" hidden="false" customHeight="false" outlineLevel="0" collapsed="false"/>
    <row r="13446" customFormat="false" ht="15" hidden="false" customHeight="false" outlineLevel="0" collapsed="false"/>
    <row r="13447" customFormat="false" ht="15" hidden="false" customHeight="false" outlineLevel="0" collapsed="false"/>
    <row r="13448" customFormat="false" ht="15" hidden="false" customHeight="false" outlineLevel="0" collapsed="false"/>
    <row r="13449" customFormat="false" ht="15" hidden="false" customHeight="false" outlineLevel="0" collapsed="false"/>
    <row r="13450" customFormat="false" ht="15" hidden="false" customHeight="false" outlineLevel="0" collapsed="false"/>
    <row r="13451" customFormat="false" ht="15" hidden="false" customHeight="false" outlineLevel="0" collapsed="false"/>
    <row r="13452" customFormat="false" ht="15" hidden="false" customHeight="false" outlineLevel="0" collapsed="false"/>
    <row r="13453" customFormat="false" ht="15" hidden="false" customHeight="false" outlineLevel="0" collapsed="false"/>
    <row r="13454" customFormat="false" ht="15" hidden="false" customHeight="false" outlineLevel="0" collapsed="false"/>
    <row r="13455" customFormat="false" ht="15" hidden="false" customHeight="false" outlineLevel="0" collapsed="false"/>
    <row r="13456" customFormat="false" ht="15" hidden="false" customHeight="false" outlineLevel="0" collapsed="false"/>
    <row r="13457" customFormat="false" ht="15" hidden="false" customHeight="false" outlineLevel="0" collapsed="false"/>
    <row r="13458" customFormat="false" ht="15" hidden="false" customHeight="false" outlineLevel="0" collapsed="false"/>
    <row r="13459" customFormat="false" ht="15" hidden="false" customHeight="false" outlineLevel="0" collapsed="false"/>
    <row r="13460" customFormat="false" ht="15" hidden="false" customHeight="false" outlineLevel="0" collapsed="false"/>
    <row r="13461" customFormat="false" ht="15" hidden="false" customHeight="false" outlineLevel="0" collapsed="false"/>
    <row r="13462" customFormat="false" ht="15" hidden="false" customHeight="false" outlineLevel="0" collapsed="false"/>
    <row r="13463" customFormat="false" ht="15" hidden="false" customHeight="false" outlineLevel="0" collapsed="false"/>
    <row r="13464" customFormat="false" ht="15" hidden="false" customHeight="false" outlineLevel="0" collapsed="false"/>
    <row r="13465" customFormat="false" ht="15" hidden="false" customHeight="false" outlineLevel="0" collapsed="false"/>
    <row r="13466" customFormat="false" ht="15" hidden="false" customHeight="false" outlineLevel="0" collapsed="false"/>
    <row r="13467" customFormat="false" ht="15" hidden="false" customHeight="false" outlineLevel="0" collapsed="false"/>
    <row r="13468" customFormat="false" ht="15" hidden="false" customHeight="false" outlineLevel="0" collapsed="false"/>
    <row r="13469" customFormat="false" ht="15" hidden="false" customHeight="false" outlineLevel="0" collapsed="false"/>
    <row r="13470" customFormat="false" ht="15" hidden="false" customHeight="false" outlineLevel="0" collapsed="false"/>
    <row r="13471" customFormat="false" ht="15" hidden="false" customHeight="false" outlineLevel="0" collapsed="false"/>
    <row r="13472" customFormat="false" ht="15" hidden="false" customHeight="false" outlineLevel="0" collapsed="false"/>
    <row r="13473" customFormat="false" ht="15" hidden="false" customHeight="false" outlineLevel="0" collapsed="false"/>
    <row r="13474" customFormat="false" ht="15" hidden="false" customHeight="false" outlineLevel="0" collapsed="false"/>
    <row r="13475" customFormat="false" ht="15" hidden="false" customHeight="false" outlineLevel="0" collapsed="false"/>
    <row r="13476" customFormat="false" ht="15" hidden="false" customHeight="false" outlineLevel="0" collapsed="false"/>
    <row r="13477" customFormat="false" ht="15" hidden="false" customHeight="false" outlineLevel="0" collapsed="false"/>
    <row r="13478" customFormat="false" ht="15" hidden="false" customHeight="false" outlineLevel="0" collapsed="false"/>
    <row r="13479" customFormat="false" ht="15" hidden="false" customHeight="false" outlineLevel="0" collapsed="false"/>
    <row r="13480" customFormat="false" ht="15" hidden="false" customHeight="false" outlineLevel="0" collapsed="false"/>
    <row r="13481" customFormat="false" ht="15" hidden="false" customHeight="false" outlineLevel="0" collapsed="false"/>
    <row r="13482" customFormat="false" ht="15" hidden="false" customHeight="false" outlineLevel="0" collapsed="false"/>
    <row r="13483" customFormat="false" ht="15" hidden="false" customHeight="false" outlineLevel="0" collapsed="false"/>
    <row r="13484" customFormat="false" ht="15" hidden="false" customHeight="false" outlineLevel="0" collapsed="false"/>
    <row r="13485" customFormat="false" ht="15" hidden="false" customHeight="false" outlineLevel="0" collapsed="false"/>
    <row r="13486" customFormat="false" ht="15" hidden="false" customHeight="false" outlineLevel="0" collapsed="false"/>
    <row r="13487" customFormat="false" ht="15" hidden="false" customHeight="false" outlineLevel="0" collapsed="false"/>
    <row r="13488" customFormat="false" ht="15" hidden="false" customHeight="false" outlineLevel="0" collapsed="false"/>
    <row r="13489" customFormat="false" ht="15" hidden="false" customHeight="false" outlineLevel="0" collapsed="false"/>
    <row r="13490" customFormat="false" ht="15" hidden="false" customHeight="false" outlineLevel="0" collapsed="false"/>
    <row r="13491" customFormat="false" ht="15" hidden="false" customHeight="false" outlineLevel="0" collapsed="false"/>
    <row r="13492" customFormat="false" ht="15" hidden="false" customHeight="false" outlineLevel="0" collapsed="false"/>
    <row r="13493" customFormat="false" ht="15" hidden="false" customHeight="false" outlineLevel="0" collapsed="false"/>
    <row r="13494" customFormat="false" ht="15" hidden="false" customHeight="false" outlineLevel="0" collapsed="false"/>
    <row r="13495" customFormat="false" ht="15" hidden="false" customHeight="false" outlineLevel="0" collapsed="false"/>
    <row r="13496" customFormat="false" ht="15" hidden="false" customHeight="false" outlineLevel="0" collapsed="false"/>
    <row r="13497" customFormat="false" ht="15" hidden="false" customHeight="false" outlineLevel="0" collapsed="false"/>
    <row r="13498" customFormat="false" ht="15" hidden="false" customHeight="false" outlineLevel="0" collapsed="false"/>
    <row r="13499" customFormat="false" ht="15" hidden="false" customHeight="false" outlineLevel="0" collapsed="false"/>
    <row r="13500" customFormat="false" ht="15" hidden="false" customHeight="false" outlineLevel="0" collapsed="false"/>
    <row r="13501" customFormat="false" ht="15" hidden="false" customHeight="false" outlineLevel="0" collapsed="false"/>
    <row r="13502" customFormat="false" ht="15" hidden="false" customHeight="false" outlineLevel="0" collapsed="false"/>
    <row r="13503" customFormat="false" ht="15" hidden="false" customHeight="false" outlineLevel="0" collapsed="false"/>
    <row r="13504" customFormat="false" ht="15" hidden="false" customHeight="false" outlineLevel="0" collapsed="false"/>
    <row r="13505" customFormat="false" ht="15" hidden="false" customHeight="false" outlineLevel="0" collapsed="false"/>
    <row r="13506" customFormat="false" ht="15" hidden="false" customHeight="false" outlineLevel="0" collapsed="false"/>
    <row r="13507" customFormat="false" ht="15" hidden="false" customHeight="false" outlineLevel="0" collapsed="false"/>
    <row r="13508" customFormat="false" ht="15" hidden="false" customHeight="false" outlineLevel="0" collapsed="false"/>
    <row r="13509" customFormat="false" ht="15" hidden="false" customHeight="false" outlineLevel="0" collapsed="false"/>
    <row r="13510" customFormat="false" ht="15" hidden="false" customHeight="false" outlineLevel="0" collapsed="false"/>
    <row r="13511" customFormat="false" ht="15" hidden="false" customHeight="false" outlineLevel="0" collapsed="false"/>
    <row r="13512" customFormat="false" ht="15" hidden="false" customHeight="false" outlineLevel="0" collapsed="false"/>
    <row r="13513" customFormat="false" ht="15" hidden="false" customHeight="false" outlineLevel="0" collapsed="false"/>
    <row r="13514" customFormat="false" ht="15" hidden="false" customHeight="false" outlineLevel="0" collapsed="false"/>
    <row r="13515" customFormat="false" ht="15" hidden="false" customHeight="false" outlineLevel="0" collapsed="false"/>
    <row r="13516" customFormat="false" ht="15" hidden="false" customHeight="false" outlineLevel="0" collapsed="false"/>
    <row r="13517" customFormat="false" ht="15" hidden="false" customHeight="false" outlineLevel="0" collapsed="false"/>
    <row r="13518" customFormat="false" ht="15" hidden="false" customHeight="false" outlineLevel="0" collapsed="false"/>
    <row r="13519" customFormat="false" ht="15" hidden="false" customHeight="false" outlineLevel="0" collapsed="false"/>
    <row r="13520" customFormat="false" ht="15" hidden="false" customHeight="false" outlineLevel="0" collapsed="false"/>
    <row r="13521" customFormat="false" ht="15" hidden="false" customHeight="false" outlineLevel="0" collapsed="false"/>
    <row r="13522" customFormat="false" ht="15" hidden="false" customHeight="false" outlineLevel="0" collapsed="false"/>
    <row r="13523" customFormat="false" ht="15" hidden="false" customHeight="false" outlineLevel="0" collapsed="false"/>
    <row r="13524" customFormat="false" ht="15" hidden="false" customHeight="false" outlineLevel="0" collapsed="false"/>
    <row r="13525" customFormat="false" ht="15" hidden="false" customHeight="false" outlineLevel="0" collapsed="false"/>
    <row r="13526" customFormat="false" ht="15" hidden="false" customHeight="false" outlineLevel="0" collapsed="false"/>
    <row r="13527" customFormat="false" ht="15" hidden="false" customHeight="false" outlineLevel="0" collapsed="false"/>
    <row r="13528" customFormat="false" ht="15" hidden="false" customHeight="false" outlineLevel="0" collapsed="false"/>
    <row r="13529" customFormat="false" ht="15" hidden="false" customHeight="false" outlineLevel="0" collapsed="false"/>
    <row r="13530" customFormat="false" ht="15" hidden="false" customHeight="false" outlineLevel="0" collapsed="false"/>
    <row r="13531" customFormat="false" ht="15" hidden="false" customHeight="false" outlineLevel="0" collapsed="false"/>
    <row r="13532" customFormat="false" ht="15" hidden="false" customHeight="false" outlineLevel="0" collapsed="false"/>
    <row r="13533" customFormat="false" ht="15" hidden="false" customHeight="false" outlineLevel="0" collapsed="false"/>
    <row r="13534" customFormat="false" ht="15" hidden="false" customHeight="false" outlineLevel="0" collapsed="false"/>
    <row r="13535" customFormat="false" ht="15" hidden="false" customHeight="false" outlineLevel="0" collapsed="false"/>
    <row r="13536" customFormat="false" ht="15" hidden="false" customHeight="false" outlineLevel="0" collapsed="false"/>
    <row r="13537" customFormat="false" ht="15" hidden="false" customHeight="false" outlineLevel="0" collapsed="false"/>
    <row r="13538" customFormat="false" ht="15" hidden="false" customHeight="false" outlineLevel="0" collapsed="false"/>
    <row r="13539" customFormat="false" ht="15" hidden="false" customHeight="false" outlineLevel="0" collapsed="false"/>
    <row r="13540" customFormat="false" ht="15" hidden="false" customHeight="false" outlineLevel="0" collapsed="false"/>
    <row r="13541" customFormat="false" ht="15" hidden="false" customHeight="false" outlineLevel="0" collapsed="false"/>
    <row r="13542" customFormat="false" ht="15" hidden="false" customHeight="false" outlineLevel="0" collapsed="false"/>
    <row r="13543" customFormat="false" ht="15" hidden="false" customHeight="false" outlineLevel="0" collapsed="false"/>
    <row r="13544" customFormat="false" ht="15" hidden="false" customHeight="false" outlineLevel="0" collapsed="false"/>
    <row r="13545" customFormat="false" ht="15" hidden="false" customHeight="false" outlineLevel="0" collapsed="false"/>
    <row r="13546" customFormat="false" ht="15" hidden="false" customHeight="false" outlineLevel="0" collapsed="false"/>
    <row r="13547" customFormat="false" ht="15" hidden="false" customHeight="false" outlineLevel="0" collapsed="false"/>
    <row r="13548" customFormat="false" ht="15" hidden="false" customHeight="false" outlineLevel="0" collapsed="false"/>
    <row r="13549" customFormat="false" ht="15" hidden="false" customHeight="false" outlineLevel="0" collapsed="false"/>
    <row r="13550" customFormat="false" ht="15" hidden="false" customHeight="false" outlineLevel="0" collapsed="false"/>
    <row r="13551" customFormat="false" ht="15" hidden="false" customHeight="false" outlineLevel="0" collapsed="false"/>
    <row r="13552" customFormat="false" ht="15" hidden="false" customHeight="false" outlineLevel="0" collapsed="false"/>
    <row r="13553" customFormat="false" ht="15" hidden="false" customHeight="false" outlineLevel="0" collapsed="false"/>
    <row r="13554" customFormat="false" ht="15" hidden="false" customHeight="false" outlineLevel="0" collapsed="false"/>
    <row r="13555" customFormat="false" ht="15" hidden="false" customHeight="false" outlineLevel="0" collapsed="false"/>
    <row r="13556" customFormat="false" ht="15" hidden="false" customHeight="false" outlineLevel="0" collapsed="false"/>
    <row r="13557" customFormat="false" ht="15" hidden="false" customHeight="false" outlineLevel="0" collapsed="false"/>
    <row r="13558" customFormat="false" ht="15" hidden="false" customHeight="false" outlineLevel="0" collapsed="false"/>
    <row r="13559" customFormat="false" ht="15" hidden="false" customHeight="false" outlineLevel="0" collapsed="false"/>
    <row r="13560" customFormat="false" ht="15" hidden="false" customHeight="false" outlineLevel="0" collapsed="false"/>
    <row r="13561" customFormat="false" ht="15" hidden="false" customHeight="false" outlineLevel="0" collapsed="false"/>
    <row r="13562" customFormat="false" ht="15" hidden="false" customHeight="false" outlineLevel="0" collapsed="false"/>
    <row r="13563" customFormat="false" ht="15" hidden="false" customHeight="false" outlineLevel="0" collapsed="false"/>
    <row r="13564" customFormat="false" ht="15" hidden="false" customHeight="false" outlineLevel="0" collapsed="false"/>
    <row r="13565" customFormat="false" ht="15" hidden="false" customHeight="false" outlineLevel="0" collapsed="false"/>
    <row r="13566" customFormat="false" ht="15" hidden="false" customHeight="false" outlineLevel="0" collapsed="false"/>
    <row r="13567" customFormat="false" ht="15" hidden="false" customHeight="false" outlineLevel="0" collapsed="false"/>
    <row r="13568" customFormat="false" ht="15" hidden="false" customHeight="false" outlineLevel="0" collapsed="false"/>
    <row r="13569" customFormat="false" ht="15" hidden="false" customHeight="false" outlineLevel="0" collapsed="false"/>
    <row r="13570" customFormat="false" ht="15" hidden="false" customHeight="false" outlineLevel="0" collapsed="false"/>
    <row r="13571" customFormat="false" ht="15" hidden="false" customHeight="false" outlineLevel="0" collapsed="false"/>
    <row r="13572" customFormat="false" ht="15" hidden="false" customHeight="false" outlineLevel="0" collapsed="false"/>
    <row r="13573" customFormat="false" ht="15" hidden="false" customHeight="false" outlineLevel="0" collapsed="false"/>
    <row r="13574" customFormat="false" ht="15" hidden="false" customHeight="false" outlineLevel="0" collapsed="false"/>
    <row r="13575" customFormat="false" ht="15" hidden="false" customHeight="false" outlineLevel="0" collapsed="false"/>
    <row r="13576" customFormat="false" ht="15" hidden="false" customHeight="false" outlineLevel="0" collapsed="false"/>
    <row r="13577" customFormat="false" ht="15" hidden="false" customHeight="false" outlineLevel="0" collapsed="false"/>
    <row r="13578" customFormat="false" ht="15" hidden="false" customHeight="false" outlineLevel="0" collapsed="false"/>
    <row r="13579" customFormat="false" ht="15" hidden="false" customHeight="false" outlineLevel="0" collapsed="false"/>
    <row r="13580" customFormat="false" ht="15" hidden="false" customHeight="false" outlineLevel="0" collapsed="false"/>
    <row r="13581" customFormat="false" ht="15" hidden="false" customHeight="false" outlineLevel="0" collapsed="false"/>
    <row r="13582" customFormat="false" ht="15" hidden="false" customHeight="false" outlineLevel="0" collapsed="false"/>
    <row r="13583" customFormat="false" ht="15" hidden="false" customHeight="false" outlineLevel="0" collapsed="false"/>
    <row r="13584" customFormat="false" ht="15" hidden="false" customHeight="false" outlineLevel="0" collapsed="false"/>
    <row r="13585" customFormat="false" ht="15" hidden="false" customHeight="false" outlineLevel="0" collapsed="false"/>
    <row r="13586" customFormat="false" ht="15" hidden="false" customHeight="false" outlineLevel="0" collapsed="false"/>
    <row r="13587" customFormat="false" ht="15" hidden="false" customHeight="false" outlineLevel="0" collapsed="false"/>
    <row r="13588" customFormat="false" ht="15" hidden="false" customHeight="false" outlineLevel="0" collapsed="false"/>
    <row r="13589" customFormat="false" ht="15" hidden="false" customHeight="false" outlineLevel="0" collapsed="false"/>
    <row r="13590" customFormat="false" ht="15" hidden="false" customHeight="false" outlineLevel="0" collapsed="false"/>
    <row r="13591" customFormat="false" ht="15" hidden="false" customHeight="false" outlineLevel="0" collapsed="false"/>
    <row r="13592" customFormat="false" ht="15" hidden="false" customHeight="false" outlineLevel="0" collapsed="false"/>
    <row r="13593" customFormat="false" ht="15" hidden="false" customHeight="false" outlineLevel="0" collapsed="false"/>
    <row r="13594" customFormat="false" ht="15" hidden="false" customHeight="false" outlineLevel="0" collapsed="false"/>
    <row r="13595" customFormat="false" ht="15" hidden="false" customHeight="false" outlineLevel="0" collapsed="false"/>
    <row r="13596" customFormat="false" ht="15" hidden="false" customHeight="false" outlineLevel="0" collapsed="false"/>
    <row r="13597" customFormat="false" ht="15" hidden="false" customHeight="false" outlineLevel="0" collapsed="false"/>
    <row r="13598" customFormat="false" ht="15" hidden="false" customHeight="false" outlineLevel="0" collapsed="false"/>
    <row r="13599" customFormat="false" ht="15" hidden="false" customHeight="false" outlineLevel="0" collapsed="false"/>
    <row r="13600" customFormat="false" ht="15" hidden="false" customHeight="false" outlineLevel="0" collapsed="false"/>
    <row r="13601" customFormat="false" ht="15" hidden="false" customHeight="false" outlineLevel="0" collapsed="false"/>
    <row r="13602" customFormat="false" ht="15" hidden="false" customHeight="false" outlineLevel="0" collapsed="false"/>
    <row r="13603" customFormat="false" ht="15" hidden="false" customHeight="false" outlineLevel="0" collapsed="false"/>
    <row r="13604" customFormat="false" ht="15" hidden="false" customHeight="false" outlineLevel="0" collapsed="false"/>
    <row r="13605" customFormat="false" ht="15" hidden="false" customHeight="false" outlineLevel="0" collapsed="false"/>
    <row r="13606" customFormat="false" ht="15" hidden="false" customHeight="false" outlineLevel="0" collapsed="false"/>
    <row r="13607" customFormat="false" ht="15" hidden="false" customHeight="false" outlineLevel="0" collapsed="false"/>
    <row r="13608" customFormat="false" ht="15" hidden="false" customHeight="false" outlineLevel="0" collapsed="false"/>
    <row r="13609" customFormat="false" ht="15" hidden="false" customHeight="false" outlineLevel="0" collapsed="false"/>
    <row r="13610" customFormat="false" ht="15" hidden="false" customHeight="false" outlineLevel="0" collapsed="false"/>
    <row r="13611" customFormat="false" ht="15" hidden="false" customHeight="false" outlineLevel="0" collapsed="false"/>
    <row r="13612" customFormat="false" ht="15" hidden="false" customHeight="false" outlineLevel="0" collapsed="false"/>
    <row r="13613" customFormat="false" ht="15" hidden="false" customHeight="false" outlineLevel="0" collapsed="false"/>
    <row r="13614" customFormat="false" ht="15" hidden="false" customHeight="false" outlineLevel="0" collapsed="false"/>
    <row r="13615" customFormat="false" ht="15" hidden="false" customHeight="false" outlineLevel="0" collapsed="false"/>
    <row r="13616" customFormat="false" ht="15" hidden="false" customHeight="false" outlineLevel="0" collapsed="false"/>
    <row r="13617" customFormat="false" ht="15" hidden="false" customHeight="false" outlineLevel="0" collapsed="false"/>
    <row r="13618" customFormat="false" ht="15" hidden="false" customHeight="false" outlineLevel="0" collapsed="false"/>
    <row r="13619" customFormat="false" ht="15" hidden="false" customHeight="false" outlineLevel="0" collapsed="false"/>
    <row r="13620" customFormat="false" ht="15" hidden="false" customHeight="false" outlineLevel="0" collapsed="false"/>
    <row r="13621" customFormat="false" ht="15" hidden="false" customHeight="false" outlineLevel="0" collapsed="false"/>
    <row r="13622" customFormat="false" ht="15" hidden="false" customHeight="false" outlineLevel="0" collapsed="false"/>
    <row r="13623" customFormat="false" ht="15" hidden="false" customHeight="false" outlineLevel="0" collapsed="false"/>
    <row r="13624" customFormat="false" ht="15" hidden="false" customHeight="false" outlineLevel="0" collapsed="false"/>
    <row r="13625" customFormat="false" ht="15" hidden="false" customHeight="false" outlineLevel="0" collapsed="false"/>
    <row r="13626" customFormat="false" ht="15" hidden="false" customHeight="false" outlineLevel="0" collapsed="false"/>
    <row r="13627" customFormat="false" ht="15" hidden="false" customHeight="false" outlineLevel="0" collapsed="false"/>
    <row r="13628" customFormat="false" ht="15" hidden="false" customHeight="false" outlineLevel="0" collapsed="false"/>
    <row r="13629" customFormat="false" ht="15" hidden="false" customHeight="false" outlineLevel="0" collapsed="false"/>
    <row r="13630" customFormat="false" ht="15" hidden="false" customHeight="false" outlineLevel="0" collapsed="false"/>
    <row r="13631" customFormat="false" ht="15" hidden="false" customHeight="false" outlineLevel="0" collapsed="false"/>
    <row r="13632" customFormat="false" ht="15" hidden="false" customHeight="false" outlineLevel="0" collapsed="false"/>
    <row r="13633" customFormat="false" ht="15" hidden="false" customHeight="false" outlineLevel="0" collapsed="false"/>
    <row r="13634" customFormat="false" ht="15" hidden="false" customHeight="false" outlineLevel="0" collapsed="false"/>
    <row r="13635" customFormat="false" ht="15" hidden="false" customHeight="false" outlineLevel="0" collapsed="false"/>
    <row r="13636" customFormat="false" ht="15" hidden="false" customHeight="false" outlineLevel="0" collapsed="false"/>
    <row r="13637" customFormat="false" ht="15" hidden="false" customHeight="false" outlineLevel="0" collapsed="false"/>
    <row r="13638" customFormat="false" ht="15" hidden="false" customHeight="false" outlineLevel="0" collapsed="false"/>
    <row r="13639" customFormat="false" ht="15" hidden="false" customHeight="false" outlineLevel="0" collapsed="false"/>
    <row r="13640" customFormat="false" ht="15" hidden="false" customHeight="false" outlineLevel="0" collapsed="false"/>
    <row r="13641" customFormat="false" ht="15" hidden="false" customHeight="false" outlineLevel="0" collapsed="false"/>
    <row r="13642" customFormat="false" ht="15" hidden="false" customHeight="false" outlineLevel="0" collapsed="false"/>
    <row r="13643" customFormat="false" ht="15" hidden="false" customHeight="false" outlineLevel="0" collapsed="false"/>
    <row r="13644" customFormat="false" ht="15" hidden="false" customHeight="false" outlineLevel="0" collapsed="false"/>
    <row r="13645" customFormat="false" ht="15" hidden="false" customHeight="false" outlineLevel="0" collapsed="false"/>
    <row r="13646" customFormat="false" ht="15" hidden="false" customHeight="false" outlineLevel="0" collapsed="false"/>
    <row r="13647" customFormat="false" ht="15" hidden="false" customHeight="false" outlineLevel="0" collapsed="false"/>
    <row r="13648" customFormat="false" ht="15" hidden="false" customHeight="false" outlineLevel="0" collapsed="false"/>
    <row r="13649" customFormat="false" ht="15" hidden="false" customHeight="false" outlineLevel="0" collapsed="false"/>
    <row r="13650" customFormat="false" ht="15" hidden="false" customHeight="false" outlineLevel="0" collapsed="false"/>
    <row r="13651" customFormat="false" ht="15" hidden="false" customHeight="false" outlineLevel="0" collapsed="false"/>
    <row r="13652" customFormat="false" ht="15" hidden="false" customHeight="false" outlineLevel="0" collapsed="false"/>
    <row r="13653" customFormat="false" ht="15" hidden="false" customHeight="false" outlineLevel="0" collapsed="false"/>
    <row r="13654" customFormat="false" ht="15" hidden="false" customHeight="false" outlineLevel="0" collapsed="false"/>
    <row r="13655" customFormat="false" ht="15" hidden="false" customHeight="false" outlineLevel="0" collapsed="false"/>
    <row r="13656" customFormat="false" ht="15" hidden="false" customHeight="false" outlineLevel="0" collapsed="false"/>
    <row r="13657" customFormat="false" ht="15" hidden="false" customHeight="false" outlineLevel="0" collapsed="false"/>
    <row r="13658" customFormat="false" ht="15" hidden="false" customHeight="false" outlineLevel="0" collapsed="false"/>
    <row r="13659" customFormat="false" ht="15" hidden="false" customHeight="false" outlineLevel="0" collapsed="false"/>
    <row r="13660" customFormat="false" ht="15" hidden="false" customHeight="false" outlineLevel="0" collapsed="false"/>
    <row r="13661" customFormat="false" ht="15" hidden="false" customHeight="false" outlineLevel="0" collapsed="false"/>
    <row r="13662" customFormat="false" ht="15" hidden="false" customHeight="false" outlineLevel="0" collapsed="false"/>
    <row r="13663" customFormat="false" ht="15" hidden="false" customHeight="false" outlineLevel="0" collapsed="false"/>
    <row r="13664" customFormat="false" ht="15" hidden="false" customHeight="false" outlineLevel="0" collapsed="false"/>
    <row r="13665" customFormat="false" ht="15" hidden="false" customHeight="false" outlineLevel="0" collapsed="false"/>
    <row r="13666" customFormat="false" ht="15" hidden="false" customHeight="false" outlineLevel="0" collapsed="false"/>
    <row r="13667" customFormat="false" ht="15" hidden="false" customHeight="false" outlineLevel="0" collapsed="false"/>
    <row r="13668" customFormat="false" ht="15" hidden="false" customHeight="false" outlineLevel="0" collapsed="false"/>
    <row r="13669" customFormat="false" ht="15" hidden="false" customHeight="false" outlineLevel="0" collapsed="false"/>
    <row r="13670" customFormat="false" ht="15" hidden="false" customHeight="false" outlineLevel="0" collapsed="false"/>
    <row r="13671" customFormat="false" ht="15" hidden="false" customHeight="false" outlineLevel="0" collapsed="false"/>
    <row r="13672" customFormat="false" ht="15" hidden="false" customHeight="false" outlineLevel="0" collapsed="false"/>
    <row r="13673" customFormat="false" ht="15" hidden="false" customHeight="false" outlineLevel="0" collapsed="false"/>
    <row r="13674" customFormat="false" ht="15" hidden="false" customHeight="false" outlineLevel="0" collapsed="false"/>
    <row r="13675" customFormat="false" ht="15" hidden="false" customHeight="false" outlineLevel="0" collapsed="false"/>
    <row r="13676" customFormat="false" ht="15" hidden="false" customHeight="false" outlineLevel="0" collapsed="false"/>
    <row r="13677" customFormat="false" ht="15" hidden="false" customHeight="false" outlineLevel="0" collapsed="false"/>
    <row r="13678" customFormat="false" ht="15" hidden="false" customHeight="false" outlineLevel="0" collapsed="false"/>
    <row r="13679" customFormat="false" ht="15" hidden="false" customHeight="false" outlineLevel="0" collapsed="false"/>
    <row r="13680" customFormat="false" ht="15" hidden="false" customHeight="false" outlineLevel="0" collapsed="false"/>
    <row r="13681" customFormat="false" ht="15" hidden="false" customHeight="false" outlineLevel="0" collapsed="false"/>
    <row r="13682" customFormat="false" ht="15" hidden="false" customHeight="false" outlineLevel="0" collapsed="false"/>
    <row r="13683" customFormat="false" ht="15" hidden="false" customHeight="false" outlineLevel="0" collapsed="false"/>
    <row r="13684" customFormat="false" ht="15" hidden="false" customHeight="false" outlineLevel="0" collapsed="false"/>
    <row r="13685" customFormat="false" ht="15" hidden="false" customHeight="false" outlineLevel="0" collapsed="false"/>
    <row r="13686" customFormat="false" ht="15" hidden="false" customHeight="false" outlineLevel="0" collapsed="false"/>
    <row r="13687" customFormat="false" ht="15" hidden="false" customHeight="false" outlineLevel="0" collapsed="false"/>
    <row r="13688" customFormat="false" ht="15" hidden="false" customHeight="false" outlineLevel="0" collapsed="false"/>
    <row r="13689" customFormat="false" ht="15" hidden="false" customHeight="false" outlineLevel="0" collapsed="false"/>
    <row r="13690" customFormat="false" ht="15" hidden="false" customHeight="false" outlineLevel="0" collapsed="false"/>
    <row r="13691" customFormat="false" ht="15" hidden="false" customHeight="false" outlineLevel="0" collapsed="false"/>
    <row r="13692" customFormat="false" ht="15" hidden="false" customHeight="false" outlineLevel="0" collapsed="false"/>
    <row r="13693" customFormat="false" ht="15" hidden="false" customHeight="false" outlineLevel="0" collapsed="false"/>
    <row r="13694" customFormat="false" ht="15" hidden="false" customHeight="false" outlineLevel="0" collapsed="false"/>
    <row r="13695" customFormat="false" ht="15" hidden="false" customHeight="false" outlineLevel="0" collapsed="false"/>
    <row r="13696" customFormat="false" ht="15" hidden="false" customHeight="false" outlineLevel="0" collapsed="false"/>
    <row r="13697" customFormat="false" ht="15" hidden="false" customHeight="false" outlineLevel="0" collapsed="false"/>
    <row r="13698" customFormat="false" ht="15" hidden="false" customHeight="false" outlineLevel="0" collapsed="false"/>
    <row r="13699" customFormat="false" ht="15" hidden="false" customHeight="false" outlineLevel="0" collapsed="false"/>
    <row r="13700" customFormat="false" ht="15" hidden="false" customHeight="false" outlineLevel="0" collapsed="false"/>
    <row r="13701" customFormat="false" ht="15" hidden="false" customHeight="false" outlineLevel="0" collapsed="false"/>
    <row r="13702" customFormat="false" ht="15" hidden="false" customHeight="false" outlineLevel="0" collapsed="false"/>
    <row r="13703" customFormat="false" ht="15" hidden="false" customHeight="false" outlineLevel="0" collapsed="false"/>
    <row r="13704" customFormat="false" ht="15" hidden="false" customHeight="false" outlineLevel="0" collapsed="false"/>
    <row r="13705" customFormat="false" ht="15" hidden="false" customHeight="false" outlineLevel="0" collapsed="false"/>
    <row r="13706" customFormat="false" ht="15" hidden="false" customHeight="false" outlineLevel="0" collapsed="false"/>
    <row r="13707" customFormat="false" ht="15" hidden="false" customHeight="false" outlineLevel="0" collapsed="false"/>
    <row r="13708" customFormat="false" ht="15" hidden="false" customHeight="false" outlineLevel="0" collapsed="false"/>
    <row r="13709" customFormat="false" ht="15" hidden="false" customHeight="false" outlineLevel="0" collapsed="false"/>
    <row r="13710" customFormat="false" ht="15" hidden="false" customHeight="false" outlineLevel="0" collapsed="false"/>
    <row r="13711" customFormat="false" ht="15" hidden="false" customHeight="false" outlineLevel="0" collapsed="false"/>
    <row r="13712" customFormat="false" ht="15" hidden="false" customHeight="false" outlineLevel="0" collapsed="false"/>
    <row r="13713" customFormat="false" ht="15" hidden="false" customHeight="false" outlineLevel="0" collapsed="false"/>
    <row r="13714" customFormat="false" ht="15" hidden="false" customHeight="false" outlineLevel="0" collapsed="false"/>
    <row r="13715" customFormat="false" ht="15" hidden="false" customHeight="false" outlineLevel="0" collapsed="false"/>
    <row r="13716" customFormat="false" ht="15" hidden="false" customHeight="false" outlineLevel="0" collapsed="false"/>
    <row r="13717" customFormat="false" ht="15" hidden="false" customHeight="false" outlineLevel="0" collapsed="false"/>
    <row r="13718" customFormat="false" ht="15" hidden="false" customHeight="false" outlineLevel="0" collapsed="false"/>
    <row r="13719" customFormat="false" ht="15" hidden="false" customHeight="false" outlineLevel="0" collapsed="false"/>
    <row r="13720" customFormat="false" ht="15" hidden="false" customHeight="false" outlineLevel="0" collapsed="false"/>
    <row r="13721" customFormat="false" ht="15" hidden="false" customHeight="false" outlineLevel="0" collapsed="false"/>
    <row r="13722" customFormat="false" ht="15" hidden="false" customHeight="false" outlineLevel="0" collapsed="false"/>
    <row r="13723" customFormat="false" ht="15" hidden="false" customHeight="false" outlineLevel="0" collapsed="false"/>
    <row r="13724" customFormat="false" ht="15" hidden="false" customHeight="false" outlineLevel="0" collapsed="false"/>
    <row r="13725" customFormat="false" ht="15" hidden="false" customHeight="false" outlineLevel="0" collapsed="false"/>
    <row r="13726" customFormat="false" ht="15" hidden="false" customHeight="false" outlineLevel="0" collapsed="false"/>
    <row r="13727" customFormat="false" ht="15" hidden="false" customHeight="false" outlineLevel="0" collapsed="false"/>
    <row r="13728" customFormat="false" ht="15" hidden="false" customHeight="false" outlineLevel="0" collapsed="false"/>
    <row r="13729" customFormat="false" ht="15" hidden="false" customHeight="false" outlineLevel="0" collapsed="false"/>
    <row r="13730" customFormat="false" ht="15" hidden="false" customHeight="false" outlineLevel="0" collapsed="false"/>
    <row r="13731" customFormat="false" ht="15" hidden="false" customHeight="false" outlineLevel="0" collapsed="false"/>
    <row r="13732" customFormat="false" ht="15" hidden="false" customHeight="false" outlineLevel="0" collapsed="false"/>
    <row r="13733" customFormat="false" ht="15" hidden="false" customHeight="false" outlineLevel="0" collapsed="false"/>
    <row r="13734" customFormat="false" ht="15" hidden="false" customHeight="false" outlineLevel="0" collapsed="false"/>
    <row r="13735" customFormat="false" ht="15" hidden="false" customHeight="false" outlineLevel="0" collapsed="false"/>
    <row r="13736" customFormat="false" ht="15" hidden="false" customHeight="false" outlineLevel="0" collapsed="false"/>
    <row r="13737" customFormat="false" ht="15" hidden="false" customHeight="false" outlineLevel="0" collapsed="false"/>
    <row r="13738" customFormat="false" ht="15" hidden="false" customHeight="false" outlineLevel="0" collapsed="false"/>
    <row r="13739" customFormat="false" ht="15" hidden="false" customHeight="false" outlineLevel="0" collapsed="false"/>
    <row r="13740" customFormat="false" ht="15" hidden="false" customHeight="false" outlineLevel="0" collapsed="false"/>
    <row r="13741" customFormat="false" ht="15" hidden="false" customHeight="false" outlineLevel="0" collapsed="false"/>
    <row r="13742" customFormat="false" ht="15" hidden="false" customHeight="false" outlineLevel="0" collapsed="false"/>
    <row r="13743" customFormat="false" ht="15" hidden="false" customHeight="false" outlineLevel="0" collapsed="false"/>
    <row r="13744" customFormat="false" ht="15" hidden="false" customHeight="false" outlineLevel="0" collapsed="false"/>
    <row r="13745" customFormat="false" ht="15" hidden="false" customHeight="false" outlineLevel="0" collapsed="false"/>
    <row r="13746" customFormat="false" ht="15" hidden="false" customHeight="false" outlineLevel="0" collapsed="false"/>
    <row r="13747" customFormat="false" ht="15" hidden="false" customHeight="false" outlineLevel="0" collapsed="false"/>
    <row r="13748" customFormat="false" ht="15" hidden="false" customHeight="false" outlineLevel="0" collapsed="false"/>
    <row r="13749" customFormat="false" ht="15" hidden="false" customHeight="false" outlineLevel="0" collapsed="false"/>
    <row r="13750" customFormat="false" ht="15" hidden="false" customHeight="false" outlineLevel="0" collapsed="false"/>
    <row r="13751" customFormat="false" ht="15" hidden="false" customHeight="false" outlineLevel="0" collapsed="false"/>
    <row r="13752" customFormat="false" ht="15" hidden="false" customHeight="false" outlineLevel="0" collapsed="false"/>
    <row r="13753" customFormat="false" ht="15" hidden="false" customHeight="false" outlineLevel="0" collapsed="false"/>
    <row r="13754" customFormat="false" ht="15" hidden="false" customHeight="false" outlineLevel="0" collapsed="false"/>
    <row r="13755" customFormat="false" ht="15" hidden="false" customHeight="false" outlineLevel="0" collapsed="false"/>
    <row r="13756" customFormat="false" ht="15" hidden="false" customHeight="false" outlineLevel="0" collapsed="false"/>
    <row r="13757" customFormat="false" ht="15" hidden="false" customHeight="false" outlineLevel="0" collapsed="false"/>
    <row r="13758" customFormat="false" ht="15" hidden="false" customHeight="false" outlineLevel="0" collapsed="false"/>
    <row r="13759" customFormat="false" ht="15" hidden="false" customHeight="false" outlineLevel="0" collapsed="false"/>
    <row r="13760" customFormat="false" ht="15" hidden="false" customHeight="false" outlineLevel="0" collapsed="false"/>
    <row r="13761" customFormat="false" ht="15" hidden="false" customHeight="false" outlineLevel="0" collapsed="false"/>
    <row r="13762" customFormat="false" ht="15" hidden="false" customHeight="false" outlineLevel="0" collapsed="false"/>
    <row r="13763" customFormat="false" ht="15" hidden="false" customHeight="false" outlineLevel="0" collapsed="false"/>
    <row r="13764" customFormat="false" ht="15" hidden="false" customHeight="false" outlineLevel="0" collapsed="false"/>
    <row r="13765" customFormat="false" ht="15" hidden="false" customHeight="false" outlineLevel="0" collapsed="false"/>
    <row r="13766" customFormat="false" ht="15" hidden="false" customHeight="false" outlineLevel="0" collapsed="false"/>
    <row r="13767" customFormat="false" ht="15" hidden="false" customHeight="false" outlineLevel="0" collapsed="false"/>
    <row r="13768" customFormat="false" ht="15" hidden="false" customHeight="false" outlineLevel="0" collapsed="false"/>
    <row r="13769" customFormat="false" ht="15" hidden="false" customHeight="false" outlineLevel="0" collapsed="false"/>
    <row r="13770" customFormat="false" ht="15" hidden="false" customHeight="false" outlineLevel="0" collapsed="false"/>
    <row r="13771" customFormat="false" ht="15" hidden="false" customHeight="false" outlineLevel="0" collapsed="false"/>
    <row r="13772" customFormat="false" ht="15" hidden="false" customHeight="false" outlineLevel="0" collapsed="false"/>
    <row r="13773" customFormat="false" ht="15" hidden="false" customHeight="false" outlineLevel="0" collapsed="false"/>
    <row r="13774" customFormat="false" ht="15" hidden="false" customHeight="false" outlineLevel="0" collapsed="false"/>
    <row r="13775" customFormat="false" ht="15" hidden="false" customHeight="false" outlineLevel="0" collapsed="false"/>
    <row r="13776" customFormat="false" ht="15" hidden="false" customHeight="false" outlineLevel="0" collapsed="false"/>
    <row r="13777" customFormat="false" ht="15" hidden="false" customHeight="false" outlineLevel="0" collapsed="false"/>
    <row r="13778" customFormat="false" ht="15" hidden="false" customHeight="false" outlineLevel="0" collapsed="false"/>
    <row r="13779" customFormat="false" ht="15" hidden="false" customHeight="false" outlineLevel="0" collapsed="false"/>
    <row r="13780" customFormat="false" ht="15" hidden="false" customHeight="false" outlineLevel="0" collapsed="false"/>
    <row r="13781" customFormat="false" ht="15" hidden="false" customHeight="false" outlineLevel="0" collapsed="false"/>
    <row r="13782" customFormat="false" ht="15" hidden="false" customHeight="false" outlineLevel="0" collapsed="false"/>
    <row r="13783" customFormat="false" ht="15" hidden="false" customHeight="false" outlineLevel="0" collapsed="false"/>
    <row r="13784" customFormat="false" ht="15" hidden="false" customHeight="false" outlineLevel="0" collapsed="false"/>
    <row r="13785" customFormat="false" ht="15" hidden="false" customHeight="false" outlineLevel="0" collapsed="false"/>
    <row r="13786" customFormat="false" ht="15" hidden="false" customHeight="false" outlineLevel="0" collapsed="false"/>
    <row r="13787" customFormat="false" ht="15" hidden="false" customHeight="false" outlineLevel="0" collapsed="false"/>
    <row r="13788" customFormat="false" ht="15" hidden="false" customHeight="false" outlineLevel="0" collapsed="false"/>
    <row r="13789" customFormat="false" ht="15" hidden="false" customHeight="false" outlineLevel="0" collapsed="false"/>
    <row r="13790" customFormat="false" ht="15" hidden="false" customHeight="false" outlineLevel="0" collapsed="false"/>
    <row r="13791" customFormat="false" ht="15" hidden="false" customHeight="false" outlineLevel="0" collapsed="false"/>
    <row r="13792" customFormat="false" ht="15" hidden="false" customHeight="false" outlineLevel="0" collapsed="false"/>
    <row r="13793" customFormat="false" ht="15" hidden="false" customHeight="false" outlineLevel="0" collapsed="false"/>
    <row r="13794" customFormat="false" ht="15" hidden="false" customHeight="false" outlineLevel="0" collapsed="false"/>
    <row r="13795" customFormat="false" ht="15" hidden="false" customHeight="false" outlineLevel="0" collapsed="false"/>
    <row r="13796" customFormat="false" ht="15" hidden="false" customHeight="false" outlineLevel="0" collapsed="false"/>
    <row r="13797" customFormat="false" ht="15" hidden="false" customHeight="false" outlineLevel="0" collapsed="false"/>
    <row r="13798" customFormat="false" ht="15" hidden="false" customHeight="false" outlineLevel="0" collapsed="false"/>
    <row r="13799" customFormat="false" ht="15" hidden="false" customHeight="false" outlineLevel="0" collapsed="false"/>
    <row r="13800" customFormat="false" ht="15" hidden="false" customHeight="false" outlineLevel="0" collapsed="false"/>
    <row r="13801" customFormat="false" ht="15" hidden="false" customHeight="false" outlineLevel="0" collapsed="false"/>
    <row r="13802" customFormat="false" ht="15" hidden="false" customHeight="false" outlineLevel="0" collapsed="false"/>
    <row r="13803" customFormat="false" ht="15" hidden="false" customHeight="false" outlineLevel="0" collapsed="false"/>
    <row r="13804" customFormat="false" ht="15" hidden="false" customHeight="false" outlineLevel="0" collapsed="false"/>
    <row r="13805" customFormat="false" ht="15" hidden="false" customHeight="false" outlineLevel="0" collapsed="false"/>
    <row r="13806" customFormat="false" ht="15" hidden="false" customHeight="false" outlineLevel="0" collapsed="false"/>
    <row r="13807" customFormat="false" ht="15" hidden="false" customHeight="false" outlineLevel="0" collapsed="false"/>
    <row r="13808" customFormat="false" ht="15" hidden="false" customHeight="false" outlineLevel="0" collapsed="false"/>
    <row r="13809" customFormat="false" ht="15" hidden="false" customHeight="false" outlineLevel="0" collapsed="false"/>
    <row r="13810" customFormat="false" ht="15" hidden="false" customHeight="false" outlineLevel="0" collapsed="false"/>
    <row r="13811" customFormat="false" ht="15" hidden="false" customHeight="false" outlineLevel="0" collapsed="false"/>
    <row r="13812" customFormat="false" ht="15" hidden="false" customHeight="false" outlineLevel="0" collapsed="false"/>
    <row r="13813" customFormat="false" ht="15" hidden="false" customHeight="false" outlineLevel="0" collapsed="false"/>
    <row r="13814" customFormat="false" ht="15" hidden="false" customHeight="false" outlineLevel="0" collapsed="false"/>
    <row r="13815" customFormat="false" ht="15" hidden="false" customHeight="false" outlineLevel="0" collapsed="false"/>
    <row r="13816" customFormat="false" ht="15" hidden="false" customHeight="false" outlineLevel="0" collapsed="false"/>
    <row r="13817" customFormat="false" ht="15" hidden="false" customHeight="false" outlineLevel="0" collapsed="false"/>
    <row r="13818" customFormat="false" ht="15" hidden="false" customHeight="false" outlineLevel="0" collapsed="false"/>
    <row r="13819" customFormat="false" ht="15" hidden="false" customHeight="false" outlineLevel="0" collapsed="false"/>
    <row r="13820" customFormat="false" ht="15" hidden="false" customHeight="false" outlineLevel="0" collapsed="false"/>
    <row r="13821" customFormat="false" ht="15" hidden="false" customHeight="false" outlineLevel="0" collapsed="false"/>
    <row r="13822" customFormat="false" ht="15" hidden="false" customHeight="false" outlineLevel="0" collapsed="false"/>
    <row r="13823" customFormat="false" ht="15" hidden="false" customHeight="false" outlineLevel="0" collapsed="false"/>
    <row r="13824" customFormat="false" ht="15" hidden="false" customHeight="false" outlineLevel="0" collapsed="false"/>
    <row r="13825" customFormat="false" ht="15" hidden="false" customHeight="false" outlineLevel="0" collapsed="false"/>
    <row r="13826" customFormat="false" ht="15" hidden="false" customHeight="false" outlineLevel="0" collapsed="false"/>
    <row r="13827" customFormat="false" ht="15" hidden="false" customHeight="false" outlineLevel="0" collapsed="false"/>
    <row r="13828" customFormat="false" ht="15" hidden="false" customHeight="false" outlineLevel="0" collapsed="false"/>
    <row r="13829" customFormat="false" ht="15" hidden="false" customHeight="false" outlineLevel="0" collapsed="false"/>
    <row r="13830" customFormat="false" ht="15" hidden="false" customHeight="false" outlineLevel="0" collapsed="false"/>
    <row r="13831" customFormat="false" ht="15" hidden="false" customHeight="false" outlineLevel="0" collapsed="false"/>
    <row r="13832" customFormat="false" ht="15" hidden="false" customHeight="false" outlineLevel="0" collapsed="false"/>
    <row r="13833" customFormat="false" ht="15" hidden="false" customHeight="false" outlineLevel="0" collapsed="false"/>
    <row r="13834" customFormat="false" ht="15" hidden="false" customHeight="false" outlineLevel="0" collapsed="false"/>
    <row r="13835" customFormat="false" ht="15" hidden="false" customHeight="false" outlineLevel="0" collapsed="false"/>
    <row r="13836" customFormat="false" ht="15" hidden="false" customHeight="false" outlineLevel="0" collapsed="false"/>
    <row r="13837" customFormat="false" ht="15" hidden="false" customHeight="false" outlineLevel="0" collapsed="false"/>
    <row r="13838" customFormat="false" ht="15" hidden="false" customHeight="false" outlineLevel="0" collapsed="false"/>
    <row r="13839" customFormat="false" ht="15" hidden="false" customHeight="false" outlineLevel="0" collapsed="false"/>
    <row r="13840" customFormat="false" ht="15" hidden="false" customHeight="false" outlineLevel="0" collapsed="false"/>
    <row r="13841" customFormat="false" ht="15" hidden="false" customHeight="false" outlineLevel="0" collapsed="false"/>
    <row r="13842" customFormat="false" ht="15" hidden="false" customHeight="false" outlineLevel="0" collapsed="false"/>
    <row r="13843" customFormat="false" ht="15" hidden="false" customHeight="false" outlineLevel="0" collapsed="false"/>
    <row r="13844" customFormat="false" ht="15" hidden="false" customHeight="false" outlineLevel="0" collapsed="false"/>
    <row r="13845" customFormat="false" ht="15" hidden="false" customHeight="false" outlineLevel="0" collapsed="false"/>
    <row r="13846" customFormat="false" ht="15" hidden="false" customHeight="false" outlineLevel="0" collapsed="false"/>
    <row r="13847" customFormat="false" ht="15" hidden="false" customHeight="false" outlineLevel="0" collapsed="false"/>
    <row r="13848" customFormat="false" ht="15" hidden="false" customHeight="false" outlineLevel="0" collapsed="false"/>
    <row r="13849" customFormat="false" ht="15" hidden="false" customHeight="false" outlineLevel="0" collapsed="false"/>
    <row r="13850" customFormat="false" ht="15" hidden="false" customHeight="false" outlineLevel="0" collapsed="false"/>
    <row r="13851" customFormat="false" ht="15" hidden="false" customHeight="false" outlineLevel="0" collapsed="false"/>
    <row r="13852" customFormat="false" ht="15" hidden="false" customHeight="false" outlineLevel="0" collapsed="false"/>
    <row r="13853" customFormat="false" ht="15" hidden="false" customHeight="false" outlineLevel="0" collapsed="false"/>
    <row r="13854" customFormat="false" ht="15" hidden="false" customHeight="false" outlineLevel="0" collapsed="false"/>
    <row r="13855" customFormat="false" ht="15" hidden="false" customHeight="false" outlineLevel="0" collapsed="false"/>
    <row r="13856" customFormat="false" ht="15" hidden="false" customHeight="false" outlineLevel="0" collapsed="false"/>
    <row r="13857" customFormat="false" ht="15" hidden="false" customHeight="false" outlineLevel="0" collapsed="false"/>
    <row r="13858" customFormat="false" ht="15" hidden="false" customHeight="false" outlineLevel="0" collapsed="false"/>
    <row r="13859" customFormat="false" ht="15" hidden="false" customHeight="false" outlineLevel="0" collapsed="false"/>
    <row r="13860" customFormat="false" ht="15" hidden="false" customHeight="false" outlineLevel="0" collapsed="false"/>
    <row r="13861" customFormat="false" ht="15" hidden="false" customHeight="false" outlineLevel="0" collapsed="false"/>
    <row r="13862" customFormat="false" ht="15" hidden="false" customHeight="false" outlineLevel="0" collapsed="false"/>
    <row r="13863" customFormat="false" ht="15" hidden="false" customHeight="false" outlineLevel="0" collapsed="false"/>
    <row r="13864" customFormat="false" ht="15" hidden="false" customHeight="false" outlineLevel="0" collapsed="false"/>
    <row r="13865" customFormat="false" ht="15" hidden="false" customHeight="false" outlineLevel="0" collapsed="false"/>
    <row r="13866" customFormat="false" ht="15" hidden="false" customHeight="false" outlineLevel="0" collapsed="false"/>
    <row r="13867" customFormat="false" ht="15" hidden="false" customHeight="false" outlineLevel="0" collapsed="false"/>
    <row r="13868" customFormat="false" ht="15" hidden="false" customHeight="false" outlineLevel="0" collapsed="false"/>
    <row r="13869" customFormat="false" ht="15" hidden="false" customHeight="false" outlineLevel="0" collapsed="false"/>
    <row r="13870" customFormat="false" ht="15" hidden="false" customHeight="false" outlineLevel="0" collapsed="false"/>
    <row r="13871" customFormat="false" ht="15" hidden="false" customHeight="false" outlineLevel="0" collapsed="false"/>
    <row r="13872" customFormat="false" ht="15" hidden="false" customHeight="false" outlineLevel="0" collapsed="false"/>
    <row r="13873" customFormat="false" ht="15" hidden="false" customHeight="false" outlineLevel="0" collapsed="false"/>
    <row r="13874" customFormat="false" ht="15" hidden="false" customHeight="false" outlineLevel="0" collapsed="false"/>
    <row r="13875" customFormat="false" ht="15" hidden="false" customHeight="false" outlineLevel="0" collapsed="false"/>
    <row r="13876" customFormat="false" ht="15" hidden="false" customHeight="false" outlineLevel="0" collapsed="false"/>
    <row r="13877" customFormat="false" ht="15" hidden="false" customHeight="false" outlineLevel="0" collapsed="false"/>
    <row r="13878" customFormat="false" ht="15" hidden="false" customHeight="false" outlineLevel="0" collapsed="false"/>
    <row r="13879" customFormat="false" ht="15" hidden="false" customHeight="false" outlineLevel="0" collapsed="false"/>
    <row r="13880" customFormat="false" ht="15" hidden="false" customHeight="false" outlineLevel="0" collapsed="false"/>
    <row r="13881" customFormat="false" ht="15" hidden="false" customHeight="false" outlineLevel="0" collapsed="false"/>
    <row r="13882" customFormat="false" ht="15" hidden="false" customHeight="false" outlineLevel="0" collapsed="false"/>
    <row r="13883" customFormat="false" ht="15" hidden="false" customHeight="false" outlineLevel="0" collapsed="false"/>
    <row r="13884" customFormat="false" ht="15" hidden="false" customHeight="false" outlineLevel="0" collapsed="false"/>
    <row r="13885" customFormat="false" ht="15" hidden="false" customHeight="false" outlineLevel="0" collapsed="false"/>
    <row r="13886" customFormat="false" ht="15" hidden="false" customHeight="false" outlineLevel="0" collapsed="false"/>
    <row r="13887" customFormat="false" ht="15" hidden="false" customHeight="false" outlineLevel="0" collapsed="false"/>
    <row r="13888" customFormat="false" ht="15" hidden="false" customHeight="false" outlineLevel="0" collapsed="false"/>
    <row r="13889" customFormat="false" ht="15" hidden="false" customHeight="false" outlineLevel="0" collapsed="false"/>
    <row r="13890" customFormat="false" ht="15" hidden="false" customHeight="false" outlineLevel="0" collapsed="false"/>
    <row r="13891" customFormat="false" ht="15" hidden="false" customHeight="false" outlineLevel="0" collapsed="false"/>
    <row r="13892" customFormat="false" ht="15" hidden="false" customHeight="false" outlineLevel="0" collapsed="false"/>
    <row r="13893" customFormat="false" ht="15" hidden="false" customHeight="false" outlineLevel="0" collapsed="false"/>
    <row r="13894" customFormat="false" ht="15" hidden="false" customHeight="false" outlineLevel="0" collapsed="false"/>
    <row r="13895" customFormat="false" ht="15" hidden="false" customHeight="false" outlineLevel="0" collapsed="false"/>
    <row r="13896" customFormat="false" ht="15" hidden="false" customHeight="false" outlineLevel="0" collapsed="false"/>
    <row r="13897" customFormat="false" ht="15" hidden="false" customHeight="false" outlineLevel="0" collapsed="false"/>
    <row r="13898" customFormat="false" ht="15" hidden="false" customHeight="false" outlineLevel="0" collapsed="false"/>
    <row r="13899" customFormat="false" ht="15" hidden="false" customHeight="false" outlineLevel="0" collapsed="false"/>
    <row r="13900" customFormat="false" ht="15" hidden="false" customHeight="false" outlineLevel="0" collapsed="false"/>
    <row r="13901" customFormat="false" ht="15" hidden="false" customHeight="false" outlineLevel="0" collapsed="false"/>
    <row r="13902" customFormat="false" ht="15" hidden="false" customHeight="false" outlineLevel="0" collapsed="false"/>
    <row r="13903" customFormat="false" ht="15" hidden="false" customHeight="false" outlineLevel="0" collapsed="false"/>
    <row r="13904" customFormat="false" ht="15" hidden="false" customHeight="false" outlineLevel="0" collapsed="false"/>
    <row r="13905" customFormat="false" ht="15" hidden="false" customHeight="false" outlineLevel="0" collapsed="false"/>
    <row r="13906" customFormat="false" ht="15" hidden="false" customHeight="false" outlineLevel="0" collapsed="false"/>
    <row r="13907" customFormat="false" ht="15" hidden="false" customHeight="false" outlineLevel="0" collapsed="false"/>
    <row r="13908" customFormat="false" ht="15" hidden="false" customHeight="false" outlineLevel="0" collapsed="false"/>
    <row r="13909" customFormat="false" ht="15" hidden="false" customHeight="false" outlineLevel="0" collapsed="false"/>
    <row r="13910" customFormat="false" ht="15" hidden="false" customHeight="false" outlineLevel="0" collapsed="false"/>
    <row r="13911" customFormat="false" ht="15" hidden="false" customHeight="false" outlineLevel="0" collapsed="false"/>
    <row r="13912" customFormat="false" ht="15" hidden="false" customHeight="false" outlineLevel="0" collapsed="false"/>
    <row r="13913" customFormat="false" ht="15" hidden="false" customHeight="false" outlineLevel="0" collapsed="false"/>
    <row r="13914" customFormat="false" ht="15" hidden="false" customHeight="false" outlineLevel="0" collapsed="false"/>
    <row r="13915" customFormat="false" ht="15" hidden="false" customHeight="false" outlineLevel="0" collapsed="false"/>
    <row r="13916" customFormat="false" ht="15" hidden="false" customHeight="false" outlineLevel="0" collapsed="false"/>
    <row r="13917" customFormat="false" ht="15" hidden="false" customHeight="false" outlineLevel="0" collapsed="false"/>
    <row r="13918" customFormat="false" ht="15" hidden="false" customHeight="false" outlineLevel="0" collapsed="false"/>
    <row r="13919" customFormat="false" ht="15" hidden="false" customHeight="false" outlineLevel="0" collapsed="false"/>
    <row r="13920" customFormat="false" ht="15" hidden="false" customHeight="false" outlineLevel="0" collapsed="false"/>
    <row r="13921" customFormat="false" ht="15" hidden="false" customHeight="false" outlineLevel="0" collapsed="false"/>
    <row r="13922" customFormat="false" ht="15" hidden="false" customHeight="false" outlineLevel="0" collapsed="false"/>
    <row r="13923" customFormat="false" ht="15" hidden="false" customHeight="false" outlineLevel="0" collapsed="false"/>
    <row r="13924" customFormat="false" ht="15" hidden="false" customHeight="false" outlineLevel="0" collapsed="false"/>
    <row r="13925" customFormat="false" ht="15" hidden="false" customHeight="false" outlineLevel="0" collapsed="false"/>
    <row r="13926" customFormat="false" ht="15" hidden="false" customHeight="false" outlineLevel="0" collapsed="false"/>
    <row r="13927" customFormat="false" ht="15" hidden="false" customHeight="false" outlineLevel="0" collapsed="false"/>
    <row r="13928" customFormat="false" ht="15" hidden="false" customHeight="false" outlineLevel="0" collapsed="false"/>
    <row r="13929" customFormat="false" ht="15" hidden="false" customHeight="false" outlineLevel="0" collapsed="false"/>
    <row r="13930" customFormat="false" ht="15" hidden="false" customHeight="false" outlineLevel="0" collapsed="false"/>
    <row r="13931" customFormat="false" ht="15" hidden="false" customHeight="false" outlineLevel="0" collapsed="false"/>
    <row r="13932" customFormat="false" ht="15" hidden="false" customHeight="false" outlineLevel="0" collapsed="false"/>
    <row r="13933" customFormat="false" ht="15" hidden="false" customHeight="false" outlineLevel="0" collapsed="false"/>
    <row r="13934" customFormat="false" ht="15" hidden="false" customHeight="false" outlineLevel="0" collapsed="false"/>
    <row r="13935" customFormat="false" ht="15" hidden="false" customHeight="false" outlineLevel="0" collapsed="false"/>
    <row r="13936" customFormat="false" ht="15" hidden="false" customHeight="false" outlineLevel="0" collapsed="false"/>
    <row r="13937" customFormat="false" ht="15" hidden="false" customHeight="false" outlineLevel="0" collapsed="false"/>
    <row r="13938" customFormat="false" ht="15" hidden="false" customHeight="false" outlineLevel="0" collapsed="false"/>
    <row r="13939" customFormat="false" ht="15" hidden="false" customHeight="false" outlineLevel="0" collapsed="false"/>
    <row r="13940" customFormat="false" ht="15" hidden="false" customHeight="false" outlineLevel="0" collapsed="false"/>
    <row r="13941" customFormat="false" ht="15" hidden="false" customHeight="false" outlineLevel="0" collapsed="false"/>
    <row r="13942" customFormat="false" ht="15" hidden="false" customHeight="false" outlineLevel="0" collapsed="false"/>
    <row r="13943" customFormat="false" ht="15" hidden="false" customHeight="false" outlineLevel="0" collapsed="false"/>
    <row r="13944" customFormat="false" ht="15" hidden="false" customHeight="false" outlineLevel="0" collapsed="false"/>
    <row r="13945" customFormat="false" ht="15" hidden="false" customHeight="false" outlineLevel="0" collapsed="false"/>
    <row r="13946" customFormat="false" ht="15" hidden="false" customHeight="false" outlineLevel="0" collapsed="false"/>
    <row r="13947" customFormat="false" ht="15" hidden="false" customHeight="false" outlineLevel="0" collapsed="false"/>
    <row r="13948" customFormat="false" ht="15" hidden="false" customHeight="false" outlineLevel="0" collapsed="false"/>
    <row r="13949" customFormat="false" ht="15" hidden="false" customHeight="false" outlineLevel="0" collapsed="false"/>
    <row r="13950" customFormat="false" ht="15" hidden="false" customHeight="false" outlineLevel="0" collapsed="false"/>
    <row r="13951" customFormat="false" ht="15" hidden="false" customHeight="false" outlineLevel="0" collapsed="false"/>
    <row r="13952" customFormat="false" ht="15" hidden="false" customHeight="false" outlineLevel="0" collapsed="false"/>
    <row r="13953" customFormat="false" ht="15" hidden="false" customHeight="false" outlineLevel="0" collapsed="false"/>
    <row r="13954" customFormat="false" ht="15" hidden="false" customHeight="false" outlineLevel="0" collapsed="false"/>
    <row r="13955" customFormat="false" ht="15" hidden="false" customHeight="false" outlineLevel="0" collapsed="false"/>
    <row r="13956" customFormat="false" ht="15" hidden="false" customHeight="false" outlineLevel="0" collapsed="false"/>
    <row r="13957" customFormat="false" ht="15" hidden="false" customHeight="false" outlineLevel="0" collapsed="false"/>
    <row r="13958" customFormat="false" ht="15" hidden="false" customHeight="false" outlineLevel="0" collapsed="false"/>
    <row r="13959" customFormat="false" ht="15" hidden="false" customHeight="false" outlineLevel="0" collapsed="false"/>
    <row r="13960" customFormat="false" ht="15" hidden="false" customHeight="false" outlineLevel="0" collapsed="false"/>
    <row r="13961" customFormat="false" ht="15" hidden="false" customHeight="false" outlineLevel="0" collapsed="false"/>
    <row r="13962" customFormat="false" ht="15" hidden="false" customHeight="false" outlineLevel="0" collapsed="false"/>
    <row r="13963" customFormat="false" ht="15" hidden="false" customHeight="false" outlineLevel="0" collapsed="false"/>
    <row r="13964" customFormat="false" ht="15" hidden="false" customHeight="false" outlineLevel="0" collapsed="false"/>
    <row r="13965" customFormat="false" ht="15" hidden="false" customHeight="false" outlineLevel="0" collapsed="false"/>
    <row r="13966" customFormat="false" ht="15" hidden="false" customHeight="false" outlineLevel="0" collapsed="false"/>
    <row r="13967" customFormat="false" ht="15" hidden="false" customHeight="false" outlineLevel="0" collapsed="false"/>
    <row r="13968" customFormat="false" ht="15" hidden="false" customHeight="false" outlineLevel="0" collapsed="false"/>
    <row r="13969" customFormat="false" ht="15" hidden="false" customHeight="false" outlineLevel="0" collapsed="false"/>
    <row r="13970" customFormat="false" ht="15" hidden="false" customHeight="false" outlineLevel="0" collapsed="false"/>
    <row r="13971" customFormat="false" ht="15" hidden="false" customHeight="false" outlineLevel="0" collapsed="false"/>
    <row r="13972" customFormat="false" ht="15" hidden="false" customHeight="false" outlineLevel="0" collapsed="false"/>
    <row r="13973" customFormat="false" ht="15" hidden="false" customHeight="false" outlineLevel="0" collapsed="false"/>
    <row r="13974" customFormat="false" ht="15" hidden="false" customHeight="false" outlineLevel="0" collapsed="false"/>
    <row r="13975" customFormat="false" ht="15" hidden="false" customHeight="false" outlineLevel="0" collapsed="false"/>
    <row r="13976" customFormat="false" ht="15" hidden="false" customHeight="false" outlineLevel="0" collapsed="false"/>
    <row r="13977" customFormat="false" ht="15" hidden="false" customHeight="false" outlineLevel="0" collapsed="false"/>
    <row r="13978" customFormat="false" ht="15" hidden="false" customHeight="false" outlineLevel="0" collapsed="false"/>
    <row r="13979" customFormat="false" ht="15" hidden="false" customHeight="false" outlineLevel="0" collapsed="false"/>
    <row r="13980" customFormat="false" ht="15" hidden="false" customHeight="false" outlineLevel="0" collapsed="false"/>
    <row r="13981" customFormat="false" ht="15" hidden="false" customHeight="false" outlineLevel="0" collapsed="false"/>
    <row r="13982" customFormat="false" ht="15" hidden="false" customHeight="false" outlineLevel="0" collapsed="false"/>
    <row r="13983" customFormat="false" ht="15" hidden="false" customHeight="false" outlineLevel="0" collapsed="false"/>
    <row r="13984" customFormat="false" ht="15" hidden="false" customHeight="false" outlineLevel="0" collapsed="false"/>
    <row r="13985" customFormat="false" ht="15" hidden="false" customHeight="false" outlineLevel="0" collapsed="false"/>
    <row r="13986" customFormat="false" ht="15" hidden="false" customHeight="false" outlineLevel="0" collapsed="false"/>
    <row r="13987" customFormat="false" ht="15" hidden="false" customHeight="false" outlineLevel="0" collapsed="false"/>
    <row r="13988" customFormat="false" ht="15" hidden="false" customHeight="false" outlineLevel="0" collapsed="false"/>
    <row r="13989" customFormat="false" ht="15" hidden="false" customHeight="false" outlineLevel="0" collapsed="false"/>
    <row r="13990" customFormat="false" ht="15" hidden="false" customHeight="false" outlineLevel="0" collapsed="false"/>
    <row r="13991" customFormat="false" ht="15" hidden="false" customHeight="false" outlineLevel="0" collapsed="false"/>
    <row r="13992" customFormat="false" ht="15" hidden="false" customHeight="false" outlineLevel="0" collapsed="false"/>
    <row r="13993" customFormat="false" ht="15" hidden="false" customHeight="false" outlineLevel="0" collapsed="false"/>
    <row r="13994" customFormat="false" ht="15" hidden="false" customHeight="false" outlineLevel="0" collapsed="false"/>
    <row r="13995" customFormat="false" ht="15" hidden="false" customHeight="false" outlineLevel="0" collapsed="false"/>
    <row r="13996" customFormat="false" ht="15" hidden="false" customHeight="false" outlineLevel="0" collapsed="false"/>
    <row r="13997" customFormat="false" ht="15" hidden="false" customHeight="false" outlineLevel="0" collapsed="false"/>
    <row r="13998" customFormat="false" ht="15" hidden="false" customHeight="false" outlineLevel="0" collapsed="false"/>
    <row r="13999" customFormat="false" ht="15" hidden="false" customHeight="false" outlineLevel="0" collapsed="false"/>
    <row r="14000" customFormat="false" ht="15" hidden="false" customHeight="false" outlineLevel="0" collapsed="false"/>
    <row r="14001" customFormat="false" ht="15" hidden="false" customHeight="false" outlineLevel="0" collapsed="false"/>
    <row r="14002" customFormat="false" ht="15" hidden="false" customHeight="false" outlineLevel="0" collapsed="false"/>
    <row r="14003" customFormat="false" ht="15" hidden="false" customHeight="false" outlineLevel="0" collapsed="false"/>
    <row r="14004" customFormat="false" ht="15" hidden="false" customHeight="false" outlineLevel="0" collapsed="false"/>
    <row r="14005" customFormat="false" ht="15" hidden="false" customHeight="false" outlineLevel="0" collapsed="false"/>
    <row r="14006" customFormat="false" ht="15" hidden="false" customHeight="false" outlineLevel="0" collapsed="false"/>
    <row r="14007" customFormat="false" ht="15" hidden="false" customHeight="false" outlineLevel="0" collapsed="false"/>
    <row r="14008" customFormat="false" ht="15" hidden="false" customHeight="false" outlineLevel="0" collapsed="false"/>
    <row r="14009" customFormat="false" ht="15" hidden="false" customHeight="false" outlineLevel="0" collapsed="false"/>
    <row r="14010" customFormat="false" ht="15" hidden="false" customHeight="false" outlineLevel="0" collapsed="false"/>
    <row r="14011" customFormat="false" ht="15" hidden="false" customHeight="false" outlineLevel="0" collapsed="false"/>
    <row r="14012" customFormat="false" ht="15" hidden="false" customHeight="false" outlineLevel="0" collapsed="false"/>
    <row r="14013" customFormat="false" ht="15" hidden="false" customHeight="false" outlineLevel="0" collapsed="false"/>
    <row r="14014" customFormat="false" ht="15" hidden="false" customHeight="false" outlineLevel="0" collapsed="false"/>
    <row r="14015" customFormat="false" ht="15" hidden="false" customHeight="false" outlineLevel="0" collapsed="false"/>
    <row r="14016" customFormat="false" ht="15" hidden="false" customHeight="false" outlineLevel="0" collapsed="false"/>
    <row r="14017" customFormat="false" ht="15" hidden="false" customHeight="false" outlineLevel="0" collapsed="false"/>
    <row r="14018" customFormat="false" ht="15" hidden="false" customHeight="false" outlineLevel="0" collapsed="false"/>
    <row r="14019" customFormat="false" ht="15" hidden="false" customHeight="false" outlineLevel="0" collapsed="false"/>
    <row r="14020" customFormat="false" ht="15" hidden="false" customHeight="false" outlineLevel="0" collapsed="false"/>
    <row r="14021" customFormat="false" ht="15" hidden="false" customHeight="false" outlineLevel="0" collapsed="false"/>
    <row r="14022" customFormat="false" ht="15" hidden="false" customHeight="false" outlineLevel="0" collapsed="false"/>
    <row r="14023" customFormat="false" ht="15" hidden="false" customHeight="false" outlineLevel="0" collapsed="false"/>
    <row r="14024" customFormat="false" ht="15" hidden="false" customHeight="false" outlineLevel="0" collapsed="false"/>
    <row r="14025" customFormat="false" ht="15" hidden="false" customHeight="false" outlineLevel="0" collapsed="false"/>
    <row r="14026" customFormat="false" ht="15" hidden="false" customHeight="false" outlineLevel="0" collapsed="false"/>
    <row r="14027" customFormat="false" ht="15" hidden="false" customHeight="false" outlineLevel="0" collapsed="false"/>
    <row r="14028" customFormat="false" ht="15" hidden="false" customHeight="false" outlineLevel="0" collapsed="false"/>
    <row r="14029" customFormat="false" ht="15" hidden="false" customHeight="false" outlineLevel="0" collapsed="false"/>
    <row r="14030" customFormat="false" ht="15" hidden="false" customHeight="false" outlineLevel="0" collapsed="false"/>
    <row r="14031" customFormat="false" ht="15" hidden="false" customHeight="false" outlineLevel="0" collapsed="false"/>
    <row r="14032" customFormat="false" ht="15" hidden="false" customHeight="false" outlineLevel="0" collapsed="false"/>
    <row r="14033" customFormat="false" ht="15" hidden="false" customHeight="false" outlineLevel="0" collapsed="false"/>
    <row r="14034" customFormat="false" ht="15" hidden="false" customHeight="false" outlineLevel="0" collapsed="false"/>
    <row r="14035" customFormat="false" ht="15" hidden="false" customHeight="false" outlineLevel="0" collapsed="false"/>
    <row r="14036" customFormat="false" ht="15" hidden="false" customHeight="false" outlineLevel="0" collapsed="false"/>
    <row r="14037" customFormat="false" ht="15" hidden="false" customHeight="false" outlineLevel="0" collapsed="false"/>
    <row r="14038" customFormat="false" ht="15" hidden="false" customHeight="false" outlineLevel="0" collapsed="false"/>
    <row r="14039" customFormat="false" ht="15" hidden="false" customHeight="false" outlineLevel="0" collapsed="false"/>
    <row r="14040" customFormat="false" ht="15" hidden="false" customHeight="false" outlineLevel="0" collapsed="false"/>
    <row r="14041" customFormat="false" ht="15" hidden="false" customHeight="false" outlineLevel="0" collapsed="false"/>
    <row r="14042" customFormat="false" ht="15" hidden="false" customHeight="false" outlineLevel="0" collapsed="false"/>
    <row r="14043" customFormat="false" ht="15" hidden="false" customHeight="false" outlineLevel="0" collapsed="false"/>
    <row r="14044" customFormat="false" ht="15" hidden="false" customHeight="false" outlineLevel="0" collapsed="false"/>
    <row r="14045" customFormat="false" ht="15" hidden="false" customHeight="false" outlineLevel="0" collapsed="false"/>
    <row r="14046" customFormat="false" ht="15" hidden="false" customHeight="false" outlineLevel="0" collapsed="false"/>
    <row r="14047" customFormat="false" ht="15" hidden="false" customHeight="false" outlineLevel="0" collapsed="false"/>
    <row r="14048" customFormat="false" ht="15" hidden="false" customHeight="false" outlineLevel="0" collapsed="false"/>
    <row r="14049" customFormat="false" ht="15" hidden="false" customHeight="false" outlineLevel="0" collapsed="false"/>
    <row r="14050" customFormat="false" ht="15" hidden="false" customHeight="false" outlineLevel="0" collapsed="false"/>
    <row r="14051" customFormat="false" ht="15" hidden="false" customHeight="false" outlineLevel="0" collapsed="false"/>
    <row r="14052" customFormat="false" ht="15" hidden="false" customHeight="false" outlineLevel="0" collapsed="false"/>
    <row r="14053" customFormat="false" ht="15" hidden="false" customHeight="false" outlineLevel="0" collapsed="false"/>
    <row r="14054" customFormat="false" ht="15" hidden="false" customHeight="false" outlineLevel="0" collapsed="false"/>
    <row r="14055" customFormat="false" ht="15" hidden="false" customHeight="false" outlineLevel="0" collapsed="false"/>
    <row r="14056" customFormat="false" ht="15" hidden="false" customHeight="false" outlineLevel="0" collapsed="false"/>
    <row r="14057" customFormat="false" ht="15" hidden="false" customHeight="false" outlineLevel="0" collapsed="false"/>
    <row r="14058" customFormat="false" ht="15" hidden="false" customHeight="false" outlineLevel="0" collapsed="false"/>
    <row r="14059" customFormat="false" ht="15" hidden="false" customHeight="false" outlineLevel="0" collapsed="false"/>
    <row r="14060" customFormat="false" ht="15" hidden="false" customHeight="false" outlineLevel="0" collapsed="false"/>
    <row r="14061" customFormat="false" ht="15" hidden="false" customHeight="false" outlineLevel="0" collapsed="false"/>
    <row r="14062" customFormat="false" ht="15" hidden="false" customHeight="false" outlineLevel="0" collapsed="false"/>
    <row r="14063" customFormat="false" ht="15" hidden="false" customHeight="false" outlineLevel="0" collapsed="false"/>
    <row r="14064" customFormat="false" ht="15" hidden="false" customHeight="false" outlineLevel="0" collapsed="false"/>
    <row r="14065" customFormat="false" ht="15" hidden="false" customHeight="false" outlineLevel="0" collapsed="false"/>
    <row r="14066" customFormat="false" ht="15" hidden="false" customHeight="false" outlineLevel="0" collapsed="false"/>
    <row r="14067" customFormat="false" ht="15" hidden="false" customHeight="false" outlineLevel="0" collapsed="false"/>
    <row r="14068" customFormat="false" ht="15" hidden="false" customHeight="false" outlineLevel="0" collapsed="false"/>
    <row r="14069" customFormat="false" ht="15" hidden="false" customHeight="false" outlineLevel="0" collapsed="false"/>
    <row r="14070" customFormat="false" ht="15" hidden="false" customHeight="false" outlineLevel="0" collapsed="false"/>
    <row r="14071" customFormat="false" ht="15" hidden="false" customHeight="false" outlineLevel="0" collapsed="false"/>
    <row r="14072" customFormat="false" ht="15" hidden="false" customHeight="false" outlineLevel="0" collapsed="false"/>
    <row r="14073" customFormat="false" ht="15" hidden="false" customHeight="false" outlineLevel="0" collapsed="false"/>
    <row r="14074" customFormat="false" ht="15" hidden="false" customHeight="false" outlineLevel="0" collapsed="false"/>
    <row r="14075" customFormat="false" ht="15" hidden="false" customHeight="false" outlineLevel="0" collapsed="false"/>
    <row r="14076" customFormat="false" ht="15" hidden="false" customHeight="false" outlineLevel="0" collapsed="false"/>
    <row r="14077" customFormat="false" ht="15" hidden="false" customHeight="false" outlineLevel="0" collapsed="false"/>
    <row r="14078" customFormat="false" ht="15" hidden="false" customHeight="false" outlineLevel="0" collapsed="false"/>
    <row r="14079" customFormat="false" ht="15" hidden="false" customHeight="false" outlineLevel="0" collapsed="false"/>
    <row r="14080" customFormat="false" ht="15" hidden="false" customHeight="false" outlineLevel="0" collapsed="false"/>
    <row r="14081" customFormat="false" ht="15" hidden="false" customHeight="false" outlineLevel="0" collapsed="false"/>
    <row r="14082" customFormat="false" ht="15" hidden="false" customHeight="false" outlineLevel="0" collapsed="false"/>
    <row r="14083" customFormat="false" ht="15" hidden="false" customHeight="false" outlineLevel="0" collapsed="false"/>
    <row r="14084" customFormat="false" ht="15" hidden="false" customHeight="false" outlineLevel="0" collapsed="false"/>
    <row r="14085" customFormat="false" ht="15" hidden="false" customHeight="false" outlineLevel="0" collapsed="false"/>
    <row r="14086" customFormat="false" ht="15" hidden="false" customHeight="false" outlineLevel="0" collapsed="false"/>
    <row r="14087" customFormat="false" ht="15" hidden="false" customHeight="false" outlineLevel="0" collapsed="false"/>
    <row r="14088" customFormat="false" ht="15" hidden="false" customHeight="false" outlineLevel="0" collapsed="false"/>
    <row r="14089" customFormat="false" ht="15" hidden="false" customHeight="false" outlineLevel="0" collapsed="false"/>
    <row r="14090" customFormat="false" ht="15" hidden="false" customHeight="false" outlineLevel="0" collapsed="false"/>
    <row r="14091" customFormat="false" ht="15" hidden="false" customHeight="false" outlineLevel="0" collapsed="false"/>
    <row r="14092" customFormat="false" ht="15" hidden="false" customHeight="false" outlineLevel="0" collapsed="false"/>
    <row r="14093" customFormat="false" ht="15" hidden="false" customHeight="false" outlineLevel="0" collapsed="false"/>
    <row r="14094" customFormat="false" ht="15" hidden="false" customHeight="false" outlineLevel="0" collapsed="false"/>
    <row r="14095" customFormat="false" ht="15" hidden="false" customHeight="false" outlineLevel="0" collapsed="false"/>
    <row r="14096" customFormat="false" ht="15" hidden="false" customHeight="false" outlineLevel="0" collapsed="false"/>
    <row r="14097" customFormat="false" ht="15" hidden="false" customHeight="false" outlineLevel="0" collapsed="false"/>
    <row r="14098" customFormat="false" ht="15" hidden="false" customHeight="false" outlineLevel="0" collapsed="false"/>
    <row r="14099" customFormat="false" ht="15" hidden="false" customHeight="false" outlineLevel="0" collapsed="false"/>
    <row r="14100" customFormat="false" ht="15" hidden="false" customHeight="false" outlineLevel="0" collapsed="false"/>
    <row r="14101" customFormat="false" ht="15" hidden="false" customHeight="false" outlineLevel="0" collapsed="false"/>
    <row r="14102" customFormat="false" ht="15" hidden="false" customHeight="false" outlineLevel="0" collapsed="false"/>
    <row r="14103" customFormat="false" ht="15" hidden="false" customHeight="false" outlineLevel="0" collapsed="false"/>
    <row r="14104" customFormat="false" ht="15" hidden="false" customHeight="false" outlineLevel="0" collapsed="false"/>
    <row r="14105" customFormat="false" ht="15" hidden="false" customHeight="false" outlineLevel="0" collapsed="false"/>
    <row r="14106" customFormat="false" ht="15" hidden="false" customHeight="false" outlineLevel="0" collapsed="false"/>
    <row r="14107" customFormat="false" ht="15" hidden="false" customHeight="false" outlineLevel="0" collapsed="false"/>
    <row r="14108" customFormat="false" ht="15" hidden="false" customHeight="false" outlineLevel="0" collapsed="false"/>
    <row r="14109" customFormat="false" ht="15" hidden="false" customHeight="false" outlineLevel="0" collapsed="false"/>
    <row r="14110" customFormat="false" ht="15" hidden="false" customHeight="false" outlineLevel="0" collapsed="false"/>
    <row r="14111" customFormat="false" ht="15" hidden="false" customHeight="false" outlineLevel="0" collapsed="false"/>
    <row r="14112" customFormat="false" ht="15" hidden="false" customHeight="false" outlineLevel="0" collapsed="false"/>
    <row r="14113" customFormat="false" ht="15" hidden="false" customHeight="false" outlineLevel="0" collapsed="false"/>
    <row r="14114" customFormat="false" ht="15" hidden="false" customHeight="false" outlineLevel="0" collapsed="false"/>
    <row r="14115" customFormat="false" ht="15" hidden="false" customHeight="false" outlineLevel="0" collapsed="false"/>
    <row r="14116" customFormat="false" ht="15" hidden="false" customHeight="false" outlineLevel="0" collapsed="false"/>
    <row r="14117" customFormat="false" ht="15" hidden="false" customHeight="false" outlineLevel="0" collapsed="false"/>
    <row r="14118" customFormat="false" ht="15" hidden="false" customHeight="false" outlineLevel="0" collapsed="false"/>
    <row r="14119" customFormat="false" ht="15" hidden="false" customHeight="false" outlineLevel="0" collapsed="false"/>
    <row r="14120" customFormat="false" ht="15" hidden="false" customHeight="false" outlineLevel="0" collapsed="false"/>
    <row r="14121" customFormat="false" ht="15" hidden="false" customHeight="false" outlineLevel="0" collapsed="false"/>
    <row r="14122" customFormat="false" ht="15" hidden="false" customHeight="false" outlineLevel="0" collapsed="false"/>
    <row r="14123" customFormat="false" ht="15" hidden="false" customHeight="false" outlineLevel="0" collapsed="false"/>
    <row r="14124" customFormat="false" ht="15" hidden="false" customHeight="false" outlineLevel="0" collapsed="false"/>
    <row r="14125" customFormat="false" ht="15" hidden="false" customHeight="false" outlineLevel="0" collapsed="false"/>
    <row r="14126" customFormat="false" ht="15" hidden="false" customHeight="false" outlineLevel="0" collapsed="false"/>
    <row r="14127" customFormat="false" ht="15" hidden="false" customHeight="false" outlineLevel="0" collapsed="false"/>
    <row r="14128" customFormat="false" ht="15" hidden="false" customHeight="false" outlineLevel="0" collapsed="false"/>
    <row r="14129" customFormat="false" ht="15" hidden="false" customHeight="false" outlineLevel="0" collapsed="false"/>
    <row r="14130" customFormat="false" ht="15" hidden="false" customHeight="false" outlineLevel="0" collapsed="false"/>
    <row r="14131" customFormat="false" ht="15" hidden="false" customHeight="false" outlineLevel="0" collapsed="false"/>
    <row r="14132" customFormat="false" ht="15" hidden="false" customHeight="false" outlineLevel="0" collapsed="false"/>
    <row r="14133" customFormat="false" ht="15" hidden="false" customHeight="false" outlineLevel="0" collapsed="false"/>
    <row r="14134" customFormat="false" ht="15" hidden="false" customHeight="false" outlineLevel="0" collapsed="false"/>
    <row r="14135" customFormat="false" ht="15" hidden="false" customHeight="false" outlineLevel="0" collapsed="false"/>
    <row r="14136" customFormat="false" ht="15" hidden="false" customHeight="false" outlineLevel="0" collapsed="false"/>
    <row r="14137" customFormat="false" ht="15" hidden="false" customHeight="false" outlineLevel="0" collapsed="false"/>
    <row r="14138" customFormat="false" ht="15" hidden="false" customHeight="false" outlineLevel="0" collapsed="false"/>
    <row r="14139" customFormat="false" ht="15" hidden="false" customHeight="false" outlineLevel="0" collapsed="false"/>
    <row r="14140" customFormat="false" ht="15" hidden="false" customHeight="false" outlineLevel="0" collapsed="false"/>
    <row r="14141" customFormat="false" ht="15" hidden="false" customHeight="false" outlineLevel="0" collapsed="false"/>
    <row r="14142" customFormat="false" ht="15" hidden="false" customHeight="false" outlineLevel="0" collapsed="false"/>
    <row r="14143" customFormat="false" ht="15" hidden="false" customHeight="false" outlineLevel="0" collapsed="false"/>
    <row r="14144" customFormat="false" ht="15" hidden="false" customHeight="false" outlineLevel="0" collapsed="false"/>
    <row r="14145" customFormat="false" ht="15" hidden="false" customHeight="false" outlineLevel="0" collapsed="false"/>
    <row r="14146" customFormat="false" ht="15" hidden="false" customHeight="false" outlineLevel="0" collapsed="false"/>
    <row r="14147" customFormat="false" ht="15" hidden="false" customHeight="false" outlineLevel="0" collapsed="false"/>
    <row r="14148" customFormat="false" ht="15" hidden="false" customHeight="false" outlineLevel="0" collapsed="false"/>
    <row r="14149" customFormat="false" ht="15" hidden="false" customHeight="false" outlineLevel="0" collapsed="false"/>
    <row r="14150" customFormat="false" ht="15" hidden="false" customHeight="false" outlineLevel="0" collapsed="false"/>
    <row r="14151" customFormat="false" ht="15" hidden="false" customHeight="false" outlineLevel="0" collapsed="false"/>
    <row r="14152" customFormat="false" ht="15" hidden="false" customHeight="false" outlineLevel="0" collapsed="false"/>
    <row r="14153" customFormat="false" ht="15" hidden="false" customHeight="false" outlineLevel="0" collapsed="false"/>
    <row r="14154" customFormat="false" ht="15" hidden="false" customHeight="false" outlineLevel="0" collapsed="false"/>
    <row r="14155" customFormat="false" ht="15" hidden="false" customHeight="false" outlineLevel="0" collapsed="false"/>
    <row r="14156" customFormat="false" ht="15" hidden="false" customHeight="false" outlineLevel="0" collapsed="false"/>
    <row r="14157" customFormat="false" ht="15" hidden="false" customHeight="false" outlineLevel="0" collapsed="false"/>
    <row r="14158" customFormat="false" ht="15" hidden="false" customHeight="false" outlineLevel="0" collapsed="false"/>
    <row r="14159" customFormat="false" ht="15" hidden="false" customHeight="false" outlineLevel="0" collapsed="false"/>
    <row r="14160" customFormat="false" ht="15" hidden="false" customHeight="false" outlineLevel="0" collapsed="false"/>
    <row r="14161" customFormat="false" ht="15" hidden="false" customHeight="false" outlineLevel="0" collapsed="false"/>
    <row r="14162" customFormat="false" ht="15" hidden="false" customHeight="false" outlineLevel="0" collapsed="false"/>
    <row r="14163" customFormat="false" ht="15" hidden="false" customHeight="false" outlineLevel="0" collapsed="false"/>
    <row r="14164" customFormat="false" ht="15" hidden="false" customHeight="false" outlineLevel="0" collapsed="false"/>
    <row r="14165" customFormat="false" ht="15" hidden="false" customHeight="false" outlineLevel="0" collapsed="false"/>
    <row r="14166" customFormat="false" ht="15" hidden="false" customHeight="false" outlineLevel="0" collapsed="false"/>
    <row r="14167" customFormat="false" ht="15" hidden="false" customHeight="false" outlineLevel="0" collapsed="false"/>
    <row r="14168" customFormat="false" ht="15" hidden="false" customHeight="false" outlineLevel="0" collapsed="false"/>
    <row r="14169" customFormat="false" ht="15" hidden="false" customHeight="false" outlineLevel="0" collapsed="false"/>
    <row r="14170" customFormat="false" ht="15" hidden="false" customHeight="false" outlineLevel="0" collapsed="false"/>
    <row r="14171" customFormat="false" ht="15" hidden="false" customHeight="false" outlineLevel="0" collapsed="false"/>
    <row r="14172" customFormat="false" ht="15" hidden="false" customHeight="false" outlineLevel="0" collapsed="false"/>
    <row r="14173" customFormat="false" ht="15" hidden="false" customHeight="false" outlineLevel="0" collapsed="false"/>
    <row r="14174" customFormat="false" ht="15" hidden="false" customHeight="false" outlineLevel="0" collapsed="false"/>
    <row r="14175" customFormat="false" ht="15" hidden="false" customHeight="false" outlineLevel="0" collapsed="false"/>
    <row r="14176" customFormat="false" ht="15" hidden="false" customHeight="false" outlineLevel="0" collapsed="false"/>
    <row r="14177" customFormat="false" ht="15" hidden="false" customHeight="false" outlineLevel="0" collapsed="false"/>
    <row r="14178" customFormat="false" ht="15" hidden="false" customHeight="false" outlineLevel="0" collapsed="false"/>
    <row r="14179" customFormat="false" ht="15" hidden="false" customHeight="false" outlineLevel="0" collapsed="false"/>
    <row r="14180" customFormat="false" ht="15" hidden="false" customHeight="false" outlineLevel="0" collapsed="false"/>
    <row r="14181" customFormat="false" ht="15" hidden="false" customHeight="false" outlineLevel="0" collapsed="false"/>
    <row r="14182" customFormat="false" ht="15" hidden="false" customHeight="false" outlineLevel="0" collapsed="false"/>
    <row r="14183" customFormat="false" ht="15" hidden="false" customHeight="false" outlineLevel="0" collapsed="false"/>
    <row r="14184" customFormat="false" ht="15" hidden="false" customHeight="false" outlineLevel="0" collapsed="false"/>
    <row r="14185" customFormat="false" ht="15" hidden="false" customHeight="false" outlineLevel="0" collapsed="false"/>
    <row r="14186" customFormat="false" ht="15" hidden="false" customHeight="false" outlineLevel="0" collapsed="false"/>
    <row r="14187" customFormat="false" ht="15" hidden="false" customHeight="false" outlineLevel="0" collapsed="false"/>
    <row r="14188" customFormat="false" ht="15" hidden="false" customHeight="false" outlineLevel="0" collapsed="false"/>
    <row r="14189" customFormat="false" ht="15" hidden="false" customHeight="false" outlineLevel="0" collapsed="false"/>
    <row r="14190" customFormat="false" ht="15" hidden="false" customHeight="false" outlineLevel="0" collapsed="false"/>
    <row r="14191" customFormat="false" ht="15" hidden="false" customHeight="false" outlineLevel="0" collapsed="false"/>
    <row r="14192" customFormat="false" ht="15" hidden="false" customHeight="false" outlineLevel="0" collapsed="false"/>
    <row r="14193" customFormat="false" ht="15" hidden="false" customHeight="false" outlineLevel="0" collapsed="false"/>
    <row r="14194" customFormat="false" ht="15" hidden="false" customHeight="false" outlineLevel="0" collapsed="false"/>
    <row r="14195" customFormat="false" ht="15" hidden="false" customHeight="false" outlineLevel="0" collapsed="false"/>
    <row r="14196" customFormat="false" ht="15" hidden="false" customHeight="false" outlineLevel="0" collapsed="false"/>
    <row r="14197" customFormat="false" ht="15" hidden="false" customHeight="false" outlineLevel="0" collapsed="false"/>
    <row r="14198" customFormat="false" ht="15" hidden="false" customHeight="false" outlineLevel="0" collapsed="false"/>
    <row r="14199" customFormat="false" ht="15" hidden="false" customHeight="false" outlineLevel="0" collapsed="false"/>
    <row r="14200" customFormat="false" ht="15" hidden="false" customHeight="false" outlineLevel="0" collapsed="false"/>
    <row r="14201" customFormat="false" ht="15" hidden="false" customHeight="false" outlineLevel="0" collapsed="false"/>
    <row r="14202" customFormat="false" ht="15" hidden="false" customHeight="false" outlineLevel="0" collapsed="false"/>
    <row r="14203" customFormat="false" ht="15" hidden="false" customHeight="false" outlineLevel="0" collapsed="false"/>
    <row r="14204" customFormat="false" ht="15" hidden="false" customHeight="false" outlineLevel="0" collapsed="false"/>
    <row r="14205" customFormat="false" ht="15" hidden="false" customHeight="false" outlineLevel="0" collapsed="false"/>
    <row r="14206" customFormat="false" ht="15" hidden="false" customHeight="false" outlineLevel="0" collapsed="false"/>
    <row r="14207" customFormat="false" ht="15" hidden="false" customHeight="false" outlineLevel="0" collapsed="false"/>
    <row r="14208" customFormat="false" ht="15" hidden="false" customHeight="false" outlineLevel="0" collapsed="false"/>
    <row r="14209" customFormat="false" ht="15" hidden="false" customHeight="false" outlineLevel="0" collapsed="false"/>
    <row r="14210" customFormat="false" ht="15" hidden="false" customHeight="false" outlineLevel="0" collapsed="false"/>
    <row r="14211" customFormat="false" ht="15" hidden="false" customHeight="false" outlineLevel="0" collapsed="false"/>
    <row r="14212" customFormat="false" ht="15" hidden="false" customHeight="false" outlineLevel="0" collapsed="false"/>
    <row r="14213" customFormat="false" ht="15" hidden="false" customHeight="false" outlineLevel="0" collapsed="false"/>
    <row r="14214" customFormat="false" ht="15" hidden="false" customHeight="false" outlineLevel="0" collapsed="false"/>
    <row r="14215" customFormat="false" ht="15" hidden="false" customHeight="false" outlineLevel="0" collapsed="false"/>
    <row r="14216" customFormat="false" ht="15" hidden="false" customHeight="false" outlineLevel="0" collapsed="false"/>
    <row r="14217" customFormat="false" ht="15" hidden="false" customHeight="false" outlineLevel="0" collapsed="false"/>
    <row r="14218" customFormat="false" ht="15" hidden="false" customHeight="false" outlineLevel="0" collapsed="false"/>
    <row r="14219" customFormat="false" ht="15" hidden="false" customHeight="false" outlineLevel="0" collapsed="false"/>
    <row r="14220" customFormat="false" ht="15" hidden="false" customHeight="false" outlineLevel="0" collapsed="false"/>
    <row r="14221" customFormat="false" ht="15" hidden="false" customHeight="false" outlineLevel="0" collapsed="false"/>
    <row r="14222" customFormat="false" ht="15" hidden="false" customHeight="false" outlineLevel="0" collapsed="false"/>
    <row r="14223" customFormat="false" ht="15" hidden="false" customHeight="false" outlineLevel="0" collapsed="false"/>
    <row r="14224" customFormat="false" ht="15" hidden="false" customHeight="false" outlineLevel="0" collapsed="false"/>
    <row r="14225" customFormat="false" ht="15" hidden="false" customHeight="false" outlineLevel="0" collapsed="false"/>
    <row r="14226" customFormat="false" ht="15" hidden="false" customHeight="false" outlineLevel="0" collapsed="false"/>
    <row r="14227" customFormat="false" ht="15" hidden="false" customHeight="false" outlineLevel="0" collapsed="false"/>
    <row r="14228" customFormat="false" ht="15" hidden="false" customHeight="false" outlineLevel="0" collapsed="false"/>
    <row r="14229" customFormat="false" ht="15" hidden="false" customHeight="false" outlineLevel="0" collapsed="false"/>
    <row r="14230" customFormat="false" ht="15" hidden="false" customHeight="false" outlineLevel="0" collapsed="false"/>
    <row r="14231" customFormat="false" ht="15" hidden="false" customHeight="false" outlineLevel="0" collapsed="false"/>
    <row r="14232" customFormat="false" ht="15" hidden="false" customHeight="false" outlineLevel="0" collapsed="false"/>
    <row r="14233" customFormat="false" ht="15" hidden="false" customHeight="false" outlineLevel="0" collapsed="false"/>
    <row r="14234" customFormat="false" ht="15" hidden="false" customHeight="false" outlineLevel="0" collapsed="false"/>
    <row r="14235" customFormat="false" ht="15" hidden="false" customHeight="false" outlineLevel="0" collapsed="false"/>
    <row r="14236" customFormat="false" ht="15" hidden="false" customHeight="false" outlineLevel="0" collapsed="false"/>
    <row r="14237" customFormat="false" ht="15" hidden="false" customHeight="false" outlineLevel="0" collapsed="false"/>
    <row r="14238" customFormat="false" ht="15" hidden="false" customHeight="false" outlineLevel="0" collapsed="false"/>
    <row r="14239" customFormat="false" ht="15" hidden="false" customHeight="false" outlineLevel="0" collapsed="false"/>
    <row r="14240" customFormat="false" ht="15" hidden="false" customHeight="false" outlineLevel="0" collapsed="false"/>
    <row r="14241" customFormat="false" ht="15" hidden="false" customHeight="false" outlineLevel="0" collapsed="false"/>
    <row r="14242" customFormat="false" ht="15" hidden="false" customHeight="false" outlineLevel="0" collapsed="false"/>
    <row r="14243" customFormat="false" ht="15" hidden="false" customHeight="false" outlineLevel="0" collapsed="false"/>
    <row r="14244" customFormat="false" ht="15" hidden="false" customHeight="false" outlineLevel="0" collapsed="false"/>
    <row r="14245" customFormat="false" ht="15" hidden="false" customHeight="false" outlineLevel="0" collapsed="false"/>
    <row r="14246" customFormat="false" ht="15" hidden="false" customHeight="false" outlineLevel="0" collapsed="false"/>
    <row r="14247" customFormat="false" ht="15" hidden="false" customHeight="false" outlineLevel="0" collapsed="false"/>
    <row r="14248" customFormat="false" ht="15" hidden="false" customHeight="false" outlineLevel="0" collapsed="false"/>
    <row r="14249" customFormat="false" ht="15" hidden="false" customHeight="false" outlineLevel="0" collapsed="false"/>
    <row r="14250" customFormat="false" ht="15" hidden="false" customHeight="false" outlineLevel="0" collapsed="false"/>
    <row r="14251" customFormat="false" ht="15" hidden="false" customHeight="false" outlineLevel="0" collapsed="false"/>
    <row r="14252" customFormat="false" ht="15" hidden="false" customHeight="false" outlineLevel="0" collapsed="false"/>
    <row r="14253" customFormat="false" ht="15" hidden="false" customHeight="false" outlineLevel="0" collapsed="false"/>
    <row r="14254" customFormat="false" ht="15" hidden="false" customHeight="false" outlineLevel="0" collapsed="false"/>
    <row r="14255" customFormat="false" ht="15" hidden="false" customHeight="false" outlineLevel="0" collapsed="false"/>
    <row r="14256" customFormat="false" ht="15" hidden="false" customHeight="false" outlineLevel="0" collapsed="false"/>
    <row r="14257" customFormat="false" ht="15" hidden="false" customHeight="false" outlineLevel="0" collapsed="false"/>
    <row r="14258" customFormat="false" ht="15" hidden="false" customHeight="false" outlineLevel="0" collapsed="false"/>
    <row r="14259" customFormat="false" ht="15" hidden="false" customHeight="false" outlineLevel="0" collapsed="false"/>
    <row r="14260" customFormat="false" ht="15" hidden="false" customHeight="false" outlineLevel="0" collapsed="false"/>
    <row r="14261" customFormat="false" ht="15" hidden="false" customHeight="false" outlineLevel="0" collapsed="false"/>
    <row r="14262" customFormat="false" ht="15" hidden="false" customHeight="false" outlineLevel="0" collapsed="false"/>
    <row r="14263" customFormat="false" ht="15" hidden="false" customHeight="false" outlineLevel="0" collapsed="false"/>
    <row r="14264" customFormat="false" ht="15" hidden="false" customHeight="false" outlineLevel="0" collapsed="false"/>
    <row r="14265" customFormat="false" ht="15" hidden="false" customHeight="false" outlineLevel="0" collapsed="false"/>
    <row r="14266" customFormat="false" ht="15" hidden="false" customHeight="false" outlineLevel="0" collapsed="false"/>
    <row r="14267" customFormat="false" ht="15" hidden="false" customHeight="false" outlineLevel="0" collapsed="false"/>
    <row r="14268" customFormat="false" ht="15" hidden="false" customHeight="false" outlineLevel="0" collapsed="false"/>
    <row r="14269" customFormat="false" ht="15" hidden="false" customHeight="false" outlineLevel="0" collapsed="false"/>
    <row r="14270" customFormat="false" ht="15" hidden="false" customHeight="false" outlineLevel="0" collapsed="false"/>
    <row r="14271" customFormat="false" ht="15" hidden="false" customHeight="false" outlineLevel="0" collapsed="false"/>
    <row r="14272" customFormat="false" ht="15" hidden="false" customHeight="false" outlineLevel="0" collapsed="false"/>
    <row r="14273" customFormat="false" ht="15" hidden="false" customHeight="false" outlineLevel="0" collapsed="false"/>
    <row r="14274" customFormat="false" ht="15" hidden="false" customHeight="false" outlineLevel="0" collapsed="false"/>
    <row r="14275" customFormat="false" ht="15" hidden="false" customHeight="false" outlineLevel="0" collapsed="false"/>
    <row r="14276" customFormat="false" ht="15" hidden="false" customHeight="false" outlineLevel="0" collapsed="false"/>
    <row r="14277" customFormat="false" ht="15" hidden="false" customHeight="false" outlineLevel="0" collapsed="false"/>
    <row r="14278" customFormat="false" ht="15" hidden="false" customHeight="false" outlineLevel="0" collapsed="false"/>
    <row r="14279" customFormat="false" ht="15" hidden="false" customHeight="false" outlineLevel="0" collapsed="false"/>
    <row r="14280" customFormat="false" ht="15" hidden="false" customHeight="false" outlineLevel="0" collapsed="false"/>
    <row r="14281" customFormat="false" ht="15" hidden="false" customHeight="false" outlineLevel="0" collapsed="false"/>
    <row r="14282" customFormat="false" ht="15" hidden="false" customHeight="false" outlineLevel="0" collapsed="false"/>
    <row r="14283" customFormat="false" ht="15" hidden="false" customHeight="false" outlineLevel="0" collapsed="false"/>
    <row r="14284" customFormat="false" ht="15" hidden="false" customHeight="false" outlineLevel="0" collapsed="false"/>
    <row r="14285" customFormat="false" ht="15" hidden="false" customHeight="false" outlineLevel="0" collapsed="false"/>
    <row r="14286" customFormat="false" ht="15" hidden="false" customHeight="false" outlineLevel="0" collapsed="false"/>
    <row r="14287" customFormat="false" ht="15" hidden="false" customHeight="false" outlineLevel="0" collapsed="false"/>
    <row r="14288" customFormat="false" ht="15" hidden="false" customHeight="false" outlineLevel="0" collapsed="false"/>
    <row r="14289" customFormat="false" ht="15" hidden="false" customHeight="false" outlineLevel="0" collapsed="false"/>
    <row r="14290" customFormat="false" ht="15" hidden="false" customHeight="false" outlineLevel="0" collapsed="false"/>
    <row r="14291" customFormat="false" ht="15" hidden="false" customHeight="false" outlineLevel="0" collapsed="false"/>
    <row r="14292" customFormat="false" ht="15" hidden="false" customHeight="false" outlineLevel="0" collapsed="false"/>
    <row r="14293" customFormat="false" ht="15" hidden="false" customHeight="false" outlineLevel="0" collapsed="false"/>
    <row r="14294" customFormat="false" ht="15" hidden="false" customHeight="false" outlineLevel="0" collapsed="false"/>
    <row r="14295" customFormat="false" ht="15" hidden="false" customHeight="false" outlineLevel="0" collapsed="false"/>
    <row r="14296" customFormat="false" ht="15" hidden="false" customHeight="false" outlineLevel="0" collapsed="false"/>
    <row r="14297" customFormat="false" ht="15" hidden="false" customHeight="false" outlineLevel="0" collapsed="false"/>
    <row r="14298" customFormat="false" ht="15" hidden="false" customHeight="false" outlineLevel="0" collapsed="false"/>
    <row r="14299" customFormat="false" ht="15" hidden="false" customHeight="false" outlineLevel="0" collapsed="false"/>
    <row r="14300" customFormat="false" ht="15" hidden="false" customHeight="false" outlineLevel="0" collapsed="false"/>
    <row r="14301" customFormat="false" ht="15" hidden="false" customHeight="false" outlineLevel="0" collapsed="false"/>
    <row r="14302" customFormat="false" ht="15" hidden="false" customHeight="false" outlineLevel="0" collapsed="false"/>
    <row r="14303" customFormat="false" ht="15" hidden="false" customHeight="false" outlineLevel="0" collapsed="false"/>
    <row r="14304" customFormat="false" ht="15" hidden="false" customHeight="false" outlineLevel="0" collapsed="false"/>
    <row r="14305" customFormat="false" ht="15" hidden="false" customHeight="false" outlineLevel="0" collapsed="false"/>
    <row r="14306" customFormat="false" ht="15" hidden="false" customHeight="false" outlineLevel="0" collapsed="false"/>
    <row r="14307" customFormat="false" ht="15" hidden="false" customHeight="false" outlineLevel="0" collapsed="false"/>
    <row r="14308" customFormat="false" ht="15" hidden="false" customHeight="false" outlineLevel="0" collapsed="false"/>
    <row r="14309" customFormat="false" ht="15" hidden="false" customHeight="false" outlineLevel="0" collapsed="false"/>
    <row r="14310" customFormat="false" ht="15" hidden="false" customHeight="false" outlineLevel="0" collapsed="false"/>
    <row r="14311" customFormat="false" ht="15" hidden="false" customHeight="false" outlineLevel="0" collapsed="false"/>
    <row r="14312" customFormat="false" ht="15" hidden="false" customHeight="false" outlineLevel="0" collapsed="false"/>
    <row r="14313" customFormat="false" ht="15" hidden="false" customHeight="false" outlineLevel="0" collapsed="false"/>
    <row r="14314" customFormat="false" ht="15" hidden="false" customHeight="false" outlineLevel="0" collapsed="false"/>
    <row r="14315" customFormat="false" ht="15" hidden="false" customHeight="false" outlineLevel="0" collapsed="false"/>
    <row r="14316" customFormat="false" ht="15" hidden="false" customHeight="false" outlineLevel="0" collapsed="false"/>
    <row r="14317" customFormat="false" ht="15" hidden="false" customHeight="false" outlineLevel="0" collapsed="false"/>
    <row r="14318" customFormat="false" ht="15" hidden="false" customHeight="false" outlineLevel="0" collapsed="false"/>
    <row r="14319" customFormat="false" ht="15" hidden="false" customHeight="false" outlineLevel="0" collapsed="false"/>
    <row r="14320" customFormat="false" ht="15" hidden="false" customHeight="false" outlineLevel="0" collapsed="false"/>
    <row r="14321" customFormat="false" ht="15" hidden="false" customHeight="false" outlineLevel="0" collapsed="false"/>
    <row r="14322" customFormat="false" ht="15" hidden="false" customHeight="false" outlineLevel="0" collapsed="false"/>
    <row r="14323" customFormat="false" ht="15" hidden="false" customHeight="false" outlineLevel="0" collapsed="false"/>
    <row r="14324" customFormat="false" ht="15" hidden="false" customHeight="false" outlineLevel="0" collapsed="false"/>
    <row r="14325" customFormat="false" ht="15" hidden="false" customHeight="false" outlineLevel="0" collapsed="false"/>
    <row r="14326" customFormat="false" ht="15" hidden="false" customHeight="false" outlineLevel="0" collapsed="false"/>
    <row r="14327" customFormat="false" ht="15" hidden="false" customHeight="false" outlineLevel="0" collapsed="false"/>
    <row r="14328" customFormat="false" ht="15" hidden="false" customHeight="false" outlineLevel="0" collapsed="false"/>
    <row r="14329" customFormat="false" ht="15" hidden="false" customHeight="false" outlineLevel="0" collapsed="false"/>
    <row r="14330" customFormat="false" ht="15" hidden="false" customHeight="false" outlineLevel="0" collapsed="false"/>
    <row r="14331" customFormat="false" ht="15" hidden="false" customHeight="false" outlineLevel="0" collapsed="false"/>
    <row r="14332" customFormat="false" ht="15" hidden="false" customHeight="false" outlineLevel="0" collapsed="false"/>
    <row r="14333" customFormat="false" ht="15" hidden="false" customHeight="false" outlineLevel="0" collapsed="false"/>
    <row r="14334" customFormat="false" ht="15" hidden="false" customHeight="false" outlineLevel="0" collapsed="false"/>
    <row r="14335" customFormat="false" ht="15" hidden="false" customHeight="false" outlineLevel="0" collapsed="false"/>
    <row r="14336" customFormat="false" ht="15" hidden="false" customHeight="false" outlineLevel="0" collapsed="false"/>
    <row r="14337" customFormat="false" ht="15" hidden="false" customHeight="false" outlineLevel="0" collapsed="false"/>
    <row r="14338" customFormat="false" ht="15" hidden="false" customHeight="false" outlineLevel="0" collapsed="false"/>
    <row r="14339" customFormat="false" ht="15" hidden="false" customHeight="false" outlineLevel="0" collapsed="false"/>
    <row r="14340" customFormat="false" ht="15" hidden="false" customHeight="false" outlineLevel="0" collapsed="false"/>
    <row r="14341" customFormat="false" ht="15" hidden="false" customHeight="false" outlineLevel="0" collapsed="false"/>
    <row r="14342" customFormat="false" ht="15" hidden="false" customHeight="false" outlineLevel="0" collapsed="false"/>
    <row r="14343" customFormat="false" ht="15" hidden="false" customHeight="false" outlineLevel="0" collapsed="false"/>
    <row r="14344" customFormat="false" ht="15" hidden="false" customHeight="false" outlineLevel="0" collapsed="false"/>
    <row r="14345" customFormat="false" ht="15" hidden="false" customHeight="false" outlineLevel="0" collapsed="false"/>
    <row r="14346" customFormat="false" ht="15" hidden="false" customHeight="false" outlineLevel="0" collapsed="false"/>
    <row r="14347" customFormat="false" ht="15" hidden="false" customHeight="false" outlineLevel="0" collapsed="false"/>
    <row r="14348" customFormat="false" ht="15" hidden="false" customHeight="false" outlineLevel="0" collapsed="false"/>
    <row r="14349" customFormat="false" ht="15" hidden="false" customHeight="false" outlineLevel="0" collapsed="false"/>
    <row r="14350" customFormat="false" ht="15" hidden="false" customHeight="false" outlineLevel="0" collapsed="false"/>
    <row r="14351" customFormat="false" ht="15" hidden="false" customHeight="false" outlineLevel="0" collapsed="false"/>
    <row r="14352" customFormat="false" ht="15" hidden="false" customHeight="false" outlineLevel="0" collapsed="false"/>
    <row r="14353" customFormat="false" ht="15" hidden="false" customHeight="false" outlineLevel="0" collapsed="false"/>
    <row r="14354" customFormat="false" ht="15" hidden="false" customHeight="false" outlineLevel="0" collapsed="false"/>
    <row r="14355" customFormat="false" ht="15" hidden="false" customHeight="false" outlineLevel="0" collapsed="false"/>
    <row r="14356" customFormat="false" ht="15" hidden="false" customHeight="false" outlineLevel="0" collapsed="false"/>
    <row r="14357" customFormat="false" ht="15" hidden="false" customHeight="false" outlineLevel="0" collapsed="false"/>
    <row r="14358" customFormat="false" ht="15" hidden="false" customHeight="false" outlineLevel="0" collapsed="false"/>
    <row r="14359" customFormat="false" ht="15" hidden="false" customHeight="false" outlineLevel="0" collapsed="false"/>
    <row r="14360" customFormat="false" ht="15" hidden="false" customHeight="false" outlineLevel="0" collapsed="false"/>
    <row r="14361" customFormat="false" ht="15" hidden="false" customHeight="false" outlineLevel="0" collapsed="false"/>
    <row r="14362" customFormat="false" ht="15" hidden="false" customHeight="false" outlineLevel="0" collapsed="false"/>
    <row r="14363" customFormat="false" ht="15" hidden="false" customHeight="false" outlineLevel="0" collapsed="false"/>
    <row r="14364" customFormat="false" ht="15" hidden="false" customHeight="false" outlineLevel="0" collapsed="false"/>
    <row r="14365" customFormat="false" ht="15" hidden="false" customHeight="false" outlineLevel="0" collapsed="false"/>
    <row r="14366" customFormat="false" ht="15" hidden="false" customHeight="false" outlineLevel="0" collapsed="false"/>
    <row r="14367" customFormat="false" ht="15" hidden="false" customHeight="false" outlineLevel="0" collapsed="false"/>
    <row r="14368" customFormat="false" ht="15" hidden="false" customHeight="false" outlineLevel="0" collapsed="false"/>
    <row r="14369" customFormat="false" ht="15" hidden="false" customHeight="false" outlineLevel="0" collapsed="false"/>
    <row r="14370" customFormat="false" ht="15" hidden="false" customHeight="false" outlineLevel="0" collapsed="false"/>
    <row r="14371" customFormat="false" ht="15" hidden="false" customHeight="false" outlineLevel="0" collapsed="false"/>
    <row r="14372" customFormat="false" ht="15" hidden="false" customHeight="false" outlineLevel="0" collapsed="false"/>
    <row r="14373" customFormat="false" ht="15" hidden="false" customHeight="false" outlineLevel="0" collapsed="false"/>
    <row r="14374" customFormat="false" ht="15" hidden="false" customHeight="false" outlineLevel="0" collapsed="false"/>
    <row r="14375" customFormat="false" ht="15" hidden="false" customHeight="false" outlineLevel="0" collapsed="false"/>
    <row r="14376" customFormat="false" ht="15" hidden="false" customHeight="false" outlineLevel="0" collapsed="false"/>
    <row r="14377" customFormat="false" ht="15" hidden="false" customHeight="false" outlineLevel="0" collapsed="false"/>
    <row r="14378" customFormat="false" ht="15" hidden="false" customHeight="false" outlineLevel="0" collapsed="false"/>
    <row r="14379" customFormat="false" ht="15" hidden="false" customHeight="false" outlineLevel="0" collapsed="false"/>
    <row r="14380" customFormat="false" ht="15" hidden="false" customHeight="false" outlineLevel="0" collapsed="false"/>
    <row r="14381" customFormat="false" ht="15" hidden="false" customHeight="false" outlineLevel="0" collapsed="false"/>
    <row r="14382" customFormat="false" ht="15" hidden="false" customHeight="false" outlineLevel="0" collapsed="false"/>
    <row r="14383" customFormat="false" ht="15" hidden="false" customHeight="false" outlineLevel="0" collapsed="false"/>
    <row r="14384" customFormat="false" ht="15" hidden="false" customHeight="false" outlineLevel="0" collapsed="false"/>
    <row r="14385" customFormat="false" ht="15" hidden="false" customHeight="false" outlineLevel="0" collapsed="false"/>
    <row r="14386" customFormat="false" ht="15" hidden="false" customHeight="false" outlineLevel="0" collapsed="false"/>
    <row r="14387" customFormat="false" ht="15" hidden="false" customHeight="false" outlineLevel="0" collapsed="false"/>
    <row r="14388" customFormat="false" ht="15" hidden="false" customHeight="false" outlineLevel="0" collapsed="false"/>
    <row r="14389" customFormat="false" ht="15" hidden="false" customHeight="false" outlineLevel="0" collapsed="false"/>
    <row r="14390" customFormat="false" ht="15" hidden="false" customHeight="false" outlineLevel="0" collapsed="false"/>
    <row r="14391" customFormat="false" ht="15" hidden="false" customHeight="false" outlineLevel="0" collapsed="false"/>
    <row r="14392" customFormat="false" ht="15" hidden="false" customHeight="false" outlineLevel="0" collapsed="false"/>
    <row r="14393" customFormat="false" ht="15" hidden="false" customHeight="false" outlineLevel="0" collapsed="false"/>
    <row r="14394" customFormat="false" ht="15" hidden="false" customHeight="false" outlineLevel="0" collapsed="false"/>
    <row r="14395" customFormat="false" ht="15" hidden="false" customHeight="false" outlineLevel="0" collapsed="false"/>
    <row r="14396" customFormat="false" ht="15" hidden="false" customHeight="false" outlineLevel="0" collapsed="false"/>
    <row r="14397" customFormat="false" ht="15" hidden="false" customHeight="false" outlineLevel="0" collapsed="false"/>
    <row r="14398" customFormat="false" ht="15" hidden="false" customHeight="false" outlineLevel="0" collapsed="false"/>
    <row r="14399" customFormat="false" ht="15" hidden="false" customHeight="false" outlineLevel="0" collapsed="false"/>
    <row r="14400" customFormat="false" ht="15" hidden="false" customHeight="false" outlineLevel="0" collapsed="false"/>
    <row r="14401" customFormat="false" ht="15" hidden="false" customHeight="false" outlineLevel="0" collapsed="false"/>
    <row r="14402" customFormat="false" ht="15" hidden="false" customHeight="false" outlineLevel="0" collapsed="false"/>
    <row r="14403" customFormat="false" ht="15" hidden="false" customHeight="false" outlineLevel="0" collapsed="false"/>
    <row r="14404" customFormat="false" ht="15" hidden="false" customHeight="false" outlineLevel="0" collapsed="false"/>
    <row r="14405" customFormat="false" ht="15" hidden="false" customHeight="false" outlineLevel="0" collapsed="false"/>
    <row r="14406" customFormat="false" ht="15" hidden="false" customHeight="false" outlineLevel="0" collapsed="false"/>
    <row r="14407" customFormat="false" ht="15" hidden="false" customHeight="false" outlineLevel="0" collapsed="false"/>
    <row r="14408" customFormat="false" ht="15" hidden="false" customHeight="false" outlineLevel="0" collapsed="false"/>
    <row r="14409" customFormat="false" ht="15" hidden="false" customHeight="false" outlineLevel="0" collapsed="false"/>
    <row r="14410" customFormat="false" ht="15" hidden="false" customHeight="false" outlineLevel="0" collapsed="false"/>
    <row r="14411" customFormat="false" ht="15" hidden="false" customHeight="false" outlineLevel="0" collapsed="false"/>
    <row r="14412" customFormat="false" ht="15" hidden="false" customHeight="false" outlineLevel="0" collapsed="false"/>
    <row r="14413" customFormat="false" ht="15" hidden="false" customHeight="false" outlineLevel="0" collapsed="false"/>
    <row r="14414" customFormat="false" ht="15" hidden="false" customHeight="false" outlineLevel="0" collapsed="false"/>
    <row r="14415" customFormat="false" ht="15" hidden="false" customHeight="false" outlineLevel="0" collapsed="false"/>
    <row r="14416" customFormat="false" ht="15" hidden="false" customHeight="false" outlineLevel="0" collapsed="false"/>
    <row r="14417" customFormat="false" ht="15" hidden="false" customHeight="false" outlineLevel="0" collapsed="false"/>
    <row r="14418" customFormat="false" ht="15" hidden="false" customHeight="false" outlineLevel="0" collapsed="false"/>
    <row r="14419" customFormat="false" ht="15" hidden="false" customHeight="false" outlineLevel="0" collapsed="false"/>
    <row r="14420" customFormat="false" ht="15" hidden="false" customHeight="false" outlineLevel="0" collapsed="false"/>
    <row r="14421" customFormat="false" ht="15" hidden="false" customHeight="false" outlineLevel="0" collapsed="false"/>
    <row r="14422" customFormat="false" ht="15" hidden="false" customHeight="false" outlineLevel="0" collapsed="false"/>
    <row r="14423" customFormat="false" ht="15" hidden="false" customHeight="false" outlineLevel="0" collapsed="false"/>
    <row r="14424" customFormat="false" ht="15" hidden="false" customHeight="false" outlineLevel="0" collapsed="false"/>
    <row r="14425" customFormat="false" ht="15" hidden="false" customHeight="false" outlineLevel="0" collapsed="false"/>
    <row r="14426" customFormat="false" ht="15" hidden="false" customHeight="false" outlineLevel="0" collapsed="false"/>
    <row r="14427" customFormat="false" ht="15" hidden="false" customHeight="false" outlineLevel="0" collapsed="false"/>
    <row r="14428" customFormat="false" ht="15" hidden="false" customHeight="false" outlineLevel="0" collapsed="false"/>
    <row r="14429" customFormat="false" ht="15" hidden="false" customHeight="false" outlineLevel="0" collapsed="false"/>
    <row r="14430" customFormat="false" ht="15" hidden="false" customHeight="false" outlineLevel="0" collapsed="false"/>
    <row r="14431" customFormat="false" ht="15" hidden="false" customHeight="false" outlineLevel="0" collapsed="false"/>
    <row r="14432" customFormat="false" ht="15" hidden="false" customHeight="false" outlineLevel="0" collapsed="false"/>
    <row r="14433" customFormat="false" ht="15" hidden="false" customHeight="false" outlineLevel="0" collapsed="false"/>
    <row r="14434" customFormat="false" ht="15" hidden="false" customHeight="false" outlineLevel="0" collapsed="false"/>
    <row r="14435" customFormat="false" ht="15" hidden="false" customHeight="false" outlineLevel="0" collapsed="false"/>
    <row r="14436" customFormat="false" ht="15" hidden="false" customHeight="false" outlineLevel="0" collapsed="false"/>
    <row r="14437" customFormat="false" ht="15" hidden="false" customHeight="false" outlineLevel="0" collapsed="false"/>
    <row r="14438" customFormat="false" ht="15" hidden="false" customHeight="false" outlineLevel="0" collapsed="false"/>
    <row r="14439" customFormat="false" ht="15" hidden="false" customHeight="false" outlineLevel="0" collapsed="false"/>
    <row r="14440" customFormat="false" ht="15" hidden="false" customHeight="false" outlineLevel="0" collapsed="false"/>
    <row r="14441" customFormat="false" ht="15" hidden="false" customHeight="false" outlineLevel="0" collapsed="false"/>
    <row r="14442" customFormat="false" ht="15" hidden="false" customHeight="false" outlineLevel="0" collapsed="false"/>
    <row r="14443" customFormat="false" ht="15" hidden="false" customHeight="false" outlineLevel="0" collapsed="false"/>
    <row r="14444" customFormat="false" ht="15" hidden="false" customHeight="false" outlineLevel="0" collapsed="false"/>
    <row r="14445" customFormat="false" ht="15" hidden="false" customHeight="false" outlineLevel="0" collapsed="false"/>
    <row r="14446" customFormat="false" ht="15" hidden="false" customHeight="false" outlineLevel="0" collapsed="false"/>
    <row r="14447" customFormat="false" ht="15" hidden="false" customHeight="false" outlineLevel="0" collapsed="false"/>
    <row r="14448" customFormat="false" ht="15" hidden="false" customHeight="false" outlineLevel="0" collapsed="false"/>
    <row r="14449" customFormat="false" ht="15" hidden="false" customHeight="false" outlineLevel="0" collapsed="false"/>
    <row r="14450" customFormat="false" ht="15" hidden="false" customHeight="false" outlineLevel="0" collapsed="false"/>
    <row r="14451" customFormat="false" ht="15" hidden="false" customHeight="false" outlineLevel="0" collapsed="false"/>
    <row r="14452" customFormat="false" ht="15" hidden="false" customHeight="false" outlineLevel="0" collapsed="false"/>
    <row r="14453" customFormat="false" ht="15" hidden="false" customHeight="false" outlineLevel="0" collapsed="false"/>
    <row r="14454" customFormat="false" ht="15" hidden="false" customHeight="false" outlineLevel="0" collapsed="false"/>
    <row r="14455" customFormat="false" ht="15" hidden="false" customHeight="false" outlineLevel="0" collapsed="false"/>
    <row r="14456" customFormat="false" ht="15" hidden="false" customHeight="false" outlineLevel="0" collapsed="false"/>
    <row r="14457" customFormat="false" ht="15" hidden="false" customHeight="false" outlineLevel="0" collapsed="false"/>
    <row r="14458" customFormat="false" ht="15" hidden="false" customHeight="false" outlineLevel="0" collapsed="false"/>
    <row r="14459" customFormat="false" ht="15" hidden="false" customHeight="false" outlineLevel="0" collapsed="false"/>
    <row r="14460" customFormat="false" ht="15" hidden="false" customHeight="false" outlineLevel="0" collapsed="false"/>
    <row r="14461" customFormat="false" ht="15" hidden="false" customHeight="false" outlineLevel="0" collapsed="false"/>
    <row r="14462" customFormat="false" ht="15" hidden="false" customHeight="false" outlineLevel="0" collapsed="false"/>
    <row r="14463" customFormat="false" ht="15" hidden="false" customHeight="false" outlineLevel="0" collapsed="false"/>
    <row r="14464" customFormat="false" ht="15" hidden="false" customHeight="false" outlineLevel="0" collapsed="false"/>
    <row r="14465" customFormat="false" ht="15" hidden="false" customHeight="false" outlineLevel="0" collapsed="false"/>
    <row r="14466" customFormat="false" ht="15" hidden="false" customHeight="false" outlineLevel="0" collapsed="false"/>
    <row r="14467" customFormat="false" ht="15" hidden="false" customHeight="false" outlineLevel="0" collapsed="false"/>
    <row r="14468" customFormat="false" ht="15" hidden="false" customHeight="false" outlineLevel="0" collapsed="false"/>
    <row r="14469" customFormat="false" ht="15" hidden="false" customHeight="false" outlineLevel="0" collapsed="false"/>
    <row r="14470" customFormat="false" ht="15" hidden="false" customHeight="false" outlineLevel="0" collapsed="false"/>
    <row r="14471" customFormat="false" ht="15" hidden="false" customHeight="false" outlineLevel="0" collapsed="false"/>
    <row r="14472" customFormat="false" ht="15" hidden="false" customHeight="false" outlineLevel="0" collapsed="false"/>
    <row r="14473" customFormat="false" ht="15" hidden="false" customHeight="false" outlineLevel="0" collapsed="false"/>
    <row r="14474" customFormat="false" ht="15" hidden="false" customHeight="false" outlineLevel="0" collapsed="false"/>
    <row r="14475" customFormat="false" ht="15" hidden="false" customHeight="false" outlineLevel="0" collapsed="false"/>
    <row r="14476" customFormat="false" ht="15" hidden="false" customHeight="false" outlineLevel="0" collapsed="false"/>
    <row r="14477" customFormat="false" ht="15" hidden="false" customHeight="false" outlineLevel="0" collapsed="false"/>
    <row r="14478" customFormat="false" ht="15" hidden="false" customHeight="false" outlineLevel="0" collapsed="false"/>
    <row r="14479" customFormat="false" ht="15" hidden="false" customHeight="false" outlineLevel="0" collapsed="false"/>
    <row r="14480" customFormat="false" ht="15" hidden="false" customHeight="false" outlineLevel="0" collapsed="false"/>
    <row r="14481" customFormat="false" ht="15" hidden="false" customHeight="false" outlineLevel="0" collapsed="false"/>
    <row r="14482" customFormat="false" ht="15" hidden="false" customHeight="false" outlineLevel="0" collapsed="false"/>
    <row r="14483" customFormat="false" ht="15" hidden="false" customHeight="false" outlineLevel="0" collapsed="false"/>
    <row r="14484" customFormat="false" ht="15" hidden="false" customHeight="false" outlineLevel="0" collapsed="false"/>
    <row r="14485" customFormat="false" ht="15" hidden="false" customHeight="false" outlineLevel="0" collapsed="false"/>
    <row r="14486" customFormat="false" ht="15" hidden="false" customHeight="false" outlineLevel="0" collapsed="false"/>
    <row r="14487" customFormat="false" ht="15" hidden="false" customHeight="false" outlineLevel="0" collapsed="false"/>
    <row r="14488" customFormat="false" ht="15" hidden="false" customHeight="false" outlineLevel="0" collapsed="false"/>
    <row r="14489" customFormat="false" ht="15" hidden="false" customHeight="false" outlineLevel="0" collapsed="false"/>
    <row r="14490" customFormat="false" ht="15" hidden="false" customHeight="false" outlineLevel="0" collapsed="false"/>
    <row r="14491" customFormat="false" ht="15" hidden="false" customHeight="false" outlineLevel="0" collapsed="false"/>
    <row r="14492" customFormat="false" ht="15" hidden="false" customHeight="false" outlineLevel="0" collapsed="false"/>
    <row r="14493" customFormat="false" ht="15" hidden="false" customHeight="false" outlineLevel="0" collapsed="false"/>
    <row r="14494" customFormat="false" ht="15" hidden="false" customHeight="false" outlineLevel="0" collapsed="false"/>
    <row r="14495" customFormat="false" ht="15" hidden="false" customHeight="false" outlineLevel="0" collapsed="false"/>
    <row r="14496" customFormat="false" ht="15" hidden="false" customHeight="false" outlineLevel="0" collapsed="false"/>
    <row r="14497" customFormat="false" ht="15" hidden="false" customHeight="false" outlineLevel="0" collapsed="false"/>
    <row r="14498" customFormat="false" ht="15" hidden="false" customHeight="false" outlineLevel="0" collapsed="false"/>
    <row r="14499" customFormat="false" ht="15" hidden="false" customHeight="false" outlineLevel="0" collapsed="false"/>
    <row r="14500" customFormat="false" ht="15" hidden="false" customHeight="false" outlineLevel="0" collapsed="false"/>
    <row r="14501" customFormat="false" ht="15" hidden="false" customHeight="false" outlineLevel="0" collapsed="false"/>
    <row r="14502" customFormat="false" ht="15" hidden="false" customHeight="false" outlineLevel="0" collapsed="false"/>
    <row r="14503" customFormat="false" ht="15" hidden="false" customHeight="false" outlineLevel="0" collapsed="false"/>
    <row r="14504" customFormat="false" ht="15" hidden="false" customHeight="false" outlineLevel="0" collapsed="false"/>
    <row r="14505" customFormat="false" ht="15" hidden="false" customHeight="false" outlineLevel="0" collapsed="false"/>
    <row r="14506" customFormat="false" ht="15" hidden="false" customHeight="false" outlineLevel="0" collapsed="false"/>
    <row r="14507" customFormat="false" ht="15" hidden="false" customHeight="false" outlineLevel="0" collapsed="false"/>
    <row r="14508" customFormat="false" ht="15" hidden="false" customHeight="false" outlineLevel="0" collapsed="false"/>
    <row r="14509" customFormat="false" ht="15" hidden="false" customHeight="false" outlineLevel="0" collapsed="false"/>
    <row r="14510" customFormat="false" ht="15" hidden="false" customHeight="false" outlineLevel="0" collapsed="false"/>
    <row r="14511" customFormat="false" ht="15" hidden="false" customHeight="false" outlineLevel="0" collapsed="false"/>
    <row r="14512" customFormat="false" ht="15" hidden="false" customHeight="false" outlineLevel="0" collapsed="false"/>
    <row r="14513" customFormat="false" ht="15" hidden="false" customHeight="false" outlineLevel="0" collapsed="false"/>
    <row r="14514" customFormat="false" ht="15" hidden="false" customHeight="false" outlineLevel="0" collapsed="false"/>
    <row r="14515" customFormat="false" ht="15" hidden="false" customHeight="false" outlineLevel="0" collapsed="false"/>
    <row r="14516" customFormat="false" ht="15" hidden="false" customHeight="false" outlineLevel="0" collapsed="false"/>
    <row r="14517" customFormat="false" ht="15" hidden="false" customHeight="false" outlineLevel="0" collapsed="false"/>
    <row r="14518" customFormat="false" ht="15" hidden="false" customHeight="false" outlineLevel="0" collapsed="false"/>
    <row r="14519" customFormat="false" ht="15" hidden="false" customHeight="false" outlineLevel="0" collapsed="false"/>
    <row r="14520" customFormat="false" ht="15" hidden="false" customHeight="false" outlineLevel="0" collapsed="false"/>
    <row r="14521" customFormat="false" ht="15" hidden="false" customHeight="false" outlineLevel="0" collapsed="false"/>
    <row r="14522" customFormat="false" ht="15" hidden="false" customHeight="false" outlineLevel="0" collapsed="false"/>
    <row r="14523" customFormat="false" ht="15" hidden="false" customHeight="false" outlineLevel="0" collapsed="false"/>
    <row r="14524" customFormat="false" ht="15" hidden="false" customHeight="false" outlineLevel="0" collapsed="false"/>
    <row r="14525" customFormat="false" ht="15" hidden="false" customHeight="false" outlineLevel="0" collapsed="false"/>
    <row r="14526" customFormat="false" ht="15" hidden="false" customHeight="false" outlineLevel="0" collapsed="false"/>
    <row r="14527" customFormat="false" ht="15" hidden="false" customHeight="false" outlineLevel="0" collapsed="false"/>
    <row r="14528" customFormat="false" ht="15" hidden="false" customHeight="false" outlineLevel="0" collapsed="false"/>
    <row r="14529" customFormat="false" ht="15" hidden="false" customHeight="false" outlineLevel="0" collapsed="false"/>
    <row r="14530" customFormat="false" ht="15" hidden="false" customHeight="false" outlineLevel="0" collapsed="false"/>
    <row r="14531" customFormat="false" ht="15" hidden="false" customHeight="false" outlineLevel="0" collapsed="false"/>
    <row r="14532" customFormat="false" ht="15" hidden="false" customHeight="false" outlineLevel="0" collapsed="false"/>
    <row r="14533" customFormat="false" ht="15" hidden="false" customHeight="false" outlineLevel="0" collapsed="false"/>
    <row r="14534" customFormat="false" ht="15" hidden="false" customHeight="false" outlineLevel="0" collapsed="false"/>
    <row r="14535" customFormat="false" ht="15" hidden="false" customHeight="false" outlineLevel="0" collapsed="false"/>
    <row r="14536" customFormat="false" ht="15" hidden="false" customHeight="false" outlineLevel="0" collapsed="false"/>
    <row r="14537" customFormat="false" ht="15" hidden="false" customHeight="false" outlineLevel="0" collapsed="false"/>
    <row r="14538" customFormat="false" ht="15" hidden="false" customHeight="false" outlineLevel="0" collapsed="false"/>
    <row r="14539" customFormat="false" ht="15" hidden="false" customHeight="false" outlineLevel="0" collapsed="false"/>
    <row r="14540" customFormat="false" ht="15" hidden="false" customHeight="false" outlineLevel="0" collapsed="false"/>
    <row r="14541" customFormat="false" ht="15" hidden="false" customHeight="false" outlineLevel="0" collapsed="false"/>
    <row r="14542" customFormat="false" ht="15" hidden="false" customHeight="false" outlineLevel="0" collapsed="false"/>
    <row r="14543" customFormat="false" ht="15" hidden="false" customHeight="false" outlineLevel="0" collapsed="false"/>
    <row r="14544" customFormat="false" ht="15" hidden="false" customHeight="false" outlineLevel="0" collapsed="false"/>
    <row r="14545" customFormat="false" ht="15" hidden="false" customHeight="false" outlineLevel="0" collapsed="false"/>
    <row r="14546" customFormat="false" ht="15" hidden="false" customHeight="false" outlineLevel="0" collapsed="false"/>
    <row r="14547" customFormat="false" ht="15" hidden="false" customHeight="false" outlineLevel="0" collapsed="false"/>
    <row r="14548" customFormat="false" ht="15" hidden="false" customHeight="false" outlineLevel="0" collapsed="false"/>
    <row r="14549" customFormat="false" ht="15" hidden="false" customHeight="false" outlineLevel="0" collapsed="false"/>
    <row r="14550" customFormat="false" ht="15" hidden="false" customHeight="false" outlineLevel="0" collapsed="false"/>
    <row r="14551" customFormat="false" ht="15" hidden="false" customHeight="false" outlineLevel="0" collapsed="false"/>
    <row r="14552" customFormat="false" ht="15" hidden="false" customHeight="false" outlineLevel="0" collapsed="false"/>
    <row r="14553" customFormat="false" ht="15" hidden="false" customHeight="false" outlineLevel="0" collapsed="false"/>
    <row r="14554" customFormat="false" ht="15" hidden="false" customHeight="false" outlineLevel="0" collapsed="false"/>
    <row r="14555" customFormat="false" ht="15" hidden="false" customHeight="false" outlineLevel="0" collapsed="false"/>
    <row r="14556" customFormat="false" ht="15" hidden="false" customHeight="false" outlineLevel="0" collapsed="false"/>
    <row r="14557" customFormat="false" ht="15" hidden="false" customHeight="false" outlineLevel="0" collapsed="false"/>
    <row r="14558" customFormat="false" ht="15" hidden="false" customHeight="false" outlineLevel="0" collapsed="false"/>
    <row r="14559" customFormat="false" ht="15" hidden="false" customHeight="false" outlineLevel="0" collapsed="false"/>
    <row r="14560" customFormat="false" ht="15" hidden="false" customHeight="false" outlineLevel="0" collapsed="false"/>
    <row r="14561" customFormat="false" ht="15" hidden="false" customHeight="false" outlineLevel="0" collapsed="false"/>
    <row r="14562" customFormat="false" ht="15" hidden="false" customHeight="false" outlineLevel="0" collapsed="false"/>
    <row r="14563" customFormat="false" ht="15" hidden="false" customHeight="false" outlineLevel="0" collapsed="false"/>
    <row r="14564" customFormat="false" ht="15" hidden="false" customHeight="false" outlineLevel="0" collapsed="false"/>
    <row r="14565" customFormat="false" ht="15" hidden="false" customHeight="false" outlineLevel="0" collapsed="false"/>
    <row r="14566" customFormat="false" ht="15" hidden="false" customHeight="false" outlineLevel="0" collapsed="false"/>
    <row r="14567" customFormat="false" ht="15" hidden="false" customHeight="false" outlineLevel="0" collapsed="false"/>
    <row r="14568" customFormat="false" ht="15" hidden="false" customHeight="false" outlineLevel="0" collapsed="false"/>
    <row r="14569" customFormat="false" ht="15" hidden="false" customHeight="false" outlineLevel="0" collapsed="false"/>
    <row r="14570" customFormat="false" ht="15" hidden="false" customHeight="false" outlineLevel="0" collapsed="false"/>
    <row r="14571" customFormat="false" ht="15" hidden="false" customHeight="false" outlineLevel="0" collapsed="false"/>
    <row r="14572" customFormat="false" ht="15" hidden="false" customHeight="false" outlineLevel="0" collapsed="false"/>
    <row r="14573" customFormat="false" ht="15" hidden="false" customHeight="false" outlineLevel="0" collapsed="false"/>
    <row r="14574" customFormat="false" ht="15" hidden="false" customHeight="false" outlineLevel="0" collapsed="false"/>
    <row r="14575" customFormat="false" ht="15" hidden="false" customHeight="false" outlineLevel="0" collapsed="false"/>
    <row r="14576" customFormat="false" ht="15" hidden="false" customHeight="false" outlineLevel="0" collapsed="false"/>
    <row r="14577" customFormat="false" ht="15" hidden="false" customHeight="false" outlineLevel="0" collapsed="false"/>
    <row r="14578" customFormat="false" ht="15" hidden="false" customHeight="false" outlineLevel="0" collapsed="false"/>
    <row r="14579" customFormat="false" ht="15" hidden="false" customHeight="false" outlineLevel="0" collapsed="false"/>
    <row r="14580" customFormat="false" ht="15" hidden="false" customHeight="false" outlineLevel="0" collapsed="false"/>
    <row r="14581" customFormat="false" ht="15" hidden="false" customHeight="false" outlineLevel="0" collapsed="false"/>
    <row r="14582" customFormat="false" ht="15" hidden="false" customHeight="false" outlineLevel="0" collapsed="false"/>
    <row r="14583" customFormat="false" ht="15" hidden="false" customHeight="false" outlineLevel="0" collapsed="false"/>
    <row r="14584" customFormat="false" ht="15" hidden="false" customHeight="false" outlineLevel="0" collapsed="false"/>
    <row r="14585" customFormat="false" ht="15" hidden="false" customHeight="false" outlineLevel="0" collapsed="false"/>
    <row r="14586" customFormat="false" ht="15" hidden="false" customHeight="false" outlineLevel="0" collapsed="false"/>
    <row r="14587" customFormat="false" ht="15" hidden="false" customHeight="false" outlineLevel="0" collapsed="false"/>
    <row r="14588" customFormat="false" ht="15" hidden="false" customHeight="false" outlineLevel="0" collapsed="false"/>
    <row r="14589" customFormat="false" ht="15" hidden="false" customHeight="false" outlineLevel="0" collapsed="false"/>
    <row r="14590" customFormat="false" ht="15" hidden="false" customHeight="false" outlineLevel="0" collapsed="false"/>
    <row r="14591" customFormat="false" ht="15" hidden="false" customHeight="false" outlineLevel="0" collapsed="false"/>
    <row r="14592" customFormat="false" ht="15" hidden="false" customHeight="false" outlineLevel="0" collapsed="false"/>
    <row r="14593" customFormat="false" ht="15" hidden="false" customHeight="false" outlineLevel="0" collapsed="false"/>
    <row r="14594" customFormat="false" ht="15" hidden="false" customHeight="false" outlineLevel="0" collapsed="false"/>
    <row r="14595" customFormat="false" ht="15" hidden="false" customHeight="false" outlineLevel="0" collapsed="false"/>
    <row r="14596" customFormat="false" ht="15" hidden="false" customHeight="false" outlineLevel="0" collapsed="false"/>
    <row r="14597" customFormat="false" ht="15" hidden="false" customHeight="false" outlineLevel="0" collapsed="false"/>
    <row r="14598" customFormat="false" ht="15" hidden="false" customHeight="false" outlineLevel="0" collapsed="false"/>
    <row r="14599" customFormat="false" ht="15" hidden="false" customHeight="false" outlineLevel="0" collapsed="false"/>
    <row r="14600" customFormat="false" ht="15" hidden="false" customHeight="false" outlineLevel="0" collapsed="false"/>
    <row r="14601" customFormat="false" ht="15" hidden="false" customHeight="false" outlineLevel="0" collapsed="false"/>
    <row r="14602" customFormat="false" ht="15" hidden="false" customHeight="false" outlineLevel="0" collapsed="false"/>
    <row r="14603" customFormat="false" ht="15" hidden="false" customHeight="false" outlineLevel="0" collapsed="false"/>
    <row r="14604" customFormat="false" ht="15" hidden="false" customHeight="false" outlineLevel="0" collapsed="false"/>
    <row r="14605" customFormat="false" ht="15" hidden="false" customHeight="false" outlineLevel="0" collapsed="false"/>
    <row r="14606" customFormat="false" ht="15" hidden="false" customHeight="false" outlineLevel="0" collapsed="false"/>
    <row r="14607" customFormat="false" ht="15" hidden="false" customHeight="false" outlineLevel="0" collapsed="false"/>
    <row r="14608" customFormat="false" ht="15" hidden="false" customHeight="false" outlineLevel="0" collapsed="false"/>
    <row r="14609" customFormat="false" ht="15" hidden="false" customHeight="false" outlineLevel="0" collapsed="false"/>
    <row r="14610" customFormat="false" ht="15" hidden="false" customHeight="false" outlineLevel="0" collapsed="false"/>
    <row r="14611" customFormat="false" ht="15" hidden="false" customHeight="false" outlineLevel="0" collapsed="false"/>
    <row r="14612" customFormat="false" ht="15" hidden="false" customHeight="false" outlineLevel="0" collapsed="false"/>
    <row r="14613" customFormat="false" ht="15" hidden="false" customHeight="false" outlineLevel="0" collapsed="false"/>
    <row r="14614" customFormat="false" ht="15" hidden="false" customHeight="false" outlineLevel="0" collapsed="false"/>
    <row r="14615" customFormat="false" ht="15" hidden="false" customHeight="false" outlineLevel="0" collapsed="false"/>
    <row r="14616" customFormat="false" ht="15" hidden="false" customHeight="false" outlineLevel="0" collapsed="false"/>
    <row r="14617" customFormat="false" ht="15" hidden="false" customHeight="false" outlineLevel="0" collapsed="false"/>
    <row r="14618" customFormat="false" ht="15" hidden="false" customHeight="false" outlineLevel="0" collapsed="false"/>
    <row r="14619" customFormat="false" ht="15" hidden="false" customHeight="false" outlineLevel="0" collapsed="false"/>
    <row r="14620" customFormat="false" ht="15" hidden="false" customHeight="false" outlineLevel="0" collapsed="false"/>
    <row r="14621" customFormat="false" ht="15" hidden="false" customHeight="false" outlineLevel="0" collapsed="false"/>
    <row r="14622" customFormat="false" ht="15" hidden="false" customHeight="false" outlineLevel="0" collapsed="false"/>
    <row r="14623" customFormat="false" ht="15" hidden="false" customHeight="false" outlineLevel="0" collapsed="false"/>
    <row r="14624" customFormat="false" ht="15" hidden="false" customHeight="false" outlineLevel="0" collapsed="false"/>
    <row r="14625" customFormat="false" ht="15" hidden="false" customHeight="false" outlineLevel="0" collapsed="false"/>
    <row r="14626" customFormat="false" ht="15" hidden="false" customHeight="false" outlineLevel="0" collapsed="false"/>
    <row r="14627" customFormat="false" ht="15" hidden="false" customHeight="false" outlineLevel="0" collapsed="false"/>
    <row r="14628" customFormat="false" ht="15" hidden="false" customHeight="false" outlineLevel="0" collapsed="false"/>
    <row r="14629" customFormat="false" ht="15" hidden="false" customHeight="false" outlineLevel="0" collapsed="false"/>
    <row r="14630" customFormat="false" ht="15" hidden="false" customHeight="false" outlineLevel="0" collapsed="false"/>
    <row r="14631" customFormat="false" ht="15" hidden="false" customHeight="false" outlineLevel="0" collapsed="false"/>
    <row r="14632" customFormat="false" ht="15" hidden="false" customHeight="false" outlineLevel="0" collapsed="false"/>
    <row r="14633" customFormat="false" ht="15" hidden="false" customHeight="false" outlineLevel="0" collapsed="false"/>
    <row r="14634" customFormat="false" ht="15" hidden="false" customHeight="false" outlineLevel="0" collapsed="false"/>
    <row r="14635" customFormat="false" ht="15" hidden="false" customHeight="false" outlineLevel="0" collapsed="false"/>
    <row r="14636" customFormat="false" ht="15" hidden="false" customHeight="false" outlineLevel="0" collapsed="false"/>
    <row r="14637" customFormat="false" ht="15" hidden="false" customHeight="false" outlineLevel="0" collapsed="false"/>
    <row r="14638" customFormat="false" ht="15" hidden="false" customHeight="false" outlineLevel="0" collapsed="false"/>
    <row r="14639" customFormat="false" ht="15" hidden="false" customHeight="false" outlineLevel="0" collapsed="false"/>
    <row r="14640" customFormat="false" ht="15" hidden="false" customHeight="false" outlineLevel="0" collapsed="false"/>
    <row r="14641" customFormat="false" ht="15" hidden="false" customHeight="false" outlineLevel="0" collapsed="false"/>
    <row r="14642" customFormat="false" ht="15" hidden="false" customHeight="false" outlineLevel="0" collapsed="false"/>
    <row r="14643" customFormat="false" ht="15" hidden="false" customHeight="false" outlineLevel="0" collapsed="false"/>
    <row r="14644" customFormat="false" ht="15" hidden="false" customHeight="false" outlineLevel="0" collapsed="false"/>
    <row r="14645" customFormat="false" ht="15" hidden="false" customHeight="false" outlineLevel="0" collapsed="false"/>
    <row r="14646" customFormat="false" ht="15" hidden="false" customHeight="false" outlineLevel="0" collapsed="false"/>
    <row r="14647" customFormat="false" ht="15" hidden="false" customHeight="false" outlineLevel="0" collapsed="false"/>
    <row r="14648" customFormat="false" ht="15" hidden="false" customHeight="false" outlineLevel="0" collapsed="false"/>
    <row r="14649" customFormat="false" ht="15" hidden="false" customHeight="false" outlineLevel="0" collapsed="false"/>
    <row r="14650" customFormat="false" ht="15" hidden="false" customHeight="false" outlineLevel="0" collapsed="false"/>
    <row r="14651" customFormat="false" ht="15" hidden="false" customHeight="false" outlineLevel="0" collapsed="false"/>
    <row r="14652" customFormat="false" ht="15" hidden="false" customHeight="false" outlineLevel="0" collapsed="false"/>
    <row r="14653" customFormat="false" ht="15" hidden="false" customHeight="false" outlineLevel="0" collapsed="false"/>
    <row r="14654" customFormat="false" ht="15" hidden="false" customHeight="false" outlineLevel="0" collapsed="false"/>
    <row r="14655" customFormat="false" ht="15" hidden="false" customHeight="false" outlineLevel="0" collapsed="false"/>
    <row r="14656" customFormat="false" ht="15" hidden="false" customHeight="false" outlineLevel="0" collapsed="false"/>
    <row r="14657" customFormat="false" ht="15" hidden="false" customHeight="false" outlineLevel="0" collapsed="false"/>
    <row r="14658" customFormat="false" ht="15" hidden="false" customHeight="false" outlineLevel="0" collapsed="false"/>
    <row r="14659" customFormat="false" ht="15" hidden="false" customHeight="false" outlineLevel="0" collapsed="false"/>
    <row r="14660" customFormat="false" ht="15" hidden="false" customHeight="false" outlineLevel="0" collapsed="false"/>
    <row r="14661" customFormat="false" ht="15" hidden="false" customHeight="false" outlineLevel="0" collapsed="false"/>
    <row r="14662" customFormat="false" ht="15" hidden="false" customHeight="false" outlineLevel="0" collapsed="false"/>
    <row r="14663" customFormat="false" ht="15" hidden="false" customHeight="false" outlineLevel="0" collapsed="false"/>
    <row r="14664" customFormat="false" ht="15" hidden="false" customHeight="false" outlineLevel="0" collapsed="false"/>
    <row r="14665" customFormat="false" ht="15" hidden="false" customHeight="false" outlineLevel="0" collapsed="false"/>
    <row r="14666" customFormat="false" ht="15" hidden="false" customHeight="false" outlineLevel="0" collapsed="false"/>
    <row r="14667" customFormat="false" ht="15" hidden="false" customHeight="false" outlineLevel="0" collapsed="false"/>
    <row r="14668" customFormat="false" ht="15" hidden="false" customHeight="false" outlineLevel="0" collapsed="false"/>
    <row r="14669" customFormat="false" ht="15" hidden="false" customHeight="false" outlineLevel="0" collapsed="false"/>
    <row r="14670" customFormat="false" ht="15" hidden="false" customHeight="false" outlineLevel="0" collapsed="false"/>
    <row r="14671" customFormat="false" ht="15" hidden="false" customHeight="false" outlineLevel="0" collapsed="false"/>
    <row r="14672" customFormat="false" ht="15" hidden="false" customHeight="false" outlineLevel="0" collapsed="false"/>
    <row r="14673" customFormat="false" ht="15" hidden="false" customHeight="false" outlineLevel="0" collapsed="false"/>
    <row r="14674" customFormat="false" ht="15" hidden="false" customHeight="false" outlineLevel="0" collapsed="false"/>
    <row r="14675" customFormat="false" ht="15" hidden="false" customHeight="false" outlineLevel="0" collapsed="false"/>
    <row r="14676" customFormat="false" ht="15" hidden="false" customHeight="false" outlineLevel="0" collapsed="false"/>
    <row r="14677" customFormat="false" ht="15" hidden="false" customHeight="false" outlineLevel="0" collapsed="false"/>
    <row r="14678" customFormat="false" ht="15" hidden="false" customHeight="false" outlineLevel="0" collapsed="false"/>
    <row r="14679" customFormat="false" ht="15" hidden="false" customHeight="false" outlineLevel="0" collapsed="false"/>
    <row r="14680" customFormat="false" ht="15" hidden="false" customHeight="false" outlineLevel="0" collapsed="false"/>
    <row r="14681" customFormat="false" ht="15" hidden="false" customHeight="false" outlineLevel="0" collapsed="false"/>
    <row r="14682" customFormat="false" ht="15" hidden="false" customHeight="false" outlineLevel="0" collapsed="false"/>
    <row r="14683" customFormat="false" ht="15" hidden="false" customHeight="false" outlineLevel="0" collapsed="false"/>
    <row r="14684" customFormat="false" ht="15" hidden="false" customHeight="false" outlineLevel="0" collapsed="false"/>
    <row r="14685" customFormat="false" ht="15" hidden="false" customHeight="false" outlineLevel="0" collapsed="false"/>
    <row r="14686" customFormat="false" ht="15" hidden="false" customHeight="false" outlineLevel="0" collapsed="false"/>
    <row r="14687" customFormat="false" ht="15" hidden="false" customHeight="false" outlineLevel="0" collapsed="false"/>
    <row r="14688" customFormat="false" ht="15" hidden="false" customHeight="false" outlineLevel="0" collapsed="false"/>
    <row r="14689" customFormat="false" ht="15" hidden="false" customHeight="false" outlineLevel="0" collapsed="false"/>
    <row r="14690" customFormat="false" ht="15" hidden="false" customHeight="false" outlineLevel="0" collapsed="false"/>
    <row r="14691" customFormat="false" ht="15" hidden="false" customHeight="false" outlineLevel="0" collapsed="false"/>
    <row r="14692" customFormat="false" ht="15" hidden="false" customHeight="false" outlineLevel="0" collapsed="false"/>
    <row r="14693" customFormat="false" ht="15" hidden="false" customHeight="false" outlineLevel="0" collapsed="false"/>
    <row r="14694" customFormat="false" ht="15" hidden="false" customHeight="false" outlineLevel="0" collapsed="false"/>
    <row r="14695" customFormat="false" ht="15" hidden="false" customHeight="false" outlineLevel="0" collapsed="false"/>
    <row r="14696" customFormat="false" ht="15" hidden="false" customHeight="false" outlineLevel="0" collapsed="false"/>
    <row r="14697" customFormat="false" ht="15" hidden="false" customHeight="false" outlineLevel="0" collapsed="false"/>
    <row r="14698" customFormat="false" ht="15" hidden="false" customHeight="false" outlineLevel="0" collapsed="false"/>
    <row r="14699" customFormat="false" ht="15" hidden="false" customHeight="false" outlineLevel="0" collapsed="false"/>
    <row r="14700" customFormat="false" ht="15" hidden="false" customHeight="false" outlineLevel="0" collapsed="false"/>
    <row r="14701" customFormat="false" ht="15" hidden="false" customHeight="false" outlineLevel="0" collapsed="false"/>
    <row r="14702" customFormat="false" ht="15" hidden="false" customHeight="false" outlineLevel="0" collapsed="false"/>
    <row r="14703" customFormat="false" ht="15" hidden="false" customHeight="false" outlineLevel="0" collapsed="false"/>
    <row r="14704" customFormat="false" ht="15" hidden="false" customHeight="false" outlineLevel="0" collapsed="false"/>
    <row r="14705" customFormat="false" ht="15" hidden="false" customHeight="false" outlineLevel="0" collapsed="false"/>
    <row r="14706" customFormat="false" ht="15" hidden="false" customHeight="false" outlineLevel="0" collapsed="false"/>
    <row r="14707" customFormat="false" ht="15" hidden="false" customHeight="false" outlineLevel="0" collapsed="false"/>
    <row r="14708" customFormat="false" ht="15" hidden="false" customHeight="false" outlineLevel="0" collapsed="false"/>
    <row r="14709" customFormat="false" ht="15" hidden="false" customHeight="false" outlineLevel="0" collapsed="false"/>
    <row r="14710" customFormat="false" ht="15" hidden="false" customHeight="false" outlineLevel="0" collapsed="false"/>
    <row r="14711" customFormat="false" ht="15" hidden="false" customHeight="false" outlineLevel="0" collapsed="false"/>
    <row r="14712" customFormat="false" ht="15" hidden="false" customHeight="false" outlineLevel="0" collapsed="false"/>
    <row r="14713" customFormat="false" ht="15" hidden="false" customHeight="false" outlineLevel="0" collapsed="false"/>
    <row r="14714" customFormat="false" ht="15" hidden="false" customHeight="false" outlineLevel="0" collapsed="false"/>
    <row r="14715" customFormat="false" ht="15" hidden="false" customHeight="false" outlineLevel="0" collapsed="false"/>
    <row r="14716" customFormat="false" ht="15" hidden="false" customHeight="false" outlineLevel="0" collapsed="false"/>
    <row r="14717" customFormat="false" ht="15" hidden="false" customHeight="false" outlineLevel="0" collapsed="false"/>
    <row r="14718" customFormat="false" ht="15" hidden="false" customHeight="false" outlineLevel="0" collapsed="false"/>
    <row r="14719" customFormat="false" ht="15" hidden="false" customHeight="false" outlineLevel="0" collapsed="false"/>
    <row r="14720" customFormat="false" ht="15" hidden="false" customHeight="false" outlineLevel="0" collapsed="false"/>
    <row r="14721" customFormat="false" ht="15" hidden="false" customHeight="false" outlineLevel="0" collapsed="false"/>
    <row r="14722" customFormat="false" ht="15" hidden="false" customHeight="false" outlineLevel="0" collapsed="false"/>
    <row r="14723" customFormat="false" ht="15" hidden="false" customHeight="false" outlineLevel="0" collapsed="false"/>
    <row r="14724" customFormat="false" ht="15" hidden="false" customHeight="false" outlineLevel="0" collapsed="false"/>
    <row r="14725" customFormat="false" ht="15" hidden="false" customHeight="false" outlineLevel="0" collapsed="false"/>
    <row r="14726" customFormat="false" ht="15" hidden="false" customHeight="false" outlineLevel="0" collapsed="false"/>
    <row r="14727" customFormat="false" ht="15" hidden="false" customHeight="false" outlineLevel="0" collapsed="false"/>
    <row r="14728" customFormat="false" ht="15" hidden="false" customHeight="false" outlineLevel="0" collapsed="false"/>
    <row r="14729" customFormat="false" ht="15" hidden="false" customHeight="false" outlineLevel="0" collapsed="false"/>
    <row r="14730" customFormat="false" ht="15" hidden="false" customHeight="false" outlineLevel="0" collapsed="false"/>
    <row r="14731" customFormat="false" ht="15" hidden="false" customHeight="false" outlineLevel="0" collapsed="false"/>
    <row r="14732" customFormat="false" ht="15" hidden="false" customHeight="false" outlineLevel="0" collapsed="false"/>
    <row r="14733" customFormat="false" ht="15" hidden="false" customHeight="false" outlineLevel="0" collapsed="false"/>
    <row r="14734" customFormat="false" ht="15" hidden="false" customHeight="false" outlineLevel="0" collapsed="false"/>
    <row r="14735" customFormat="false" ht="15" hidden="false" customHeight="false" outlineLevel="0" collapsed="false"/>
    <row r="14736" customFormat="false" ht="15" hidden="false" customHeight="false" outlineLevel="0" collapsed="false"/>
    <row r="14737" customFormat="false" ht="15" hidden="false" customHeight="false" outlineLevel="0" collapsed="false"/>
    <row r="14738" customFormat="false" ht="15" hidden="false" customHeight="false" outlineLevel="0" collapsed="false"/>
    <row r="14739" customFormat="false" ht="15" hidden="false" customHeight="false" outlineLevel="0" collapsed="false"/>
    <row r="14740" customFormat="false" ht="15" hidden="false" customHeight="false" outlineLevel="0" collapsed="false"/>
    <row r="14741" customFormat="false" ht="15" hidden="false" customHeight="false" outlineLevel="0" collapsed="false"/>
    <row r="14742" customFormat="false" ht="15" hidden="false" customHeight="false" outlineLevel="0" collapsed="false"/>
    <row r="14743" customFormat="false" ht="15" hidden="false" customHeight="false" outlineLevel="0" collapsed="false"/>
    <row r="14744" customFormat="false" ht="15" hidden="false" customHeight="false" outlineLevel="0" collapsed="false"/>
    <row r="14745" customFormat="false" ht="15" hidden="false" customHeight="false" outlineLevel="0" collapsed="false"/>
    <row r="14746" customFormat="false" ht="15" hidden="false" customHeight="false" outlineLevel="0" collapsed="false"/>
    <row r="14747" customFormat="false" ht="15" hidden="false" customHeight="false" outlineLevel="0" collapsed="false"/>
    <row r="14748" customFormat="false" ht="15" hidden="false" customHeight="false" outlineLevel="0" collapsed="false"/>
    <row r="14749" customFormat="false" ht="15" hidden="false" customHeight="false" outlineLevel="0" collapsed="false"/>
    <row r="14750" customFormat="false" ht="15" hidden="false" customHeight="false" outlineLevel="0" collapsed="false"/>
    <row r="14751" customFormat="false" ht="15" hidden="false" customHeight="false" outlineLevel="0" collapsed="false"/>
    <row r="14752" customFormat="false" ht="15" hidden="false" customHeight="false" outlineLevel="0" collapsed="false"/>
    <row r="14753" customFormat="false" ht="15" hidden="false" customHeight="false" outlineLevel="0" collapsed="false"/>
    <row r="14754" customFormat="false" ht="15" hidden="false" customHeight="false" outlineLevel="0" collapsed="false"/>
    <row r="14755" customFormat="false" ht="15" hidden="false" customHeight="false" outlineLevel="0" collapsed="false"/>
    <row r="14756" customFormat="false" ht="15" hidden="false" customHeight="false" outlineLevel="0" collapsed="false"/>
    <row r="14757" customFormat="false" ht="15" hidden="false" customHeight="false" outlineLevel="0" collapsed="false"/>
    <row r="14758" customFormat="false" ht="15" hidden="false" customHeight="false" outlineLevel="0" collapsed="false"/>
    <row r="14759" customFormat="false" ht="15" hidden="false" customHeight="false" outlineLevel="0" collapsed="false"/>
    <row r="14760" customFormat="false" ht="15" hidden="false" customHeight="false" outlineLevel="0" collapsed="false"/>
    <row r="14761" customFormat="false" ht="15" hidden="false" customHeight="false" outlineLevel="0" collapsed="false"/>
    <row r="14762" customFormat="false" ht="15" hidden="false" customHeight="false" outlineLevel="0" collapsed="false"/>
    <row r="14763" customFormat="false" ht="15" hidden="false" customHeight="false" outlineLevel="0" collapsed="false"/>
    <row r="14764" customFormat="false" ht="15" hidden="false" customHeight="false" outlineLevel="0" collapsed="false"/>
    <row r="14765" customFormat="false" ht="15" hidden="false" customHeight="false" outlineLevel="0" collapsed="false"/>
    <row r="14766" customFormat="false" ht="15" hidden="false" customHeight="false" outlineLevel="0" collapsed="false"/>
    <row r="14767" customFormat="false" ht="15" hidden="false" customHeight="false" outlineLevel="0" collapsed="false"/>
    <row r="14768" customFormat="false" ht="15" hidden="false" customHeight="false" outlineLevel="0" collapsed="false"/>
    <row r="14769" customFormat="false" ht="15" hidden="false" customHeight="false" outlineLevel="0" collapsed="false"/>
    <row r="14770" customFormat="false" ht="15" hidden="false" customHeight="false" outlineLevel="0" collapsed="false"/>
    <row r="14771" customFormat="false" ht="15" hidden="false" customHeight="false" outlineLevel="0" collapsed="false"/>
    <row r="14772" customFormat="false" ht="15" hidden="false" customHeight="false" outlineLevel="0" collapsed="false"/>
    <row r="14773" customFormat="false" ht="15" hidden="false" customHeight="false" outlineLevel="0" collapsed="false"/>
    <row r="14774" customFormat="false" ht="15" hidden="false" customHeight="false" outlineLevel="0" collapsed="false"/>
    <row r="14775" customFormat="false" ht="15" hidden="false" customHeight="false" outlineLevel="0" collapsed="false"/>
    <row r="14776" customFormat="false" ht="15" hidden="false" customHeight="false" outlineLevel="0" collapsed="false"/>
    <row r="14777" customFormat="false" ht="15" hidden="false" customHeight="false" outlineLevel="0" collapsed="false"/>
    <row r="14778" customFormat="false" ht="15" hidden="false" customHeight="false" outlineLevel="0" collapsed="false"/>
    <row r="14779" customFormat="false" ht="15" hidden="false" customHeight="false" outlineLevel="0" collapsed="false"/>
    <row r="14780" customFormat="false" ht="15" hidden="false" customHeight="false" outlineLevel="0" collapsed="false"/>
    <row r="14781" customFormat="false" ht="15" hidden="false" customHeight="false" outlineLevel="0" collapsed="false"/>
    <row r="14782" customFormat="false" ht="15" hidden="false" customHeight="false" outlineLevel="0" collapsed="false"/>
    <row r="14783" customFormat="false" ht="15" hidden="false" customHeight="false" outlineLevel="0" collapsed="false"/>
    <row r="14784" customFormat="false" ht="15" hidden="false" customHeight="false" outlineLevel="0" collapsed="false"/>
    <row r="14785" customFormat="false" ht="15" hidden="false" customHeight="false" outlineLevel="0" collapsed="false"/>
    <row r="14786" customFormat="false" ht="15" hidden="false" customHeight="false" outlineLevel="0" collapsed="false"/>
    <row r="14787" customFormat="false" ht="15" hidden="false" customHeight="false" outlineLevel="0" collapsed="false"/>
    <row r="14788" customFormat="false" ht="15" hidden="false" customHeight="false" outlineLevel="0" collapsed="false"/>
    <row r="14789" customFormat="false" ht="15" hidden="false" customHeight="false" outlineLevel="0" collapsed="false"/>
    <row r="14790" customFormat="false" ht="15" hidden="false" customHeight="false" outlineLevel="0" collapsed="false"/>
    <row r="14791" customFormat="false" ht="15" hidden="false" customHeight="false" outlineLevel="0" collapsed="false"/>
    <row r="14792" customFormat="false" ht="15" hidden="false" customHeight="false" outlineLevel="0" collapsed="false"/>
    <row r="14793" customFormat="false" ht="15" hidden="false" customHeight="false" outlineLevel="0" collapsed="false"/>
    <row r="14794" customFormat="false" ht="15" hidden="false" customHeight="false" outlineLevel="0" collapsed="false"/>
    <row r="14795" customFormat="false" ht="15" hidden="false" customHeight="false" outlineLevel="0" collapsed="false"/>
    <row r="14796" customFormat="false" ht="15" hidden="false" customHeight="false" outlineLevel="0" collapsed="false"/>
    <row r="14797" customFormat="false" ht="15" hidden="false" customHeight="false" outlineLevel="0" collapsed="false"/>
    <row r="14798" customFormat="false" ht="15" hidden="false" customHeight="false" outlineLevel="0" collapsed="false"/>
    <row r="14799" customFormat="false" ht="15" hidden="false" customHeight="false" outlineLevel="0" collapsed="false"/>
    <row r="14800" customFormat="false" ht="15" hidden="false" customHeight="false" outlineLevel="0" collapsed="false"/>
    <row r="14801" customFormat="false" ht="15" hidden="false" customHeight="false" outlineLevel="0" collapsed="false"/>
    <row r="14802" customFormat="false" ht="15" hidden="false" customHeight="false" outlineLevel="0" collapsed="false"/>
    <row r="14803" customFormat="false" ht="15" hidden="false" customHeight="false" outlineLevel="0" collapsed="false"/>
    <row r="14804" customFormat="false" ht="15" hidden="false" customHeight="false" outlineLevel="0" collapsed="false"/>
    <row r="14805" customFormat="false" ht="15" hidden="false" customHeight="false" outlineLevel="0" collapsed="false"/>
    <row r="14806" customFormat="false" ht="15" hidden="false" customHeight="false" outlineLevel="0" collapsed="false"/>
    <row r="14807" customFormat="false" ht="15" hidden="false" customHeight="false" outlineLevel="0" collapsed="false"/>
    <row r="14808" customFormat="false" ht="15" hidden="false" customHeight="false" outlineLevel="0" collapsed="false"/>
    <row r="14809" customFormat="false" ht="15" hidden="false" customHeight="false" outlineLevel="0" collapsed="false"/>
    <row r="14810" customFormat="false" ht="15" hidden="false" customHeight="false" outlineLevel="0" collapsed="false"/>
    <row r="14811" customFormat="false" ht="15" hidden="false" customHeight="false" outlineLevel="0" collapsed="false"/>
    <row r="14812" customFormat="false" ht="15" hidden="false" customHeight="false" outlineLevel="0" collapsed="false"/>
    <row r="14813" customFormat="false" ht="15" hidden="false" customHeight="false" outlineLevel="0" collapsed="false"/>
    <row r="14814" customFormat="false" ht="15" hidden="false" customHeight="false" outlineLevel="0" collapsed="false"/>
    <row r="14815" customFormat="false" ht="15" hidden="false" customHeight="false" outlineLevel="0" collapsed="false"/>
    <row r="14816" customFormat="false" ht="15" hidden="false" customHeight="false" outlineLevel="0" collapsed="false"/>
    <row r="14817" customFormat="false" ht="15" hidden="false" customHeight="false" outlineLevel="0" collapsed="false"/>
    <row r="14818" customFormat="false" ht="15" hidden="false" customHeight="false" outlineLevel="0" collapsed="false"/>
    <row r="14819" customFormat="false" ht="15" hidden="false" customHeight="false" outlineLevel="0" collapsed="false"/>
    <row r="14820" customFormat="false" ht="15" hidden="false" customHeight="false" outlineLevel="0" collapsed="false"/>
    <row r="14821" customFormat="false" ht="15" hidden="false" customHeight="false" outlineLevel="0" collapsed="false"/>
    <row r="14822" customFormat="false" ht="15" hidden="false" customHeight="false" outlineLevel="0" collapsed="false"/>
    <row r="14823" customFormat="false" ht="15" hidden="false" customHeight="false" outlineLevel="0" collapsed="false"/>
    <row r="14824" customFormat="false" ht="15" hidden="false" customHeight="false" outlineLevel="0" collapsed="false"/>
    <row r="14825" customFormat="false" ht="15" hidden="false" customHeight="false" outlineLevel="0" collapsed="false"/>
    <row r="14826" customFormat="false" ht="15" hidden="false" customHeight="false" outlineLevel="0" collapsed="false"/>
    <row r="14827" customFormat="false" ht="15" hidden="false" customHeight="false" outlineLevel="0" collapsed="false"/>
    <row r="14828" customFormat="false" ht="15" hidden="false" customHeight="false" outlineLevel="0" collapsed="false"/>
    <row r="14829" customFormat="false" ht="15" hidden="false" customHeight="false" outlineLevel="0" collapsed="false"/>
    <row r="14830" customFormat="false" ht="15" hidden="false" customHeight="false" outlineLevel="0" collapsed="false"/>
    <row r="14831" customFormat="false" ht="15" hidden="false" customHeight="false" outlineLevel="0" collapsed="false"/>
    <row r="14832" customFormat="false" ht="15" hidden="false" customHeight="false" outlineLevel="0" collapsed="false"/>
    <row r="14833" customFormat="false" ht="15" hidden="false" customHeight="false" outlineLevel="0" collapsed="false"/>
    <row r="14834" customFormat="false" ht="15" hidden="false" customHeight="false" outlineLevel="0" collapsed="false"/>
    <row r="14835" customFormat="false" ht="15" hidden="false" customHeight="false" outlineLevel="0" collapsed="false"/>
    <row r="14836" customFormat="false" ht="15" hidden="false" customHeight="false" outlineLevel="0" collapsed="false"/>
    <row r="14837" customFormat="false" ht="15" hidden="false" customHeight="false" outlineLevel="0" collapsed="false"/>
    <row r="14838" customFormat="false" ht="15" hidden="false" customHeight="false" outlineLevel="0" collapsed="false"/>
    <row r="14839" customFormat="false" ht="15" hidden="false" customHeight="false" outlineLevel="0" collapsed="false"/>
    <row r="14840" customFormat="false" ht="15" hidden="false" customHeight="false" outlineLevel="0" collapsed="false"/>
    <row r="14841" customFormat="false" ht="15" hidden="false" customHeight="false" outlineLevel="0" collapsed="false"/>
    <row r="14842" customFormat="false" ht="15" hidden="false" customHeight="false" outlineLevel="0" collapsed="false"/>
    <row r="14843" customFormat="false" ht="15" hidden="false" customHeight="false" outlineLevel="0" collapsed="false"/>
    <row r="14844" customFormat="false" ht="15" hidden="false" customHeight="false" outlineLevel="0" collapsed="false"/>
    <row r="14845" customFormat="false" ht="15" hidden="false" customHeight="false" outlineLevel="0" collapsed="false"/>
    <row r="14846" customFormat="false" ht="15" hidden="false" customHeight="false" outlineLevel="0" collapsed="false"/>
    <row r="14847" customFormat="false" ht="15" hidden="false" customHeight="false" outlineLevel="0" collapsed="false"/>
    <row r="14848" customFormat="false" ht="15" hidden="false" customHeight="false" outlineLevel="0" collapsed="false"/>
    <row r="14849" customFormat="false" ht="15" hidden="false" customHeight="false" outlineLevel="0" collapsed="false"/>
    <row r="14850" customFormat="false" ht="15" hidden="false" customHeight="false" outlineLevel="0" collapsed="false"/>
    <row r="14851" customFormat="false" ht="15" hidden="false" customHeight="false" outlineLevel="0" collapsed="false"/>
    <row r="14852" customFormat="false" ht="15" hidden="false" customHeight="false" outlineLevel="0" collapsed="false"/>
    <row r="14853" customFormat="false" ht="15" hidden="false" customHeight="false" outlineLevel="0" collapsed="false"/>
    <row r="14854" customFormat="false" ht="15" hidden="false" customHeight="false" outlineLevel="0" collapsed="false"/>
    <row r="14855" customFormat="false" ht="15" hidden="false" customHeight="false" outlineLevel="0" collapsed="false"/>
    <row r="14856" customFormat="false" ht="15" hidden="false" customHeight="false" outlineLevel="0" collapsed="false"/>
    <row r="14857" customFormat="false" ht="15" hidden="false" customHeight="false" outlineLevel="0" collapsed="false"/>
    <row r="14858" customFormat="false" ht="15" hidden="false" customHeight="false" outlineLevel="0" collapsed="false"/>
    <row r="14859" customFormat="false" ht="15" hidden="false" customHeight="false" outlineLevel="0" collapsed="false"/>
    <row r="14860" customFormat="false" ht="15" hidden="false" customHeight="false" outlineLevel="0" collapsed="false"/>
    <row r="14861" customFormat="false" ht="15" hidden="false" customHeight="false" outlineLevel="0" collapsed="false"/>
    <row r="14862" customFormat="false" ht="15" hidden="false" customHeight="false" outlineLevel="0" collapsed="false"/>
    <row r="14863" customFormat="false" ht="15" hidden="false" customHeight="false" outlineLevel="0" collapsed="false"/>
    <row r="14864" customFormat="false" ht="15" hidden="false" customHeight="false" outlineLevel="0" collapsed="false"/>
    <row r="14865" customFormat="false" ht="15" hidden="false" customHeight="false" outlineLevel="0" collapsed="false"/>
    <row r="14866" customFormat="false" ht="15" hidden="false" customHeight="false" outlineLevel="0" collapsed="false"/>
    <row r="14867" customFormat="false" ht="15" hidden="false" customHeight="false" outlineLevel="0" collapsed="false"/>
    <row r="14868" customFormat="false" ht="15" hidden="false" customHeight="false" outlineLevel="0" collapsed="false"/>
    <row r="14869" customFormat="false" ht="15" hidden="false" customHeight="false" outlineLevel="0" collapsed="false"/>
    <row r="14870" customFormat="false" ht="15" hidden="false" customHeight="false" outlineLevel="0" collapsed="false"/>
    <row r="14871" customFormat="false" ht="15" hidden="false" customHeight="false" outlineLevel="0" collapsed="false"/>
    <row r="14872" customFormat="false" ht="15" hidden="false" customHeight="false" outlineLevel="0" collapsed="false"/>
    <row r="14873" customFormat="false" ht="15" hidden="false" customHeight="false" outlineLevel="0" collapsed="false"/>
    <row r="14874" customFormat="false" ht="15" hidden="false" customHeight="false" outlineLevel="0" collapsed="false"/>
    <row r="14875" customFormat="false" ht="15" hidden="false" customHeight="false" outlineLevel="0" collapsed="false"/>
    <row r="14876" customFormat="false" ht="15" hidden="false" customHeight="false" outlineLevel="0" collapsed="false"/>
    <row r="14877" customFormat="false" ht="15" hidden="false" customHeight="false" outlineLevel="0" collapsed="false"/>
    <row r="14878" customFormat="false" ht="15" hidden="false" customHeight="false" outlineLevel="0" collapsed="false"/>
    <row r="14879" customFormat="false" ht="15" hidden="false" customHeight="false" outlineLevel="0" collapsed="false"/>
    <row r="14880" customFormat="false" ht="15" hidden="false" customHeight="false" outlineLevel="0" collapsed="false"/>
    <row r="14881" customFormat="false" ht="15" hidden="false" customHeight="false" outlineLevel="0" collapsed="false"/>
    <row r="14882" customFormat="false" ht="15" hidden="false" customHeight="false" outlineLevel="0" collapsed="false"/>
    <row r="14883" customFormat="false" ht="15" hidden="false" customHeight="false" outlineLevel="0" collapsed="false"/>
    <row r="14884" customFormat="false" ht="15" hidden="false" customHeight="false" outlineLevel="0" collapsed="false"/>
    <row r="14885" customFormat="false" ht="15" hidden="false" customHeight="false" outlineLevel="0" collapsed="false"/>
    <row r="14886" customFormat="false" ht="15" hidden="false" customHeight="false" outlineLevel="0" collapsed="false"/>
    <row r="14887" customFormat="false" ht="15" hidden="false" customHeight="false" outlineLevel="0" collapsed="false"/>
    <row r="14888" customFormat="false" ht="15" hidden="false" customHeight="false" outlineLevel="0" collapsed="false"/>
    <row r="14889" customFormat="false" ht="15" hidden="false" customHeight="false" outlineLevel="0" collapsed="false"/>
    <row r="14890" customFormat="false" ht="15" hidden="false" customHeight="false" outlineLevel="0" collapsed="false"/>
    <row r="14891" customFormat="false" ht="15" hidden="false" customHeight="false" outlineLevel="0" collapsed="false"/>
    <row r="14892" customFormat="false" ht="15" hidden="false" customHeight="false" outlineLevel="0" collapsed="false"/>
    <row r="14893" customFormat="false" ht="15" hidden="false" customHeight="false" outlineLevel="0" collapsed="false"/>
    <row r="14894" customFormat="false" ht="15" hidden="false" customHeight="false" outlineLevel="0" collapsed="false"/>
    <row r="14895" customFormat="false" ht="15" hidden="false" customHeight="false" outlineLevel="0" collapsed="false"/>
    <row r="14896" customFormat="false" ht="15" hidden="false" customHeight="false" outlineLevel="0" collapsed="false"/>
    <row r="14897" customFormat="false" ht="15" hidden="false" customHeight="false" outlineLevel="0" collapsed="false"/>
    <row r="14898" customFormat="false" ht="15" hidden="false" customHeight="false" outlineLevel="0" collapsed="false"/>
    <row r="14899" customFormat="false" ht="15" hidden="false" customHeight="false" outlineLevel="0" collapsed="false"/>
    <row r="14900" customFormat="false" ht="15" hidden="false" customHeight="false" outlineLevel="0" collapsed="false"/>
    <row r="14901" customFormat="false" ht="15" hidden="false" customHeight="false" outlineLevel="0" collapsed="false"/>
    <row r="14902" customFormat="false" ht="15" hidden="false" customHeight="false" outlineLevel="0" collapsed="false"/>
    <row r="14903" customFormat="false" ht="15" hidden="false" customHeight="false" outlineLevel="0" collapsed="false"/>
    <row r="14904" customFormat="false" ht="15" hidden="false" customHeight="false" outlineLevel="0" collapsed="false"/>
    <row r="14905" customFormat="false" ht="15" hidden="false" customHeight="false" outlineLevel="0" collapsed="false"/>
    <row r="14906" customFormat="false" ht="15" hidden="false" customHeight="false" outlineLevel="0" collapsed="false"/>
    <row r="14907" customFormat="false" ht="15" hidden="false" customHeight="false" outlineLevel="0" collapsed="false"/>
    <row r="14908" customFormat="false" ht="15" hidden="false" customHeight="false" outlineLevel="0" collapsed="false"/>
    <row r="14909" customFormat="false" ht="15" hidden="false" customHeight="false" outlineLevel="0" collapsed="false"/>
    <row r="14910" customFormat="false" ht="15" hidden="false" customHeight="false" outlineLevel="0" collapsed="false"/>
    <row r="14911" customFormat="false" ht="15" hidden="false" customHeight="false" outlineLevel="0" collapsed="false"/>
    <row r="14912" customFormat="false" ht="15" hidden="false" customHeight="false" outlineLevel="0" collapsed="false"/>
    <row r="14913" customFormat="false" ht="15" hidden="false" customHeight="false" outlineLevel="0" collapsed="false"/>
    <row r="14914" customFormat="false" ht="15" hidden="false" customHeight="false" outlineLevel="0" collapsed="false"/>
    <row r="14915" customFormat="false" ht="15" hidden="false" customHeight="false" outlineLevel="0" collapsed="false"/>
    <row r="14916" customFormat="false" ht="15" hidden="false" customHeight="false" outlineLevel="0" collapsed="false"/>
    <row r="14917" customFormat="false" ht="15" hidden="false" customHeight="false" outlineLevel="0" collapsed="false"/>
    <row r="14918" customFormat="false" ht="15" hidden="false" customHeight="false" outlineLevel="0" collapsed="false"/>
    <row r="14919" customFormat="false" ht="15" hidden="false" customHeight="false" outlineLevel="0" collapsed="false"/>
    <row r="14920" customFormat="false" ht="15" hidden="false" customHeight="false" outlineLevel="0" collapsed="false"/>
    <row r="14921" customFormat="false" ht="15" hidden="false" customHeight="false" outlineLevel="0" collapsed="false"/>
    <row r="14922" customFormat="false" ht="15" hidden="false" customHeight="false" outlineLevel="0" collapsed="false"/>
    <row r="14923" customFormat="false" ht="15" hidden="false" customHeight="false" outlineLevel="0" collapsed="false"/>
    <row r="14924" customFormat="false" ht="15" hidden="false" customHeight="false" outlineLevel="0" collapsed="false"/>
    <row r="14925" customFormat="false" ht="15" hidden="false" customHeight="false" outlineLevel="0" collapsed="false"/>
    <row r="14926" customFormat="false" ht="15" hidden="false" customHeight="false" outlineLevel="0" collapsed="false"/>
    <row r="14927" customFormat="false" ht="15" hidden="false" customHeight="false" outlineLevel="0" collapsed="false"/>
    <row r="14928" customFormat="false" ht="15" hidden="false" customHeight="false" outlineLevel="0" collapsed="false"/>
    <row r="14929" customFormat="false" ht="15" hidden="false" customHeight="false" outlineLevel="0" collapsed="false"/>
    <row r="14930" customFormat="false" ht="15" hidden="false" customHeight="false" outlineLevel="0" collapsed="false"/>
    <row r="14931" customFormat="false" ht="15" hidden="false" customHeight="false" outlineLevel="0" collapsed="false"/>
    <row r="14932" customFormat="false" ht="15" hidden="false" customHeight="false" outlineLevel="0" collapsed="false"/>
    <row r="14933" customFormat="false" ht="15" hidden="false" customHeight="false" outlineLevel="0" collapsed="false"/>
    <row r="14934" customFormat="false" ht="15" hidden="false" customHeight="false" outlineLevel="0" collapsed="false"/>
    <row r="14935" customFormat="false" ht="15" hidden="false" customHeight="false" outlineLevel="0" collapsed="false"/>
    <row r="14936" customFormat="false" ht="15" hidden="false" customHeight="false" outlineLevel="0" collapsed="false"/>
    <row r="14937" customFormat="false" ht="15" hidden="false" customHeight="false" outlineLevel="0" collapsed="false"/>
    <row r="14938" customFormat="false" ht="15" hidden="false" customHeight="false" outlineLevel="0" collapsed="false"/>
    <row r="14939" customFormat="false" ht="15" hidden="false" customHeight="false" outlineLevel="0" collapsed="false"/>
    <row r="14940" customFormat="false" ht="15" hidden="false" customHeight="false" outlineLevel="0" collapsed="false"/>
    <row r="14941" customFormat="false" ht="15" hidden="false" customHeight="false" outlineLevel="0" collapsed="false"/>
    <row r="14942" customFormat="false" ht="15" hidden="false" customHeight="false" outlineLevel="0" collapsed="false"/>
    <row r="14943" customFormat="false" ht="15" hidden="false" customHeight="false" outlineLevel="0" collapsed="false"/>
    <row r="14944" customFormat="false" ht="15" hidden="false" customHeight="false" outlineLevel="0" collapsed="false"/>
    <row r="14945" customFormat="false" ht="15" hidden="false" customHeight="false" outlineLevel="0" collapsed="false"/>
    <row r="14946" customFormat="false" ht="15" hidden="false" customHeight="false" outlineLevel="0" collapsed="false"/>
    <row r="14947" customFormat="false" ht="15" hidden="false" customHeight="false" outlineLevel="0" collapsed="false"/>
    <row r="14948" customFormat="false" ht="15" hidden="false" customHeight="false" outlineLevel="0" collapsed="false"/>
    <row r="14949" customFormat="false" ht="15" hidden="false" customHeight="false" outlineLevel="0" collapsed="false"/>
    <row r="14950" customFormat="false" ht="15" hidden="false" customHeight="false" outlineLevel="0" collapsed="false"/>
    <row r="14951" customFormat="false" ht="15" hidden="false" customHeight="false" outlineLevel="0" collapsed="false"/>
    <row r="14952" customFormat="false" ht="15" hidden="false" customHeight="false" outlineLevel="0" collapsed="false"/>
    <row r="14953" customFormat="false" ht="15" hidden="false" customHeight="false" outlineLevel="0" collapsed="false"/>
    <row r="14954" customFormat="false" ht="15" hidden="false" customHeight="false" outlineLevel="0" collapsed="false"/>
    <row r="14955" customFormat="false" ht="15" hidden="false" customHeight="false" outlineLevel="0" collapsed="false"/>
    <row r="14956" customFormat="false" ht="15" hidden="false" customHeight="false" outlineLevel="0" collapsed="false"/>
    <row r="14957" customFormat="false" ht="15" hidden="false" customHeight="false" outlineLevel="0" collapsed="false"/>
    <row r="14958" customFormat="false" ht="15" hidden="false" customHeight="false" outlineLevel="0" collapsed="false"/>
    <row r="14959" customFormat="false" ht="15" hidden="false" customHeight="false" outlineLevel="0" collapsed="false"/>
    <row r="14960" customFormat="false" ht="15" hidden="false" customHeight="false" outlineLevel="0" collapsed="false"/>
    <row r="14961" customFormat="false" ht="15" hidden="false" customHeight="false" outlineLevel="0" collapsed="false"/>
    <row r="14962" customFormat="false" ht="15" hidden="false" customHeight="false" outlineLevel="0" collapsed="false"/>
    <row r="14963" customFormat="false" ht="15" hidden="false" customHeight="false" outlineLevel="0" collapsed="false"/>
    <row r="14964" customFormat="false" ht="15" hidden="false" customHeight="false" outlineLevel="0" collapsed="false"/>
    <row r="14965" customFormat="false" ht="15" hidden="false" customHeight="false" outlineLevel="0" collapsed="false"/>
    <row r="14966" customFormat="false" ht="15" hidden="false" customHeight="false" outlineLevel="0" collapsed="false"/>
    <row r="14967" customFormat="false" ht="15" hidden="false" customHeight="false" outlineLevel="0" collapsed="false"/>
    <row r="14968" customFormat="false" ht="15" hidden="false" customHeight="false" outlineLevel="0" collapsed="false"/>
    <row r="14969" customFormat="false" ht="15" hidden="false" customHeight="false" outlineLevel="0" collapsed="false"/>
    <row r="14970" customFormat="false" ht="15" hidden="false" customHeight="false" outlineLevel="0" collapsed="false"/>
    <row r="14971" customFormat="false" ht="15" hidden="false" customHeight="false" outlineLevel="0" collapsed="false"/>
    <row r="14972" customFormat="false" ht="15" hidden="false" customHeight="false" outlineLevel="0" collapsed="false"/>
    <row r="14973" customFormat="false" ht="15" hidden="false" customHeight="false" outlineLevel="0" collapsed="false"/>
    <row r="14974" customFormat="false" ht="15" hidden="false" customHeight="false" outlineLevel="0" collapsed="false"/>
    <row r="14975" customFormat="false" ht="15" hidden="false" customHeight="false" outlineLevel="0" collapsed="false"/>
    <row r="14976" customFormat="false" ht="15" hidden="false" customHeight="false" outlineLevel="0" collapsed="false"/>
    <row r="14977" customFormat="false" ht="15" hidden="false" customHeight="false" outlineLevel="0" collapsed="false"/>
    <row r="14978" customFormat="false" ht="15" hidden="false" customHeight="false" outlineLevel="0" collapsed="false"/>
    <row r="14979" customFormat="false" ht="15" hidden="false" customHeight="false" outlineLevel="0" collapsed="false"/>
    <row r="14980" customFormat="false" ht="15" hidden="false" customHeight="false" outlineLevel="0" collapsed="false"/>
    <row r="14981" customFormat="false" ht="15" hidden="false" customHeight="false" outlineLevel="0" collapsed="false"/>
    <row r="14982" customFormat="false" ht="15" hidden="false" customHeight="false" outlineLevel="0" collapsed="false"/>
    <row r="14983" customFormat="false" ht="15" hidden="false" customHeight="false" outlineLevel="0" collapsed="false"/>
    <row r="14984" customFormat="false" ht="15" hidden="false" customHeight="false" outlineLevel="0" collapsed="false"/>
    <row r="14985" customFormat="false" ht="15" hidden="false" customHeight="false" outlineLevel="0" collapsed="false"/>
    <row r="14986" customFormat="false" ht="15" hidden="false" customHeight="false" outlineLevel="0" collapsed="false"/>
    <row r="14987" customFormat="false" ht="15" hidden="false" customHeight="false" outlineLevel="0" collapsed="false"/>
    <row r="14988" customFormat="false" ht="15" hidden="false" customHeight="false" outlineLevel="0" collapsed="false"/>
    <row r="14989" customFormat="false" ht="15" hidden="false" customHeight="false" outlineLevel="0" collapsed="false"/>
    <row r="14990" customFormat="false" ht="15" hidden="false" customHeight="false" outlineLevel="0" collapsed="false"/>
    <row r="14991" customFormat="false" ht="15" hidden="false" customHeight="false" outlineLevel="0" collapsed="false"/>
    <row r="14992" customFormat="false" ht="15" hidden="false" customHeight="false" outlineLevel="0" collapsed="false"/>
    <row r="14993" customFormat="false" ht="15" hidden="false" customHeight="false" outlineLevel="0" collapsed="false"/>
    <row r="14994" customFormat="false" ht="15" hidden="false" customHeight="false" outlineLevel="0" collapsed="false"/>
    <row r="14995" customFormat="false" ht="15" hidden="false" customHeight="false" outlineLevel="0" collapsed="false"/>
    <row r="14996" customFormat="false" ht="15" hidden="false" customHeight="false" outlineLevel="0" collapsed="false"/>
    <row r="14997" customFormat="false" ht="15" hidden="false" customHeight="false" outlineLevel="0" collapsed="false"/>
    <row r="14998" customFormat="false" ht="15" hidden="false" customHeight="false" outlineLevel="0" collapsed="false"/>
    <row r="14999" customFormat="false" ht="15" hidden="false" customHeight="false" outlineLevel="0" collapsed="false"/>
    <row r="15000" customFormat="false" ht="15" hidden="false" customHeight="false" outlineLevel="0" collapsed="false"/>
    <row r="15001" customFormat="false" ht="15" hidden="false" customHeight="false" outlineLevel="0" collapsed="false"/>
    <row r="15002" customFormat="false" ht="15" hidden="false" customHeight="false" outlineLevel="0" collapsed="false"/>
    <row r="15003" customFormat="false" ht="15" hidden="false" customHeight="false" outlineLevel="0" collapsed="false"/>
    <row r="15004" customFormat="false" ht="15" hidden="false" customHeight="false" outlineLevel="0" collapsed="false"/>
    <row r="15005" customFormat="false" ht="15" hidden="false" customHeight="false" outlineLevel="0" collapsed="false"/>
    <row r="15006" customFormat="false" ht="15" hidden="false" customHeight="false" outlineLevel="0" collapsed="false"/>
    <row r="15007" customFormat="false" ht="15" hidden="false" customHeight="false" outlineLevel="0" collapsed="false"/>
    <row r="15008" customFormat="false" ht="15" hidden="false" customHeight="false" outlineLevel="0" collapsed="false"/>
    <row r="15009" customFormat="false" ht="15" hidden="false" customHeight="false" outlineLevel="0" collapsed="false"/>
    <row r="15010" customFormat="false" ht="15" hidden="false" customHeight="false" outlineLevel="0" collapsed="false"/>
    <row r="15011" customFormat="false" ht="15" hidden="false" customHeight="false" outlineLevel="0" collapsed="false"/>
    <row r="15012" customFormat="false" ht="15" hidden="false" customHeight="false" outlineLevel="0" collapsed="false"/>
    <row r="15013" customFormat="false" ht="15" hidden="false" customHeight="false" outlineLevel="0" collapsed="false"/>
    <row r="15014" customFormat="false" ht="15" hidden="false" customHeight="false" outlineLevel="0" collapsed="false"/>
    <row r="15015" customFormat="false" ht="15" hidden="false" customHeight="false" outlineLevel="0" collapsed="false"/>
    <row r="15016" customFormat="false" ht="15" hidden="false" customHeight="false" outlineLevel="0" collapsed="false"/>
    <row r="15017" customFormat="false" ht="15" hidden="false" customHeight="false" outlineLevel="0" collapsed="false"/>
    <row r="15018" customFormat="false" ht="15" hidden="false" customHeight="false" outlineLevel="0" collapsed="false"/>
    <row r="15019" customFormat="false" ht="15" hidden="false" customHeight="false" outlineLevel="0" collapsed="false"/>
    <row r="15020" customFormat="false" ht="15" hidden="false" customHeight="false" outlineLevel="0" collapsed="false"/>
    <row r="15021" customFormat="false" ht="15" hidden="false" customHeight="false" outlineLevel="0" collapsed="false"/>
    <row r="15022" customFormat="false" ht="15" hidden="false" customHeight="false" outlineLevel="0" collapsed="false"/>
    <row r="15023" customFormat="false" ht="15" hidden="false" customHeight="false" outlineLevel="0" collapsed="false"/>
    <row r="15024" customFormat="false" ht="15" hidden="false" customHeight="false" outlineLevel="0" collapsed="false"/>
    <row r="15025" customFormat="false" ht="15" hidden="false" customHeight="false" outlineLevel="0" collapsed="false"/>
    <row r="15026" customFormat="false" ht="15" hidden="false" customHeight="false" outlineLevel="0" collapsed="false"/>
    <row r="15027" customFormat="false" ht="15" hidden="false" customHeight="false" outlineLevel="0" collapsed="false"/>
    <row r="15028" customFormat="false" ht="15" hidden="false" customHeight="false" outlineLevel="0" collapsed="false"/>
    <row r="15029" customFormat="false" ht="15" hidden="false" customHeight="false" outlineLevel="0" collapsed="false"/>
    <row r="15030" customFormat="false" ht="15" hidden="false" customHeight="false" outlineLevel="0" collapsed="false"/>
    <row r="15031" customFormat="false" ht="15" hidden="false" customHeight="false" outlineLevel="0" collapsed="false"/>
    <row r="15032" customFormat="false" ht="15" hidden="false" customHeight="false" outlineLevel="0" collapsed="false"/>
    <row r="15033" customFormat="false" ht="15" hidden="false" customHeight="false" outlineLevel="0" collapsed="false"/>
    <row r="15034" customFormat="false" ht="15" hidden="false" customHeight="false" outlineLevel="0" collapsed="false"/>
    <row r="15035" customFormat="false" ht="15" hidden="false" customHeight="false" outlineLevel="0" collapsed="false"/>
    <row r="15036" customFormat="false" ht="15" hidden="false" customHeight="false" outlineLevel="0" collapsed="false"/>
    <row r="15037" customFormat="false" ht="15" hidden="false" customHeight="false" outlineLevel="0" collapsed="false"/>
    <row r="15038" customFormat="false" ht="15" hidden="false" customHeight="false" outlineLevel="0" collapsed="false"/>
    <row r="15039" customFormat="false" ht="15" hidden="false" customHeight="false" outlineLevel="0" collapsed="false"/>
    <row r="15040" customFormat="false" ht="15" hidden="false" customHeight="false" outlineLevel="0" collapsed="false"/>
    <row r="15041" customFormat="false" ht="15" hidden="false" customHeight="false" outlineLevel="0" collapsed="false"/>
    <row r="15042" customFormat="false" ht="15" hidden="false" customHeight="false" outlineLevel="0" collapsed="false"/>
    <row r="15043" customFormat="false" ht="15" hidden="false" customHeight="false" outlineLevel="0" collapsed="false"/>
    <row r="15044" customFormat="false" ht="15" hidden="false" customHeight="false" outlineLevel="0" collapsed="false"/>
    <row r="15045" customFormat="false" ht="15" hidden="false" customHeight="false" outlineLevel="0" collapsed="false"/>
    <row r="15046" customFormat="false" ht="15" hidden="false" customHeight="false" outlineLevel="0" collapsed="false"/>
    <row r="15047" customFormat="false" ht="15" hidden="false" customHeight="false" outlineLevel="0" collapsed="false"/>
    <row r="15048" customFormat="false" ht="15" hidden="false" customHeight="false" outlineLevel="0" collapsed="false"/>
    <row r="15049" customFormat="false" ht="15" hidden="false" customHeight="false" outlineLevel="0" collapsed="false"/>
    <row r="15050" customFormat="false" ht="15" hidden="false" customHeight="false" outlineLevel="0" collapsed="false"/>
    <row r="15051" customFormat="false" ht="15" hidden="false" customHeight="false" outlineLevel="0" collapsed="false"/>
    <row r="15052" customFormat="false" ht="15" hidden="false" customHeight="false" outlineLevel="0" collapsed="false"/>
    <row r="15053" customFormat="false" ht="15" hidden="false" customHeight="false" outlineLevel="0" collapsed="false"/>
    <row r="15054" customFormat="false" ht="15" hidden="false" customHeight="false" outlineLevel="0" collapsed="false"/>
    <row r="15055" customFormat="false" ht="15" hidden="false" customHeight="false" outlineLevel="0" collapsed="false"/>
    <row r="15056" customFormat="false" ht="15" hidden="false" customHeight="false" outlineLevel="0" collapsed="false"/>
    <row r="15057" customFormat="false" ht="15" hidden="false" customHeight="false" outlineLevel="0" collapsed="false"/>
    <row r="15058" customFormat="false" ht="15" hidden="false" customHeight="false" outlineLevel="0" collapsed="false"/>
    <row r="15059" customFormat="false" ht="15" hidden="false" customHeight="false" outlineLevel="0" collapsed="false"/>
    <row r="15060" customFormat="false" ht="15" hidden="false" customHeight="false" outlineLevel="0" collapsed="false"/>
    <row r="15061" customFormat="false" ht="15" hidden="false" customHeight="false" outlineLevel="0" collapsed="false"/>
    <row r="15062" customFormat="false" ht="15" hidden="false" customHeight="false" outlineLevel="0" collapsed="false"/>
    <row r="15063" customFormat="false" ht="15" hidden="false" customHeight="false" outlineLevel="0" collapsed="false"/>
    <row r="15064" customFormat="false" ht="15" hidden="false" customHeight="false" outlineLevel="0" collapsed="false"/>
    <row r="15065" customFormat="false" ht="15" hidden="false" customHeight="false" outlineLevel="0" collapsed="false"/>
    <row r="15066" customFormat="false" ht="15" hidden="false" customHeight="false" outlineLevel="0" collapsed="false"/>
    <row r="15067" customFormat="false" ht="15" hidden="false" customHeight="false" outlineLevel="0" collapsed="false"/>
    <row r="15068" customFormat="false" ht="15" hidden="false" customHeight="false" outlineLevel="0" collapsed="false"/>
    <row r="15069" customFormat="false" ht="15" hidden="false" customHeight="false" outlineLevel="0" collapsed="false"/>
    <row r="15070" customFormat="false" ht="15" hidden="false" customHeight="false" outlineLevel="0" collapsed="false"/>
    <row r="15071" customFormat="false" ht="15" hidden="false" customHeight="false" outlineLevel="0" collapsed="false"/>
    <row r="15072" customFormat="false" ht="15" hidden="false" customHeight="false" outlineLevel="0" collapsed="false"/>
    <row r="15073" customFormat="false" ht="15" hidden="false" customHeight="false" outlineLevel="0" collapsed="false"/>
    <row r="15074" customFormat="false" ht="15" hidden="false" customHeight="false" outlineLevel="0" collapsed="false"/>
    <row r="15075" customFormat="false" ht="15" hidden="false" customHeight="false" outlineLevel="0" collapsed="false"/>
    <row r="15076" customFormat="false" ht="15" hidden="false" customHeight="false" outlineLevel="0" collapsed="false"/>
    <row r="15077" customFormat="false" ht="15" hidden="false" customHeight="false" outlineLevel="0" collapsed="false"/>
    <row r="15078" customFormat="false" ht="15" hidden="false" customHeight="false" outlineLevel="0" collapsed="false"/>
    <row r="15079" customFormat="false" ht="15" hidden="false" customHeight="false" outlineLevel="0" collapsed="false"/>
    <row r="15080" customFormat="false" ht="15" hidden="false" customHeight="false" outlineLevel="0" collapsed="false"/>
    <row r="15081" customFormat="false" ht="15" hidden="false" customHeight="false" outlineLevel="0" collapsed="false"/>
    <row r="15082" customFormat="false" ht="15" hidden="false" customHeight="false" outlineLevel="0" collapsed="false"/>
    <row r="15083" customFormat="false" ht="15" hidden="false" customHeight="false" outlineLevel="0" collapsed="false"/>
    <row r="15084" customFormat="false" ht="15" hidden="false" customHeight="false" outlineLevel="0" collapsed="false"/>
    <row r="15085" customFormat="false" ht="15" hidden="false" customHeight="false" outlineLevel="0" collapsed="false"/>
    <row r="15086" customFormat="false" ht="15" hidden="false" customHeight="false" outlineLevel="0" collapsed="false"/>
    <row r="15087" customFormat="false" ht="15" hidden="false" customHeight="false" outlineLevel="0" collapsed="false"/>
    <row r="15088" customFormat="false" ht="15" hidden="false" customHeight="false" outlineLevel="0" collapsed="false"/>
    <row r="15089" customFormat="false" ht="15" hidden="false" customHeight="false" outlineLevel="0" collapsed="false"/>
    <row r="15090" customFormat="false" ht="15" hidden="false" customHeight="false" outlineLevel="0" collapsed="false"/>
    <row r="15091" customFormat="false" ht="15" hidden="false" customHeight="false" outlineLevel="0" collapsed="false"/>
    <row r="15092" customFormat="false" ht="15" hidden="false" customHeight="false" outlineLevel="0" collapsed="false"/>
    <row r="15093" customFormat="false" ht="15" hidden="false" customHeight="false" outlineLevel="0" collapsed="false"/>
    <row r="15094" customFormat="false" ht="15" hidden="false" customHeight="false" outlineLevel="0" collapsed="false"/>
    <row r="15095" customFormat="false" ht="15" hidden="false" customHeight="false" outlineLevel="0" collapsed="false"/>
    <row r="15096" customFormat="false" ht="15" hidden="false" customHeight="false" outlineLevel="0" collapsed="false"/>
    <row r="15097" customFormat="false" ht="15" hidden="false" customHeight="false" outlineLevel="0" collapsed="false"/>
    <row r="15098" customFormat="false" ht="15" hidden="false" customHeight="false" outlineLevel="0" collapsed="false"/>
    <row r="15099" customFormat="false" ht="15" hidden="false" customHeight="false" outlineLevel="0" collapsed="false"/>
    <row r="15100" customFormat="false" ht="15" hidden="false" customHeight="false" outlineLevel="0" collapsed="false"/>
    <row r="15101" customFormat="false" ht="15" hidden="false" customHeight="false" outlineLevel="0" collapsed="false"/>
    <row r="15102" customFormat="false" ht="15" hidden="false" customHeight="false" outlineLevel="0" collapsed="false"/>
    <row r="15103" customFormat="false" ht="15" hidden="false" customHeight="false" outlineLevel="0" collapsed="false"/>
    <row r="15104" customFormat="false" ht="15" hidden="false" customHeight="false" outlineLevel="0" collapsed="false"/>
    <row r="15105" customFormat="false" ht="15" hidden="false" customHeight="false" outlineLevel="0" collapsed="false"/>
    <row r="15106" customFormat="false" ht="15" hidden="false" customHeight="false" outlineLevel="0" collapsed="false"/>
    <row r="15107" customFormat="false" ht="15" hidden="false" customHeight="false" outlineLevel="0" collapsed="false"/>
    <row r="15108" customFormat="false" ht="15" hidden="false" customHeight="false" outlineLevel="0" collapsed="false"/>
    <row r="15109" customFormat="false" ht="15" hidden="false" customHeight="false" outlineLevel="0" collapsed="false"/>
    <row r="15110" customFormat="false" ht="15" hidden="false" customHeight="false" outlineLevel="0" collapsed="false"/>
    <row r="15111" customFormat="false" ht="15" hidden="false" customHeight="false" outlineLevel="0" collapsed="false"/>
    <row r="15112" customFormat="false" ht="15" hidden="false" customHeight="false" outlineLevel="0" collapsed="false"/>
    <row r="15113" customFormat="false" ht="15" hidden="false" customHeight="false" outlineLevel="0" collapsed="false"/>
    <row r="15114" customFormat="false" ht="15" hidden="false" customHeight="false" outlineLevel="0" collapsed="false"/>
    <row r="15115" customFormat="false" ht="15" hidden="false" customHeight="false" outlineLevel="0" collapsed="false"/>
    <row r="15116" customFormat="false" ht="15" hidden="false" customHeight="false" outlineLevel="0" collapsed="false"/>
    <row r="15117" customFormat="false" ht="15" hidden="false" customHeight="false" outlineLevel="0" collapsed="false"/>
    <row r="15118" customFormat="false" ht="15" hidden="false" customHeight="false" outlineLevel="0" collapsed="false"/>
    <row r="15119" customFormat="false" ht="15" hidden="false" customHeight="false" outlineLevel="0" collapsed="false"/>
    <row r="15120" customFormat="false" ht="15" hidden="false" customHeight="false" outlineLevel="0" collapsed="false"/>
    <row r="15121" customFormat="false" ht="15" hidden="false" customHeight="false" outlineLevel="0" collapsed="false"/>
    <row r="15122" customFormat="false" ht="15" hidden="false" customHeight="false" outlineLevel="0" collapsed="false"/>
    <row r="15123" customFormat="false" ht="15" hidden="false" customHeight="false" outlineLevel="0" collapsed="false"/>
    <row r="15124" customFormat="false" ht="15" hidden="false" customHeight="false" outlineLevel="0" collapsed="false"/>
    <row r="15125" customFormat="false" ht="15" hidden="false" customHeight="false" outlineLevel="0" collapsed="false"/>
    <row r="15126" customFormat="false" ht="15" hidden="false" customHeight="false" outlineLevel="0" collapsed="false"/>
    <row r="15127" customFormat="false" ht="15" hidden="false" customHeight="false" outlineLevel="0" collapsed="false"/>
    <row r="15128" customFormat="false" ht="15" hidden="false" customHeight="false" outlineLevel="0" collapsed="false"/>
    <row r="15129" customFormat="false" ht="15" hidden="false" customHeight="false" outlineLevel="0" collapsed="false"/>
    <row r="15130" customFormat="false" ht="15" hidden="false" customHeight="false" outlineLevel="0" collapsed="false"/>
    <row r="15131" customFormat="false" ht="15" hidden="false" customHeight="false" outlineLevel="0" collapsed="false"/>
    <row r="15132" customFormat="false" ht="15" hidden="false" customHeight="false" outlineLevel="0" collapsed="false"/>
    <row r="15133" customFormat="false" ht="15" hidden="false" customHeight="false" outlineLevel="0" collapsed="false"/>
    <row r="15134" customFormat="false" ht="15" hidden="false" customHeight="false" outlineLevel="0" collapsed="false"/>
    <row r="15135" customFormat="false" ht="15" hidden="false" customHeight="false" outlineLevel="0" collapsed="false"/>
    <row r="15136" customFormat="false" ht="15" hidden="false" customHeight="false" outlineLevel="0" collapsed="false"/>
    <row r="15137" customFormat="false" ht="15" hidden="false" customHeight="false" outlineLevel="0" collapsed="false"/>
    <row r="15138" customFormat="false" ht="15" hidden="false" customHeight="false" outlineLevel="0" collapsed="false"/>
    <row r="15139" customFormat="false" ht="15" hidden="false" customHeight="false" outlineLevel="0" collapsed="false"/>
    <row r="15140" customFormat="false" ht="15" hidden="false" customHeight="false" outlineLevel="0" collapsed="false"/>
    <row r="15141" customFormat="false" ht="15" hidden="false" customHeight="false" outlineLevel="0" collapsed="false"/>
    <row r="15142" customFormat="false" ht="15" hidden="false" customHeight="false" outlineLevel="0" collapsed="false"/>
    <row r="15143" customFormat="false" ht="15" hidden="false" customHeight="false" outlineLevel="0" collapsed="false"/>
    <row r="15144" customFormat="false" ht="15" hidden="false" customHeight="false" outlineLevel="0" collapsed="false"/>
    <row r="15145" customFormat="false" ht="15" hidden="false" customHeight="false" outlineLevel="0" collapsed="false"/>
    <row r="15146" customFormat="false" ht="15" hidden="false" customHeight="false" outlineLevel="0" collapsed="false"/>
    <row r="15147" customFormat="false" ht="15" hidden="false" customHeight="false" outlineLevel="0" collapsed="false"/>
    <row r="15148" customFormat="false" ht="15" hidden="false" customHeight="false" outlineLevel="0" collapsed="false"/>
    <row r="15149" customFormat="false" ht="15" hidden="false" customHeight="false" outlineLevel="0" collapsed="false"/>
    <row r="15150" customFormat="false" ht="15" hidden="false" customHeight="false" outlineLevel="0" collapsed="false"/>
    <row r="15151" customFormat="false" ht="15" hidden="false" customHeight="false" outlineLevel="0" collapsed="false"/>
    <row r="15152" customFormat="false" ht="15" hidden="false" customHeight="false" outlineLevel="0" collapsed="false"/>
    <row r="15153" customFormat="false" ht="15" hidden="false" customHeight="false" outlineLevel="0" collapsed="false"/>
    <row r="15154" customFormat="false" ht="15" hidden="false" customHeight="false" outlineLevel="0" collapsed="false"/>
    <row r="15155" customFormat="false" ht="15" hidden="false" customHeight="false" outlineLevel="0" collapsed="false"/>
    <row r="15156" customFormat="false" ht="15" hidden="false" customHeight="false" outlineLevel="0" collapsed="false"/>
    <row r="15157" customFormat="false" ht="15" hidden="false" customHeight="false" outlineLevel="0" collapsed="false"/>
    <row r="15158" customFormat="false" ht="15" hidden="false" customHeight="false" outlineLevel="0" collapsed="false"/>
    <row r="15159" customFormat="false" ht="15" hidden="false" customHeight="false" outlineLevel="0" collapsed="false"/>
    <row r="15160" customFormat="false" ht="15" hidden="false" customHeight="false" outlineLevel="0" collapsed="false"/>
    <row r="15161" customFormat="false" ht="15" hidden="false" customHeight="false" outlineLevel="0" collapsed="false"/>
    <row r="15162" customFormat="false" ht="15" hidden="false" customHeight="false" outlineLevel="0" collapsed="false"/>
    <row r="15163" customFormat="false" ht="15" hidden="false" customHeight="false" outlineLevel="0" collapsed="false"/>
    <row r="15164" customFormat="false" ht="15" hidden="false" customHeight="false" outlineLevel="0" collapsed="false"/>
    <row r="15165" customFormat="false" ht="15" hidden="false" customHeight="false" outlineLevel="0" collapsed="false"/>
    <row r="15166" customFormat="false" ht="15" hidden="false" customHeight="false" outlineLevel="0" collapsed="false"/>
    <row r="15167" customFormat="false" ht="15" hidden="false" customHeight="false" outlineLevel="0" collapsed="false"/>
    <row r="15168" customFormat="false" ht="15" hidden="false" customHeight="false" outlineLevel="0" collapsed="false"/>
    <row r="15169" customFormat="false" ht="15" hidden="false" customHeight="false" outlineLevel="0" collapsed="false"/>
    <row r="15170" customFormat="false" ht="15" hidden="false" customHeight="false" outlineLevel="0" collapsed="false"/>
    <row r="15171" customFormat="false" ht="15" hidden="false" customHeight="false" outlineLevel="0" collapsed="false"/>
    <row r="15172" customFormat="false" ht="15" hidden="false" customHeight="false" outlineLevel="0" collapsed="false"/>
    <row r="15173" customFormat="false" ht="15" hidden="false" customHeight="false" outlineLevel="0" collapsed="false"/>
    <row r="15174" customFormat="false" ht="15" hidden="false" customHeight="false" outlineLevel="0" collapsed="false"/>
    <row r="15175" customFormat="false" ht="15" hidden="false" customHeight="false" outlineLevel="0" collapsed="false"/>
    <row r="15176" customFormat="false" ht="15" hidden="false" customHeight="false" outlineLevel="0" collapsed="false"/>
    <row r="15177" customFormat="false" ht="15" hidden="false" customHeight="false" outlineLevel="0" collapsed="false"/>
    <row r="15178" customFormat="false" ht="15" hidden="false" customHeight="false" outlineLevel="0" collapsed="false"/>
    <row r="15179" customFormat="false" ht="15" hidden="false" customHeight="false" outlineLevel="0" collapsed="false"/>
    <row r="15180" customFormat="false" ht="15" hidden="false" customHeight="false" outlineLevel="0" collapsed="false"/>
    <row r="15181" customFormat="false" ht="15" hidden="false" customHeight="false" outlineLevel="0" collapsed="false"/>
    <row r="15182" customFormat="false" ht="15" hidden="false" customHeight="false" outlineLevel="0" collapsed="false"/>
    <row r="15183" customFormat="false" ht="15" hidden="false" customHeight="false" outlineLevel="0" collapsed="false"/>
    <row r="15184" customFormat="false" ht="15" hidden="false" customHeight="false" outlineLevel="0" collapsed="false"/>
    <row r="15185" customFormat="false" ht="15" hidden="false" customHeight="false" outlineLevel="0" collapsed="false"/>
    <row r="15186" customFormat="false" ht="15" hidden="false" customHeight="false" outlineLevel="0" collapsed="false"/>
    <row r="15187" customFormat="false" ht="15" hidden="false" customHeight="false" outlineLevel="0" collapsed="false"/>
    <row r="15188" customFormat="false" ht="15" hidden="false" customHeight="false" outlineLevel="0" collapsed="false"/>
    <row r="15189" customFormat="false" ht="15" hidden="false" customHeight="false" outlineLevel="0" collapsed="false"/>
    <row r="15190" customFormat="false" ht="15" hidden="false" customHeight="false" outlineLevel="0" collapsed="false"/>
    <row r="15191" customFormat="false" ht="15" hidden="false" customHeight="false" outlineLevel="0" collapsed="false"/>
    <row r="15192" customFormat="false" ht="15" hidden="false" customHeight="false" outlineLevel="0" collapsed="false"/>
    <row r="15193" customFormat="false" ht="15" hidden="false" customHeight="false" outlineLevel="0" collapsed="false"/>
    <row r="15194" customFormat="false" ht="15" hidden="false" customHeight="false" outlineLevel="0" collapsed="false"/>
    <row r="15195" customFormat="false" ht="15" hidden="false" customHeight="false" outlineLevel="0" collapsed="false"/>
    <row r="15196" customFormat="false" ht="15" hidden="false" customHeight="false" outlineLevel="0" collapsed="false"/>
    <row r="15197" customFormat="false" ht="15" hidden="false" customHeight="false" outlineLevel="0" collapsed="false"/>
    <row r="15198" customFormat="false" ht="15" hidden="false" customHeight="false" outlineLevel="0" collapsed="false"/>
    <row r="15199" customFormat="false" ht="15" hidden="false" customHeight="false" outlineLevel="0" collapsed="false"/>
    <row r="15200" customFormat="false" ht="15" hidden="false" customHeight="false" outlineLevel="0" collapsed="false"/>
    <row r="15201" customFormat="false" ht="15" hidden="false" customHeight="false" outlineLevel="0" collapsed="false"/>
    <row r="15202" customFormat="false" ht="15" hidden="false" customHeight="false" outlineLevel="0" collapsed="false"/>
    <row r="15203" customFormat="false" ht="15" hidden="false" customHeight="false" outlineLevel="0" collapsed="false"/>
    <row r="15204" customFormat="false" ht="15" hidden="false" customHeight="false" outlineLevel="0" collapsed="false"/>
    <row r="15205" customFormat="false" ht="15" hidden="false" customHeight="false" outlineLevel="0" collapsed="false"/>
    <row r="15206" customFormat="false" ht="15" hidden="false" customHeight="false" outlineLevel="0" collapsed="false"/>
    <row r="15207" customFormat="false" ht="15" hidden="false" customHeight="false" outlineLevel="0" collapsed="false"/>
    <row r="15208" customFormat="false" ht="15" hidden="false" customHeight="false" outlineLevel="0" collapsed="false"/>
    <row r="15209" customFormat="false" ht="15" hidden="false" customHeight="false" outlineLevel="0" collapsed="false"/>
    <row r="15210" customFormat="false" ht="15" hidden="false" customHeight="false" outlineLevel="0" collapsed="false"/>
    <row r="15211" customFormat="false" ht="15" hidden="false" customHeight="false" outlineLevel="0" collapsed="false"/>
    <row r="15212" customFormat="false" ht="15" hidden="false" customHeight="false" outlineLevel="0" collapsed="false"/>
    <row r="15213" customFormat="false" ht="15" hidden="false" customHeight="false" outlineLevel="0" collapsed="false"/>
    <row r="15214" customFormat="false" ht="15" hidden="false" customHeight="false" outlineLevel="0" collapsed="false"/>
    <row r="15215" customFormat="false" ht="15" hidden="false" customHeight="false" outlineLevel="0" collapsed="false"/>
    <row r="15216" customFormat="false" ht="15" hidden="false" customHeight="false" outlineLevel="0" collapsed="false"/>
    <row r="15217" customFormat="false" ht="15" hidden="false" customHeight="false" outlineLevel="0" collapsed="false"/>
    <row r="15218" customFormat="false" ht="15" hidden="false" customHeight="false" outlineLevel="0" collapsed="false"/>
    <row r="15219" customFormat="false" ht="15" hidden="false" customHeight="false" outlineLevel="0" collapsed="false"/>
    <row r="15220" customFormat="false" ht="15" hidden="false" customHeight="false" outlineLevel="0" collapsed="false"/>
    <row r="15221" customFormat="false" ht="15" hidden="false" customHeight="false" outlineLevel="0" collapsed="false"/>
    <row r="15222" customFormat="false" ht="15" hidden="false" customHeight="false" outlineLevel="0" collapsed="false"/>
    <row r="15223" customFormat="false" ht="15" hidden="false" customHeight="false" outlineLevel="0" collapsed="false"/>
    <row r="15224" customFormat="false" ht="15" hidden="false" customHeight="false" outlineLevel="0" collapsed="false"/>
    <row r="15225" customFormat="false" ht="15" hidden="false" customHeight="false" outlineLevel="0" collapsed="false"/>
    <row r="15226" customFormat="false" ht="15" hidden="false" customHeight="false" outlineLevel="0" collapsed="false"/>
    <row r="15227" customFormat="false" ht="15" hidden="false" customHeight="false" outlineLevel="0" collapsed="false"/>
    <row r="15228" customFormat="false" ht="15" hidden="false" customHeight="false" outlineLevel="0" collapsed="false"/>
    <row r="15229" customFormat="false" ht="15" hidden="false" customHeight="false" outlineLevel="0" collapsed="false"/>
    <row r="15230" customFormat="false" ht="15" hidden="false" customHeight="false" outlineLevel="0" collapsed="false"/>
    <row r="15231" customFormat="false" ht="15" hidden="false" customHeight="false" outlineLevel="0" collapsed="false"/>
    <row r="15232" customFormat="false" ht="15" hidden="false" customHeight="false" outlineLevel="0" collapsed="false"/>
    <row r="15233" customFormat="false" ht="15" hidden="false" customHeight="false" outlineLevel="0" collapsed="false"/>
    <row r="15234" customFormat="false" ht="15" hidden="false" customHeight="false" outlineLevel="0" collapsed="false"/>
    <row r="15235" customFormat="false" ht="15" hidden="false" customHeight="false" outlineLevel="0" collapsed="false"/>
    <row r="15236" customFormat="false" ht="15" hidden="false" customHeight="false" outlineLevel="0" collapsed="false"/>
    <row r="15237" customFormat="false" ht="15" hidden="false" customHeight="false" outlineLevel="0" collapsed="false"/>
    <row r="15238" customFormat="false" ht="15" hidden="false" customHeight="false" outlineLevel="0" collapsed="false"/>
    <row r="15239" customFormat="false" ht="15" hidden="false" customHeight="false" outlineLevel="0" collapsed="false"/>
    <row r="15240" customFormat="false" ht="15" hidden="false" customHeight="false" outlineLevel="0" collapsed="false"/>
    <row r="15241" customFormat="false" ht="15" hidden="false" customHeight="false" outlineLevel="0" collapsed="false"/>
    <row r="15242" customFormat="false" ht="15" hidden="false" customHeight="false" outlineLevel="0" collapsed="false"/>
    <row r="15243" customFormat="false" ht="15" hidden="false" customHeight="false" outlineLevel="0" collapsed="false"/>
    <row r="15244" customFormat="false" ht="15" hidden="false" customHeight="false" outlineLevel="0" collapsed="false"/>
    <row r="15245" customFormat="false" ht="15" hidden="false" customHeight="false" outlineLevel="0" collapsed="false"/>
    <row r="15246" customFormat="false" ht="15" hidden="false" customHeight="false" outlineLevel="0" collapsed="false"/>
    <row r="15247" customFormat="false" ht="15" hidden="false" customHeight="false" outlineLevel="0" collapsed="false"/>
    <row r="15248" customFormat="false" ht="15" hidden="false" customHeight="false" outlineLevel="0" collapsed="false"/>
    <row r="15249" customFormat="false" ht="15" hidden="false" customHeight="false" outlineLevel="0" collapsed="false"/>
    <row r="15250" customFormat="false" ht="15" hidden="false" customHeight="false" outlineLevel="0" collapsed="false"/>
    <row r="15251" customFormat="false" ht="15" hidden="false" customHeight="false" outlineLevel="0" collapsed="false"/>
    <row r="15252" customFormat="false" ht="15" hidden="false" customHeight="false" outlineLevel="0" collapsed="false"/>
    <row r="15253" customFormat="false" ht="15" hidden="false" customHeight="false" outlineLevel="0" collapsed="false"/>
    <row r="15254" customFormat="false" ht="15" hidden="false" customHeight="false" outlineLevel="0" collapsed="false"/>
    <row r="15255" customFormat="false" ht="15" hidden="false" customHeight="false" outlineLevel="0" collapsed="false"/>
    <row r="15256" customFormat="false" ht="15" hidden="false" customHeight="false" outlineLevel="0" collapsed="false"/>
    <row r="15257" customFormat="false" ht="15" hidden="false" customHeight="false" outlineLevel="0" collapsed="false"/>
    <row r="15258" customFormat="false" ht="15" hidden="false" customHeight="false" outlineLevel="0" collapsed="false"/>
    <row r="15259" customFormat="false" ht="15" hidden="false" customHeight="false" outlineLevel="0" collapsed="false"/>
    <row r="15260" customFormat="false" ht="15" hidden="false" customHeight="false" outlineLevel="0" collapsed="false"/>
    <row r="15261" customFormat="false" ht="15" hidden="false" customHeight="false" outlineLevel="0" collapsed="false"/>
    <row r="15262" customFormat="false" ht="15" hidden="false" customHeight="false" outlineLevel="0" collapsed="false"/>
    <row r="15263" customFormat="false" ht="15" hidden="false" customHeight="false" outlineLevel="0" collapsed="false"/>
    <row r="15264" customFormat="false" ht="15" hidden="false" customHeight="false" outlineLevel="0" collapsed="false"/>
    <row r="15265" customFormat="false" ht="15" hidden="false" customHeight="false" outlineLevel="0" collapsed="false"/>
    <row r="15266" customFormat="false" ht="15" hidden="false" customHeight="false" outlineLevel="0" collapsed="false"/>
    <row r="15267" customFormat="false" ht="15" hidden="false" customHeight="false" outlineLevel="0" collapsed="false"/>
    <row r="15268" customFormat="false" ht="15" hidden="false" customHeight="false" outlineLevel="0" collapsed="false"/>
    <row r="15269" customFormat="false" ht="15" hidden="false" customHeight="false" outlineLevel="0" collapsed="false"/>
    <row r="15270" customFormat="false" ht="15" hidden="false" customHeight="false" outlineLevel="0" collapsed="false"/>
    <row r="15271" customFormat="false" ht="15" hidden="false" customHeight="false" outlineLevel="0" collapsed="false"/>
    <row r="15272" customFormat="false" ht="15" hidden="false" customHeight="false" outlineLevel="0" collapsed="false"/>
    <row r="15273" customFormat="false" ht="15" hidden="false" customHeight="false" outlineLevel="0" collapsed="false"/>
    <row r="15274" customFormat="false" ht="15" hidden="false" customHeight="false" outlineLevel="0" collapsed="false"/>
    <row r="15275" customFormat="false" ht="15" hidden="false" customHeight="false" outlineLevel="0" collapsed="false"/>
    <row r="15276" customFormat="false" ht="15" hidden="false" customHeight="false" outlineLevel="0" collapsed="false"/>
    <row r="15277" customFormat="false" ht="15" hidden="false" customHeight="false" outlineLevel="0" collapsed="false"/>
    <row r="15278" customFormat="false" ht="15" hidden="false" customHeight="false" outlineLevel="0" collapsed="false"/>
    <row r="15279" customFormat="false" ht="15" hidden="false" customHeight="false" outlineLevel="0" collapsed="false"/>
    <row r="15280" customFormat="false" ht="15" hidden="false" customHeight="false" outlineLevel="0" collapsed="false"/>
    <row r="15281" customFormat="false" ht="15" hidden="false" customHeight="false" outlineLevel="0" collapsed="false"/>
    <row r="15282" customFormat="false" ht="15" hidden="false" customHeight="false" outlineLevel="0" collapsed="false"/>
    <row r="15283" customFormat="false" ht="15" hidden="false" customHeight="false" outlineLevel="0" collapsed="false"/>
    <row r="15284" customFormat="false" ht="15" hidden="false" customHeight="false" outlineLevel="0" collapsed="false"/>
    <row r="15285" customFormat="false" ht="15" hidden="false" customHeight="false" outlineLevel="0" collapsed="false"/>
    <row r="15286" customFormat="false" ht="15" hidden="false" customHeight="false" outlineLevel="0" collapsed="false"/>
    <row r="15287" customFormat="false" ht="15" hidden="false" customHeight="false" outlineLevel="0" collapsed="false"/>
    <row r="15288" customFormat="false" ht="15" hidden="false" customHeight="false" outlineLevel="0" collapsed="false"/>
    <row r="15289" customFormat="false" ht="15" hidden="false" customHeight="false" outlineLevel="0" collapsed="false"/>
    <row r="15290" customFormat="false" ht="15" hidden="false" customHeight="false" outlineLevel="0" collapsed="false"/>
    <row r="15291" customFormat="false" ht="15" hidden="false" customHeight="false" outlineLevel="0" collapsed="false"/>
    <row r="15292" customFormat="false" ht="15" hidden="false" customHeight="false" outlineLevel="0" collapsed="false"/>
    <row r="15293" customFormat="false" ht="15" hidden="false" customHeight="false" outlineLevel="0" collapsed="false"/>
    <row r="15294" customFormat="false" ht="15" hidden="false" customHeight="false" outlineLevel="0" collapsed="false"/>
    <row r="15295" customFormat="false" ht="15" hidden="false" customHeight="false" outlineLevel="0" collapsed="false"/>
    <row r="15296" customFormat="false" ht="15" hidden="false" customHeight="false" outlineLevel="0" collapsed="false"/>
    <row r="15297" customFormat="false" ht="15" hidden="false" customHeight="false" outlineLevel="0" collapsed="false"/>
    <row r="15298" customFormat="false" ht="15" hidden="false" customHeight="false" outlineLevel="0" collapsed="false"/>
    <row r="15299" customFormat="false" ht="15" hidden="false" customHeight="false" outlineLevel="0" collapsed="false"/>
    <row r="15300" customFormat="false" ht="15" hidden="false" customHeight="false" outlineLevel="0" collapsed="false"/>
    <row r="15301" customFormat="false" ht="15" hidden="false" customHeight="false" outlineLevel="0" collapsed="false"/>
    <row r="15302" customFormat="false" ht="15" hidden="false" customHeight="false" outlineLevel="0" collapsed="false"/>
    <row r="15303" customFormat="false" ht="15" hidden="false" customHeight="false" outlineLevel="0" collapsed="false"/>
    <row r="15304" customFormat="false" ht="15" hidden="false" customHeight="false" outlineLevel="0" collapsed="false"/>
    <row r="15305" customFormat="false" ht="15" hidden="false" customHeight="false" outlineLevel="0" collapsed="false"/>
    <row r="15306" customFormat="false" ht="15" hidden="false" customHeight="false" outlineLevel="0" collapsed="false"/>
    <row r="15307" customFormat="false" ht="15" hidden="false" customHeight="false" outlineLevel="0" collapsed="false"/>
    <row r="15308" customFormat="false" ht="15" hidden="false" customHeight="false" outlineLevel="0" collapsed="false"/>
    <row r="15309" customFormat="false" ht="15" hidden="false" customHeight="false" outlineLevel="0" collapsed="false"/>
    <row r="15310" customFormat="false" ht="15" hidden="false" customHeight="false" outlineLevel="0" collapsed="false"/>
    <row r="15311" customFormat="false" ht="15" hidden="false" customHeight="false" outlineLevel="0" collapsed="false"/>
    <row r="15312" customFormat="false" ht="15" hidden="false" customHeight="false" outlineLevel="0" collapsed="false"/>
    <row r="15313" customFormat="false" ht="15" hidden="false" customHeight="false" outlineLevel="0" collapsed="false"/>
    <row r="15314" customFormat="false" ht="15" hidden="false" customHeight="false" outlineLevel="0" collapsed="false"/>
    <row r="15315" customFormat="false" ht="15" hidden="false" customHeight="false" outlineLevel="0" collapsed="false"/>
    <row r="15316" customFormat="false" ht="15" hidden="false" customHeight="false" outlineLevel="0" collapsed="false"/>
    <row r="15317" customFormat="false" ht="15" hidden="false" customHeight="false" outlineLevel="0" collapsed="false"/>
    <row r="15318" customFormat="false" ht="15" hidden="false" customHeight="false" outlineLevel="0" collapsed="false"/>
    <row r="15319" customFormat="false" ht="15" hidden="false" customHeight="false" outlineLevel="0" collapsed="false"/>
    <row r="15320" customFormat="false" ht="15" hidden="false" customHeight="false" outlineLevel="0" collapsed="false"/>
    <row r="15321" customFormat="false" ht="15" hidden="false" customHeight="false" outlineLevel="0" collapsed="false"/>
    <row r="15322" customFormat="false" ht="15" hidden="false" customHeight="false" outlineLevel="0" collapsed="false"/>
    <row r="15323" customFormat="false" ht="15" hidden="false" customHeight="false" outlineLevel="0" collapsed="false"/>
    <row r="15324" customFormat="false" ht="15" hidden="false" customHeight="false" outlineLevel="0" collapsed="false"/>
    <row r="15325" customFormat="false" ht="15" hidden="false" customHeight="false" outlineLevel="0" collapsed="false"/>
    <row r="15326" customFormat="false" ht="15" hidden="false" customHeight="false" outlineLevel="0" collapsed="false"/>
    <row r="15327" customFormat="false" ht="15" hidden="false" customHeight="false" outlineLevel="0" collapsed="false"/>
    <row r="15328" customFormat="false" ht="15" hidden="false" customHeight="false" outlineLevel="0" collapsed="false"/>
    <row r="15329" customFormat="false" ht="15" hidden="false" customHeight="false" outlineLevel="0" collapsed="false"/>
    <row r="15330" customFormat="false" ht="15" hidden="false" customHeight="false" outlineLevel="0" collapsed="false"/>
    <row r="15331" customFormat="false" ht="15" hidden="false" customHeight="false" outlineLevel="0" collapsed="false"/>
    <row r="15332" customFormat="false" ht="15" hidden="false" customHeight="false" outlineLevel="0" collapsed="false"/>
    <row r="15333" customFormat="false" ht="15" hidden="false" customHeight="false" outlineLevel="0" collapsed="false"/>
    <row r="15334" customFormat="false" ht="15" hidden="false" customHeight="false" outlineLevel="0" collapsed="false"/>
    <row r="15335" customFormat="false" ht="15" hidden="false" customHeight="false" outlineLevel="0" collapsed="false"/>
    <row r="15336" customFormat="false" ht="15" hidden="false" customHeight="false" outlineLevel="0" collapsed="false"/>
    <row r="15337" customFormat="false" ht="15" hidden="false" customHeight="false" outlineLevel="0" collapsed="false"/>
    <row r="15338" customFormat="false" ht="15" hidden="false" customHeight="false" outlineLevel="0" collapsed="false"/>
    <row r="15339" customFormat="false" ht="15" hidden="false" customHeight="false" outlineLevel="0" collapsed="false"/>
    <row r="15340" customFormat="false" ht="15" hidden="false" customHeight="false" outlineLevel="0" collapsed="false"/>
    <row r="15341" customFormat="false" ht="15" hidden="false" customHeight="false" outlineLevel="0" collapsed="false"/>
    <row r="15342" customFormat="false" ht="15" hidden="false" customHeight="false" outlineLevel="0" collapsed="false"/>
    <row r="15343" customFormat="false" ht="15" hidden="false" customHeight="false" outlineLevel="0" collapsed="false"/>
    <row r="15344" customFormat="false" ht="15" hidden="false" customHeight="false" outlineLevel="0" collapsed="false"/>
    <row r="15345" customFormat="false" ht="15" hidden="false" customHeight="false" outlineLevel="0" collapsed="false"/>
    <row r="15346" customFormat="false" ht="15" hidden="false" customHeight="false" outlineLevel="0" collapsed="false"/>
    <row r="15347" customFormat="false" ht="15" hidden="false" customHeight="false" outlineLevel="0" collapsed="false"/>
    <row r="15348" customFormat="false" ht="15" hidden="false" customHeight="false" outlineLevel="0" collapsed="false"/>
    <row r="15349" customFormat="false" ht="15" hidden="false" customHeight="false" outlineLevel="0" collapsed="false"/>
    <row r="15350" customFormat="false" ht="15" hidden="false" customHeight="false" outlineLevel="0" collapsed="false"/>
    <row r="15351" customFormat="false" ht="15" hidden="false" customHeight="false" outlineLevel="0" collapsed="false"/>
    <row r="15352" customFormat="false" ht="15" hidden="false" customHeight="false" outlineLevel="0" collapsed="false"/>
    <row r="15353" customFormat="false" ht="15" hidden="false" customHeight="false" outlineLevel="0" collapsed="false"/>
    <row r="15354" customFormat="false" ht="15" hidden="false" customHeight="false" outlineLevel="0" collapsed="false"/>
    <row r="15355" customFormat="false" ht="15" hidden="false" customHeight="false" outlineLevel="0" collapsed="false"/>
    <row r="15356" customFormat="false" ht="15" hidden="false" customHeight="false" outlineLevel="0" collapsed="false"/>
    <row r="15357" customFormat="false" ht="15" hidden="false" customHeight="false" outlineLevel="0" collapsed="false"/>
    <row r="15358" customFormat="false" ht="15" hidden="false" customHeight="false" outlineLevel="0" collapsed="false"/>
    <row r="15359" customFormat="false" ht="15" hidden="false" customHeight="false" outlineLevel="0" collapsed="false"/>
    <row r="15360" customFormat="false" ht="15" hidden="false" customHeight="false" outlineLevel="0" collapsed="false"/>
    <row r="15361" customFormat="false" ht="15" hidden="false" customHeight="false" outlineLevel="0" collapsed="false"/>
    <row r="15362" customFormat="false" ht="15" hidden="false" customHeight="false" outlineLevel="0" collapsed="false"/>
    <row r="15363" customFormat="false" ht="15" hidden="false" customHeight="false" outlineLevel="0" collapsed="false"/>
    <row r="15364" customFormat="false" ht="15" hidden="false" customHeight="false" outlineLevel="0" collapsed="false"/>
    <row r="15365" customFormat="false" ht="15" hidden="false" customHeight="false" outlineLevel="0" collapsed="false"/>
    <row r="15366" customFormat="false" ht="15" hidden="false" customHeight="false" outlineLevel="0" collapsed="false"/>
    <row r="15367" customFormat="false" ht="15" hidden="false" customHeight="false" outlineLevel="0" collapsed="false"/>
    <row r="15368" customFormat="false" ht="15" hidden="false" customHeight="false" outlineLevel="0" collapsed="false"/>
    <row r="15369" customFormat="false" ht="15" hidden="false" customHeight="false" outlineLevel="0" collapsed="false"/>
    <row r="15370" customFormat="false" ht="15" hidden="false" customHeight="false" outlineLevel="0" collapsed="false"/>
    <row r="15371" customFormat="false" ht="15" hidden="false" customHeight="false" outlineLevel="0" collapsed="false"/>
    <row r="15372" customFormat="false" ht="15" hidden="false" customHeight="false" outlineLevel="0" collapsed="false"/>
    <row r="15373" customFormat="false" ht="15" hidden="false" customHeight="false" outlineLevel="0" collapsed="false"/>
    <row r="15374" customFormat="false" ht="15" hidden="false" customHeight="false" outlineLevel="0" collapsed="false"/>
    <row r="15375" customFormat="false" ht="15" hidden="false" customHeight="false" outlineLevel="0" collapsed="false"/>
    <row r="15376" customFormat="false" ht="15" hidden="false" customHeight="false" outlineLevel="0" collapsed="false"/>
    <row r="15377" customFormat="false" ht="15" hidden="false" customHeight="false" outlineLevel="0" collapsed="false"/>
    <row r="15378" customFormat="false" ht="15" hidden="false" customHeight="false" outlineLevel="0" collapsed="false"/>
    <row r="15379" customFormat="false" ht="15" hidden="false" customHeight="false" outlineLevel="0" collapsed="false"/>
    <row r="15380" customFormat="false" ht="15" hidden="false" customHeight="false" outlineLevel="0" collapsed="false"/>
    <row r="15381" customFormat="false" ht="15" hidden="false" customHeight="false" outlineLevel="0" collapsed="false"/>
    <row r="15382" customFormat="false" ht="15" hidden="false" customHeight="false" outlineLevel="0" collapsed="false"/>
    <row r="15383" customFormat="false" ht="15" hidden="false" customHeight="false" outlineLevel="0" collapsed="false"/>
    <row r="15384" customFormat="false" ht="15" hidden="false" customHeight="false" outlineLevel="0" collapsed="false"/>
    <row r="15385" customFormat="false" ht="15" hidden="false" customHeight="false" outlineLevel="0" collapsed="false"/>
    <row r="15386" customFormat="false" ht="15" hidden="false" customHeight="false" outlineLevel="0" collapsed="false"/>
    <row r="15387" customFormat="false" ht="15" hidden="false" customHeight="false" outlineLevel="0" collapsed="false"/>
    <row r="15388" customFormat="false" ht="15" hidden="false" customHeight="false" outlineLevel="0" collapsed="false"/>
    <row r="15389" customFormat="false" ht="15" hidden="false" customHeight="false" outlineLevel="0" collapsed="false"/>
    <row r="15390" customFormat="false" ht="15" hidden="false" customHeight="false" outlineLevel="0" collapsed="false"/>
    <row r="15391" customFormat="false" ht="15" hidden="false" customHeight="false" outlineLevel="0" collapsed="false"/>
    <row r="15392" customFormat="false" ht="15" hidden="false" customHeight="false" outlineLevel="0" collapsed="false"/>
    <row r="15393" customFormat="false" ht="15" hidden="false" customHeight="false" outlineLevel="0" collapsed="false"/>
    <row r="15394" customFormat="false" ht="15" hidden="false" customHeight="false" outlineLevel="0" collapsed="false"/>
    <row r="15395" customFormat="false" ht="15" hidden="false" customHeight="false" outlineLevel="0" collapsed="false"/>
    <row r="15396" customFormat="false" ht="15" hidden="false" customHeight="false" outlineLevel="0" collapsed="false"/>
    <row r="15397" customFormat="false" ht="15" hidden="false" customHeight="false" outlineLevel="0" collapsed="false"/>
    <row r="15398" customFormat="false" ht="15" hidden="false" customHeight="false" outlineLevel="0" collapsed="false"/>
    <row r="15399" customFormat="false" ht="15" hidden="false" customHeight="false" outlineLevel="0" collapsed="false"/>
    <row r="15400" customFormat="false" ht="15" hidden="false" customHeight="false" outlineLevel="0" collapsed="false"/>
    <row r="15401" customFormat="false" ht="15" hidden="false" customHeight="false" outlineLevel="0" collapsed="false"/>
    <row r="15402" customFormat="false" ht="15" hidden="false" customHeight="false" outlineLevel="0" collapsed="false"/>
    <row r="15403" customFormat="false" ht="15" hidden="false" customHeight="false" outlineLevel="0" collapsed="false"/>
    <row r="15404" customFormat="false" ht="15" hidden="false" customHeight="false" outlineLevel="0" collapsed="false"/>
    <row r="15405" customFormat="false" ht="15" hidden="false" customHeight="false" outlineLevel="0" collapsed="false"/>
    <row r="15406" customFormat="false" ht="15" hidden="false" customHeight="false" outlineLevel="0" collapsed="false"/>
    <row r="15407" customFormat="false" ht="15" hidden="false" customHeight="false" outlineLevel="0" collapsed="false"/>
    <row r="15408" customFormat="false" ht="15" hidden="false" customHeight="false" outlineLevel="0" collapsed="false"/>
    <row r="15409" customFormat="false" ht="15" hidden="false" customHeight="false" outlineLevel="0" collapsed="false"/>
    <row r="15410" customFormat="false" ht="15" hidden="false" customHeight="false" outlineLevel="0" collapsed="false"/>
    <row r="15411" customFormat="false" ht="15"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tabColor rgb="FF00FF00"/>
    <pageSetUpPr fitToPage="false"/>
  </sheetPr>
  <dimension ref="A1:H5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3" min="1" style="0" width="8.67"/>
    <col collapsed="false" customWidth="true" hidden="false" outlineLevel="0" max="4" min="4" style="0" width="19.85"/>
    <col collapsed="false" customWidth="true" hidden="false" outlineLevel="0" max="1025" min="5" style="0" width="8.67"/>
  </cols>
  <sheetData>
    <row r="1" customFormat="false" ht="15" hidden="false" customHeight="false" outlineLevel="0" collapsed="false">
      <c r="A1" s="336" t="s">
        <v>1513</v>
      </c>
      <c r="B1" s="1"/>
      <c r="C1" s="1"/>
      <c r="D1" s="337" t="s">
        <v>1514</v>
      </c>
      <c r="E1" s="1"/>
      <c r="F1" s="1"/>
      <c r="G1" s="1"/>
      <c r="H1" s="1"/>
    </row>
    <row r="2" customFormat="false" ht="15.75" hidden="false" customHeight="false" outlineLevel="0" collapsed="false">
      <c r="B2" s="1"/>
      <c r="C2" s="1"/>
      <c r="D2" s="1"/>
      <c r="E2" s="1"/>
      <c r="F2" s="1"/>
      <c r="G2" s="1"/>
      <c r="H2" s="1"/>
    </row>
    <row r="3" customFormat="false" ht="30" hidden="false" customHeight="false" outlineLevel="0" collapsed="false">
      <c r="A3" s="338" t="s">
        <v>1497</v>
      </c>
      <c r="B3" s="339" t="s">
        <v>1498</v>
      </c>
      <c r="C3" s="339" t="s">
        <v>1499</v>
      </c>
      <c r="D3" s="339" t="s">
        <v>1515</v>
      </c>
      <c r="E3" s="339" t="s">
        <v>61</v>
      </c>
      <c r="F3" s="339" t="s">
        <v>1502</v>
      </c>
      <c r="G3" s="339" t="s">
        <v>1503</v>
      </c>
      <c r="H3" s="340" t="s">
        <v>1504</v>
      </c>
    </row>
    <row r="4" customFormat="false" ht="12.75" hidden="false" customHeight="false" outlineLevel="0" collapsed="false">
      <c r="A4" s="0" t="s">
        <v>363</v>
      </c>
      <c r="B4" s="0" t="s">
        <v>1511</v>
      </c>
      <c r="C4" s="0" t="n">
        <v>18</v>
      </c>
      <c r="D4" s="0" t="s">
        <v>1116</v>
      </c>
      <c r="E4" s="0" t="n">
        <v>20</v>
      </c>
      <c r="F4" s="0" t="n">
        <v>0</v>
      </c>
      <c r="G4" s="0" t="n">
        <v>-7.954</v>
      </c>
      <c r="H4" s="0" t="n">
        <v>0</v>
      </c>
    </row>
    <row r="5" customFormat="false" ht="12.75" hidden="false" customHeight="false" outlineLevel="0" collapsed="false">
      <c r="A5" s="0" t="s">
        <v>363</v>
      </c>
      <c r="B5" s="0" t="s">
        <v>1511</v>
      </c>
      <c r="C5" s="0" t="n">
        <v>18</v>
      </c>
      <c r="D5" s="0" t="s">
        <v>899</v>
      </c>
      <c r="E5" s="0" t="n">
        <v>40</v>
      </c>
      <c r="F5" s="0" t="n">
        <v>0</v>
      </c>
      <c r="G5" s="0" t="n">
        <v>-15.908</v>
      </c>
      <c r="H5" s="0" t="n">
        <v>0</v>
      </c>
    </row>
    <row r="6" customFormat="false" ht="12.75" hidden="false" customHeight="false" outlineLevel="0" collapsed="false">
      <c r="A6" s="0" t="s">
        <v>363</v>
      </c>
      <c r="B6" s="0" t="s">
        <v>1511</v>
      </c>
      <c r="C6" s="0" t="n">
        <v>18</v>
      </c>
      <c r="D6" s="0" t="s">
        <v>857</v>
      </c>
      <c r="E6" s="0" t="n">
        <v>4.4</v>
      </c>
      <c r="F6" s="0" t="n">
        <v>0</v>
      </c>
      <c r="G6" s="0" t="n">
        <v>-1.75</v>
      </c>
      <c r="H6" s="0" t="n">
        <v>0</v>
      </c>
    </row>
    <row r="7" customFormat="false" ht="12.75" hidden="false" customHeight="false" outlineLevel="0" collapsed="false">
      <c r="A7" s="0" t="s">
        <v>363</v>
      </c>
      <c r="B7" s="0" t="s">
        <v>1511</v>
      </c>
      <c r="C7" s="0" t="n">
        <v>18</v>
      </c>
      <c r="D7" s="0" t="s">
        <v>836</v>
      </c>
      <c r="E7" s="0" t="n">
        <v>2</v>
      </c>
      <c r="F7" s="0" t="n">
        <v>0</v>
      </c>
      <c r="G7" s="0" t="n">
        <v>-0.795</v>
      </c>
      <c r="H7" s="0" t="n">
        <v>0</v>
      </c>
    </row>
    <row r="8" customFormat="false" ht="12.75" hidden="false" customHeight="false" outlineLevel="0" collapsed="false">
      <c r="A8" s="0" t="s">
        <v>363</v>
      </c>
      <c r="B8" s="0" t="s">
        <v>1511</v>
      </c>
      <c r="C8" s="0" t="n">
        <v>18</v>
      </c>
      <c r="D8" s="0" t="s">
        <v>1048</v>
      </c>
      <c r="E8" s="0" t="n">
        <v>6</v>
      </c>
      <c r="F8" s="0" t="n">
        <v>0</v>
      </c>
      <c r="G8" s="0" t="n">
        <v>-2.386</v>
      </c>
      <c r="H8" s="0" t="n">
        <v>0</v>
      </c>
    </row>
    <row r="9" customFormat="false" ht="12.75" hidden="false" customHeight="false" outlineLevel="0" collapsed="false">
      <c r="A9" s="0" t="s">
        <v>363</v>
      </c>
      <c r="B9" s="0" t="s">
        <v>1511</v>
      </c>
      <c r="C9" s="0" t="n">
        <v>18</v>
      </c>
      <c r="D9" s="0" t="s">
        <v>403</v>
      </c>
      <c r="E9" s="0" t="n">
        <v>20</v>
      </c>
      <c r="F9" s="0" t="n">
        <v>0</v>
      </c>
      <c r="G9" s="0" t="n">
        <v>-7.954</v>
      </c>
      <c r="H9" s="0" t="n">
        <v>0</v>
      </c>
    </row>
    <row r="10" customFormat="false" ht="12.75" hidden="false" customHeight="false" outlineLevel="0" collapsed="false">
      <c r="A10" s="0" t="s">
        <v>363</v>
      </c>
      <c r="B10" s="0" t="s">
        <v>1511</v>
      </c>
      <c r="C10" s="0" t="n">
        <v>18</v>
      </c>
      <c r="D10" s="0" t="s">
        <v>968</v>
      </c>
      <c r="E10" s="0" t="n">
        <v>4</v>
      </c>
      <c r="F10" s="0" t="n">
        <v>0</v>
      </c>
      <c r="G10" s="0" t="n">
        <v>-1.591</v>
      </c>
      <c r="H10" s="0" t="n">
        <v>0</v>
      </c>
    </row>
    <row r="11" customFormat="false" ht="12.75" hidden="false" customHeight="false" outlineLevel="0" collapsed="false">
      <c r="A11" s="0" t="s">
        <v>363</v>
      </c>
      <c r="B11" s="0" t="s">
        <v>1511</v>
      </c>
      <c r="C11" s="0" t="n">
        <v>18</v>
      </c>
      <c r="D11" s="0" t="s">
        <v>1071</v>
      </c>
      <c r="E11" s="0" t="n">
        <v>18</v>
      </c>
      <c r="F11" s="0" t="n">
        <v>0</v>
      </c>
      <c r="G11" s="0" t="n">
        <v>-7.159</v>
      </c>
      <c r="H11" s="0" t="n">
        <v>0</v>
      </c>
    </row>
    <row r="12" customFormat="false" ht="12.75" hidden="false" customHeight="false" outlineLevel="0" collapsed="false">
      <c r="A12" s="0" t="s">
        <v>363</v>
      </c>
      <c r="B12" s="0" t="s">
        <v>1511</v>
      </c>
      <c r="C12" s="0" t="n">
        <v>18</v>
      </c>
      <c r="D12" s="0" t="s">
        <v>1108</v>
      </c>
      <c r="E12" s="0" t="n">
        <v>25</v>
      </c>
      <c r="F12" s="0" t="n">
        <v>0</v>
      </c>
      <c r="G12" s="0" t="n">
        <v>-9.943</v>
      </c>
      <c r="H12" s="0" t="n">
        <v>0</v>
      </c>
    </row>
    <row r="13" customFormat="false" ht="12.75" hidden="false" customHeight="false" outlineLevel="0" collapsed="false">
      <c r="A13" s="0" t="s">
        <v>363</v>
      </c>
      <c r="B13" s="0" t="s">
        <v>1511</v>
      </c>
      <c r="C13" s="0" t="n">
        <v>18</v>
      </c>
      <c r="D13" s="0" t="s">
        <v>983</v>
      </c>
      <c r="E13" s="0" t="n">
        <v>10</v>
      </c>
      <c r="F13" s="0" t="n">
        <v>0</v>
      </c>
      <c r="G13" s="0" t="n">
        <v>-3.977</v>
      </c>
      <c r="H13" s="0" t="n">
        <v>0</v>
      </c>
    </row>
    <row r="14" customFormat="false" ht="12.75" hidden="false" customHeight="false" outlineLevel="0" collapsed="false">
      <c r="A14" s="0" t="s">
        <v>363</v>
      </c>
      <c r="B14" s="0" t="s">
        <v>1511</v>
      </c>
      <c r="C14" s="0" t="n">
        <v>18</v>
      </c>
      <c r="D14" s="0" t="s">
        <v>1035</v>
      </c>
      <c r="E14" s="0" t="n">
        <v>2.5</v>
      </c>
      <c r="F14" s="0" t="n">
        <v>0</v>
      </c>
      <c r="G14" s="0" t="n">
        <v>-0.994</v>
      </c>
      <c r="H14" s="0" t="n">
        <v>0</v>
      </c>
    </row>
    <row r="15" customFormat="false" ht="12.75" hidden="false" customHeight="false" outlineLevel="0" collapsed="false">
      <c r="A15" s="0" t="s">
        <v>363</v>
      </c>
      <c r="B15" s="0" t="s">
        <v>1511</v>
      </c>
      <c r="C15" s="0" t="n">
        <v>18</v>
      </c>
      <c r="D15" s="0" t="s">
        <v>972</v>
      </c>
      <c r="E15" s="0" t="n">
        <v>20</v>
      </c>
      <c r="F15" s="0" t="n">
        <v>0</v>
      </c>
      <c r="G15" s="0" t="n">
        <v>-7.954</v>
      </c>
      <c r="H15" s="0" t="n">
        <v>0</v>
      </c>
    </row>
    <row r="16" customFormat="false" ht="12.75" hidden="false" customHeight="false" outlineLevel="0" collapsed="false">
      <c r="A16" s="0" t="s">
        <v>363</v>
      </c>
      <c r="B16" s="0" t="s">
        <v>1511</v>
      </c>
      <c r="C16" s="0" t="n">
        <v>18</v>
      </c>
      <c r="D16" s="0" t="s">
        <v>811</v>
      </c>
      <c r="E16" s="0" t="n">
        <v>58</v>
      </c>
      <c r="F16" s="0" t="n">
        <v>0</v>
      </c>
      <c r="G16" s="0" t="n">
        <v>-23.067</v>
      </c>
      <c r="H16" s="0" t="n">
        <v>0</v>
      </c>
    </row>
    <row r="17" customFormat="false" ht="12.75" hidden="false" customHeight="false" outlineLevel="0" collapsed="false">
      <c r="A17" s="0" t="s">
        <v>363</v>
      </c>
      <c r="B17" s="0" t="s">
        <v>1511</v>
      </c>
      <c r="C17" s="0" t="n">
        <v>18</v>
      </c>
      <c r="D17" s="0" t="s">
        <v>676</v>
      </c>
      <c r="E17" s="0" t="n">
        <v>1.2</v>
      </c>
      <c r="F17" s="0" t="n">
        <v>0</v>
      </c>
      <c r="G17" s="0" t="n">
        <v>-0.477</v>
      </c>
      <c r="H17" s="0" t="n">
        <v>0</v>
      </c>
    </row>
    <row r="18" customFormat="false" ht="12.75" hidden="false" customHeight="false" outlineLevel="0" collapsed="false">
      <c r="A18" s="0" t="s">
        <v>363</v>
      </c>
      <c r="B18" s="0" t="s">
        <v>1511</v>
      </c>
      <c r="C18" s="0" t="n">
        <v>18</v>
      </c>
      <c r="D18" s="0" t="s">
        <v>724</v>
      </c>
      <c r="E18" s="0" t="n">
        <v>17.05</v>
      </c>
      <c r="F18" s="0" t="n">
        <v>0</v>
      </c>
      <c r="G18" s="0" t="n">
        <v>-6.781</v>
      </c>
      <c r="H18" s="0" t="n">
        <v>0</v>
      </c>
    </row>
    <row r="19" customFormat="false" ht="12.75" hidden="false" customHeight="false" outlineLevel="0" collapsed="false">
      <c r="A19" s="0" t="s">
        <v>363</v>
      </c>
      <c r="B19" s="0" t="s">
        <v>1511</v>
      </c>
      <c r="C19" s="0" t="n">
        <v>18</v>
      </c>
      <c r="D19" s="0" t="s">
        <v>948</v>
      </c>
      <c r="E19" s="0" t="n">
        <v>2.4</v>
      </c>
      <c r="F19" s="0" t="n">
        <v>0</v>
      </c>
      <c r="G19" s="0" t="n">
        <v>-0.954</v>
      </c>
      <c r="H19" s="0" t="n">
        <v>0</v>
      </c>
    </row>
    <row r="20" customFormat="false" ht="12.75" hidden="false" customHeight="false" outlineLevel="0" collapsed="false">
      <c r="A20" s="0" t="s">
        <v>363</v>
      </c>
      <c r="B20" s="0" t="s">
        <v>1511</v>
      </c>
      <c r="C20" s="0" t="n">
        <v>18</v>
      </c>
      <c r="D20" s="0" t="s">
        <v>1031</v>
      </c>
      <c r="E20" s="0" t="n">
        <v>35</v>
      </c>
      <c r="F20" s="0" t="n">
        <v>0</v>
      </c>
      <c r="G20" s="0" t="n">
        <v>-13.92</v>
      </c>
      <c r="H20" s="0" t="n">
        <v>0</v>
      </c>
    </row>
    <row r="21" customFormat="false" ht="12.75" hidden="false" customHeight="false" outlineLevel="0" collapsed="false">
      <c r="A21" s="0" t="s">
        <v>363</v>
      </c>
      <c r="B21" s="0" t="s">
        <v>1511</v>
      </c>
      <c r="C21" s="0" t="n">
        <v>18</v>
      </c>
      <c r="D21" s="0" t="s">
        <v>621</v>
      </c>
      <c r="E21" s="0" t="n">
        <v>30</v>
      </c>
      <c r="F21" s="0" t="n">
        <v>0</v>
      </c>
      <c r="G21" s="0" t="n">
        <v>-11.931</v>
      </c>
      <c r="H21" s="0" t="n">
        <v>0</v>
      </c>
    </row>
    <row r="22" customFormat="false" ht="12.75" hidden="false" customHeight="false" outlineLevel="0" collapsed="false">
      <c r="A22" s="0" t="s">
        <v>363</v>
      </c>
      <c r="B22" s="0" t="s">
        <v>1511</v>
      </c>
      <c r="C22" s="0" t="n">
        <v>18</v>
      </c>
      <c r="D22" s="0" t="s">
        <v>1154</v>
      </c>
      <c r="E22" s="0" t="n">
        <v>2</v>
      </c>
      <c r="F22" s="0" t="n">
        <v>0</v>
      </c>
      <c r="G22" s="0" t="n">
        <v>-0.795</v>
      </c>
      <c r="H22" s="0" t="n">
        <v>0</v>
      </c>
    </row>
    <row r="23" customFormat="false" ht="12.75" hidden="false" customHeight="false" outlineLevel="0" collapsed="false">
      <c r="A23" s="0" t="s">
        <v>363</v>
      </c>
      <c r="B23" s="0" t="s">
        <v>1511</v>
      </c>
      <c r="C23" s="0" t="n">
        <v>18</v>
      </c>
      <c r="D23" s="0" t="s">
        <v>471</v>
      </c>
      <c r="E23" s="0" t="n">
        <v>10</v>
      </c>
      <c r="F23" s="0" t="n">
        <v>0</v>
      </c>
      <c r="G23" s="0" t="n">
        <v>-3.977</v>
      </c>
      <c r="H23" s="0" t="n">
        <v>0</v>
      </c>
    </row>
    <row r="24" customFormat="false" ht="12.75" hidden="false" customHeight="false" outlineLevel="0" collapsed="false">
      <c r="A24" s="0" t="s">
        <v>363</v>
      </c>
      <c r="B24" s="0" t="s">
        <v>1511</v>
      </c>
      <c r="C24" s="0" t="n">
        <v>18</v>
      </c>
      <c r="D24" s="0" t="s">
        <v>674</v>
      </c>
      <c r="E24" s="0" t="n">
        <v>13.106</v>
      </c>
      <c r="F24" s="0" t="n">
        <v>0</v>
      </c>
      <c r="G24" s="0" t="n">
        <v>-5.212</v>
      </c>
      <c r="H24" s="0" t="n">
        <v>0</v>
      </c>
    </row>
    <row r="25" customFormat="false" ht="12.75" hidden="false" customHeight="false" outlineLevel="0" collapsed="false">
      <c r="A25" s="0" t="s">
        <v>363</v>
      </c>
      <c r="B25" s="0" t="s">
        <v>1511</v>
      </c>
      <c r="C25" s="0" t="n">
        <v>18</v>
      </c>
      <c r="D25" s="0" t="s">
        <v>594</v>
      </c>
      <c r="E25" s="0" t="n">
        <v>8</v>
      </c>
      <c r="F25" s="0" t="n">
        <v>0</v>
      </c>
      <c r="G25" s="0" t="n">
        <v>-3.182</v>
      </c>
      <c r="H25" s="0" t="n">
        <v>0</v>
      </c>
    </row>
    <row r="26" customFormat="false" ht="12.75" hidden="false" customHeight="false" outlineLevel="0" collapsed="false">
      <c r="A26" s="0" t="s">
        <v>363</v>
      </c>
      <c r="B26" s="0" t="s">
        <v>1511</v>
      </c>
      <c r="C26" s="0" t="n">
        <v>18</v>
      </c>
      <c r="D26" s="0" t="s">
        <v>550</v>
      </c>
      <c r="E26" s="0" t="n">
        <v>21.2</v>
      </c>
      <c r="F26" s="0" t="n">
        <v>0</v>
      </c>
      <c r="G26" s="0" t="n">
        <v>-8.431</v>
      </c>
      <c r="H26" s="0" t="n">
        <v>0</v>
      </c>
    </row>
    <row r="27" customFormat="false" ht="12.75" hidden="false" customHeight="false" outlineLevel="0" collapsed="false">
      <c r="A27" s="0" t="s">
        <v>363</v>
      </c>
      <c r="B27" s="0" t="s">
        <v>1511</v>
      </c>
      <c r="C27" s="0" t="n">
        <v>18</v>
      </c>
      <c r="D27" s="0" t="s">
        <v>829</v>
      </c>
      <c r="E27" s="0" t="n">
        <v>6</v>
      </c>
      <c r="F27" s="0" t="n">
        <v>0</v>
      </c>
      <c r="G27" s="0" t="n">
        <v>-2.386</v>
      </c>
      <c r="H27" s="0" t="n">
        <v>0</v>
      </c>
    </row>
    <row r="28" customFormat="false" ht="12.75" hidden="false" customHeight="false" outlineLevel="0" collapsed="false">
      <c r="A28" s="0" t="s">
        <v>363</v>
      </c>
      <c r="B28" s="0" t="s">
        <v>1511</v>
      </c>
      <c r="C28" s="0" t="n">
        <v>18</v>
      </c>
      <c r="D28" s="0" t="s">
        <v>512</v>
      </c>
      <c r="E28" s="0" t="n">
        <v>20</v>
      </c>
      <c r="F28" s="0" t="n">
        <v>0</v>
      </c>
      <c r="G28" s="0" t="n">
        <v>-7.954</v>
      </c>
      <c r="H28" s="0" t="n">
        <v>0</v>
      </c>
    </row>
    <row r="29" customFormat="false" ht="12.75" hidden="false" customHeight="false" outlineLevel="0" collapsed="false">
      <c r="A29" s="0" t="s">
        <v>363</v>
      </c>
      <c r="B29" s="0" t="s">
        <v>1511</v>
      </c>
      <c r="C29" s="0" t="n">
        <v>18</v>
      </c>
      <c r="D29" s="0" t="s">
        <v>566</v>
      </c>
      <c r="E29" s="0" t="n">
        <v>2</v>
      </c>
      <c r="F29" s="0" t="n">
        <v>0</v>
      </c>
      <c r="G29" s="0" t="n">
        <v>-0.795</v>
      </c>
      <c r="H29" s="0" t="n">
        <v>0</v>
      </c>
    </row>
    <row r="30" customFormat="false" ht="12.75" hidden="false" customHeight="false" outlineLevel="0" collapsed="false">
      <c r="A30" s="0" t="s">
        <v>363</v>
      </c>
      <c r="B30" s="0" t="s">
        <v>1511</v>
      </c>
      <c r="C30" s="0" t="n">
        <v>18</v>
      </c>
      <c r="D30" s="0" t="s">
        <v>775</v>
      </c>
      <c r="E30" s="0" t="n">
        <v>20.125</v>
      </c>
      <c r="F30" s="0" t="n">
        <v>0</v>
      </c>
      <c r="G30" s="0" t="n">
        <v>-8.004</v>
      </c>
      <c r="H30" s="0" t="n">
        <v>0</v>
      </c>
    </row>
    <row r="31" customFormat="false" ht="12.75" hidden="false" customHeight="false" outlineLevel="0" collapsed="false">
      <c r="A31" s="0" t="s">
        <v>363</v>
      </c>
      <c r="B31" s="0" t="s">
        <v>1511</v>
      </c>
      <c r="C31" s="0" t="n">
        <v>18</v>
      </c>
      <c r="D31" s="0" t="s">
        <v>487</v>
      </c>
      <c r="E31" s="0" t="n">
        <v>28.7</v>
      </c>
      <c r="F31" s="0" t="n">
        <v>0</v>
      </c>
      <c r="G31" s="0" t="n">
        <v>-11.414</v>
      </c>
      <c r="H31" s="0" t="n">
        <v>0</v>
      </c>
    </row>
    <row r="32" customFormat="false" ht="12.75" hidden="false" customHeight="false" outlineLevel="0" collapsed="false">
      <c r="A32" s="0" t="s">
        <v>363</v>
      </c>
      <c r="B32" s="0" t="s">
        <v>1511</v>
      </c>
      <c r="C32" s="0" t="n">
        <v>18</v>
      </c>
      <c r="D32" s="0" t="s">
        <v>766</v>
      </c>
      <c r="E32" s="0" t="n">
        <v>1</v>
      </c>
      <c r="F32" s="0" t="n">
        <v>0</v>
      </c>
      <c r="G32" s="0" t="n">
        <v>-0.398</v>
      </c>
      <c r="H32" s="0" t="n">
        <v>0</v>
      </c>
    </row>
    <row r="33" customFormat="false" ht="12.75" hidden="false" customHeight="false" outlineLevel="0" collapsed="false">
      <c r="A33" s="0" t="s">
        <v>363</v>
      </c>
      <c r="B33" s="0" t="s">
        <v>1511</v>
      </c>
      <c r="C33" s="0" t="n">
        <v>18</v>
      </c>
      <c r="D33" s="0" t="s">
        <v>1090</v>
      </c>
      <c r="E33" s="0" t="n">
        <v>2</v>
      </c>
      <c r="F33" s="0" t="n">
        <v>0</v>
      </c>
      <c r="G33" s="0" t="n">
        <v>-0.795</v>
      </c>
      <c r="H33" s="0" t="n">
        <v>0</v>
      </c>
    </row>
    <row r="34" customFormat="false" ht="12.75" hidden="false" customHeight="false" outlineLevel="0" collapsed="false">
      <c r="A34" s="0" t="s">
        <v>363</v>
      </c>
      <c r="B34" s="0" t="s">
        <v>1511</v>
      </c>
      <c r="C34" s="0" t="n">
        <v>18</v>
      </c>
      <c r="D34" s="0" t="s">
        <v>1088</v>
      </c>
      <c r="E34" s="0" t="n">
        <v>4.8</v>
      </c>
      <c r="F34" s="0" t="n">
        <v>0</v>
      </c>
      <c r="G34" s="0" t="n">
        <v>-1.909</v>
      </c>
      <c r="H34" s="0" t="n">
        <v>0</v>
      </c>
    </row>
    <row r="35" customFormat="false" ht="12.75" hidden="false" customHeight="false" outlineLevel="0" collapsed="false">
      <c r="A35" s="0" t="s">
        <v>363</v>
      </c>
      <c r="B35" s="0" t="s">
        <v>1511</v>
      </c>
      <c r="C35" s="0" t="n">
        <v>18</v>
      </c>
      <c r="D35" s="0" t="s">
        <v>1063</v>
      </c>
      <c r="E35" s="0" t="n">
        <v>16.97</v>
      </c>
      <c r="F35" s="0" t="n">
        <v>0</v>
      </c>
      <c r="G35" s="0" t="n">
        <v>-6.749</v>
      </c>
      <c r="H35" s="0" t="n">
        <v>0</v>
      </c>
    </row>
    <row r="36" customFormat="false" ht="12.75" hidden="false" customHeight="false" outlineLevel="0" collapsed="false">
      <c r="A36" s="0" t="s">
        <v>363</v>
      </c>
      <c r="B36" s="0" t="s">
        <v>1511</v>
      </c>
      <c r="C36" s="0" t="n">
        <v>18</v>
      </c>
      <c r="D36" s="0" t="s">
        <v>996</v>
      </c>
      <c r="E36" s="0" t="n">
        <v>10</v>
      </c>
      <c r="F36" s="0" t="n">
        <v>0</v>
      </c>
      <c r="G36" s="0" t="n">
        <v>-3.977</v>
      </c>
      <c r="H36" s="0" t="n">
        <v>0</v>
      </c>
    </row>
    <row r="37" customFormat="false" ht="12.75" hidden="false" customHeight="false" outlineLevel="0" collapsed="false">
      <c r="A37" s="0" t="s">
        <v>363</v>
      </c>
      <c r="B37" s="0" t="s">
        <v>1511</v>
      </c>
      <c r="C37" s="0" t="n">
        <v>18</v>
      </c>
      <c r="D37" s="0" t="s">
        <v>849</v>
      </c>
      <c r="E37" s="0" t="n">
        <v>8</v>
      </c>
      <c r="F37" s="0" t="n">
        <v>0</v>
      </c>
      <c r="G37" s="0" t="n">
        <v>-3.182</v>
      </c>
      <c r="H37" s="0" t="n">
        <v>0</v>
      </c>
    </row>
    <row r="38" customFormat="false" ht="12.75" hidden="false" customHeight="false" outlineLevel="0" collapsed="false">
      <c r="A38" s="0" t="s">
        <v>363</v>
      </c>
      <c r="B38" s="0" t="s">
        <v>1511</v>
      </c>
      <c r="C38" s="0" t="n">
        <v>18</v>
      </c>
      <c r="D38" s="0" t="s">
        <v>1005</v>
      </c>
      <c r="E38" s="0" t="n">
        <v>1.2</v>
      </c>
      <c r="F38" s="0" t="n">
        <v>0</v>
      </c>
      <c r="G38" s="0" t="n">
        <v>-0.477</v>
      </c>
      <c r="H38" s="0" t="n">
        <v>0</v>
      </c>
    </row>
    <row r="39" customFormat="false" ht="12.75" hidden="false" customHeight="false" outlineLevel="0" collapsed="false">
      <c r="A39" s="0" t="s">
        <v>363</v>
      </c>
      <c r="B39" s="0" t="s">
        <v>1511</v>
      </c>
      <c r="C39" s="0" t="n">
        <v>18</v>
      </c>
      <c r="D39" s="0" t="s">
        <v>1135</v>
      </c>
      <c r="E39" s="0" t="n">
        <v>9.8</v>
      </c>
      <c r="F39" s="0" t="n">
        <v>0</v>
      </c>
      <c r="G39" s="0" t="n">
        <v>-3.897</v>
      </c>
      <c r="H39" s="0" t="n">
        <v>0</v>
      </c>
    </row>
    <row r="40" customFormat="false" ht="12.75" hidden="false" customHeight="false" outlineLevel="0" collapsed="false">
      <c r="A40" s="0" t="s">
        <v>363</v>
      </c>
      <c r="B40" s="0" t="s">
        <v>1511</v>
      </c>
      <c r="C40" s="0" t="n">
        <v>18</v>
      </c>
      <c r="D40" s="0" t="s">
        <v>405</v>
      </c>
      <c r="E40" s="0" t="n">
        <v>9.761</v>
      </c>
      <c r="F40" s="0" t="n">
        <v>0</v>
      </c>
      <c r="G40" s="0" t="n">
        <v>-3.882</v>
      </c>
      <c r="H40" s="0" t="n">
        <v>0</v>
      </c>
    </row>
    <row r="41" customFormat="false" ht="12.75" hidden="false" customHeight="false" outlineLevel="0" collapsed="false">
      <c r="A41" s="0" t="s">
        <v>363</v>
      </c>
      <c r="B41" s="0" t="s">
        <v>1511</v>
      </c>
      <c r="C41" s="0" t="n">
        <v>18</v>
      </c>
      <c r="D41" s="0" t="s">
        <v>845</v>
      </c>
      <c r="E41" s="0" t="n">
        <v>20</v>
      </c>
      <c r="F41" s="0" t="n">
        <v>0</v>
      </c>
      <c r="G41" s="0" t="n">
        <v>-7.954</v>
      </c>
      <c r="H41" s="0" t="n">
        <v>0</v>
      </c>
    </row>
    <row r="42" customFormat="false" ht="12.75" hidden="false" customHeight="false" outlineLevel="0" collapsed="false">
      <c r="A42" s="0" t="s">
        <v>363</v>
      </c>
      <c r="B42" s="0" t="s">
        <v>1511</v>
      </c>
      <c r="C42" s="0" t="n">
        <v>18</v>
      </c>
      <c r="D42" s="0" t="s">
        <v>758</v>
      </c>
      <c r="E42" s="0" t="n">
        <v>15.1</v>
      </c>
      <c r="F42" s="0" t="n">
        <v>0</v>
      </c>
      <c r="G42" s="0" t="n">
        <v>-6.005</v>
      </c>
      <c r="H42" s="0" t="n">
        <v>0</v>
      </c>
    </row>
    <row r="43" customFormat="false" ht="12.75" hidden="false" customHeight="false" outlineLevel="0" collapsed="false">
      <c r="A43" s="0" t="s">
        <v>363</v>
      </c>
      <c r="B43" s="0" t="s">
        <v>1511</v>
      </c>
      <c r="C43" s="0" t="n">
        <v>18</v>
      </c>
      <c r="D43" s="0" t="s">
        <v>1106</v>
      </c>
      <c r="E43" s="0" t="n">
        <v>2.8</v>
      </c>
      <c r="F43" s="0" t="n">
        <v>0</v>
      </c>
      <c r="G43" s="0" t="n">
        <v>-1.114</v>
      </c>
      <c r="H43" s="0" t="n">
        <v>0</v>
      </c>
    </row>
    <row r="44" customFormat="false" ht="12.75" hidden="false" customHeight="false" outlineLevel="0" collapsed="false">
      <c r="A44" s="0" t="s">
        <v>363</v>
      </c>
      <c r="B44" s="0" t="s">
        <v>1511</v>
      </c>
      <c r="C44" s="0" t="n">
        <v>18</v>
      </c>
      <c r="D44" s="0" t="s">
        <v>1362</v>
      </c>
      <c r="E44" s="0" t="n">
        <v>9.6</v>
      </c>
      <c r="F44" s="0" t="n">
        <v>0</v>
      </c>
      <c r="G44" s="0" t="n">
        <v>-3.818</v>
      </c>
      <c r="H44" s="0" t="n">
        <v>0</v>
      </c>
    </row>
    <row r="45" customFormat="false" ht="12.75" hidden="false" customHeight="false" outlineLevel="0" collapsed="false">
      <c r="A45" s="0" t="s">
        <v>363</v>
      </c>
      <c r="B45" s="0" t="s">
        <v>1511</v>
      </c>
      <c r="C45" s="0" t="n">
        <v>18</v>
      </c>
      <c r="D45" s="0" t="s">
        <v>561</v>
      </c>
      <c r="E45" s="0" t="n">
        <v>1.6</v>
      </c>
      <c r="F45" s="0" t="n">
        <v>0</v>
      </c>
      <c r="G45" s="0" t="n">
        <v>-0.636</v>
      </c>
      <c r="H45" s="0" t="n">
        <v>0</v>
      </c>
    </row>
    <row r="46" customFormat="false" ht="12.75" hidden="false" customHeight="false" outlineLevel="0" collapsed="false">
      <c r="A46" s="0" t="s">
        <v>363</v>
      </c>
      <c r="B46" s="0" t="s">
        <v>1511</v>
      </c>
      <c r="C46" s="0" t="n">
        <v>18</v>
      </c>
      <c r="D46" s="0" t="s">
        <v>1007</v>
      </c>
      <c r="E46" s="0" t="n">
        <v>15</v>
      </c>
      <c r="F46" s="0" t="n">
        <v>0</v>
      </c>
      <c r="G46" s="0" t="n">
        <v>-5.966</v>
      </c>
      <c r="H46" s="0" t="n">
        <v>0</v>
      </c>
    </row>
    <row r="47" customFormat="false" ht="12.75" hidden="false" customHeight="false" outlineLevel="0" collapsed="false">
      <c r="A47" s="0" t="s">
        <v>363</v>
      </c>
      <c r="B47" s="0" t="s">
        <v>1511</v>
      </c>
      <c r="C47" s="0" t="n">
        <v>18</v>
      </c>
      <c r="D47" s="0" t="s">
        <v>700</v>
      </c>
      <c r="E47" s="0" t="n">
        <v>1</v>
      </c>
      <c r="F47" s="0" t="n">
        <v>0</v>
      </c>
      <c r="G47" s="0" t="n">
        <v>-0.398</v>
      </c>
      <c r="H47" s="0" t="n">
        <v>0</v>
      </c>
    </row>
    <row r="48" customFormat="false" ht="12.75" hidden="false" customHeight="false" outlineLevel="0" collapsed="false">
      <c r="A48" s="0" t="s">
        <v>363</v>
      </c>
      <c r="B48" s="0" t="s">
        <v>1511</v>
      </c>
      <c r="C48" s="0" t="n">
        <v>18</v>
      </c>
      <c r="D48" s="0" t="s">
        <v>1160</v>
      </c>
      <c r="E48" s="0" t="n">
        <v>10</v>
      </c>
      <c r="F48" s="0" t="n">
        <v>0</v>
      </c>
      <c r="G48" s="0" t="n">
        <v>-3.977</v>
      </c>
      <c r="H48" s="0" t="n">
        <v>0</v>
      </c>
    </row>
    <row r="49" customFormat="false" ht="12.75" hidden="false" customHeight="false" outlineLevel="0" collapsed="false">
      <c r="A49" s="0" t="s">
        <v>363</v>
      </c>
      <c r="B49" s="0" t="s">
        <v>1511</v>
      </c>
      <c r="C49" s="0" t="n">
        <v>18</v>
      </c>
      <c r="D49" s="0" t="s">
        <v>559</v>
      </c>
      <c r="E49" s="0" t="n">
        <v>6</v>
      </c>
      <c r="F49" s="0" t="n">
        <v>0</v>
      </c>
      <c r="G49" s="0" t="n">
        <v>-2.386</v>
      </c>
      <c r="H49" s="0" t="n">
        <v>0</v>
      </c>
    </row>
    <row r="50" customFormat="false" ht="12.75" hidden="false" customHeight="false" outlineLevel="0" collapsed="false">
      <c r="A50" s="0" t="s">
        <v>363</v>
      </c>
      <c r="B50" s="0" t="s">
        <v>1511</v>
      </c>
      <c r="C50" s="0" t="n">
        <v>18</v>
      </c>
      <c r="D50" s="0" t="s">
        <v>685</v>
      </c>
      <c r="E50" s="0" t="n">
        <v>19.6</v>
      </c>
      <c r="F50" s="0" t="n">
        <v>0</v>
      </c>
      <c r="G50" s="0" t="n">
        <v>-7.795</v>
      </c>
      <c r="H50" s="0" t="n">
        <v>0</v>
      </c>
    </row>
    <row r="51" customFormat="false" ht="12.75" hidden="false" customHeight="false" outlineLevel="0" collapsed="false">
      <c r="A51" s="0" t="s">
        <v>363</v>
      </c>
      <c r="B51" s="0" t="s">
        <v>1511</v>
      </c>
      <c r="C51" s="0" t="n">
        <v>18</v>
      </c>
      <c r="D51" s="0" t="s">
        <v>1053</v>
      </c>
      <c r="E51" s="0" t="n">
        <v>7.58</v>
      </c>
      <c r="F51" s="0" t="n">
        <v>0</v>
      </c>
      <c r="G51" s="0" t="n">
        <v>-3.015</v>
      </c>
      <c r="H51" s="0" t="n">
        <v>0</v>
      </c>
    </row>
    <row r="52" customFormat="false" ht="12.75" hidden="false" customHeight="false" outlineLevel="0" collapsed="false">
      <c r="A52" s="0" t="s">
        <v>363</v>
      </c>
      <c r="B52" s="0" t="s">
        <v>1511</v>
      </c>
      <c r="C52" s="0" t="n">
        <v>18</v>
      </c>
      <c r="D52" s="0" t="s">
        <v>956</v>
      </c>
      <c r="E52" s="0" t="n">
        <v>1</v>
      </c>
      <c r="F52" s="0" t="n">
        <v>0</v>
      </c>
      <c r="G52" s="0" t="n">
        <v>-0.398</v>
      </c>
      <c r="H52" s="0" t="n">
        <v>0</v>
      </c>
    </row>
    <row r="53" customFormat="false" ht="12.75" hidden="false" customHeight="false" outlineLevel="0" collapsed="false">
      <c r="A53" s="0" t="s">
        <v>363</v>
      </c>
      <c r="B53" s="0" t="s">
        <v>1511</v>
      </c>
      <c r="C53" s="0" t="n">
        <v>18</v>
      </c>
      <c r="D53" s="0" t="s">
        <v>934</v>
      </c>
      <c r="E53" s="0" t="n">
        <v>49.999</v>
      </c>
      <c r="F53" s="0" t="n">
        <v>0</v>
      </c>
      <c r="G53" s="0" t="n">
        <v>-19.885</v>
      </c>
      <c r="H53" s="0" t="n">
        <v>0</v>
      </c>
    </row>
    <row r="54" customFormat="false" ht="12.75" hidden="false" customHeight="false" outlineLevel="0" collapsed="false">
      <c r="A54" s="0" t="s">
        <v>363</v>
      </c>
      <c r="B54" s="0" t="s">
        <v>1516</v>
      </c>
      <c r="C54" s="0" t="n">
        <v>18</v>
      </c>
      <c r="D54" s="0" t="s">
        <v>996</v>
      </c>
      <c r="E54" s="0" t="n">
        <v>5</v>
      </c>
      <c r="F54" s="0" t="n">
        <v>0</v>
      </c>
      <c r="G54" s="0" t="n">
        <v>-2.5</v>
      </c>
      <c r="H54" s="0" t="n">
        <v>0</v>
      </c>
    </row>
    <row r="55" customFormat="false" ht="15" hidden="false" customHeight="false" outlineLevel="0" collapsed="false"/>
    <row r="56" customFormat="false" ht="15" hidden="false" customHeight="false" outlineLevel="0" collapsed="false"/>
    <row r="57" customFormat="false" ht="15" hidden="false" customHeight="false" outlineLevel="0" collapsed="false"/>
    <row r="58" customFormat="false" ht="15" hidden="false" customHeight="false" outlineLevel="0" collapsed="false"/>
    <row r="59" customFormat="false" ht="15" hidden="false" customHeight="false" outlineLevel="0" collapsed="false"/>
    <row r="60" customFormat="false" ht="15" hidden="false" customHeight="false" outlineLevel="0" collapsed="false"/>
    <row r="61" customFormat="false" ht="15" hidden="false" customHeight="false" outlineLevel="0" collapsed="false"/>
    <row r="62" customFormat="false" ht="15" hidden="false" customHeight="false" outlineLevel="0" collapsed="false"/>
    <row r="63" customFormat="false" ht="15" hidden="false" customHeight="false" outlineLevel="0" collapsed="false"/>
    <row r="64" customFormat="false" ht="15" hidden="false" customHeight="false" outlineLevel="0" collapsed="false"/>
    <row r="65" customFormat="false" ht="15" hidden="false" customHeight="false" outlineLevel="0" collapsed="false"/>
    <row r="66" customFormat="false" ht="15" hidden="false" customHeight="false" outlineLevel="0" collapsed="false"/>
    <row r="67" customFormat="false" ht="15" hidden="false" customHeight="false" outlineLevel="0" collapsed="false"/>
    <row r="68" customFormat="false" ht="15" hidden="false" customHeight="false" outlineLevel="0" collapsed="false"/>
    <row r="69" customFormat="false" ht="15" hidden="false" customHeight="false" outlineLevel="0" collapsed="false"/>
    <row r="70" customFormat="false" ht="15" hidden="false" customHeight="false" outlineLevel="0" collapsed="false"/>
    <row r="71" customFormat="false" ht="15" hidden="false" customHeight="false" outlineLevel="0" collapsed="false"/>
    <row r="72" customFormat="false" ht="15" hidden="false" customHeight="false" outlineLevel="0" collapsed="false"/>
    <row r="73" customFormat="false" ht="15" hidden="false" customHeight="false" outlineLevel="0" collapsed="false"/>
    <row r="74" customFormat="false" ht="15" hidden="false" customHeight="false" outlineLevel="0" collapsed="false"/>
    <row r="75" customFormat="false" ht="15" hidden="false" customHeight="false" outlineLevel="0" collapsed="false"/>
    <row r="76" customFormat="false" ht="15" hidden="false" customHeight="false" outlineLevel="0" collapsed="false"/>
    <row r="77" customFormat="false" ht="15" hidden="false" customHeight="false" outlineLevel="0" collapsed="false"/>
    <row r="78" customFormat="false" ht="15" hidden="false" customHeight="false" outlineLevel="0" collapsed="false"/>
    <row r="79" customFormat="false" ht="15" hidden="false" customHeight="false" outlineLevel="0" collapsed="false"/>
    <row r="80" customFormat="false" ht="15" hidden="false" customHeight="false" outlineLevel="0" collapsed="false"/>
    <row r="81" customFormat="false" ht="15" hidden="false" customHeight="false" outlineLevel="0" collapsed="false"/>
    <row r="82" customFormat="false" ht="15" hidden="false" customHeight="false" outlineLevel="0" collapsed="false"/>
    <row r="83" customFormat="false" ht="15" hidden="false" customHeight="false" outlineLevel="0" collapsed="false"/>
    <row r="84" customFormat="false" ht="15" hidden="false" customHeight="false" outlineLevel="0" collapsed="false"/>
    <row r="85" customFormat="false" ht="15" hidden="false" customHeight="false" outlineLevel="0" collapsed="false"/>
    <row r="86" customFormat="false" ht="15" hidden="false" customHeight="false" outlineLevel="0" collapsed="false"/>
    <row r="87" customFormat="false" ht="15" hidden="false" customHeight="false" outlineLevel="0" collapsed="false"/>
    <row r="88" customFormat="false" ht="15" hidden="false" customHeight="false" outlineLevel="0" collapsed="false"/>
    <row r="89" customFormat="false" ht="15" hidden="false" customHeight="false" outlineLevel="0" collapsed="false"/>
    <row r="90" customFormat="false" ht="15" hidden="false" customHeight="false" outlineLevel="0" collapsed="false"/>
    <row r="91" customFormat="false" ht="15" hidden="false" customHeight="false" outlineLevel="0" collapsed="false"/>
    <row r="92" customFormat="false" ht="15" hidden="false" customHeight="false" outlineLevel="0" collapsed="false"/>
    <row r="93" customFormat="false" ht="15" hidden="false" customHeight="false" outlineLevel="0" collapsed="false"/>
    <row r="94" customFormat="false" ht="15" hidden="false" customHeight="false" outlineLevel="0" collapsed="false"/>
    <row r="95" customFormat="false" ht="15" hidden="false" customHeight="false" outlineLevel="0" collapsed="false"/>
    <row r="96" customFormat="false" ht="15" hidden="false" customHeight="false" outlineLevel="0" collapsed="false"/>
    <row r="97" customFormat="false" ht="15" hidden="false" customHeight="false" outlineLevel="0" collapsed="false"/>
    <row r="98" customFormat="false" ht="15" hidden="false" customHeight="false" outlineLevel="0" collapsed="false"/>
    <row r="99" customFormat="false" ht="15" hidden="false" customHeight="false" outlineLevel="0" collapsed="false"/>
    <row r="100" customFormat="false" ht="15" hidden="false" customHeight="false" outlineLevel="0" collapsed="false"/>
    <row r="101" customFormat="false" ht="15" hidden="false" customHeight="false" outlineLevel="0" collapsed="false"/>
    <row r="102" customFormat="false" ht="15" hidden="false" customHeight="false" outlineLevel="0" collapsed="false"/>
    <row r="103" customFormat="false" ht="15" hidden="false" customHeight="false" outlineLevel="0" collapsed="false"/>
    <row r="104" customFormat="false" ht="15" hidden="false" customHeight="false" outlineLevel="0" collapsed="false"/>
    <row r="105" customFormat="false" ht="15" hidden="false" customHeight="false" outlineLevel="0" collapsed="false"/>
    <row r="106" customFormat="false" ht="15" hidden="false" customHeight="false" outlineLevel="0" collapsed="false"/>
    <row r="107" customFormat="false" ht="15" hidden="false" customHeight="false" outlineLevel="0" collapsed="false"/>
    <row r="108" customFormat="false" ht="15" hidden="false" customHeight="false" outlineLevel="0" collapsed="false"/>
    <row r="109" customFormat="false" ht="15" hidden="false" customHeight="false" outlineLevel="0" collapsed="false"/>
    <row r="110" customFormat="false" ht="15" hidden="false" customHeight="false" outlineLevel="0" collapsed="false"/>
    <row r="111" customFormat="false" ht="15" hidden="false" customHeight="false" outlineLevel="0" collapsed="false"/>
    <row r="112" customFormat="false" ht="15" hidden="false" customHeight="false" outlineLevel="0" collapsed="false"/>
    <row r="113" customFormat="false" ht="15" hidden="false" customHeight="false" outlineLevel="0" collapsed="false"/>
    <row r="114" customFormat="false" ht="15" hidden="false" customHeight="false" outlineLevel="0" collapsed="false"/>
    <row r="115" customFormat="false" ht="15" hidden="false" customHeight="false" outlineLevel="0" collapsed="false"/>
    <row r="116" customFormat="false" ht="15" hidden="false" customHeight="false" outlineLevel="0" collapsed="false"/>
    <row r="117" customFormat="false" ht="15" hidden="false" customHeight="false" outlineLevel="0" collapsed="false"/>
    <row r="118" customFormat="false" ht="15" hidden="false" customHeight="false" outlineLevel="0" collapsed="false"/>
    <row r="119" customFormat="false" ht="15" hidden="false" customHeight="false" outlineLevel="0" collapsed="false"/>
    <row r="120" customFormat="false" ht="15" hidden="false" customHeight="false" outlineLevel="0" collapsed="false"/>
    <row r="121" customFormat="false" ht="15" hidden="false" customHeight="false" outlineLevel="0" collapsed="false"/>
    <row r="122" customFormat="false" ht="15" hidden="false" customHeight="false" outlineLevel="0" collapsed="false"/>
    <row r="123" customFormat="false" ht="15" hidden="false" customHeight="false" outlineLevel="0" collapsed="false"/>
    <row r="124" customFormat="false" ht="15" hidden="false" customHeight="false" outlineLevel="0" collapsed="false"/>
    <row r="125" customFormat="false" ht="15" hidden="false" customHeight="false" outlineLevel="0" collapsed="false"/>
    <row r="126" customFormat="false" ht="15" hidden="false" customHeight="false" outlineLevel="0" collapsed="false"/>
    <row r="127" customFormat="false" ht="15" hidden="false" customHeight="false" outlineLevel="0" collapsed="false"/>
    <row r="128" customFormat="false" ht="15" hidden="false" customHeight="false" outlineLevel="0" collapsed="false"/>
    <row r="129" customFormat="false" ht="15" hidden="false" customHeight="false" outlineLevel="0" collapsed="false"/>
    <row r="130" customFormat="false" ht="15" hidden="false" customHeight="false" outlineLevel="0" collapsed="false"/>
    <row r="131" customFormat="false" ht="15" hidden="false" customHeight="false" outlineLevel="0" collapsed="false"/>
    <row r="132" customFormat="false" ht="15" hidden="false" customHeight="false" outlineLevel="0" collapsed="false"/>
    <row r="133" customFormat="false" ht="15" hidden="false" customHeight="false" outlineLevel="0" collapsed="false"/>
    <row r="134" customFormat="false" ht="15" hidden="false" customHeight="false" outlineLevel="0" collapsed="false"/>
    <row r="135" customFormat="false" ht="15" hidden="false" customHeight="false" outlineLevel="0" collapsed="false"/>
    <row r="136" customFormat="false" ht="15" hidden="false" customHeight="false" outlineLevel="0" collapsed="false"/>
    <row r="137" customFormat="false" ht="15" hidden="false" customHeight="false" outlineLevel="0" collapsed="false"/>
    <row r="138" customFormat="false" ht="15" hidden="false" customHeight="false" outlineLevel="0" collapsed="false"/>
    <row r="139" customFormat="false" ht="15" hidden="false" customHeight="false" outlineLevel="0" collapsed="false"/>
    <row r="140" customFormat="false" ht="15" hidden="false" customHeight="false" outlineLevel="0" collapsed="false"/>
    <row r="141" customFormat="false" ht="15" hidden="false" customHeight="false" outlineLevel="0" collapsed="false"/>
    <row r="142" customFormat="false" ht="15" hidden="false" customHeight="false" outlineLevel="0" collapsed="false"/>
    <row r="143" customFormat="false" ht="15" hidden="false" customHeight="false" outlineLevel="0" collapsed="false"/>
    <row r="144" customFormat="false" ht="15" hidden="false" customHeight="false" outlineLevel="0" collapsed="false"/>
    <row r="145" customFormat="false" ht="15" hidden="false" customHeight="false" outlineLevel="0" collapsed="false"/>
    <row r="146" customFormat="false" ht="15" hidden="false" customHeight="false" outlineLevel="0" collapsed="false"/>
    <row r="147" customFormat="false" ht="15" hidden="false" customHeight="false" outlineLevel="0" collapsed="false"/>
    <row r="148" customFormat="false" ht="15" hidden="false" customHeight="false" outlineLevel="0" collapsed="false"/>
    <row r="149" customFormat="false" ht="15" hidden="false" customHeight="false" outlineLevel="0" collapsed="false"/>
    <row r="150" customFormat="false" ht="15" hidden="false" customHeight="false" outlineLevel="0" collapsed="false"/>
    <row r="151" customFormat="false" ht="15" hidden="false" customHeight="false" outlineLevel="0" collapsed="false"/>
    <row r="152" customFormat="false" ht="15" hidden="false" customHeight="false" outlineLevel="0" collapsed="false"/>
    <row r="153" customFormat="false" ht="15" hidden="false" customHeight="false" outlineLevel="0" collapsed="false"/>
    <row r="154" customFormat="false" ht="15" hidden="false" customHeight="false" outlineLevel="0" collapsed="false"/>
    <row r="155" customFormat="false" ht="15" hidden="false" customHeight="false" outlineLevel="0" collapsed="false"/>
    <row r="156" customFormat="false" ht="15" hidden="false" customHeight="false" outlineLevel="0" collapsed="false"/>
    <row r="157" customFormat="false" ht="15" hidden="false" customHeight="false" outlineLevel="0" collapsed="false"/>
    <row r="158" customFormat="false" ht="15" hidden="false" customHeight="false" outlineLevel="0" collapsed="false"/>
    <row r="159" customFormat="false" ht="15" hidden="false" customHeight="false" outlineLevel="0" collapsed="false"/>
    <row r="160" customFormat="false" ht="15" hidden="false" customHeight="false" outlineLevel="0" collapsed="false"/>
    <row r="161" customFormat="false" ht="15" hidden="false" customHeight="false" outlineLevel="0" collapsed="false"/>
    <row r="162" customFormat="false" ht="15" hidden="false" customHeight="false" outlineLevel="0" collapsed="false"/>
    <row r="163" customFormat="false" ht="15" hidden="false" customHeight="false" outlineLevel="0" collapsed="false"/>
    <row r="164" customFormat="false" ht="15" hidden="false" customHeight="false" outlineLevel="0" collapsed="false"/>
    <row r="165" customFormat="false" ht="15" hidden="false" customHeight="false" outlineLevel="0" collapsed="false"/>
    <row r="166" customFormat="false" ht="15" hidden="false" customHeight="false" outlineLevel="0" collapsed="false"/>
    <row r="167" customFormat="false" ht="15" hidden="false" customHeight="false" outlineLevel="0" collapsed="false"/>
    <row r="168" customFormat="false" ht="15" hidden="false" customHeight="false" outlineLevel="0" collapsed="false"/>
    <row r="169" customFormat="false" ht="15" hidden="false" customHeight="false" outlineLevel="0" collapsed="false"/>
    <row r="170" customFormat="false" ht="15" hidden="false" customHeight="false" outlineLevel="0" collapsed="false"/>
    <row r="171" customFormat="false" ht="15" hidden="false" customHeight="false" outlineLevel="0" collapsed="false"/>
    <row r="172" customFormat="false" ht="15" hidden="false" customHeight="false" outlineLevel="0" collapsed="false"/>
    <row r="173" customFormat="false" ht="15" hidden="false" customHeight="false" outlineLevel="0" collapsed="false"/>
    <row r="174" customFormat="false" ht="15" hidden="false" customHeight="false" outlineLevel="0" collapsed="false"/>
    <row r="175" customFormat="false" ht="15" hidden="false" customHeight="false" outlineLevel="0" collapsed="false"/>
    <row r="176" customFormat="false" ht="15" hidden="false" customHeight="false" outlineLevel="0" collapsed="false"/>
    <row r="177" customFormat="false" ht="15" hidden="false" customHeight="false" outlineLevel="0" collapsed="false"/>
    <row r="178" customFormat="false" ht="15" hidden="false" customHeight="false" outlineLevel="0" collapsed="false"/>
    <row r="179" customFormat="false" ht="15" hidden="false" customHeight="false" outlineLevel="0" collapsed="false"/>
    <row r="180" customFormat="false" ht="15" hidden="false" customHeight="false" outlineLevel="0" collapsed="false"/>
    <row r="181" customFormat="false" ht="15" hidden="false" customHeight="false" outlineLevel="0" collapsed="false"/>
    <row r="182" customFormat="false" ht="15" hidden="false" customHeight="false" outlineLevel="0" collapsed="false"/>
    <row r="183" customFormat="false" ht="15" hidden="false" customHeight="false" outlineLevel="0" collapsed="false"/>
    <row r="184" customFormat="false" ht="15" hidden="false" customHeight="false" outlineLevel="0" collapsed="false"/>
    <row r="185" customFormat="false" ht="15" hidden="false" customHeight="false" outlineLevel="0" collapsed="false"/>
    <row r="186" customFormat="false" ht="15" hidden="false" customHeight="false" outlineLevel="0" collapsed="false"/>
    <row r="187" customFormat="false" ht="15" hidden="false" customHeight="false" outlineLevel="0" collapsed="false"/>
    <row r="188" customFormat="false" ht="15" hidden="false" customHeight="false" outlineLevel="0" collapsed="false"/>
    <row r="189" customFormat="false" ht="15" hidden="false" customHeight="false" outlineLevel="0" collapsed="false"/>
    <row r="190" customFormat="false" ht="15" hidden="false" customHeight="false" outlineLevel="0" collapsed="false"/>
    <row r="191" customFormat="false" ht="15" hidden="false" customHeight="false" outlineLevel="0" collapsed="false"/>
    <row r="192" customFormat="false" ht="15" hidden="false" customHeight="false" outlineLevel="0" collapsed="false"/>
    <row r="193" customFormat="false" ht="15" hidden="false" customHeight="false" outlineLevel="0" collapsed="false"/>
    <row r="194" customFormat="false" ht="15" hidden="false" customHeight="false" outlineLevel="0" collapsed="false"/>
    <row r="195" customFormat="false" ht="15" hidden="false" customHeight="false" outlineLevel="0" collapsed="false"/>
    <row r="196" customFormat="false" ht="15" hidden="false" customHeight="false" outlineLevel="0" collapsed="false"/>
    <row r="197" customFormat="false" ht="15" hidden="false" customHeight="false" outlineLevel="0" collapsed="false"/>
    <row r="198" customFormat="false" ht="15" hidden="false" customHeight="false" outlineLevel="0" collapsed="false"/>
    <row r="199" customFormat="false" ht="15" hidden="false" customHeight="false" outlineLevel="0" collapsed="false"/>
    <row r="200" customFormat="false" ht="15" hidden="false" customHeight="false" outlineLevel="0" collapsed="false"/>
    <row r="201" customFormat="false" ht="15" hidden="false" customHeight="false" outlineLevel="0" collapsed="false"/>
    <row r="202" customFormat="false" ht="15" hidden="false" customHeight="false" outlineLevel="0" collapsed="false"/>
    <row r="203" customFormat="false" ht="15" hidden="false" customHeight="false" outlineLevel="0" collapsed="false"/>
    <row r="204" customFormat="false" ht="15" hidden="false" customHeight="false" outlineLevel="0" collapsed="false"/>
    <row r="205" customFormat="false" ht="15" hidden="false" customHeight="false" outlineLevel="0" collapsed="false"/>
    <row r="206" customFormat="false" ht="15" hidden="false" customHeight="false" outlineLevel="0" collapsed="false"/>
    <row r="207" customFormat="false" ht="15" hidden="false" customHeight="false" outlineLevel="0" collapsed="false"/>
    <row r="208" customFormat="false" ht="15" hidden="false" customHeight="false" outlineLevel="0" collapsed="false"/>
    <row r="209" customFormat="false" ht="15" hidden="false" customHeight="false" outlineLevel="0" collapsed="false"/>
    <row r="210" customFormat="false" ht="15" hidden="false" customHeight="false" outlineLevel="0" collapsed="false"/>
    <row r="211" customFormat="false" ht="15" hidden="false" customHeight="false" outlineLevel="0" collapsed="false"/>
    <row r="212" customFormat="false" ht="15" hidden="false" customHeight="false" outlineLevel="0" collapsed="false"/>
    <row r="213" customFormat="false" ht="15" hidden="false" customHeight="false" outlineLevel="0" collapsed="false"/>
    <row r="214" customFormat="false" ht="15" hidden="false" customHeight="false" outlineLevel="0" collapsed="false"/>
    <row r="215" customFormat="false" ht="15" hidden="false" customHeight="false" outlineLevel="0" collapsed="false"/>
    <row r="216" customFormat="false" ht="15" hidden="false" customHeight="false" outlineLevel="0" collapsed="false"/>
    <row r="217" customFormat="false" ht="15" hidden="false" customHeight="false" outlineLevel="0" collapsed="false"/>
    <row r="218" customFormat="false" ht="15" hidden="false" customHeight="false" outlineLevel="0" collapsed="false"/>
    <row r="219" customFormat="false" ht="15" hidden="false" customHeight="false" outlineLevel="0" collapsed="false"/>
    <row r="220" customFormat="false" ht="15" hidden="false" customHeight="false" outlineLevel="0" collapsed="false"/>
    <row r="221" customFormat="false" ht="15" hidden="false" customHeight="false" outlineLevel="0" collapsed="false"/>
    <row r="222" customFormat="false" ht="15" hidden="false" customHeight="false" outlineLevel="0" collapsed="false"/>
    <row r="223" customFormat="false" ht="15" hidden="false" customHeight="false" outlineLevel="0" collapsed="false"/>
    <row r="224" customFormat="false" ht="15" hidden="false" customHeight="false" outlineLevel="0" collapsed="false"/>
    <row r="225" customFormat="false" ht="15" hidden="false" customHeight="false" outlineLevel="0" collapsed="false"/>
    <row r="226" customFormat="false" ht="15" hidden="false" customHeight="false" outlineLevel="0" collapsed="false"/>
    <row r="227" customFormat="false" ht="15" hidden="false" customHeight="false" outlineLevel="0" collapsed="false"/>
    <row r="228" customFormat="false" ht="15" hidden="false" customHeight="false" outlineLevel="0" collapsed="false"/>
    <row r="229" customFormat="false" ht="15" hidden="false" customHeight="false" outlineLevel="0" collapsed="false"/>
    <row r="230" customFormat="false" ht="15" hidden="false" customHeight="false" outlineLevel="0" collapsed="false"/>
    <row r="231" customFormat="false" ht="15" hidden="false" customHeight="false" outlineLevel="0" collapsed="false"/>
    <row r="232" customFormat="false" ht="15" hidden="false" customHeight="false" outlineLevel="0" collapsed="false"/>
    <row r="233" customFormat="false" ht="15" hidden="false" customHeight="false" outlineLevel="0" collapsed="false"/>
    <row r="234" customFormat="false" ht="15" hidden="false" customHeight="false" outlineLevel="0" collapsed="false"/>
    <row r="235" customFormat="false" ht="15" hidden="false" customHeight="false" outlineLevel="0" collapsed="false"/>
    <row r="236" customFormat="false" ht="15" hidden="false" customHeight="false" outlineLevel="0" collapsed="false"/>
    <row r="237" customFormat="false" ht="15" hidden="false" customHeight="false" outlineLevel="0" collapsed="false"/>
    <row r="238" customFormat="false" ht="15" hidden="false" customHeight="false" outlineLevel="0" collapsed="false"/>
    <row r="239" customFormat="false" ht="15" hidden="false" customHeight="false" outlineLevel="0" collapsed="false"/>
    <row r="240" customFormat="false" ht="15" hidden="false" customHeight="false" outlineLevel="0" collapsed="false"/>
    <row r="241" customFormat="false" ht="15" hidden="false" customHeight="false" outlineLevel="0" collapsed="false"/>
    <row r="242" customFormat="false" ht="15" hidden="false" customHeight="false" outlineLevel="0" collapsed="false"/>
    <row r="243" customFormat="false" ht="15" hidden="false" customHeight="false" outlineLevel="0" collapsed="false"/>
    <row r="244" customFormat="false" ht="15" hidden="false" customHeight="false" outlineLevel="0" collapsed="false"/>
    <row r="245" customFormat="false" ht="15" hidden="false" customHeight="false" outlineLevel="0" collapsed="false"/>
    <row r="246" customFormat="false" ht="15" hidden="false" customHeight="false" outlineLevel="0" collapsed="false"/>
    <row r="247" customFormat="false" ht="15" hidden="false" customHeight="false" outlineLevel="0" collapsed="false"/>
    <row r="248" customFormat="false" ht="15" hidden="false" customHeight="false" outlineLevel="0" collapsed="false"/>
    <row r="249" customFormat="false" ht="15" hidden="false" customHeight="false" outlineLevel="0" collapsed="false"/>
    <row r="250" customFormat="false" ht="15" hidden="false" customHeight="false" outlineLevel="0" collapsed="false"/>
    <row r="251" customFormat="false" ht="15" hidden="false" customHeight="false" outlineLevel="0" collapsed="false"/>
    <row r="252" customFormat="false" ht="15" hidden="false" customHeight="false" outlineLevel="0" collapsed="false"/>
    <row r="253" customFormat="false" ht="15" hidden="false" customHeight="false" outlineLevel="0" collapsed="false"/>
    <row r="254" customFormat="false" ht="15" hidden="false" customHeight="false" outlineLevel="0" collapsed="false"/>
    <row r="255" customFormat="false" ht="15" hidden="false" customHeight="false" outlineLevel="0" collapsed="false"/>
    <row r="256" customFormat="false" ht="15" hidden="false" customHeight="false" outlineLevel="0" collapsed="false"/>
    <row r="257" customFormat="false" ht="15" hidden="false" customHeight="false" outlineLevel="0" collapsed="false"/>
    <row r="258" customFormat="false" ht="15" hidden="false" customHeight="false" outlineLevel="0" collapsed="false"/>
    <row r="259" customFormat="false" ht="15" hidden="false" customHeight="false" outlineLevel="0" collapsed="false"/>
    <row r="260" customFormat="false" ht="15" hidden="false" customHeight="false" outlineLevel="0" collapsed="false"/>
    <row r="261" customFormat="false" ht="15" hidden="false" customHeight="false" outlineLevel="0" collapsed="false"/>
    <row r="262" customFormat="false" ht="15" hidden="false" customHeight="false" outlineLevel="0" collapsed="false"/>
    <row r="263" customFormat="false" ht="15" hidden="false" customHeight="false" outlineLevel="0" collapsed="false"/>
    <row r="264" customFormat="false" ht="15" hidden="false" customHeight="false" outlineLevel="0" collapsed="false"/>
    <row r="265" customFormat="false" ht="15" hidden="false" customHeight="false" outlineLevel="0" collapsed="false"/>
    <row r="266" customFormat="false" ht="15" hidden="false" customHeight="false" outlineLevel="0" collapsed="false"/>
    <row r="267" customFormat="false" ht="15" hidden="false" customHeight="false" outlineLevel="0" collapsed="false"/>
    <row r="268" customFormat="false" ht="15" hidden="false" customHeight="false" outlineLevel="0" collapsed="false"/>
    <row r="269" customFormat="false" ht="15" hidden="false" customHeight="false" outlineLevel="0" collapsed="false"/>
    <row r="270" customFormat="false" ht="15" hidden="false" customHeight="false" outlineLevel="0" collapsed="false"/>
    <row r="271" customFormat="false" ht="15" hidden="false" customHeight="false" outlineLevel="0" collapsed="false"/>
    <row r="272" customFormat="false" ht="15" hidden="false" customHeight="false" outlineLevel="0" collapsed="false"/>
    <row r="273" customFormat="false" ht="15" hidden="false" customHeight="false" outlineLevel="0" collapsed="false"/>
    <row r="274" customFormat="false" ht="15" hidden="false" customHeight="false" outlineLevel="0" collapsed="false"/>
    <row r="275" customFormat="false" ht="15" hidden="false" customHeight="false" outlineLevel="0" collapsed="false"/>
    <row r="276" customFormat="false" ht="15" hidden="false" customHeight="false" outlineLevel="0" collapsed="false"/>
    <row r="277" customFormat="false" ht="15" hidden="false" customHeight="false" outlineLevel="0" collapsed="false"/>
    <row r="278" customFormat="false" ht="15" hidden="false" customHeight="false" outlineLevel="0" collapsed="false"/>
    <row r="279" customFormat="false" ht="15" hidden="false" customHeight="false" outlineLevel="0" collapsed="false"/>
    <row r="280" customFormat="false" ht="15" hidden="false" customHeight="false" outlineLevel="0" collapsed="false"/>
    <row r="281" customFormat="false" ht="15" hidden="false" customHeight="false" outlineLevel="0" collapsed="false"/>
    <row r="282" customFormat="false" ht="15" hidden="false" customHeight="false" outlineLevel="0" collapsed="false"/>
    <row r="283" customFormat="false" ht="15" hidden="false" customHeight="false" outlineLevel="0" collapsed="false"/>
    <row r="284" customFormat="false" ht="15" hidden="false" customHeight="false" outlineLevel="0" collapsed="false"/>
    <row r="285" customFormat="false" ht="15" hidden="false" customHeight="false" outlineLevel="0" collapsed="false"/>
    <row r="286" customFormat="false" ht="15" hidden="false" customHeight="false" outlineLevel="0" collapsed="false"/>
    <row r="287" customFormat="false" ht="15" hidden="false" customHeight="false" outlineLevel="0" collapsed="false"/>
    <row r="288" customFormat="false" ht="15" hidden="false" customHeight="false" outlineLevel="0" collapsed="false"/>
    <row r="289" customFormat="false" ht="15" hidden="false" customHeight="false" outlineLevel="0" collapsed="false"/>
    <row r="290" customFormat="false" ht="15" hidden="false" customHeight="false" outlineLevel="0" collapsed="false"/>
    <row r="291" customFormat="false" ht="15" hidden="false" customHeight="false" outlineLevel="0" collapsed="false"/>
    <row r="292" customFormat="false" ht="15" hidden="false" customHeight="false" outlineLevel="0" collapsed="false"/>
    <row r="293" customFormat="false" ht="15" hidden="false" customHeight="false" outlineLevel="0" collapsed="false"/>
    <row r="294" customFormat="false" ht="15" hidden="false" customHeight="false" outlineLevel="0" collapsed="false"/>
    <row r="295" customFormat="false" ht="15" hidden="false" customHeight="false" outlineLevel="0" collapsed="false"/>
    <row r="296" customFormat="false" ht="15" hidden="false" customHeight="false" outlineLevel="0" collapsed="false"/>
    <row r="297" customFormat="false" ht="15" hidden="false" customHeight="false" outlineLevel="0" collapsed="false"/>
    <row r="298" customFormat="false" ht="15" hidden="false" customHeight="false" outlineLevel="0" collapsed="false"/>
    <row r="299" customFormat="false" ht="15" hidden="false" customHeight="false" outlineLevel="0" collapsed="false"/>
    <row r="300" customFormat="false" ht="15" hidden="false" customHeight="false" outlineLevel="0" collapsed="false"/>
    <row r="301" customFormat="false" ht="15" hidden="false" customHeight="false" outlineLevel="0" collapsed="false"/>
    <row r="302" customFormat="false" ht="15" hidden="false" customHeight="false" outlineLevel="0" collapsed="false"/>
    <row r="303" customFormat="false" ht="15" hidden="false" customHeight="false" outlineLevel="0" collapsed="false"/>
    <row r="304" customFormat="false" ht="15" hidden="false" customHeight="false" outlineLevel="0" collapsed="false"/>
    <row r="305" customFormat="false" ht="15" hidden="false" customHeight="false" outlineLevel="0" collapsed="false"/>
    <row r="306" customFormat="false" ht="15" hidden="false" customHeight="false" outlineLevel="0" collapsed="false"/>
    <row r="307" customFormat="false" ht="15" hidden="false" customHeight="false" outlineLevel="0" collapsed="false"/>
    <row r="308" customFormat="false" ht="15" hidden="false" customHeight="false" outlineLevel="0" collapsed="false"/>
    <row r="309" customFormat="false" ht="15" hidden="false" customHeight="false" outlineLevel="0" collapsed="false"/>
    <row r="310" customFormat="false" ht="15" hidden="false" customHeight="false" outlineLevel="0" collapsed="false"/>
    <row r="311" customFormat="false" ht="15" hidden="false" customHeight="false" outlineLevel="0" collapsed="false"/>
    <row r="312" customFormat="false" ht="15" hidden="false" customHeight="false" outlineLevel="0" collapsed="false"/>
    <row r="313" customFormat="false" ht="15" hidden="false" customHeight="false" outlineLevel="0" collapsed="false"/>
    <row r="314" customFormat="false" ht="15" hidden="false" customHeight="false" outlineLevel="0" collapsed="false"/>
    <row r="315" customFormat="false" ht="15" hidden="false" customHeight="false" outlineLevel="0" collapsed="false"/>
    <row r="316" customFormat="false" ht="15" hidden="false" customHeight="false" outlineLevel="0" collapsed="false"/>
    <row r="317" customFormat="false" ht="15" hidden="false" customHeight="false" outlineLevel="0" collapsed="false"/>
    <row r="318" customFormat="false" ht="15" hidden="false" customHeight="false" outlineLevel="0" collapsed="false"/>
    <row r="319" customFormat="false" ht="15" hidden="false" customHeight="false" outlineLevel="0" collapsed="false"/>
    <row r="320" customFormat="false" ht="15" hidden="false" customHeight="false" outlineLevel="0" collapsed="false"/>
    <row r="321" customFormat="false" ht="15" hidden="false" customHeight="false" outlineLevel="0" collapsed="false"/>
    <row r="322" customFormat="false" ht="15" hidden="false" customHeight="false" outlineLevel="0" collapsed="false"/>
    <row r="323" customFormat="false" ht="15" hidden="false" customHeight="false" outlineLevel="0" collapsed="false"/>
    <row r="324" customFormat="false" ht="15" hidden="false" customHeight="false" outlineLevel="0" collapsed="false"/>
    <row r="325" customFormat="false" ht="15" hidden="false" customHeight="false" outlineLevel="0" collapsed="false"/>
    <row r="326" customFormat="false" ht="15" hidden="false" customHeight="false" outlineLevel="0" collapsed="false"/>
    <row r="327" customFormat="false" ht="15" hidden="false" customHeight="false" outlineLevel="0" collapsed="false"/>
    <row r="328" customFormat="false" ht="15" hidden="false" customHeight="false" outlineLevel="0" collapsed="false"/>
    <row r="329" customFormat="false" ht="15" hidden="false" customHeight="false" outlineLevel="0" collapsed="false"/>
    <row r="330" customFormat="false" ht="15" hidden="false" customHeight="false" outlineLevel="0" collapsed="false"/>
    <row r="331" customFormat="false" ht="15" hidden="false" customHeight="false" outlineLevel="0" collapsed="false"/>
    <row r="332" customFormat="false" ht="15" hidden="false" customHeight="false" outlineLevel="0" collapsed="false"/>
    <row r="333" customFormat="false" ht="15" hidden="false" customHeight="false" outlineLevel="0" collapsed="false"/>
    <row r="334" customFormat="false" ht="15" hidden="false" customHeight="false" outlineLevel="0" collapsed="false"/>
    <row r="335" customFormat="false" ht="15" hidden="false" customHeight="false" outlineLevel="0" collapsed="false"/>
    <row r="336" customFormat="false" ht="15" hidden="false" customHeight="false" outlineLevel="0" collapsed="false"/>
    <row r="337" customFormat="false" ht="15" hidden="false" customHeight="false" outlineLevel="0" collapsed="false"/>
    <row r="338" customFormat="false" ht="15" hidden="false" customHeight="false" outlineLevel="0" collapsed="false"/>
    <row r="339" customFormat="false" ht="15" hidden="false" customHeight="false" outlineLevel="0" collapsed="false"/>
    <row r="340" customFormat="false" ht="15" hidden="false" customHeight="false" outlineLevel="0" collapsed="false"/>
    <row r="341" customFormat="false" ht="15" hidden="false" customHeight="false" outlineLevel="0" collapsed="false"/>
    <row r="342" customFormat="false" ht="15" hidden="false" customHeight="false" outlineLevel="0" collapsed="false"/>
    <row r="343" customFormat="false" ht="15" hidden="false" customHeight="false" outlineLevel="0" collapsed="false"/>
    <row r="344" customFormat="false" ht="15" hidden="false" customHeight="false" outlineLevel="0" collapsed="false"/>
    <row r="345" customFormat="false" ht="15" hidden="false" customHeight="false" outlineLevel="0" collapsed="false"/>
    <row r="346" customFormat="false" ht="15" hidden="false" customHeight="false" outlineLevel="0" collapsed="false"/>
    <row r="347" customFormat="false" ht="15" hidden="false" customHeight="false" outlineLevel="0" collapsed="false"/>
    <row r="348" customFormat="false" ht="15" hidden="false" customHeight="false" outlineLevel="0" collapsed="false"/>
    <row r="349" customFormat="false" ht="15" hidden="false" customHeight="false" outlineLevel="0" collapsed="false"/>
    <row r="350" customFormat="false" ht="15" hidden="false" customHeight="false" outlineLevel="0" collapsed="false"/>
    <row r="351" customFormat="false" ht="15" hidden="false" customHeight="false" outlineLevel="0" collapsed="false"/>
    <row r="352" customFormat="false" ht="15" hidden="false" customHeight="false" outlineLevel="0" collapsed="false"/>
    <row r="353" customFormat="false" ht="15" hidden="false" customHeight="false" outlineLevel="0" collapsed="false"/>
    <row r="354" customFormat="false" ht="15" hidden="false" customHeight="false" outlineLevel="0" collapsed="false"/>
    <row r="355" customFormat="false" ht="15" hidden="false" customHeight="false" outlineLevel="0" collapsed="false"/>
    <row r="356" customFormat="false" ht="15" hidden="false" customHeight="false" outlineLevel="0" collapsed="false"/>
    <row r="357" customFormat="false" ht="15" hidden="false" customHeight="false" outlineLevel="0" collapsed="false"/>
    <row r="358" customFormat="false" ht="15" hidden="false" customHeight="false" outlineLevel="0" collapsed="false"/>
    <row r="359" customFormat="false" ht="15" hidden="false" customHeight="false" outlineLevel="0" collapsed="false"/>
    <row r="360" customFormat="false" ht="15" hidden="false" customHeight="false" outlineLevel="0" collapsed="false"/>
    <row r="361" customFormat="false" ht="15" hidden="false" customHeight="false" outlineLevel="0" collapsed="false"/>
    <row r="362" customFormat="false" ht="15" hidden="false" customHeight="false" outlineLevel="0" collapsed="false"/>
    <row r="363" customFormat="false" ht="15" hidden="false" customHeight="false" outlineLevel="0" collapsed="false"/>
    <row r="364" customFormat="false" ht="15" hidden="false" customHeight="false" outlineLevel="0" collapsed="false"/>
    <row r="365" customFormat="false" ht="15" hidden="false" customHeight="false" outlineLevel="0" collapsed="false"/>
    <row r="366" customFormat="false" ht="15" hidden="false" customHeight="false" outlineLevel="0" collapsed="false"/>
    <row r="367" customFormat="false" ht="15" hidden="false" customHeight="false" outlineLevel="0" collapsed="false"/>
    <row r="368" customFormat="false" ht="15" hidden="false" customHeight="false" outlineLevel="0" collapsed="false"/>
    <row r="369" customFormat="false" ht="15" hidden="false" customHeight="false" outlineLevel="0" collapsed="false"/>
    <row r="370" customFormat="false" ht="15" hidden="false" customHeight="false" outlineLevel="0" collapsed="false"/>
    <row r="371" customFormat="false" ht="15" hidden="false" customHeight="false" outlineLevel="0" collapsed="false"/>
    <row r="372" customFormat="false" ht="15" hidden="false" customHeight="false" outlineLevel="0" collapsed="false"/>
    <row r="373" customFormat="false" ht="15" hidden="false" customHeight="false" outlineLevel="0" collapsed="false"/>
    <row r="374" customFormat="false" ht="15" hidden="false" customHeight="false" outlineLevel="0" collapsed="false"/>
    <row r="375" customFormat="false" ht="15" hidden="false" customHeight="false" outlineLevel="0" collapsed="false"/>
    <row r="376" customFormat="false" ht="15" hidden="false" customHeight="false" outlineLevel="0" collapsed="false"/>
    <row r="377" customFormat="false" ht="15" hidden="false" customHeight="false" outlineLevel="0" collapsed="false"/>
    <row r="378" customFormat="false" ht="15" hidden="false" customHeight="false" outlineLevel="0" collapsed="false"/>
    <row r="379" customFormat="false" ht="15" hidden="false" customHeight="false" outlineLevel="0" collapsed="false"/>
    <row r="380" customFormat="false" ht="15" hidden="false" customHeight="false" outlineLevel="0" collapsed="false"/>
    <row r="381" customFormat="false" ht="15" hidden="false" customHeight="false" outlineLevel="0" collapsed="false"/>
    <row r="382" customFormat="false" ht="15" hidden="false" customHeight="false" outlineLevel="0" collapsed="false"/>
    <row r="383" customFormat="false" ht="15" hidden="false" customHeight="false" outlineLevel="0" collapsed="false"/>
    <row r="384" customFormat="false" ht="15" hidden="false" customHeight="false" outlineLevel="0" collapsed="false"/>
    <row r="385" customFormat="false" ht="15" hidden="false" customHeight="false" outlineLevel="0" collapsed="false"/>
    <row r="386" customFormat="false" ht="15" hidden="false" customHeight="false" outlineLevel="0" collapsed="false"/>
    <row r="387" customFormat="false" ht="15" hidden="false" customHeight="false" outlineLevel="0" collapsed="false"/>
    <row r="388" customFormat="false" ht="15" hidden="false" customHeight="false" outlineLevel="0" collapsed="false"/>
    <row r="389" customFormat="false" ht="15" hidden="false" customHeight="false" outlineLevel="0" collapsed="false"/>
    <row r="390" customFormat="false" ht="15" hidden="false" customHeight="false" outlineLevel="0" collapsed="false"/>
    <row r="391" customFormat="false" ht="15" hidden="false" customHeight="false" outlineLevel="0" collapsed="false"/>
    <row r="392" customFormat="false" ht="15" hidden="false" customHeight="false" outlineLevel="0" collapsed="false"/>
    <row r="393" customFormat="false" ht="15" hidden="false" customHeight="false" outlineLevel="0" collapsed="false"/>
    <row r="394" customFormat="false" ht="15" hidden="false" customHeight="false" outlineLevel="0" collapsed="false"/>
    <row r="395" customFormat="false" ht="15" hidden="false" customHeight="false" outlineLevel="0" collapsed="false"/>
    <row r="396" customFormat="false" ht="15" hidden="false" customHeight="false" outlineLevel="0" collapsed="false"/>
    <row r="397" customFormat="false" ht="15" hidden="false" customHeight="false" outlineLevel="0" collapsed="false"/>
    <row r="398" customFormat="false" ht="15" hidden="false" customHeight="false" outlineLevel="0" collapsed="false"/>
    <row r="399" customFormat="false" ht="15" hidden="false" customHeight="false" outlineLevel="0" collapsed="false"/>
    <row r="400" customFormat="false" ht="15" hidden="false" customHeight="false" outlineLevel="0" collapsed="false"/>
    <row r="401" customFormat="false" ht="15" hidden="false" customHeight="false" outlineLevel="0" collapsed="false"/>
    <row r="402" customFormat="false" ht="15" hidden="false" customHeight="false" outlineLevel="0" collapsed="false"/>
    <row r="403" customFormat="false" ht="15" hidden="false" customHeight="false" outlineLevel="0" collapsed="false"/>
    <row r="404" customFormat="false" ht="15" hidden="false" customHeight="false" outlineLevel="0" collapsed="false"/>
    <row r="405" customFormat="false" ht="15" hidden="false" customHeight="false" outlineLevel="0" collapsed="false"/>
    <row r="406" customFormat="false" ht="15" hidden="false" customHeight="false" outlineLevel="0" collapsed="false"/>
    <row r="407" customFormat="false" ht="15" hidden="false" customHeight="false" outlineLevel="0" collapsed="false"/>
    <row r="408" customFormat="false" ht="15" hidden="false" customHeight="false" outlineLevel="0" collapsed="false"/>
    <row r="409" customFormat="false" ht="15" hidden="false" customHeight="false" outlineLevel="0" collapsed="false"/>
    <row r="410" customFormat="false" ht="15" hidden="false" customHeight="false" outlineLevel="0" collapsed="false"/>
    <row r="411" customFormat="false" ht="15" hidden="false" customHeight="false" outlineLevel="0" collapsed="false"/>
    <row r="412" customFormat="false" ht="15" hidden="false" customHeight="false" outlineLevel="0" collapsed="false"/>
    <row r="413" customFormat="false" ht="15" hidden="false" customHeight="false" outlineLevel="0" collapsed="false"/>
    <row r="414" customFormat="false" ht="15" hidden="false" customHeight="false" outlineLevel="0" collapsed="false"/>
    <row r="415" customFormat="false" ht="15" hidden="false" customHeight="false" outlineLevel="0" collapsed="false"/>
    <row r="416" customFormat="false" ht="15" hidden="false" customHeight="false" outlineLevel="0" collapsed="false"/>
    <row r="417" customFormat="false" ht="15" hidden="false" customHeight="false" outlineLevel="0" collapsed="false"/>
    <row r="418" customFormat="false" ht="15" hidden="false" customHeight="false" outlineLevel="0" collapsed="false"/>
    <row r="419" customFormat="false" ht="15" hidden="false" customHeight="false" outlineLevel="0" collapsed="false"/>
    <row r="420" customFormat="false" ht="15" hidden="false" customHeight="false" outlineLevel="0" collapsed="false"/>
    <row r="421" customFormat="false" ht="15" hidden="false" customHeight="false" outlineLevel="0" collapsed="false"/>
    <row r="422" customFormat="false" ht="15" hidden="false" customHeight="false" outlineLevel="0" collapsed="false"/>
    <row r="423" customFormat="false" ht="15" hidden="false" customHeight="false" outlineLevel="0" collapsed="false"/>
    <row r="424" customFormat="false" ht="15" hidden="false" customHeight="false" outlineLevel="0" collapsed="false"/>
    <row r="425" customFormat="false" ht="15" hidden="false" customHeight="false" outlineLevel="0" collapsed="false"/>
    <row r="426" customFormat="false" ht="15" hidden="false" customHeight="false" outlineLevel="0" collapsed="false"/>
    <row r="427" customFormat="false" ht="15" hidden="false" customHeight="false" outlineLevel="0" collapsed="false"/>
    <row r="428" customFormat="false" ht="15" hidden="false" customHeight="false" outlineLevel="0" collapsed="false"/>
    <row r="429" customFormat="false" ht="15" hidden="false" customHeight="false" outlineLevel="0" collapsed="false"/>
    <row r="430" customFormat="false" ht="15" hidden="false" customHeight="false" outlineLevel="0" collapsed="false"/>
    <row r="431" customFormat="false" ht="15" hidden="false" customHeight="false" outlineLevel="0" collapsed="false"/>
    <row r="432" customFormat="false" ht="15" hidden="false" customHeight="false" outlineLevel="0" collapsed="false"/>
    <row r="433" customFormat="false" ht="15" hidden="false" customHeight="false" outlineLevel="0" collapsed="false"/>
    <row r="434" customFormat="false" ht="15" hidden="false" customHeight="false" outlineLevel="0" collapsed="false"/>
    <row r="435" customFormat="false" ht="15" hidden="false" customHeight="false" outlineLevel="0" collapsed="false"/>
    <row r="436" customFormat="false" ht="15" hidden="false" customHeight="false" outlineLevel="0" collapsed="false"/>
    <row r="437" customFormat="false" ht="15" hidden="false" customHeight="false" outlineLevel="0" collapsed="false"/>
    <row r="438" customFormat="false" ht="15" hidden="false" customHeight="false" outlineLevel="0" collapsed="false"/>
    <row r="439" customFormat="false" ht="15" hidden="false" customHeight="false" outlineLevel="0" collapsed="false"/>
    <row r="440" customFormat="false" ht="15" hidden="false" customHeight="false" outlineLevel="0" collapsed="false"/>
    <row r="441" customFormat="false" ht="15" hidden="false" customHeight="false" outlineLevel="0" collapsed="false"/>
    <row r="442" customFormat="false" ht="15" hidden="false" customHeight="false" outlineLevel="0" collapsed="false"/>
    <row r="443" customFormat="false" ht="15" hidden="false" customHeight="false" outlineLevel="0" collapsed="false"/>
    <row r="444" customFormat="false" ht="15" hidden="false" customHeight="false" outlineLevel="0" collapsed="false"/>
    <row r="445" customFormat="false" ht="15" hidden="false" customHeight="false" outlineLevel="0" collapsed="false"/>
    <row r="446" customFormat="false" ht="15" hidden="false" customHeight="false" outlineLevel="0" collapsed="false"/>
    <row r="447" customFormat="false" ht="15" hidden="false" customHeight="false" outlineLevel="0" collapsed="false"/>
    <row r="448" customFormat="false" ht="15" hidden="false" customHeight="false" outlineLevel="0" collapsed="false"/>
    <row r="449" customFormat="false" ht="15" hidden="false" customHeight="false" outlineLevel="0" collapsed="false"/>
    <row r="450" customFormat="false" ht="15" hidden="false" customHeight="false" outlineLevel="0" collapsed="false"/>
    <row r="451" customFormat="false" ht="15" hidden="false" customHeight="false" outlineLevel="0" collapsed="false"/>
    <row r="452" customFormat="false" ht="15" hidden="false" customHeight="false" outlineLevel="0" collapsed="false"/>
    <row r="453" customFormat="false" ht="15" hidden="false" customHeight="false" outlineLevel="0" collapsed="false"/>
    <row r="454" customFormat="false" ht="15" hidden="false" customHeight="false" outlineLevel="0" collapsed="false"/>
    <row r="455" customFormat="false" ht="15" hidden="false" customHeight="false" outlineLevel="0" collapsed="false"/>
    <row r="456" customFormat="false" ht="15" hidden="false" customHeight="false" outlineLevel="0" collapsed="false"/>
    <row r="457" customFormat="false" ht="15" hidden="false" customHeight="false" outlineLevel="0" collapsed="false"/>
    <row r="458" customFormat="false" ht="15" hidden="false" customHeight="false" outlineLevel="0" collapsed="false"/>
    <row r="459" customFormat="false" ht="15" hidden="false" customHeight="false" outlineLevel="0" collapsed="false"/>
    <row r="460" customFormat="false" ht="15" hidden="false" customHeight="false" outlineLevel="0" collapsed="false"/>
    <row r="461" customFormat="false" ht="15" hidden="false" customHeight="false" outlineLevel="0" collapsed="false"/>
    <row r="462" customFormat="false" ht="15" hidden="false" customHeight="false" outlineLevel="0" collapsed="false"/>
    <row r="463" customFormat="false" ht="15" hidden="false" customHeight="false" outlineLevel="0" collapsed="false"/>
    <row r="464" customFormat="false" ht="15" hidden="false" customHeight="false" outlineLevel="0" collapsed="false"/>
    <row r="465" customFormat="false" ht="15" hidden="false" customHeight="false" outlineLevel="0" collapsed="false"/>
    <row r="466" customFormat="false" ht="15" hidden="false" customHeight="false" outlineLevel="0" collapsed="false"/>
    <row r="467" customFormat="false" ht="15" hidden="false" customHeight="false" outlineLevel="0" collapsed="false"/>
    <row r="468" customFormat="false" ht="15" hidden="false" customHeight="false" outlineLevel="0" collapsed="false"/>
    <row r="469" customFormat="false" ht="15" hidden="false" customHeight="false" outlineLevel="0" collapsed="false"/>
    <row r="470" customFormat="false" ht="15" hidden="false" customHeight="false" outlineLevel="0" collapsed="false"/>
    <row r="471" customFormat="false" ht="15" hidden="false" customHeight="false" outlineLevel="0" collapsed="false"/>
    <row r="472" customFormat="false" ht="15" hidden="false" customHeight="false" outlineLevel="0" collapsed="false"/>
    <row r="473" customFormat="false" ht="15" hidden="false" customHeight="false" outlineLevel="0" collapsed="false"/>
    <row r="474" customFormat="false" ht="15" hidden="false" customHeight="false" outlineLevel="0" collapsed="false"/>
    <row r="475" customFormat="false" ht="15" hidden="false" customHeight="false" outlineLevel="0" collapsed="false"/>
    <row r="476" customFormat="false" ht="15" hidden="false" customHeight="false" outlineLevel="0" collapsed="false"/>
    <row r="477" customFormat="false" ht="15" hidden="false" customHeight="false" outlineLevel="0" collapsed="false"/>
    <row r="478" customFormat="false" ht="15" hidden="false" customHeight="false" outlineLevel="0" collapsed="false"/>
    <row r="479" customFormat="false" ht="15" hidden="false" customHeight="false" outlineLevel="0" collapsed="false"/>
    <row r="480" customFormat="false" ht="15" hidden="false" customHeight="false" outlineLevel="0" collapsed="false"/>
    <row r="481" customFormat="false" ht="15" hidden="false" customHeight="false" outlineLevel="0" collapsed="false"/>
    <row r="482" customFormat="false" ht="15" hidden="false" customHeight="false" outlineLevel="0" collapsed="false"/>
    <row r="483" customFormat="false" ht="15" hidden="false" customHeight="false" outlineLevel="0" collapsed="false"/>
    <row r="484" customFormat="false" ht="15" hidden="false" customHeight="false" outlineLevel="0" collapsed="false"/>
    <row r="485" customFormat="false" ht="15" hidden="false" customHeight="false" outlineLevel="0" collapsed="false"/>
    <row r="486" customFormat="false" ht="15" hidden="false" customHeight="false" outlineLevel="0" collapsed="false"/>
    <row r="487" customFormat="false" ht="15" hidden="false" customHeight="false" outlineLevel="0" collapsed="false"/>
    <row r="488" customFormat="false" ht="15" hidden="false" customHeight="false" outlineLevel="0" collapsed="false"/>
    <row r="489" customFormat="false" ht="15" hidden="false" customHeight="false" outlineLevel="0" collapsed="false"/>
    <row r="490" customFormat="false" ht="15" hidden="false" customHeight="false" outlineLevel="0" collapsed="false"/>
    <row r="491" customFormat="false" ht="15" hidden="false" customHeight="false" outlineLevel="0" collapsed="false"/>
    <row r="492" customFormat="false" ht="15" hidden="false" customHeight="false" outlineLevel="0" collapsed="false"/>
    <row r="493" customFormat="false" ht="15" hidden="false" customHeight="false" outlineLevel="0" collapsed="false"/>
    <row r="494" customFormat="false" ht="15" hidden="false" customHeight="false" outlineLevel="0" collapsed="false"/>
    <row r="495" customFormat="false" ht="15" hidden="false" customHeight="false" outlineLevel="0" collapsed="false"/>
    <row r="496" customFormat="false" ht="15" hidden="false" customHeight="false" outlineLevel="0" collapsed="false"/>
    <row r="497" customFormat="false" ht="15" hidden="false" customHeight="false" outlineLevel="0" collapsed="false"/>
    <row r="498" customFormat="false" ht="15" hidden="false" customHeight="false" outlineLevel="0" collapsed="false"/>
    <row r="499" customFormat="false" ht="15" hidden="false" customHeight="false" outlineLevel="0" collapsed="false"/>
    <row r="500" customFormat="false" ht="15" hidden="false" customHeight="false" outlineLevel="0" collapsed="false"/>
    <row r="501" customFormat="false" ht="15" hidden="false" customHeight="false" outlineLevel="0" collapsed="false"/>
    <row r="502" customFormat="false" ht="15" hidden="false" customHeight="false" outlineLevel="0" collapsed="false"/>
    <row r="503" customFormat="false" ht="15" hidden="false" customHeight="false" outlineLevel="0" collapsed="false"/>
    <row r="504" customFormat="false" ht="15" hidden="false" customHeight="false" outlineLevel="0" collapsed="false"/>
    <row r="505" customFormat="false" ht="15" hidden="false" customHeight="false" outlineLevel="0" collapsed="false"/>
    <row r="506" customFormat="false" ht="15" hidden="false" customHeight="false" outlineLevel="0" collapsed="false"/>
    <row r="507" customFormat="false" ht="15" hidden="false" customHeight="false" outlineLevel="0" collapsed="false"/>
    <row r="508" customFormat="false" ht="15" hidden="false" customHeight="false" outlineLevel="0" collapsed="false"/>
    <row r="509" customFormat="false" ht="15" hidden="false" customHeight="false" outlineLevel="0" collapsed="false"/>
    <row r="510" customFormat="false" ht="15" hidden="false" customHeight="false" outlineLevel="0" collapsed="false"/>
    <row r="511" customFormat="false" ht="15" hidden="false" customHeight="false" outlineLevel="0" collapsed="false"/>
    <row r="512" customFormat="false" ht="15" hidden="false" customHeight="false" outlineLevel="0" collapsed="false"/>
    <row r="513" customFormat="false" ht="15" hidden="false" customHeight="false" outlineLevel="0" collapsed="false"/>
    <row r="514" customFormat="false" ht="15" hidden="false" customHeight="false" outlineLevel="0" collapsed="false"/>
    <row r="515" customFormat="false" ht="15" hidden="false" customHeight="false" outlineLevel="0" collapsed="false"/>
    <row r="516" customFormat="false" ht="15" hidden="false" customHeight="false" outlineLevel="0" collapsed="false"/>
    <row r="517" customFormat="false" ht="15" hidden="false" customHeight="false" outlineLevel="0" collapsed="false"/>
    <row r="518" customFormat="false" ht="15" hidden="false" customHeight="false" outlineLevel="0" collapsed="false"/>
    <row r="519" customFormat="false" ht="15" hidden="false" customHeight="false" outlineLevel="0" collapsed="false"/>
    <row r="520" customFormat="false" ht="15" hidden="false" customHeight="false" outlineLevel="0" collapsed="false"/>
    <row r="521" customFormat="false" ht="15" hidden="false" customHeight="false" outlineLevel="0" collapsed="false"/>
    <row r="522" customFormat="false" ht="15" hidden="false" customHeight="false" outlineLevel="0" collapsed="false"/>
    <row r="523" customFormat="false" ht="15" hidden="false" customHeight="false" outlineLevel="0" collapsed="false"/>
    <row r="524" customFormat="false" ht="15" hidden="false" customHeight="false" outlineLevel="0" collapsed="false"/>
    <row r="525" customFormat="false" ht="15" hidden="false" customHeight="false" outlineLevel="0" collapsed="false"/>
    <row r="526" customFormat="false" ht="15" hidden="false" customHeight="false" outlineLevel="0" collapsed="false"/>
    <row r="527" customFormat="false" ht="15" hidden="false" customHeight="false" outlineLevel="0" collapsed="false"/>
    <row r="528" customFormat="false" ht="15" hidden="false" customHeight="false" outlineLevel="0" collapsed="false"/>
    <row r="529" customFormat="false" ht="15" hidden="false" customHeight="false" outlineLevel="0" collapsed="false"/>
    <row r="530" customFormat="false" ht="15" hidden="false" customHeight="false" outlineLevel="0" collapsed="false"/>
    <row r="531" customFormat="false" ht="15" hidden="false" customHeight="false" outlineLevel="0" collapsed="false"/>
    <row r="532" customFormat="false" ht="15" hidden="false" customHeight="false" outlineLevel="0" collapsed="false"/>
    <row r="533" customFormat="false" ht="15" hidden="false" customHeight="false" outlineLevel="0" collapsed="false"/>
    <row r="534" customFormat="false" ht="15" hidden="false" customHeight="false" outlineLevel="0" collapsed="false"/>
    <row r="535" customFormat="false" ht="15" hidden="false" customHeight="false" outlineLevel="0" collapsed="false"/>
    <row r="536" customFormat="false" ht="15" hidden="false" customHeight="false" outlineLevel="0" collapsed="false"/>
    <row r="537" customFormat="false" ht="15" hidden="false" customHeight="false" outlineLevel="0" collapsed="false"/>
    <row r="538" customFormat="false" ht="15" hidden="false" customHeight="false" outlineLevel="0" collapsed="false"/>
    <row r="539" customFormat="false" ht="15" hidden="false" customHeight="false" outlineLevel="0" collapsed="false"/>
    <row r="540" customFormat="false" ht="15" hidden="false" customHeight="false" outlineLevel="0" collapsed="false"/>
    <row r="541" customFormat="false" ht="15" hidden="false" customHeight="false" outlineLevel="0" collapsed="false"/>
    <row r="542" customFormat="false" ht="15" hidden="false" customHeight="false" outlineLevel="0" collapsed="false"/>
    <row r="543" customFormat="false" ht="15" hidden="false" customHeight="false" outlineLevel="0" collapsed="false"/>
    <row r="544" customFormat="false" ht="15" hidden="false" customHeight="false" outlineLevel="0" collapsed="false"/>
    <row r="545" customFormat="false" ht="15" hidden="false" customHeight="false" outlineLevel="0" collapsed="false"/>
    <row r="546" customFormat="false" ht="15" hidden="false" customHeight="false" outlineLevel="0" collapsed="false"/>
    <row r="547" customFormat="false" ht="15" hidden="false" customHeight="false" outlineLevel="0" collapsed="false"/>
    <row r="548" customFormat="false" ht="15" hidden="false" customHeight="false" outlineLevel="0" collapsed="false"/>
    <row r="549" customFormat="false" ht="15" hidden="false" customHeight="false" outlineLevel="0" collapsed="false"/>
    <row r="550" customFormat="false" ht="15" hidden="false" customHeight="false" outlineLevel="0" collapsed="false"/>
    <row r="551" customFormat="false" ht="15" hidden="false" customHeight="false" outlineLevel="0" collapsed="false"/>
    <row r="552" customFormat="false" ht="15" hidden="false" customHeight="false" outlineLevel="0" collapsed="false"/>
    <row r="553" customFormat="false" ht="15" hidden="false" customHeight="false" outlineLevel="0" collapsed="false"/>
    <row r="554" customFormat="false" ht="15" hidden="false" customHeight="false" outlineLevel="0" collapsed="false"/>
    <row r="555" customFormat="false" ht="15" hidden="false" customHeight="false" outlineLevel="0" collapsed="false"/>
    <row r="556" customFormat="false" ht="15" hidden="false" customHeight="false" outlineLevel="0" collapsed="false"/>
    <row r="557" customFormat="false" ht="15" hidden="false" customHeight="false" outlineLevel="0" collapsed="false"/>
    <row r="558" customFormat="false" ht="15" hidden="false" customHeight="false" outlineLevel="0" collapsed="false"/>
    <row r="559" customFormat="false" ht="15" hidden="false" customHeight="false" outlineLevel="0" collapsed="false"/>
    <row r="560" customFormat="false" ht="15" hidden="false" customHeight="false" outlineLevel="0" collapsed="false"/>
    <row r="561" customFormat="false" ht="15" hidden="false" customHeight="false" outlineLevel="0" collapsed="false"/>
    <row r="562" customFormat="false" ht="15" hidden="false" customHeight="false" outlineLevel="0" collapsed="false"/>
    <row r="563" customFormat="false" ht="15" hidden="false" customHeight="false" outlineLevel="0" collapsed="false"/>
    <row r="564" customFormat="false" ht="15" hidden="false" customHeight="false" outlineLevel="0" collapsed="false"/>
    <row r="565" customFormat="false" ht="15" hidden="false" customHeight="false" outlineLevel="0" collapsed="false"/>
    <row r="566" customFormat="false" ht="15" hidden="false" customHeight="false" outlineLevel="0" collapsed="false"/>
    <row r="567" customFormat="false" ht="15" hidden="false" customHeight="false" outlineLevel="0" collapsed="false"/>
    <row r="568" customFormat="false" ht="15" hidden="false" customHeight="false" outlineLevel="0" collapsed="false"/>
    <row r="569" customFormat="false" ht="15" hidden="false" customHeight="false" outlineLevel="0" collapsed="false"/>
    <row r="570" customFormat="false" ht="15" hidden="false" customHeight="false" outlineLevel="0" collapsed="false"/>
    <row r="571" customFormat="false" ht="15" hidden="false" customHeight="false" outlineLevel="0" collapsed="false"/>
    <row r="572" customFormat="false" ht="15" hidden="false" customHeight="false" outlineLevel="0" collapsed="false"/>
    <row r="573" customFormat="false" ht="15" hidden="false" customHeight="false" outlineLevel="0" collapsed="false"/>
    <row r="574" customFormat="false" ht="15" hidden="false" customHeight="false" outlineLevel="0" collapsed="false"/>
    <row r="575" customFormat="false" ht="15" hidden="false" customHeight="false" outlineLevel="0" collapsed="false"/>
    <row r="576" customFormat="false" ht="15" hidden="false" customHeight="false" outlineLevel="0" collapsed="false"/>
    <row r="577" customFormat="false" ht="15" hidden="false" customHeight="false" outlineLevel="0" collapsed="false"/>
    <row r="578" customFormat="false" ht="15" hidden="false" customHeight="false" outlineLevel="0" collapsed="false"/>
    <row r="579" customFormat="false" ht="15" hidden="false" customHeight="false" outlineLevel="0" collapsed="false"/>
    <row r="580" customFormat="false" ht="15" hidden="false" customHeight="false" outlineLevel="0" collapsed="false"/>
    <row r="581" customFormat="false" ht="15" hidden="false" customHeight="false" outlineLevel="0" collapsed="false"/>
    <row r="582" customFormat="false" ht="15" hidden="false" customHeight="false" outlineLevel="0" collapsed="false"/>
    <row r="583" customFormat="false" ht="15" hidden="false" customHeight="false" outlineLevel="0" collapsed="false"/>
    <row r="584" customFormat="false" ht="15" hidden="false" customHeight="false" outlineLevel="0" collapsed="false"/>
    <row r="585" customFormat="false" ht="15" hidden="false" customHeight="false" outlineLevel="0" collapsed="false"/>
    <row r="586" customFormat="false" ht="15" hidden="false" customHeight="false" outlineLevel="0" collapsed="false"/>
    <row r="587" customFormat="false" ht="15" hidden="false" customHeight="false" outlineLevel="0" collapsed="false"/>
    <row r="588" customFormat="false" ht="15" hidden="false" customHeight="false" outlineLevel="0" collapsed="false"/>
    <row r="589" customFormat="false" ht="15" hidden="false" customHeight="false" outlineLevel="0" collapsed="false"/>
    <row r="590" customFormat="false" ht="15" hidden="false" customHeight="false" outlineLevel="0" collapsed="false"/>
    <row r="591" customFormat="false" ht="15" hidden="false" customHeight="false" outlineLevel="0" collapsed="false"/>
    <row r="592" customFormat="false" ht="15" hidden="false" customHeight="false" outlineLevel="0" collapsed="false"/>
    <row r="593" customFormat="false" ht="15" hidden="false" customHeight="false" outlineLevel="0" collapsed="false"/>
    <row r="594" customFormat="false" ht="15" hidden="false" customHeight="false" outlineLevel="0" collapsed="false"/>
    <row r="595" customFormat="false" ht="15" hidden="false" customHeight="false" outlineLevel="0" collapsed="false"/>
    <row r="596" customFormat="false" ht="15" hidden="false" customHeight="false" outlineLevel="0" collapsed="false"/>
    <row r="597" customFormat="false" ht="15" hidden="false" customHeight="false" outlineLevel="0" collapsed="false"/>
    <row r="598" customFormat="false" ht="15" hidden="false" customHeight="false" outlineLevel="0" collapsed="false"/>
    <row r="599" customFormat="false" ht="15" hidden="false" customHeight="false" outlineLevel="0" collapsed="false"/>
    <row r="600" customFormat="false" ht="15" hidden="false" customHeight="false" outlineLevel="0" collapsed="false"/>
    <row r="601" customFormat="false" ht="15" hidden="false" customHeight="false" outlineLevel="0" collapsed="false"/>
    <row r="602" customFormat="false" ht="15" hidden="false" customHeight="false" outlineLevel="0" collapsed="false"/>
    <row r="603" customFormat="false" ht="15" hidden="false" customHeight="false" outlineLevel="0" collapsed="false"/>
    <row r="604" customFormat="false" ht="15" hidden="false" customHeight="false" outlineLevel="0" collapsed="false"/>
    <row r="605" customFormat="false" ht="15" hidden="false" customHeight="false" outlineLevel="0" collapsed="false"/>
    <row r="606" customFormat="false" ht="15" hidden="false" customHeight="false" outlineLevel="0" collapsed="false"/>
    <row r="607" customFormat="false" ht="15" hidden="false" customHeight="false" outlineLevel="0" collapsed="false"/>
    <row r="608" customFormat="false" ht="15" hidden="false" customHeight="false" outlineLevel="0" collapsed="false"/>
    <row r="609" customFormat="false" ht="15" hidden="false" customHeight="false" outlineLevel="0" collapsed="false"/>
    <row r="610" customFormat="false" ht="15" hidden="false" customHeight="false" outlineLevel="0" collapsed="false"/>
    <row r="611" customFormat="false" ht="15" hidden="false" customHeight="false" outlineLevel="0" collapsed="false"/>
    <row r="612" customFormat="false" ht="15" hidden="false" customHeight="false" outlineLevel="0" collapsed="false"/>
    <row r="613" customFormat="false" ht="15" hidden="false" customHeight="false" outlineLevel="0" collapsed="false"/>
    <row r="614" customFormat="false" ht="15" hidden="false" customHeight="false" outlineLevel="0" collapsed="false"/>
    <row r="615" customFormat="false" ht="15" hidden="false" customHeight="false" outlineLevel="0" collapsed="false"/>
    <row r="616" customFormat="false" ht="15" hidden="false" customHeight="false" outlineLevel="0" collapsed="false"/>
    <row r="617" customFormat="false" ht="15" hidden="false" customHeight="false" outlineLevel="0" collapsed="false"/>
    <row r="618" customFormat="false" ht="15" hidden="false" customHeight="false" outlineLevel="0" collapsed="false"/>
    <row r="619" customFormat="false" ht="15" hidden="false" customHeight="false" outlineLevel="0" collapsed="false"/>
    <row r="620" customFormat="false" ht="15" hidden="false" customHeight="false" outlineLevel="0" collapsed="false"/>
    <row r="621" customFormat="false" ht="15" hidden="false" customHeight="false" outlineLevel="0" collapsed="false"/>
    <row r="622" customFormat="false" ht="15" hidden="false" customHeight="false" outlineLevel="0" collapsed="false"/>
    <row r="623" customFormat="false" ht="15" hidden="false" customHeight="false" outlineLevel="0" collapsed="false"/>
    <row r="624" customFormat="false" ht="15" hidden="false" customHeight="false" outlineLevel="0" collapsed="false"/>
    <row r="625" customFormat="false" ht="15" hidden="false" customHeight="false" outlineLevel="0" collapsed="false"/>
    <row r="626" customFormat="false" ht="15" hidden="false" customHeight="false" outlineLevel="0" collapsed="false"/>
    <row r="627" customFormat="false" ht="15" hidden="false" customHeight="false" outlineLevel="0" collapsed="false"/>
    <row r="628" customFormat="false" ht="15" hidden="false" customHeight="false" outlineLevel="0" collapsed="false"/>
    <row r="629" customFormat="false" ht="15" hidden="false" customHeight="false" outlineLevel="0" collapsed="false"/>
    <row r="630" customFormat="false" ht="15" hidden="false" customHeight="false" outlineLevel="0" collapsed="false"/>
    <row r="631" customFormat="false" ht="15" hidden="false" customHeight="false" outlineLevel="0" collapsed="false"/>
    <row r="632" customFormat="false" ht="15" hidden="false" customHeight="false" outlineLevel="0" collapsed="false"/>
    <row r="633" customFormat="false" ht="15" hidden="false" customHeight="false" outlineLevel="0" collapsed="false"/>
    <row r="634" customFormat="false" ht="15" hidden="false" customHeight="false" outlineLevel="0" collapsed="false"/>
    <row r="635" customFormat="false" ht="15" hidden="false" customHeight="false" outlineLevel="0" collapsed="false"/>
    <row r="636" customFormat="false" ht="15" hidden="false" customHeight="false" outlineLevel="0" collapsed="false"/>
    <row r="637" customFormat="false" ht="15" hidden="false" customHeight="false" outlineLevel="0" collapsed="false"/>
    <row r="638" customFormat="false" ht="15" hidden="false" customHeight="false" outlineLevel="0" collapsed="false"/>
    <row r="639" customFormat="false" ht="15" hidden="false" customHeight="false" outlineLevel="0" collapsed="false"/>
    <row r="640" customFormat="false" ht="15" hidden="false" customHeight="false" outlineLevel="0" collapsed="false"/>
    <row r="641" customFormat="false" ht="15" hidden="false" customHeight="false" outlineLevel="0" collapsed="false"/>
    <row r="642" customFormat="false" ht="15" hidden="false" customHeight="false" outlineLevel="0" collapsed="false"/>
    <row r="643" customFormat="false" ht="15" hidden="false" customHeight="false" outlineLevel="0" collapsed="false"/>
    <row r="644" customFormat="false" ht="15" hidden="false" customHeight="false" outlineLevel="0" collapsed="false"/>
    <row r="645" customFormat="false" ht="15" hidden="false" customHeight="false" outlineLevel="0" collapsed="false"/>
    <row r="646" customFormat="false" ht="15" hidden="false" customHeight="false" outlineLevel="0" collapsed="false"/>
    <row r="647" customFormat="false" ht="15" hidden="false" customHeight="false" outlineLevel="0" collapsed="false"/>
    <row r="648" customFormat="false" ht="15" hidden="false" customHeight="false" outlineLevel="0" collapsed="false"/>
    <row r="649" customFormat="false" ht="15" hidden="false" customHeight="false" outlineLevel="0" collapsed="false"/>
    <row r="650" customFormat="false" ht="15" hidden="false" customHeight="false" outlineLevel="0" collapsed="false"/>
    <row r="651" customFormat="false" ht="15" hidden="false" customHeight="false" outlineLevel="0" collapsed="false"/>
    <row r="652" customFormat="false" ht="15" hidden="false" customHeight="false" outlineLevel="0" collapsed="false"/>
    <row r="653" customFormat="false" ht="15" hidden="false" customHeight="false" outlineLevel="0" collapsed="false"/>
    <row r="654" customFormat="false" ht="15" hidden="false" customHeight="false" outlineLevel="0" collapsed="false"/>
    <row r="655" customFormat="false" ht="15" hidden="false" customHeight="false" outlineLevel="0" collapsed="false"/>
    <row r="656" customFormat="false" ht="15" hidden="false" customHeight="false" outlineLevel="0" collapsed="false"/>
    <row r="657" customFormat="false" ht="15" hidden="false" customHeight="false" outlineLevel="0" collapsed="false"/>
    <row r="658" customFormat="false" ht="15" hidden="false" customHeight="false" outlineLevel="0" collapsed="false"/>
    <row r="659" customFormat="false" ht="15" hidden="false" customHeight="false" outlineLevel="0" collapsed="false"/>
    <row r="660" customFormat="false" ht="15" hidden="false" customHeight="false" outlineLevel="0" collapsed="false"/>
    <row r="661" customFormat="false" ht="15" hidden="false" customHeight="false" outlineLevel="0" collapsed="false"/>
    <row r="662" customFormat="false" ht="15" hidden="false" customHeight="false" outlineLevel="0" collapsed="false"/>
    <row r="663" customFormat="false" ht="15" hidden="false" customHeight="false" outlineLevel="0" collapsed="false"/>
    <row r="664" customFormat="false" ht="15" hidden="false" customHeight="false" outlineLevel="0" collapsed="false"/>
    <row r="665" customFormat="false" ht="15" hidden="false" customHeight="false" outlineLevel="0" collapsed="false"/>
    <row r="666" customFormat="false" ht="15" hidden="false" customHeight="false" outlineLevel="0" collapsed="false"/>
    <row r="667" customFormat="false" ht="15" hidden="false" customHeight="false" outlineLevel="0" collapsed="false"/>
    <row r="668" customFormat="false" ht="15" hidden="false" customHeight="false" outlineLevel="0" collapsed="false"/>
    <row r="669" customFormat="false" ht="15" hidden="false" customHeight="false" outlineLevel="0" collapsed="false"/>
    <row r="670" customFormat="false" ht="15" hidden="false" customHeight="false" outlineLevel="0" collapsed="false"/>
    <row r="671" customFormat="false" ht="15" hidden="false" customHeight="false" outlineLevel="0" collapsed="false"/>
    <row r="672" customFormat="false" ht="15" hidden="false" customHeight="false" outlineLevel="0" collapsed="false"/>
    <row r="673" customFormat="false" ht="15" hidden="false" customHeight="false" outlineLevel="0" collapsed="false"/>
    <row r="674" customFormat="false" ht="15" hidden="false" customHeight="false" outlineLevel="0" collapsed="false"/>
    <row r="675" customFormat="false" ht="15" hidden="false" customHeight="false" outlineLevel="0" collapsed="false"/>
    <row r="676" customFormat="false" ht="15" hidden="false" customHeight="false" outlineLevel="0" collapsed="false"/>
    <row r="677" customFormat="false" ht="15" hidden="false" customHeight="false" outlineLevel="0" collapsed="false"/>
    <row r="678" customFormat="false" ht="15" hidden="false" customHeight="false" outlineLevel="0" collapsed="false"/>
    <row r="679" customFormat="false" ht="15" hidden="false" customHeight="false" outlineLevel="0" collapsed="false"/>
    <row r="680" customFormat="false" ht="15" hidden="false" customHeight="false" outlineLevel="0" collapsed="false"/>
    <row r="681" customFormat="false" ht="15" hidden="false" customHeight="false" outlineLevel="0" collapsed="false"/>
    <row r="682" customFormat="false" ht="15" hidden="false" customHeight="false" outlineLevel="0" collapsed="false"/>
    <row r="683" customFormat="false" ht="15" hidden="false" customHeight="false" outlineLevel="0" collapsed="false"/>
    <row r="684" customFormat="false" ht="15" hidden="false" customHeight="false" outlineLevel="0" collapsed="false"/>
    <row r="685" customFormat="false" ht="15" hidden="false" customHeight="false" outlineLevel="0" collapsed="false"/>
    <row r="686" customFormat="false" ht="15" hidden="false" customHeight="false" outlineLevel="0" collapsed="false"/>
    <row r="687" customFormat="false" ht="15" hidden="false" customHeight="false" outlineLevel="0" collapsed="false"/>
    <row r="688" customFormat="false" ht="15" hidden="false" customHeight="false" outlineLevel="0" collapsed="false"/>
    <row r="689" customFormat="false" ht="15" hidden="false" customHeight="false" outlineLevel="0" collapsed="false"/>
    <row r="690" customFormat="false" ht="15" hidden="false" customHeight="false" outlineLevel="0" collapsed="false"/>
    <row r="691" customFormat="false" ht="15" hidden="false" customHeight="false" outlineLevel="0" collapsed="false"/>
    <row r="692" customFormat="false" ht="15" hidden="false" customHeight="false" outlineLevel="0" collapsed="false"/>
    <row r="693" customFormat="false" ht="15" hidden="false" customHeight="false" outlineLevel="0" collapsed="false"/>
    <row r="694" customFormat="false" ht="15" hidden="false" customHeight="false" outlineLevel="0" collapsed="false"/>
    <row r="695" customFormat="false" ht="15" hidden="false" customHeight="false" outlineLevel="0" collapsed="false"/>
    <row r="696" customFormat="false" ht="15" hidden="false" customHeight="false" outlineLevel="0" collapsed="false"/>
    <row r="697" customFormat="false" ht="15" hidden="false" customHeight="false" outlineLevel="0" collapsed="false"/>
    <row r="698" customFormat="false" ht="15" hidden="false" customHeight="false" outlineLevel="0" collapsed="false"/>
    <row r="699" customFormat="false" ht="15" hidden="false" customHeight="false" outlineLevel="0" collapsed="false"/>
    <row r="700" customFormat="false" ht="15" hidden="false" customHeight="false" outlineLevel="0" collapsed="false"/>
    <row r="701" customFormat="false" ht="15" hidden="false" customHeight="false" outlineLevel="0" collapsed="false"/>
    <row r="702" customFormat="false" ht="15" hidden="false" customHeight="false" outlineLevel="0" collapsed="false"/>
    <row r="703" customFormat="false" ht="15" hidden="false" customHeight="false" outlineLevel="0" collapsed="false"/>
    <row r="704" customFormat="false" ht="15" hidden="false" customHeight="false" outlineLevel="0" collapsed="false"/>
    <row r="705" customFormat="false" ht="15" hidden="false" customHeight="false" outlineLevel="0" collapsed="false"/>
    <row r="706" customFormat="false" ht="15" hidden="false" customHeight="false" outlineLevel="0" collapsed="false"/>
    <row r="707" customFormat="false" ht="15" hidden="false" customHeight="false" outlineLevel="0" collapsed="false"/>
    <row r="708" customFormat="false" ht="15" hidden="false" customHeight="false" outlineLevel="0" collapsed="false"/>
    <row r="709" customFormat="false" ht="15" hidden="false" customHeight="false" outlineLevel="0" collapsed="false"/>
    <row r="710" customFormat="false" ht="15" hidden="false" customHeight="false" outlineLevel="0" collapsed="false"/>
    <row r="711" customFormat="false" ht="15" hidden="false" customHeight="false" outlineLevel="0" collapsed="false"/>
    <row r="712" customFormat="false" ht="15" hidden="false" customHeight="false" outlineLevel="0" collapsed="false"/>
    <row r="713" customFormat="false" ht="15" hidden="false" customHeight="false" outlineLevel="0" collapsed="false"/>
    <row r="714" customFormat="false" ht="15" hidden="false" customHeight="false" outlineLevel="0" collapsed="false"/>
    <row r="715" customFormat="false" ht="15" hidden="false" customHeight="false" outlineLevel="0" collapsed="false"/>
    <row r="716" customFormat="false" ht="15" hidden="false" customHeight="false" outlineLevel="0" collapsed="false"/>
    <row r="717" customFormat="false" ht="15" hidden="false" customHeight="false" outlineLevel="0" collapsed="false"/>
    <row r="718" customFormat="false" ht="15" hidden="false" customHeight="false" outlineLevel="0" collapsed="false"/>
    <row r="719" customFormat="false" ht="15" hidden="false" customHeight="false" outlineLevel="0" collapsed="false"/>
    <row r="720" customFormat="false" ht="15" hidden="false" customHeight="false" outlineLevel="0" collapsed="false"/>
    <row r="721" customFormat="false" ht="15" hidden="false" customHeight="false" outlineLevel="0" collapsed="false"/>
    <row r="722" customFormat="false" ht="15" hidden="false" customHeight="false" outlineLevel="0" collapsed="false"/>
    <row r="723" customFormat="false" ht="15" hidden="false" customHeight="false" outlineLevel="0" collapsed="false"/>
    <row r="724" customFormat="false" ht="15" hidden="false" customHeight="false" outlineLevel="0" collapsed="false"/>
    <row r="725" customFormat="false" ht="15" hidden="false" customHeight="false" outlineLevel="0" collapsed="false"/>
    <row r="726" customFormat="false" ht="15" hidden="false" customHeight="false" outlineLevel="0" collapsed="false"/>
    <row r="727" customFormat="false" ht="15" hidden="false" customHeight="false" outlineLevel="0" collapsed="false"/>
    <row r="728" customFormat="false" ht="15" hidden="false" customHeight="false" outlineLevel="0" collapsed="false"/>
    <row r="729" customFormat="false" ht="15" hidden="false" customHeight="false" outlineLevel="0" collapsed="false"/>
    <row r="730" customFormat="false" ht="15" hidden="false" customHeight="false" outlineLevel="0" collapsed="false"/>
    <row r="731" customFormat="false" ht="15" hidden="false" customHeight="false" outlineLevel="0" collapsed="false"/>
    <row r="732" customFormat="false" ht="15" hidden="false" customHeight="false" outlineLevel="0" collapsed="false"/>
    <row r="733" customFormat="false" ht="15" hidden="false" customHeight="false" outlineLevel="0" collapsed="false"/>
    <row r="734" customFormat="false" ht="15" hidden="false" customHeight="false" outlineLevel="0" collapsed="false"/>
    <row r="735" customFormat="false" ht="15" hidden="false" customHeight="false" outlineLevel="0" collapsed="false"/>
    <row r="736" customFormat="false" ht="15" hidden="false" customHeight="false" outlineLevel="0" collapsed="false"/>
    <row r="737" customFormat="false" ht="15" hidden="false" customHeight="false" outlineLevel="0" collapsed="false"/>
    <row r="738" customFormat="false" ht="15" hidden="false" customHeight="false" outlineLevel="0" collapsed="false"/>
    <row r="739" customFormat="false" ht="15" hidden="false" customHeight="false" outlineLevel="0" collapsed="false"/>
    <row r="740" customFormat="false" ht="15" hidden="false" customHeight="false" outlineLevel="0" collapsed="false"/>
    <row r="741" customFormat="false" ht="15" hidden="false" customHeight="false" outlineLevel="0" collapsed="false"/>
    <row r="742" customFormat="false" ht="15" hidden="false" customHeight="false" outlineLevel="0" collapsed="false"/>
    <row r="743" customFormat="false" ht="15" hidden="false" customHeight="false" outlineLevel="0" collapsed="false"/>
    <row r="744" customFormat="false" ht="15" hidden="false" customHeight="false" outlineLevel="0" collapsed="false"/>
    <row r="745" customFormat="false" ht="15" hidden="false" customHeight="false" outlineLevel="0" collapsed="false"/>
    <row r="746" customFormat="false" ht="15" hidden="false" customHeight="false" outlineLevel="0" collapsed="false"/>
    <row r="747" customFormat="false" ht="15" hidden="false" customHeight="false" outlineLevel="0" collapsed="false"/>
    <row r="748" customFormat="false" ht="15" hidden="false" customHeight="false" outlineLevel="0" collapsed="false"/>
    <row r="749" customFormat="false" ht="15" hidden="false" customHeight="false" outlineLevel="0" collapsed="false"/>
    <row r="750" customFormat="false" ht="15" hidden="false" customHeight="false" outlineLevel="0" collapsed="false"/>
    <row r="751" customFormat="false" ht="15" hidden="false" customHeight="false" outlineLevel="0" collapsed="false"/>
    <row r="752" customFormat="false" ht="15" hidden="false" customHeight="false" outlineLevel="0" collapsed="false"/>
    <row r="753" customFormat="false" ht="15" hidden="false" customHeight="false" outlineLevel="0" collapsed="false"/>
    <row r="754" customFormat="false" ht="15" hidden="false" customHeight="false" outlineLevel="0" collapsed="false"/>
    <row r="755" customFormat="false" ht="15" hidden="false" customHeight="false" outlineLevel="0" collapsed="false"/>
    <row r="756" customFormat="false" ht="15" hidden="false" customHeight="false" outlineLevel="0" collapsed="false"/>
    <row r="757" customFormat="false" ht="15" hidden="false" customHeight="false" outlineLevel="0" collapsed="false"/>
    <row r="758" customFormat="false" ht="15" hidden="false" customHeight="false" outlineLevel="0" collapsed="false"/>
    <row r="759" customFormat="false" ht="15" hidden="false" customHeight="false" outlineLevel="0" collapsed="false"/>
    <row r="760" customFormat="false" ht="15" hidden="false" customHeight="false" outlineLevel="0" collapsed="false"/>
    <row r="761" customFormat="false" ht="15" hidden="false" customHeight="false" outlineLevel="0" collapsed="false"/>
    <row r="762" customFormat="false" ht="15" hidden="false" customHeight="false" outlineLevel="0" collapsed="false"/>
    <row r="763" customFormat="false" ht="15" hidden="false" customHeight="false" outlineLevel="0" collapsed="false"/>
    <row r="764" customFormat="false" ht="15" hidden="false" customHeight="false" outlineLevel="0" collapsed="false"/>
    <row r="765" customFormat="false" ht="15" hidden="false" customHeight="false" outlineLevel="0" collapsed="false"/>
    <row r="766" customFormat="false" ht="15" hidden="false" customHeight="false" outlineLevel="0" collapsed="false"/>
    <row r="767" customFormat="false" ht="15" hidden="false" customHeight="false" outlineLevel="0" collapsed="false"/>
    <row r="768" customFormat="false" ht="15" hidden="false" customHeight="false" outlineLevel="0" collapsed="false"/>
    <row r="769" customFormat="false" ht="15" hidden="false" customHeight="false" outlineLevel="0" collapsed="false"/>
    <row r="770" customFormat="false" ht="15" hidden="false" customHeight="false" outlineLevel="0" collapsed="false"/>
    <row r="771" customFormat="false" ht="15" hidden="false" customHeight="false" outlineLevel="0" collapsed="false"/>
    <row r="772" customFormat="false" ht="15" hidden="false" customHeight="false" outlineLevel="0" collapsed="false"/>
    <row r="773" customFormat="false" ht="15" hidden="false" customHeight="false" outlineLevel="0" collapsed="false"/>
    <row r="774" customFormat="false" ht="15" hidden="false" customHeight="false" outlineLevel="0" collapsed="false"/>
    <row r="775" customFormat="false" ht="15" hidden="false" customHeight="false" outlineLevel="0" collapsed="false"/>
    <row r="776" customFormat="false" ht="15" hidden="false" customHeight="false" outlineLevel="0" collapsed="false"/>
    <row r="777" customFormat="false" ht="15" hidden="false" customHeight="false" outlineLevel="0" collapsed="false"/>
    <row r="778" customFormat="false" ht="15" hidden="false" customHeight="false" outlineLevel="0" collapsed="false"/>
    <row r="779" customFormat="false" ht="15" hidden="false" customHeight="false" outlineLevel="0" collapsed="false"/>
    <row r="780" customFormat="false" ht="15" hidden="false" customHeight="false" outlineLevel="0" collapsed="false"/>
    <row r="781" customFormat="false" ht="15" hidden="false" customHeight="false" outlineLevel="0" collapsed="false"/>
    <row r="782" customFormat="false" ht="15" hidden="false" customHeight="false" outlineLevel="0" collapsed="false"/>
    <row r="783" customFormat="false" ht="15" hidden="false" customHeight="false" outlineLevel="0" collapsed="false"/>
    <row r="784" customFormat="false" ht="15" hidden="false" customHeight="false" outlineLevel="0" collapsed="false"/>
    <row r="785" customFormat="false" ht="15" hidden="false" customHeight="false" outlineLevel="0" collapsed="false"/>
    <row r="786" customFormat="false" ht="15" hidden="false" customHeight="false" outlineLevel="0" collapsed="false"/>
    <row r="787" customFormat="false" ht="15" hidden="false" customHeight="false" outlineLevel="0" collapsed="false"/>
    <row r="788" customFormat="false" ht="15" hidden="false" customHeight="false" outlineLevel="0" collapsed="false"/>
    <row r="789" customFormat="false" ht="15" hidden="false" customHeight="false" outlineLevel="0" collapsed="false"/>
    <row r="790" customFormat="false" ht="15" hidden="false" customHeight="false" outlineLevel="0" collapsed="false"/>
    <row r="791" customFormat="false" ht="15" hidden="false" customHeight="false" outlineLevel="0" collapsed="false"/>
    <row r="792" customFormat="false" ht="15" hidden="false" customHeight="false" outlineLevel="0" collapsed="false"/>
    <row r="793" customFormat="false" ht="15" hidden="false" customHeight="false" outlineLevel="0" collapsed="false"/>
    <row r="794" customFormat="false" ht="15" hidden="false" customHeight="false" outlineLevel="0" collapsed="false"/>
    <row r="795" customFormat="false" ht="15" hidden="false" customHeight="false" outlineLevel="0" collapsed="false"/>
    <row r="796" customFormat="false" ht="15" hidden="false" customHeight="false" outlineLevel="0" collapsed="false"/>
    <row r="797" customFormat="false" ht="15" hidden="false" customHeight="false" outlineLevel="0" collapsed="false"/>
    <row r="798" customFormat="false" ht="15" hidden="false" customHeight="false" outlineLevel="0" collapsed="false"/>
    <row r="799" customFormat="false" ht="15" hidden="false" customHeight="false" outlineLevel="0" collapsed="false"/>
    <row r="800" customFormat="false" ht="15" hidden="false" customHeight="false" outlineLevel="0" collapsed="false"/>
    <row r="801" customFormat="false" ht="15" hidden="false" customHeight="false" outlineLevel="0" collapsed="false"/>
    <row r="802" customFormat="false" ht="15" hidden="false" customHeight="false" outlineLevel="0" collapsed="false"/>
    <row r="803" customFormat="false" ht="15" hidden="false" customHeight="false" outlineLevel="0" collapsed="false"/>
    <row r="804" customFormat="false" ht="15" hidden="false" customHeight="false" outlineLevel="0" collapsed="false"/>
    <row r="805" customFormat="false" ht="15" hidden="false" customHeight="false" outlineLevel="0" collapsed="false"/>
    <row r="806" customFormat="false" ht="15" hidden="false" customHeight="false" outlineLevel="0" collapsed="false"/>
    <row r="807" customFormat="false" ht="15" hidden="false" customHeight="false" outlineLevel="0" collapsed="false"/>
    <row r="808" customFormat="false" ht="15" hidden="false" customHeight="false" outlineLevel="0" collapsed="false"/>
    <row r="809" customFormat="false" ht="15" hidden="false" customHeight="false" outlineLevel="0" collapsed="false"/>
    <row r="810" customFormat="false" ht="15" hidden="false" customHeight="false" outlineLevel="0" collapsed="false"/>
    <row r="811" customFormat="false" ht="15" hidden="false" customHeight="false" outlineLevel="0" collapsed="false"/>
    <row r="812" customFormat="false" ht="15" hidden="false" customHeight="false" outlineLevel="0" collapsed="false"/>
    <row r="813" customFormat="false" ht="15" hidden="false" customHeight="false" outlineLevel="0" collapsed="false"/>
    <row r="814" customFormat="false" ht="15" hidden="false" customHeight="false" outlineLevel="0" collapsed="false"/>
    <row r="815" customFormat="false" ht="15" hidden="false" customHeight="false" outlineLevel="0" collapsed="false"/>
    <row r="816" customFormat="false" ht="15" hidden="false" customHeight="false" outlineLevel="0" collapsed="false"/>
    <row r="817" customFormat="false" ht="15" hidden="false" customHeight="false" outlineLevel="0" collapsed="false"/>
    <row r="818" customFormat="false" ht="15" hidden="false" customHeight="false" outlineLevel="0" collapsed="false"/>
    <row r="819" customFormat="false" ht="15" hidden="false" customHeight="false" outlineLevel="0" collapsed="false"/>
    <row r="820" customFormat="false" ht="15" hidden="false" customHeight="false" outlineLevel="0" collapsed="false"/>
    <row r="821" customFormat="false" ht="15" hidden="false" customHeight="false" outlineLevel="0" collapsed="false"/>
    <row r="822" customFormat="false" ht="15" hidden="false" customHeight="false" outlineLevel="0" collapsed="false"/>
    <row r="823" customFormat="false" ht="15" hidden="false" customHeight="false" outlineLevel="0" collapsed="false"/>
    <row r="824" customFormat="false" ht="15" hidden="false" customHeight="false" outlineLevel="0" collapsed="false"/>
    <row r="825" customFormat="false" ht="15" hidden="false" customHeight="false" outlineLevel="0" collapsed="false"/>
    <row r="826" customFormat="false" ht="15" hidden="false" customHeight="false" outlineLevel="0" collapsed="false"/>
    <row r="827" customFormat="false" ht="15" hidden="false" customHeight="false" outlineLevel="0" collapsed="false"/>
    <row r="828" customFormat="false" ht="15" hidden="false" customHeight="false" outlineLevel="0" collapsed="false"/>
    <row r="829" customFormat="false" ht="15" hidden="false" customHeight="false" outlineLevel="0" collapsed="false"/>
    <row r="830" customFormat="false" ht="15" hidden="false" customHeight="false" outlineLevel="0" collapsed="false"/>
    <row r="831" customFormat="false" ht="15" hidden="false" customHeight="false" outlineLevel="0" collapsed="false"/>
    <row r="832" customFormat="false" ht="15" hidden="false" customHeight="false" outlineLevel="0" collapsed="false"/>
    <row r="833" customFormat="false" ht="15" hidden="false" customHeight="false" outlineLevel="0" collapsed="false"/>
    <row r="834" customFormat="false" ht="15" hidden="false" customHeight="false" outlineLevel="0" collapsed="false"/>
    <row r="835" customFormat="false" ht="15" hidden="false" customHeight="false" outlineLevel="0" collapsed="false"/>
    <row r="836" customFormat="false" ht="15" hidden="false" customHeight="false" outlineLevel="0" collapsed="false"/>
    <row r="837" customFormat="false" ht="15" hidden="false" customHeight="false" outlineLevel="0" collapsed="false"/>
    <row r="838" customFormat="false" ht="15" hidden="false" customHeight="false" outlineLevel="0" collapsed="false"/>
    <row r="839" customFormat="false" ht="15" hidden="false" customHeight="false" outlineLevel="0" collapsed="false"/>
    <row r="840" customFormat="false" ht="15" hidden="false" customHeight="false" outlineLevel="0" collapsed="false"/>
    <row r="841" customFormat="false" ht="15" hidden="false" customHeight="false" outlineLevel="0" collapsed="false"/>
    <row r="842" customFormat="false" ht="15" hidden="false" customHeight="false" outlineLevel="0" collapsed="false"/>
    <row r="843" customFormat="false" ht="15" hidden="false" customHeight="false" outlineLevel="0" collapsed="false"/>
    <row r="844" customFormat="false" ht="15" hidden="false" customHeight="false" outlineLevel="0" collapsed="false"/>
    <row r="845" customFormat="false" ht="15" hidden="false" customHeight="false" outlineLevel="0" collapsed="false"/>
    <row r="846" customFormat="false" ht="15" hidden="false" customHeight="false" outlineLevel="0" collapsed="false"/>
    <row r="847" customFormat="false" ht="15" hidden="false" customHeight="false" outlineLevel="0" collapsed="false"/>
    <row r="848" customFormat="false" ht="15" hidden="false" customHeight="false" outlineLevel="0" collapsed="false"/>
    <row r="849" customFormat="false" ht="15" hidden="false" customHeight="false" outlineLevel="0" collapsed="false"/>
    <row r="850" customFormat="false" ht="15" hidden="false" customHeight="false" outlineLevel="0" collapsed="false"/>
    <row r="851" customFormat="false" ht="15" hidden="false" customHeight="false" outlineLevel="0" collapsed="false"/>
    <row r="852" customFormat="false" ht="15" hidden="false" customHeight="false" outlineLevel="0" collapsed="false"/>
    <row r="853" customFormat="false" ht="15" hidden="false" customHeight="false" outlineLevel="0" collapsed="false"/>
    <row r="854" customFormat="false" ht="15" hidden="false" customHeight="false" outlineLevel="0" collapsed="false"/>
    <row r="855" customFormat="false" ht="15" hidden="false" customHeight="false" outlineLevel="0" collapsed="false"/>
    <row r="856" customFormat="false" ht="15" hidden="false" customHeight="false" outlineLevel="0" collapsed="false"/>
    <row r="857" customFormat="false" ht="15" hidden="false" customHeight="false" outlineLevel="0" collapsed="false"/>
    <row r="858" customFormat="false" ht="15" hidden="false" customHeight="false" outlineLevel="0" collapsed="false"/>
    <row r="859" customFormat="false" ht="15" hidden="false" customHeight="false" outlineLevel="0" collapsed="false"/>
    <row r="860" customFormat="false" ht="15" hidden="false" customHeight="false" outlineLevel="0" collapsed="false"/>
    <row r="861" customFormat="false" ht="15" hidden="false" customHeight="false" outlineLevel="0" collapsed="false"/>
    <row r="862" customFormat="false" ht="15" hidden="false" customHeight="false" outlineLevel="0" collapsed="false"/>
    <row r="863" customFormat="false" ht="15" hidden="false" customHeight="false" outlineLevel="0" collapsed="false"/>
    <row r="864" customFormat="false" ht="15" hidden="false" customHeight="false" outlineLevel="0" collapsed="false"/>
    <row r="865" customFormat="false" ht="15" hidden="false" customHeight="false" outlineLevel="0" collapsed="false"/>
    <row r="866" customFormat="false" ht="15" hidden="false" customHeight="false" outlineLevel="0" collapsed="false"/>
    <row r="867" customFormat="false" ht="15" hidden="false" customHeight="false" outlineLevel="0" collapsed="false"/>
    <row r="868" customFormat="false" ht="15" hidden="false" customHeight="false" outlineLevel="0" collapsed="false"/>
    <row r="869" customFormat="false" ht="15" hidden="false" customHeight="false" outlineLevel="0" collapsed="false"/>
    <row r="870" customFormat="false" ht="15" hidden="false" customHeight="false" outlineLevel="0" collapsed="false"/>
    <row r="871" customFormat="false" ht="15" hidden="false" customHeight="false" outlineLevel="0" collapsed="false"/>
    <row r="872" customFormat="false" ht="15" hidden="false" customHeight="false" outlineLevel="0" collapsed="false"/>
    <row r="873" customFormat="false" ht="15" hidden="false" customHeight="false" outlineLevel="0" collapsed="false"/>
    <row r="874" customFormat="false" ht="15" hidden="false" customHeight="false" outlineLevel="0" collapsed="false"/>
    <row r="875" customFormat="false" ht="15" hidden="false" customHeight="false" outlineLevel="0" collapsed="false"/>
    <row r="876" customFormat="false" ht="15" hidden="false" customHeight="false" outlineLevel="0" collapsed="false"/>
    <row r="877" customFormat="false" ht="15" hidden="false" customHeight="false" outlineLevel="0" collapsed="false"/>
    <row r="878" customFormat="false" ht="15" hidden="false" customHeight="false" outlineLevel="0" collapsed="false"/>
    <row r="879" customFormat="false" ht="15" hidden="false" customHeight="false" outlineLevel="0" collapsed="false"/>
    <row r="880" customFormat="false" ht="15" hidden="false" customHeight="false" outlineLevel="0" collapsed="false"/>
    <row r="881" customFormat="false" ht="15" hidden="false" customHeight="false" outlineLevel="0" collapsed="false"/>
    <row r="882" customFormat="false" ht="15" hidden="false" customHeight="false" outlineLevel="0" collapsed="false"/>
    <row r="883" customFormat="false" ht="15" hidden="false" customHeight="false" outlineLevel="0" collapsed="false"/>
    <row r="884" customFormat="false" ht="15" hidden="false" customHeight="false" outlineLevel="0" collapsed="false"/>
    <row r="885" customFormat="false" ht="15" hidden="false" customHeight="false" outlineLevel="0" collapsed="false"/>
    <row r="886" customFormat="false" ht="15" hidden="false" customHeight="false" outlineLevel="0" collapsed="false"/>
    <row r="887" customFormat="false" ht="15" hidden="false" customHeight="false" outlineLevel="0" collapsed="false"/>
    <row r="888" customFormat="false" ht="15" hidden="false" customHeight="false" outlineLevel="0" collapsed="false"/>
    <row r="889" customFormat="false" ht="15" hidden="false" customHeight="false" outlineLevel="0" collapsed="false"/>
    <row r="890" customFormat="false" ht="15" hidden="false" customHeight="false" outlineLevel="0" collapsed="false"/>
    <row r="891" customFormat="false" ht="15" hidden="false" customHeight="false" outlineLevel="0" collapsed="false"/>
    <row r="892" customFormat="false" ht="15" hidden="false" customHeight="false" outlineLevel="0" collapsed="false"/>
    <row r="893" customFormat="false" ht="15" hidden="false" customHeight="false" outlineLevel="0" collapsed="false"/>
    <row r="894" customFormat="false" ht="15" hidden="false" customHeight="false" outlineLevel="0" collapsed="false"/>
    <row r="895" customFormat="false" ht="15" hidden="false" customHeight="false" outlineLevel="0" collapsed="false"/>
    <row r="896" customFormat="false" ht="15" hidden="false" customHeight="false" outlineLevel="0" collapsed="false"/>
    <row r="897" customFormat="false" ht="15" hidden="false" customHeight="false" outlineLevel="0" collapsed="false"/>
    <row r="898" customFormat="false" ht="15" hidden="false" customHeight="false" outlineLevel="0" collapsed="false"/>
    <row r="899" customFormat="false" ht="15" hidden="false" customHeight="false" outlineLevel="0" collapsed="false"/>
    <row r="900" customFormat="false" ht="15" hidden="false" customHeight="false" outlineLevel="0" collapsed="false"/>
    <row r="901" customFormat="false" ht="15" hidden="false" customHeight="false" outlineLevel="0" collapsed="false"/>
    <row r="902" customFormat="false" ht="15" hidden="false" customHeight="false" outlineLevel="0" collapsed="false"/>
    <row r="903" customFormat="false" ht="15" hidden="false" customHeight="false" outlineLevel="0" collapsed="false"/>
    <row r="904" customFormat="false" ht="15" hidden="false" customHeight="false" outlineLevel="0" collapsed="false"/>
    <row r="905" customFormat="false" ht="15" hidden="false" customHeight="false" outlineLevel="0" collapsed="false"/>
    <row r="906" customFormat="false" ht="15" hidden="false" customHeight="false" outlineLevel="0" collapsed="false"/>
    <row r="907" customFormat="false" ht="15" hidden="false" customHeight="false" outlineLevel="0" collapsed="false"/>
    <row r="908" customFormat="false" ht="15" hidden="false" customHeight="false" outlineLevel="0" collapsed="false"/>
    <row r="909" customFormat="false" ht="15" hidden="false" customHeight="false" outlineLevel="0" collapsed="false"/>
    <row r="910" customFormat="false" ht="15" hidden="false" customHeight="false" outlineLevel="0" collapsed="false"/>
    <row r="911" customFormat="false" ht="15" hidden="false" customHeight="false" outlineLevel="0" collapsed="false"/>
    <row r="912" customFormat="false" ht="15" hidden="false" customHeight="false" outlineLevel="0" collapsed="false"/>
    <row r="913" customFormat="false" ht="15" hidden="false" customHeight="false" outlineLevel="0" collapsed="false"/>
    <row r="914" customFormat="false" ht="15" hidden="false" customHeight="false" outlineLevel="0" collapsed="false"/>
    <row r="915" customFormat="false" ht="15" hidden="false" customHeight="false" outlineLevel="0" collapsed="false"/>
    <row r="916" customFormat="false" ht="15" hidden="false" customHeight="false" outlineLevel="0" collapsed="false"/>
    <row r="917" customFormat="false" ht="15" hidden="false" customHeight="false" outlineLevel="0" collapsed="false"/>
    <row r="918" customFormat="false" ht="15" hidden="false" customHeight="false" outlineLevel="0" collapsed="false"/>
    <row r="919" customFormat="false" ht="15" hidden="false" customHeight="false" outlineLevel="0" collapsed="false"/>
    <row r="920" customFormat="false" ht="15" hidden="false" customHeight="false" outlineLevel="0" collapsed="false"/>
    <row r="921" customFormat="false" ht="15" hidden="false" customHeight="false" outlineLevel="0" collapsed="false"/>
    <row r="922" customFormat="false" ht="15" hidden="false" customHeight="false" outlineLevel="0" collapsed="false"/>
    <row r="923" customFormat="false" ht="15" hidden="false" customHeight="false" outlineLevel="0" collapsed="false"/>
    <row r="924" customFormat="false" ht="15" hidden="false" customHeight="false" outlineLevel="0" collapsed="false"/>
    <row r="925" customFormat="false" ht="15" hidden="false" customHeight="false" outlineLevel="0" collapsed="false"/>
    <row r="926" customFormat="false" ht="15" hidden="false" customHeight="false" outlineLevel="0" collapsed="false"/>
    <row r="927" customFormat="false" ht="15" hidden="false" customHeight="false" outlineLevel="0" collapsed="false"/>
    <row r="928" customFormat="false" ht="15" hidden="false" customHeight="false" outlineLevel="0" collapsed="false"/>
    <row r="929" customFormat="false" ht="15" hidden="false" customHeight="false" outlineLevel="0" collapsed="false"/>
    <row r="930" customFormat="false" ht="15" hidden="false" customHeight="false" outlineLevel="0" collapsed="false"/>
    <row r="931" customFormat="false" ht="15" hidden="false" customHeight="false" outlineLevel="0" collapsed="false"/>
    <row r="932" customFormat="false" ht="15" hidden="false" customHeight="false" outlineLevel="0" collapsed="false"/>
    <row r="933" customFormat="false" ht="15" hidden="false" customHeight="false" outlineLevel="0" collapsed="false"/>
    <row r="934" customFormat="false" ht="15" hidden="false" customHeight="false" outlineLevel="0" collapsed="false"/>
    <row r="935" customFormat="false" ht="15" hidden="false" customHeight="false" outlineLevel="0" collapsed="false"/>
    <row r="936" customFormat="false" ht="15" hidden="false" customHeight="false" outlineLevel="0" collapsed="false"/>
    <row r="937" customFormat="false" ht="15" hidden="false" customHeight="false" outlineLevel="0" collapsed="false"/>
    <row r="938" customFormat="false" ht="15" hidden="false" customHeight="false" outlineLevel="0" collapsed="false"/>
    <row r="939" customFormat="false" ht="15" hidden="false" customHeight="false" outlineLevel="0" collapsed="false"/>
    <row r="940" customFormat="false" ht="15" hidden="false" customHeight="false" outlineLevel="0" collapsed="false"/>
    <row r="941" customFormat="false" ht="15" hidden="false" customHeight="false" outlineLevel="0" collapsed="false"/>
    <row r="942" customFormat="false" ht="15" hidden="false" customHeight="false" outlineLevel="0" collapsed="false"/>
    <row r="943" customFormat="false" ht="15" hidden="false" customHeight="false" outlineLevel="0" collapsed="false"/>
    <row r="944" customFormat="false" ht="15" hidden="false" customHeight="false" outlineLevel="0" collapsed="false"/>
    <row r="945" customFormat="false" ht="15" hidden="false" customHeight="false" outlineLevel="0" collapsed="false"/>
    <row r="946" customFormat="false" ht="15" hidden="false" customHeight="false" outlineLevel="0" collapsed="false"/>
    <row r="947" customFormat="false" ht="15" hidden="false" customHeight="false" outlineLevel="0" collapsed="false"/>
    <row r="948" customFormat="false" ht="15" hidden="false" customHeight="false" outlineLevel="0" collapsed="false"/>
    <row r="949" customFormat="false" ht="15" hidden="false" customHeight="false" outlineLevel="0" collapsed="false"/>
    <row r="950" customFormat="false" ht="15" hidden="false" customHeight="false" outlineLevel="0" collapsed="false"/>
    <row r="951" customFormat="false" ht="15" hidden="false" customHeight="false" outlineLevel="0" collapsed="false"/>
    <row r="952" customFormat="false" ht="15" hidden="false" customHeight="false" outlineLevel="0" collapsed="false"/>
    <row r="953" customFormat="false" ht="15" hidden="false" customHeight="false" outlineLevel="0" collapsed="false"/>
    <row r="954" customFormat="false" ht="15" hidden="false" customHeight="false" outlineLevel="0" collapsed="false"/>
    <row r="955" customFormat="false" ht="15" hidden="false" customHeight="false" outlineLevel="0" collapsed="false"/>
    <row r="956" customFormat="false" ht="15" hidden="false" customHeight="false" outlineLevel="0" collapsed="false"/>
    <row r="957" customFormat="false" ht="15" hidden="false" customHeight="false" outlineLevel="0" collapsed="false"/>
    <row r="958" customFormat="false" ht="15" hidden="false" customHeight="false" outlineLevel="0" collapsed="false"/>
    <row r="959" customFormat="false" ht="15" hidden="false" customHeight="false" outlineLevel="0" collapsed="false"/>
    <row r="960" customFormat="false" ht="15" hidden="false" customHeight="false" outlineLevel="0" collapsed="false"/>
    <row r="961" customFormat="false" ht="15" hidden="false" customHeight="false" outlineLevel="0" collapsed="false"/>
    <row r="962" customFormat="false" ht="15" hidden="false" customHeight="false" outlineLevel="0" collapsed="false"/>
    <row r="963" customFormat="false" ht="15" hidden="false" customHeight="false" outlineLevel="0" collapsed="false"/>
    <row r="964" customFormat="false" ht="15" hidden="false" customHeight="false" outlineLevel="0" collapsed="false"/>
    <row r="965" customFormat="false" ht="15" hidden="false" customHeight="false" outlineLevel="0" collapsed="false"/>
    <row r="966" customFormat="false" ht="15" hidden="false" customHeight="false" outlineLevel="0" collapsed="false"/>
    <row r="967" customFormat="false" ht="15" hidden="false" customHeight="false" outlineLevel="0" collapsed="false"/>
    <row r="968" customFormat="false" ht="15" hidden="false" customHeight="false" outlineLevel="0" collapsed="false"/>
    <row r="969" customFormat="false" ht="15" hidden="false" customHeight="false" outlineLevel="0" collapsed="false"/>
    <row r="970" customFormat="false" ht="15" hidden="false" customHeight="false" outlineLevel="0" collapsed="false"/>
    <row r="971" customFormat="false" ht="15" hidden="false" customHeight="false" outlineLevel="0" collapsed="false"/>
    <row r="972" customFormat="false" ht="15" hidden="false" customHeight="false" outlineLevel="0" collapsed="false"/>
    <row r="973" customFormat="false" ht="15" hidden="false" customHeight="false" outlineLevel="0" collapsed="false"/>
    <row r="974" customFormat="false" ht="15" hidden="false" customHeight="false" outlineLevel="0" collapsed="false"/>
    <row r="975" customFormat="false" ht="15" hidden="false" customHeight="false" outlineLevel="0" collapsed="false"/>
    <row r="976" customFormat="false" ht="15" hidden="false" customHeight="false" outlineLevel="0" collapsed="false"/>
    <row r="977" customFormat="false" ht="15" hidden="false" customHeight="false" outlineLevel="0" collapsed="false"/>
    <row r="978" customFormat="false" ht="15" hidden="false" customHeight="false" outlineLevel="0" collapsed="false"/>
    <row r="979" customFormat="false" ht="15" hidden="false" customHeight="false" outlineLevel="0" collapsed="false"/>
    <row r="980" customFormat="false" ht="15" hidden="false" customHeight="false" outlineLevel="0" collapsed="false"/>
    <row r="981" customFormat="false" ht="15" hidden="false" customHeight="false" outlineLevel="0" collapsed="false"/>
    <row r="982" customFormat="false" ht="15" hidden="false" customHeight="false" outlineLevel="0" collapsed="false"/>
    <row r="983" customFormat="false" ht="15" hidden="false" customHeight="false" outlineLevel="0" collapsed="false"/>
    <row r="984" customFormat="false" ht="15" hidden="false" customHeight="false" outlineLevel="0" collapsed="false"/>
    <row r="985" customFormat="false" ht="15" hidden="false" customHeight="false" outlineLevel="0" collapsed="false"/>
    <row r="986" customFormat="false" ht="15" hidden="false" customHeight="false" outlineLevel="0" collapsed="false"/>
    <row r="987" customFormat="false" ht="15" hidden="false" customHeight="false" outlineLevel="0" collapsed="false"/>
    <row r="988" customFormat="false" ht="15" hidden="false" customHeight="false" outlineLevel="0" collapsed="false"/>
    <row r="989" customFormat="false" ht="15" hidden="false" customHeight="false" outlineLevel="0" collapsed="false"/>
    <row r="990" customFormat="false" ht="15" hidden="false" customHeight="false" outlineLevel="0" collapsed="false"/>
    <row r="991" customFormat="false" ht="15" hidden="false" customHeight="false" outlineLevel="0" collapsed="false"/>
    <row r="992" customFormat="false" ht="15" hidden="false" customHeight="false" outlineLevel="0" collapsed="false"/>
    <row r="993" customFormat="false" ht="15" hidden="false" customHeight="false" outlineLevel="0" collapsed="false"/>
    <row r="994" customFormat="false" ht="15" hidden="false" customHeight="false" outlineLevel="0" collapsed="false"/>
    <row r="995" customFormat="false" ht="15" hidden="false" customHeight="false" outlineLevel="0" collapsed="false"/>
    <row r="996" customFormat="false" ht="15" hidden="false" customHeight="false" outlineLevel="0" collapsed="false"/>
    <row r="997" customFormat="false" ht="15" hidden="false" customHeight="false" outlineLevel="0" collapsed="false"/>
    <row r="998" customFormat="false" ht="15" hidden="false" customHeight="false" outlineLevel="0" collapsed="false"/>
    <row r="999" customFormat="false" ht="15" hidden="false" customHeight="false" outlineLevel="0" collapsed="false"/>
    <row r="1000" customFormat="false" ht="15" hidden="false" customHeight="false" outlineLevel="0" collapsed="false"/>
    <row r="1001" customFormat="false" ht="15" hidden="false" customHeight="false" outlineLevel="0" collapsed="false"/>
    <row r="1002" customFormat="false" ht="15" hidden="false" customHeight="false" outlineLevel="0" collapsed="false"/>
    <row r="1003" customFormat="false" ht="15" hidden="false" customHeight="false" outlineLevel="0" collapsed="false"/>
    <row r="1004" customFormat="false" ht="15" hidden="false" customHeight="false" outlineLevel="0" collapsed="false"/>
    <row r="1005" customFormat="false" ht="15" hidden="false" customHeight="false" outlineLevel="0" collapsed="false"/>
    <row r="1006" customFormat="false" ht="15" hidden="false" customHeight="false" outlineLevel="0" collapsed="false"/>
    <row r="1007" customFormat="false" ht="15" hidden="false" customHeight="false" outlineLevel="0" collapsed="false"/>
    <row r="1008" customFormat="false" ht="15" hidden="false" customHeight="false" outlineLevel="0" collapsed="false"/>
    <row r="1009" customFormat="false" ht="15" hidden="false" customHeight="false" outlineLevel="0" collapsed="false"/>
    <row r="1010" customFormat="false" ht="15" hidden="false" customHeight="false" outlineLevel="0" collapsed="false"/>
    <row r="1011" customFormat="false" ht="15" hidden="false" customHeight="false" outlineLevel="0" collapsed="false"/>
    <row r="1012" customFormat="false" ht="15" hidden="false" customHeight="false" outlineLevel="0" collapsed="false"/>
    <row r="1013" customFormat="false" ht="15" hidden="false" customHeight="false" outlineLevel="0" collapsed="false"/>
    <row r="1014" customFormat="false" ht="15" hidden="false" customHeight="false" outlineLevel="0" collapsed="false"/>
    <row r="1015" customFormat="false" ht="15" hidden="false" customHeight="false" outlineLevel="0" collapsed="false"/>
    <row r="1016" customFormat="false" ht="15" hidden="false" customHeight="false" outlineLevel="0" collapsed="false"/>
    <row r="1017" customFormat="false" ht="15" hidden="false" customHeight="false" outlineLevel="0" collapsed="false"/>
    <row r="1018" customFormat="false" ht="15" hidden="false" customHeight="false" outlineLevel="0" collapsed="false"/>
    <row r="1019" customFormat="false" ht="15" hidden="false" customHeight="false" outlineLevel="0" collapsed="false"/>
    <row r="1020" customFormat="false" ht="15" hidden="false" customHeight="false" outlineLevel="0" collapsed="false"/>
    <row r="1021" customFormat="false" ht="15" hidden="false" customHeight="false" outlineLevel="0" collapsed="false"/>
    <row r="1022" customFormat="false" ht="15" hidden="false" customHeight="false" outlineLevel="0" collapsed="false"/>
    <row r="1023" customFormat="false" ht="15" hidden="false" customHeight="false" outlineLevel="0" collapsed="false"/>
    <row r="1024" customFormat="false" ht="15" hidden="false" customHeight="false" outlineLevel="0" collapsed="false"/>
    <row r="1025" customFormat="false" ht="15" hidden="false" customHeight="false" outlineLevel="0" collapsed="false"/>
    <row r="1026" customFormat="false" ht="15" hidden="false" customHeight="false" outlineLevel="0" collapsed="false"/>
    <row r="1027" customFormat="false" ht="15" hidden="false" customHeight="false" outlineLevel="0" collapsed="false"/>
    <row r="1028" customFormat="false" ht="15" hidden="false" customHeight="false" outlineLevel="0" collapsed="false"/>
    <row r="1029" customFormat="false" ht="15" hidden="false" customHeight="false" outlineLevel="0" collapsed="false"/>
    <row r="1030" customFormat="false" ht="15" hidden="false" customHeight="false" outlineLevel="0" collapsed="false"/>
    <row r="1031" customFormat="false" ht="15" hidden="false" customHeight="false" outlineLevel="0" collapsed="false"/>
    <row r="1032" customFormat="false" ht="15" hidden="false" customHeight="false" outlineLevel="0" collapsed="false"/>
    <row r="1033" customFormat="false" ht="15" hidden="false" customHeight="false" outlineLevel="0" collapsed="false"/>
    <row r="1034" customFormat="false" ht="15" hidden="false" customHeight="false" outlineLevel="0" collapsed="false"/>
    <row r="1035" customFormat="false" ht="15" hidden="false" customHeight="false" outlineLevel="0" collapsed="false"/>
    <row r="1036" customFormat="false" ht="15" hidden="false" customHeight="false" outlineLevel="0" collapsed="false"/>
    <row r="1037" customFormat="false" ht="15" hidden="false" customHeight="false" outlineLevel="0" collapsed="false"/>
    <row r="1038" customFormat="false" ht="15" hidden="false" customHeight="false" outlineLevel="0" collapsed="false"/>
    <row r="1039" customFormat="false" ht="15" hidden="false" customHeight="false" outlineLevel="0" collapsed="false"/>
    <row r="1040" customFormat="false" ht="15" hidden="false" customHeight="false" outlineLevel="0" collapsed="false"/>
    <row r="1041" customFormat="false" ht="15" hidden="false" customHeight="false" outlineLevel="0" collapsed="false"/>
    <row r="1042" customFormat="false" ht="15" hidden="false" customHeight="false" outlineLevel="0" collapsed="false"/>
    <row r="1043" customFormat="false" ht="15" hidden="false" customHeight="false" outlineLevel="0" collapsed="false"/>
    <row r="1044" customFormat="false" ht="15" hidden="false" customHeight="false" outlineLevel="0" collapsed="false"/>
    <row r="1045" customFormat="false" ht="15" hidden="false" customHeight="false" outlineLevel="0" collapsed="false"/>
    <row r="1046" customFormat="false" ht="15" hidden="false" customHeight="false" outlineLevel="0" collapsed="false"/>
    <row r="1047" customFormat="false" ht="15" hidden="false" customHeight="false" outlineLevel="0" collapsed="false"/>
    <row r="1048" customFormat="false" ht="15" hidden="false" customHeight="false" outlineLevel="0" collapsed="false"/>
    <row r="1049" customFormat="false" ht="15" hidden="false" customHeight="false" outlineLevel="0" collapsed="false"/>
    <row r="1050" customFormat="false" ht="15" hidden="false" customHeight="false" outlineLevel="0" collapsed="false"/>
    <row r="1051" customFormat="false" ht="15" hidden="false" customHeight="false" outlineLevel="0" collapsed="false"/>
    <row r="1052" customFormat="false" ht="15" hidden="false" customHeight="false" outlineLevel="0" collapsed="false"/>
    <row r="1053" customFormat="false" ht="15" hidden="false" customHeight="false" outlineLevel="0" collapsed="false"/>
    <row r="1054" customFormat="false" ht="15" hidden="false" customHeight="false" outlineLevel="0" collapsed="false"/>
    <row r="1055" customFormat="false" ht="15" hidden="false" customHeight="false" outlineLevel="0" collapsed="false"/>
    <row r="1056" customFormat="false" ht="15" hidden="false" customHeight="false" outlineLevel="0" collapsed="false"/>
    <row r="1057" customFormat="false" ht="15" hidden="false" customHeight="false" outlineLevel="0" collapsed="false"/>
    <row r="1058" customFormat="false" ht="15" hidden="false" customHeight="false" outlineLevel="0" collapsed="false"/>
    <row r="1059" customFormat="false" ht="15" hidden="false" customHeight="false" outlineLevel="0" collapsed="false"/>
    <row r="1060" customFormat="false" ht="15" hidden="false" customHeight="false" outlineLevel="0" collapsed="false"/>
    <row r="1061" customFormat="false" ht="15" hidden="false" customHeight="false" outlineLevel="0" collapsed="false"/>
    <row r="1062" customFormat="false" ht="15" hidden="false" customHeight="false" outlineLevel="0" collapsed="false"/>
    <row r="1063" customFormat="false" ht="15" hidden="false" customHeight="false" outlineLevel="0" collapsed="false"/>
    <row r="1064" customFormat="false" ht="15" hidden="false" customHeight="false" outlineLevel="0" collapsed="false"/>
    <row r="1065" customFormat="false" ht="15" hidden="false" customHeight="false" outlineLevel="0" collapsed="false"/>
    <row r="1066" customFormat="false" ht="15" hidden="false" customHeight="false" outlineLevel="0" collapsed="false"/>
    <row r="1067" customFormat="false" ht="15" hidden="false" customHeight="false" outlineLevel="0" collapsed="false"/>
    <row r="1068" customFormat="false" ht="15" hidden="false" customHeight="false" outlineLevel="0" collapsed="false"/>
    <row r="1069" customFormat="false" ht="15" hidden="false" customHeight="false" outlineLevel="0" collapsed="false"/>
    <row r="1070" customFormat="false" ht="15" hidden="false" customHeight="false" outlineLevel="0" collapsed="false"/>
    <row r="1071" customFormat="false" ht="15" hidden="false" customHeight="false" outlineLevel="0" collapsed="false"/>
    <row r="1072" customFormat="false" ht="15" hidden="false" customHeight="false" outlineLevel="0" collapsed="false"/>
    <row r="1073" customFormat="false" ht="15" hidden="false" customHeight="false" outlineLevel="0" collapsed="false"/>
    <row r="1074" customFormat="false" ht="15" hidden="false" customHeight="false" outlineLevel="0" collapsed="false"/>
    <row r="1075" customFormat="false" ht="15" hidden="false" customHeight="false" outlineLevel="0" collapsed="false"/>
    <row r="1076" customFormat="false" ht="15" hidden="false" customHeight="false" outlineLevel="0" collapsed="false"/>
    <row r="1077" customFormat="false" ht="15" hidden="false" customHeight="false" outlineLevel="0" collapsed="false"/>
    <row r="1078" customFormat="false" ht="15" hidden="false" customHeight="false" outlineLevel="0" collapsed="false"/>
    <row r="1079" customFormat="false" ht="15" hidden="false" customHeight="false" outlineLevel="0" collapsed="false"/>
    <row r="1080" customFormat="false" ht="15" hidden="false" customHeight="false" outlineLevel="0" collapsed="false"/>
    <row r="1081" customFormat="false" ht="15" hidden="false" customHeight="false" outlineLevel="0" collapsed="false"/>
    <row r="1082" customFormat="false" ht="15" hidden="false" customHeight="false" outlineLevel="0" collapsed="false"/>
    <row r="1083" customFormat="false" ht="15" hidden="false" customHeight="false" outlineLevel="0" collapsed="false"/>
    <row r="1084" customFormat="false" ht="15" hidden="false" customHeight="false" outlineLevel="0" collapsed="false"/>
    <row r="1085" customFormat="false" ht="15" hidden="false" customHeight="false" outlineLevel="0" collapsed="false"/>
    <row r="1086" customFormat="false" ht="15" hidden="false" customHeight="false" outlineLevel="0" collapsed="false"/>
    <row r="1087" customFormat="false" ht="15" hidden="false" customHeight="false" outlineLevel="0" collapsed="false"/>
    <row r="1088" customFormat="false" ht="15" hidden="false" customHeight="false" outlineLevel="0" collapsed="false"/>
    <row r="1089" customFormat="false" ht="15" hidden="false" customHeight="false" outlineLevel="0" collapsed="false"/>
    <row r="1090" customFormat="false" ht="15" hidden="false" customHeight="false" outlineLevel="0" collapsed="false"/>
    <row r="1091" customFormat="false" ht="15" hidden="false" customHeight="false" outlineLevel="0" collapsed="false"/>
    <row r="1092" customFormat="false" ht="15" hidden="false" customHeight="false" outlineLevel="0" collapsed="false"/>
    <row r="1093" customFormat="false" ht="15" hidden="false" customHeight="false" outlineLevel="0" collapsed="false"/>
    <row r="1094" customFormat="false" ht="15" hidden="false" customHeight="false" outlineLevel="0" collapsed="false"/>
    <row r="1095" customFormat="false" ht="15" hidden="false" customHeight="false" outlineLevel="0" collapsed="false"/>
    <row r="1096" customFormat="false" ht="15" hidden="false" customHeight="false" outlineLevel="0" collapsed="false"/>
    <row r="1097" customFormat="false" ht="15" hidden="false" customHeight="false" outlineLevel="0" collapsed="false"/>
    <row r="1098" customFormat="false" ht="15" hidden="false" customHeight="false" outlineLevel="0" collapsed="false"/>
    <row r="1099" customFormat="false" ht="15" hidden="false" customHeight="false" outlineLevel="0" collapsed="false"/>
    <row r="1100" customFormat="false" ht="15" hidden="false" customHeight="false" outlineLevel="0" collapsed="false"/>
    <row r="1101" customFormat="false" ht="15" hidden="false" customHeight="false" outlineLevel="0" collapsed="false"/>
    <row r="1102" customFormat="false" ht="15" hidden="false" customHeight="false" outlineLevel="0" collapsed="false"/>
    <row r="1103" customFormat="false" ht="15" hidden="false" customHeight="false" outlineLevel="0" collapsed="false"/>
    <row r="1104" customFormat="false" ht="15" hidden="false" customHeight="false" outlineLevel="0" collapsed="false"/>
    <row r="1105" customFormat="false" ht="15" hidden="false" customHeight="false" outlineLevel="0" collapsed="false"/>
    <row r="1106" customFormat="false" ht="15" hidden="false" customHeight="false" outlineLevel="0" collapsed="false"/>
    <row r="1107" customFormat="false" ht="15" hidden="false" customHeight="false" outlineLevel="0" collapsed="false"/>
    <row r="1108" customFormat="false" ht="15" hidden="false" customHeight="false" outlineLevel="0" collapsed="false"/>
    <row r="1109" customFormat="false" ht="15" hidden="false" customHeight="false" outlineLevel="0" collapsed="false"/>
    <row r="1110" customFormat="false" ht="15" hidden="false" customHeight="false" outlineLevel="0" collapsed="false"/>
    <row r="1111" customFormat="false" ht="15" hidden="false" customHeight="false" outlineLevel="0" collapsed="false"/>
    <row r="1112" customFormat="false" ht="15" hidden="false" customHeight="false" outlineLevel="0" collapsed="false"/>
    <row r="1113" customFormat="false" ht="15" hidden="false" customHeight="false" outlineLevel="0" collapsed="false"/>
    <row r="1114" customFormat="false" ht="15" hidden="false" customHeight="false" outlineLevel="0" collapsed="false"/>
    <row r="1115" customFormat="false" ht="15" hidden="false" customHeight="false" outlineLevel="0" collapsed="false"/>
    <row r="1116" customFormat="false" ht="15" hidden="false" customHeight="false" outlineLevel="0" collapsed="false"/>
    <row r="1117" customFormat="false" ht="15" hidden="false" customHeight="false" outlineLevel="0" collapsed="false"/>
    <row r="1118" customFormat="false" ht="15" hidden="false" customHeight="false" outlineLevel="0" collapsed="false"/>
    <row r="1119" customFormat="false" ht="15" hidden="false" customHeight="false" outlineLevel="0" collapsed="false"/>
    <row r="1120" customFormat="false" ht="15" hidden="false" customHeight="false" outlineLevel="0" collapsed="false"/>
    <row r="1121" customFormat="false" ht="15" hidden="false" customHeight="false" outlineLevel="0" collapsed="false"/>
    <row r="1122" customFormat="false" ht="15" hidden="false" customHeight="false" outlineLevel="0" collapsed="false"/>
    <row r="1123" customFormat="false" ht="15" hidden="false" customHeight="false" outlineLevel="0" collapsed="false"/>
    <row r="1124" customFormat="false" ht="15" hidden="false" customHeight="false" outlineLevel="0" collapsed="false"/>
    <row r="1125" customFormat="false" ht="15" hidden="false" customHeight="false" outlineLevel="0" collapsed="false"/>
    <row r="1126" customFormat="false" ht="15" hidden="false" customHeight="false" outlineLevel="0" collapsed="false"/>
    <row r="1127" customFormat="false" ht="15" hidden="false" customHeight="false" outlineLevel="0" collapsed="false"/>
    <row r="1128" customFormat="false" ht="15" hidden="false" customHeight="false" outlineLevel="0" collapsed="false"/>
    <row r="1129" customFormat="false" ht="15" hidden="false" customHeight="false" outlineLevel="0" collapsed="false"/>
    <row r="1130" customFormat="false" ht="15" hidden="false" customHeight="false" outlineLevel="0" collapsed="false"/>
    <row r="1131" customFormat="false" ht="15" hidden="false" customHeight="false" outlineLevel="0" collapsed="false"/>
    <row r="1132" customFormat="false" ht="15" hidden="false" customHeight="false" outlineLevel="0" collapsed="false"/>
    <row r="1133" customFormat="false" ht="15" hidden="false" customHeight="false" outlineLevel="0" collapsed="false"/>
    <row r="1134" customFormat="false" ht="15" hidden="false" customHeight="false" outlineLevel="0" collapsed="false"/>
    <row r="1135" customFormat="false" ht="15" hidden="false" customHeight="false" outlineLevel="0" collapsed="false"/>
    <row r="1136" customFormat="false" ht="15" hidden="false" customHeight="false" outlineLevel="0" collapsed="false"/>
    <row r="1137" customFormat="false" ht="15" hidden="false" customHeight="false" outlineLevel="0" collapsed="false"/>
    <row r="1138" customFormat="false" ht="15" hidden="false" customHeight="false" outlineLevel="0" collapsed="false"/>
    <row r="1139" customFormat="false" ht="15" hidden="false" customHeight="false" outlineLevel="0" collapsed="false"/>
    <row r="1140" customFormat="false" ht="15" hidden="false" customHeight="false" outlineLevel="0" collapsed="false"/>
    <row r="1141" customFormat="false" ht="15" hidden="false" customHeight="false" outlineLevel="0" collapsed="false"/>
    <row r="1142" customFormat="false" ht="15" hidden="false" customHeight="false" outlineLevel="0" collapsed="false"/>
    <row r="1143" customFormat="false" ht="15" hidden="false" customHeight="false" outlineLevel="0" collapsed="false"/>
    <row r="1144" customFormat="false" ht="15" hidden="false" customHeight="false" outlineLevel="0" collapsed="false"/>
    <row r="1145" customFormat="false" ht="15" hidden="false" customHeight="false" outlineLevel="0" collapsed="false"/>
    <row r="1146" customFormat="false" ht="15" hidden="false" customHeight="false" outlineLevel="0" collapsed="false"/>
    <row r="1147" customFormat="false" ht="15" hidden="false" customHeight="false" outlineLevel="0" collapsed="false"/>
    <row r="1148" customFormat="false" ht="15" hidden="false" customHeight="false" outlineLevel="0" collapsed="false"/>
    <row r="1149" customFormat="false" ht="15" hidden="false" customHeight="false" outlineLevel="0" collapsed="false"/>
    <row r="1150" customFormat="false" ht="15" hidden="false" customHeight="false" outlineLevel="0" collapsed="false"/>
    <row r="1151" customFormat="false" ht="15" hidden="false" customHeight="false" outlineLevel="0" collapsed="false"/>
    <row r="1152" customFormat="false" ht="15" hidden="false" customHeight="false" outlineLevel="0" collapsed="false"/>
    <row r="1153" customFormat="false" ht="15" hidden="false" customHeight="false" outlineLevel="0" collapsed="false"/>
    <row r="1154" customFormat="false" ht="15" hidden="false" customHeight="false" outlineLevel="0" collapsed="false"/>
    <row r="1155" customFormat="false" ht="15" hidden="false" customHeight="false" outlineLevel="0" collapsed="false"/>
    <row r="1156" customFormat="false" ht="15" hidden="false" customHeight="false" outlineLevel="0" collapsed="false"/>
    <row r="1157" customFormat="false" ht="15" hidden="false" customHeight="false" outlineLevel="0" collapsed="false"/>
    <row r="1158" customFormat="false" ht="15" hidden="false" customHeight="false" outlineLevel="0" collapsed="false"/>
    <row r="1159" customFormat="false" ht="15" hidden="false" customHeight="false" outlineLevel="0" collapsed="false"/>
    <row r="1160" customFormat="false" ht="15" hidden="false" customHeight="false" outlineLevel="0" collapsed="false"/>
    <row r="1161" customFormat="false" ht="15" hidden="false" customHeight="false" outlineLevel="0" collapsed="false"/>
    <row r="1162" customFormat="false" ht="15" hidden="false" customHeight="false" outlineLevel="0" collapsed="false"/>
    <row r="1163" customFormat="false" ht="15" hidden="false" customHeight="false" outlineLevel="0" collapsed="false"/>
    <row r="1164" customFormat="false" ht="15" hidden="false" customHeight="false" outlineLevel="0" collapsed="false"/>
    <row r="1165" customFormat="false" ht="15" hidden="false" customHeight="false" outlineLevel="0" collapsed="false"/>
    <row r="1166" customFormat="false" ht="15" hidden="false" customHeight="false" outlineLevel="0" collapsed="false"/>
    <row r="1167" customFormat="false" ht="15" hidden="false" customHeight="false" outlineLevel="0" collapsed="false"/>
    <row r="1168" customFormat="false" ht="15" hidden="false" customHeight="false" outlineLevel="0" collapsed="false"/>
    <row r="1169" customFormat="false" ht="15" hidden="false" customHeight="false" outlineLevel="0" collapsed="false"/>
    <row r="1170" customFormat="false" ht="15" hidden="false" customHeight="false" outlineLevel="0" collapsed="false"/>
    <row r="1171" customFormat="false" ht="15" hidden="false" customHeight="false" outlineLevel="0" collapsed="false"/>
    <row r="1172" customFormat="false" ht="15" hidden="false" customHeight="false" outlineLevel="0" collapsed="false"/>
    <row r="1173" customFormat="false" ht="15" hidden="false" customHeight="false" outlineLevel="0" collapsed="false"/>
    <row r="1174" customFormat="false" ht="15" hidden="false" customHeight="false" outlineLevel="0" collapsed="false"/>
    <row r="1175" customFormat="false" ht="15" hidden="false" customHeight="false" outlineLevel="0" collapsed="false"/>
    <row r="1176" customFormat="false" ht="15" hidden="false" customHeight="false" outlineLevel="0" collapsed="false"/>
    <row r="1177" customFormat="false" ht="15" hidden="false" customHeight="false" outlineLevel="0" collapsed="false"/>
    <row r="1178" customFormat="false" ht="15" hidden="false" customHeight="false" outlineLevel="0" collapsed="false"/>
    <row r="1179" customFormat="false" ht="15" hidden="false" customHeight="false" outlineLevel="0" collapsed="false"/>
    <row r="1180" customFormat="false" ht="15" hidden="false" customHeight="false" outlineLevel="0" collapsed="false"/>
    <row r="1181" customFormat="false" ht="15" hidden="false" customHeight="false" outlineLevel="0" collapsed="false"/>
    <row r="1182" customFormat="false" ht="15" hidden="false" customHeight="false" outlineLevel="0" collapsed="false"/>
    <row r="1183" customFormat="false" ht="15" hidden="false" customHeight="false" outlineLevel="0" collapsed="false"/>
    <row r="1184" customFormat="false" ht="15" hidden="false" customHeight="false" outlineLevel="0" collapsed="false"/>
    <row r="1185" customFormat="false" ht="15" hidden="false" customHeight="false" outlineLevel="0" collapsed="false"/>
    <row r="1186" customFormat="false" ht="15" hidden="false" customHeight="false" outlineLevel="0" collapsed="false"/>
    <row r="1187" customFormat="false" ht="15" hidden="false" customHeight="false" outlineLevel="0" collapsed="false"/>
    <row r="1188" customFormat="false" ht="15" hidden="false" customHeight="false" outlineLevel="0" collapsed="false"/>
    <row r="1189" customFormat="false" ht="15" hidden="false" customHeight="false" outlineLevel="0" collapsed="false"/>
    <row r="1190" customFormat="false" ht="15" hidden="false" customHeight="false" outlineLevel="0" collapsed="false"/>
    <row r="1191" customFormat="false" ht="15" hidden="false" customHeight="false" outlineLevel="0" collapsed="false"/>
    <row r="1192" customFormat="false" ht="15" hidden="false" customHeight="false" outlineLevel="0" collapsed="false"/>
    <row r="1193" customFormat="false" ht="15" hidden="false" customHeight="false" outlineLevel="0" collapsed="false"/>
    <row r="1194" customFormat="false" ht="15" hidden="false" customHeight="false" outlineLevel="0" collapsed="false"/>
    <row r="1195" customFormat="false" ht="15" hidden="false" customHeight="false" outlineLevel="0" collapsed="false"/>
    <row r="1196" customFormat="false" ht="15" hidden="false" customHeight="false" outlineLevel="0" collapsed="false"/>
    <row r="1197" customFormat="false" ht="15" hidden="false" customHeight="false" outlineLevel="0" collapsed="false"/>
    <row r="1198" customFormat="false" ht="15" hidden="false" customHeight="false" outlineLevel="0" collapsed="false"/>
    <row r="1199" customFormat="false" ht="15" hidden="false" customHeight="false" outlineLevel="0" collapsed="false"/>
    <row r="1200" customFormat="false" ht="15" hidden="false" customHeight="false" outlineLevel="0" collapsed="false"/>
    <row r="1201" customFormat="false" ht="15" hidden="false" customHeight="false" outlineLevel="0" collapsed="false"/>
    <row r="1202" customFormat="false" ht="15" hidden="false" customHeight="false" outlineLevel="0" collapsed="false"/>
    <row r="1203" customFormat="false" ht="15" hidden="false" customHeight="false" outlineLevel="0" collapsed="false"/>
    <row r="1204" customFormat="false" ht="15" hidden="false" customHeight="false" outlineLevel="0" collapsed="false"/>
    <row r="1205" customFormat="false" ht="15" hidden="false" customHeight="false" outlineLevel="0" collapsed="false"/>
    <row r="1206" customFormat="false" ht="15" hidden="false" customHeight="false" outlineLevel="0" collapsed="false"/>
    <row r="1207" customFormat="false" ht="15" hidden="false" customHeight="false" outlineLevel="0" collapsed="false"/>
    <row r="1208" customFormat="false" ht="15" hidden="false" customHeight="false" outlineLevel="0" collapsed="false"/>
    <row r="1209" customFormat="false" ht="15" hidden="false" customHeight="false" outlineLevel="0" collapsed="false"/>
    <row r="1210" customFormat="false" ht="15" hidden="false" customHeight="false" outlineLevel="0" collapsed="false"/>
    <row r="1211" customFormat="false" ht="15" hidden="false" customHeight="false" outlineLevel="0" collapsed="false"/>
    <row r="1212" customFormat="false" ht="15" hidden="false" customHeight="false" outlineLevel="0" collapsed="false"/>
    <row r="1213" customFormat="false" ht="15" hidden="false" customHeight="false" outlineLevel="0" collapsed="false"/>
    <row r="1214" customFormat="false" ht="15" hidden="false" customHeight="false" outlineLevel="0" collapsed="false"/>
    <row r="1215" customFormat="false" ht="15" hidden="false" customHeight="false" outlineLevel="0" collapsed="false"/>
    <row r="1216" customFormat="false" ht="15" hidden="false" customHeight="false" outlineLevel="0" collapsed="false"/>
    <row r="1217" customFormat="false" ht="15" hidden="false" customHeight="false" outlineLevel="0" collapsed="false"/>
    <row r="1218" customFormat="false" ht="15" hidden="false" customHeight="false" outlineLevel="0" collapsed="false"/>
    <row r="1219" customFormat="false" ht="15" hidden="false" customHeight="false" outlineLevel="0" collapsed="false"/>
    <row r="1220" customFormat="false" ht="15" hidden="false" customHeight="false" outlineLevel="0" collapsed="false"/>
    <row r="1221" customFormat="false" ht="15" hidden="false" customHeight="false" outlineLevel="0" collapsed="false"/>
    <row r="1222" customFormat="false" ht="15" hidden="false" customHeight="false" outlineLevel="0" collapsed="false"/>
    <row r="1223" customFormat="false" ht="15" hidden="false" customHeight="false" outlineLevel="0" collapsed="false"/>
    <row r="1224" customFormat="false" ht="15" hidden="false" customHeight="false" outlineLevel="0" collapsed="false"/>
    <row r="1225" customFormat="false" ht="15" hidden="false" customHeight="false" outlineLevel="0" collapsed="false"/>
    <row r="1226" customFormat="false" ht="15" hidden="false" customHeight="false" outlineLevel="0" collapsed="false"/>
    <row r="1227" customFormat="false" ht="15" hidden="false" customHeight="false" outlineLevel="0" collapsed="false"/>
    <row r="1228" customFormat="false" ht="15" hidden="false" customHeight="false" outlineLevel="0" collapsed="false"/>
    <row r="1229" customFormat="false" ht="15" hidden="false" customHeight="false" outlineLevel="0" collapsed="false"/>
    <row r="1230" customFormat="false" ht="15" hidden="false" customHeight="false" outlineLevel="0" collapsed="false"/>
    <row r="1231" customFormat="false" ht="15" hidden="false" customHeight="false" outlineLevel="0" collapsed="false"/>
    <row r="1232" customFormat="false" ht="15" hidden="false" customHeight="false" outlineLevel="0" collapsed="false"/>
    <row r="1233" customFormat="false" ht="15" hidden="false" customHeight="false" outlineLevel="0" collapsed="false"/>
    <row r="1234" customFormat="false" ht="15" hidden="false" customHeight="false" outlineLevel="0" collapsed="false"/>
    <row r="1235" customFormat="false" ht="15" hidden="false" customHeight="false" outlineLevel="0" collapsed="false"/>
    <row r="1236" customFormat="false" ht="15" hidden="false" customHeight="false" outlineLevel="0" collapsed="false"/>
    <row r="1237" customFormat="false" ht="15" hidden="false" customHeight="false" outlineLevel="0" collapsed="false"/>
    <row r="1238" customFormat="false" ht="15" hidden="false" customHeight="false" outlineLevel="0" collapsed="false"/>
    <row r="1239" customFormat="false" ht="15" hidden="false" customHeight="false" outlineLevel="0" collapsed="false"/>
    <row r="1240" customFormat="false" ht="15" hidden="false" customHeight="false" outlineLevel="0" collapsed="false"/>
    <row r="1241" customFormat="false" ht="15" hidden="false" customHeight="false" outlineLevel="0" collapsed="false"/>
    <row r="1242" customFormat="false" ht="15" hidden="false" customHeight="false" outlineLevel="0" collapsed="false"/>
    <row r="1243" customFormat="false" ht="15" hidden="false" customHeight="false" outlineLevel="0" collapsed="false"/>
    <row r="1244" customFormat="false" ht="15" hidden="false" customHeight="false" outlineLevel="0" collapsed="false"/>
    <row r="1245" customFormat="false" ht="15" hidden="false" customHeight="false" outlineLevel="0" collapsed="false"/>
    <row r="1246" customFormat="false" ht="15" hidden="false" customHeight="false" outlineLevel="0" collapsed="false"/>
    <row r="1247" customFormat="false" ht="15" hidden="false" customHeight="false" outlineLevel="0" collapsed="false"/>
    <row r="1248" customFormat="false" ht="15" hidden="false" customHeight="false" outlineLevel="0" collapsed="false"/>
    <row r="1249" customFormat="false" ht="15" hidden="false" customHeight="false" outlineLevel="0" collapsed="false"/>
    <row r="1250" customFormat="false" ht="15" hidden="false" customHeight="false" outlineLevel="0" collapsed="false"/>
    <row r="1251" customFormat="false" ht="15" hidden="false" customHeight="false" outlineLevel="0" collapsed="false"/>
    <row r="1252" customFormat="false" ht="15" hidden="false" customHeight="false" outlineLevel="0" collapsed="false"/>
    <row r="1253" customFormat="false" ht="15" hidden="false" customHeight="false" outlineLevel="0" collapsed="false"/>
    <row r="1254" customFormat="false" ht="15" hidden="false" customHeight="false" outlineLevel="0" collapsed="false"/>
    <row r="1255" customFormat="false" ht="15" hidden="false" customHeight="false" outlineLevel="0" collapsed="false"/>
    <row r="1256" customFormat="false" ht="15" hidden="false" customHeight="false" outlineLevel="0" collapsed="false"/>
    <row r="1257" customFormat="false" ht="15" hidden="false" customHeight="false" outlineLevel="0" collapsed="false"/>
    <row r="1258" customFormat="false" ht="15" hidden="false" customHeight="false" outlineLevel="0" collapsed="false"/>
    <row r="1259" customFormat="false" ht="15" hidden="false" customHeight="false" outlineLevel="0" collapsed="false"/>
    <row r="1260" customFormat="false" ht="15" hidden="false" customHeight="false" outlineLevel="0" collapsed="false"/>
    <row r="1261" customFormat="false" ht="15" hidden="false" customHeight="false" outlineLevel="0" collapsed="false"/>
    <row r="1262" customFormat="false" ht="15" hidden="false" customHeight="false" outlineLevel="0" collapsed="false"/>
    <row r="1263" customFormat="false" ht="15" hidden="false" customHeight="false" outlineLevel="0" collapsed="false"/>
    <row r="1264" customFormat="false" ht="15" hidden="false" customHeight="false" outlineLevel="0" collapsed="false"/>
    <row r="1265" customFormat="false" ht="15" hidden="false" customHeight="false" outlineLevel="0" collapsed="false"/>
    <row r="1266" customFormat="false" ht="15" hidden="false" customHeight="false" outlineLevel="0" collapsed="false"/>
    <row r="1267" customFormat="false" ht="15" hidden="false" customHeight="false" outlineLevel="0" collapsed="false"/>
    <row r="1268" customFormat="false" ht="15" hidden="false" customHeight="false" outlineLevel="0" collapsed="false"/>
    <row r="1269" customFormat="false" ht="15" hidden="false" customHeight="false" outlineLevel="0" collapsed="false"/>
    <row r="1270" customFormat="false" ht="15" hidden="false" customHeight="false" outlineLevel="0" collapsed="false"/>
    <row r="1271" customFormat="false" ht="15" hidden="false" customHeight="false" outlineLevel="0" collapsed="false"/>
    <row r="1272" customFormat="false" ht="15" hidden="false" customHeight="false" outlineLevel="0" collapsed="false"/>
    <row r="1273" customFormat="false" ht="15" hidden="false" customHeight="false" outlineLevel="0" collapsed="false"/>
    <row r="1274" customFormat="false" ht="15" hidden="false" customHeight="false" outlineLevel="0" collapsed="false"/>
    <row r="1275" customFormat="false" ht="15" hidden="false" customHeight="false" outlineLevel="0" collapsed="false"/>
    <row r="1276" customFormat="false" ht="15" hidden="false" customHeight="false" outlineLevel="0" collapsed="false"/>
    <row r="1277" customFormat="false" ht="15" hidden="false" customHeight="false" outlineLevel="0" collapsed="false"/>
    <row r="1278" customFormat="false" ht="15" hidden="false" customHeight="false" outlineLevel="0" collapsed="false"/>
    <row r="1279" customFormat="false" ht="15" hidden="false" customHeight="false" outlineLevel="0" collapsed="false"/>
    <row r="1280" customFormat="false" ht="15" hidden="false" customHeight="false" outlineLevel="0" collapsed="false"/>
    <row r="1281" customFormat="false" ht="15" hidden="false" customHeight="false" outlineLevel="0" collapsed="false"/>
    <row r="1282" customFormat="false" ht="15" hidden="false" customHeight="false" outlineLevel="0" collapsed="false"/>
    <row r="1283" customFormat="false" ht="15" hidden="false" customHeight="false" outlineLevel="0" collapsed="false"/>
    <row r="1284" customFormat="false" ht="15" hidden="false" customHeight="false" outlineLevel="0" collapsed="false"/>
    <row r="1285" customFormat="false" ht="15" hidden="false" customHeight="false" outlineLevel="0" collapsed="false"/>
    <row r="1286" customFormat="false" ht="15" hidden="false" customHeight="false" outlineLevel="0" collapsed="false"/>
    <row r="1287" customFormat="false" ht="15" hidden="false" customHeight="false" outlineLevel="0" collapsed="false"/>
    <row r="1288" customFormat="false" ht="15" hidden="false" customHeight="false" outlineLevel="0" collapsed="false"/>
    <row r="1289" customFormat="false" ht="15" hidden="false" customHeight="false" outlineLevel="0" collapsed="false"/>
    <row r="1290" customFormat="false" ht="15" hidden="false" customHeight="false" outlineLevel="0" collapsed="false"/>
    <row r="1291" customFormat="false" ht="15" hidden="false" customHeight="false" outlineLevel="0" collapsed="false"/>
    <row r="1292" customFormat="false" ht="15" hidden="false" customHeight="false" outlineLevel="0" collapsed="false"/>
    <row r="1293" customFormat="false" ht="15" hidden="false" customHeight="false" outlineLevel="0" collapsed="false"/>
    <row r="1294" customFormat="false" ht="15" hidden="false" customHeight="false" outlineLevel="0" collapsed="false"/>
    <row r="1295" customFormat="false" ht="15" hidden="false" customHeight="false" outlineLevel="0" collapsed="false"/>
    <row r="1296" customFormat="false" ht="15" hidden="false" customHeight="false" outlineLevel="0" collapsed="false"/>
    <row r="1297" customFormat="false" ht="15" hidden="false" customHeight="false" outlineLevel="0" collapsed="false"/>
    <row r="1298" customFormat="false" ht="15" hidden="false" customHeight="false" outlineLevel="0" collapsed="false"/>
    <row r="1299" customFormat="false" ht="15" hidden="false" customHeight="false" outlineLevel="0" collapsed="false"/>
    <row r="1300" customFormat="false" ht="15" hidden="false" customHeight="false" outlineLevel="0" collapsed="false"/>
    <row r="1301" customFormat="false" ht="15" hidden="false" customHeight="false" outlineLevel="0" collapsed="false"/>
    <row r="1302" customFormat="false" ht="15" hidden="false" customHeight="false" outlineLevel="0" collapsed="false"/>
    <row r="1303" customFormat="false" ht="15" hidden="false" customHeight="false" outlineLevel="0" collapsed="false"/>
    <row r="1304" customFormat="false" ht="15" hidden="false" customHeight="false" outlineLevel="0" collapsed="false"/>
    <row r="1305" customFormat="false" ht="15" hidden="false" customHeight="false" outlineLevel="0" collapsed="false"/>
    <row r="1306" customFormat="false" ht="15" hidden="false" customHeight="false" outlineLevel="0" collapsed="false"/>
    <row r="1307" customFormat="false" ht="15" hidden="false" customHeight="false" outlineLevel="0" collapsed="false"/>
    <row r="1308" customFormat="false" ht="15" hidden="false" customHeight="false" outlineLevel="0" collapsed="false"/>
    <row r="1309" customFormat="false" ht="15" hidden="false" customHeight="false" outlineLevel="0" collapsed="false"/>
    <row r="1310" customFormat="false" ht="15" hidden="false" customHeight="false" outlineLevel="0" collapsed="false"/>
    <row r="1311" customFormat="false" ht="15" hidden="false" customHeight="false" outlineLevel="0" collapsed="false"/>
    <row r="1312" customFormat="false" ht="15" hidden="false" customHeight="false" outlineLevel="0" collapsed="false"/>
    <row r="1313" customFormat="false" ht="15" hidden="false" customHeight="false" outlineLevel="0" collapsed="false"/>
    <row r="1314" customFormat="false" ht="15" hidden="false" customHeight="false" outlineLevel="0" collapsed="false"/>
    <row r="1315" customFormat="false" ht="15" hidden="false" customHeight="false" outlineLevel="0" collapsed="false"/>
    <row r="1316" customFormat="false" ht="15" hidden="false" customHeight="false" outlineLevel="0" collapsed="false"/>
    <row r="1317" customFormat="false" ht="15" hidden="false" customHeight="false" outlineLevel="0" collapsed="false"/>
    <row r="1318" customFormat="false" ht="15" hidden="false" customHeight="false" outlineLevel="0" collapsed="false"/>
    <row r="1319" customFormat="false" ht="15" hidden="false" customHeight="false" outlineLevel="0" collapsed="false"/>
    <row r="1320" customFormat="false" ht="15" hidden="false" customHeight="false" outlineLevel="0" collapsed="false"/>
    <row r="1321" customFormat="false" ht="15" hidden="false" customHeight="false" outlineLevel="0" collapsed="false"/>
    <row r="1322" customFormat="false" ht="15" hidden="false" customHeight="false" outlineLevel="0" collapsed="false"/>
    <row r="1323" customFormat="false" ht="15" hidden="false" customHeight="false" outlineLevel="0" collapsed="false"/>
    <row r="1324" customFormat="false" ht="15" hidden="false" customHeight="false" outlineLevel="0" collapsed="false"/>
    <row r="1325" customFormat="false" ht="15" hidden="false" customHeight="false" outlineLevel="0" collapsed="false"/>
    <row r="1326" customFormat="false" ht="15" hidden="false" customHeight="false" outlineLevel="0" collapsed="false"/>
    <row r="1327" customFormat="false" ht="15" hidden="false" customHeight="false" outlineLevel="0" collapsed="false"/>
    <row r="1328" customFormat="false" ht="15" hidden="false" customHeight="false" outlineLevel="0" collapsed="false"/>
    <row r="1329" customFormat="false" ht="15" hidden="false" customHeight="false" outlineLevel="0" collapsed="false"/>
    <row r="1330" customFormat="false" ht="15" hidden="false" customHeight="false" outlineLevel="0" collapsed="false"/>
    <row r="1331" customFormat="false" ht="15" hidden="false" customHeight="false" outlineLevel="0" collapsed="false"/>
    <row r="1332" customFormat="false" ht="15" hidden="false" customHeight="false" outlineLevel="0" collapsed="false"/>
    <row r="1333" customFormat="false" ht="15" hidden="false" customHeight="false" outlineLevel="0" collapsed="false"/>
    <row r="1334" customFormat="false" ht="15" hidden="false" customHeight="false" outlineLevel="0" collapsed="false"/>
    <row r="1335" customFormat="false" ht="15" hidden="false" customHeight="false" outlineLevel="0" collapsed="false"/>
    <row r="1336" customFormat="false" ht="15" hidden="false" customHeight="false" outlineLevel="0" collapsed="false"/>
    <row r="1337" customFormat="false" ht="15" hidden="false" customHeight="false" outlineLevel="0" collapsed="false"/>
    <row r="1338" customFormat="false" ht="15" hidden="false" customHeight="false" outlineLevel="0" collapsed="false"/>
    <row r="1339" customFormat="false" ht="15" hidden="false" customHeight="false" outlineLevel="0" collapsed="false"/>
    <row r="1340" customFormat="false" ht="15" hidden="false" customHeight="false" outlineLevel="0" collapsed="false"/>
    <row r="1341" customFormat="false" ht="15" hidden="false" customHeight="false" outlineLevel="0" collapsed="false"/>
    <row r="1342" customFormat="false" ht="15" hidden="false" customHeight="false" outlineLevel="0" collapsed="false"/>
    <row r="1343" customFormat="false" ht="15" hidden="false" customHeight="false" outlineLevel="0" collapsed="false"/>
    <row r="1344" customFormat="false" ht="15" hidden="false" customHeight="false" outlineLevel="0" collapsed="false"/>
    <row r="1345" customFormat="false" ht="15" hidden="false" customHeight="false" outlineLevel="0" collapsed="false"/>
    <row r="1346" customFormat="false" ht="15" hidden="false" customHeight="false" outlineLevel="0" collapsed="false"/>
    <row r="1347" customFormat="false" ht="15" hidden="false" customHeight="false" outlineLevel="0" collapsed="false"/>
    <row r="1348" customFormat="false" ht="15" hidden="false" customHeight="false" outlineLevel="0" collapsed="false"/>
    <row r="1349" customFormat="false" ht="15" hidden="false" customHeight="false" outlineLevel="0" collapsed="false"/>
    <row r="1350" customFormat="false" ht="15" hidden="false" customHeight="false" outlineLevel="0" collapsed="false"/>
    <row r="1351" customFormat="false" ht="15" hidden="false" customHeight="false" outlineLevel="0" collapsed="false"/>
    <row r="1352" customFormat="false" ht="15" hidden="false" customHeight="false" outlineLevel="0" collapsed="false"/>
    <row r="1353" customFormat="false" ht="15" hidden="false" customHeight="false" outlineLevel="0" collapsed="false"/>
    <row r="1354" customFormat="false" ht="15" hidden="false" customHeight="false" outlineLevel="0" collapsed="false"/>
    <row r="1355" customFormat="false" ht="15" hidden="false" customHeight="false" outlineLevel="0" collapsed="false"/>
    <row r="1356" customFormat="false" ht="15" hidden="false" customHeight="false" outlineLevel="0" collapsed="false"/>
    <row r="1357" customFormat="false" ht="15" hidden="false" customHeight="false" outlineLevel="0" collapsed="false"/>
    <row r="1358" customFormat="false" ht="15" hidden="false" customHeight="false" outlineLevel="0" collapsed="false"/>
    <row r="1359" customFormat="false" ht="15" hidden="false" customHeight="false" outlineLevel="0" collapsed="false"/>
    <row r="1360" customFormat="false" ht="15" hidden="false" customHeight="false" outlineLevel="0" collapsed="false"/>
    <row r="1361" customFormat="false" ht="15" hidden="false" customHeight="false" outlineLevel="0" collapsed="false"/>
    <row r="1362" customFormat="false" ht="15" hidden="false" customHeight="false" outlineLevel="0" collapsed="false"/>
    <row r="1363" customFormat="false" ht="15" hidden="false" customHeight="false" outlineLevel="0" collapsed="false"/>
    <row r="1364" customFormat="false" ht="15" hidden="false" customHeight="false" outlineLevel="0" collapsed="false"/>
    <row r="1365" customFormat="false" ht="15" hidden="false" customHeight="false" outlineLevel="0" collapsed="false"/>
    <row r="1366" customFormat="false" ht="15" hidden="false" customHeight="false" outlineLevel="0" collapsed="false"/>
    <row r="1367" customFormat="false" ht="15" hidden="false" customHeight="false" outlineLevel="0" collapsed="false"/>
    <row r="1368" customFormat="false" ht="15" hidden="false" customHeight="false" outlineLevel="0" collapsed="false"/>
    <row r="1369" customFormat="false" ht="15" hidden="false" customHeight="false" outlineLevel="0" collapsed="false"/>
    <row r="1370" customFormat="false" ht="15" hidden="false" customHeight="false" outlineLevel="0" collapsed="false"/>
    <row r="1371" customFormat="false" ht="15" hidden="false" customHeight="false" outlineLevel="0" collapsed="false"/>
    <row r="1372" customFormat="false" ht="15" hidden="false" customHeight="false" outlineLevel="0" collapsed="false"/>
    <row r="1373" customFormat="false" ht="15" hidden="false" customHeight="false" outlineLevel="0" collapsed="false"/>
    <row r="1374" customFormat="false" ht="15" hidden="false" customHeight="false" outlineLevel="0" collapsed="false"/>
    <row r="1375" customFormat="false" ht="15" hidden="false" customHeight="false" outlineLevel="0" collapsed="false"/>
    <row r="1376" customFormat="false" ht="15" hidden="false" customHeight="false" outlineLevel="0" collapsed="false"/>
    <row r="1377" customFormat="false" ht="15" hidden="false" customHeight="false" outlineLevel="0" collapsed="false"/>
    <row r="1378" customFormat="false" ht="15" hidden="false" customHeight="false" outlineLevel="0" collapsed="false"/>
    <row r="1379" customFormat="false" ht="15" hidden="false" customHeight="false" outlineLevel="0" collapsed="false"/>
    <row r="1380" customFormat="false" ht="15" hidden="false" customHeight="false" outlineLevel="0" collapsed="false"/>
    <row r="1381" customFormat="false" ht="15" hidden="false" customHeight="false" outlineLevel="0" collapsed="false"/>
    <row r="1382" customFormat="false" ht="15" hidden="false" customHeight="false" outlineLevel="0" collapsed="false"/>
    <row r="1383" customFormat="false" ht="15" hidden="false" customHeight="false" outlineLevel="0" collapsed="false"/>
    <row r="1384" customFormat="false" ht="15" hidden="false" customHeight="false" outlineLevel="0" collapsed="false"/>
    <row r="1385" customFormat="false" ht="15" hidden="false" customHeight="false" outlineLevel="0" collapsed="false"/>
    <row r="1386" customFormat="false" ht="15" hidden="false" customHeight="false" outlineLevel="0" collapsed="false"/>
    <row r="1387" customFormat="false" ht="15" hidden="false" customHeight="false" outlineLevel="0" collapsed="false"/>
    <row r="1388" customFormat="false" ht="15" hidden="false" customHeight="false" outlineLevel="0" collapsed="false"/>
    <row r="1389" customFormat="false" ht="15" hidden="false" customHeight="false" outlineLevel="0" collapsed="false"/>
    <row r="1390" customFormat="false" ht="15" hidden="false" customHeight="false" outlineLevel="0" collapsed="false"/>
    <row r="1391" customFormat="false" ht="15" hidden="false" customHeight="false" outlineLevel="0" collapsed="false"/>
    <row r="1392" customFormat="false" ht="15" hidden="false" customHeight="false" outlineLevel="0" collapsed="false"/>
    <row r="1393" customFormat="false" ht="15" hidden="false" customHeight="false" outlineLevel="0" collapsed="false"/>
    <row r="1394" customFormat="false" ht="15" hidden="false" customHeight="false" outlineLevel="0" collapsed="false"/>
    <row r="1395" customFormat="false" ht="15" hidden="false" customHeight="false" outlineLevel="0" collapsed="false"/>
    <row r="1396" customFormat="false" ht="15" hidden="false" customHeight="false" outlineLevel="0" collapsed="false"/>
    <row r="1397" customFormat="false" ht="15" hidden="false" customHeight="false" outlineLevel="0" collapsed="false"/>
    <row r="1398" customFormat="false" ht="15" hidden="false" customHeight="false" outlineLevel="0" collapsed="false"/>
    <row r="1399" customFormat="false" ht="15" hidden="false" customHeight="false" outlineLevel="0" collapsed="false"/>
    <row r="1400" customFormat="false" ht="15" hidden="false" customHeight="false" outlineLevel="0" collapsed="false"/>
    <row r="1401" customFormat="false" ht="15" hidden="false" customHeight="false" outlineLevel="0" collapsed="false"/>
    <row r="1402" customFormat="false" ht="15" hidden="false" customHeight="false" outlineLevel="0" collapsed="false"/>
    <row r="1403" customFormat="false" ht="15" hidden="false" customHeight="false" outlineLevel="0" collapsed="false"/>
    <row r="1404" customFormat="false" ht="15" hidden="false" customHeight="false" outlineLevel="0" collapsed="false"/>
    <row r="1405" customFormat="false" ht="15" hidden="false" customHeight="false" outlineLevel="0" collapsed="false"/>
    <row r="1406" customFormat="false" ht="15" hidden="false" customHeight="false" outlineLevel="0" collapsed="false"/>
    <row r="1407" customFormat="false" ht="15" hidden="false" customHeight="false" outlineLevel="0" collapsed="false"/>
    <row r="1408" customFormat="false" ht="15" hidden="false" customHeight="false" outlineLevel="0" collapsed="false"/>
    <row r="1409" customFormat="false" ht="15" hidden="false" customHeight="false" outlineLevel="0" collapsed="false"/>
    <row r="1410" customFormat="false" ht="15" hidden="false" customHeight="false" outlineLevel="0" collapsed="false"/>
    <row r="1411" customFormat="false" ht="15" hidden="false" customHeight="false" outlineLevel="0" collapsed="false"/>
    <row r="1412" customFormat="false" ht="15" hidden="false" customHeight="false" outlineLevel="0" collapsed="false"/>
    <row r="1413" customFormat="false" ht="15" hidden="false" customHeight="false" outlineLevel="0" collapsed="false"/>
    <row r="1414" customFormat="false" ht="15" hidden="false" customHeight="false" outlineLevel="0" collapsed="false"/>
    <row r="1415" customFormat="false" ht="15" hidden="false" customHeight="false" outlineLevel="0" collapsed="false"/>
    <row r="1416" customFormat="false" ht="15" hidden="false" customHeight="false" outlineLevel="0" collapsed="false"/>
    <row r="1417" customFormat="false" ht="15" hidden="false" customHeight="false" outlineLevel="0" collapsed="false"/>
    <row r="1418" customFormat="false" ht="15" hidden="false" customHeight="false" outlineLevel="0" collapsed="false"/>
    <row r="1419" customFormat="false" ht="15" hidden="false" customHeight="false" outlineLevel="0" collapsed="false"/>
    <row r="1420" customFormat="false" ht="15" hidden="false" customHeight="false" outlineLevel="0" collapsed="false"/>
    <row r="1421" customFormat="false" ht="15" hidden="false" customHeight="false" outlineLevel="0" collapsed="false"/>
    <row r="1422" customFormat="false" ht="15" hidden="false" customHeight="false" outlineLevel="0" collapsed="false"/>
    <row r="1423" customFormat="false" ht="15" hidden="false" customHeight="false" outlineLevel="0" collapsed="false"/>
    <row r="1424" customFormat="false" ht="15" hidden="false" customHeight="false" outlineLevel="0" collapsed="false"/>
    <row r="1425" customFormat="false" ht="15" hidden="false" customHeight="false" outlineLevel="0" collapsed="false"/>
    <row r="1426" customFormat="false" ht="15" hidden="false" customHeight="false" outlineLevel="0" collapsed="false"/>
    <row r="1427" customFormat="false" ht="15" hidden="false" customHeight="false" outlineLevel="0" collapsed="false"/>
    <row r="1428" customFormat="false" ht="15" hidden="false" customHeight="false" outlineLevel="0" collapsed="false"/>
    <row r="1429" customFormat="false" ht="15" hidden="false" customHeight="false" outlineLevel="0" collapsed="false"/>
    <row r="1430" customFormat="false" ht="15" hidden="false" customHeight="false" outlineLevel="0" collapsed="false"/>
    <row r="1431" customFormat="false" ht="15" hidden="false" customHeight="false" outlineLevel="0" collapsed="false"/>
    <row r="1432" customFormat="false" ht="15" hidden="false" customHeight="false" outlineLevel="0" collapsed="false"/>
    <row r="1433" customFormat="false" ht="15" hidden="false" customHeight="false" outlineLevel="0" collapsed="false"/>
    <row r="1434" customFormat="false" ht="15" hidden="false" customHeight="false" outlineLevel="0" collapsed="false"/>
    <row r="1435" customFormat="false" ht="15" hidden="false" customHeight="false" outlineLevel="0" collapsed="false"/>
    <row r="1436" customFormat="false" ht="15" hidden="false" customHeight="false" outlineLevel="0" collapsed="false"/>
    <row r="1437" customFormat="false" ht="15" hidden="false" customHeight="false" outlineLevel="0" collapsed="false"/>
    <row r="1438" customFormat="false" ht="15" hidden="false" customHeight="false" outlineLevel="0" collapsed="false"/>
    <row r="1439" customFormat="false" ht="15" hidden="false" customHeight="false" outlineLevel="0" collapsed="false"/>
    <row r="1440" customFormat="false" ht="15" hidden="false" customHeight="false" outlineLevel="0" collapsed="false"/>
    <row r="1441" customFormat="false" ht="15" hidden="false" customHeight="false" outlineLevel="0" collapsed="false"/>
    <row r="1442" customFormat="false" ht="15" hidden="false" customHeight="false" outlineLevel="0" collapsed="false"/>
    <row r="1443" customFormat="false" ht="15" hidden="false" customHeight="false" outlineLevel="0" collapsed="false"/>
    <row r="1444" customFormat="false" ht="15" hidden="false" customHeight="false" outlineLevel="0" collapsed="false"/>
    <row r="1445" customFormat="false" ht="15" hidden="false" customHeight="false" outlineLevel="0" collapsed="false"/>
    <row r="1446" customFormat="false" ht="15" hidden="false" customHeight="false" outlineLevel="0" collapsed="false"/>
    <row r="1447" customFormat="false" ht="15" hidden="false" customHeight="false" outlineLevel="0" collapsed="false"/>
    <row r="1448" customFormat="false" ht="15" hidden="false" customHeight="false" outlineLevel="0" collapsed="false"/>
    <row r="1449" customFormat="false" ht="15" hidden="false" customHeight="false" outlineLevel="0" collapsed="false"/>
    <row r="1450" customFormat="false" ht="15" hidden="false" customHeight="false" outlineLevel="0" collapsed="false"/>
    <row r="1451" customFormat="false" ht="15" hidden="false" customHeight="false" outlineLevel="0" collapsed="false"/>
    <row r="1452" customFormat="false" ht="15" hidden="false" customHeight="false" outlineLevel="0" collapsed="false"/>
    <row r="1453" customFormat="false" ht="15" hidden="false" customHeight="false" outlineLevel="0" collapsed="false"/>
    <row r="1454" customFormat="false" ht="15" hidden="false" customHeight="false" outlineLevel="0" collapsed="false"/>
    <row r="1455" customFormat="false" ht="15" hidden="false" customHeight="false" outlineLevel="0" collapsed="false"/>
    <row r="1456" customFormat="false" ht="15" hidden="false" customHeight="false" outlineLevel="0" collapsed="false"/>
    <row r="1457" customFormat="false" ht="15" hidden="false" customHeight="false" outlineLevel="0" collapsed="false"/>
    <row r="1458" customFormat="false" ht="15" hidden="false" customHeight="false" outlineLevel="0" collapsed="false"/>
    <row r="1459" customFormat="false" ht="15" hidden="false" customHeight="false" outlineLevel="0" collapsed="false"/>
    <row r="1460" customFormat="false" ht="15" hidden="false" customHeight="false" outlineLevel="0" collapsed="false"/>
    <row r="1461" customFormat="false" ht="15" hidden="false" customHeight="false" outlineLevel="0" collapsed="false"/>
    <row r="1462" customFormat="false" ht="15" hidden="false" customHeight="false" outlineLevel="0" collapsed="false"/>
    <row r="1463" customFormat="false" ht="15" hidden="false" customHeight="false" outlineLevel="0" collapsed="false"/>
    <row r="1464" customFormat="false" ht="15" hidden="false" customHeight="false" outlineLevel="0" collapsed="false"/>
    <row r="1465" customFormat="false" ht="15" hidden="false" customHeight="false" outlineLevel="0" collapsed="false"/>
    <row r="1466" customFormat="false" ht="15" hidden="false" customHeight="false" outlineLevel="0" collapsed="false"/>
    <row r="1467" customFormat="false" ht="15" hidden="false" customHeight="false" outlineLevel="0" collapsed="false"/>
    <row r="1468" customFormat="false" ht="15" hidden="false" customHeight="false" outlineLevel="0" collapsed="false"/>
    <row r="1469" customFormat="false" ht="15" hidden="false" customHeight="false" outlineLevel="0" collapsed="false"/>
    <row r="1470" customFormat="false" ht="15" hidden="false" customHeight="false" outlineLevel="0" collapsed="false"/>
    <row r="1471" customFormat="false" ht="15" hidden="false" customHeight="false" outlineLevel="0" collapsed="false"/>
    <row r="1472" customFormat="false" ht="15" hidden="false" customHeight="false" outlineLevel="0" collapsed="false"/>
    <row r="1473" customFormat="false" ht="15" hidden="false" customHeight="false" outlineLevel="0" collapsed="false"/>
    <row r="1474" customFormat="false" ht="15" hidden="false" customHeight="false" outlineLevel="0" collapsed="false"/>
    <row r="1475" customFormat="false" ht="15" hidden="false" customHeight="false" outlineLevel="0" collapsed="false"/>
    <row r="1476" customFormat="false" ht="15" hidden="false" customHeight="false" outlineLevel="0" collapsed="false"/>
    <row r="1477" customFormat="false" ht="15" hidden="false" customHeight="false" outlineLevel="0" collapsed="false"/>
    <row r="1478" customFormat="false" ht="15" hidden="false" customHeight="false" outlineLevel="0" collapsed="false"/>
    <row r="1479" customFormat="false" ht="15" hidden="false" customHeight="false" outlineLevel="0" collapsed="false"/>
    <row r="1480" customFormat="false" ht="15" hidden="false" customHeight="false" outlineLevel="0" collapsed="false"/>
    <row r="1481" customFormat="false" ht="15" hidden="false" customHeight="false" outlineLevel="0" collapsed="false"/>
    <row r="1482" customFormat="false" ht="15" hidden="false" customHeight="false" outlineLevel="0" collapsed="false"/>
    <row r="1483" customFormat="false" ht="15" hidden="false" customHeight="false" outlineLevel="0" collapsed="false"/>
    <row r="1484" customFormat="false" ht="15" hidden="false" customHeight="false" outlineLevel="0" collapsed="false"/>
    <row r="1485" customFormat="false" ht="15" hidden="false" customHeight="false" outlineLevel="0" collapsed="false"/>
    <row r="1486" customFormat="false" ht="15" hidden="false" customHeight="false" outlineLevel="0" collapsed="false"/>
    <row r="1487" customFormat="false" ht="15" hidden="false" customHeight="false" outlineLevel="0" collapsed="false"/>
    <row r="1488" customFormat="false" ht="15" hidden="false" customHeight="false" outlineLevel="0" collapsed="false"/>
    <row r="1489" customFormat="false" ht="15" hidden="false" customHeight="false" outlineLevel="0" collapsed="false"/>
    <row r="1490" customFormat="false" ht="15" hidden="false" customHeight="false" outlineLevel="0" collapsed="false"/>
    <row r="1491" customFormat="false" ht="15" hidden="false" customHeight="false" outlineLevel="0" collapsed="false"/>
    <row r="1492" customFormat="false" ht="15" hidden="false" customHeight="false" outlineLevel="0" collapsed="false"/>
    <row r="1493" customFormat="false" ht="15" hidden="false" customHeight="false" outlineLevel="0" collapsed="false"/>
    <row r="1494" customFormat="false" ht="15" hidden="false" customHeight="false" outlineLevel="0" collapsed="false"/>
    <row r="1495" customFormat="false" ht="15" hidden="false" customHeight="false" outlineLevel="0" collapsed="false"/>
    <row r="1496" customFormat="false" ht="15" hidden="false" customHeight="false" outlineLevel="0" collapsed="false"/>
    <row r="1497" customFormat="false" ht="15" hidden="false" customHeight="false" outlineLevel="0" collapsed="false"/>
    <row r="1498" customFormat="false" ht="15" hidden="false" customHeight="false" outlineLevel="0" collapsed="false"/>
    <row r="1499" customFormat="false" ht="15" hidden="false" customHeight="false" outlineLevel="0" collapsed="false"/>
    <row r="1500" customFormat="false" ht="15" hidden="false" customHeight="false" outlineLevel="0" collapsed="false"/>
    <row r="1501" customFormat="false" ht="15" hidden="false" customHeight="false" outlineLevel="0" collapsed="false"/>
    <row r="1502" customFormat="false" ht="15" hidden="false" customHeight="false" outlineLevel="0" collapsed="false"/>
    <row r="1503" customFormat="false" ht="15" hidden="false" customHeight="false" outlineLevel="0" collapsed="false"/>
    <row r="1504" customFormat="false" ht="15" hidden="false" customHeight="false" outlineLevel="0" collapsed="false"/>
    <row r="1505" customFormat="false" ht="15" hidden="false" customHeight="false" outlineLevel="0" collapsed="false"/>
    <row r="1506" customFormat="false" ht="15" hidden="false" customHeight="false" outlineLevel="0" collapsed="false"/>
    <row r="1507" customFormat="false" ht="15" hidden="false" customHeight="false" outlineLevel="0" collapsed="false"/>
    <row r="1508" customFormat="false" ht="15" hidden="false" customHeight="false" outlineLevel="0" collapsed="false"/>
    <row r="1509" customFormat="false" ht="15" hidden="false" customHeight="false" outlineLevel="0" collapsed="false"/>
    <row r="1510" customFormat="false" ht="15" hidden="false" customHeight="false" outlineLevel="0" collapsed="false"/>
    <row r="1511" customFormat="false" ht="15" hidden="false" customHeight="false" outlineLevel="0" collapsed="false"/>
    <row r="1512" customFormat="false" ht="15" hidden="false" customHeight="false" outlineLevel="0" collapsed="false"/>
    <row r="1513" customFormat="false" ht="15" hidden="false" customHeight="false" outlineLevel="0" collapsed="false"/>
    <row r="1514" customFormat="false" ht="15" hidden="false" customHeight="false" outlineLevel="0" collapsed="false"/>
    <row r="1515" customFormat="false" ht="15" hidden="false" customHeight="false" outlineLevel="0" collapsed="false"/>
    <row r="1516" customFormat="false" ht="15" hidden="false" customHeight="false" outlineLevel="0" collapsed="false"/>
    <row r="1517" customFormat="false" ht="15" hidden="false" customHeight="false" outlineLevel="0" collapsed="false"/>
    <row r="1518" customFormat="false" ht="15" hidden="false" customHeight="false" outlineLevel="0" collapsed="false"/>
    <row r="1519" customFormat="false" ht="15" hidden="false" customHeight="false" outlineLevel="0" collapsed="false"/>
    <row r="1520" customFormat="false" ht="15" hidden="false" customHeight="false" outlineLevel="0" collapsed="false"/>
    <row r="1521" customFormat="false" ht="15" hidden="false" customHeight="false" outlineLevel="0" collapsed="false"/>
    <row r="1522" customFormat="false" ht="15" hidden="false" customHeight="false" outlineLevel="0" collapsed="false"/>
    <row r="1523" customFormat="false" ht="15" hidden="false" customHeight="false" outlineLevel="0" collapsed="false"/>
    <row r="1524" customFormat="false" ht="15" hidden="false" customHeight="false" outlineLevel="0" collapsed="false"/>
    <row r="1525" customFormat="false" ht="15" hidden="false" customHeight="false" outlineLevel="0" collapsed="false"/>
    <row r="1526" customFormat="false" ht="15" hidden="false" customHeight="false" outlineLevel="0" collapsed="false"/>
    <row r="1527" customFormat="false" ht="15" hidden="false" customHeight="false" outlineLevel="0" collapsed="false"/>
    <row r="1528" customFormat="false" ht="15" hidden="false" customHeight="false" outlineLevel="0" collapsed="false"/>
    <row r="1529" customFormat="false" ht="15" hidden="false" customHeight="false" outlineLevel="0" collapsed="false"/>
    <row r="1530" customFormat="false" ht="15" hidden="false" customHeight="false" outlineLevel="0" collapsed="false"/>
    <row r="1531" customFormat="false" ht="15" hidden="false" customHeight="false" outlineLevel="0" collapsed="false"/>
    <row r="1532" customFormat="false" ht="15" hidden="false" customHeight="false" outlineLevel="0" collapsed="false"/>
    <row r="1533" customFormat="false" ht="15" hidden="false" customHeight="false" outlineLevel="0" collapsed="false"/>
    <row r="1534" customFormat="false" ht="15" hidden="false" customHeight="false" outlineLevel="0" collapsed="false"/>
    <row r="1535" customFormat="false" ht="15" hidden="false" customHeight="false" outlineLevel="0" collapsed="false"/>
    <row r="1536" customFormat="false" ht="15" hidden="false" customHeight="false" outlineLevel="0" collapsed="false"/>
    <row r="1537" customFormat="false" ht="15" hidden="false" customHeight="false" outlineLevel="0" collapsed="false"/>
    <row r="1538" customFormat="false" ht="15" hidden="false" customHeight="false" outlineLevel="0" collapsed="false"/>
    <row r="1539" customFormat="false" ht="15" hidden="false" customHeight="false" outlineLevel="0" collapsed="false"/>
    <row r="1540" customFormat="false" ht="15" hidden="false" customHeight="false" outlineLevel="0" collapsed="false"/>
    <row r="1541" customFormat="false" ht="15" hidden="false" customHeight="false" outlineLevel="0" collapsed="false"/>
    <row r="1542" customFormat="false" ht="15" hidden="false" customHeight="false" outlineLevel="0" collapsed="false"/>
    <row r="1543" customFormat="false" ht="15" hidden="false" customHeight="false" outlineLevel="0" collapsed="false"/>
    <row r="1544" customFormat="false" ht="15" hidden="false" customHeight="false" outlineLevel="0" collapsed="false"/>
    <row r="1545" customFormat="false" ht="15" hidden="false" customHeight="false" outlineLevel="0" collapsed="false"/>
    <row r="1546" customFormat="false" ht="15" hidden="false" customHeight="false" outlineLevel="0" collapsed="false"/>
    <row r="1547" customFormat="false" ht="15" hidden="false" customHeight="false" outlineLevel="0" collapsed="false"/>
    <row r="1548" customFormat="false" ht="15" hidden="false" customHeight="false" outlineLevel="0" collapsed="false"/>
    <row r="1549" customFormat="false" ht="15" hidden="false" customHeight="false" outlineLevel="0" collapsed="false"/>
    <row r="1550" customFormat="false" ht="15" hidden="false" customHeight="false" outlineLevel="0" collapsed="false"/>
    <row r="1551" customFormat="false" ht="15" hidden="false" customHeight="false" outlineLevel="0" collapsed="false"/>
    <row r="1552" customFormat="false" ht="15" hidden="false" customHeight="false" outlineLevel="0" collapsed="false"/>
    <row r="1553" customFormat="false" ht="15" hidden="false" customHeight="false" outlineLevel="0" collapsed="false"/>
    <row r="1554" customFormat="false" ht="15" hidden="false" customHeight="false" outlineLevel="0" collapsed="false"/>
    <row r="1555" customFormat="false" ht="15" hidden="false" customHeight="false" outlineLevel="0" collapsed="false"/>
    <row r="1556" customFormat="false" ht="15" hidden="false" customHeight="false" outlineLevel="0" collapsed="false"/>
    <row r="1557" customFormat="false" ht="15" hidden="false" customHeight="false" outlineLevel="0" collapsed="false"/>
    <row r="1558" customFormat="false" ht="15" hidden="false" customHeight="false" outlineLevel="0" collapsed="false"/>
    <row r="1559" customFormat="false" ht="15" hidden="false" customHeight="false" outlineLevel="0" collapsed="false"/>
    <row r="1560" customFormat="false" ht="15" hidden="false" customHeight="false" outlineLevel="0" collapsed="false"/>
    <row r="1561" customFormat="false" ht="15" hidden="false" customHeight="false" outlineLevel="0" collapsed="false"/>
    <row r="1562" customFormat="false" ht="15" hidden="false" customHeight="false" outlineLevel="0" collapsed="false"/>
    <row r="1563" customFormat="false" ht="15" hidden="false" customHeight="false" outlineLevel="0" collapsed="false"/>
    <row r="1564" customFormat="false" ht="15" hidden="false" customHeight="false" outlineLevel="0" collapsed="false"/>
    <row r="1565" customFormat="false" ht="15" hidden="false" customHeight="false" outlineLevel="0" collapsed="false"/>
    <row r="1566" customFormat="false" ht="15" hidden="false" customHeight="false" outlineLevel="0" collapsed="false"/>
    <row r="1567" customFormat="false" ht="15" hidden="false" customHeight="false" outlineLevel="0" collapsed="false"/>
    <row r="1568" customFormat="false" ht="15" hidden="false" customHeight="false" outlineLevel="0" collapsed="false"/>
    <row r="1569" customFormat="false" ht="15" hidden="false" customHeight="false" outlineLevel="0" collapsed="false"/>
    <row r="1570" customFormat="false" ht="15" hidden="false" customHeight="false" outlineLevel="0" collapsed="false"/>
    <row r="1571" customFormat="false" ht="15" hidden="false" customHeight="false" outlineLevel="0" collapsed="false"/>
    <row r="1572" customFormat="false" ht="15" hidden="false" customHeight="false" outlineLevel="0" collapsed="false"/>
    <row r="1573" customFormat="false" ht="15" hidden="false" customHeight="false" outlineLevel="0" collapsed="false"/>
    <row r="1574" customFormat="false" ht="15" hidden="false" customHeight="false" outlineLevel="0" collapsed="false"/>
    <row r="1575" customFormat="false" ht="15" hidden="false" customHeight="false" outlineLevel="0" collapsed="false"/>
    <row r="1576" customFormat="false" ht="15" hidden="false" customHeight="false" outlineLevel="0" collapsed="false"/>
    <row r="1577" customFormat="false" ht="15" hidden="false" customHeight="false" outlineLevel="0" collapsed="false"/>
    <row r="1578" customFormat="false" ht="15" hidden="false" customHeight="false" outlineLevel="0" collapsed="false"/>
    <row r="1579" customFormat="false" ht="15" hidden="false" customHeight="false" outlineLevel="0" collapsed="false"/>
    <row r="1580" customFormat="false" ht="15" hidden="false" customHeight="false" outlineLevel="0" collapsed="false"/>
    <row r="1581" customFormat="false" ht="15" hidden="false" customHeight="false" outlineLevel="0" collapsed="false"/>
    <row r="1582" customFormat="false" ht="15" hidden="false" customHeight="false" outlineLevel="0" collapsed="false"/>
    <row r="1583" customFormat="false" ht="15" hidden="false" customHeight="false" outlineLevel="0" collapsed="false"/>
    <row r="1584" customFormat="false" ht="15" hidden="false" customHeight="false" outlineLevel="0" collapsed="false"/>
    <row r="1585" customFormat="false" ht="15" hidden="false" customHeight="false" outlineLevel="0" collapsed="false"/>
    <row r="1586" customFormat="false" ht="15" hidden="false" customHeight="false" outlineLevel="0" collapsed="false"/>
    <row r="1587" customFormat="false" ht="15" hidden="false" customHeight="false" outlineLevel="0" collapsed="false"/>
    <row r="1588" customFormat="false" ht="15" hidden="false" customHeight="false" outlineLevel="0" collapsed="false"/>
    <row r="1589" customFormat="false" ht="15" hidden="false" customHeight="false" outlineLevel="0" collapsed="false"/>
    <row r="1590" customFormat="false" ht="15" hidden="false" customHeight="false" outlineLevel="0" collapsed="false"/>
    <row r="1591" customFormat="false" ht="15" hidden="false" customHeight="false" outlineLevel="0" collapsed="false"/>
    <row r="1592" customFormat="false" ht="15" hidden="false" customHeight="false" outlineLevel="0" collapsed="false"/>
    <row r="1593" customFormat="false" ht="15" hidden="false" customHeight="false" outlineLevel="0" collapsed="false"/>
    <row r="1594" customFormat="false" ht="15" hidden="false" customHeight="false" outlineLevel="0" collapsed="false"/>
    <row r="1595" customFormat="false" ht="15" hidden="false" customHeight="false" outlineLevel="0" collapsed="false"/>
    <row r="1596" customFormat="false" ht="15" hidden="false" customHeight="false" outlineLevel="0" collapsed="false"/>
    <row r="1597" customFormat="false" ht="15" hidden="false" customHeight="false" outlineLevel="0" collapsed="false"/>
    <row r="1598" customFormat="false" ht="15" hidden="false" customHeight="false" outlineLevel="0" collapsed="false"/>
    <row r="1599" customFormat="false" ht="15" hidden="false" customHeight="false" outlineLevel="0" collapsed="false"/>
    <row r="1600" customFormat="false" ht="15" hidden="false" customHeight="false" outlineLevel="0" collapsed="false"/>
    <row r="1601" customFormat="false" ht="15" hidden="false" customHeight="false" outlineLevel="0" collapsed="false"/>
    <row r="1602" customFormat="false" ht="15" hidden="false" customHeight="false" outlineLevel="0" collapsed="false"/>
    <row r="1603" customFormat="false" ht="15" hidden="false" customHeight="false" outlineLevel="0" collapsed="false"/>
    <row r="1604" customFormat="false" ht="15" hidden="false" customHeight="false" outlineLevel="0" collapsed="false"/>
    <row r="1605" customFormat="false" ht="15" hidden="false" customHeight="false" outlineLevel="0" collapsed="false"/>
    <row r="1606" customFormat="false" ht="15" hidden="false" customHeight="false" outlineLevel="0" collapsed="false"/>
    <row r="1607" customFormat="false" ht="15" hidden="false" customHeight="false" outlineLevel="0" collapsed="false"/>
    <row r="1608" customFormat="false" ht="15" hidden="false" customHeight="false" outlineLevel="0" collapsed="false"/>
    <row r="1609" customFormat="false" ht="15" hidden="false" customHeight="false" outlineLevel="0" collapsed="false"/>
    <row r="1610" customFormat="false" ht="15" hidden="false" customHeight="false" outlineLevel="0" collapsed="false"/>
    <row r="1611" customFormat="false" ht="15" hidden="false" customHeight="false" outlineLevel="0" collapsed="false"/>
    <row r="1612" customFormat="false" ht="15" hidden="false" customHeight="false" outlineLevel="0" collapsed="false"/>
    <row r="1613" customFormat="false" ht="15" hidden="false" customHeight="false" outlineLevel="0" collapsed="false"/>
    <row r="1614" customFormat="false" ht="15" hidden="false" customHeight="false" outlineLevel="0" collapsed="false"/>
    <row r="1615" customFormat="false" ht="15" hidden="false" customHeight="false" outlineLevel="0" collapsed="false"/>
    <row r="1616" customFormat="false" ht="15" hidden="false" customHeight="false" outlineLevel="0" collapsed="false"/>
    <row r="1617" customFormat="false" ht="15" hidden="false" customHeight="false" outlineLevel="0" collapsed="false"/>
    <row r="1618" customFormat="false" ht="15" hidden="false" customHeight="false" outlineLevel="0" collapsed="false"/>
    <row r="1619" customFormat="false" ht="15" hidden="false" customHeight="false" outlineLevel="0" collapsed="false"/>
    <row r="1620" customFormat="false" ht="15" hidden="false" customHeight="false" outlineLevel="0" collapsed="false"/>
    <row r="1621" customFormat="false" ht="15" hidden="false" customHeight="false" outlineLevel="0" collapsed="false"/>
    <row r="1622" customFormat="false" ht="15" hidden="false" customHeight="false" outlineLevel="0" collapsed="false"/>
    <row r="1623" customFormat="false" ht="15" hidden="false" customHeight="false" outlineLevel="0" collapsed="false"/>
    <row r="1624" customFormat="false" ht="15" hidden="false" customHeight="false" outlineLevel="0" collapsed="false"/>
    <row r="1625" customFormat="false" ht="15" hidden="false" customHeight="false" outlineLevel="0" collapsed="false"/>
    <row r="1626" customFormat="false" ht="15" hidden="false" customHeight="false" outlineLevel="0" collapsed="false"/>
    <row r="1627" customFormat="false" ht="15" hidden="false" customHeight="false" outlineLevel="0" collapsed="false"/>
    <row r="1628" customFormat="false" ht="15" hidden="false" customHeight="false" outlineLevel="0" collapsed="false"/>
    <row r="1629" customFormat="false" ht="15" hidden="false" customHeight="false" outlineLevel="0" collapsed="false"/>
    <row r="1630" customFormat="false" ht="15" hidden="false" customHeight="false" outlineLevel="0" collapsed="false"/>
    <row r="1631" customFormat="false" ht="15" hidden="false" customHeight="false" outlineLevel="0" collapsed="false"/>
    <row r="1632" customFormat="false" ht="15" hidden="false" customHeight="false" outlineLevel="0" collapsed="false"/>
    <row r="1633" customFormat="false" ht="15" hidden="false" customHeight="false" outlineLevel="0" collapsed="false"/>
    <row r="1634" customFormat="false" ht="15" hidden="false" customHeight="false" outlineLevel="0" collapsed="false"/>
    <row r="1635" customFormat="false" ht="15" hidden="false" customHeight="false" outlineLevel="0" collapsed="false"/>
    <row r="1636" customFormat="false" ht="15" hidden="false" customHeight="false" outlineLevel="0" collapsed="false"/>
    <row r="1637" customFormat="false" ht="15" hidden="false" customHeight="false" outlineLevel="0" collapsed="false"/>
    <row r="1638" customFormat="false" ht="15" hidden="false" customHeight="false" outlineLevel="0" collapsed="false"/>
    <row r="1639" customFormat="false" ht="15" hidden="false" customHeight="false" outlineLevel="0" collapsed="false"/>
    <row r="1640" customFormat="false" ht="15" hidden="false" customHeight="false" outlineLevel="0" collapsed="false"/>
    <row r="1641" customFormat="false" ht="15" hidden="false" customHeight="false" outlineLevel="0" collapsed="false"/>
    <row r="1642" customFormat="false" ht="15" hidden="false" customHeight="false" outlineLevel="0" collapsed="false"/>
    <row r="1643" customFormat="false" ht="15" hidden="false" customHeight="false" outlineLevel="0" collapsed="false"/>
    <row r="1644" customFormat="false" ht="15" hidden="false" customHeight="false" outlineLevel="0" collapsed="false"/>
    <row r="1645" customFormat="false" ht="15" hidden="false" customHeight="false" outlineLevel="0" collapsed="false"/>
    <row r="1646" customFormat="false" ht="15" hidden="false" customHeight="false" outlineLevel="0" collapsed="false"/>
    <row r="1647" customFormat="false" ht="15" hidden="false" customHeight="false" outlineLevel="0" collapsed="false"/>
    <row r="1648" customFormat="false" ht="15" hidden="false" customHeight="false" outlineLevel="0" collapsed="false"/>
    <row r="1649" customFormat="false" ht="15" hidden="false" customHeight="false" outlineLevel="0" collapsed="false"/>
    <row r="1650" customFormat="false" ht="15" hidden="false" customHeight="false" outlineLevel="0" collapsed="false"/>
    <row r="1651" customFormat="false" ht="15" hidden="false" customHeight="false" outlineLevel="0" collapsed="false"/>
    <row r="1652" customFormat="false" ht="15" hidden="false" customHeight="false" outlineLevel="0" collapsed="false"/>
    <row r="1653" customFormat="false" ht="15" hidden="false" customHeight="false" outlineLevel="0" collapsed="false"/>
    <row r="1654" customFormat="false" ht="15" hidden="false" customHeight="false" outlineLevel="0" collapsed="false"/>
    <row r="1655" customFormat="false" ht="15" hidden="false" customHeight="false" outlineLevel="0" collapsed="false"/>
    <row r="1656" customFormat="false" ht="15" hidden="false" customHeight="false" outlineLevel="0" collapsed="false"/>
    <row r="1657" customFormat="false" ht="15" hidden="false" customHeight="false" outlineLevel="0" collapsed="false"/>
    <row r="1658" customFormat="false" ht="15" hidden="false" customHeight="false" outlineLevel="0" collapsed="false"/>
    <row r="1659" customFormat="false" ht="15" hidden="false" customHeight="false" outlineLevel="0" collapsed="false"/>
    <row r="1660" customFormat="false" ht="15" hidden="false" customHeight="false" outlineLevel="0" collapsed="false"/>
    <row r="1661" customFormat="false" ht="15" hidden="false" customHeight="false" outlineLevel="0" collapsed="false"/>
    <row r="1662" customFormat="false" ht="15" hidden="false" customHeight="false" outlineLevel="0" collapsed="false"/>
    <row r="1663" customFormat="false" ht="15" hidden="false" customHeight="false" outlineLevel="0" collapsed="false"/>
    <row r="1664" customFormat="false" ht="15" hidden="false" customHeight="false" outlineLevel="0" collapsed="false"/>
    <row r="1665" customFormat="false" ht="15" hidden="false" customHeight="false" outlineLevel="0" collapsed="false"/>
    <row r="1666" customFormat="false" ht="15" hidden="false" customHeight="false" outlineLevel="0" collapsed="false"/>
    <row r="1667" customFormat="false" ht="15" hidden="false" customHeight="false" outlineLevel="0" collapsed="false"/>
    <row r="1668" customFormat="false" ht="15" hidden="false" customHeight="false" outlineLevel="0" collapsed="false"/>
    <row r="1669" customFormat="false" ht="15" hidden="false" customHeight="false" outlineLevel="0" collapsed="false"/>
    <row r="1670" customFormat="false" ht="15" hidden="false" customHeight="false" outlineLevel="0" collapsed="false"/>
    <row r="1671" customFormat="false" ht="15" hidden="false" customHeight="false" outlineLevel="0" collapsed="false"/>
    <row r="1672" customFormat="false" ht="15" hidden="false" customHeight="false" outlineLevel="0" collapsed="false"/>
    <row r="1673" customFormat="false" ht="15" hidden="false" customHeight="false" outlineLevel="0" collapsed="false"/>
    <row r="1674" customFormat="false" ht="15" hidden="false" customHeight="false" outlineLevel="0" collapsed="false"/>
    <row r="1675" customFormat="false" ht="15" hidden="false" customHeight="false" outlineLevel="0" collapsed="false"/>
    <row r="1676" customFormat="false" ht="15" hidden="false" customHeight="false" outlineLevel="0" collapsed="false"/>
    <row r="1677" customFormat="false" ht="15" hidden="false" customHeight="false" outlineLevel="0" collapsed="false"/>
    <row r="1678" customFormat="false" ht="15" hidden="false" customHeight="false" outlineLevel="0" collapsed="false"/>
    <row r="1679" customFormat="false" ht="15" hidden="false" customHeight="false" outlineLevel="0" collapsed="false"/>
    <row r="1680" customFormat="false" ht="15" hidden="false" customHeight="false" outlineLevel="0" collapsed="false"/>
    <row r="1681" customFormat="false" ht="15" hidden="false" customHeight="false" outlineLevel="0" collapsed="false"/>
    <row r="1682" customFormat="false" ht="15" hidden="false" customHeight="false" outlineLevel="0" collapsed="false"/>
    <row r="1683" customFormat="false" ht="15" hidden="false" customHeight="false" outlineLevel="0" collapsed="false"/>
    <row r="1684" customFormat="false" ht="15" hidden="false" customHeight="false" outlineLevel="0" collapsed="false"/>
    <row r="1685" customFormat="false" ht="15" hidden="false" customHeight="false" outlineLevel="0" collapsed="false"/>
    <row r="1686" customFormat="false" ht="15" hidden="false" customHeight="false" outlineLevel="0" collapsed="false"/>
    <row r="1687" customFormat="false" ht="15" hidden="false" customHeight="false" outlineLevel="0" collapsed="false"/>
    <row r="1688" customFormat="false" ht="15" hidden="false" customHeight="false" outlineLevel="0" collapsed="false"/>
    <row r="1689" customFormat="false" ht="15" hidden="false" customHeight="false" outlineLevel="0" collapsed="false"/>
    <row r="1690" customFormat="false" ht="15" hidden="false" customHeight="false" outlineLevel="0" collapsed="false"/>
    <row r="1691" customFormat="false" ht="15" hidden="false" customHeight="false" outlineLevel="0" collapsed="false"/>
    <row r="1692" customFormat="false" ht="15" hidden="false" customHeight="false" outlineLevel="0" collapsed="false"/>
    <row r="1693" customFormat="false" ht="15" hidden="false" customHeight="false" outlineLevel="0" collapsed="false"/>
    <row r="1694" customFormat="false" ht="15" hidden="false" customHeight="false" outlineLevel="0" collapsed="false"/>
    <row r="1695" customFormat="false" ht="15" hidden="false" customHeight="false" outlineLevel="0" collapsed="false"/>
    <row r="1696" customFormat="false" ht="15" hidden="false" customHeight="false" outlineLevel="0" collapsed="false"/>
    <row r="1697" customFormat="false" ht="15" hidden="false" customHeight="false" outlineLevel="0" collapsed="false"/>
    <row r="1698" customFormat="false" ht="15" hidden="false" customHeight="false" outlineLevel="0" collapsed="false"/>
    <row r="1699" customFormat="false" ht="15" hidden="false" customHeight="false" outlineLevel="0" collapsed="false"/>
    <row r="1700" customFormat="false" ht="15" hidden="false" customHeight="false" outlineLevel="0" collapsed="false"/>
    <row r="1701" customFormat="false" ht="15" hidden="false" customHeight="false" outlineLevel="0" collapsed="false"/>
    <row r="1702" customFormat="false" ht="15" hidden="false" customHeight="false" outlineLevel="0" collapsed="false"/>
    <row r="1703" customFormat="false" ht="15" hidden="false" customHeight="false" outlineLevel="0" collapsed="false"/>
    <row r="1704" customFormat="false" ht="15" hidden="false" customHeight="false" outlineLevel="0" collapsed="false"/>
    <row r="1705" customFormat="false" ht="15" hidden="false" customHeight="false" outlineLevel="0" collapsed="false"/>
    <row r="1706" customFormat="false" ht="15" hidden="false" customHeight="false" outlineLevel="0" collapsed="false"/>
    <row r="1707" customFormat="false" ht="15" hidden="false" customHeight="false" outlineLevel="0" collapsed="false"/>
    <row r="1708" customFormat="false" ht="15" hidden="false" customHeight="false" outlineLevel="0" collapsed="false"/>
    <row r="1709" customFormat="false" ht="15" hidden="false" customHeight="false" outlineLevel="0" collapsed="false"/>
    <row r="1710" customFormat="false" ht="15" hidden="false" customHeight="false" outlineLevel="0" collapsed="false"/>
    <row r="1711" customFormat="false" ht="15" hidden="false" customHeight="false" outlineLevel="0" collapsed="false"/>
    <row r="1712" customFormat="false" ht="15" hidden="false" customHeight="false" outlineLevel="0" collapsed="false"/>
    <row r="1713" customFormat="false" ht="15" hidden="false" customHeight="false" outlineLevel="0" collapsed="false"/>
    <row r="1714" customFormat="false" ht="15" hidden="false" customHeight="false" outlineLevel="0" collapsed="false"/>
    <row r="1715" customFormat="false" ht="15" hidden="false" customHeight="false" outlineLevel="0" collapsed="false"/>
    <row r="1716" customFormat="false" ht="15" hidden="false" customHeight="false" outlineLevel="0" collapsed="false"/>
    <row r="1717" customFormat="false" ht="15" hidden="false" customHeight="false" outlineLevel="0" collapsed="false"/>
    <row r="1718" customFormat="false" ht="15" hidden="false" customHeight="false" outlineLevel="0" collapsed="false"/>
    <row r="1719" customFormat="false" ht="15" hidden="false" customHeight="false" outlineLevel="0" collapsed="false"/>
    <row r="1720" customFormat="false" ht="15" hidden="false" customHeight="false" outlineLevel="0" collapsed="false"/>
    <row r="1721" customFormat="false" ht="15" hidden="false" customHeight="false" outlineLevel="0" collapsed="false"/>
    <row r="1722" customFormat="false" ht="15" hidden="false" customHeight="false" outlineLevel="0" collapsed="false"/>
    <row r="1723" customFormat="false" ht="15" hidden="false" customHeight="false" outlineLevel="0" collapsed="false"/>
    <row r="1724" customFormat="false" ht="15" hidden="false" customHeight="false" outlineLevel="0" collapsed="false"/>
    <row r="1725" customFormat="false" ht="15" hidden="false" customHeight="false" outlineLevel="0" collapsed="false"/>
    <row r="1726" customFormat="false" ht="15" hidden="false" customHeight="false" outlineLevel="0" collapsed="false"/>
    <row r="1727" customFormat="false" ht="15" hidden="false" customHeight="false" outlineLevel="0" collapsed="false"/>
    <row r="1728" customFormat="false" ht="15" hidden="false" customHeight="false" outlineLevel="0" collapsed="false"/>
    <row r="1729" customFormat="false" ht="15" hidden="false" customHeight="false" outlineLevel="0" collapsed="false"/>
    <row r="1730" customFormat="false" ht="15" hidden="false" customHeight="false" outlineLevel="0" collapsed="false"/>
    <row r="1731" customFormat="false" ht="15" hidden="false" customHeight="false" outlineLevel="0" collapsed="false"/>
    <row r="1732" customFormat="false" ht="15" hidden="false" customHeight="false" outlineLevel="0" collapsed="false"/>
    <row r="1733" customFormat="false" ht="15" hidden="false" customHeight="false" outlineLevel="0" collapsed="false"/>
    <row r="1734" customFormat="false" ht="15" hidden="false" customHeight="false" outlineLevel="0" collapsed="false"/>
    <row r="1735" customFormat="false" ht="15" hidden="false" customHeight="false" outlineLevel="0" collapsed="false"/>
    <row r="1736" customFormat="false" ht="15" hidden="false" customHeight="false" outlineLevel="0" collapsed="false"/>
    <row r="1737" customFormat="false" ht="15" hidden="false" customHeight="false" outlineLevel="0" collapsed="false"/>
    <row r="1738" customFormat="false" ht="15" hidden="false" customHeight="false" outlineLevel="0" collapsed="false"/>
    <row r="1739" customFormat="false" ht="15" hidden="false" customHeight="false" outlineLevel="0" collapsed="false"/>
    <row r="1740" customFormat="false" ht="15" hidden="false" customHeight="false" outlineLevel="0" collapsed="false"/>
    <row r="1741" customFormat="false" ht="15" hidden="false" customHeight="false" outlineLevel="0" collapsed="false"/>
    <row r="1742" customFormat="false" ht="15" hidden="false" customHeight="false" outlineLevel="0" collapsed="false"/>
    <row r="1743" customFormat="false" ht="15" hidden="false" customHeight="false" outlineLevel="0" collapsed="false"/>
    <row r="1744" customFormat="false" ht="15" hidden="false" customHeight="false" outlineLevel="0" collapsed="false"/>
    <row r="1745" customFormat="false" ht="15" hidden="false" customHeight="false" outlineLevel="0" collapsed="false"/>
    <row r="1746" customFormat="false" ht="15" hidden="false" customHeight="false" outlineLevel="0" collapsed="false"/>
    <row r="1747" customFormat="false" ht="15" hidden="false" customHeight="false" outlineLevel="0" collapsed="false"/>
    <row r="1748" customFormat="false" ht="15" hidden="false" customHeight="false" outlineLevel="0" collapsed="false"/>
    <row r="1749" customFormat="false" ht="15" hidden="false" customHeight="false" outlineLevel="0" collapsed="false"/>
    <row r="1750" customFormat="false" ht="15" hidden="false" customHeight="false" outlineLevel="0" collapsed="false"/>
    <row r="1751" customFormat="false" ht="15" hidden="false" customHeight="false" outlineLevel="0" collapsed="false"/>
    <row r="1752" customFormat="false" ht="15" hidden="false" customHeight="false" outlineLevel="0" collapsed="false"/>
    <row r="1753" customFormat="false" ht="15" hidden="false" customHeight="false" outlineLevel="0" collapsed="false"/>
    <row r="1754" customFormat="false" ht="15" hidden="false" customHeight="false" outlineLevel="0" collapsed="false"/>
    <row r="1755" customFormat="false" ht="15" hidden="false" customHeight="false" outlineLevel="0" collapsed="false"/>
    <row r="1756" customFormat="false" ht="15" hidden="false" customHeight="false" outlineLevel="0" collapsed="false"/>
    <row r="1757" customFormat="false" ht="15" hidden="false" customHeight="false" outlineLevel="0" collapsed="false"/>
    <row r="1758" customFormat="false" ht="15" hidden="false" customHeight="false" outlineLevel="0" collapsed="false"/>
    <row r="1759" customFormat="false" ht="15" hidden="false" customHeight="false" outlineLevel="0" collapsed="false"/>
    <row r="1760" customFormat="false" ht="15" hidden="false" customHeight="false" outlineLevel="0" collapsed="false"/>
    <row r="1761" customFormat="false" ht="15" hidden="false" customHeight="false" outlineLevel="0" collapsed="false"/>
    <row r="1762" customFormat="false" ht="15" hidden="false" customHeight="false" outlineLevel="0" collapsed="false"/>
    <row r="1763" customFormat="false" ht="15" hidden="false" customHeight="false" outlineLevel="0" collapsed="false"/>
    <row r="1764" customFormat="false" ht="15" hidden="false" customHeight="false" outlineLevel="0" collapsed="false"/>
    <row r="1765" customFormat="false" ht="15" hidden="false" customHeight="false" outlineLevel="0" collapsed="false"/>
    <row r="1766" customFormat="false" ht="15" hidden="false" customHeight="false" outlineLevel="0" collapsed="false"/>
    <row r="1767" customFormat="false" ht="15" hidden="false" customHeight="false" outlineLevel="0" collapsed="false"/>
    <row r="1768" customFormat="false" ht="15" hidden="false" customHeight="false" outlineLevel="0" collapsed="false"/>
    <row r="1769" customFormat="false" ht="15" hidden="false" customHeight="false" outlineLevel="0" collapsed="false"/>
    <row r="1770" customFormat="false" ht="15" hidden="false" customHeight="false" outlineLevel="0" collapsed="false"/>
    <row r="1771" customFormat="false" ht="15" hidden="false" customHeight="false" outlineLevel="0" collapsed="false"/>
    <row r="1772" customFormat="false" ht="15" hidden="false" customHeight="false" outlineLevel="0" collapsed="false"/>
    <row r="1773" customFormat="false" ht="15" hidden="false" customHeight="false" outlineLevel="0" collapsed="false"/>
    <row r="1774" customFormat="false" ht="15" hidden="false" customHeight="false" outlineLevel="0" collapsed="false"/>
    <row r="1775" customFormat="false" ht="15" hidden="false" customHeight="false" outlineLevel="0" collapsed="false"/>
    <row r="1776" customFormat="false" ht="15" hidden="false" customHeight="false" outlineLevel="0" collapsed="false"/>
    <row r="1777" customFormat="false" ht="15" hidden="false" customHeight="false" outlineLevel="0" collapsed="false"/>
    <row r="1778" customFormat="false" ht="15" hidden="false" customHeight="false" outlineLevel="0" collapsed="false"/>
    <row r="1779" customFormat="false" ht="15" hidden="false" customHeight="false" outlineLevel="0" collapsed="false"/>
    <row r="1780" customFormat="false" ht="15" hidden="false" customHeight="false" outlineLevel="0" collapsed="false"/>
    <row r="1781" customFormat="false" ht="15" hidden="false" customHeight="false" outlineLevel="0" collapsed="false"/>
    <row r="1782" customFormat="false" ht="15" hidden="false" customHeight="false" outlineLevel="0" collapsed="false"/>
    <row r="1783" customFormat="false" ht="15" hidden="false" customHeight="false" outlineLevel="0" collapsed="false"/>
    <row r="1784" customFormat="false" ht="15" hidden="false" customHeight="false" outlineLevel="0" collapsed="false"/>
    <row r="1785" customFormat="false" ht="15" hidden="false" customHeight="false" outlineLevel="0" collapsed="false"/>
    <row r="1786" customFormat="false" ht="15" hidden="false" customHeight="false" outlineLevel="0" collapsed="false"/>
    <row r="1787" customFormat="false" ht="15" hidden="false" customHeight="false" outlineLevel="0" collapsed="false"/>
    <row r="1788" customFormat="false" ht="15" hidden="false" customHeight="false" outlineLevel="0" collapsed="false"/>
    <row r="1789" customFormat="false" ht="15" hidden="false" customHeight="false" outlineLevel="0" collapsed="false"/>
    <row r="1790" customFormat="false" ht="15" hidden="false" customHeight="false" outlineLevel="0" collapsed="false"/>
    <row r="1791" customFormat="false" ht="15" hidden="false" customHeight="false" outlineLevel="0" collapsed="false"/>
    <row r="1792" customFormat="false" ht="15" hidden="false" customHeight="false" outlineLevel="0" collapsed="false"/>
    <row r="1793" customFormat="false" ht="15" hidden="false" customHeight="false" outlineLevel="0" collapsed="false"/>
    <row r="1794" customFormat="false" ht="15" hidden="false" customHeight="false" outlineLevel="0" collapsed="false"/>
    <row r="1795" customFormat="false" ht="15" hidden="false" customHeight="false" outlineLevel="0" collapsed="false"/>
    <row r="1796" customFormat="false" ht="15" hidden="false" customHeight="false" outlineLevel="0" collapsed="false"/>
    <row r="1797" customFormat="false" ht="15" hidden="false" customHeight="false" outlineLevel="0" collapsed="false"/>
    <row r="1798" customFormat="false" ht="15" hidden="false" customHeight="false" outlineLevel="0" collapsed="false"/>
    <row r="1799" customFormat="false" ht="15" hidden="false" customHeight="false" outlineLevel="0" collapsed="false"/>
    <row r="1800" customFormat="false" ht="15" hidden="false" customHeight="false" outlineLevel="0" collapsed="false"/>
    <row r="1801" customFormat="false" ht="15" hidden="false" customHeight="false" outlineLevel="0" collapsed="false"/>
    <row r="1802" customFormat="false" ht="15" hidden="false" customHeight="false" outlineLevel="0" collapsed="false"/>
    <row r="1803" customFormat="false" ht="15" hidden="false" customHeight="false" outlineLevel="0" collapsed="false"/>
    <row r="1804" customFormat="false" ht="15" hidden="false" customHeight="false" outlineLevel="0" collapsed="false"/>
    <row r="1805" customFormat="false" ht="15" hidden="false" customHeight="false" outlineLevel="0" collapsed="false"/>
    <row r="1806" customFormat="false" ht="15" hidden="false" customHeight="false" outlineLevel="0" collapsed="false"/>
    <row r="1807" customFormat="false" ht="15" hidden="false" customHeight="false" outlineLevel="0" collapsed="false"/>
    <row r="1808" customFormat="false" ht="15" hidden="false" customHeight="false" outlineLevel="0" collapsed="false"/>
    <row r="1809" customFormat="false" ht="15" hidden="false" customHeight="false" outlineLevel="0" collapsed="false"/>
    <row r="1810" customFormat="false" ht="15" hidden="false" customHeight="false" outlineLevel="0" collapsed="false"/>
    <row r="1811" customFormat="false" ht="15" hidden="false" customHeight="false" outlineLevel="0" collapsed="false"/>
    <row r="1812" customFormat="false" ht="15" hidden="false" customHeight="false" outlineLevel="0" collapsed="false"/>
    <row r="1813" customFormat="false" ht="15" hidden="false" customHeight="false" outlineLevel="0" collapsed="false"/>
    <row r="1814" customFormat="false" ht="15" hidden="false" customHeight="false" outlineLevel="0" collapsed="false"/>
    <row r="1815" customFormat="false" ht="15" hidden="false" customHeight="false" outlineLevel="0" collapsed="false"/>
    <row r="1816" customFormat="false" ht="15" hidden="false" customHeight="false" outlineLevel="0" collapsed="false"/>
    <row r="1817" customFormat="false" ht="15" hidden="false" customHeight="false" outlineLevel="0" collapsed="false"/>
    <row r="1818" customFormat="false" ht="15" hidden="false" customHeight="false" outlineLevel="0" collapsed="false"/>
    <row r="1819" customFormat="false" ht="15" hidden="false" customHeight="false" outlineLevel="0" collapsed="false"/>
    <row r="1820" customFormat="false" ht="15" hidden="false" customHeight="false" outlineLevel="0" collapsed="false"/>
    <row r="1821" customFormat="false" ht="15" hidden="false" customHeight="false" outlineLevel="0" collapsed="false"/>
    <row r="1822" customFormat="false" ht="15" hidden="false" customHeight="false" outlineLevel="0" collapsed="false"/>
    <row r="1823" customFormat="false" ht="15" hidden="false" customHeight="false" outlineLevel="0" collapsed="false"/>
    <row r="1824" customFormat="false" ht="15" hidden="false" customHeight="false" outlineLevel="0" collapsed="false"/>
    <row r="1825" customFormat="false" ht="15" hidden="false" customHeight="false" outlineLevel="0" collapsed="false"/>
    <row r="1826" customFormat="false" ht="15" hidden="false" customHeight="false" outlineLevel="0" collapsed="false"/>
    <row r="1827" customFormat="false" ht="15" hidden="false" customHeight="false" outlineLevel="0" collapsed="false"/>
    <row r="1828" customFormat="false" ht="15" hidden="false" customHeight="false" outlineLevel="0" collapsed="false"/>
    <row r="1829" customFormat="false" ht="15" hidden="false" customHeight="false" outlineLevel="0" collapsed="false"/>
    <row r="1830" customFormat="false" ht="15" hidden="false" customHeight="false" outlineLevel="0" collapsed="false"/>
    <row r="1831" customFormat="false" ht="15" hidden="false" customHeight="false" outlineLevel="0" collapsed="false"/>
    <row r="1832" customFormat="false" ht="15" hidden="false" customHeight="false" outlineLevel="0" collapsed="false"/>
    <row r="1833" customFormat="false" ht="15" hidden="false" customHeight="false" outlineLevel="0" collapsed="false"/>
    <row r="1834" customFormat="false" ht="15" hidden="false" customHeight="false" outlineLevel="0" collapsed="false"/>
    <row r="1835" customFormat="false" ht="15" hidden="false" customHeight="false" outlineLevel="0" collapsed="false"/>
    <row r="1836" customFormat="false" ht="15" hidden="false" customHeight="false" outlineLevel="0" collapsed="false"/>
    <row r="1837" customFormat="false" ht="15" hidden="false" customHeight="false" outlineLevel="0" collapsed="false"/>
    <row r="1838" customFormat="false" ht="15" hidden="false" customHeight="false" outlineLevel="0" collapsed="false"/>
    <row r="1839" customFormat="false" ht="15" hidden="false" customHeight="false" outlineLevel="0" collapsed="false"/>
    <row r="1840" customFormat="false" ht="15" hidden="false" customHeight="false" outlineLevel="0" collapsed="false"/>
    <row r="1841" customFormat="false" ht="15" hidden="false" customHeight="false" outlineLevel="0" collapsed="false"/>
    <row r="1842" customFormat="false" ht="15" hidden="false" customHeight="false" outlineLevel="0" collapsed="false"/>
    <row r="1843" customFormat="false" ht="15" hidden="false" customHeight="false" outlineLevel="0" collapsed="false"/>
    <row r="1844" customFormat="false" ht="15" hidden="false" customHeight="false" outlineLevel="0" collapsed="false"/>
    <row r="1845" customFormat="false" ht="15" hidden="false" customHeight="false" outlineLevel="0" collapsed="false"/>
    <row r="1846" customFormat="false" ht="15" hidden="false" customHeight="false" outlineLevel="0" collapsed="false"/>
    <row r="1847" customFormat="false" ht="15" hidden="false" customHeight="false" outlineLevel="0" collapsed="false"/>
    <row r="1848" customFormat="false" ht="15" hidden="false" customHeight="false" outlineLevel="0" collapsed="false"/>
    <row r="1849" customFormat="false" ht="15" hidden="false" customHeight="false" outlineLevel="0" collapsed="false"/>
    <row r="1850" customFormat="false" ht="15" hidden="false" customHeight="false" outlineLevel="0" collapsed="false"/>
    <row r="1851" customFormat="false" ht="15" hidden="false" customHeight="false" outlineLevel="0" collapsed="false"/>
    <row r="1852" customFormat="false" ht="15" hidden="false" customHeight="false" outlineLevel="0" collapsed="false"/>
    <row r="1853" customFormat="false" ht="15" hidden="false" customHeight="false" outlineLevel="0" collapsed="false"/>
    <row r="1854" customFormat="false" ht="15" hidden="false" customHeight="false" outlineLevel="0" collapsed="false"/>
    <row r="1855" customFormat="false" ht="15" hidden="false" customHeight="false" outlineLevel="0" collapsed="false"/>
    <row r="1856" customFormat="false" ht="15" hidden="false" customHeight="false" outlineLevel="0" collapsed="false"/>
    <row r="1857" customFormat="false" ht="15" hidden="false" customHeight="false" outlineLevel="0" collapsed="false"/>
    <row r="1858" customFormat="false" ht="15" hidden="false" customHeight="false" outlineLevel="0" collapsed="false"/>
    <row r="1859" customFormat="false" ht="15" hidden="false" customHeight="false" outlineLevel="0" collapsed="false"/>
    <row r="1860" customFormat="false" ht="15" hidden="false" customHeight="false" outlineLevel="0" collapsed="false"/>
    <row r="1861" customFormat="false" ht="15" hidden="false" customHeight="false" outlineLevel="0" collapsed="false"/>
    <row r="1862" customFormat="false" ht="15" hidden="false" customHeight="false" outlineLevel="0" collapsed="false"/>
    <row r="1863" customFormat="false" ht="15" hidden="false" customHeight="false" outlineLevel="0" collapsed="false"/>
    <row r="1864" customFormat="false" ht="15" hidden="false" customHeight="false" outlineLevel="0" collapsed="false"/>
    <row r="1865" customFormat="false" ht="15" hidden="false" customHeight="false" outlineLevel="0" collapsed="false"/>
    <row r="1866" customFormat="false" ht="15" hidden="false" customHeight="false" outlineLevel="0" collapsed="false"/>
    <row r="1867" customFormat="false" ht="15" hidden="false" customHeight="false" outlineLevel="0" collapsed="false"/>
    <row r="1868" customFormat="false" ht="15" hidden="false" customHeight="false" outlineLevel="0" collapsed="false"/>
    <row r="1869" customFormat="false" ht="15" hidden="false" customHeight="false" outlineLevel="0" collapsed="false"/>
    <row r="1870" customFormat="false" ht="15" hidden="false" customHeight="false" outlineLevel="0" collapsed="false"/>
    <row r="1871" customFormat="false" ht="15" hidden="false" customHeight="false" outlineLevel="0" collapsed="false"/>
    <row r="1872" customFormat="false" ht="15" hidden="false" customHeight="false" outlineLevel="0" collapsed="false"/>
    <row r="1873" customFormat="false" ht="15" hidden="false" customHeight="false" outlineLevel="0" collapsed="false"/>
    <row r="1874" customFormat="false" ht="15" hidden="false" customHeight="false" outlineLevel="0" collapsed="false"/>
    <row r="1875" customFormat="false" ht="15" hidden="false" customHeight="false" outlineLevel="0" collapsed="false"/>
    <row r="1876" customFormat="false" ht="15" hidden="false" customHeight="false" outlineLevel="0" collapsed="false"/>
    <row r="1877" customFormat="false" ht="15" hidden="false" customHeight="false" outlineLevel="0" collapsed="false"/>
    <row r="1878" customFormat="false" ht="15" hidden="false" customHeight="false" outlineLevel="0" collapsed="false"/>
    <row r="1879" customFormat="false" ht="15" hidden="false" customHeight="false" outlineLevel="0" collapsed="false"/>
    <row r="1880" customFormat="false" ht="15" hidden="false" customHeight="false" outlineLevel="0" collapsed="false"/>
    <row r="1881" customFormat="false" ht="15" hidden="false" customHeight="false" outlineLevel="0" collapsed="false"/>
    <row r="1882" customFormat="false" ht="15" hidden="false" customHeight="false" outlineLevel="0" collapsed="false"/>
    <row r="1883" customFormat="false" ht="15" hidden="false" customHeight="false" outlineLevel="0" collapsed="false"/>
    <row r="1884" customFormat="false" ht="15" hidden="false" customHeight="false" outlineLevel="0" collapsed="false"/>
    <row r="1885" customFormat="false" ht="15" hidden="false" customHeight="false" outlineLevel="0" collapsed="false"/>
    <row r="1886" customFormat="false" ht="15" hidden="false" customHeight="false" outlineLevel="0" collapsed="false"/>
    <row r="1887" customFormat="false" ht="15" hidden="false" customHeight="false" outlineLevel="0" collapsed="false"/>
    <row r="1888" customFormat="false" ht="15" hidden="false" customHeight="false" outlineLevel="0" collapsed="false"/>
    <row r="1889" customFormat="false" ht="15" hidden="false" customHeight="false" outlineLevel="0" collapsed="false"/>
    <row r="1890" customFormat="false" ht="15" hidden="false" customHeight="false" outlineLevel="0" collapsed="false"/>
    <row r="1891" customFormat="false" ht="15" hidden="false" customHeight="false" outlineLevel="0" collapsed="false"/>
    <row r="1892" customFormat="false" ht="15" hidden="false" customHeight="false" outlineLevel="0" collapsed="false"/>
    <row r="1893" customFormat="false" ht="15" hidden="false" customHeight="false" outlineLevel="0" collapsed="false"/>
    <row r="1894" customFormat="false" ht="15" hidden="false" customHeight="false" outlineLevel="0" collapsed="false"/>
    <row r="1895" customFormat="false" ht="15" hidden="false" customHeight="false" outlineLevel="0" collapsed="false"/>
    <row r="1896" customFormat="false" ht="15" hidden="false" customHeight="false" outlineLevel="0" collapsed="false"/>
    <row r="1897" customFormat="false" ht="15" hidden="false" customHeight="false" outlineLevel="0" collapsed="false"/>
    <row r="1898" customFormat="false" ht="15" hidden="false" customHeight="false" outlineLevel="0" collapsed="false"/>
    <row r="1899" customFormat="false" ht="15" hidden="false" customHeight="false" outlineLevel="0" collapsed="false"/>
    <row r="1900" customFormat="false" ht="15" hidden="false" customHeight="false" outlineLevel="0" collapsed="false"/>
    <row r="1901" customFormat="false" ht="15" hidden="false" customHeight="false" outlineLevel="0" collapsed="false"/>
    <row r="1902" customFormat="false" ht="15" hidden="false" customHeight="false" outlineLevel="0" collapsed="false"/>
    <row r="1903" customFormat="false" ht="15" hidden="false" customHeight="false" outlineLevel="0" collapsed="false"/>
    <row r="1904" customFormat="false" ht="15" hidden="false" customHeight="false" outlineLevel="0" collapsed="false"/>
    <row r="1905" customFormat="false" ht="15" hidden="false" customHeight="false" outlineLevel="0" collapsed="false"/>
    <row r="1906" customFormat="false" ht="15" hidden="false" customHeight="false" outlineLevel="0" collapsed="false"/>
    <row r="1907" customFormat="false" ht="15" hidden="false" customHeight="false" outlineLevel="0" collapsed="false"/>
    <row r="1908" customFormat="false" ht="15" hidden="false" customHeight="false" outlineLevel="0" collapsed="false"/>
    <row r="1909" customFormat="false" ht="15" hidden="false" customHeight="false" outlineLevel="0" collapsed="false"/>
    <row r="1910" customFormat="false" ht="15" hidden="false" customHeight="false" outlineLevel="0" collapsed="false"/>
    <row r="1911" customFormat="false" ht="15" hidden="false" customHeight="false" outlineLevel="0" collapsed="false"/>
    <row r="1912" customFormat="false" ht="15" hidden="false" customHeight="false" outlineLevel="0" collapsed="false"/>
    <row r="1913" customFormat="false" ht="15" hidden="false" customHeight="false" outlineLevel="0" collapsed="false"/>
    <row r="1914" customFormat="false" ht="15" hidden="false" customHeight="false" outlineLevel="0" collapsed="false"/>
    <row r="1915" customFormat="false" ht="15" hidden="false" customHeight="false" outlineLevel="0" collapsed="false"/>
    <row r="1916" customFormat="false" ht="15" hidden="false" customHeight="false" outlineLevel="0" collapsed="false"/>
    <row r="1917" customFormat="false" ht="15" hidden="false" customHeight="false" outlineLevel="0" collapsed="false"/>
    <row r="1918" customFormat="false" ht="15" hidden="false" customHeight="false" outlineLevel="0" collapsed="false"/>
    <row r="1919" customFormat="false" ht="15" hidden="false" customHeight="false" outlineLevel="0" collapsed="false"/>
    <row r="1920" customFormat="false" ht="15" hidden="false" customHeight="false" outlineLevel="0" collapsed="false"/>
    <row r="1921" customFormat="false" ht="15" hidden="false" customHeight="false" outlineLevel="0" collapsed="false"/>
    <row r="1922" customFormat="false" ht="15" hidden="false" customHeight="false" outlineLevel="0" collapsed="false"/>
    <row r="1923" customFormat="false" ht="15" hidden="false" customHeight="false" outlineLevel="0" collapsed="false"/>
    <row r="1924" customFormat="false" ht="15" hidden="false" customHeight="false" outlineLevel="0" collapsed="false"/>
    <row r="1925" customFormat="false" ht="15" hidden="false" customHeight="false" outlineLevel="0" collapsed="false"/>
    <row r="1926" customFormat="false" ht="15" hidden="false" customHeight="false" outlineLevel="0" collapsed="false"/>
    <row r="1927" customFormat="false" ht="15" hidden="false" customHeight="false" outlineLevel="0" collapsed="false"/>
    <row r="1928" customFormat="false" ht="15" hidden="false" customHeight="false" outlineLevel="0" collapsed="false"/>
    <row r="1929" customFormat="false" ht="15" hidden="false" customHeight="false" outlineLevel="0" collapsed="false"/>
    <row r="1930" customFormat="false" ht="15" hidden="false" customHeight="false" outlineLevel="0" collapsed="false"/>
    <row r="1931" customFormat="false" ht="15" hidden="false" customHeight="false" outlineLevel="0" collapsed="false"/>
    <row r="1932" customFormat="false" ht="15" hidden="false" customHeight="false" outlineLevel="0" collapsed="false"/>
    <row r="1933" customFormat="false" ht="15" hidden="false" customHeight="false" outlineLevel="0" collapsed="false"/>
    <row r="1934" customFormat="false" ht="15" hidden="false" customHeight="false" outlineLevel="0" collapsed="false"/>
    <row r="1935" customFormat="false" ht="15" hidden="false" customHeight="false" outlineLevel="0" collapsed="false"/>
    <row r="1936" customFormat="false" ht="15" hidden="false" customHeight="false" outlineLevel="0" collapsed="false"/>
    <row r="1937" customFormat="false" ht="15" hidden="false" customHeight="false" outlineLevel="0" collapsed="false"/>
    <row r="1938" customFormat="false" ht="15" hidden="false" customHeight="false" outlineLevel="0" collapsed="false"/>
    <row r="1939" customFormat="false" ht="15" hidden="false" customHeight="false" outlineLevel="0" collapsed="false"/>
    <row r="1940" customFormat="false" ht="15" hidden="false" customHeight="false" outlineLevel="0" collapsed="false"/>
    <row r="1941" customFormat="false" ht="15" hidden="false" customHeight="false" outlineLevel="0" collapsed="false"/>
    <row r="1942" customFormat="false" ht="15" hidden="false" customHeight="false" outlineLevel="0" collapsed="false"/>
    <row r="1943" customFormat="false" ht="15" hidden="false" customHeight="false" outlineLevel="0" collapsed="false"/>
    <row r="1944" customFormat="false" ht="15" hidden="false" customHeight="false" outlineLevel="0" collapsed="false"/>
    <row r="1945" customFormat="false" ht="15" hidden="false" customHeight="false" outlineLevel="0" collapsed="false"/>
    <row r="1946" customFormat="false" ht="15" hidden="false" customHeight="false" outlineLevel="0" collapsed="false"/>
    <row r="1947" customFormat="false" ht="15" hidden="false" customHeight="false" outlineLevel="0" collapsed="false"/>
    <row r="1948" customFormat="false" ht="15" hidden="false" customHeight="false" outlineLevel="0" collapsed="false"/>
    <row r="1949" customFormat="false" ht="15" hidden="false" customHeight="false" outlineLevel="0" collapsed="false"/>
    <row r="1950" customFormat="false" ht="15" hidden="false" customHeight="false" outlineLevel="0" collapsed="false"/>
    <row r="1951" customFormat="false" ht="15" hidden="false" customHeight="false" outlineLevel="0" collapsed="false"/>
    <row r="1952" customFormat="false" ht="15" hidden="false" customHeight="false" outlineLevel="0" collapsed="false"/>
    <row r="1953" customFormat="false" ht="15" hidden="false" customHeight="false" outlineLevel="0" collapsed="false"/>
    <row r="1954" customFormat="false" ht="15" hidden="false" customHeight="false" outlineLevel="0" collapsed="false"/>
    <row r="1955" customFormat="false" ht="15" hidden="false" customHeight="false" outlineLevel="0" collapsed="false"/>
    <row r="1956" customFormat="false" ht="15" hidden="false" customHeight="false" outlineLevel="0" collapsed="false"/>
    <row r="1957" customFormat="false" ht="15" hidden="false" customHeight="false" outlineLevel="0" collapsed="false"/>
    <row r="1958" customFormat="false" ht="15" hidden="false" customHeight="false" outlineLevel="0" collapsed="false"/>
    <row r="1959" customFormat="false" ht="15" hidden="false" customHeight="false" outlineLevel="0" collapsed="false"/>
    <row r="1960" customFormat="false" ht="15" hidden="false" customHeight="false" outlineLevel="0" collapsed="false"/>
    <row r="1961" customFormat="false" ht="15" hidden="false" customHeight="false" outlineLevel="0" collapsed="false"/>
    <row r="1962" customFormat="false" ht="15" hidden="false" customHeight="false" outlineLevel="0" collapsed="false"/>
    <row r="1963" customFormat="false" ht="15" hidden="false" customHeight="false" outlineLevel="0" collapsed="false"/>
    <row r="1964" customFormat="false" ht="15" hidden="false" customHeight="false" outlineLevel="0" collapsed="false"/>
    <row r="1965" customFormat="false" ht="15" hidden="false" customHeight="false" outlineLevel="0" collapsed="false"/>
    <row r="1966" customFormat="false" ht="15" hidden="false" customHeight="false" outlineLevel="0" collapsed="false"/>
    <row r="1967" customFormat="false" ht="15" hidden="false" customHeight="false" outlineLevel="0" collapsed="false"/>
    <row r="1968" customFormat="false" ht="15" hidden="false" customHeight="false" outlineLevel="0" collapsed="false"/>
    <row r="1969" customFormat="false" ht="15" hidden="false" customHeight="false" outlineLevel="0" collapsed="false"/>
    <row r="1970" customFormat="false" ht="15" hidden="false" customHeight="false" outlineLevel="0" collapsed="false"/>
    <row r="1971" customFormat="false" ht="15" hidden="false" customHeight="false" outlineLevel="0" collapsed="false"/>
    <row r="1972" customFormat="false" ht="15" hidden="false" customHeight="false" outlineLevel="0" collapsed="false"/>
    <row r="1973" customFormat="false" ht="15" hidden="false" customHeight="false" outlineLevel="0" collapsed="false"/>
    <row r="1974" customFormat="false" ht="15" hidden="false" customHeight="false" outlineLevel="0" collapsed="false"/>
    <row r="1975" customFormat="false" ht="15" hidden="false" customHeight="false" outlineLevel="0" collapsed="false"/>
    <row r="1976" customFormat="false" ht="15" hidden="false" customHeight="false" outlineLevel="0" collapsed="false"/>
    <row r="1977" customFormat="false" ht="15" hidden="false" customHeight="false" outlineLevel="0" collapsed="false"/>
    <row r="1978" customFormat="false" ht="15" hidden="false" customHeight="false" outlineLevel="0" collapsed="false"/>
    <row r="1979" customFormat="false" ht="15" hidden="false" customHeight="false" outlineLevel="0" collapsed="false"/>
    <row r="1980" customFormat="false" ht="15" hidden="false" customHeight="false" outlineLevel="0" collapsed="false"/>
    <row r="1981" customFormat="false" ht="15" hidden="false" customHeight="false" outlineLevel="0" collapsed="false"/>
    <row r="1982" customFormat="false" ht="15" hidden="false" customHeight="false" outlineLevel="0" collapsed="false"/>
    <row r="1983" customFormat="false" ht="15" hidden="false" customHeight="false" outlineLevel="0" collapsed="false"/>
    <row r="1984" customFormat="false" ht="15" hidden="false" customHeight="false" outlineLevel="0" collapsed="false"/>
    <row r="1985" customFormat="false" ht="15" hidden="false" customHeight="false" outlineLevel="0" collapsed="false"/>
    <row r="1986" customFormat="false" ht="15" hidden="false" customHeight="false" outlineLevel="0" collapsed="false"/>
    <row r="1987" customFormat="false" ht="15" hidden="false" customHeight="false" outlineLevel="0" collapsed="false"/>
    <row r="1988" customFormat="false" ht="15" hidden="false" customHeight="false" outlineLevel="0" collapsed="false"/>
    <row r="1989" customFormat="false" ht="15" hidden="false" customHeight="false" outlineLevel="0" collapsed="false"/>
    <row r="1990" customFormat="false" ht="15" hidden="false" customHeight="false" outlineLevel="0" collapsed="false"/>
    <row r="1991" customFormat="false" ht="15" hidden="false" customHeight="false" outlineLevel="0" collapsed="false"/>
    <row r="1992" customFormat="false" ht="15" hidden="false" customHeight="false" outlineLevel="0" collapsed="false"/>
    <row r="1993" customFormat="false" ht="15" hidden="false" customHeight="false" outlineLevel="0" collapsed="false"/>
    <row r="1994" customFormat="false" ht="15" hidden="false" customHeight="false" outlineLevel="0" collapsed="false"/>
    <row r="1995" customFormat="false" ht="15" hidden="false" customHeight="false" outlineLevel="0" collapsed="false"/>
    <row r="1996" customFormat="false" ht="15" hidden="false" customHeight="false" outlineLevel="0" collapsed="false"/>
    <row r="1997" customFormat="false" ht="15" hidden="false" customHeight="false" outlineLevel="0" collapsed="false"/>
    <row r="1998" customFormat="false" ht="15" hidden="false" customHeight="false" outlineLevel="0" collapsed="false"/>
    <row r="1999" customFormat="false" ht="15" hidden="false" customHeight="false" outlineLevel="0" collapsed="false"/>
    <row r="2000" customFormat="false" ht="15" hidden="false" customHeight="false" outlineLevel="0" collapsed="false"/>
    <row r="2001" customFormat="false" ht="15" hidden="false" customHeight="false" outlineLevel="0" collapsed="false"/>
    <row r="2002" customFormat="false" ht="15" hidden="false" customHeight="false" outlineLevel="0" collapsed="false"/>
    <row r="2003" customFormat="false" ht="15" hidden="false" customHeight="false" outlineLevel="0" collapsed="false"/>
    <row r="2004" customFormat="false" ht="15" hidden="false" customHeight="false" outlineLevel="0" collapsed="false"/>
    <row r="2005" customFormat="false" ht="15" hidden="false" customHeight="false" outlineLevel="0" collapsed="false"/>
    <row r="2006" customFormat="false" ht="15" hidden="false" customHeight="false" outlineLevel="0" collapsed="false"/>
    <row r="2007" customFormat="false" ht="15" hidden="false" customHeight="false" outlineLevel="0" collapsed="false"/>
    <row r="2008" customFormat="false" ht="15" hidden="false" customHeight="false" outlineLevel="0" collapsed="false"/>
    <row r="2009" customFormat="false" ht="15" hidden="false" customHeight="false" outlineLevel="0" collapsed="false"/>
    <row r="2010" customFormat="false" ht="15" hidden="false" customHeight="false" outlineLevel="0" collapsed="false"/>
    <row r="2011" customFormat="false" ht="15" hidden="false" customHeight="false" outlineLevel="0" collapsed="false"/>
    <row r="2012" customFormat="false" ht="15" hidden="false" customHeight="false" outlineLevel="0" collapsed="false"/>
    <row r="2013" customFormat="false" ht="15" hidden="false" customHeight="false" outlineLevel="0" collapsed="false"/>
    <row r="2014" customFormat="false" ht="15" hidden="false" customHeight="false" outlineLevel="0" collapsed="false"/>
    <row r="2015" customFormat="false" ht="15" hidden="false" customHeight="false" outlineLevel="0" collapsed="false"/>
    <row r="2016" customFormat="false" ht="15" hidden="false" customHeight="false" outlineLevel="0" collapsed="false"/>
    <row r="2017" customFormat="false" ht="15" hidden="false" customHeight="false" outlineLevel="0" collapsed="false"/>
    <row r="2018" customFormat="false" ht="15" hidden="false" customHeight="false" outlineLevel="0" collapsed="false"/>
    <row r="2019" customFormat="false" ht="15" hidden="false" customHeight="false" outlineLevel="0" collapsed="false"/>
    <row r="2020" customFormat="false" ht="15" hidden="false" customHeight="false" outlineLevel="0" collapsed="false"/>
    <row r="2021" customFormat="false" ht="15" hidden="false" customHeight="false" outlineLevel="0" collapsed="false"/>
    <row r="2022" customFormat="false" ht="15" hidden="false" customHeight="false" outlineLevel="0" collapsed="false"/>
    <row r="2023" customFormat="false" ht="15" hidden="false" customHeight="false" outlineLevel="0" collapsed="false"/>
    <row r="2024" customFormat="false" ht="15" hidden="false" customHeight="false" outlineLevel="0" collapsed="false"/>
    <row r="2025" customFormat="false" ht="15" hidden="false" customHeight="false" outlineLevel="0" collapsed="false"/>
    <row r="2026" customFormat="false" ht="15" hidden="false" customHeight="false" outlineLevel="0" collapsed="false"/>
    <row r="2027" customFormat="false" ht="15" hidden="false" customHeight="false" outlineLevel="0" collapsed="false"/>
    <row r="2028" customFormat="false" ht="15" hidden="false" customHeight="false" outlineLevel="0" collapsed="false"/>
    <row r="2029" customFormat="false" ht="15" hidden="false" customHeight="false" outlineLevel="0" collapsed="false"/>
    <row r="2030" customFormat="false" ht="15" hidden="false" customHeight="false" outlineLevel="0" collapsed="false"/>
    <row r="2031" customFormat="false" ht="15" hidden="false" customHeight="false" outlineLevel="0" collapsed="false"/>
    <row r="2032" customFormat="false" ht="15" hidden="false" customHeight="false" outlineLevel="0" collapsed="false"/>
    <row r="2033" customFormat="false" ht="15" hidden="false" customHeight="false" outlineLevel="0" collapsed="false"/>
    <row r="2034" customFormat="false" ht="15" hidden="false" customHeight="false" outlineLevel="0" collapsed="false"/>
    <row r="2035" customFormat="false" ht="15" hidden="false" customHeight="false" outlineLevel="0" collapsed="false"/>
    <row r="2036" customFormat="false" ht="15" hidden="false" customHeight="false" outlineLevel="0" collapsed="false"/>
    <row r="2037" customFormat="false" ht="15" hidden="false" customHeight="false" outlineLevel="0" collapsed="false"/>
    <row r="2038" customFormat="false" ht="15" hidden="false" customHeight="false" outlineLevel="0" collapsed="false"/>
    <row r="2039" customFormat="false" ht="15" hidden="false" customHeight="false" outlineLevel="0" collapsed="false"/>
    <row r="2040" customFormat="false" ht="15" hidden="false" customHeight="false" outlineLevel="0" collapsed="false"/>
    <row r="2041" customFormat="false" ht="15" hidden="false" customHeight="false" outlineLevel="0" collapsed="false"/>
    <row r="2042" customFormat="false" ht="15" hidden="false" customHeight="false" outlineLevel="0" collapsed="false"/>
    <row r="2043" customFormat="false" ht="15" hidden="false" customHeight="false" outlineLevel="0" collapsed="false"/>
    <row r="2044" customFormat="false" ht="15" hidden="false" customHeight="false" outlineLevel="0" collapsed="false"/>
    <row r="2045" customFormat="false" ht="15" hidden="false" customHeight="false" outlineLevel="0" collapsed="false"/>
    <row r="2046" customFormat="false" ht="15" hidden="false" customHeight="false" outlineLevel="0" collapsed="false"/>
    <row r="2047" customFormat="false" ht="15" hidden="false" customHeight="false" outlineLevel="0" collapsed="false"/>
    <row r="2048" customFormat="false" ht="15" hidden="false" customHeight="false" outlineLevel="0" collapsed="false"/>
    <row r="2049" customFormat="false" ht="15" hidden="false" customHeight="false" outlineLevel="0" collapsed="false"/>
    <row r="2050" customFormat="false" ht="15" hidden="false" customHeight="false" outlineLevel="0" collapsed="false"/>
    <row r="2051" customFormat="false" ht="15" hidden="false" customHeight="false" outlineLevel="0" collapsed="false"/>
    <row r="2052" customFormat="false" ht="15" hidden="false" customHeight="false" outlineLevel="0" collapsed="false"/>
    <row r="2053" customFormat="false" ht="15" hidden="false" customHeight="false" outlineLevel="0" collapsed="false"/>
    <row r="2054" customFormat="false" ht="15" hidden="false" customHeight="false" outlineLevel="0" collapsed="false"/>
    <row r="2055" customFormat="false" ht="15" hidden="false" customHeight="false" outlineLevel="0" collapsed="false"/>
    <row r="2056" customFormat="false" ht="15" hidden="false" customHeight="false" outlineLevel="0" collapsed="false"/>
    <row r="2057" customFormat="false" ht="15" hidden="false" customHeight="false" outlineLevel="0" collapsed="false"/>
    <row r="2058" customFormat="false" ht="15" hidden="false" customHeight="false" outlineLevel="0" collapsed="false"/>
    <row r="2059" customFormat="false" ht="15" hidden="false" customHeight="false" outlineLevel="0" collapsed="false"/>
    <row r="2060" customFormat="false" ht="15" hidden="false" customHeight="false" outlineLevel="0" collapsed="false"/>
    <row r="2061" customFormat="false" ht="15" hidden="false" customHeight="false" outlineLevel="0" collapsed="false"/>
    <row r="2062" customFormat="false" ht="15" hidden="false" customHeight="false" outlineLevel="0" collapsed="false"/>
    <row r="2063" customFormat="false" ht="15" hidden="false" customHeight="false" outlineLevel="0" collapsed="false"/>
    <row r="2064" customFormat="false" ht="15" hidden="false" customHeight="false" outlineLevel="0" collapsed="false"/>
    <row r="2065" customFormat="false" ht="15" hidden="false" customHeight="false" outlineLevel="0" collapsed="false"/>
    <row r="2066" customFormat="false" ht="15" hidden="false" customHeight="false" outlineLevel="0" collapsed="false"/>
    <row r="2067" customFormat="false" ht="15" hidden="false" customHeight="false" outlineLevel="0" collapsed="false"/>
    <row r="2068" customFormat="false" ht="15" hidden="false" customHeight="false" outlineLevel="0" collapsed="false"/>
    <row r="2069" customFormat="false" ht="15" hidden="false" customHeight="false" outlineLevel="0" collapsed="false"/>
    <row r="2070" customFormat="false" ht="15" hidden="false" customHeight="false" outlineLevel="0" collapsed="false"/>
    <row r="2071" customFormat="false" ht="15" hidden="false" customHeight="false" outlineLevel="0" collapsed="false"/>
    <row r="2072" customFormat="false" ht="15" hidden="false" customHeight="false" outlineLevel="0" collapsed="false"/>
    <row r="2073" customFormat="false" ht="15" hidden="false" customHeight="false" outlineLevel="0" collapsed="false"/>
    <row r="2074" customFormat="false" ht="15" hidden="false" customHeight="false" outlineLevel="0" collapsed="false"/>
    <row r="2075" customFormat="false" ht="15" hidden="false" customHeight="false" outlineLevel="0" collapsed="false"/>
    <row r="2076" customFormat="false" ht="15" hidden="false" customHeight="false" outlineLevel="0" collapsed="false"/>
    <row r="2077" customFormat="false" ht="15" hidden="false" customHeight="false" outlineLevel="0" collapsed="false"/>
    <row r="2078" customFormat="false" ht="15" hidden="false" customHeight="false" outlineLevel="0" collapsed="false"/>
    <row r="2079" customFormat="false" ht="15" hidden="false" customHeight="false" outlineLevel="0" collapsed="false"/>
    <row r="2080" customFormat="false" ht="15" hidden="false" customHeight="false" outlineLevel="0" collapsed="false"/>
    <row r="2081" customFormat="false" ht="15" hidden="false" customHeight="false" outlineLevel="0" collapsed="false"/>
    <row r="2082" customFormat="false" ht="15" hidden="false" customHeight="false" outlineLevel="0" collapsed="false"/>
    <row r="2083" customFormat="false" ht="15" hidden="false" customHeight="false" outlineLevel="0" collapsed="false"/>
    <row r="2084" customFormat="false" ht="15" hidden="false" customHeight="false" outlineLevel="0" collapsed="false"/>
    <row r="2085" customFormat="false" ht="15" hidden="false" customHeight="false" outlineLevel="0" collapsed="false"/>
    <row r="2086" customFormat="false" ht="15" hidden="false" customHeight="false" outlineLevel="0" collapsed="false"/>
    <row r="2087" customFormat="false" ht="15" hidden="false" customHeight="false" outlineLevel="0" collapsed="false"/>
    <row r="2088" customFormat="false" ht="15" hidden="false" customHeight="false" outlineLevel="0" collapsed="false"/>
    <row r="2089" customFormat="false" ht="15" hidden="false" customHeight="false" outlineLevel="0" collapsed="false"/>
    <row r="2090" customFormat="false" ht="15" hidden="false" customHeight="false" outlineLevel="0" collapsed="false"/>
    <row r="2091" customFormat="false" ht="15" hidden="false" customHeight="false" outlineLevel="0" collapsed="false"/>
    <row r="2092" customFormat="false" ht="15" hidden="false" customHeight="false" outlineLevel="0" collapsed="false"/>
    <row r="2093" customFormat="false" ht="15" hidden="false" customHeight="false" outlineLevel="0" collapsed="false"/>
    <row r="2094" customFormat="false" ht="15" hidden="false" customHeight="false" outlineLevel="0" collapsed="false"/>
    <row r="2095" customFormat="false" ht="15" hidden="false" customHeight="false" outlineLevel="0" collapsed="false"/>
    <row r="2096" customFormat="false" ht="15" hidden="false" customHeight="false" outlineLevel="0" collapsed="false"/>
    <row r="2097" customFormat="false" ht="15" hidden="false" customHeight="false" outlineLevel="0" collapsed="false"/>
    <row r="2098" customFormat="false" ht="15" hidden="false" customHeight="false" outlineLevel="0" collapsed="false"/>
    <row r="2099" customFormat="false" ht="15" hidden="false" customHeight="false" outlineLevel="0" collapsed="false"/>
    <row r="2100" customFormat="false" ht="15" hidden="false" customHeight="false" outlineLevel="0" collapsed="false"/>
    <row r="2101" customFormat="false" ht="15" hidden="false" customHeight="false" outlineLevel="0" collapsed="false"/>
    <row r="2102" customFormat="false" ht="15" hidden="false" customHeight="false" outlineLevel="0" collapsed="false"/>
    <row r="2103" customFormat="false" ht="15" hidden="false" customHeight="false" outlineLevel="0" collapsed="false"/>
    <row r="2104" customFormat="false" ht="15" hidden="false" customHeight="false" outlineLevel="0" collapsed="false"/>
    <row r="2105" customFormat="false" ht="15" hidden="false" customHeight="false" outlineLevel="0" collapsed="false"/>
    <row r="2106" customFormat="false" ht="15" hidden="false" customHeight="false" outlineLevel="0" collapsed="false"/>
    <row r="2107" customFormat="false" ht="15" hidden="false" customHeight="false" outlineLevel="0" collapsed="false"/>
    <row r="2108" customFormat="false" ht="15" hidden="false" customHeight="false" outlineLevel="0" collapsed="false"/>
    <row r="2109" customFormat="false" ht="15" hidden="false" customHeight="false" outlineLevel="0" collapsed="false"/>
    <row r="2110" customFormat="false" ht="15" hidden="false" customHeight="false" outlineLevel="0" collapsed="false"/>
    <row r="2111" customFormat="false" ht="15" hidden="false" customHeight="false" outlineLevel="0" collapsed="false"/>
    <row r="2112" customFormat="false" ht="15" hidden="false" customHeight="false" outlineLevel="0" collapsed="false"/>
    <row r="2113" customFormat="false" ht="15" hidden="false" customHeight="false" outlineLevel="0" collapsed="false"/>
    <row r="2114" customFormat="false" ht="15" hidden="false" customHeight="false" outlineLevel="0" collapsed="false"/>
    <row r="2115" customFormat="false" ht="15" hidden="false" customHeight="false" outlineLevel="0" collapsed="false"/>
    <row r="2116" customFormat="false" ht="15" hidden="false" customHeight="false" outlineLevel="0" collapsed="false"/>
    <row r="2117" customFormat="false" ht="15" hidden="false" customHeight="false" outlineLevel="0" collapsed="false"/>
    <row r="2118" customFormat="false" ht="15" hidden="false" customHeight="false" outlineLevel="0" collapsed="false"/>
    <row r="2119" customFormat="false" ht="15" hidden="false" customHeight="false" outlineLevel="0" collapsed="false"/>
    <row r="2120" customFormat="false" ht="15" hidden="false" customHeight="false" outlineLevel="0" collapsed="false"/>
    <row r="2121" customFormat="false" ht="15" hidden="false" customHeight="false" outlineLevel="0" collapsed="false"/>
    <row r="2122" customFormat="false" ht="15" hidden="false" customHeight="false" outlineLevel="0" collapsed="false"/>
    <row r="2123" customFormat="false" ht="15" hidden="false" customHeight="false" outlineLevel="0" collapsed="false"/>
    <row r="2124" customFormat="false" ht="15" hidden="false" customHeight="false" outlineLevel="0" collapsed="false"/>
    <row r="2125" customFormat="false" ht="15" hidden="false" customHeight="false" outlineLevel="0" collapsed="false"/>
    <row r="2126" customFormat="false" ht="15" hidden="false" customHeight="false" outlineLevel="0" collapsed="false"/>
    <row r="2127" customFormat="false" ht="15" hidden="false" customHeight="false" outlineLevel="0" collapsed="false"/>
    <row r="2128" customFormat="false" ht="15" hidden="false" customHeight="false" outlineLevel="0" collapsed="false"/>
    <row r="2129" customFormat="false" ht="15" hidden="false" customHeight="false" outlineLevel="0" collapsed="false"/>
    <row r="2130" customFormat="false" ht="15" hidden="false" customHeight="false" outlineLevel="0" collapsed="false"/>
    <row r="2131" customFormat="false" ht="15" hidden="false" customHeight="false" outlineLevel="0" collapsed="false"/>
    <row r="2132" customFormat="false" ht="15" hidden="false" customHeight="false" outlineLevel="0" collapsed="false"/>
    <row r="2133" customFormat="false" ht="15" hidden="false" customHeight="false" outlineLevel="0" collapsed="false"/>
    <row r="2134" customFormat="false" ht="15" hidden="false" customHeight="false" outlineLevel="0" collapsed="false"/>
    <row r="2135" customFormat="false" ht="15" hidden="false" customHeight="false" outlineLevel="0" collapsed="false"/>
    <row r="2136" customFormat="false" ht="15" hidden="false" customHeight="false" outlineLevel="0" collapsed="false"/>
    <row r="2137" customFormat="false" ht="15" hidden="false" customHeight="false" outlineLevel="0" collapsed="false"/>
    <row r="2138" customFormat="false" ht="15" hidden="false" customHeight="false" outlineLevel="0" collapsed="false"/>
    <row r="2139" customFormat="false" ht="15" hidden="false" customHeight="false" outlineLevel="0" collapsed="false"/>
    <row r="2140" customFormat="false" ht="15" hidden="false" customHeight="false" outlineLevel="0" collapsed="false"/>
    <row r="2141" customFormat="false" ht="15" hidden="false" customHeight="false" outlineLevel="0" collapsed="false"/>
    <row r="2142" customFormat="false" ht="15" hidden="false" customHeight="false" outlineLevel="0" collapsed="false"/>
    <row r="2143" customFormat="false" ht="15" hidden="false" customHeight="false" outlineLevel="0" collapsed="false"/>
    <row r="2144" customFormat="false" ht="15" hidden="false" customHeight="false" outlineLevel="0" collapsed="false"/>
    <row r="2145" customFormat="false" ht="15" hidden="false" customHeight="false" outlineLevel="0" collapsed="false"/>
    <row r="2146" customFormat="false" ht="15" hidden="false" customHeight="false" outlineLevel="0" collapsed="false"/>
    <row r="2147" customFormat="false" ht="15" hidden="false" customHeight="false" outlineLevel="0" collapsed="false"/>
    <row r="2148" customFormat="false" ht="15" hidden="false" customHeight="false" outlineLevel="0" collapsed="false"/>
    <row r="2149" customFormat="false" ht="15" hidden="false" customHeight="false" outlineLevel="0" collapsed="false"/>
    <row r="2150" customFormat="false" ht="15" hidden="false" customHeight="false" outlineLevel="0" collapsed="false"/>
    <row r="2151" customFormat="false" ht="15" hidden="false" customHeight="false" outlineLevel="0" collapsed="false"/>
    <row r="2152" customFormat="false" ht="15" hidden="false" customHeight="false" outlineLevel="0" collapsed="false"/>
    <row r="2153" customFormat="false" ht="15" hidden="false" customHeight="false" outlineLevel="0" collapsed="false"/>
    <row r="2154" customFormat="false" ht="15" hidden="false" customHeight="false" outlineLevel="0" collapsed="false"/>
    <row r="2155" customFormat="false" ht="15" hidden="false" customHeight="false" outlineLevel="0" collapsed="false"/>
    <row r="2156" customFormat="false" ht="15" hidden="false" customHeight="false" outlineLevel="0" collapsed="false"/>
    <row r="2157" customFormat="false" ht="15" hidden="false" customHeight="false" outlineLevel="0" collapsed="false"/>
    <row r="2158" customFormat="false" ht="15" hidden="false" customHeight="false" outlineLevel="0" collapsed="false"/>
    <row r="2159" customFormat="false" ht="15" hidden="false" customHeight="false" outlineLevel="0" collapsed="false"/>
    <row r="2160" customFormat="false" ht="15" hidden="false" customHeight="false" outlineLevel="0" collapsed="false"/>
    <row r="2161" customFormat="false" ht="15" hidden="false" customHeight="false" outlineLevel="0" collapsed="false"/>
    <row r="2162" customFormat="false" ht="15" hidden="false" customHeight="false" outlineLevel="0" collapsed="false"/>
    <row r="2163" customFormat="false" ht="15" hidden="false" customHeight="false" outlineLevel="0" collapsed="false"/>
    <row r="2164" customFormat="false" ht="15" hidden="false" customHeight="false" outlineLevel="0" collapsed="false"/>
    <row r="2165" customFormat="false" ht="15" hidden="false" customHeight="false" outlineLevel="0" collapsed="false"/>
    <row r="2166" customFormat="false" ht="15" hidden="false" customHeight="false" outlineLevel="0" collapsed="false"/>
    <row r="2167" customFormat="false" ht="15" hidden="false" customHeight="false" outlineLevel="0" collapsed="false"/>
    <row r="2168" customFormat="false" ht="15" hidden="false" customHeight="false" outlineLevel="0" collapsed="false"/>
    <row r="2169" customFormat="false" ht="15" hidden="false" customHeight="false" outlineLevel="0" collapsed="false"/>
    <row r="2170" customFormat="false" ht="15" hidden="false" customHeight="false" outlineLevel="0" collapsed="false"/>
    <row r="2171" customFormat="false" ht="15" hidden="false" customHeight="false" outlineLevel="0" collapsed="false"/>
    <row r="2172" customFormat="false" ht="15" hidden="false" customHeight="false" outlineLevel="0" collapsed="false"/>
    <row r="2173" customFormat="false" ht="15" hidden="false" customHeight="false" outlineLevel="0" collapsed="false"/>
    <row r="2174" customFormat="false" ht="15" hidden="false" customHeight="false" outlineLevel="0" collapsed="false"/>
    <row r="2175" customFormat="false" ht="15" hidden="false" customHeight="false" outlineLevel="0" collapsed="false"/>
    <row r="2176" customFormat="false" ht="15" hidden="false" customHeight="false" outlineLevel="0" collapsed="false"/>
    <row r="2177" customFormat="false" ht="15" hidden="false" customHeight="false" outlineLevel="0" collapsed="false"/>
    <row r="2178" customFormat="false" ht="15" hidden="false" customHeight="false" outlineLevel="0" collapsed="false"/>
    <row r="2179" customFormat="false" ht="15" hidden="false" customHeight="false" outlineLevel="0" collapsed="false"/>
    <row r="2180" customFormat="false" ht="15" hidden="false" customHeight="false" outlineLevel="0" collapsed="false"/>
    <row r="2181" customFormat="false" ht="15" hidden="false" customHeight="false" outlineLevel="0" collapsed="false"/>
    <row r="2182" customFormat="false" ht="15" hidden="false" customHeight="false" outlineLevel="0" collapsed="false"/>
    <row r="2183" customFormat="false" ht="15" hidden="false" customHeight="false" outlineLevel="0" collapsed="false"/>
    <row r="2184" customFormat="false" ht="15" hidden="false" customHeight="false" outlineLevel="0" collapsed="false"/>
    <row r="2185" customFormat="false" ht="15" hidden="false" customHeight="false" outlineLevel="0" collapsed="false"/>
    <row r="2186" customFormat="false" ht="15" hidden="false" customHeight="false" outlineLevel="0" collapsed="false"/>
    <row r="2187" customFormat="false" ht="15" hidden="false" customHeight="false" outlineLevel="0" collapsed="false"/>
    <row r="2188" customFormat="false" ht="15" hidden="false" customHeight="false" outlineLevel="0" collapsed="false"/>
    <row r="2189" customFormat="false" ht="15" hidden="false" customHeight="false" outlineLevel="0" collapsed="false"/>
    <row r="2190" customFormat="false" ht="15" hidden="false" customHeight="false" outlineLevel="0" collapsed="false"/>
    <row r="2191" customFormat="false" ht="15" hidden="false" customHeight="false" outlineLevel="0" collapsed="false"/>
    <row r="2192" customFormat="false" ht="15" hidden="false" customHeight="false" outlineLevel="0" collapsed="false"/>
    <row r="2193" customFormat="false" ht="15" hidden="false" customHeight="false" outlineLevel="0" collapsed="false"/>
    <row r="2194" customFormat="false" ht="15" hidden="false" customHeight="false" outlineLevel="0" collapsed="false"/>
    <row r="2195" customFormat="false" ht="15" hidden="false" customHeight="false" outlineLevel="0" collapsed="false"/>
    <row r="2196" customFormat="false" ht="15" hidden="false" customHeight="false" outlineLevel="0" collapsed="false"/>
    <row r="2197" customFormat="false" ht="15" hidden="false" customHeight="false" outlineLevel="0" collapsed="false"/>
    <row r="2198" customFormat="false" ht="15" hidden="false" customHeight="false" outlineLevel="0" collapsed="false"/>
    <row r="2199" customFormat="false" ht="15" hidden="false" customHeight="false" outlineLevel="0" collapsed="false"/>
    <row r="2200" customFormat="false" ht="15" hidden="false" customHeight="false" outlineLevel="0" collapsed="false"/>
    <row r="2201" customFormat="false" ht="15" hidden="false" customHeight="false" outlineLevel="0" collapsed="false"/>
    <row r="2202" customFormat="false" ht="15" hidden="false" customHeight="false" outlineLevel="0" collapsed="false"/>
    <row r="2203" customFormat="false" ht="15" hidden="false" customHeight="false" outlineLevel="0" collapsed="false"/>
    <row r="2204" customFormat="false" ht="15" hidden="false" customHeight="false" outlineLevel="0" collapsed="false"/>
    <row r="2205" customFormat="false" ht="15" hidden="false" customHeight="false" outlineLevel="0" collapsed="false"/>
    <row r="2206" customFormat="false" ht="15" hidden="false" customHeight="false" outlineLevel="0" collapsed="false"/>
    <row r="2207" customFormat="false" ht="15" hidden="false" customHeight="false" outlineLevel="0" collapsed="false"/>
    <row r="2208" customFormat="false" ht="15" hidden="false" customHeight="false" outlineLevel="0" collapsed="false"/>
    <row r="2209" customFormat="false" ht="15" hidden="false" customHeight="false" outlineLevel="0" collapsed="false"/>
    <row r="2210" customFormat="false" ht="15" hidden="false" customHeight="false" outlineLevel="0" collapsed="false"/>
    <row r="2211" customFormat="false" ht="15" hidden="false" customHeight="false" outlineLevel="0" collapsed="false"/>
    <row r="2212" customFormat="false" ht="15" hidden="false" customHeight="false" outlineLevel="0" collapsed="false"/>
    <row r="2213" customFormat="false" ht="15" hidden="false" customHeight="false" outlineLevel="0" collapsed="false"/>
    <row r="2214" customFormat="false" ht="15" hidden="false" customHeight="false" outlineLevel="0" collapsed="false"/>
    <row r="2215" customFormat="false" ht="15" hidden="false" customHeight="false" outlineLevel="0" collapsed="false"/>
    <row r="2216" customFormat="false" ht="15" hidden="false" customHeight="false" outlineLevel="0" collapsed="false"/>
    <row r="2217" customFormat="false" ht="15" hidden="false" customHeight="false" outlineLevel="0" collapsed="false"/>
    <row r="2218" customFormat="false" ht="15" hidden="false" customHeight="false" outlineLevel="0" collapsed="false"/>
    <row r="2219" customFormat="false" ht="15" hidden="false" customHeight="false" outlineLevel="0" collapsed="false"/>
    <row r="2220" customFormat="false" ht="15" hidden="false" customHeight="false" outlineLevel="0" collapsed="false"/>
    <row r="2221" customFormat="false" ht="15" hidden="false" customHeight="false" outlineLevel="0" collapsed="false"/>
    <row r="2222" customFormat="false" ht="15" hidden="false" customHeight="false" outlineLevel="0" collapsed="false"/>
    <row r="2223" customFormat="false" ht="15" hidden="false" customHeight="false" outlineLevel="0" collapsed="false"/>
    <row r="2224" customFormat="false" ht="15" hidden="false" customHeight="false" outlineLevel="0" collapsed="false"/>
    <row r="2225" customFormat="false" ht="15" hidden="false" customHeight="false" outlineLevel="0" collapsed="false"/>
    <row r="2226" customFormat="false" ht="15" hidden="false" customHeight="false" outlineLevel="0" collapsed="false"/>
    <row r="2227" customFormat="false" ht="15" hidden="false" customHeight="false" outlineLevel="0" collapsed="false"/>
    <row r="2228" customFormat="false" ht="15" hidden="false" customHeight="false" outlineLevel="0" collapsed="false"/>
    <row r="2229" customFormat="false" ht="15" hidden="false" customHeight="false" outlineLevel="0" collapsed="false"/>
    <row r="2230" customFormat="false" ht="15" hidden="false" customHeight="false" outlineLevel="0" collapsed="false"/>
    <row r="2231" customFormat="false" ht="15" hidden="false" customHeight="false" outlineLevel="0" collapsed="false"/>
    <row r="2232" customFormat="false" ht="15" hidden="false" customHeight="false" outlineLevel="0" collapsed="false"/>
    <row r="2233" customFormat="false" ht="15" hidden="false" customHeight="false" outlineLevel="0" collapsed="false"/>
    <row r="2234" customFormat="false" ht="15" hidden="false" customHeight="false" outlineLevel="0" collapsed="false"/>
    <row r="2235" customFormat="false" ht="15" hidden="false" customHeight="false" outlineLevel="0" collapsed="false"/>
    <row r="2236" customFormat="false" ht="15" hidden="false" customHeight="false" outlineLevel="0" collapsed="false"/>
    <row r="2237" customFormat="false" ht="15" hidden="false" customHeight="false" outlineLevel="0" collapsed="false"/>
    <row r="2238" customFormat="false" ht="15" hidden="false" customHeight="false" outlineLevel="0" collapsed="false"/>
    <row r="2239" customFormat="false" ht="15" hidden="false" customHeight="false" outlineLevel="0" collapsed="false"/>
    <row r="2240" customFormat="false" ht="15" hidden="false" customHeight="false" outlineLevel="0" collapsed="false"/>
    <row r="2241" customFormat="false" ht="15" hidden="false" customHeight="false" outlineLevel="0" collapsed="false"/>
    <row r="2242" customFormat="false" ht="15" hidden="false" customHeight="false" outlineLevel="0" collapsed="false"/>
    <row r="2243" customFormat="false" ht="15" hidden="false" customHeight="false" outlineLevel="0" collapsed="false"/>
    <row r="2244" customFormat="false" ht="15" hidden="false" customHeight="false" outlineLevel="0" collapsed="false"/>
    <row r="2245" customFormat="false" ht="15" hidden="false" customHeight="false" outlineLevel="0" collapsed="false"/>
    <row r="2246" customFormat="false" ht="15" hidden="false" customHeight="false" outlineLevel="0" collapsed="false"/>
    <row r="2247" customFormat="false" ht="15" hidden="false" customHeight="false" outlineLevel="0" collapsed="false"/>
    <row r="2248" customFormat="false" ht="15" hidden="false" customHeight="false" outlineLevel="0" collapsed="false"/>
    <row r="2249" customFormat="false" ht="15" hidden="false" customHeight="false" outlineLevel="0" collapsed="false"/>
    <row r="2250" customFormat="false" ht="15" hidden="false" customHeight="false" outlineLevel="0" collapsed="false"/>
    <row r="2251" customFormat="false" ht="15" hidden="false" customHeight="false" outlineLevel="0" collapsed="false"/>
    <row r="2252" customFormat="false" ht="15" hidden="false" customHeight="false" outlineLevel="0" collapsed="false"/>
    <row r="2253" customFormat="false" ht="15" hidden="false" customHeight="false" outlineLevel="0" collapsed="false"/>
    <row r="2254" customFormat="false" ht="15" hidden="false" customHeight="false" outlineLevel="0" collapsed="false"/>
    <row r="2255" customFormat="false" ht="15" hidden="false" customHeight="false" outlineLevel="0" collapsed="false"/>
    <row r="2256" customFormat="false" ht="15" hidden="false" customHeight="false" outlineLevel="0" collapsed="false"/>
    <row r="2257" customFormat="false" ht="15" hidden="false" customHeight="false" outlineLevel="0" collapsed="false"/>
    <row r="2258" customFormat="false" ht="15" hidden="false" customHeight="false" outlineLevel="0" collapsed="false"/>
    <row r="2259" customFormat="false" ht="15" hidden="false" customHeight="false" outlineLevel="0" collapsed="false"/>
    <row r="2260" customFormat="false" ht="15" hidden="false" customHeight="false" outlineLevel="0" collapsed="false"/>
    <row r="2261" customFormat="false" ht="15" hidden="false" customHeight="false" outlineLevel="0" collapsed="false"/>
    <row r="2262" customFormat="false" ht="15" hidden="false" customHeight="false" outlineLevel="0" collapsed="false"/>
    <row r="2263" customFormat="false" ht="15" hidden="false" customHeight="false" outlineLevel="0" collapsed="false"/>
    <row r="2264" customFormat="false" ht="15" hidden="false" customHeight="false" outlineLevel="0" collapsed="false"/>
    <row r="2265" customFormat="false" ht="15" hidden="false" customHeight="false" outlineLevel="0" collapsed="false"/>
    <row r="2266" customFormat="false" ht="15" hidden="false" customHeight="false" outlineLevel="0" collapsed="false"/>
    <row r="2267" customFormat="false" ht="15" hidden="false" customHeight="false" outlineLevel="0" collapsed="false"/>
    <row r="2268" customFormat="false" ht="15" hidden="false" customHeight="false" outlineLevel="0" collapsed="false"/>
    <row r="2269" customFormat="false" ht="15" hidden="false" customHeight="false" outlineLevel="0" collapsed="false"/>
    <row r="2270" customFormat="false" ht="15" hidden="false" customHeight="false" outlineLevel="0" collapsed="false"/>
    <row r="2271" customFormat="false" ht="15" hidden="false" customHeight="false" outlineLevel="0" collapsed="false"/>
    <row r="2272" customFormat="false" ht="15" hidden="false" customHeight="false" outlineLevel="0" collapsed="false"/>
    <row r="2273" customFormat="false" ht="15" hidden="false" customHeight="false" outlineLevel="0" collapsed="false"/>
    <row r="2274" customFormat="false" ht="15" hidden="false" customHeight="false" outlineLevel="0" collapsed="false"/>
    <row r="2275" customFormat="false" ht="15" hidden="false" customHeight="false" outlineLevel="0" collapsed="false"/>
    <row r="2276" customFormat="false" ht="15" hidden="false" customHeight="false" outlineLevel="0" collapsed="false"/>
    <row r="2277" customFormat="false" ht="15" hidden="false" customHeight="false" outlineLevel="0" collapsed="false"/>
    <row r="2278" customFormat="false" ht="15" hidden="false" customHeight="false" outlineLevel="0" collapsed="false"/>
    <row r="2279" customFormat="false" ht="15" hidden="false" customHeight="false" outlineLevel="0" collapsed="false"/>
    <row r="2280" customFormat="false" ht="15" hidden="false" customHeight="false" outlineLevel="0" collapsed="false"/>
    <row r="2281" customFormat="false" ht="15" hidden="false" customHeight="false" outlineLevel="0" collapsed="false"/>
    <row r="2282" customFormat="false" ht="15" hidden="false" customHeight="false" outlineLevel="0" collapsed="false"/>
    <row r="2283" customFormat="false" ht="15" hidden="false" customHeight="false" outlineLevel="0" collapsed="false"/>
    <row r="2284" customFormat="false" ht="15" hidden="false" customHeight="false" outlineLevel="0" collapsed="false"/>
    <row r="2285" customFormat="false" ht="15" hidden="false" customHeight="false" outlineLevel="0" collapsed="false"/>
    <row r="2286" customFormat="false" ht="15" hidden="false" customHeight="false" outlineLevel="0" collapsed="false"/>
    <row r="2287" customFormat="false" ht="15" hidden="false" customHeight="false" outlineLevel="0" collapsed="false"/>
    <row r="2288" customFormat="false" ht="15" hidden="false" customHeight="false" outlineLevel="0" collapsed="false"/>
    <row r="2289" customFormat="false" ht="15" hidden="false" customHeight="false" outlineLevel="0" collapsed="false"/>
    <row r="2290" customFormat="false" ht="15" hidden="false" customHeight="false" outlineLevel="0" collapsed="false"/>
    <row r="2291" customFormat="false" ht="15" hidden="false" customHeight="false" outlineLevel="0" collapsed="false"/>
    <row r="2292" customFormat="false" ht="15" hidden="false" customHeight="false" outlineLevel="0" collapsed="false"/>
    <row r="2293" customFormat="false" ht="15" hidden="false" customHeight="false" outlineLevel="0" collapsed="false"/>
    <row r="2294" customFormat="false" ht="15" hidden="false" customHeight="false" outlineLevel="0" collapsed="false"/>
    <row r="2295" customFormat="false" ht="15" hidden="false" customHeight="false" outlineLevel="0" collapsed="false"/>
    <row r="2296" customFormat="false" ht="15" hidden="false" customHeight="false" outlineLevel="0" collapsed="false"/>
    <row r="2297" customFormat="false" ht="15" hidden="false" customHeight="false" outlineLevel="0" collapsed="false"/>
    <row r="2298" customFormat="false" ht="15" hidden="false" customHeight="false" outlineLevel="0" collapsed="false"/>
    <row r="2299" customFormat="false" ht="15" hidden="false" customHeight="false" outlineLevel="0" collapsed="false"/>
    <row r="2300" customFormat="false" ht="15" hidden="false" customHeight="false" outlineLevel="0" collapsed="false"/>
    <row r="2301" customFormat="false" ht="15" hidden="false" customHeight="false" outlineLevel="0" collapsed="false"/>
    <row r="2302" customFormat="false" ht="15" hidden="false" customHeight="false" outlineLevel="0" collapsed="false"/>
    <row r="2303" customFormat="false" ht="15" hidden="false" customHeight="false" outlineLevel="0" collapsed="false"/>
    <row r="2304" customFormat="false" ht="15" hidden="false" customHeight="false" outlineLevel="0" collapsed="false"/>
    <row r="2305" customFormat="false" ht="15" hidden="false" customHeight="false" outlineLevel="0" collapsed="false"/>
    <row r="2306" customFormat="false" ht="15" hidden="false" customHeight="false" outlineLevel="0" collapsed="false"/>
    <row r="2307" customFormat="false" ht="15" hidden="false" customHeight="false" outlineLevel="0" collapsed="false"/>
    <row r="2308" customFormat="false" ht="15" hidden="false" customHeight="false" outlineLevel="0" collapsed="false"/>
    <row r="2309" customFormat="false" ht="15" hidden="false" customHeight="false" outlineLevel="0" collapsed="false"/>
    <row r="2310" customFormat="false" ht="15" hidden="false" customHeight="false" outlineLevel="0" collapsed="false"/>
    <row r="2311" customFormat="false" ht="15" hidden="false" customHeight="false" outlineLevel="0" collapsed="false"/>
    <row r="2312" customFormat="false" ht="15" hidden="false" customHeight="false" outlineLevel="0" collapsed="false"/>
    <row r="2313" customFormat="false" ht="15" hidden="false" customHeight="false" outlineLevel="0" collapsed="false"/>
    <row r="2314" customFormat="false" ht="15" hidden="false" customHeight="false" outlineLevel="0" collapsed="false"/>
    <row r="2315" customFormat="false" ht="15" hidden="false" customHeight="false" outlineLevel="0" collapsed="false"/>
    <row r="2316" customFormat="false" ht="15" hidden="false" customHeight="false" outlineLevel="0" collapsed="false"/>
    <row r="2317" customFormat="false" ht="15" hidden="false" customHeight="false" outlineLevel="0" collapsed="false"/>
    <row r="2318" customFormat="false" ht="15" hidden="false" customHeight="false" outlineLevel="0" collapsed="false"/>
    <row r="2319" customFormat="false" ht="15" hidden="false" customHeight="false" outlineLevel="0" collapsed="false"/>
    <row r="2320" customFormat="false" ht="15" hidden="false" customHeight="false" outlineLevel="0" collapsed="false"/>
    <row r="2321" customFormat="false" ht="15" hidden="false" customHeight="false" outlineLevel="0" collapsed="false"/>
    <row r="2322" customFormat="false" ht="15" hidden="false" customHeight="false" outlineLevel="0" collapsed="false"/>
    <row r="2323" customFormat="false" ht="15" hidden="false" customHeight="false" outlineLevel="0" collapsed="false"/>
    <row r="2324" customFormat="false" ht="15" hidden="false" customHeight="false" outlineLevel="0" collapsed="false"/>
    <row r="2325" customFormat="false" ht="15" hidden="false" customHeight="false" outlineLevel="0" collapsed="false"/>
    <row r="2326" customFormat="false" ht="15" hidden="false" customHeight="false" outlineLevel="0" collapsed="false"/>
    <row r="2327" customFormat="false" ht="15" hidden="false" customHeight="false" outlineLevel="0" collapsed="false"/>
    <row r="2328" customFormat="false" ht="15" hidden="false" customHeight="false" outlineLevel="0" collapsed="false"/>
    <row r="2329" customFormat="false" ht="15" hidden="false" customHeight="false" outlineLevel="0" collapsed="false"/>
    <row r="2330" customFormat="false" ht="15" hidden="false" customHeight="false" outlineLevel="0" collapsed="false"/>
    <row r="2331" customFormat="false" ht="15" hidden="false" customHeight="false" outlineLevel="0" collapsed="false"/>
    <row r="2332" customFormat="false" ht="15" hidden="false" customHeight="false" outlineLevel="0" collapsed="false"/>
    <row r="2333" customFormat="false" ht="15" hidden="false" customHeight="false" outlineLevel="0" collapsed="false"/>
    <row r="2334" customFormat="false" ht="15" hidden="false" customHeight="false" outlineLevel="0" collapsed="false"/>
    <row r="2335" customFormat="false" ht="15" hidden="false" customHeight="false" outlineLevel="0" collapsed="false"/>
    <row r="2336" customFormat="false" ht="15" hidden="false" customHeight="false" outlineLevel="0" collapsed="false"/>
    <row r="2337" customFormat="false" ht="15" hidden="false" customHeight="false" outlineLevel="0" collapsed="false"/>
    <row r="2338" customFormat="false" ht="15" hidden="false" customHeight="false" outlineLevel="0" collapsed="false"/>
    <row r="2339" customFormat="false" ht="15" hidden="false" customHeight="false" outlineLevel="0" collapsed="false"/>
    <row r="2340" customFormat="false" ht="15" hidden="false" customHeight="false" outlineLevel="0" collapsed="false"/>
    <row r="2341" customFormat="false" ht="15" hidden="false" customHeight="false" outlineLevel="0" collapsed="false"/>
    <row r="2342" customFormat="false" ht="15" hidden="false" customHeight="false" outlineLevel="0" collapsed="false"/>
    <row r="2343" customFormat="false" ht="15" hidden="false" customHeight="false" outlineLevel="0" collapsed="false"/>
    <row r="2344" customFormat="false" ht="15" hidden="false" customHeight="false" outlineLevel="0" collapsed="false"/>
    <row r="2345" customFormat="false" ht="15" hidden="false" customHeight="false" outlineLevel="0" collapsed="false"/>
    <row r="2346" customFormat="false" ht="15" hidden="false" customHeight="false" outlineLevel="0" collapsed="false"/>
    <row r="2347" customFormat="false" ht="15" hidden="false" customHeight="false" outlineLevel="0" collapsed="false"/>
    <row r="2348" customFormat="false" ht="15" hidden="false" customHeight="false" outlineLevel="0" collapsed="false"/>
    <row r="2349" customFormat="false" ht="15" hidden="false" customHeight="false" outlineLevel="0" collapsed="false"/>
    <row r="2350" customFormat="false" ht="15" hidden="false" customHeight="false" outlineLevel="0" collapsed="false"/>
    <row r="2351" customFormat="false" ht="15" hidden="false" customHeight="false" outlineLevel="0" collapsed="false"/>
    <row r="2352" customFormat="false" ht="15" hidden="false" customHeight="false" outlineLevel="0" collapsed="false"/>
    <row r="2353" customFormat="false" ht="15" hidden="false" customHeight="false" outlineLevel="0" collapsed="false"/>
    <row r="2354" customFormat="false" ht="15" hidden="false" customHeight="false" outlineLevel="0" collapsed="false"/>
    <row r="2355" customFormat="false" ht="15" hidden="false" customHeight="false" outlineLevel="0" collapsed="false"/>
    <row r="2356" customFormat="false" ht="15" hidden="false" customHeight="false" outlineLevel="0" collapsed="false"/>
    <row r="2357" customFormat="false" ht="15" hidden="false" customHeight="false" outlineLevel="0" collapsed="false"/>
    <row r="2358" customFormat="false" ht="15" hidden="false" customHeight="false" outlineLevel="0" collapsed="false"/>
    <row r="2359" customFormat="false" ht="15" hidden="false" customHeight="false" outlineLevel="0" collapsed="false"/>
    <row r="2360" customFormat="false" ht="15" hidden="false" customHeight="false" outlineLevel="0" collapsed="false"/>
    <row r="2361" customFormat="false" ht="15" hidden="false" customHeight="false" outlineLevel="0" collapsed="false"/>
    <row r="2362" customFormat="false" ht="15" hidden="false" customHeight="false" outlineLevel="0" collapsed="false"/>
    <row r="2363" customFormat="false" ht="15" hidden="false" customHeight="false" outlineLevel="0" collapsed="false"/>
    <row r="2364" customFormat="false" ht="15" hidden="false" customHeight="false" outlineLevel="0" collapsed="false"/>
    <row r="2365" customFormat="false" ht="15" hidden="false" customHeight="false" outlineLevel="0" collapsed="false"/>
    <row r="2366" customFormat="false" ht="15" hidden="false" customHeight="false" outlineLevel="0" collapsed="false"/>
    <row r="2367" customFormat="false" ht="15" hidden="false" customHeight="false" outlineLevel="0" collapsed="false"/>
    <row r="2368" customFormat="false" ht="15" hidden="false" customHeight="false" outlineLevel="0" collapsed="false"/>
    <row r="2369" customFormat="false" ht="15" hidden="false" customHeight="false" outlineLevel="0" collapsed="false"/>
    <row r="2370" customFormat="false" ht="15" hidden="false" customHeight="false" outlineLevel="0" collapsed="false"/>
    <row r="2371" customFormat="false" ht="15" hidden="false" customHeight="false" outlineLevel="0" collapsed="false"/>
    <row r="2372" customFormat="false" ht="15" hidden="false" customHeight="false" outlineLevel="0" collapsed="false"/>
    <row r="2373" customFormat="false" ht="15" hidden="false" customHeight="false" outlineLevel="0" collapsed="false"/>
    <row r="2374" customFormat="false" ht="15" hidden="false" customHeight="false" outlineLevel="0" collapsed="false"/>
    <row r="2375" customFormat="false" ht="15" hidden="false" customHeight="false" outlineLevel="0" collapsed="false"/>
    <row r="2376" customFormat="false" ht="15" hidden="false" customHeight="false" outlineLevel="0" collapsed="false"/>
    <row r="2377" customFormat="false" ht="15" hidden="false" customHeight="false" outlineLevel="0" collapsed="false"/>
    <row r="2378" customFormat="false" ht="15" hidden="false" customHeight="false" outlineLevel="0" collapsed="false"/>
    <row r="2379" customFormat="false" ht="15" hidden="false" customHeight="false" outlineLevel="0" collapsed="false"/>
    <row r="2380" customFormat="false" ht="15" hidden="false" customHeight="false" outlineLevel="0" collapsed="false"/>
    <row r="2381" customFormat="false" ht="15" hidden="false" customHeight="false" outlineLevel="0" collapsed="false"/>
    <row r="2382" customFormat="false" ht="15" hidden="false" customHeight="false" outlineLevel="0" collapsed="false"/>
    <row r="2383" customFormat="false" ht="15" hidden="false" customHeight="false" outlineLevel="0" collapsed="false"/>
    <row r="2384" customFormat="false" ht="15" hidden="false" customHeight="false" outlineLevel="0" collapsed="false"/>
    <row r="2385" customFormat="false" ht="15" hidden="false" customHeight="false" outlineLevel="0" collapsed="false"/>
    <row r="2386" customFormat="false" ht="15" hidden="false" customHeight="false" outlineLevel="0" collapsed="false"/>
    <row r="2387" customFormat="false" ht="15" hidden="false" customHeight="false" outlineLevel="0" collapsed="false"/>
    <row r="2388" customFormat="false" ht="15" hidden="false" customHeight="false" outlineLevel="0" collapsed="false"/>
    <row r="2389" customFormat="false" ht="15" hidden="false" customHeight="false" outlineLevel="0" collapsed="false"/>
    <row r="2390" customFormat="false" ht="15" hidden="false" customHeight="false" outlineLevel="0" collapsed="false"/>
    <row r="2391" customFormat="false" ht="15" hidden="false" customHeight="false" outlineLevel="0" collapsed="false"/>
    <row r="2392" customFormat="false" ht="15" hidden="false" customHeight="false" outlineLevel="0" collapsed="false"/>
    <row r="2393" customFormat="false" ht="15" hidden="false" customHeight="false" outlineLevel="0" collapsed="false"/>
    <row r="2394" customFormat="false" ht="15" hidden="false" customHeight="false" outlineLevel="0" collapsed="false"/>
    <row r="2395" customFormat="false" ht="15" hidden="false" customHeight="false" outlineLevel="0" collapsed="false"/>
    <row r="2396" customFormat="false" ht="15" hidden="false" customHeight="false" outlineLevel="0" collapsed="false"/>
    <row r="2397" customFormat="false" ht="15" hidden="false" customHeight="false" outlineLevel="0" collapsed="false"/>
    <row r="2398" customFormat="false" ht="15" hidden="false" customHeight="false" outlineLevel="0" collapsed="false"/>
    <row r="2399" customFormat="false" ht="15" hidden="false" customHeight="false" outlineLevel="0" collapsed="false"/>
    <row r="2400" customFormat="false" ht="15" hidden="false" customHeight="false" outlineLevel="0" collapsed="false"/>
    <row r="2401" customFormat="false" ht="15" hidden="false" customHeight="false" outlineLevel="0" collapsed="false"/>
    <row r="2402" customFormat="false" ht="15" hidden="false" customHeight="false" outlineLevel="0" collapsed="false"/>
    <row r="2403" customFormat="false" ht="15" hidden="false" customHeight="false" outlineLevel="0" collapsed="false"/>
    <row r="2404" customFormat="false" ht="15" hidden="false" customHeight="false" outlineLevel="0" collapsed="false"/>
    <row r="2405" customFormat="false" ht="15" hidden="false" customHeight="false" outlineLevel="0" collapsed="false"/>
    <row r="2406" customFormat="false" ht="15" hidden="false" customHeight="false" outlineLevel="0" collapsed="false"/>
    <row r="2407" customFormat="false" ht="15" hidden="false" customHeight="false" outlineLevel="0" collapsed="false"/>
    <row r="2408" customFormat="false" ht="15" hidden="false" customHeight="false" outlineLevel="0" collapsed="false"/>
    <row r="2409" customFormat="false" ht="15" hidden="false" customHeight="false" outlineLevel="0" collapsed="false"/>
    <row r="2410" customFormat="false" ht="15" hidden="false" customHeight="false" outlineLevel="0" collapsed="false"/>
    <row r="2411" customFormat="false" ht="15" hidden="false" customHeight="false" outlineLevel="0" collapsed="false"/>
    <row r="2412" customFormat="false" ht="15" hidden="false" customHeight="false" outlineLevel="0" collapsed="false"/>
    <row r="2413" customFormat="false" ht="15" hidden="false" customHeight="false" outlineLevel="0" collapsed="false"/>
    <row r="2414" customFormat="false" ht="15" hidden="false" customHeight="false" outlineLevel="0" collapsed="false"/>
    <row r="2415" customFormat="false" ht="15" hidden="false" customHeight="false" outlineLevel="0" collapsed="false"/>
    <row r="2416" customFormat="false" ht="15" hidden="false" customHeight="false" outlineLevel="0" collapsed="false"/>
    <row r="2417" customFormat="false" ht="15" hidden="false" customHeight="false" outlineLevel="0" collapsed="false"/>
    <row r="2418" customFormat="false" ht="15" hidden="false" customHeight="false" outlineLevel="0" collapsed="false"/>
    <row r="2419" customFormat="false" ht="15" hidden="false" customHeight="false" outlineLevel="0" collapsed="false"/>
    <row r="2420" customFormat="false" ht="15" hidden="false" customHeight="false" outlineLevel="0" collapsed="false"/>
    <row r="2421" customFormat="false" ht="15" hidden="false" customHeight="false" outlineLevel="0" collapsed="false"/>
    <row r="2422" customFormat="false" ht="15" hidden="false" customHeight="false" outlineLevel="0" collapsed="false"/>
    <row r="2423" customFormat="false" ht="15" hidden="false" customHeight="false" outlineLevel="0" collapsed="false"/>
    <row r="2424" customFormat="false" ht="15" hidden="false" customHeight="false" outlineLevel="0" collapsed="false"/>
    <row r="2425" customFormat="false" ht="15" hidden="false" customHeight="false" outlineLevel="0" collapsed="false"/>
    <row r="2426" customFormat="false" ht="15" hidden="false" customHeight="false" outlineLevel="0" collapsed="false"/>
    <row r="2427" customFormat="false" ht="15" hidden="false" customHeight="false" outlineLevel="0" collapsed="false"/>
    <row r="2428" customFormat="false" ht="15" hidden="false" customHeight="false" outlineLevel="0" collapsed="false"/>
    <row r="2429" customFormat="false" ht="15" hidden="false" customHeight="false" outlineLevel="0" collapsed="false"/>
    <row r="2430" customFormat="false" ht="15" hidden="false" customHeight="false" outlineLevel="0" collapsed="false"/>
    <row r="2431" customFormat="false" ht="15" hidden="false" customHeight="false" outlineLevel="0" collapsed="false"/>
    <row r="2432" customFormat="false" ht="15" hidden="false" customHeight="false" outlineLevel="0" collapsed="false"/>
    <row r="2433" customFormat="false" ht="15" hidden="false" customHeight="false" outlineLevel="0" collapsed="false"/>
    <row r="2434" customFormat="false" ht="15" hidden="false" customHeight="false" outlineLevel="0" collapsed="false"/>
    <row r="2435" customFormat="false" ht="15" hidden="false" customHeight="false" outlineLevel="0" collapsed="false"/>
    <row r="2436" customFormat="false" ht="15" hidden="false" customHeight="false" outlineLevel="0" collapsed="false"/>
    <row r="2437" customFormat="false" ht="15" hidden="false" customHeight="false" outlineLevel="0" collapsed="false"/>
    <row r="2438" customFormat="false" ht="15" hidden="false" customHeight="false" outlineLevel="0" collapsed="false"/>
    <row r="2439" customFormat="false" ht="15" hidden="false" customHeight="false" outlineLevel="0" collapsed="false"/>
    <row r="2440" customFormat="false" ht="15" hidden="false" customHeight="false" outlineLevel="0" collapsed="false"/>
    <row r="2441" customFormat="false" ht="15" hidden="false" customHeight="false" outlineLevel="0" collapsed="false"/>
    <row r="2442" customFormat="false" ht="15" hidden="false" customHeight="false" outlineLevel="0" collapsed="false"/>
    <row r="2443" customFormat="false" ht="15" hidden="false" customHeight="false" outlineLevel="0" collapsed="false"/>
    <row r="2444" customFormat="false" ht="15" hidden="false" customHeight="false" outlineLevel="0" collapsed="false"/>
    <row r="2445" customFormat="false" ht="15" hidden="false" customHeight="false" outlineLevel="0" collapsed="false"/>
    <row r="2446" customFormat="false" ht="15" hidden="false" customHeight="false" outlineLevel="0" collapsed="false"/>
    <row r="2447" customFormat="false" ht="15" hidden="false" customHeight="false" outlineLevel="0" collapsed="false"/>
    <row r="2448" customFormat="false" ht="15" hidden="false" customHeight="false" outlineLevel="0" collapsed="false"/>
    <row r="2449" customFormat="false" ht="15" hidden="false" customHeight="false" outlineLevel="0" collapsed="false"/>
    <row r="2450" customFormat="false" ht="15" hidden="false" customHeight="false" outlineLevel="0" collapsed="false"/>
    <row r="2451" customFormat="false" ht="15" hidden="false" customHeight="false" outlineLevel="0" collapsed="false"/>
    <row r="2452" customFormat="false" ht="15" hidden="false" customHeight="false" outlineLevel="0" collapsed="false"/>
    <row r="2453" customFormat="false" ht="15" hidden="false" customHeight="false" outlineLevel="0" collapsed="false"/>
    <row r="2454" customFormat="false" ht="15" hidden="false" customHeight="false" outlineLevel="0" collapsed="false"/>
    <row r="2455" customFormat="false" ht="15" hidden="false" customHeight="false" outlineLevel="0" collapsed="false"/>
    <row r="2456" customFormat="false" ht="15" hidden="false" customHeight="false" outlineLevel="0" collapsed="false"/>
    <row r="2457" customFormat="false" ht="15" hidden="false" customHeight="false" outlineLevel="0" collapsed="false"/>
    <row r="2458" customFormat="false" ht="15" hidden="false" customHeight="false" outlineLevel="0" collapsed="false"/>
    <row r="2459" customFormat="false" ht="15" hidden="false" customHeight="false" outlineLevel="0" collapsed="false"/>
    <row r="2460" customFormat="false" ht="15" hidden="false" customHeight="false" outlineLevel="0" collapsed="false"/>
    <row r="2461" customFormat="false" ht="15" hidden="false" customHeight="false" outlineLevel="0" collapsed="false"/>
    <row r="2462" customFormat="false" ht="15" hidden="false" customHeight="false" outlineLevel="0" collapsed="false"/>
    <row r="2463" customFormat="false" ht="15" hidden="false" customHeight="false" outlineLevel="0" collapsed="false"/>
    <row r="2464" customFormat="false" ht="15" hidden="false" customHeight="false" outlineLevel="0" collapsed="false"/>
    <row r="2465" customFormat="false" ht="15" hidden="false" customHeight="false" outlineLevel="0" collapsed="false"/>
    <row r="2466" customFormat="false" ht="15" hidden="false" customHeight="false" outlineLevel="0" collapsed="false"/>
    <row r="2467" customFormat="false" ht="15" hidden="false" customHeight="false" outlineLevel="0" collapsed="false"/>
    <row r="2468" customFormat="false" ht="15" hidden="false" customHeight="false" outlineLevel="0" collapsed="false"/>
    <row r="2469" customFormat="false" ht="15" hidden="false" customHeight="false" outlineLevel="0" collapsed="false"/>
    <row r="2470" customFormat="false" ht="15" hidden="false" customHeight="false" outlineLevel="0" collapsed="false"/>
    <row r="2471" customFormat="false" ht="15" hidden="false" customHeight="false" outlineLevel="0" collapsed="false"/>
    <row r="2472" customFormat="false" ht="15" hidden="false" customHeight="false" outlineLevel="0" collapsed="false"/>
    <row r="2473" customFormat="false" ht="15" hidden="false" customHeight="false" outlineLevel="0" collapsed="false"/>
    <row r="2474" customFormat="false" ht="15" hidden="false" customHeight="false" outlineLevel="0" collapsed="false"/>
    <row r="2475" customFormat="false" ht="15" hidden="false" customHeight="false" outlineLevel="0" collapsed="false"/>
    <row r="2476" customFormat="false" ht="15" hidden="false" customHeight="false" outlineLevel="0" collapsed="false"/>
    <row r="2477" customFormat="false" ht="15" hidden="false" customHeight="false" outlineLevel="0" collapsed="false"/>
    <row r="2478" customFormat="false" ht="15" hidden="false" customHeight="false" outlineLevel="0" collapsed="false"/>
    <row r="2479" customFormat="false" ht="15" hidden="false" customHeight="false" outlineLevel="0" collapsed="false"/>
    <row r="2480" customFormat="false" ht="15" hidden="false" customHeight="false" outlineLevel="0" collapsed="false"/>
    <row r="2481" customFormat="false" ht="15" hidden="false" customHeight="false" outlineLevel="0" collapsed="false"/>
    <row r="2482" customFormat="false" ht="15" hidden="false" customHeight="false" outlineLevel="0" collapsed="false"/>
    <row r="2483" customFormat="false" ht="15" hidden="false" customHeight="false" outlineLevel="0" collapsed="false"/>
    <row r="2484" customFormat="false" ht="15" hidden="false" customHeight="false" outlineLevel="0" collapsed="false"/>
    <row r="2485" customFormat="false" ht="15" hidden="false" customHeight="false" outlineLevel="0" collapsed="false"/>
    <row r="2486" customFormat="false" ht="15" hidden="false" customHeight="false" outlineLevel="0" collapsed="false"/>
    <row r="2487" customFormat="false" ht="15" hidden="false" customHeight="false" outlineLevel="0" collapsed="false"/>
    <row r="2488" customFormat="false" ht="15" hidden="false" customHeight="false" outlineLevel="0" collapsed="false"/>
    <row r="2489" customFormat="false" ht="15" hidden="false" customHeight="false" outlineLevel="0" collapsed="false"/>
    <row r="2490" customFormat="false" ht="15" hidden="false" customHeight="false" outlineLevel="0" collapsed="false"/>
    <row r="2491" customFormat="false" ht="15" hidden="false" customHeight="false" outlineLevel="0" collapsed="false"/>
    <row r="2492" customFormat="false" ht="15" hidden="false" customHeight="false" outlineLevel="0" collapsed="false"/>
    <row r="2493" customFormat="false" ht="15" hidden="false" customHeight="false" outlineLevel="0" collapsed="false"/>
    <row r="2494" customFormat="false" ht="15" hidden="false" customHeight="false" outlineLevel="0" collapsed="false"/>
    <row r="2495" customFormat="false" ht="15" hidden="false" customHeight="false" outlineLevel="0" collapsed="false"/>
    <row r="2496" customFormat="false" ht="15" hidden="false" customHeight="false" outlineLevel="0" collapsed="false"/>
    <row r="2497" customFormat="false" ht="15" hidden="false" customHeight="false" outlineLevel="0" collapsed="false"/>
    <row r="2498" customFormat="false" ht="15" hidden="false" customHeight="false" outlineLevel="0" collapsed="false"/>
    <row r="2499" customFormat="false" ht="15" hidden="false" customHeight="false" outlineLevel="0" collapsed="false"/>
    <row r="2500" customFormat="false" ht="15" hidden="false" customHeight="false" outlineLevel="0" collapsed="false"/>
    <row r="2501" customFormat="false" ht="15" hidden="false" customHeight="false" outlineLevel="0" collapsed="false"/>
    <row r="2502" customFormat="false" ht="15" hidden="false" customHeight="false" outlineLevel="0" collapsed="false"/>
    <row r="2503" customFormat="false" ht="15" hidden="false" customHeight="false" outlineLevel="0" collapsed="false"/>
    <row r="2504" customFormat="false" ht="15" hidden="false" customHeight="false" outlineLevel="0" collapsed="false"/>
    <row r="2505" customFormat="false" ht="15" hidden="false" customHeight="false" outlineLevel="0" collapsed="false"/>
    <row r="2506" customFormat="false" ht="15" hidden="false" customHeight="false" outlineLevel="0" collapsed="false"/>
    <row r="2507" customFormat="false" ht="15" hidden="false" customHeight="false" outlineLevel="0" collapsed="false"/>
    <row r="2508" customFormat="false" ht="15" hidden="false" customHeight="false" outlineLevel="0" collapsed="false"/>
    <row r="2509" customFormat="false" ht="15" hidden="false" customHeight="false" outlineLevel="0" collapsed="false"/>
    <row r="2510" customFormat="false" ht="15" hidden="false" customHeight="false" outlineLevel="0" collapsed="false"/>
    <row r="2511" customFormat="false" ht="15" hidden="false" customHeight="false" outlineLevel="0" collapsed="false"/>
    <row r="2512" customFormat="false" ht="15" hidden="false" customHeight="false" outlineLevel="0" collapsed="false"/>
    <row r="2513" customFormat="false" ht="15" hidden="false" customHeight="false" outlineLevel="0" collapsed="false"/>
    <row r="2514" customFormat="false" ht="15" hidden="false" customHeight="false" outlineLevel="0" collapsed="false"/>
    <row r="2515" customFormat="false" ht="15" hidden="false" customHeight="false" outlineLevel="0" collapsed="false"/>
    <row r="2516" customFormat="false" ht="15" hidden="false" customHeight="false" outlineLevel="0" collapsed="false"/>
    <row r="2517" customFormat="false" ht="15" hidden="false" customHeight="false" outlineLevel="0" collapsed="false"/>
    <row r="2518" customFormat="false" ht="15" hidden="false" customHeight="false" outlineLevel="0" collapsed="false"/>
    <row r="2519" customFormat="false" ht="15" hidden="false" customHeight="false" outlineLevel="0" collapsed="false"/>
    <row r="2520" customFormat="false" ht="15" hidden="false" customHeight="false" outlineLevel="0" collapsed="false"/>
    <row r="2521" customFormat="false" ht="15" hidden="false" customHeight="false" outlineLevel="0" collapsed="false"/>
    <row r="2522" customFormat="false" ht="15" hidden="false" customHeight="false" outlineLevel="0" collapsed="false"/>
    <row r="2523" customFormat="false" ht="15" hidden="false" customHeight="false" outlineLevel="0" collapsed="false"/>
    <row r="2524" customFormat="false" ht="15" hidden="false" customHeight="false" outlineLevel="0" collapsed="false"/>
    <row r="2525" customFormat="false" ht="15" hidden="false" customHeight="false" outlineLevel="0" collapsed="false"/>
    <row r="2526" customFormat="false" ht="15" hidden="false" customHeight="false" outlineLevel="0" collapsed="false"/>
    <row r="2527" customFormat="false" ht="15" hidden="false" customHeight="false" outlineLevel="0" collapsed="false"/>
    <row r="2528" customFormat="false" ht="15" hidden="false" customHeight="false" outlineLevel="0" collapsed="false"/>
    <row r="2529" customFormat="false" ht="15" hidden="false" customHeight="false" outlineLevel="0" collapsed="false"/>
    <row r="2530" customFormat="false" ht="15" hidden="false" customHeight="false" outlineLevel="0" collapsed="false"/>
    <row r="2531" customFormat="false" ht="15" hidden="false" customHeight="false" outlineLevel="0" collapsed="false"/>
    <row r="2532" customFormat="false" ht="15" hidden="false" customHeight="false" outlineLevel="0" collapsed="false"/>
    <row r="2533" customFormat="false" ht="15" hidden="false" customHeight="false" outlineLevel="0" collapsed="false"/>
    <row r="2534" customFormat="false" ht="15" hidden="false" customHeight="false" outlineLevel="0" collapsed="false"/>
    <row r="2535" customFormat="false" ht="15" hidden="false" customHeight="false" outlineLevel="0" collapsed="false"/>
    <row r="2536" customFormat="false" ht="15" hidden="false" customHeight="false" outlineLevel="0" collapsed="false"/>
    <row r="2537" customFormat="false" ht="15" hidden="false" customHeight="false" outlineLevel="0" collapsed="false"/>
    <row r="2538" customFormat="false" ht="15" hidden="false" customHeight="false" outlineLevel="0" collapsed="false"/>
    <row r="2539" customFormat="false" ht="15" hidden="false" customHeight="false" outlineLevel="0" collapsed="false"/>
    <row r="2540" customFormat="false" ht="15" hidden="false" customHeight="false" outlineLevel="0" collapsed="false"/>
    <row r="2541" customFormat="false" ht="15" hidden="false" customHeight="false" outlineLevel="0" collapsed="false"/>
    <row r="2542" customFormat="false" ht="15" hidden="false" customHeight="false" outlineLevel="0" collapsed="false"/>
    <row r="2543" customFormat="false" ht="15" hidden="false" customHeight="false" outlineLevel="0" collapsed="false"/>
    <row r="2544" customFormat="false" ht="15" hidden="false" customHeight="false" outlineLevel="0" collapsed="false"/>
    <row r="2545" customFormat="false" ht="15" hidden="false" customHeight="false" outlineLevel="0" collapsed="false"/>
    <row r="2546" customFormat="false" ht="15" hidden="false" customHeight="false" outlineLevel="0" collapsed="false"/>
    <row r="2547" customFormat="false" ht="15" hidden="false" customHeight="false" outlineLevel="0" collapsed="false"/>
    <row r="2548" customFormat="false" ht="15" hidden="false" customHeight="false" outlineLevel="0" collapsed="false"/>
    <row r="2549" customFormat="false" ht="15" hidden="false" customHeight="false" outlineLevel="0" collapsed="false"/>
    <row r="2550" customFormat="false" ht="15" hidden="false" customHeight="false" outlineLevel="0" collapsed="false"/>
    <row r="2551" customFormat="false" ht="15" hidden="false" customHeight="false" outlineLevel="0" collapsed="false"/>
    <row r="2552" customFormat="false" ht="15" hidden="false" customHeight="false" outlineLevel="0" collapsed="false"/>
    <row r="2553" customFormat="false" ht="15" hidden="false" customHeight="false" outlineLevel="0" collapsed="false"/>
    <row r="2554" customFormat="false" ht="15" hidden="false" customHeight="false" outlineLevel="0" collapsed="false"/>
    <row r="2555" customFormat="false" ht="15" hidden="false" customHeight="false" outlineLevel="0" collapsed="false"/>
    <row r="2556" customFormat="false" ht="15" hidden="false" customHeight="false" outlineLevel="0" collapsed="false"/>
    <row r="2557" customFormat="false" ht="15" hidden="false" customHeight="false" outlineLevel="0" collapsed="false"/>
    <row r="2558" customFormat="false" ht="15" hidden="false" customHeight="false" outlineLevel="0" collapsed="false"/>
    <row r="2559" customFormat="false" ht="15" hidden="false" customHeight="false" outlineLevel="0" collapsed="false"/>
    <row r="2560" customFormat="false" ht="15" hidden="false" customHeight="false" outlineLevel="0" collapsed="false"/>
    <row r="2561" customFormat="false" ht="15" hidden="false" customHeight="false" outlineLevel="0" collapsed="false"/>
    <row r="2562" customFormat="false" ht="15" hidden="false" customHeight="false" outlineLevel="0" collapsed="false"/>
    <row r="2563" customFormat="false" ht="15" hidden="false" customHeight="false" outlineLevel="0" collapsed="false"/>
    <row r="2564" customFormat="false" ht="15" hidden="false" customHeight="false" outlineLevel="0" collapsed="false"/>
    <row r="2565" customFormat="false" ht="15" hidden="false" customHeight="false" outlineLevel="0" collapsed="false"/>
    <row r="2566" customFormat="false" ht="15" hidden="false" customHeight="false" outlineLevel="0" collapsed="false"/>
    <row r="2567" customFormat="false" ht="15" hidden="false" customHeight="false" outlineLevel="0" collapsed="false"/>
    <row r="2568" customFormat="false" ht="15" hidden="false" customHeight="false" outlineLevel="0" collapsed="false"/>
    <row r="2569" customFormat="false" ht="15" hidden="false" customHeight="false" outlineLevel="0" collapsed="false"/>
    <row r="2570" customFormat="false" ht="15" hidden="false" customHeight="false" outlineLevel="0" collapsed="false"/>
    <row r="2571" customFormat="false" ht="15" hidden="false" customHeight="false" outlineLevel="0" collapsed="false"/>
    <row r="2572" customFormat="false" ht="15" hidden="false" customHeight="false" outlineLevel="0" collapsed="false"/>
    <row r="2573" customFormat="false" ht="15" hidden="false" customHeight="false" outlineLevel="0" collapsed="false"/>
    <row r="2574" customFormat="false" ht="15" hidden="false" customHeight="false" outlineLevel="0" collapsed="false"/>
    <row r="2575" customFormat="false" ht="15" hidden="false" customHeight="false" outlineLevel="0" collapsed="false"/>
    <row r="2576" customFormat="false" ht="15" hidden="false" customHeight="false" outlineLevel="0" collapsed="false"/>
    <row r="2577" customFormat="false" ht="15" hidden="false" customHeight="false" outlineLevel="0" collapsed="false"/>
    <row r="2578" customFormat="false" ht="15" hidden="false" customHeight="false" outlineLevel="0" collapsed="false"/>
    <row r="2579" customFormat="false" ht="15" hidden="false" customHeight="false" outlineLevel="0" collapsed="false"/>
    <row r="2580" customFormat="false" ht="15" hidden="false" customHeight="false" outlineLevel="0" collapsed="false"/>
    <row r="2581" customFormat="false" ht="15" hidden="false" customHeight="false" outlineLevel="0" collapsed="false"/>
    <row r="2582" customFormat="false" ht="15" hidden="false" customHeight="false" outlineLevel="0" collapsed="false"/>
    <row r="2583" customFormat="false" ht="15" hidden="false" customHeight="false" outlineLevel="0" collapsed="false"/>
    <row r="2584" customFormat="false" ht="15" hidden="false" customHeight="false" outlineLevel="0" collapsed="false"/>
    <row r="2585" customFormat="false" ht="15" hidden="false" customHeight="false" outlineLevel="0" collapsed="false"/>
    <row r="2586" customFormat="false" ht="15" hidden="false" customHeight="false" outlineLevel="0" collapsed="false"/>
    <row r="2587" customFormat="false" ht="15" hidden="false" customHeight="false" outlineLevel="0" collapsed="false"/>
    <row r="2588" customFormat="false" ht="15" hidden="false" customHeight="false" outlineLevel="0" collapsed="false"/>
    <row r="2589" customFormat="false" ht="15" hidden="false" customHeight="false" outlineLevel="0" collapsed="false"/>
    <row r="2590" customFormat="false" ht="15" hidden="false" customHeight="false" outlineLevel="0" collapsed="false"/>
    <row r="2591" customFormat="false" ht="15" hidden="false" customHeight="false" outlineLevel="0" collapsed="false"/>
    <row r="2592" customFormat="false" ht="15" hidden="false" customHeight="false" outlineLevel="0" collapsed="false"/>
    <row r="2593" customFormat="false" ht="15" hidden="false" customHeight="false" outlineLevel="0" collapsed="false"/>
    <row r="2594" customFormat="false" ht="15" hidden="false" customHeight="false" outlineLevel="0" collapsed="false"/>
    <row r="2595" customFormat="false" ht="15" hidden="false" customHeight="false" outlineLevel="0" collapsed="false"/>
    <row r="2596" customFormat="false" ht="15" hidden="false" customHeight="false" outlineLevel="0" collapsed="false"/>
    <row r="2597" customFormat="false" ht="15" hidden="false" customHeight="false" outlineLevel="0" collapsed="false"/>
    <row r="2598" customFormat="false" ht="15" hidden="false" customHeight="false" outlineLevel="0" collapsed="false"/>
    <row r="2599" customFormat="false" ht="15" hidden="false" customHeight="false" outlineLevel="0" collapsed="false"/>
    <row r="2600" customFormat="false" ht="15" hidden="false" customHeight="false" outlineLevel="0" collapsed="false"/>
    <row r="2601" customFormat="false" ht="15" hidden="false" customHeight="false" outlineLevel="0" collapsed="false"/>
    <row r="2602" customFormat="false" ht="15" hidden="false" customHeight="false" outlineLevel="0" collapsed="false"/>
    <row r="2603" customFormat="false" ht="15" hidden="false" customHeight="false" outlineLevel="0" collapsed="false"/>
    <row r="2604" customFormat="false" ht="15" hidden="false" customHeight="false" outlineLevel="0" collapsed="false"/>
    <row r="2605" customFormat="false" ht="15" hidden="false" customHeight="false" outlineLevel="0" collapsed="false"/>
    <row r="2606" customFormat="false" ht="15" hidden="false" customHeight="false" outlineLevel="0" collapsed="false"/>
    <row r="2607" customFormat="false" ht="15" hidden="false" customHeight="false" outlineLevel="0" collapsed="false"/>
    <row r="2608" customFormat="false" ht="15" hidden="false" customHeight="false" outlineLevel="0" collapsed="false"/>
    <row r="2609" customFormat="false" ht="15" hidden="false" customHeight="false" outlineLevel="0" collapsed="false"/>
    <row r="2610" customFormat="false" ht="15" hidden="false" customHeight="false" outlineLevel="0" collapsed="false"/>
    <row r="2611" customFormat="false" ht="15" hidden="false" customHeight="false" outlineLevel="0" collapsed="false"/>
    <row r="2612" customFormat="false" ht="15" hidden="false" customHeight="false" outlineLevel="0" collapsed="false"/>
    <row r="2613" customFormat="false" ht="15" hidden="false" customHeight="false" outlineLevel="0" collapsed="false"/>
    <row r="2614" customFormat="false" ht="15" hidden="false" customHeight="false" outlineLevel="0" collapsed="false"/>
    <row r="2615" customFormat="false" ht="15" hidden="false" customHeight="false" outlineLevel="0" collapsed="false"/>
    <row r="2616" customFormat="false" ht="15" hidden="false" customHeight="false" outlineLevel="0" collapsed="false"/>
    <row r="2617" customFormat="false" ht="15" hidden="false" customHeight="false" outlineLevel="0" collapsed="false"/>
    <row r="2618" customFormat="false" ht="15" hidden="false" customHeight="false" outlineLevel="0" collapsed="false"/>
    <row r="2619" customFormat="false" ht="15" hidden="false" customHeight="false" outlineLevel="0" collapsed="false"/>
    <row r="2620" customFormat="false" ht="15" hidden="false" customHeight="false" outlineLevel="0" collapsed="false"/>
    <row r="2621" customFormat="false" ht="15" hidden="false" customHeight="false" outlineLevel="0" collapsed="false"/>
    <row r="2622" customFormat="false" ht="15" hidden="false" customHeight="false" outlineLevel="0" collapsed="false"/>
    <row r="2623" customFormat="false" ht="15" hidden="false" customHeight="false" outlineLevel="0" collapsed="false"/>
    <row r="2624" customFormat="false" ht="15" hidden="false" customHeight="false" outlineLevel="0" collapsed="false"/>
    <row r="2625" customFormat="false" ht="15" hidden="false" customHeight="false" outlineLevel="0" collapsed="false"/>
    <row r="2626" customFormat="false" ht="15" hidden="false" customHeight="false" outlineLevel="0" collapsed="false"/>
    <row r="2627" customFormat="false" ht="15" hidden="false" customHeight="false" outlineLevel="0" collapsed="false"/>
    <row r="2628" customFormat="false" ht="15" hidden="false" customHeight="false" outlineLevel="0" collapsed="false"/>
    <row r="2629" customFormat="false" ht="15" hidden="false" customHeight="false" outlineLevel="0" collapsed="false"/>
    <row r="2630" customFormat="false" ht="15" hidden="false" customHeight="false" outlineLevel="0" collapsed="false"/>
    <row r="2631" customFormat="false" ht="15" hidden="false" customHeight="false" outlineLevel="0" collapsed="false"/>
    <row r="2632" customFormat="false" ht="15" hidden="false" customHeight="false" outlineLevel="0" collapsed="false"/>
    <row r="2633" customFormat="false" ht="15" hidden="false" customHeight="false" outlineLevel="0" collapsed="false"/>
    <row r="2634" customFormat="false" ht="15" hidden="false" customHeight="false" outlineLevel="0" collapsed="false"/>
    <row r="2635" customFormat="false" ht="15" hidden="false" customHeight="false" outlineLevel="0" collapsed="false"/>
    <row r="2636" customFormat="false" ht="15" hidden="false" customHeight="false" outlineLevel="0" collapsed="false"/>
    <row r="2637" customFormat="false" ht="15" hidden="false" customHeight="false" outlineLevel="0" collapsed="false"/>
    <row r="2638" customFormat="false" ht="15" hidden="false" customHeight="false" outlineLevel="0" collapsed="false"/>
    <row r="2639" customFormat="false" ht="15" hidden="false" customHeight="false" outlineLevel="0" collapsed="false"/>
    <row r="2640" customFormat="false" ht="15" hidden="false" customHeight="false" outlineLevel="0" collapsed="false"/>
    <row r="2641" customFormat="false" ht="15" hidden="false" customHeight="false" outlineLevel="0" collapsed="false"/>
    <row r="2642" customFormat="false" ht="15" hidden="false" customHeight="false" outlineLevel="0" collapsed="false"/>
    <row r="2643" customFormat="false" ht="15" hidden="false" customHeight="false" outlineLevel="0" collapsed="false"/>
    <row r="2644" customFormat="false" ht="15" hidden="false" customHeight="false" outlineLevel="0" collapsed="false"/>
    <row r="2645" customFormat="false" ht="15" hidden="false" customHeight="false" outlineLevel="0" collapsed="false"/>
    <row r="2646" customFormat="false" ht="15" hidden="false" customHeight="false" outlineLevel="0" collapsed="false"/>
    <row r="2647" customFormat="false" ht="15" hidden="false" customHeight="false" outlineLevel="0" collapsed="false"/>
    <row r="2648" customFormat="false" ht="15" hidden="false" customHeight="false" outlineLevel="0" collapsed="false"/>
    <row r="2649" customFormat="false" ht="15" hidden="false" customHeight="false" outlineLevel="0" collapsed="false"/>
    <row r="2650" customFormat="false" ht="15" hidden="false" customHeight="false" outlineLevel="0" collapsed="false"/>
    <row r="2651" customFormat="false" ht="15" hidden="false" customHeight="false" outlineLevel="0" collapsed="false"/>
    <row r="2652" customFormat="false" ht="15" hidden="false" customHeight="false" outlineLevel="0" collapsed="false"/>
    <row r="2653" customFormat="false" ht="15" hidden="false" customHeight="false" outlineLevel="0" collapsed="false"/>
    <row r="2654" customFormat="false" ht="15" hidden="false" customHeight="false" outlineLevel="0" collapsed="false"/>
    <row r="2655" customFormat="false" ht="15" hidden="false" customHeight="false" outlineLevel="0" collapsed="false"/>
    <row r="2656" customFormat="false" ht="15" hidden="false" customHeight="false" outlineLevel="0" collapsed="false"/>
    <row r="2657" customFormat="false" ht="15" hidden="false" customHeight="false" outlineLevel="0" collapsed="false"/>
    <row r="2658" customFormat="false" ht="15" hidden="false" customHeight="false" outlineLevel="0" collapsed="false"/>
    <row r="2659" customFormat="false" ht="15" hidden="false" customHeight="false" outlineLevel="0" collapsed="false"/>
    <row r="2660" customFormat="false" ht="15" hidden="false" customHeight="false" outlineLevel="0" collapsed="false"/>
    <row r="2661" customFormat="false" ht="15" hidden="false" customHeight="false" outlineLevel="0" collapsed="false"/>
    <row r="2662" customFormat="false" ht="15" hidden="false" customHeight="false" outlineLevel="0" collapsed="false"/>
    <row r="2663" customFormat="false" ht="15" hidden="false" customHeight="false" outlineLevel="0" collapsed="false"/>
    <row r="2664" customFormat="false" ht="15" hidden="false" customHeight="false" outlineLevel="0" collapsed="false"/>
    <row r="2665" customFormat="false" ht="15" hidden="false" customHeight="false" outlineLevel="0" collapsed="false"/>
    <row r="2666" customFormat="false" ht="15" hidden="false" customHeight="false" outlineLevel="0" collapsed="false"/>
    <row r="2667" customFormat="false" ht="15" hidden="false" customHeight="false" outlineLevel="0" collapsed="false"/>
    <row r="2668" customFormat="false" ht="15" hidden="false" customHeight="false" outlineLevel="0" collapsed="false"/>
    <row r="2669" customFormat="false" ht="15" hidden="false" customHeight="false" outlineLevel="0" collapsed="false"/>
    <row r="2670" customFormat="false" ht="15" hidden="false" customHeight="false" outlineLevel="0" collapsed="false"/>
    <row r="2671" customFormat="false" ht="15" hidden="false" customHeight="false" outlineLevel="0" collapsed="false"/>
    <row r="2672" customFormat="false" ht="15" hidden="false" customHeight="false" outlineLevel="0" collapsed="false"/>
    <row r="2673" customFormat="false" ht="15" hidden="false" customHeight="false" outlineLevel="0" collapsed="false"/>
    <row r="2674" customFormat="false" ht="15" hidden="false" customHeight="false" outlineLevel="0" collapsed="false"/>
    <row r="2675" customFormat="false" ht="15" hidden="false" customHeight="false" outlineLevel="0" collapsed="false"/>
    <row r="2676" customFormat="false" ht="15" hidden="false" customHeight="false" outlineLevel="0" collapsed="false"/>
    <row r="2677" customFormat="false" ht="15" hidden="false" customHeight="false" outlineLevel="0" collapsed="false"/>
    <row r="2678" customFormat="false" ht="15" hidden="false" customHeight="false" outlineLevel="0" collapsed="false"/>
    <row r="2679" customFormat="false" ht="15" hidden="false" customHeight="false" outlineLevel="0" collapsed="false"/>
    <row r="2680" customFormat="false" ht="15" hidden="false" customHeight="false" outlineLevel="0" collapsed="false"/>
    <row r="2681" customFormat="false" ht="15" hidden="false" customHeight="false" outlineLevel="0" collapsed="false"/>
    <row r="2682" customFormat="false" ht="15" hidden="false" customHeight="false" outlineLevel="0" collapsed="false"/>
    <row r="2683" customFormat="false" ht="15" hidden="false" customHeight="false" outlineLevel="0" collapsed="false"/>
    <row r="2684" customFormat="false" ht="15" hidden="false" customHeight="false" outlineLevel="0" collapsed="false"/>
    <row r="2685" customFormat="false" ht="15" hidden="false" customHeight="false" outlineLevel="0" collapsed="false"/>
    <row r="2686" customFormat="false" ht="15" hidden="false" customHeight="false" outlineLevel="0" collapsed="false"/>
    <row r="2687" customFormat="false" ht="15" hidden="false" customHeight="false" outlineLevel="0" collapsed="false"/>
    <row r="2688" customFormat="false" ht="15" hidden="false" customHeight="false" outlineLevel="0" collapsed="false"/>
    <row r="2689" customFormat="false" ht="15" hidden="false" customHeight="false" outlineLevel="0" collapsed="false"/>
    <row r="2690" customFormat="false" ht="15" hidden="false" customHeight="false" outlineLevel="0" collapsed="false"/>
    <row r="2691" customFormat="false" ht="15" hidden="false" customHeight="false" outlineLevel="0" collapsed="false"/>
    <row r="2692" customFormat="false" ht="15" hidden="false" customHeight="false" outlineLevel="0" collapsed="false"/>
    <row r="2693" customFormat="false" ht="15" hidden="false" customHeight="false" outlineLevel="0" collapsed="false"/>
    <row r="2694" customFormat="false" ht="15" hidden="false" customHeight="false" outlineLevel="0" collapsed="false"/>
    <row r="2695" customFormat="false" ht="15" hidden="false" customHeight="false" outlineLevel="0" collapsed="false"/>
    <row r="2696" customFormat="false" ht="15" hidden="false" customHeight="false" outlineLevel="0" collapsed="false"/>
    <row r="2697" customFormat="false" ht="15" hidden="false" customHeight="false" outlineLevel="0" collapsed="false"/>
    <row r="2698" customFormat="false" ht="15" hidden="false" customHeight="false" outlineLevel="0" collapsed="false"/>
    <row r="2699" customFormat="false" ht="15" hidden="false" customHeight="false" outlineLevel="0" collapsed="false"/>
    <row r="2700" customFormat="false" ht="15" hidden="false" customHeight="false" outlineLevel="0" collapsed="false"/>
    <row r="2701" customFormat="false" ht="15" hidden="false" customHeight="false" outlineLevel="0" collapsed="false"/>
    <row r="2702" customFormat="false" ht="15" hidden="false" customHeight="false" outlineLevel="0" collapsed="false"/>
    <row r="2703" customFormat="false" ht="15" hidden="false" customHeight="false" outlineLevel="0" collapsed="false"/>
    <row r="2704" customFormat="false" ht="15" hidden="false" customHeight="false" outlineLevel="0" collapsed="false"/>
    <row r="2705" customFormat="false" ht="15" hidden="false" customHeight="false" outlineLevel="0" collapsed="false"/>
    <row r="2706" customFormat="false" ht="15" hidden="false" customHeight="false" outlineLevel="0" collapsed="false"/>
    <row r="2707" customFormat="false" ht="15" hidden="false" customHeight="false" outlineLevel="0" collapsed="false"/>
    <row r="2708" customFormat="false" ht="15" hidden="false" customHeight="false" outlineLevel="0" collapsed="false"/>
    <row r="2709" customFormat="false" ht="15" hidden="false" customHeight="false" outlineLevel="0" collapsed="false"/>
    <row r="2710" customFormat="false" ht="15" hidden="false" customHeight="false" outlineLevel="0" collapsed="false"/>
    <row r="2711" customFormat="false" ht="15" hidden="false" customHeight="false" outlineLevel="0" collapsed="false"/>
    <row r="2712" customFormat="false" ht="15" hidden="false" customHeight="false" outlineLevel="0" collapsed="false"/>
    <row r="2713" customFormat="false" ht="15" hidden="false" customHeight="false" outlineLevel="0" collapsed="false"/>
    <row r="2714" customFormat="false" ht="15" hidden="false" customHeight="false" outlineLevel="0" collapsed="false"/>
    <row r="2715" customFormat="false" ht="15" hidden="false" customHeight="false" outlineLevel="0" collapsed="false"/>
    <row r="2716" customFormat="false" ht="15" hidden="false" customHeight="false" outlineLevel="0" collapsed="false"/>
    <row r="2717" customFormat="false" ht="15" hidden="false" customHeight="false" outlineLevel="0" collapsed="false"/>
    <row r="2718" customFormat="false" ht="15" hidden="false" customHeight="false" outlineLevel="0" collapsed="false"/>
    <row r="2719" customFormat="false" ht="15" hidden="false" customHeight="false" outlineLevel="0" collapsed="false"/>
    <row r="2720" customFormat="false" ht="15" hidden="false" customHeight="false" outlineLevel="0" collapsed="false"/>
    <row r="2721" customFormat="false" ht="15" hidden="false" customHeight="false" outlineLevel="0" collapsed="false"/>
    <row r="2722" customFormat="false" ht="15" hidden="false" customHeight="false" outlineLevel="0" collapsed="false"/>
    <row r="2723" customFormat="false" ht="15" hidden="false" customHeight="false" outlineLevel="0" collapsed="false"/>
    <row r="2724" customFormat="false" ht="15" hidden="false" customHeight="false" outlineLevel="0" collapsed="false"/>
    <row r="2725" customFormat="false" ht="15" hidden="false" customHeight="false" outlineLevel="0" collapsed="false"/>
    <row r="2726" customFormat="false" ht="15" hidden="false" customHeight="false" outlineLevel="0" collapsed="false"/>
    <row r="2727" customFormat="false" ht="15" hidden="false" customHeight="false" outlineLevel="0" collapsed="false"/>
    <row r="2728" customFormat="false" ht="15" hidden="false" customHeight="false" outlineLevel="0" collapsed="false"/>
    <row r="2729" customFormat="false" ht="15" hidden="false" customHeight="false" outlineLevel="0" collapsed="false"/>
    <row r="2730" customFormat="false" ht="15" hidden="false" customHeight="false" outlineLevel="0" collapsed="false"/>
    <row r="2731" customFormat="false" ht="15" hidden="false" customHeight="false" outlineLevel="0" collapsed="false"/>
    <row r="2732" customFormat="false" ht="15" hidden="false" customHeight="false" outlineLevel="0" collapsed="false"/>
    <row r="2733" customFormat="false" ht="15" hidden="false" customHeight="false" outlineLevel="0" collapsed="false"/>
    <row r="2734" customFormat="false" ht="15" hidden="false" customHeight="false" outlineLevel="0" collapsed="false"/>
    <row r="2735" customFormat="false" ht="15" hidden="false" customHeight="false" outlineLevel="0" collapsed="false"/>
    <row r="2736" customFormat="false" ht="15" hidden="false" customHeight="false" outlineLevel="0" collapsed="false"/>
    <row r="2737" customFormat="false" ht="15" hidden="false" customHeight="false" outlineLevel="0" collapsed="false"/>
    <row r="2738" customFormat="false" ht="15" hidden="false" customHeight="false" outlineLevel="0" collapsed="false"/>
    <row r="2739" customFormat="false" ht="15" hidden="false" customHeight="false" outlineLevel="0" collapsed="false"/>
    <row r="2740" customFormat="false" ht="15" hidden="false" customHeight="false" outlineLevel="0" collapsed="false"/>
    <row r="2741" customFormat="false" ht="15" hidden="false" customHeight="false" outlineLevel="0" collapsed="false"/>
    <row r="2742" customFormat="false" ht="15" hidden="false" customHeight="false" outlineLevel="0" collapsed="false"/>
    <row r="2743" customFormat="false" ht="15" hidden="false" customHeight="false" outlineLevel="0" collapsed="false"/>
    <row r="2744" customFormat="false" ht="15" hidden="false" customHeight="false" outlineLevel="0" collapsed="false"/>
    <row r="2745" customFormat="false" ht="15" hidden="false" customHeight="false" outlineLevel="0" collapsed="false"/>
    <row r="2746" customFormat="false" ht="15" hidden="false" customHeight="false" outlineLevel="0" collapsed="false"/>
    <row r="2747" customFormat="false" ht="15" hidden="false" customHeight="false" outlineLevel="0" collapsed="false"/>
    <row r="2748" customFormat="false" ht="15" hidden="false" customHeight="false" outlineLevel="0" collapsed="false"/>
    <row r="2749" customFormat="false" ht="15" hidden="false" customHeight="false" outlineLevel="0" collapsed="false"/>
    <row r="2750" customFormat="false" ht="15" hidden="false" customHeight="false" outlineLevel="0" collapsed="false"/>
    <row r="2751" customFormat="false" ht="15" hidden="false" customHeight="false" outlineLevel="0" collapsed="false"/>
    <row r="2752" customFormat="false" ht="15" hidden="false" customHeight="false" outlineLevel="0" collapsed="false"/>
    <row r="2753" customFormat="false" ht="15" hidden="false" customHeight="false" outlineLevel="0" collapsed="false"/>
    <row r="2754" customFormat="false" ht="15" hidden="false" customHeight="false" outlineLevel="0" collapsed="false"/>
    <row r="2755" customFormat="false" ht="15" hidden="false" customHeight="false" outlineLevel="0" collapsed="false"/>
    <row r="2756" customFormat="false" ht="15" hidden="false" customHeight="false" outlineLevel="0" collapsed="false"/>
    <row r="2757" customFormat="false" ht="15" hidden="false" customHeight="false" outlineLevel="0" collapsed="false"/>
    <row r="2758" customFormat="false" ht="15" hidden="false" customHeight="false" outlineLevel="0" collapsed="false"/>
    <row r="2759" customFormat="false" ht="15" hidden="false" customHeight="false" outlineLevel="0" collapsed="false"/>
    <row r="2760" customFormat="false" ht="15" hidden="false" customHeight="false" outlineLevel="0" collapsed="false"/>
    <row r="2761" customFormat="false" ht="15" hidden="false" customHeight="false" outlineLevel="0" collapsed="false"/>
    <row r="2762" customFormat="false" ht="15" hidden="false" customHeight="false" outlineLevel="0" collapsed="false"/>
    <row r="2763" customFormat="false" ht="15" hidden="false" customHeight="false" outlineLevel="0" collapsed="false"/>
    <row r="2764" customFormat="false" ht="15" hidden="false" customHeight="false" outlineLevel="0" collapsed="false"/>
    <row r="2765" customFormat="false" ht="15" hidden="false" customHeight="false" outlineLevel="0" collapsed="false"/>
    <row r="2766" customFormat="false" ht="15" hidden="false" customHeight="false" outlineLevel="0" collapsed="false"/>
    <row r="2767" customFormat="false" ht="15" hidden="false" customHeight="false" outlineLevel="0" collapsed="false"/>
    <row r="2768" customFormat="false" ht="15" hidden="false" customHeight="false" outlineLevel="0" collapsed="false"/>
    <row r="2769" customFormat="false" ht="15" hidden="false" customHeight="false" outlineLevel="0" collapsed="false"/>
    <row r="2770" customFormat="false" ht="15" hidden="false" customHeight="false" outlineLevel="0" collapsed="false"/>
    <row r="2771" customFormat="false" ht="15" hidden="false" customHeight="false" outlineLevel="0" collapsed="false"/>
    <row r="2772" customFormat="false" ht="15" hidden="false" customHeight="false" outlineLevel="0" collapsed="false"/>
    <row r="2773" customFormat="false" ht="15" hidden="false" customHeight="false" outlineLevel="0" collapsed="false"/>
    <row r="2774" customFormat="false" ht="15" hidden="false" customHeight="false" outlineLevel="0" collapsed="false"/>
    <row r="2775" customFormat="false" ht="15" hidden="false" customHeight="false" outlineLevel="0" collapsed="false"/>
    <row r="2776" customFormat="false" ht="15" hidden="false" customHeight="false" outlineLevel="0" collapsed="false"/>
    <row r="2777" customFormat="false" ht="15" hidden="false" customHeight="false" outlineLevel="0" collapsed="false"/>
    <row r="2778" customFormat="false" ht="15" hidden="false" customHeight="false" outlineLevel="0" collapsed="false"/>
    <row r="2779" customFormat="false" ht="15" hidden="false" customHeight="false" outlineLevel="0" collapsed="false"/>
    <row r="2780" customFormat="false" ht="15" hidden="false" customHeight="false" outlineLevel="0" collapsed="false"/>
    <row r="2781" customFormat="false" ht="15" hidden="false" customHeight="false" outlineLevel="0" collapsed="false"/>
    <row r="2782" customFormat="false" ht="15" hidden="false" customHeight="false" outlineLevel="0" collapsed="false"/>
    <row r="2783" customFormat="false" ht="15" hidden="false" customHeight="false" outlineLevel="0" collapsed="false"/>
    <row r="2784" customFormat="false" ht="15" hidden="false" customHeight="false" outlineLevel="0" collapsed="false"/>
    <row r="2785" customFormat="false" ht="15" hidden="false" customHeight="false" outlineLevel="0" collapsed="false"/>
    <row r="2786" customFormat="false" ht="15" hidden="false" customHeight="false" outlineLevel="0" collapsed="false"/>
    <row r="2787" customFormat="false" ht="15" hidden="false" customHeight="false" outlineLevel="0" collapsed="false"/>
    <row r="2788" customFormat="false" ht="15" hidden="false" customHeight="false" outlineLevel="0" collapsed="false"/>
    <row r="2789" customFormat="false" ht="15" hidden="false" customHeight="false" outlineLevel="0" collapsed="false"/>
    <row r="2790" customFormat="false" ht="15" hidden="false" customHeight="false" outlineLevel="0" collapsed="false"/>
    <row r="2791" customFormat="false" ht="15" hidden="false" customHeight="false" outlineLevel="0" collapsed="false"/>
    <row r="2792" customFormat="false" ht="15" hidden="false" customHeight="false" outlineLevel="0" collapsed="false"/>
    <row r="2793" customFormat="false" ht="15" hidden="false" customHeight="false" outlineLevel="0" collapsed="false"/>
    <row r="2794" customFormat="false" ht="15" hidden="false" customHeight="false" outlineLevel="0" collapsed="false"/>
    <row r="2795" customFormat="false" ht="15" hidden="false" customHeight="false" outlineLevel="0" collapsed="false"/>
    <row r="2796" customFormat="false" ht="15" hidden="false" customHeight="false" outlineLevel="0" collapsed="false"/>
    <row r="2797" customFormat="false" ht="15" hidden="false" customHeight="false" outlineLevel="0" collapsed="false"/>
    <row r="2798" customFormat="false" ht="15" hidden="false" customHeight="false" outlineLevel="0" collapsed="false"/>
    <row r="2799" customFormat="false" ht="15" hidden="false" customHeight="false" outlineLevel="0" collapsed="false"/>
    <row r="2800" customFormat="false" ht="15" hidden="false" customHeight="false" outlineLevel="0" collapsed="false"/>
    <row r="2801" customFormat="false" ht="15" hidden="false" customHeight="false" outlineLevel="0" collapsed="false"/>
    <row r="2802" customFormat="false" ht="15" hidden="false" customHeight="false" outlineLevel="0" collapsed="false"/>
    <row r="2803" customFormat="false" ht="15" hidden="false" customHeight="false" outlineLevel="0" collapsed="false"/>
    <row r="2804" customFormat="false" ht="15" hidden="false" customHeight="false" outlineLevel="0" collapsed="false"/>
    <row r="2805" customFormat="false" ht="15" hidden="false" customHeight="false" outlineLevel="0" collapsed="false"/>
    <row r="2806" customFormat="false" ht="15" hidden="false" customHeight="false" outlineLevel="0" collapsed="false"/>
    <row r="2807" customFormat="false" ht="15" hidden="false" customHeight="false" outlineLevel="0" collapsed="false"/>
    <row r="2808" customFormat="false" ht="15" hidden="false" customHeight="false" outlineLevel="0" collapsed="false"/>
    <row r="2809" customFormat="false" ht="15" hidden="false" customHeight="false" outlineLevel="0" collapsed="false"/>
    <row r="2810" customFormat="false" ht="15" hidden="false" customHeight="false" outlineLevel="0" collapsed="false"/>
    <row r="2811" customFormat="false" ht="15" hidden="false" customHeight="false" outlineLevel="0" collapsed="false"/>
    <row r="2812" customFormat="false" ht="15" hidden="false" customHeight="false" outlineLevel="0" collapsed="false"/>
    <row r="2813" customFormat="false" ht="15" hidden="false" customHeight="false" outlineLevel="0" collapsed="false"/>
    <row r="2814" customFormat="false" ht="15" hidden="false" customHeight="false" outlineLevel="0" collapsed="false"/>
    <row r="2815" customFormat="false" ht="15" hidden="false" customHeight="false" outlineLevel="0" collapsed="false"/>
    <row r="2816" customFormat="false" ht="15" hidden="false" customHeight="false" outlineLevel="0" collapsed="false"/>
    <row r="2817" customFormat="false" ht="15" hidden="false" customHeight="false" outlineLevel="0" collapsed="false"/>
    <row r="2818" customFormat="false" ht="15" hidden="false" customHeight="false" outlineLevel="0" collapsed="false"/>
    <row r="2819" customFormat="false" ht="15" hidden="false" customHeight="false" outlineLevel="0" collapsed="false"/>
    <row r="2820" customFormat="false" ht="15" hidden="false" customHeight="false" outlineLevel="0" collapsed="false"/>
    <row r="2821" customFormat="false" ht="15" hidden="false" customHeight="false" outlineLevel="0" collapsed="false"/>
    <row r="2822" customFormat="false" ht="15" hidden="false" customHeight="false" outlineLevel="0" collapsed="false"/>
    <row r="2823" customFormat="false" ht="15" hidden="false" customHeight="false" outlineLevel="0" collapsed="false"/>
    <row r="2824" customFormat="false" ht="15" hidden="false" customHeight="false" outlineLevel="0" collapsed="false"/>
    <row r="2825" customFormat="false" ht="15" hidden="false" customHeight="false" outlineLevel="0" collapsed="false"/>
    <row r="2826" customFormat="false" ht="15" hidden="false" customHeight="false" outlineLevel="0" collapsed="false"/>
    <row r="2827" customFormat="false" ht="15" hidden="false" customHeight="false" outlineLevel="0" collapsed="false"/>
    <row r="2828" customFormat="false" ht="15" hidden="false" customHeight="false" outlineLevel="0" collapsed="false"/>
    <row r="2829" customFormat="false" ht="15" hidden="false" customHeight="false" outlineLevel="0" collapsed="false"/>
    <row r="2830" customFormat="false" ht="15" hidden="false" customHeight="false" outlineLevel="0" collapsed="false"/>
    <row r="2831" customFormat="false" ht="15" hidden="false" customHeight="false" outlineLevel="0" collapsed="false"/>
    <row r="2832" customFormat="false" ht="15" hidden="false" customHeight="false" outlineLevel="0" collapsed="false"/>
    <row r="2833" customFormat="false" ht="15" hidden="false" customHeight="false" outlineLevel="0" collapsed="false"/>
    <row r="2834" customFormat="false" ht="15" hidden="false" customHeight="false" outlineLevel="0" collapsed="false"/>
    <row r="2835" customFormat="false" ht="15" hidden="false" customHeight="false" outlineLevel="0" collapsed="false"/>
    <row r="2836" customFormat="false" ht="15" hidden="false" customHeight="false" outlineLevel="0" collapsed="false"/>
    <row r="2837" customFormat="false" ht="15" hidden="false" customHeight="false" outlineLevel="0" collapsed="false"/>
    <row r="2838" customFormat="false" ht="15" hidden="false" customHeight="false" outlineLevel="0" collapsed="false"/>
    <row r="2839" customFormat="false" ht="15" hidden="false" customHeight="false" outlineLevel="0" collapsed="false"/>
    <row r="2840" customFormat="false" ht="15" hidden="false" customHeight="false" outlineLevel="0" collapsed="false"/>
    <row r="2841" customFormat="false" ht="15" hidden="false" customHeight="false" outlineLevel="0" collapsed="false"/>
    <row r="2842" customFormat="false" ht="15" hidden="false" customHeight="false" outlineLevel="0" collapsed="false"/>
    <row r="2843" customFormat="false" ht="15" hidden="false" customHeight="false" outlineLevel="0" collapsed="false"/>
    <row r="2844" customFormat="false" ht="15" hidden="false" customHeight="false" outlineLevel="0" collapsed="false"/>
    <row r="2845" customFormat="false" ht="15" hidden="false" customHeight="false" outlineLevel="0" collapsed="false"/>
    <row r="2846" customFormat="false" ht="15" hidden="false" customHeight="false" outlineLevel="0" collapsed="false"/>
    <row r="2847" customFormat="false" ht="15" hidden="false" customHeight="false" outlineLevel="0" collapsed="false"/>
    <row r="2848" customFormat="false" ht="15" hidden="false" customHeight="false" outlineLevel="0" collapsed="false"/>
    <row r="2849" customFormat="false" ht="15" hidden="false" customHeight="false" outlineLevel="0" collapsed="false"/>
    <row r="2850" customFormat="false" ht="15" hidden="false" customHeight="false" outlineLevel="0" collapsed="false"/>
    <row r="2851" customFormat="false" ht="15" hidden="false" customHeight="false" outlineLevel="0" collapsed="false"/>
    <row r="2852" customFormat="false" ht="15" hidden="false" customHeight="false" outlineLevel="0" collapsed="false"/>
    <row r="2853" customFormat="false" ht="15" hidden="false" customHeight="false" outlineLevel="0" collapsed="false"/>
    <row r="2854" customFormat="false" ht="15" hidden="false" customHeight="false" outlineLevel="0" collapsed="false"/>
    <row r="2855" customFormat="false" ht="15" hidden="false" customHeight="false" outlineLevel="0" collapsed="false"/>
    <row r="2856" customFormat="false" ht="15" hidden="false" customHeight="false" outlineLevel="0" collapsed="false"/>
    <row r="2857" customFormat="false" ht="15" hidden="false" customHeight="false" outlineLevel="0" collapsed="false"/>
    <row r="2858" customFormat="false" ht="15" hidden="false" customHeight="false" outlineLevel="0" collapsed="false"/>
    <row r="2859" customFormat="false" ht="15" hidden="false" customHeight="false" outlineLevel="0" collapsed="false"/>
    <row r="2860" customFormat="false" ht="15" hidden="false" customHeight="false" outlineLevel="0" collapsed="false"/>
    <row r="2861" customFormat="false" ht="15" hidden="false" customHeight="false" outlineLevel="0" collapsed="false"/>
    <row r="2862" customFormat="false" ht="15" hidden="false" customHeight="false" outlineLevel="0" collapsed="false"/>
    <row r="2863" customFormat="false" ht="15" hidden="false" customHeight="false" outlineLevel="0" collapsed="false"/>
    <row r="2864" customFormat="false" ht="15" hidden="false" customHeight="false" outlineLevel="0" collapsed="false"/>
    <row r="2865" customFormat="false" ht="15" hidden="false" customHeight="false" outlineLevel="0" collapsed="false"/>
    <row r="2866" customFormat="false" ht="15" hidden="false" customHeight="false" outlineLevel="0" collapsed="false"/>
    <row r="2867" customFormat="false" ht="15" hidden="false" customHeight="false" outlineLevel="0" collapsed="false"/>
    <row r="2868" customFormat="false" ht="15" hidden="false" customHeight="false" outlineLevel="0" collapsed="false"/>
    <row r="2869" customFormat="false" ht="15" hidden="false" customHeight="false" outlineLevel="0" collapsed="false"/>
    <row r="2870" customFormat="false" ht="15" hidden="false" customHeight="false" outlineLevel="0" collapsed="false"/>
    <row r="2871" customFormat="false" ht="15" hidden="false" customHeight="false" outlineLevel="0" collapsed="false"/>
    <row r="2872" customFormat="false" ht="15" hidden="false" customHeight="false" outlineLevel="0" collapsed="false"/>
    <row r="2873" customFormat="false" ht="15" hidden="false" customHeight="false" outlineLevel="0" collapsed="false"/>
    <row r="2874" customFormat="false" ht="15" hidden="false" customHeight="false" outlineLevel="0" collapsed="false"/>
    <row r="2875" customFormat="false" ht="15" hidden="false" customHeight="false" outlineLevel="0" collapsed="false"/>
    <row r="2876" customFormat="false" ht="15" hidden="false" customHeight="false" outlineLevel="0" collapsed="false"/>
    <row r="2877" customFormat="false" ht="15" hidden="false" customHeight="false" outlineLevel="0" collapsed="false"/>
    <row r="2878" customFormat="false" ht="15" hidden="false" customHeight="false" outlineLevel="0" collapsed="false"/>
    <row r="2879" customFormat="false" ht="15" hidden="false" customHeight="false" outlineLevel="0" collapsed="false"/>
    <row r="2880" customFormat="false" ht="15" hidden="false" customHeight="false" outlineLevel="0" collapsed="false"/>
    <row r="2881" customFormat="false" ht="15" hidden="false" customHeight="false" outlineLevel="0" collapsed="false"/>
    <row r="2882" customFormat="false" ht="15" hidden="false" customHeight="false" outlineLevel="0" collapsed="false"/>
    <row r="2883" customFormat="false" ht="15" hidden="false" customHeight="false" outlineLevel="0" collapsed="false"/>
    <row r="2884" customFormat="false" ht="15" hidden="false" customHeight="false" outlineLevel="0" collapsed="false"/>
    <row r="2885" customFormat="false" ht="15" hidden="false" customHeight="false" outlineLevel="0" collapsed="false"/>
    <row r="2886" customFormat="false" ht="15" hidden="false" customHeight="false" outlineLevel="0" collapsed="false"/>
    <row r="2887" customFormat="false" ht="15" hidden="false" customHeight="false" outlineLevel="0" collapsed="false"/>
    <row r="2888" customFormat="false" ht="15" hidden="false" customHeight="false" outlineLevel="0" collapsed="false"/>
    <row r="2889" customFormat="false" ht="15" hidden="false" customHeight="false" outlineLevel="0" collapsed="false"/>
    <row r="2890" customFormat="false" ht="15" hidden="false" customHeight="false" outlineLevel="0" collapsed="false"/>
    <row r="2891" customFormat="false" ht="15" hidden="false" customHeight="false" outlineLevel="0" collapsed="false"/>
    <row r="2892" customFormat="false" ht="15" hidden="false" customHeight="false" outlineLevel="0" collapsed="false"/>
    <row r="2893" customFormat="false" ht="15" hidden="false" customHeight="false" outlineLevel="0" collapsed="false"/>
    <row r="2894" customFormat="false" ht="15" hidden="false" customHeight="false" outlineLevel="0" collapsed="false"/>
    <row r="2895" customFormat="false" ht="15" hidden="false" customHeight="false" outlineLevel="0" collapsed="false"/>
    <row r="2896" customFormat="false" ht="15" hidden="false" customHeight="false" outlineLevel="0" collapsed="false"/>
    <row r="2897" customFormat="false" ht="15" hidden="false" customHeight="false" outlineLevel="0" collapsed="false"/>
    <row r="2898" customFormat="false" ht="15" hidden="false" customHeight="false" outlineLevel="0" collapsed="false"/>
    <row r="2899" customFormat="false" ht="15" hidden="false" customHeight="false" outlineLevel="0" collapsed="false"/>
    <row r="2900" customFormat="false" ht="15" hidden="false" customHeight="false" outlineLevel="0" collapsed="false"/>
    <row r="2901" customFormat="false" ht="15" hidden="false" customHeight="false" outlineLevel="0" collapsed="false"/>
    <row r="2902" customFormat="false" ht="15" hidden="false" customHeight="false" outlineLevel="0" collapsed="false"/>
    <row r="2903" customFormat="false" ht="15" hidden="false" customHeight="false" outlineLevel="0" collapsed="false"/>
    <row r="2904" customFormat="false" ht="15" hidden="false" customHeight="false" outlineLevel="0" collapsed="false"/>
    <row r="2905" customFormat="false" ht="15" hidden="false" customHeight="false" outlineLevel="0" collapsed="false"/>
    <row r="2906" customFormat="false" ht="15" hidden="false" customHeight="false" outlineLevel="0" collapsed="false"/>
    <row r="2907" customFormat="false" ht="15" hidden="false" customHeight="false" outlineLevel="0" collapsed="false"/>
    <row r="2908" customFormat="false" ht="15" hidden="false" customHeight="false" outlineLevel="0" collapsed="false"/>
    <row r="2909" customFormat="false" ht="15" hidden="false" customHeight="false" outlineLevel="0" collapsed="false"/>
    <row r="2910" customFormat="false" ht="15" hidden="false" customHeight="false" outlineLevel="0" collapsed="false"/>
    <row r="2911" customFormat="false" ht="15" hidden="false" customHeight="false" outlineLevel="0" collapsed="false"/>
    <row r="2912" customFormat="false" ht="15" hidden="false" customHeight="false" outlineLevel="0" collapsed="false"/>
    <row r="2913" customFormat="false" ht="15" hidden="false" customHeight="false" outlineLevel="0" collapsed="false"/>
    <row r="2914" customFormat="false" ht="15" hidden="false" customHeight="false" outlineLevel="0" collapsed="false"/>
    <row r="2915" customFormat="false" ht="15" hidden="false" customHeight="false" outlineLevel="0" collapsed="false"/>
    <row r="2916" customFormat="false" ht="15" hidden="false" customHeight="false" outlineLevel="0" collapsed="false"/>
    <row r="2917" customFormat="false" ht="15" hidden="false" customHeight="false" outlineLevel="0" collapsed="false"/>
    <row r="2918" customFormat="false" ht="15" hidden="false" customHeight="false" outlineLevel="0" collapsed="false"/>
    <row r="2919" customFormat="false" ht="15" hidden="false" customHeight="false" outlineLevel="0" collapsed="false"/>
    <row r="2920" customFormat="false" ht="15" hidden="false" customHeight="false" outlineLevel="0" collapsed="false"/>
    <row r="2921" customFormat="false" ht="15" hidden="false" customHeight="false" outlineLevel="0" collapsed="false"/>
    <row r="2922" customFormat="false" ht="15" hidden="false" customHeight="false" outlineLevel="0" collapsed="false"/>
    <row r="2923" customFormat="false" ht="15" hidden="false" customHeight="false" outlineLevel="0" collapsed="false"/>
    <row r="2924" customFormat="false" ht="15" hidden="false" customHeight="false" outlineLevel="0" collapsed="false"/>
    <row r="2925" customFormat="false" ht="15" hidden="false" customHeight="false" outlineLevel="0" collapsed="false"/>
    <row r="2926" customFormat="false" ht="15" hidden="false" customHeight="false" outlineLevel="0" collapsed="false"/>
    <row r="2927" customFormat="false" ht="15" hidden="false" customHeight="false" outlineLevel="0" collapsed="false"/>
    <row r="2928" customFormat="false" ht="15" hidden="false" customHeight="false" outlineLevel="0" collapsed="false"/>
    <row r="2929" customFormat="false" ht="15" hidden="false" customHeight="false" outlineLevel="0" collapsed="false"/>
    <row r="2930" customFormat="false" ht="15" hidden="false" customHeight="false" outlineLevel="0" collapsed="false"/>
    <row r="2931" customFormat="false" ht="15" hidden="false" customHeight="false" outlineLevel="0" collapsed="false"/>
    <row r="2932" customFormat="false" ht="15" hidden="false" customHeight="false" outlineLevel="0" collapsed="false"/>
    <row r="2933" customFormat="false" ht="15" hidden="false" customHeight="false" outlineLevel="0" collapsed="false"/>
    <row r="2934" customFormat="false" ht="15" hidden="false" customHeight="false" outlineLevel="0" collapsed="false"/>
    <row r="2935" customFormat="false" ht="15" hidden="false" customHeight="false" outlineLevel="0" collapsed="false"/>
    <row r="2936" customFormat="false" ht="15" hidden="false" customHeight="false" outlineLevel="0" collapsed="false"/>
    <row r="2937" customFormat="false" ht="15" hidden="false" customHeight="false" outlineLevel="0" collapsed="false"/>
    <row r="2938" customFormat="false" ht="15" hidden="false" customHeight="false" outlineLevel="0" collapsed="false"/>
    <row r="2939" customFormat="false" ht="15" hidden="false" customHeight="false" outlineLevel="0" collapsed="false"/>
    <row r="2940" customFormat="false" ht="15" hidden="false" customHeight="false" outlineLevel="0" collapsed="false"/>
    <row r="2941" customFormat="false" ht="15" hidden="false" customHeight="false" outlineLevel="0" collapsed="false"/>
    <row r="2942" customFormat="false" ht="15" hidden="false" customHeight="false" outlineLevel="0" collapsed="false"/>
    <row r="2943" customFormat="false" ht="15" hidden="false" customHeight="false" outlineLevel="0" collapsed="false"/>
    <row r="2944" customFormat="false" ht="15" hidden="false" customHeight="false" outlineLevel="0" collapsed="false"/>
    <row r="2945" customFormat="false" ht="15" hidden="false" customHeight="false" outlineLevel="0" collapsed="false"/>
    <row r="2946" customFormat="false" ht="15" hidden="false" customHeight="false" outlineLevel="0" collapsed="false"/>
    <row r="2947" customFormat="false" ht="15" hidden="false" customHeight="false" outlineLevel="0" collapsed="false"/>
    <row r="2948" customFormat="false" ht="15" hidden="false" customHeight="false" outlineLevel="0" collapsed="false"/>
    <row r="2949" customFormat="false" ht="15" hidden="false" customHeight="false" outlineLevel="0" collapsed="false"/>
    <row r="2950" customFormat="false" ht="15" hidden="false" customHeight="false" outlineLevel="0" collapsed="false"/>
    <row r="2951" customFormat="false" ht="15" hidden="false" customHeight="false" outlineLevel="0" collapsed="false"/>
    <row r="2952" customFormat="false" ht="15" hidden="false" customHeight="false" outlineLevel="0" collapsed="false"/>
    <row r="2953" customFormat="false" ht="15" hidden="false" customHeight="false" outlineLevel="0" collapsed="false"/>
    <row r="2954" customFormat="false" ht="15" hidden="false" customHeight="false" outlineLevel="0" collapsed="false"/>
    <row r="2955" customFormat="false" ht="15" hidden="false" customHeight="false" outlineLevel="0" collapsed="false"/>
    <row r="2956" customFormat="false" ht="15" hidden="false" customHeight="false" outlineLevel="0" collapsed="false"/>
    <row r="2957" customFormat="false" ht="15" hidden="false" customHeight="false" outlineLevel="0" collapsed="false"/>
    <row r="2958" customFormat="false" ht="15" hidden="false" customHeight="false" outlineLevel="0" collapsed="false"/>
    <row r="2959" customFormat="false" ht="15" hidden="false" customHeight="false" outlineLevel="0" collapsed="false"/>
    <row r="2960" customFormat="false" ht="15" hidden="false" customHeight="false" outlineLevel="0" collapsed="false"/>
    <row r="2961" customFormat="false" ht="15" hidden="false" customHeight="false" outlineLevel="0" collapsed="false"/>
    <row r="2962" customFormat="false" ht="15" hidden="false" customHeight="false" outlineLevel="0" collapsed="false"/>
    <row r="2963" customFormat="false" ht="15" hidden="false" customHeight="false" outlineLevel="0" collapsed="false"/>
    <row r="2964" customFormat="false" ht="15" hidden="false" customHeight="false" outlineLevel="0" collapsed="false"/>
    <row r="2965" customFormat="false" ht="15" hidden="false" customHeight="false" outlineLevel="0" collapsed="false"/>
    <row r="2966" customFormat="false" ht="15" hidden="false" customHeight="false" outlineLevel="0" collapsed="false"/>
    <row r="2967" customFormat="false" ht="15" hidden="false" customHeight="false" outlineLevel="0" collapsed="false"/>
    <row r="2968" customFormat="false" ht="15" hidden="false" customHeight="false" outlineLevel="0" collapsed="false"/>
    <row r="2969" customFormat="false" ht="15" hidden="false" customHeight="false" outlineLevel="0" collapsed="false"/>
    <row r="2970" customFormat="false" ht="15" hidden="false" customHeight="false" outlineLevel="0" collapsed="false"/>
    <row r="2971" customFormat="false" ht="15" hidden="false" customHeight="false" outlineLevel="0" collapsed="false"/>
    <row r="2972" customFormat="false" ht="15" hidden="false" customHeight="false" outlineLevel="0" collapsed="false"/>
    <row r="2973" customFormat="false" ht="15" hidden="false" customHeight="false" outlineLevel="0" collapsed="false"/>
    <row r="2974" customFormat="false" ht="15" hidden="false" customHeight="false" outlineLevel="0" collapsed="false"/>
    <row r="2975" customFormat="false" ht="15" hidden="false" customHeight="false" outlineLevel="0" collapsed="false"/>
    <row r="2976" customFormat="false" ht="15" hidden="false" customHeight="false" outlineLevel="0" collapsed="false"/>
    <row r="2977" customFormat="false" ht="15" hidden="false" customHeight="false" outlineLevel="0" collapsed="false"/>
    <row r="2978" customFormat="false" ht="15" hidden="false" customHeight="false" outlineLevel="0" collapsed="false"/>
    <row r="2979" customFormat="false" ht="15" hidden="false" customHeight="false" outlineLevel="0" collapsed="false"/>
    <row r="2980" customFormat="false" ht="15" hidden="false" customHeight="false" outlineLevel="0" collapsed="false"/>
    <row r="2981" customFormat="false" ht="15" hidden="false" customHeight="false" outlineLevel="0" collapsed="false"/>
    <row r="2982" customFormat="false" ht="15" hidden="false" customHeight="false" outlineLevel="0" collapsed="false"/>
    <row r="2983" customFormat="false" ht="15" hidden="false" customHeight="false" outlineLevel="0" collapsed="false"/>
    <row r="2984" customFormat="false" ht="15" hidden="false" customHeight="false" outlineLevel="0" collapsed="false"/>
    <row r="2985" customFormat="false" ht="15" hidden="false" customHeight="false" outlineLevel="0" collapsed="false"/>
    <row r="2986" customFormat="false" ht="15" hidden="false" customHeight="false" outlineLevel="0" collapsed="false"/>
    <row r="2987" customFormat="false" ht="15" hidden="false" customHeight="false" outlineLevel="0" collapsed="false"/>
    <row r="2988" customFormat="false" ht="15" hidden="false" customHeight="false" outlineLevel="0" collapsed="false"/>
    <row r="2989" customFormat="false" ht="15" hidden="false" customHeight="false" outlineLevel="0" collapsed="false"/>
    <row r="2990" customFormat="false" ht="15" hidden="false" customHeight="false" outlineLevel="0" collapsed="false"/>
    <row r="2991" customFormat="false" ht="15" hidden="false" customHeight="false" outlineLevel="0" collapsed="false"/>
    <row r="2992" customFormat="false" ht="15" hidden="false" customHeight="false" outlineLevel="0" collapsed="false"/>
    <row r="2993" customFormat="false" ht="15" hidden="false" customHeight="false" outlineLevel="0" collapsed="false"/>
    <row r="2994" customFormat="false" ht="15" hidden="false" customHeight="false" outlineLevel="0" collapsed="false"/>
    <row r="2995" customFormat="false" ht="15" hidden="false" customHeight="false" outlineLevel="0" collapsed="false"/>
    <row r="2996" customFormat="false" ht="15" hidden="false" customHeight="false" outlineLevel="0" collapsed="false"/>
    <row r="2997" customFormat="false" ht="15" hidden="false" customHeight="false" outlineLevel="0" collapsed="false"/>
    <row r="2998" customFormat="false" ht="15" hidden="false" customHeight="false" outlineLevel="0" collapsed="false"/>
    <row r="2999" customFormat="false" ht="15" hidden="false" customHeight="false" outlineLevel="0" collapsed="false"/>
    <row r="3000" customFormat="false" ht="15" hidden="false" customHeight="false" outlineLevel="0" collapsed="false"/>
    <row r="3001" customFormat="false" ht="15" hidden="false" customHeight="false" outlineLevel="0" collapsed="false"/>
    <row r="3002" customFormat="false" ht="15" hidden="false" customHeight="false" outlineLevel="0" collapsed="false"/>
    <row r="3003" customFormat="false" ht="15" hidden="false" customHeight="false" outlineLevel="0" collapsed="false"/>
    <row r="3004" customFormat="false" ht="15" hidden="false" customHeight="false" outlineLevel="0" collapsed="false"/>
    <row r="3005" customFormat="false" ht="15" hidden="false" customHeight="false" outlineLevel="0" collapsed="false"/>
    <row r="3006" customFormat="false" ht="15" hidden="false" customHeight="false" outlineLevel="0" collapsed="false"/>
    <row r="3007" customFormat="false" ht="15" hidden="false" customHeight="false" outlineLevel="0" collapsed="false"/>
    <row r="3008" customFormat="false" ht="15" hidden="false" customHeight="false" outlineLevel="0" collapsed="false"/>
    <row r="3009" customFormat="false" ht="15" hidden="false" customHeight="false" outlineLevel="0" collapsed="false"/>
    <row r="3010" customFormat="false" ht="15" hidden="false" customHeight="false" outlineLevel="0" collapsed="false"/>
    <row r="3011" customFormat="false" ht="15" hidden="false" customHeight="false" outlineLevel="0" collapsed="false"/>
    <row r="3012" customFormat="false" ht="15" hidden="false" customHeight="false" outlineLevel="0" collapsed="false"/>
    <row r="3013" customFormat="false" ht="15" hidden="false" customHeight="false" outlineLevel="0" collapsed="false"/>
    <row r="3014" customFormat="false" ht="15" hidden="false" customHeight="false" outlineLevel="0" collapsed="false"/>
    <row r="3015" customFormat="false" ht="15" hidden="false" customHeight="false" outlineLevel="0" collapsed="false"/>
    <row r="3016" customFormat="false" ht="15" hidden="false" customHeight="false" outlineLevel="0" collapsed="false"/>
    <row r="3017" customFormat="false" ht="15" hidden="false" customHeight="false" outlineLevel="0" collapsed="false"/>
    <row r="3018" customFormat="false" ht="15" hidden="false" customHeight="false" outlineLevel="0" collapsed="false"/>
    <row r="3019" customFormat="false" ht="15" hidden="false" customHeight="false" outlineLevel="0" collapsed="false"/>
    <row r="3020" customFormat="false" ht="15" hidden="false" customHeight="false" outlineLevel="0" collapsed="false"/>
    <row r="3021" customFormat="false" ht="15" hidden="false" customHeight="false" outlineLevel="0" collapsed="false"/>
    <row r="3022" customFormat="false" ht="15" hidden="false" customHeight="false" outlineLevel="0" collapsed="false"/>
    <row r="3023" customFormat="false" ht="15" hidden="false" customHeight="false" outlineLevel="0" collapsed="false"/>
    <row r="3024" customFormat="false" ht="15" hidden="false" customHeight="false" outlineLevel="0" collapsed="false"/>
    <row r="3025" customFormat="false" ht="15" hidden="false" customHeight="false" outlineLevel="0" collapsed="false"/>
    <row r="3026" customFormat="false" ht="15" hidden="false" customHeight="false" outlineLevel="0" collapsed="false"/>
    <row r="3027" customFormat="false" ht="15" hidden="false" customHeight="false" outlineLevel="0" collapsed="false"/>
    <row r="3028" customFormat="false" ht="15" hidden="false" customHeight="false" outlineLevel="0" collapsed="false"/>
    <row r="3029" customFormat="false" ht="15" hidden="false" customHeight="false" outlineLevel="0" collapsed="false"/>
    <row r="3030" customFormat="false" ht="15" hidden="false" customHeight="false" outlineLevel="0" collapsed="false"/>
    <row r="3031" customFormat="false" ht="15" hidden="false" customHeight="false" outlineLevel="0" collapsed="false"/>
    <row r="3032" customFormat="false" ht="15" hidden="false" customHeight="false" outlineLevel="0" collapsed="false"/>
    <row r="3033" customFormat="false" ht="15" hidden="false" customHeight="false" outlineLevel="0" collapsed="false"/>
    <row r="3034" customFormat="false" ht="15" hidden="false" customHeight="false" outlineLevel="0" collapsed="false"/>
    <row r="3035" customFormat="false" ht="15" hidden="false" customHeight="false" outlineLevel="0" collapsed="false"/>
    <row r="3036" customFormat="false" ht="15" hidden="false" customHeight="false" outlineLevel="0" collapsed="false"/>
    <row r="3037" customFormat="false" ht="15" hidden="false" customHeight="false" outlineLevel="0" collapsed="false"/>
    <row r="3038" customFormat="false" ht="15" hidden="false" customHeight="false" outlineLevel="0" collapsed="false"/>
    <row r="3039" customFormat="false" ht="15" hidden="false" customHeight="false" outlineLevel="0" collapsed="false"/>
    <row r="3040" customFormat="false" ht="15" hidden="false" customHeight="false" outlineLevel="0" collapsed="false"/>
    <row r="3041" customFormat="false" ht="15" hidden="false" customHeight="false" outlineLevel="0" collapsed="false"/>
    <row r="3042" customFormat="false" ht="15" hidden="false" customHeight="false" outlineLevel="0" collapsed="false"/>
    <row r="3043" customFormat="false" ht="15" hidden="false" customHeight="false" outlineLevel="0" collapsed="false"/>
    <row r="3044" customFormat="false" ht="15" hidden="false" customHeight="false" outlineLevel="0" collapsed="false"/>
    <row r="3045" customFormat="false" ht="15" hidden="false" customHeight="false" outlineLevel="0" collapsed="false"/>
    <row r="3046" customFormat="false" ht="15" hidden="false" customHeight="false" outlineLevel="0" collapsed="false"/>
    <row r="3047" customFormat="false" ht="15" hidden="false" customHeight="false" outlineLevel="0" collapsed="false"/>
    <row r="3048" customFormat="false" ht="15" hidden="false" customHeight="false" outlineLevel="0" collapsed="false"/>
    <row r="3049" customFormat="false" ht="15" hidden="false" customHeight="false" outlineLevel="0" collapsed="false"/>
    <row r="3050" customFormat="false" ht="15" hidden="false" customHeight="false" outlineLevel="0" collapsed="false"/>
    <row r="3051" customFormat="false" ht="15" hidden="false" customHeight="false" outlineLevel="0" collapsed="false"/>
    <row r="3052" customFormat="false" ht="15" hidden="false" customHeight="false" outlineLevel="0" collapsed="false"/>
    <row r="3053" customFormat="false" ht="15" hidden="false" customHeight="false" outlineLevel="0" collapsed="false"/>
    <row r="3054" customFormat="false" ht="15" hidden="false" customHeight="false" outlineLevel="0" collapsed="false"/>
    <row r="3055" customFormat="false" ht="15" hidden="false" customHeight="false" outlineLevel="0" collapsed="false"/>
    <row r="3056" customFormat="false" ht="15" hidden="false" customHeight="false" outlineLevel="0" collapsed="false"/>
    <row r="3057" customFormat="false" ht="15" hidden="false" customHeight="false" outlineLevel="0" collapsed="false"/>
    <row r="3058" customFormat="false" ht="15" hidden="false" customHeight="false" outlineLevel="0" collapsed="false"/>
    <row r="3059" customFormat="false" ht="15" hidden="false" customHeight="false" outlineLevel="0" collapsed="false"/>
    <row r="3060" customFormat="false" ht="15" hidden="false" customHeight="false" outlineLevel="0" collapsed="false"/>
    <row r="3061" customFormat="false" ht="15" hidden="false" customHeight="false" outlineLevel="0" collapsed="false"/>
    <row r="3062" customFormat="false" ht="15" hidden="false" customHeight="false" outlineLevel="0" collapsed="false"/>
    <row r="3063" customFormat="false" ht="15" hidden="false" customHeight="false" outlineLevel="0" collapsed="false"/>
    <row r="3064" customFormat="false" ht="15" hidden="false" customHeight="false" outlineLevel="0" collapsed="false"/>
    <row r="3065" customFormat="false" ht="15" hidden="false" customHeight="false" outlineLevel="0" collapsed="false"/>
    <row r="3066" customFormat="false" ht="15" hidden="false" customHeight="false" outlineLevel="0" collapsed="false"/>
    <row r="3067" customFormat="false" ht="15" hidden="false" customHeight="false" outlineLevel="0" collapsed="false"/>
    <row r="3068" customFormat="false" ht="15" hidden="false" customHeight="false" outlineLevel="0" collapsed="false"/>
    <row r="3069" customFormat="false" ht="15" hidden="false" customHeight="false" outlineLevel="0" collapsed="false"/>
    <row r="3070" customFormat="false" ht="15" hidden="false" customHeight="false" outlineLevel="0" collapsed="false"/>
    <row r="3071" customFormat="false" ht="15" hidden="false" customHeight="false" outlineLevel="0" collapsed="false"/>
    <row r="3072" customFormat="false" ht="15" hidden="false" customHeight="false" outlineLevel="0" collapsed="false"/>
    <row r="3073" customFormat="false" ht="15" hidden="false" customHeight="false" outlineLevel="0" collapsed="false"/>
    <row r="3074" customFormat="false" ht="15" hidden="false" customHeight="false" outlineLevel="0" collapsed="false"/>
    <row r="3075" customFormat="false" ht="15" hidden="false" customHeight="false" outlineLevel="0" collapsed="false"/>
    <row r="3076" customFormat="false" ht="15" hidden="false" customHeight="false" outlineLevel="0" collapsed="false"/>
    <row r="3077" customFormat="false" ht="15" hidden="false" customHeight="false" outlineLevel="0" collapsed="false"/>
    <row r="3078" customFormat="false" ht="15" hidden="false" customHeight="false" outlineLevel="0" collapsed="false"/>
    <row r="3079" customFormat="false" ht="15" hidden="false" customHeight="false" outlineLevel="0" collapsed="false"/>
    <row r="3080" customFormat="false" ht="15" hidden="false" customHeight="false" outlineLevel="0" collapsed="false"/>
    <row r="3081" customFormat="false" ht="15" hidden="false" customHeight="false" outlineLevel="0" collapsed="false"/>
    <row r="3082" customFormat="false" ht="15" hidden="false" customHeight="false" outlineLevel="0" collapsed="false"/>
    <row r="3083" customFormat="false" ht="15" hidden="false" customHeight="false" outlineLevel="0" collapsed="false"/>
    <row r="3084" customFormat="false" ht="15" hidden="false" customHeight="false" outlineLevel="0" collapsed="false"/>
    <row r="3085" customFormat="false" ht="15" hidden="false" customHeight="false" outlineLevel="0" collapsed="false"/>
    <row r="3086" customFormat="false" ht="15" hidden="false" customHeight="false" outlineLevel="0" collapsed="false"/>
    <row r="3087" customFormat="false" ht="15" hidden="false" customHeight="false" outlineLevel="0" collapsed="false"/>
    <row r="3088" customFormat="false" ht="15" hidden="false" customHeight="false" outlineLevel="0" collapsed="false"/>
    <row r="3089" customFormat="false" ht="15" hidden="false" customHeight="false" outlineLevel="0" collapsed="false"/>
    <row r="3090" customFormat="false" ht="15" hidden="false" customHeight="false" outlineLevel="0" collapsed="false"/>
    <row r="3091" customFormat="false" ht="15" hidden="false" customHeight="false" outlineLevel="0" collapsed="false"/>
    <row r="3092" customFormat="false" ht="15" hidden="false" customHeight="false" outlineLevel="0" collapsed="false"/>
    <row r="3093" customFormat="false" ht="15" hidden="false" customHeight="false" outlineLevel="0" collapsed="false"/>
    <row r="3094" customFormat="false" ht="15" hidden="false" customHeight="false" outlineLevel="0" collapsed="false"/>
    <row r="3095" customFormat="false" ht="15" hidden="false" customHeight="false" outlineLevel="0" collapsed="false"/>
    <row r="3096" customFormat="false" ht="15" hidden="false" customHeight="false" outlineLevel="0" collapsed="false"/>
    <row r="3097" customFormat="false" ht="15" hidden="false" customHeight="false" outlineLevel="0" collapsed="false"/>
    <row r="3098" customFormat="false" ht="15" hidden="false" customHeight="false" outlineLevel="0" collapsed="false"/>
    <row r="3099" customFormat="false" ht="15" hidden="false" customHeight="false" outlineLevel="0" collapsed="false"/>
    <row r="3100" customFormat="false" ht="15" hidden="false" customHeight="false" outlineLevel="0" collapsed="false"/>
    <row r="3101" customFormat="false" ht="15" hidden="false" customHeight="false" outlineLevel="0" collapsed="false"/>
    <row r="3102" customFormat="false" ht="15" hidden="false" customHeight="false" outlineLevel="0" collapsed="false"/>
    <row r="3103" customFormat="false" ht="15" hidden="false" customHeight="false" outlineLevel="0" collapsed="false"/>
    <row r="3104" customFormat="false" ht="15" hidden="false" customHeight="false" outlineLevel="0" collapsed="false"/>
    <row r="3105" customFormat="false" ht="15" hidden="false" customHeight="false" outlineLevel="0" collapsed="false"/>
    <row r="3106" customFormat="false" ht="15" hidden="false" customHeight="false" outlineLevel="0" collapsed="false"/>
    <row r="3107" customFormat="false" ht="15" hidden="false" customHeight="false" outlineLevel="0" collapsed="false"/>
    <row r="3108" customFormat="false" ht="15" hidden="false" customHeight="false" outlineLevel="0" collapsed="false"/>
    <row r="3109" customFormat="false" ht="15" hidden="false" customHeight="false" outlineLevel="0" collapsed="false"/>
    <row r="3110" customFormat="false" ht="15" hidden="false" customHeight="false" outlineLevel="0" collapsed="false"/>
    <row r="3111" customFormat="false" ht="15" hidden="false" customHeight="false" outlineLevel="0" collapsed="false"/>
    <row r="3112" customFormat="false" ht="15" hidden="false" customHeight="false" outlineLevel="0" collapsed="false"/>
    <row r="3113" customFormat="false" ht="15" hidden="false" customHeight="false" outlineLevel="0" collapsed="false"/>
    <row r="3114" customFormat="false" ht="15" hidden="false" customHeight="false" outlineLevel="0" collapsed="false"/>
    <row r="3115" customFormat="false" ht="15" hidden="false" customHeight="false" outlineLevel="0" collapsed="false"/>
    <row r="3116" customFormat="false" ht="15" hidden="false" customHeight="false" outlineLevel="0" collapsed="false"/>
    <row r="3117" customFormat="false" ht="15" hidden="false" customHeight="false" outlineLevel="0" collapsed="false"/>
    <row r="3118" customFormat="false" ht="15" hidden="false" customHeight="false" outlineLevel="0" collapsed="false"/>
    <row r="3119" customFormat="false" ht="15" hidden="false" customHeight="false" outlineLevel="0" collapsed="false"/>
    <row r="3120" customFormat="false" ht="15" hidden="false" customHeight="false" outlineLevel="0" collapsed="false"/>
    <row r="3121" customFormat="false" ht="15" hidden="false" customHeight="false" outlineLevel="0" collapsed="false"/>
    <row r="3122" customFormat="false" ht="15" hidden="false" customHeight="false" outlineLevel="0" collapsed="false"/>
    <row r="3123" customFormat="false" ht="15" hidden="false" customHeight="false" outlineLevel="0" collapsed="false"/>
    <row r="3124" customFormat="false" ht="15" hidden="false" customHeight="false" outlineLevel="0" collapsed="false"/>
    <row r="3125" customFormat="false" ht="15" hidden="false" customHeight="false" outlineLevel="0" collapsed="false"/>
    <row r="3126" customFormat="false" ht="15" hidden="false" customHeight="false" outlineLevel="0" collapsed="false"/>
    <row r="3127" customFormat="false" ht="15" hidden="false" customHeight="false" outlineLevel="0" collapsed="false"/>
    <row r="3128" customFormat="false" ht="15" hidden="false" customHeight="false" outlineLevel="0" collapsed="false"/>
    <row r="3129" customFormat="false" ht="15" hidden="false" customHeight="false" outlineLevel="0" collapsed="false"/>
    <row r="3130" customFormat="false" ht="15" hidden="false" customHeight="false" outlineLevel="0" collapsed="false"/>
    <row r="3131" customFormat="false" ht="15" hidden="false" customHeight="false" outlineLevel="0" collapsed="false"/>
    <row r="3132" customFormat="false" ht="15" hidden="false" customHeight="false" outlineLevel="0" collapsed="false"/>
    <row r="3133" customFormat="false" ht="15" hidden="false" customHeight="false" outlineLevel="0" collapsed="false"/>
    <row r="3134" customFormat="false" ht="15" hidden="false" customHeight="false" outlineLevel="0" collapsed="false"/>
    <row r="3135" customFormat="false" ht="15" hidden="false" customHeight="false" outlineLevel="0" collapsed="false"/>
    <row r="3136" customFormat="false" ht="15" hidden="false" customHeight="false" outlineLevel="0" collapsed="false"/>
    <row r="3137" customFormat="false" ht="15" hidden="false" customHeight="false" outlineLevel="0" collapsed="false"/>
    <row r="3138" customFormat="false" ht="15" hidden="false" customHeight="false" outlineLevel="0" collapsed="false"/>
    <row r="3139" customFormat="false" ht="15" hidden="false" customHeight="false" outlineLevel="0" collapsed="false"/>
    <row r="3140" customFormat="false" ht="15" hidden="false" customHeight="false" outlineLevel="0" collapsed="false"/>
    <row r="3141" customFormat="false" ht="15" hidden="false" customHeight="false" outlineLevel="0" collapsed="false"/>
    <row r="3142" customFormat="false" ht="15" hidden="false" customHeight="false" outlineLevel="0" collapsed="false"/>
    <row r="3143" customFormat="false" ht="15" hidden="false" customHeight="false" outlineLevel="0" collapsed="false"/>
    <row r="3144" customFormat="false" ht="15" hidden="false" customHeight="false" outlineLevel="0" collapsed="false"/>
    <row r="3145" customFormat="false" ht="15" hidden="false" customHeight="false" outlineLevel="0" collapsed="false"/>
    <row r="3146" customFormat="false" ht="15" hidden="false" customHeight="false" outlineLevel="0" collapsed="false"/>
    <row r="3147" customFormat="false" ht="15" hidden="false" customHeight="false" outlineLevel="0" collapsed="false"/>
    <row r="3148" customFormat="false" ht="15" hidden="false" customHeight="false" outlineLevel="0" collapsed="false"/>
    <row r="3149" customFormat="false" ht="15" hidden="false" customHeight="false" outlineLevel="0" collapsed="false"/>
    <row r="3150" customFormat="false" ht="15" hidden="false" customHeight="false" outlineLevel="0" collapsed="false"/>
    <row r="3151" customFormat="false" ht="15" hidden="false" customHeight="false" outlineLevel="0" collapsed="false"/>
    <row r="3152" customFormat="false" ht="15" hidden="false" customHeight="false" outlineLevel="0" collapsed="false"/>
    <row r="3153" customFormat="false" ht="15" hidden="false" customHeight="false" outlineLevel="0" collapsed="false"/>
    <row r="3154" customFormat="false" ht="15" hidden="false" customHeight="false" outlineLevel="0" collapsed="false"/>
    <row r="3155" customFormat="false" ht="15" hidden="false" customHeight="false" outlineLevel="0" collapsed="false"/>
    <row r="3156" customFormat="false" ht="15" hidden="false" customHeight="false" outlineLevel="0" collapsed="false"/>
    <row r="3157" customFormat="false" ht="15" hidden="false" customHeight="false" outlineLevel="0" collapsed="false"/>
    <row r="3158" customFormat="false" ht="15" hidden="false" customHeight="false" outlineLevel="0" collapsed="false"/>
    <row r="3159" customFormat="false" ht="15" hidden="false" customHeight="false" outlineLevel="0" collapsed="false"/>
    <row r="3160" customFormat="false" ht="15" hidden="false" customHeight="false" outlineLevel="0" collapsed="false"/>
    <row r="3161" customFormat="false" ht="15" hidden="false" customHeight="false" outlineLevel="0" collapsed="false"/>
    <row r="3162" customFormat="false" ht="15" hidden="false" customHeight="false" outlineLevel="0" collapsed="false"/>
    <row r="3163" customFormat="false" ht="15" hidden="false" customHeight="false" outlineLevel="0" collapsed="false"/>
    <row r="3164" customFormat="false" ht="15" hidden="false" customHeight="false" outlineLevel="0" collapsed="false"/>
    <row r="3165" customFormat="false" ht="15" hidden="false" customHeight="false" outlineLevel="0" collapsed="false"/>
    <row r="3166" customFormat="false" ht="15" hidden="false" customHeight="false" outlineLevel="0" collapsed="false"/>
    <row r="3167" customFormat="false" ht="15" hidden="false" customHeight="false" outlineLevel="0" collapsed="false"/>
    <row r="3168" customFormat="false" ht="15" hidden="false" customHeight="false" outlineLevel="0" collapsed="false"/>
    <row r="3169" customFormat="false" ht="15" hidden="false" customHeight="false" outlineLevel="0" collapsed="false"/>
    <row r="3170" customFormat="false" ht="15" hidden="false" customHeight="false" outlineLevel="0" collapsed="false"/>
    <row r="3171" customFormat="false" ht="15" hidden="false" customHeight="false" outlineLevel="0" collapsed="false"/>
    <row r="3172" customFormat="false" ht="15" hidden="false" customHeight="false" outlineLevel="0" collapsed="false"/>
    <row r="3173" customFormat="false" ht="15" hidden="false" customHeight="false" outlineLevel="0" collapsed="false"/>
    <row r="3174" customFormat="false" ht="15" hidden="false" customHeight="false" outlineLevel="0" collapsed="false"/>
    <row r="3175" customFormat="false" ht="15" hidden="false" customHeight="false" outlineLevel="0" collapsed="false"/>
    <row r="3176" customFormat="false" ht="15" hidden="false" customHeight="false" outlineLevel="0" collapsed="false"/>
    <row r="3177" customFormat="false" ht="15" hidden="false" customHeight="false" outlineLevel="0" collapsed="false"/>
    <row r="3178" customFormat="false" ht="15" hidden="false" customHeight="false" outlineLevel="0" collapsed="false"/>
    <row r="3179" customFormat="false" ht="15" hidden="false" customHeight="false" outlineLevel="0" collapsed="false"/>
    <row r="3180" customFormat="false" ht="15" hidden="false" customHeight="false" outlineLevel="0" collapsed="false"/>
    <row r="3181" customFormat="false" ht="15" hidden="false" customHeight="false" outlineLevel="0" collapsed="false"/>
    <row r="3182" customFormat="false" ht="15" hidden="false" customHeight="false" outlineLevel="0" collapsed="false"/>
    <row r="3183" customFormat="false" ht="15" hidden="false" customHeight="false" outlineLevel="0" collapsed="false"/>
    <row r="3184" customFormat="false" ht="15" hidden="false" customHeight="false" outlineLevel="0" collapsed="false"/>
    <row r="3185" customFormat="false" ht="15" hidden="false" customHeight="false" outlineLevel="0" collapsed="false"/>
    <row r="3186" customFormat="false" ht="15" hidden="false" customHeight="false" outlineLevel="0" collapsed="false"/>
    <row r="3187" customFormat="false" ht="15" hidden="false" customHeight="false" outlineLevel="0" collapsed="false"/>
    <row r="3188" customFormat="false" ht="15" hidden="false" customHeight="false" outlineLevel="0" collapsed="false"/>
    <row r="3189" customFormat="false" ht="15" hidden="false" customHeight="false" outlineLevel="0" collapsed="false"/>
    <row r="3190" customFormat="false" ht="15" hidden="false" customHeight="false" outlineLevel="0" collapsed="false"/>
    <row r="3191" customFormat="false" ht="15" hidden="false" customHeight="false" outlineLevel="0" collapsed="false"/>
    <row r="3192" customFormat="false" ht="15" hidden="false" customHeight="false" outlineLevel="0" collapsed="false"/>
    <row r="3193" customFormat="false" ht="15" hidden="false" customHeight="false" outlineLevel="0" collapsed="false"/>
    <row r="3194" customFormat="false" ht="15" hidden="false" customHeight="false" outlineLevel="0" collapsed="false"/>
    <row r="3195" customFormat="false" ht="15" hidden="false" customHeight="false" outlineLevel="0" collapsed="false"/>
    <row r="3196" customFormat="false" ht="15" hidden="false" customHeight="false" outlineLevel="0" collapsed="false"/>
    <row r="3197" customFormat="false" ht="15" hidden="false" customHeight="false" outlineLevel="0" collapsed="false"/>
    <row r="3198" customFormat="false" ht="15" hidden="false" customHeight="false" outlineLevel="0" collapsed="false"/>
    <row r="3199" customFormat="false" ht="15" hidden="false" customHeight="false" outlineLevel="0" collapsed="false"/>
    <row r="3200" customFormat="false" ht="15" hidden="false" customHeight="false" outlineLevel="0" collapsed="false"/>
    <row r="3201" customFormat="false" ht="15" hidden="false" customHeight="false" outlineLevel="0" collapsed="false"/>
    <row r="3202" customFormat="false" ht="15" hidden="false" customHeight="false" outlineLevel="0" collapsed="false"/>
    <row r="3203" customFormat="false" ht="15" hidden="false" customHeight="false" outlineLevel="0" collapsed="false"/>
    <row r="3204" customFormat="false" ht="15" hidden="false" customHeight="false" outlineLevel="0" collapsed="false"/>
    <row r="3205" customFormat="false" ht="15" hidden="false" customHeight="false" outlineLevel="0" collapsed="false"/>
    <row r="3206" customFormat="false" ht="15" hidden="false" customHeight="false" outlineLevel="0" collapsed="false"/>
    <row r="3207" customFormat="false" ht="15" hidden="false" customHeight="false" outlineLevel="0" collapsed="false"/>
    <row r="3208" customFormat="false" ht="15" hidden="false" customHeight="false" outlineLevel="0" collapsed="false"/>
    <row r="3209" customFormat="false" ht="15" hidden="false" customHeight="false" outlineLevel="0" collapsed="false"/>
    <row r="3210" customFormat="false" ht="15" hidden="false" customHeight="false" outlineLevel="0" collapsed="false"/>
    <row r="3211" customFormat="false" ht="15" hidden="false" customHeight="false" outlineLevel="0" collapsed="false"/>
    <row r="3212" customFormat="false" ht="15" hidden="false" customHeight="false" outlineLevel="0" collapsed="false"/>
    <row r="3213" customFormat="false" ht="15" hidden="false" customHeight="false" outlineLevel="0" collapsed="false"/>
    <row r="3214" customFormat="false" ht="15" hidden="false" customHeight="false" outlineLevel="0" collapsed="false"/>
    <row r="3215" customFormat="false" ht="15" hidden="false" customHeight="false" outlineLevel="0" collapsed="false"/>
    <row r="3216" customFormat="false" ht="15" hidden="false" customHeight="false" outlineLevel="0" collapsed="false"/>
    <row r="3217" customFormat="false" ht="15" hidden="false" customHeight="false" outlineLevel="0" collapsed="false"/>
    <row r="3218" customFormat="false" ht="15" hidden="false" customHeight="false" outlineLevel="0" collapsed="false"/>
    <row r="3219" customFormat="false" ht="15" hidden="false" customHeight="false" outlineLevel="0" collapsed="false"/>
    <row r="3220" customFormat="false" ht="15" hidden="false" customHeight="false" outlineLevel="0" collapsed="false"/>
    <row r="3221" customFormat="false" ht="15" hidden="false" customHeight="false" outlineLevel="0" collapsed="false"/>
    <row r="3222" customFormat="false" ht="15" hidden="false" customHeight="false" outlineLevel="0" collapsed="false"/>
    <row r="3223" customFormat="false" ht="15" hidden="false" customHeight="false" outlineLevel="0" collapsed="false"/>
    <row r="3224" customFormat="false" ht="15" hidden="false" customHeight="false" outlineLevel="0" collapsed="false"/>
    <row r="3225" customFormat="false" ht="15" hidden="false" customHeight="false" outlineLevel="0" collapsed="false"/>
    <row r="3226" customFormat="false" ht="15" hidden="false" customHeight="false" outlineLevel="0" collapsed="false"/>
    <row r="3227" customFormat="false" ht="15" hidden="false" customHeight="false" outlineLevel="0" collapsed="false"/>
    <row r="3228" customFormat="false" ht="15" hidden="false" customHeight="false" outlineLevel="0" collapsed="false"/>
    <row r="3229" customFormat="false" ht="15" hidden="false" customHeight="false" outlineLevel="0" collapsed="false"/>
    <row r="3230" customFormat="false" ht="15" hidden="false" customHeight="false" outlineLevel="0" collapsed="false"/>
    <row r="3231" customFormat="false" ht="15" hidden="false" customHeight="false" outlineLevel="0" collapsed="false"/>
    <row r="3232" customFormat="false" ht="15" hidden="false" customHeight="false" outlineLevel="0" collapsed="false"/>
    <row r="3233" customFormat="false" ht="15" hidden="false" customHeight="false" outlineLevel="0" collapsed="false"/>
    <row r="3234" customFormat="false" ht="15" hidden="false" customHeight="false" outlineLevel="0" collapsed="false"/>
    <row r="3235" customFormat="false" ht="15" hidden="false" customHeight="false" outlineLevel="0" collapsed="false"/>
    <row r="3236" customFormat="false" ht="15" hidden="false" customHeight="false" outlineLevel="0" collapsed="false"/>
    <row r="3237" customFormat="false" ht="15" hidden="false" customHeight="false" outlineLevel="0" collapsed="false"/>
    <row r="3238" customFormat="false" ht="15" hidden="false" customHeight="false" outlineLevel="0" collapsed="false"/>
    <row r="3239" customFormat="false" ht="15" hidden="false" customHeight="false" outlineLevel="0" collapsed="false"/>
    <row r="3240" customFormat="false" ht="15" hidden="false" customHeight="false" outlineLevel="0" collapsed="false"/>
    <row r="3241" customFormat="false" ht="15" hidden="false" customHeight="false" outlineLevel="0" collapsed="false"/>
    <row r="3242" customFormat="false" ht="15" hidden="false" customHeight="false" outlineLevel="0" collapsed="false"/>
    <row r="3243" customFormat="false" ht="15" hidden="false" customHeight="false" outlineLevel="0" collapsed="false"/>
    <row r="3244" customFormat="false" ht="15" hidden="false" customHeight="false" outlineLevel="0" collapsed="false"/>
    <row r="3245" customFormat="false" ht="15" hidden="false" customHeight="false" outlineLevel="0" collapsed="false"/>
    <row r="3246" customFormat="false" ht="15" hidden="false" customHeight="false" outlineLevel="0" collapsed="false"/>
    <row r="3247" customFormat="false" ht="15" hidden="false" customHeight="false" outlineLevel="0" collapsed="false"/>
    <row r="3248" customFormat="false" ht="15" hidden="false" customHeight="false" outlineLevel="0" collapsed="false"/>
    <row r="3249" customFormat="false" ht="15" hidden="false" customHeight="false" outlineLevel="0" collapsed="false"/>
    <row r="3250" customFormat="false" ht="15" hidden="false" customHeight="false" outlineLevel="0" collapsed="false"/>
    <row r="3251" customFormat="false" ht="15" hidden="false" customHeight="false" outlineLevel="0" collapsed="false"/>
    <row r="3252" customFormat="false" ht="15" hidden="false" customHeight="false" outlineLevel="0" collapsed="false"/>
    <row r="3253" customFormat="false" ht="15" hidden="false" customHeight="false" outlineLevel="0" collapsed="false"/>
    <row r="3254" customFormat="false" ht="15" hidden="false" customHeight="false" outlineLevel="0" collapsed="false"/>
    <row r="3255" customFormat="false" ht="15" hidden="false" customHeight="false" outlineLevel="0" collapsed="false"/>
    <row r="3256" customFormat="false" ht="15" hidden="false" customHeight="false" outlineLevel="0" collapsed="false"/>
    <row r="3257" customFormat="false" ht="15" hidden="false" customHeight="false" outlineLevel="0" collapsed="false"/>
    <row r="3258" customFormat="false" ht="15" hidden="false" customHeight="false" outlineLevel="0" collapsed="false"/>
    <row r="3259" customFormat="false" ht="15" hidden="false" customHeight="false" outlineLevel="0" collapsed="false"/>
    <row r="3260" customFormat="false" ht="15" hidden="false" customHeight="false" outlineLevel="0" collapsed="false"/>
    <row r="3261" customFormat="false" ht="15" hidden="false" customHeight="false" outlineLevel="0" collapsed="false"/>
    <row r="3262" customFormat="false" ht="15" hidden="false" customHeight="false" outlineLevel="0" collapsed="false"/>
    <row r="3263" customFormat="false" ht="15" hidden="false" customHeight="false" outlineLevel="0" collapsed="false"/>
    <row r="3264" customFormat="false" ht="15" hidden="false" customHeight="false" outlineLevel="0" collapsed="false"/>
    <row r="3265" customFormat="false" ht="15" hidden="false" customHeight="false" outlineLevel="0" collapsed="false"/>
    <row r="3266" customFormat="false" ht="15" hidden="false" customHeight="false" outlineLevel="0" collapsed="false"/>
    <row r="3267" customFormat="false" ht="15" hidden="false" customHeight="false" outlineLevel="0" collapsed="false"/>
    <row r="3268" customFormat="false" ht="15" hidden="false" customHeight="false" outlineLevel="0" collapsed="false"/>
    <row r="3269" customFormat="false" ht="15" hidden="false" customHeight="false" outlineLevel="0" collapsed="false"/>
    <row r="3270" customFormat="false" ht="15" hidden="false" customHeight="false" outlineLevel="0" collapsed="false"/>
    <row r="3271" customFormat="false" ht="15" hidden="false" customHeight="false" outlineLevel="0" collapsed="false"/>
    <row r="3272" customFormat="false" ht="15" hidden="false" customHeight="false" outlineLevel="0" collapsed="false"/>
    <row r="3273" customFormat="false" ht="15" hidden="false" customHeight="false" outlineLevel="0" collapsed="false"/>
    <row r="3274" customFormat="false" ht="15" hidden="false" customHeight="false" outlineLevel="0" collapsed="false"/>
    <row r="3275" customFormat="false" ht="15" hidden="false" customHeight="false" outlineLevel="0" collapsed="false"/>
    <row r="3276" customFormat="false" ht="15" hidden="false" customHeight="false" outlineLevel="0" collapsed="false"/>
    <row r="3277" customFormat="false" ht="15" hidden="false" customHeight="false" outlineLevel="0" collapsed="false"/>
    <row r="3278" customFormat="false" ht="15" hidden="false" customHeight="false" outlineLevel="0" collapsed="false"/>
    <row r="3279" customFormat="false" ht="15" hidden="false" customHeight="false" outlineLevel="0" collapsed="false"/>
    <row r="3280" customFormat="false" ht="15" hidden="false" customHeight="false" outlineLevel="0" collapsed="false"/>
    <row r="3281" customFormat="false" ht="15" hidden="false" customHeight="false" outlineLevel="0" collapsed="false"/>
    <row r="3282" customFormat="false" ht="15" hidden="false" customHeight="false" outlineLevel="0" collapsed="false"/>
    <row r="3283" customFormat="false" ht="15" hidden="false" customHeight="false" outlineLevel="0" collapsed="false"/>
    <row r="3284" customFormat="false" ht="15" hidden="false" customHeight="false" outlineLevel="0" collapsed="false"/>
    <row r="3285" customFormat="false" ht="15" hidden="false" customHeight="false" outlineLevel="0" collapsed="false"/>
    <row r="3286" customFormat="false" ht="15" hidden="false" customHeight="false" outlineLevel="0" collapsed="false"/>
    <row r="3287" customFormat="false" ht="15" hidden="false" customHeight="false" outlineLevel="0" collapsed="false"/>
    <row r="3288" customFormat="false" ht="15" hidden="false" customHeight="false" outlineLevel="0" collapsed="false"/>
    <row r="3289" customFormat="false" ht="15" hidden="false" customHeight="false" outlineLevel="0" collapsed="false"/>
    <row r="3290" customFormat="false" ht="15" hidden="false" customHeight="false" outlineLevel="0" collapsed="false"/>
    <row r="3291" customFormat="false" ht="15" hidden="false" customHeight="false" outlineLevel="0" collapsed="false"/>
    <row r="3292" customFormat="false" ht="15" hidden="false" customHeight="false" outlineLevel="0" collapsed="false"/>
    <row r="3293" customFormat="false" ht="15" hidden="false" customHeight="false" outlineLevel="0" collapsed="false"/>
    <row r="3294" customFormat="false" ht="15" hidden="false" customHeight="false" outlineLevel="0" collapsed="false"/>
    <row r="3295" customFormat="false" ht="15" hidden="false" customHeight="false" outlineLevel="0" collapsed="false"/>
    <row r="3296" customFormat="false" ht="15" hidden="false" customHeight="false" outlineLevel="0" collapsed="false"/>
    <row r="3297" customFormat="false" ht="15" hidden="false" customHeight="false" outlineLevel="0" collapsed="false"/>
    <row r="3298" customFormat="false" ht="15" hidden="false" customHeight="false" outlineLevel="0" collapsed="false"/>
    <row r="3299" customFormat="false" ht="15" hidden="false" customHeight="false" outlineLevel="0" collapsed="false"/>
    <row r="3300" customFormat="false" ht="15" hidden="false" customHeight="false" outlineLevel="0" collapsed="false"/>
    <row r="3301" customFormat="false" ht="15" hidden="false" customHeight="false" outlineLevel="0" collapsed="false"/>
    <row r="3302" customFormat="false" ht="15" hidden="false" customHeight="false" outlineLevel="0" collapsed="false"/>
    <row r="3303" customFormat="false" ht="15" hidden="false" customHeight="false" outlineLevel="0" collapsed="false"/>
    <row r="3304" customFormat="false" ht="15" hidden="false" customHeight="false" outlineLevel="0" collapsed="false"/>
    <row r="3305" customFormat="false" ht="15" hidden="false" customHeight="false" outlineLevel="0" collapsed="false"/>
    <row r="3306" customFormat="false" ht="15" hidden="false" customHeight="false" outlineLevel="0" collapsed="false"/>
    <row r="3307" customFormat="false" ht="15" hidden="false" customHeight="false" outlineLevel="0" collapsed="false"/>
    <row r="3308" customFormat="false" ht="15" hidden="false" customHeight="false" outlineLevel="0" collapsed="false"/>
    <row r="3309" customFormat="false" ht="15" hidden="false" customHeight="false" outlineLevel="0" collapsed="false"/>
    <row r="3310" customFormat="false" ht="15" hidden="false" customHeight="false" outlineLevel="0" collapsed="false"/>
    <row r="3311" customFormat="false" ht="15" hidden="false" customHeight="false" outlineLevel="0" collapsed="false"/>
    <row r="3312" customFormat="false" ht="15" hidden="false" customHeight="false" outlineLevel="0" collapsed="false"/>
    <row r="3313" customFormat="false" ht="15" hidden="false" customHeight="false" outlineLevel="0" collapsed="false"/>
    <row r="3314" customFormat="false" ht="15" hidden="false" customHeight="false" outlineLevel="0" collapsed="false"/>
    <row r="3315" customFormat="false" ht="15" hidden="false" customHeight="false" outlineLevel="0" collapsed="false"/>
    <row r="3316" customFormat="false" ht="15" hidden="false" customHeight="false" outlineLevel="0" collapsed="false"/>
    <row r="3317" customFormat="false" ht="15" hidden="false" customHeight="false" outlineLevel="0" collapsed="false"/>
    <row r="3318" customFormat="false" ht="15" hidden="false" customHeight="false" outlineLevel="0" collapsed="false"/>
    <row r="3319" customFormat="false" ht="15" hidden="false" customHeight="false" outlineLevel="0" collapsed="false"/>
    <row r="3320" customFormat="false" ht="15" hidden="false" customHeight="false" outlineLevel="0" collapsed="false"/>
    <row r="3321" customFormat="false" ht="15" hidden="false" customHeight="false" outlineLevel="0" collapsed="false"/>
    <row r="3322" customFormat="false" ht="15" hidden="false" customHeight="false" outlineLevel="0" collapsed="false"/>
    <row r="3323" customFormat="false" ht="15" hidden="false" customHeight="false" outlineLevel="0" collapsed="false"/>
    <row r="3324" customFormat="false" ht="15" hidden="false" customHeight="false" outlineLevel="0" collapsed="false"/>
    <row r="3325" customFormat="false" ht="15" hidden="false" customHeight="false" outlineLevel="0" collapsed="false"/>
    <row r="3326" customFormat="false" ht="15" hidden="false" customHeight="false" outlineLevel="0" collapsed="false"/>
    <row r="3327" customFormat="false" ht="15" hidden="false" customHeight="false" outlineLevel="0" collapsed="false"/>
    <row r="3328" customFormat="false" ht="15" hidden="false" customHeight="false" outlineLevel="0" collapsed="false"/>
    <row r="3329" customFormat="false" ht="15" hidden="false" customHeight="false" outlineLevel="0" collapsed="false"/>
    <row r="3330" customFormat="false" ht="15" hidden="false" customHeight="false" outlineLevel="0" collapsed="false"/>
    <row r="3331" customFormat="false" ht="15" hidden="false" customHeight="false" outlineLevel="0" collapsed="false"/>
    <row r="3332" customFormat="false" ht="15" hidden="false" customHeight="false" outlineLevel="0" collapsed="false"/>
    <row r="3333" customFormat="false" ht="15" hidden="false" customHeight="false" outlineLevel="0" collapsed="false"/>
    <row r="3334" customFormat="false" ht="15" hidden="false" customHeight="false" outlineLevel="0" collapsed="false"/>
    <row r="3335" customFormat="false" ht="15" hidden="false" customHeight="false" outlineLevel="0" collapsed="false"/>
    <row r="3336" customFormat="false" ht="15" hidden="false" customHeight="false" outlineLevel="0" collapsed="false"/>
    <row r="3337" customFormat="false" ht="15" hidden="false" customHeight="false" outlineLevel="0" collapsed="false"/>
    <row r="3338" customFormat="false" ht="15" hidden="false" customHeight="false" outlineLevel="0" collapsed="false"/>
    <row r="3339" customFormat="false" ht="15" hidden="false" customHeight="false" outlineLevel="0" collapsed="false"/>
    <row r="3340" customFormat="false" ht="15" hidden="false" customHeight="false" outlineLevel="0" collapsed="false"/>
    <row r="3341" customFormat="false" ht="15" hidden="false" customHeight="false" outlineLevel="0" collapsed="false"/>
    <row r="3342" customFormat="false" ht="15" hidden="false" customHeight="false" outlineLevel="0" collapsed="false"/>
    <row r="3343" customFormat="false" ht="15" hidden="false" customHeight="false" outlineLevel="0" collapsed="false"/>
    <row r="3344" customFormat="false" ht="15" hidden="false" customHeight="false" outlineLevel="0" collapsed="false"/>
    <row r="3345" customFormat="false" ht="15" hidden="false" customHeight="false" outlineLevel="0" collapsed="false"/>
    <row r="3346" customFormat="false" ht="15" hidden="false" customHeight="false" outlineLevel="0" collapsed="false"/>
    <row r="3347" customFormat="false" ht="15" hidden="false" customHeight="false" outlineLevel="0" collapsed="false"/>
    <row r="3348" customFormat="false" ht="15" hidden="false" customHeight="false" outlineLevel="0" collapsed="false"/>
    <row r="3349" customFormat="false" ht="15" hidden="false" customHeight="false" outlineLevel="0" collapsed="false"/>
    <row r="3350" customFormat="false" ht="15" hidden="false" customHeight="false" outlineLevel="0" collapsed="false"/>
    <row r="3351" customFormat="false" ht="15" hidden="false" customHeight="false" outlineLevel="0" collapsed="false"/>
    <row r="3352" customFormat="false" ht="15" hidden="false" customHeight="false" outlineLevel="0" collapsed="false"/>
    <row r="3353" customFormat="false" ht="15" hidden="false" customHeight="false" outlineLevel="0" collapsed="false"/>
    <row r="3354" customFormat="false" ht="15" hidden="false" customHeight="false" outlineLevel="0" collapsed="false"/>
    <row r="3355" customFormat="false" ht="15" hidden="false" customHeight="false" outlineLevel="0" collapsed="false"/>
    <row r="3356" customFormat="false" ht="15" hidden="false" customHeight="false" outlineLevel="0" collapsed="false"/>
    <row r="3357" customFormat="false" ht="15" hidden="false" customHeight="false" outlineLevel="0" collapsed="false"/>
    <row r="3358" customFormat="false" ht="15" hidden="false" customHeight="false" outlineLevel="0" collapsed="false"/>
    <row r="3359" customFormat="false" ht="15" hidden="false" customHeight="false" outlineLevel="0" collapsed="false"/>
    <row r="3360" customFormat="false" ht="15" hidden="false" customHeight="false" outlineLevel="0" collapsed="false"/>
    <row r="3361" customFormat="false" ht="15" hidden="false" customHeight="false" outlineLevel="0" collapsed="false"/>
    <row r="3362" customFormat="false" ht="15" hidden="false" customHeight="false" outlineLevel="0" collapsed="false"/>
    <row r="3363" customFormat="false" ht="15" hidden="false" customHeight="false" outlineLevel="0" collapsed="false"/>
    <row r="3364" customFormat="false" ht="15" hidden="false" customHeight="false" outlineLevel="0" collapsed="false"/>
    <row r="3365" customFormat="false" ht="15" hidden="false" customHeight="false" outlineLevel="0" collapsed="false"/>
    <row r="3366" customFormat="false" ht="15" hidden="false" customHeight="false" outlineLevel="0" collapsed="false"/>
    <row r="3367" customFormat="false" ht="15" hidden="false" customHeight="false" outlineLevel="0" collapsed="false"/>
    <row r="3368" customFormat="false" ht="15" hidden="false" customHeight="false" outlineLevel="0" collapsed="false"/>
    <row r="3369" customFormat="false" ht="15" hidden="false" customHeight="false" outlineLevel="0" collapsed="false"/>
    <row r="3370" customFormat="false" ht="15" hidden="false" customHeight="false" outlineLevel="0" collapsed="false"/>
    <row r="3371" customFormat="false" ht="15" hidden="false" customHeight="false" outlineLevel="0" collapsed="false"/>
    <row r="3372" customFormat="false" ht="15" hidden="false" customHeight="false" outlineLevel="0" collapsed="false"/>
    <row r="3373" customFormat="false" ht="15" hidden="false" customHeight="false" outlineLevel="0" collapsed="false"/>
    <row r="3374" customFormat="false" ht="15" hidden="false" customHeight="false" outlineLevel="0" collapsed="false"/>
    <row r="3375" customFormat="false" ht="15" hidden="false" customHeight="false" outlineLevel="0" collapsed="false"/>
    <row r="3376" customFormat="false" ht="15" hidden="false" customHeight="false" outlineLevel="0" collapsed="false"/>
    <row r="3377" customFormat="false" ht="15" hidden="false" customHeight="false" outlineLevel="0" collapsed="false"/>
    <row r="3378" customFormat="false" ht="15" hidden="false" customHeight="false" outlineLevel="0" collapsed="false"/>
    <row r="3379" customFormat="false" ht="15" hidden="false" customHeight="false" outlineLevel="0" collapsed="false"/>
    <row r="3380" customFormat="false" ht="15" hidden="false" customHeight="false" outlineLevel="0" collapsed="false"/>
    <row r="3381" customFormat="false" ht="15" hidden="false" customHeight="false" outlineLevel="0" collapsed="false"/>
    <row r="3382" customFormat="false" ht="15" hidden="false" customHeight="false" outlineLevel="0" collapsed="false"/>
    <row r="3383" customFormat="false" ht="15" hidden="false" customHeight="false" outlineLevel="0" collapsed="false"/>
    <row r="3384" customFormat="false" ht="15" hidden="false" customHeight="false" outlineLevel="0" collapsed="false"/>
    <row r="3385" customFormat="false" ht="15" hidden="false" customHeight="false" outlineLevel="0" collapsed="false"/>
    <row r="3386" customFormat="false" ht="15" hidden="false" customHeight="false" outlineLevel="0" collapsed="false"/>
    <row r="3387" customFormat="false" ht="15" hidden="false" customHeight="false" outlineLevel="0" collapsed="false"/>
    <row r="3388" customFormat="false" ht="15" hidden="false" customHeight="false" outlineLevel="0" collapsed="false"/>
    <row r="3389" customFormat="false" ht="15" hidden="false" customHeight="false" outlineLevel="0" collapsed="false"/>
    <row r="3390" customFormat="false" ht="15" hidden="false" customHeight="false" outlineLevel="0" collapsed="false"/>
    <row r="3391" customFormat="false" ht="15" hidden="false" customHeight="false" outlineLevel="0" collapsed="false"/>
    <row r="3392" customFormat="false" ht="15" hidden="false" customHeight="false" outlineLevel="0" collapsed="false"/>
    <row r="3393" customFormat="false" ht="15" hidden="false" customHeight="false" outlineLevel="0" collapsed="false"/>
    <row r="3394" customFormat="false" ht="15" hidden="false" customHeight="false" outlineLevel="0" collapsed="false"/>
    <row r="3395" customFormat="false" ht="15" hidden="false" customHeight="false" outlineLevel="0" collapsed="false"/>
    <row r="3396" customFormat="false" ht="15" hidden="false" customHeight="false" outlineLevel="0" collapsed="false"/>
    <row r="3397" customFormat="false" ht="15" hidden="false" customHeight="false" outlineLevel="0" collapsed="false"/>
    <row r="3398" customFormat="false" ht="15" hidden="false" customHeight="false" outlineLevel="0" collapsed="false"/>
    <row r="3399" customFormat="false" ht="15" hidden="false" customHeight="false" outlineLevel="0" collapsed="false"/>
    <row r="3400" customFormat="false" ht="15" hidden="false" customHeight="false" outlineLevel="0" collapsed="false"/>
    <row r="3401" customFormat="false" ht="15" hidden="false" customHeight="false" outlineLevel="0" collapsed="false"/>
    <row r="3402" customFormat="false" ht="15" hidden="false" customHeight="false" outlineLevel="0" collapsed="false"/>
    <row r="3403" customFormat="false" ht="15" hidden="false" customHeight="false" outlineLevel="0" collapsed="false"/>
    <row r="3404" customFormat="false" ht="15" hidden="false" customHeight="false" outlineLevel="0" collapsed="false"/>
    <row r="3405" customFormat="false" ht="15" hidden="false" customHeight="false" outlineLevel="0" collapsed="false"/>
    <row r="3406" customFormat="false" ht="15" hidden="false" customHeight="false" outlineLevel="0" collapsed="false"/>
    <row r="3407" customFormat="false" ht="15" hidden="false" customHeight="false" outlineLevel="0" collapsed="false"/>
    <row r="3408" customFormat="false" ht="15" hidden="false" customHeight="false" outlineLevel="0" collapsed="false"/>
    <row r="3409" customFormat="false" ht="15" hidden="false" customHeight="false" outlineLevel="0" collapsed="false"/>
    <row r="3410" customFormat="false" ht="15" hidden="false" customHeight="false" outlineLevel="0" collapsed="false"/>
    <row r="3411" customFormat="false" ht="15" hidden="false" customHeight="false" outlineLevel="0" collapsed="false"/>
    <row r="3412" customFormat="false" ht="15" hidden="false" customHeight="false" outlineLevel="0" collapsed="false"/>
    <row r="3413" customFormat="false" ht="15" hidden="false" customHeight="false" outlineLevel="0" collapsed="false"/>
    <row r="3414" customFormat="false" ht="15" hidden="false" customHeight="false" outlineLevel="0" collapsed="false"/>
    <row r="3415" customFormat="false" ht="15" hidden="false" customHeight="false" outlineLevel="0" collapsed="false"/>
    <row r="3416" customFormat="false" ht="15" hidden="false" customHeight="false" outlineLevel="0" collapsed="false"/>
    <row r="3417" customFormat="false" ht="15" hidden="false" customHeight="false" outlineLevel="0" collapsed="false"/>
    <row r="3418" customFormat="false" ht="15" hidden="false" customHeight="false" outlineLevel="0" collapsed="false"/>
    <row r="3419" customFormat="false" ht="15" hidden="false" customHeight="false" outlineLevel="0" collapsed="false"/>
    <row r="3420" customFormat="false" ht="15" hidden="false" customHeight="false" outlineLevel="0" collapsed="false"/>
    <row r="3421" customFormat="false" ht="15" hidden="false" customHeight="false" outlineLevel="0" collapsed="false"/>
    <row r="3422" customFormat="false" ht="15" hidden="false" customHeight="false" outlineLevel="0" collapsed="false"/>
    <row r="3423" customFormat="false" ht="15" hidden="false" customHeight="false" outlineLevel="0" collapsed="false"/>
    <row r="3424" customFormat="false" ht="15" hidden="false" customHeight="false" outlineLevel="0" collapsed="false"/>
    <row r="3425" customFormat="false" ht="15" hidden="false" customHeight="false" outlineLevel="0" collapsed="false"/>
    <row r="3426" customFormat="false" ht="15" hidden="false" customHeight="false" outlineLevel="0" collapsed="false"/>
    <row r="3427" customFormat="false" ht="15" hidden="false" customHeight="false" outlineLevel="0" collapsed="false"/>
    <row r="3428" customFormat="false" ht="15" hidden="false" customHeight="false" outlineLevel="0" collapsed="false"/>
    <row r="3429" customFormat="false" ht="15" hidden="false" customHeight="false" outlineLevel="0" collapsed="false"/>
    <row r="3430" customFormat="false" ht="15" hidden="false" customHeight="false" outlineLevel="0" collapsed="false"/>
    <row r="3431" customFormat="false" ht="15" hidden="false" customHeight="false" outlineLevel="0" collapsed="false"/>
    <row r="3432" customFormat="false" ht="15" hidden="false" customHeight="false" outlineLevel="0" collapsed="false"/>
    <row r="3433" customFormat="false" ht="15" hidden="false" customHeight="false" outlineLevel="0" collapsed="false"/>
    <row r="3434" customFormat="false" ht="15" hidden="false" customHeight="false" outlineLevel="0" collapsed="false"/>
    <row r="3435" customFormat="false" ht="15" hidden="false" customHeight="false" outlineLevel="0" collapsed="false"/>
    <row r="3436" customFormat="false" ht="15" hidden="false" customHeight="false" outlineLevel="0" collapsed="false"/>
    <row r="3437" customFormat="false" ht="15" hidden="false" customHeight="false" outlineLevel="0" collapsed="false"/>
    <row r="3438" customFormat="false" ht="15" hidden="false" customHeight="false" outlineLevel="0" collapsed="false"/>
    <row r="3439" customFormat="false" ht="15" hidden="false" customHeight="false" outlineLevel="0" collapsed="false"/>
    <row r="3440" customFormat="false" ht="15" hidden="false" customHeight="false" outlineLevel="0" collapsed="false"/>
    <row r="3441" customFormat="false" ht="15" hidden="false" customHeight="false" outlineLevel="0" collapsed="false"/>
    <row r="3442" customFormat="false" ht="15" hidden="false" customHeight="false" outlineLevel="0" collapsed="false"/>
    <row r="3443" customFormat="false" ht="15" hidden="false" customHeight="false" outlineLevel="0" collapsed="false"/>
    <row r="3444" customFormat="false" ht="15" hidden="false" customHeight="false" outlineLevel="0" collapsed="false"/>
    <row r="3445" customFormat="false" ht="15" hidden="false" customHeight="false" outlineLevel="0" collapsed="false"/>
    <row r="3446" customFormat="false" ht="15" hidden="false" customHeight="false" outlineLevel="0" collapsed="false"/>
    <row r="3447" customFormat="false" ht="15" hidden="false" customHeight="false" outlineLevel="0" collapsed="false"/>
    <row r="3448" customFormat="false" ht="15" hidden="false" customHeight="false" outlineLevel="0" collapsed="false"/>
    <row r="3449" customFormat="false" ht="15" hidden="false" customHeight="false" outlineLevel="0" collapsed="false"/>
    <row r="3450" customFormat="false" ht="15" hidden="false" customHeight="false" outlineLevel="0" collapsed="false"/>
    <row r="3451" customFormat="false" ht="15" hidden="false" customHeight="false" outlineLevel="0" collapsed="false"/>
    <row r="3452" customFormat="false" ht="15" hidden="false" customHeight="false" outlineLevel="0" collapsed="false"/>
    <row r="3453" customFormat="false" ht="15" hidden="false" customHeight="false" outlineLevel="0" collapsed="false"/>
    <row r="3454" customFormat="false" ht="15" hidden="false" customHeight="false" outlineLevel="0" collapsed="false"/>
    <row r="3455" customFormat="false" ht="15" hidden="false" customHeight="false" outlineLevel="0" collapsed="false"/>
    <row r="3456" customFormat="false" ht="15" hidden="false" customHeight="false" outlineLevel="0" collapsed="false"/>
    <row r="3457" customFormat="false" ht="15" hidden="false" customHeight="false" outlineLevel="0" collapsed="false"/>
    <row r="3458" customFormat="false" ht="15" hidden="false" customHeight="false" outlineLevel="0" collapsed="false"/>
    <row r="3459" customFormat="false" ht="15" hidden="false" customHeight="false" outlineLevel="0" collapsed="false"/>
    <row r="3460" customFormat="false" ht="15" hidden="false" customHeight="false" outlineLevel="0" collapsed="false"/>
    <row r="3461" customFormat="false" ht="15" hidden="false" customHeight="false" outlineLevel="0" collapsed="false"/>
    <row r="3462" customFormat="false" ht="15" hidden="false" customHeight="false" outlineLevel="0" collapsed="false"/>
    <row r="3463" customFormat="false" ht="15" hidden="false" customHeight="false" outlineLevel="0" collapsed="false"/>
    <row r="3464" customFormat="false" ht="15" hidden="false" customHeight="false" outlineLevel="0" collapsed="false"/>
    <row r="3465" customFormat="false" ht="15" hidden="false" customHeight="false" outlineLevel="0" collapsed="false"/>
    <row r="3466" customFormat="false" ht="15" hidden="false" customHeight="false" outlineLevel="0" collapsed="false"/>
    <row r="3467" customFormat="false" ht="15" hidden="false" customHeight="false" outlineLevel="0" collapsed="false"/>
    <row r="3468" customFormat="false" ht="15" hidden="false" customHeight="false" outlineLevel="0" collapsed="false"/>
    <row r="3469" customFormat="false" ht="15" hidden="false" customHeight="false" outlineLevel="0" collapsed="false"/>
    <row r="3470" customFormat="false" ht="15" hidden="false" customHeight="false" outlineLevel="0" collapsed="false"/>
    <row r="3471" customFormat="false" ht="15" hidden="false" customHeight="false" outlineLevel="0" collapsed="false"/>
    <row r="3472" customFormat="false" ht="15" hidden="false" customHeight="false" outlineLevel="0" collapsed="false"/>
    <row r="3473" customFormat="false" ht="15" hidden="false" customHeight="false" outlineLevel="0" collapsed="false"/>
    <row r="3474" customFormat="false" ht="15" hidden="false" customHeight="false" outlineLevel="0" collapsed="false"/>
    <row r="3475" customFormat="false" ht="15" hidden="false" customHeight="false" outlineLevel="0" collapsed="false"/>
    <row r="3476" customFormat="false" ht="15" hidden="false" customHeight="false" outlineLevel="0" collapsed="false"/>
    <row r="3477" customFormat="false" ht="15" hidden="false" customHeight="false" outlineLevel="0" collapsed="false"/>
    <row r="3478" customFormat="false" ht="15" hidden="false" customHeight="false" outlineLevel="0" collapsed="false"/>
    <row r="3479" customFormat="false" ht="15" hidden="false" customHeight="false" outlineLevel="0" collapsed="false"/>
    <row r="3480" customFormat="false" ht="15" hidden="false" customHeight="false" outlineLevel="0" collapsed="false"/>
    <row r="3481" customFormat="false" ht="15" hidden="false" customHeight="false" outlineLevel="0" collapsed="false"/>
    <row r="3482" customFormat="false" ht="15" hidden="false" customHeight="false" outlineLevel="0" collapsed="false"/>
    <row r="3483" customFormat="false" ht="15" hidden="false" customHeight="false" outlineLevel="0" collapsed="false"/>
    <row r="3484" customFormat="false" ht="15" hidden="false" customHeight="false" outlineLevel="0" collapsed="false"/>
    <row r="3485" customFormat="false" ht="15" hidden="false" customHeight="false" outlineLevel="0" collapsed="false"/>
    <row r="3486" customFormat="false" ht="15" hidden="false" customHeight="false" outlineLevel="0" collapsed="false"/>
    <row r="3487" customFormat="false" ht="15" hidden="false" customHeight="false" outlineLevel="0" collapsed="false"/>
    <row r="3488" customFormat="false" ht="15" hidden="false" customHeight="false" outlineLevel="0" collapsed="false"/>
    <row r="3489" customFormat="false" ht="15" hidden="false" customHeight="false" outlineLevel="0" collapsed="false"/>
    <row r="3490" customFormat="false" ht="15" hidden="false" customHeight="false" outlineLevel="0" collapsed="false"/>
    <row r="3491" customFormat="false" ht="15" hidden="false" customHeight="false" outlineLevel="0" collapsed="false"/>
    <row r="3492" customFormat="false" ht="15" hidden="false" customHeight="false" outlineLevel="0" collapsed="false"/>
    <row r="3493" customFormat="false" ht="15" hidden="false" customHeight="false" outlineLevel="0" collapsed="false"/>
    <row r="3494" customFormat="false" ht="15" hidden="false" customHeight="false" outlineLevel="0" collapsed="false"/>
    <row r="3495" customFormat="false" ht="15" hidden="false" customHeight="false" outlineLevel="0" collapsed="false"/>
    <row r="3496" customFormat="false" ht="15" hidden="false" customHeight="false" outlineLevel="0" collapsed="false"/>
    <row r="3497" customFormat="false" ht="15" hidden="false" customHeight="false" outlineLevel="0" collapsed="false"/>
    <row r="3498" customFormat="false" ht="15" hidden="false" customHeight="false" outlineLevel="0" collapsed="false"/>
    <row r="3499" customFormat="false" ht="15" hidden="false" customHeight="false" outlineLevel="0" collapsed="false"/>
    <row r="3500" customFormat="false" ht="15" hidden="false" customHeight="false" outlineLevel="0" collapsed="false"/>
    <row r="3501" customFormat="false" ht="15" hidden="false" customHeight="false" outlineLevel="0" collapsed="false"/>
    <row r="3502" customFormat="false" ht="15" hidden="false" customHeight="false" outlineLevel="0" collapsed="false"/>
    <row r="3503" customFormat="false" ht="15" hidden="false" customHeight="false" outlineLevel="0" collapsed="false"/>
    <row r="3504" customFormat="false" ht="15" hidden="false" customHeight="false" outlineLevel="0" collapsed="false"/>
    <row r="3505" customFormat="false" ht="15" hidden="false" customHeight="false" outlineLevel="0" collapsed="false"/>
    <row r="3506" customFormat="false" ht="15" hidden="false" customHeight="false" outlineLevel="0" collapsed="false"/>
    <row r="3507" customFormat="false" ht="15" hidden="false" customHeight="false" outlineLevel="0" collapsed="false"/>
    <row r="3508" customFormat="false" ht="15" hidden="false" customHeight="false" outlineLevel="0" collapsed="false"/>
    <row r="3509" customFormat="false" ht="15" hidden="false" customHeight="false" outlineLevel="0" collapsed="false"/>
    <row r="3510" customFormat="false" ht="15" hidden="false" customHeight="false" outlineLevel="0" collapsed="false"/>
    <row r="3511" customFormat="false" ht="15" hidden="false" customHeight="false" outlineLevel="0" collapsed="false"/>
    <row r="3512" customFormat="false" ht="15" hidden="false" customHeight="false" outlineLevel="0" collapsed="false"/>
    <row r="3513" customFormat="false" ht="15" hidden="false" customHeight="false" outlineLevel="0" collapsed="false"/>
    <row r="3514" customFormat="false" ht="15" hidden="false" customHeight="false" outlineLevel="0" collapsed="false"/>
    <row r="3515" customFormat="false" ht="15" hidden="false" customHeight="false" outlineLevel="0" collapsed="false"/>
    <row r="3516" customFormat="false" ht="15" hidden="false" customHeight="false" outlineLevel="0" collapsed="false"/>
    <row r="3517" customFormat="false" ht="15" hidden="false" customHeight="false" outlineLevel="0" collapsed="false"/>
    <row r="3518" customFormat="false" ht="15" hidden="false" customHeight="false" outlineLevel="0" collapsed="false"/>
    <row r="3519" customFormat="false" ht="15" hidden="false" customHeight="false" outlineLevel="0" collapsed="false"/>
    <row r="3520" customFormat="false" ht="15" hidden="false" customHeight="false" outlineLevel="0" collapsed="false"/>
    <row r="3521" customFormat="false" ht="15" hidden="false" customHeight="false" outlineLevel="0" collapsed="false"/>
    <row r="3522" customFormat="false" ht="15" hidden="false" customHeight="false" outlineLevel="0" collapsed="false"/>
    <row r="3523" customFormat="false" ht="15" hidden="false" customHeight="false" outlineLevel="0" collapsed="false"/>
    <row r="3524" customFormat="false" ht="15" hidden="false" customHeight="false" outlineLevel="0" collapsed="false"/>
    <row r="3525" customFormat="false" ht="15" hidden="false" customHeight="false" outlineLevel="0" collapsed="false"/>
    <row r="3526" customFormat="false" ht="15" hidden="false" customHeight="false" outlineLevel="0" collapsed="false"/>
    <row r="3527" customFormat="false" ht="15" hidden="false" customHeight="false" outlineLevel="0" collapsed="false"/>
    <row r="3528" customFormat="false" ht="15" hidden="false" customHeight="false" outlineLevel="0" collapsed="false"/>
    <row r="3529" customFormat="false" ht="15" hidden="false" customHeight="false" outlineLevel="0" collapsed="false"/>
    <row r="3530" customFormat="false" ht="15" hidden="false" customHeight="false" outlineLevel="0" collapsed="false"/>
    <row r="3531" customFormat="false" ht="15" hidden="false" customHeight="false" outlineLevel="0" collapsed="false"/>
    <row r="3532" customFormat="false" ht="15" hidden="false" customHeight="false" outlineLevel="0" collapsed="false"/>
    <row r="3533" customFormat="false" ht="15" hidden="false" customHeight="false" outlineLevel="0" collapsed="false"/>
    <row r="3534" customFormat="false" ht="15" hidden="false" customHeight="false" outlineLevel="0" collapsed="false"/>
    <row r="3535" customFormat="false" ht="15" hidden="false" customHeight="false" outlineLevel="0" collapsed="false"/>
    <row r="3536" customFormat="false" ht="15" hidden="false" customHeight="false" outlineLevel="0" collapsed="false"/>
    <row r="3537" customFormat="false" ht="15" hidden="false" customHeight="false" outlineLevel="0" collapsed="false"/>
    <row r="3538" customFormat="false" ht="15" hidden="false" customHeight="false" outlineLevel="0" collapsed="false"/>
    <row r="3539" customFormat="false" ht="15" hidden="false" customHeight="false" outlineLevel="0" collapsed="false"/>
    <row r="3540" customFormat="false" ht="15" hidden="false" customHeight="false" outlineLevel="0" collapsed="false"/>
    <row r="3541" customFormat="false" ht="15" hidden="false" customHeight="false" outlineLevel="0" collapsed="false"/>
    <row r="3542" customFormat="false" ht="15" hidden="false" customHeight="false" outlineLevel="0" collapsed="false"/>
    <row r="3543" customFormat="false" ht="15" hidden="false" customHeight="false" outlineLevel="0" collapsed="false"/>
    <row r="3544" customFormat="false" ht="15" hidden="false" customHeight="false" outlineLevel="0" collapsed="false"/>
    <row r="3545" customFormat="false" ht="15" hidden="false" customHeight="false" outlineLevel="0" collapsed="false"/>
    <row r="3546" customFormat="false" ht="15" hidden="false" customHeight="false" outlineLevel="0" collapsed="false"/>
    <row r="3547" customFormat="false" ht="15" hidden="false" customHeight="false" outlineLevel="0" collapsed="false"/>
    <row r="3548" customFormat="false" ht="15" hidden="false" customHeight="false" outlineLevel="0" collapsed="false"/>
    <row r="3549" customFormat="false" ht="15" hidden="false" customHeight="false" outlineLevel="0" collapsed="false"/>
    <row r="3550" customFormat="false" ht="15" hidden="false" customHeight="false" outlineLevel="0" collapsed="false"/>
    <row r="3551" customFormat="false" ht="15" hidden="false" customHeight="false" outlineLevel="0" collapsed="false"/>
    <row r="3552" customFormat="false" ht="15" hidden="false" customHeight="false" outlineLevel="0" collapsed="false"/>
    <row r="3553" customFormat="false" ht="15" hidden="false" customHeight="false" outlineLevel="0" collapsed="false"/>
    <row r="3554" customFormat="false" ht="15" hidden="false" customHeight="false" outlineLevel="0" collapsed="false"/>
    <row r="3555" customFormat="false" ht="15" hidden="false" customHeight="false" outlineLevel="0" collapsed="false"/>
    <row r="3556" customFormat="false" ht="15" hidden="false" customHeight="false" outlineLevel="0" collapsed="false"/>
    <row r="3557" customFormat="false" ht="15" hidden="false" customHeight="false" outlineLevel="0" collapsed="false"/>
    <row r="3558" customFormat="false" ht="15" hidden="false" customHeight="false" outlineLevel="0" collapsed="false"/>
    <row r="3559" customFormat="false" ht="15" hidden="false" customHeight="false" outlineLevel="0" collapsed="false"/>
    <row r="3560" customFormat="false" ht="15" hidden="false" customHeight="false" outlineLevel="0" collapsed="false"/>
    <row r="3561" customFormat="false" ht="15" hidden="false" customHeight="false" outlineLevel="0" collapsed="false"/>
    <row r="3562" customFormat="false" ht="15" hidden="false" customHeight="false" outlineLevel="0" collapsed="false"/>
    <row r="3563" customFormat="false" ht="15" hidden="false" customHeight="false" outlineLevel="0" collapsed="false"/>
    <row r="3564" customFormat="false" ht="15" hidden="false" customHeight="false" outlineLevel="0" collapsed="false"/>
    <row r="3565" customFormat="false" ht="15" hidden="false" customHeight="false" outlineLevel="0" collapsed="false"/>
    <row r="3566" customFormat="false" ht="15" hidden="false" customHeight="false" outlineLevel="0" collapsed="false"/>
    <row r="3567" customFormat="false" ht="15" hidden="false" customHeight="false" outlineLevel="0" collapsed="false"/>
    <row r="3568" customFormat="false" ht="15" hidden="false" customHeight="false" outlineLevel="0" collapsed="false"/>
    <row r="3569" customFormat="false" ht="15" hidden="false" customHeight="false" outlineLevel="0" collapsed="false"/>
    <row r="3570" customFormat="false" ht="15" hidden="false" customHeight="false" outlineLevel="0" collapsed="false"/>
    <row r="3571" customFormat="false" ht="15" hidden="false" customHeight="false" outlineLevel="0" collapsed="false"/>
    <row r="3572" customFormat="false" ht="15" hidden="false" customHeight="false" outlineLevel="0" collapsed="false"/>
    <row r="3573" customFormat="false" ht="15" hidden="false" customHeight="false" outlineLevel="0" collapsed="false"/>
    <row r="3574" customFormat="false" ht="15" hidden="false" customHeight="false" outlineLevel="0" collapsed="false"/>
    <row r="3575" customFormat="false" ht="15" hidden="false" customHeight="false" outlineLevel="0" collapsed="false"/>
    <row r="3576" customFormat="false" ht="15" hidden="false" customHeight="false" outlineLevel="0" collapsed="false"/>
    <row r="3577" customFormat="false" ht="15" hidden="false" customHeight="false" outlineLevel="0" collapsed="false"/>
    <row r="3578" customFormat="false" ht="15" hidden="false" customHeight="false" outlineLevel="0" collapsed="false"/>
    <row r="3579" customFormat="false" ht="15" hidden="false" customHeight="false" outlineLevel="0" collapsed="false"/>
    <row r="3580" customFormat="false" ht="15" hidden="false" customHeight="false" outlineLevel="0" collapsed="false"/>
    <row r="3581" customFormat="false" ht="15" hidden="false" customHeight="false" outlineLevel="0" collapsed="false"/>
    <row r="3582" customFormat="false" ht="15" hidden="false" customHeight="false" outlineLevel="0" collapsed="false"/>
    <row r="3583" customFormat="false" ht="15" hidden="false" customHeight="false" outlineLevel="0" collapsed="false"/>
    <row r="3584" customFormat="false" ht="15" hidden="false" customHeight="false" outlineLevel="0" collapsed="false"/>
    <row r="3585" customFormat="false" ht="15" hidden="false" customHeight="false" outlineLevel="0" collapsed="false"/>
    <row r="3586" customFormat="false" ht="15" hidden="false" customHeight="false" outlineLevel="0" collapsed="false"/>
    <row r="3587" customFormat="false" ht="15" hidden="false" customHeight="false" outlineLevel="0" collapsed="false"/>
    <row r="3588" customFormat="false" ht="15" hidden="false" customHeight="false" outlineLevel="0" collapsed="false"/>
    <row r="3589" customFormat="false" ht="15" hidden="false" customHeight="false" outlineLevel="0" collapsed="false"/>
    <row r="3590" customFormat="false" ht="15" hidden="false" customHeight="false" outlineLevel="0" collapsed="false"/>
    <row r="3591" customFormat="false" ht="15" hidden="false" customHeight="false" outlineLevel="0" collapsed="false"/>
    <row r="3592" customFormat="false" ht="15" hidden="false" customHeight="false" outlineLevel="0" collapsed="false"/>
    <row r="3593" customFormat="false" ht="15" hidden="false" customHeight="false" outlineLevel="0" collapsed="false"/>
    <row r="3594" customFormat="false" ht="15" hidden="false" customHeight="false" outlineLevel="0" collapsed="false"/>
    <row r="3595" customFormat="false" ht="15" hidden="false" customHeight="false" outlineLevel="0" collapsed="false"/>
    <row r="3596" customFormat="false" ht="15" hidden="false" customHeight="false" outlineLevel="0" collapsed="false"/>
    <row r="3597" customFormat="false" ht="15" hidden="false" customHeight="false" outlineLevel="0" collapsed="false"/>
    <row r="3598" customFormat="false" ht="15" hidden="false" customHeight="false" outlineLevel="0" collapsed="false"/>
    <row r="3599" customFormat="false" ht="15" hidden="false" customHeight="false" outlineLevel="0" collapsed="false"/>
    <row r="3600" customFormat="false" ht="15" hidden="false" customHeight="false" outlineLevel="0" collapsed="false"/>
    <row r="3601" customFormat="false" ht="15" hidden="false" customHeight="false" outlineLevel="0" collapsed="false"/>
    <row r="3602" customFormat="false" ht="15" hidden="false" customHeight="false" outlineLevel="0" collapsed="false"/>
    <row r="3603" customFormat="false" ht="15" hidden="false" customHeight="false" outlineLevel="0" collapsed="false"/>
    <row r="3604" customFormat="false" ht="15" hidden="false" customHeight="false" outlineLevel="0" collapsed="false"/>
    <row r="3605" customFormat="false" ht="15" hidden="false" customHeight="false" outlineLevel="0" collapsed="false"/>
    <row r="3606" customFormat="false" ht="15" hidden="false" customHeight="false" outlineLevel="0" collapsed="false"/>
    <row r="3607" customFormat="false" ht="15" hidden="false" customHeight="false" outlineLevel="0" collapsed="false"/>
    <row r="3608" customFormat="false" ht="15" hidden="false" customHeight="false" outlineLevel="0" collapsed="false"/>
    <row r="3609" customFormat="false" ht="15" hidden="false" customHeight="false" outlineLevel="0" collapsed="false"/>
    <row r="3610" customFormat="false" ht="15" hidden="false" customHeight="false" outlineLevel="0" collapsed="false"/>
    <row r="3611" customFormat="false" ht="15" hidden="false" customHeight="false" outlineLevel="0" collapsed="false"/>
    <row r="3612" customFormat="false" ht="15" hidden="false" customHeight="false" outlineLevel="0" collapsed="false"/>
    <row r="3613" customFormat="false" ht="15" hidden="false" customHeight="false" outlineLevel="0" collapsed="false"/>
    <row r="3614" customFormat="false" ht="15" hidden="false" customHeight="false" outlineLevel="0" collapsed="false"/>
    <row r="3615" customFormat="false" ht="15" hidden="false" customHeight="false" outlineLevel="0" collapsed="false"/>
    <row r="3616" customFormat="false" ht="15" hidden="false" customHeight="false" outlineLevel="0" collapsed="false"/>
    <row r="3617" customFormat="false" ht="15" hidden="false" customHeight="false" outlineLevel="0" collapsed="false"/>
    <row r="3618" customFormat="false" ht="15" hidden="false" customHeight="false" outlineLevel="0" collapsed="false"/>
    <row r="3619" customFormat="false" ht="15" hidden="false" customHeight="false" outlineLevel="0" collapsed="false"/>
    <row r="3620" customFormat="false" ht="15" hidden="false" customHeight="false" outlineLevel="0" collapsed="false"/>
    <row r="3621" customFormat="false" ht="15" hidden="false" customHeight="false" outlineLevel="0" collapsed="false"/>
    <row r="3622" customFormat="false" ht="15" hidden="false" customHeight="false" outlineLevel="0" collapsed="false"/>
    <row r="3623" customFormat="false" ht="15" hidden="false" customHeight="false" outlineLevel="0" collapsed="false"/>
    <row r="3624" customFormat="false" ht="15" hidden="false" customHeight="false" outlineLevel="0" collapsed="false"/>
    <row r="3625" customFormat="false" ht="15" hidden="false" customHeight="false" outlineLevel="0" collapsed="false"/>
    <row r="3626" customFormat="false" ht="15" hidden="false" customHeight="false" outlineLevel="0" collapsed="false"/>
    <row r="3627" customFormat="false" ht="15" hidden="false" customHeight="false" outlineLevel="0" collapsed="false"/>
    <row r="3628" customFormat="false" ht="15" hidden="false" customHeight="false" outlineLevel="0" collapsed="false"/>
    <row r="3629" customFormat="false" ht="15" hidden="false" customHeight="false" outlineLevel="0" collapsed="false"/>
    <row r="3630" customFormat="false" ht="15" hidden="false" customHeight="false" outlineLevel="0" collapsed="false"/>
    <row r="3631" customFormat="false" ht="15" hidden="false" customHeight="false" outlineLevel="0" collapsed="false"/>
    <row r="3632" customFormat="false" ht="15" hidden="false" customHeight="false" outlineLevel="0" collapsed="false"/>
    <row r="3633" customFormat="false" ht="15" hidden="false" customHeight="false" outlineLevel="0" collapsed="false"/>
    <row r="3634" customFormat="false" ht="15" hidden="false" customHeight="false" outlineLevel="0" collapsed="false"/>
    <row r="3635" customFormat="false" ht="15" hidden="false" customHeight="false" outlineLevel="0" collapsed="false"/>
    <row r="3636" customFormat="false" ht="15" hidden="false" customHeight="false" outlineLevel="0" collapsed="false"/>
    <row r="3637" customFormat="false" ht="15" hidden="false" customHeight="false" outlineLevel="0" collapsed="false"/>
    <row r="3638" customFormat="false" ht="15" hidden="false" customHeight="false" outlineLevel="0" collapsed="false"/>
    <row r="3639" customFormat="false" ht="15" hidden="false" customHeight="false" outlineLevel="0" collapsed="false"/>
    <row r="3640" customFormat="false" ht="15" hidden="false" customHeight="false" outlineLevel="0" collapsed="false"/>
    <row r="3641" customFormat="false" ht="15" hidden="false" customHeight="false" outlineLevel="0" collapsed="false"/>
    <row r="3642" customFormat="false" ht="15" hidden="false" customHeight="false" outlineLevel="0" collapsed="false"/>
    <row r="3643" customFormat="false" ht="15" hidden="false" customHeight="false" outlineLevel="0" collapsed="false"/>
    <row r="3644" customFormat="false" ht="15" hidden="false" customHeight="false" outlineLevel="0" collapsed="false"/>
    <row r="3645" customFormat="false" ht="15" hidden="false" customHeight="false" outlineLevel="0" collapsed="false"/>
    <row r="3646" customFormat="false" ht="15" hidden="false" customHeight="false" outlineLevel="0" collapsed="false"/>
    <row r="3647" customFormat="false" ht="15" hidden="false" customHeight="false" outlineLevel="0" collapsed="false"/>
    <row r="3648" customFormat="false" ht="15" hidden="false" customHeight="false" outlineLevel="0" collapsed="false"/>
    <row r="3649" customFormat="false" ht="15" hidden="false" customHeight="false" outlineLevel="0" collapsed="false"/>
    <row r="3650" customFormat="false" ht="15" hidden="false" customHeight="false" outlineLevel="0" collapsed="false"/>
    <row r="3651" customFormat="false" ht="15" hidden="false" customHeight="false" outlineLevel="0" collapsed="false"/>
    <row r="3652" customFormat="false" ht="15" hidden="false" customHeight="false" outlineLevel="0" collapsed="false"/>
    <row r="3653" customFormat="false" ht="15" hidden="false" customHeight="false" outlineLevel="0" collapsed="false"/>
    <row r="3654" customFormat="false" ht="15" hidden="false" customHeight="false" outlineLevel="0" collapsed="false"/>
    <row r="3655" customFormat="false" ht="15" hidden="false" customHeight="false" outlineLevel="0" collapsed="false"/>
    <row r="3656" customFormat="false" ht="15" hidden="false" customHeight="false" outlineLevel="0" collapsed="false"/>
    <row r="3657" customFormat="false" ht="15" hidden="false" customHeight="false" outlineLevel="0" collapsed="false"/>
    <row r="3658" customFormat="false" ht="15" hidden="false" customHeight="false" outlineLevel="0" collapsed="false"/>
    <row r="3659" customFormat="false" ht="15" hidden="false" customHeight="false" outlineLevel="0" collapsed="false"/>
    <row r="3660" customFormat="false" ht="15" hidden="false" customHeight="false" outlineLevel="0" collapsed="false"/>
    <row r="3661" customFormat="false" ht="15" hidden="false" customHeight="false" outlineLevel="0" collapsed="false"/>
    <row r="3662" customFormat="false" ht="15" hidden="false" customHeight="false" outlineLevel="0" collapsed="false"/>
    <row r="3663" customFormat="false" ht="15" hidden="false" customHeight="false" outlineLevel="0" collapsed="false"/>
    <row r="3664" customFormat="false" ht="15" hidden="false" customHeight="false" outlineLevel="0" collapsed="false"/>
    <row r="3665" customFormat="false" ht="15" hidden="false" customHeight="false" outlineLevel="0" collapsed="false"/>
    <row r="3666" customFormat="false" ht="15" hidden="false" customHeight="false" outlineLevel="0" collapsed="false"/>
    <row r="3667" customFormat="false" ht="15" hidden="false" customHeight="false" outlineLevel="0" collapsed="false"/>
    <row r="3668" customFormat="false" ht="15" hidden="false" customHeight="false" outlineLevel="0" collapsed="false"/>
    <row r="3669" customFormat="false" ht="15" hidden="false" customHeight="false" outlineLevel="0" collapsed="false"/>
    <row r="3670" customFormat="false" ht="15" hidden="false" customHeight="false" outlineLevel="0" collapsed="false"/>
    <row r="3671" customFormat="false" ht="15" hidden="false" customHeight="false" outlineLevel="0" collapsed="false"/>
    <row r="3672" customFormat="false" ht="15" hidden="false" customHeight="false" outlineLevel="0" collapsed="false"/>
    <row r="3673" customFormat="false" ht="15" hidden="false" customHeight="false" outlineLevel="0" collapsed="false"/>
    <row r="3674" customFormat="false" ht="15" hidden="false" customHeight="false" outlineLevel="0" collapsed="false"/>
    <row r="3675" customFormat="false" ht="15" hidden="false" customHeight="false" outlineLevel="0" collapsed="false"/>
    <row r="3676" customFormat="false" ht="15" hidden="false" customHeight="false" outlineLevel="0" collapsed="false"/>
    <row r="3677" customFormat="false" ht="15" hidden="false" customHeight="false" outlineLevel="0" collapsed="false"/>
    <row r="3678" customFormat="false" ht="15" hidden="false" customHeight="false" outlineLevel="0" collapsed="false"/>
    <row r="3679" customFormat="false" ht="15" hidden="false" customHeight="false" outlineLevel="0" collapsed="false"/>
    <row r="3680" customFormat="false" ht="15" hidden="false" customHeight="false" outlineLevel="0" collapsed="false"/>
    <row r="3681" customFormat="false" ht="15" hidden="false" customHeight="false" outlineLevel="0" collapsed="false"/>
    <row r="3682" customFormat="false" ht="15" hidden="false" customHeight="false" outlineLevel="0" collapsed="false"/>
    <row r="3683" customFormat="false" ht="15" hidden="false" customHeight="false" outlineLevel="0" collapsed="false"/>
    <row r="3684" customFormat="false" ht="15" hidden="false" customHeight="false" outlineLevel="0" collapsed="false"/>
    <row r="3685" customFormat="false" ht="15" hidden="false" customHeight="false" outlineLevel="0" collapsed="false"/>
    <row r="3686" customFormat="false" ht="15" hidden="false" customHeight="false" outlineLevel="0" collapsed="false"/>
    <row r="3687" customFormat="false" ht="15" hidden="false" customHeight="false" outlineLevel="0" collapsed="false"/>
    <row r="3688" customFormat="false" ht="15" hidden="false" customHeight="false" outlineLevel="0" collapsed="false"/>
    <row r="3689" customFormat="false" ht="15" hidden="false" customHeight="false" outlineLevel="0" collapsed="false"/>
    <row r="3690" customFormat="false" ht="15" hidden="false" customHeight="false" outlineLevel="0" collapsed="false"/>
    <row r="3691" customFormat="false" ht="15" hidden="false" customHeight="false" outlineLevel="0" collapsed="false"/>
    <row r="3692" customFormat="false" ht="15" hidden="false" customHeight="false" outlineLevel="0" collapsed="false"/>
    <row r="3693" customFormat="false" ht="15" hidden="false" customHeight="false" outlineLevel="0" collapsed="false"/>
    <row r="3694" customFormat="false" ht="15" hidden="false" customHeight="false" outlineLevel="0" collapsed="false"/>
    <row r="3695" customFormat="false" ht="15" hidden="false" customHeight="false" outlineLevel="0" collapsed="false"/>
    <row r="3696" customFormat="false" ht="15" hidden="false" customHeight="false" outlineLevel="0" collapsed="false"/>
    <row r="3697" customFormat="false" ht="15" hidden="false" customHeight="false" outlineLevel="0" collapsed="false"/>
    <row r="3698" customFormat="false" ht="15" hidden="false" customHeight="false" outlineLevel="0" collapsed="false"/>
    <row r="3699" customFormat="false" ht="15" hidden="false" customHeight="false" outlineLevel="0" collapsed="false"/>
    <row r="3700" customFormat="false" ht="15" hidden="false" customHeight="false" outlineLevel="0" collapsed="false"/>
    <row r="3701" customFormat="false" ht="15" hidden="false" customHeight="false" outlineLevel="0" collapsed="false"/>
    <row r="3702" customFormat="false" ht="15" hidden="false" customHeight="false" outlineLevel="0" collapsed="false"/>
    <row r="3703" customFormat="false" ht="15" hidden="false" customHeight="false" outlineLevel="0" collapsed="false"/>
    <row r="3704" customFormat="false" ht="15" hidden="false" customHeight="false" outlineLevel="0" collapsed="false"/>
    <row r="3705" customFormat="false" ht="15" hidden="false" customHeight="false" outlineLevel="0" collapsed="false"/>
    <row r="3706" customFormat="false" ht="15" hidden="false" customHeight="false" outlineLevel="0" collapsed="false"/>
    <row r="3707" customFormat="false" ht="15" hidden="false" customHeight="false" outlineLevel="0" collapsed="false"/>
    <row r="3708" customFormat="false" ht="15" hidden="false" customHeight="false" outlineLevel="0" collapsed="false"/>
    <row r="3709" customFormat="false" ht="15" hidden="false" customHeight="false" outlineLevel="0" collapsed="false"/>
    <row r="3710" customFormat="false" ht="15" hidden="false" customHeight="false" outlineLevel="0" collapsed="false"/>
    <row r="3711" customFormat="false" ht="15" hidden="false" customHeight="false" outlineLevel="0" collapsed="false"/>
    <row r="3712" customFormat="false" ht="15" hidden="false" customHeight="false" outlineLevel="0" collapsed="false"/>
    <row r="3713" customFormat="false" ht="15" hidden="false" customHeight="false" outlineLevel="0" collapsed="false"/>
    <row r="3714" customFormat="false" ht="15" hidden="false" customHeight="false" outlineLevel="0" collapsed="false"/>
    <row r="3715" customFormat="false" ht="15" hidden="false" customHeight="false" outlineLevel="0" collapsed="false"/>
    <row r="3716" customFormat="false" ht="15" hidden="false" customHeight="false" outlineLevel="0" collapsed="false"/>
    <row r="3717" customFormat="false" ht="15" hidden="false" customHeight="false" outlineLevel="0" collapsed="false"/>
    <row r="3718" customFormat="false" ht="15" hidden="false" customHeight="false" outlineLevel="0" collapsed="false"/>
    <row r="3719" customFormat="false" ht="15" hidden="false" customHeight="false" outlineLevel="0" collapsed="false"/>
    <row r="3720" customFormat="false" ht="15" hidden="false" customHeight="false" outlineLevel="0" collapsed="false"/>
    <row r="3721" customFormat="false" ht="15" hidden="false" customHeight="false" outlineLevel="0" collapsed="false"/>
    <row r="3722" customFormat="false" ht="15" hidden="false" customHeight="false" outlineLevel="0" collapsed="false"/>
    <row r="3723" customFormat="false" ht="15" hidden="false" customHeight="false" outlineLevel="0" collapsed="false"/>
    <row r="3724" customFormat="false" ht="15" hidden="false" customHeight="false" outlineLevel="0" collapsed="false"/>
    <row r="3725" customFormat="false" ht="15" hidden="false" customHeight="false" outlineLevel="0" collapsed="false"/>
    <row r="3726" customFormat="false" ht="15" hidden="false" customHeight="false" outlineLevel="0" collapsed="false"/>
    <row r="3727" customFormat="false" ht="15" hidden="false" customHeight="false" outlineLevel="0" collapsed="false"/>
    <row r="3728" customFormat="false" ht="15" hidden="false" customHeight="false" outlineLevel="0" collapsed="false"/>
    <row r="3729" customFormat="false" ht="15" hidden="false" customHeight="false" outlineLevel="0" collapsed="false"/>
    <row r="3730" customFormat="false" ht="15" hidden="false" customHeight="false" outlineLevel="0" collapsed="false"/>
    <row r="3731" customFormat="false" ht="15" hidden="false" customHeight="false" outlineLevel="0" collapsed="false"/>
    <row r="3732" customFormat="false" ht="15" hidden="false" customHeight="false" outlineLevel="0" collapsed="false"/>
    <row r="3733" customFormat="false" ht="15" hidden="false" customHeight="false" outlineLevel="0" collapsed="false"/>
    <row r="3734" customFormat="false" ht="15" hidden="false" customHeight="false" outlineLevel="0" collapsed="false"/>
    <row r="3735" customFormat="false" ht="15" hidden="false" customHeight="false" outlineLevel="0" collapsed="false"/>
    <row r="3736" customFormat="false" ht="15" hidden="false" customHeight="false" outlineLevel="0" collapsed="false"/>
    <row r="3737" customFormat="false" ht="15" hidden="false" customHeight="false" outlineLevel="0" collapsed="false"/>
    <row r="3738" customFormat="false" ht="15" hidden="false" customHeight="false" outlineLevel="0" collapsed="false"/>
    <row r="3739" customFormat="false" ht="15" hidden="false" customHeight="false" outlineLevel="0" collapsed="false"/>
    <row r="3740" customFormat="false" ht="15" hidden="false" customHeight="false" outlineLevel="0" collapsed="false"/>
    <row r="3741" customFormat="false" ht="15" hidden="false" customHeight="false" outlineLevel="0" collapsed="false"/>
    <row r="3742" customFormat="false" ht="15" hidden="false" customHeight="false" outlineLevel="0" collapsed="false"/>
    <row r="3743" customFormat="false" ht="15" hidden="false" customHeight="false" outlineLevel="0" collapsed="false"/>
    <row r="3744" customFormat="false" ht="15" hidden="false" customHeight="false" outlineLevel="0" collapsed="false"/>
    <row r="3745" customFormat="false" ht="15" hidden="false" customHeight="false" outlineLevel="0" collapsed="false"/>
    <row r="3746" customFormat="false" ht="15" hidden="false" customHeight="false" outlineLevel="0" collapsed="false"/>
    <row r="3747" customFormat="false" ht="15" hidden="false" customHeight="false" outlineLevel="0" collapsed="false"/>
    <row r="3748" customFormat="false" ht="15" hidden="false" customHeight="false" outlineLevel="0" collapsed="false"/>
    <row r="3749" customFormat="false" ht="15" hidden="false" customHeight="false" outlineLevel="0" collapsed="false"/>
    <row r="3750" customFormat="false" ht="15" hidden="false" customHeight="false" outlineLevel="0" collapsed="false"/>
    <row r="3751" customFormat="false" ht="15" hidden="false" customHeight="false" outlineLevel="0" collapsed="false"/>
    <row r="3752" customFormat="false" ht="15" hidden="false" customHeight="false" outlineLevel="0" collapsed="false"/>
    <row r="3753" customFormat="false" ht="15" hidden="false" customHeight="false" outlineLevel="0" collapsed="false"/>
    <row r="3754" customFormat="false" ht="15" hidden="false" customHeight="false" outlineLevel="0" collapsed="false"/>
    <row r="3755" customFormat="false" ht="15" hidden="false" customHeight="false" outlineLevel="0" collapsed="false"/>
    <row r="3756" customFormat="false" ht="15" hidden="false" customHeight="false" outlineLevel="0" collapsed="false"/>
    <row r="3757" customFormat="false" ht="15" hidden="false" customHeight="false" outlineLevel="0" collapsed="false"/>
    <row r="3758" customFormat="false" ht="15" hidden="false" customHeight="false" outlineLevel="0" collapsed="false"/>
    <row r="3759" customFormat="false" ht="15" hidden="false" customHeight="false" outlineLevel="0" collapsed="false"/>
    <row r="3760" customFormat="false" ht="15" hidden="false" customHeight="false" outlineLevel="0" collapsed="false"/>
    <row r="3761" customFormat="false" ht="15" hidden="false" customHeight="false" outlineLevel="0" collapsed="false"/>
    <row r="3762" customFormat="false" ht="15" hidden="false" customHeight="false" outlineLevel="0" collapsed="false"/>
    <row r="3763" customFormat="false" ht="15" hidden="false" customHeight="false" outlineLevel="0" collapsed="false"/>
    <row r="3764" customFormat="false" ht="15" hidden="false" customHeight="false" outlineLevel="0" collapsed="false"/>
    <row r="3765" customFormat="false" ht="15" hidden="false" customHeight="false" outlineLevel="0" collapsed="false"/>
    <row r="3766" customFormat="false" ht="15" hidden="false" customHeight="false" outlineLevel="0" collapsed="false"/>
    <row r="3767" customFormat="false" ht="15" hidden="false" customHeight="false" outlineLevel="0" collapsed="false"/>
    <row r="3768" customFormat="false" ht="15" hidden="false" customHeight="false" outlineLevel="0" collapsed="false"/>
    <row r="3769" customFormat="false" ht="15" hidden="false" customHeight="false" outlineLevel="0" collapsed="false"/>
    <row r="3770" customFormat="false" ht="15" hidden="false" customHeight="false" outlineLevel="0" collapsed="false"/>
    <row r="3771" customFormat="false" ht="15" hidden="false" customHeight="false" outlineLevel="0" collapsed="false"/>
    <row r="3772" customFormat="false" ht="15" hidden="false" customHeight="false" outlineLevel="0" collapsed="false"/>
    <row r="3773" customFormat="false" ht="15" hidden="false" customHeight="false" outlineLevel="0" collapsed="false"/>
    <row r="3774" customFormat="false" ht="15" hidden="false" customHeight="false" outlineLevel="0" collapsed="false"/>
    <row r="3775" customFormat="false" ht="15" hidden="false" customHeight="false" outlineLevel="0" collapsed="false"/>
    <row r="3776" customFormat="false" ht="15" hidden="false" customHeight="false" outlineLevel="0" collapsed="false"/>
    <row r="3777" customFormat="false" ht="15" hidden="false" customHeight="false" outlineLevel="0" collapsed="false"/>
    <row r="3778" customFormat="false" ht="15" hidden="false" customHeight="false" outlineLevel="0" collapsed="false"/>
    <row r="3779" customFormat="false" ht="15" hidden="false" customHeight="false" outlineLevel="0" collapsed="false"/>
    <row r="3780" customFormat="false" ht="15" hidden="false" customHeight="false" outlineLevel="0" collapsed="false"/>
    <row r="3781" customFormat="false" ht="15" hidden="false" customHeight="false" outlineLevel="0" collapsed="false"/>
    <row r="3782" customFormat="false" ht="15" hidden="false" customHeight="false" outlineLevel="0" collapsed="false"/>
    <row r="3783" customFormat="false" ht="15" hidden="false" customHeight="false" outlineLevel="0" collapsed="false"/>
    <row r="3784" customFormat="false" ht="15" hidden="false" customHeight="false" outlineLevel="0" collapsed="false"/>
    <row r="3785" customFormat="false" ht="15" hidden="false" customHeight="false" outlineLevel="0" collapsed="false"/>
    <row r="3786" customFormat="false" ht="15" hidden="false" customHeight="false" outlineLevel="0" collapsed="false"/>
    <row r="3787" customFormat="false" ht="15" hidden="false" customHeight="false" outlineLevel="0" collapsed="false"/>
    <row r="3788" customFormat="false" ht="15" hidden="false" customHeight="false" outlineLevel="0" collapsed="false"/>
    <row r="3789" customFormat="false" ht="15" hidden="false" customHeight="false" outlineLevel="0" collapsed="false"/>
    <row r="3790" customFormat="false" ht="15" hidden="false" customHeight="false" outlineLevel="0" collapsed="false"/>
    <row r="3791" customFormat="false" ht="15" hidden="false" customHeight="false" outlineLevel="0" collapsed="false"/>
    <row r="3792" customFormat="false" ht="15" hidden="false" customHeight="false" outlineLevel="0" collapsed="false"/>
    <row r="3793" customFormat="false" ht="15" hidden="false" customHeight="false" outlineLevel="0" collapsed="false"/>
    <row r="3794" customFormat="false" ht="15" hidden="false" customHeight="false" outlineLevel="0" collapsed="false"/>
    <row r="3795" customFormat="false" ht="15" hidden="false" customHeight="false" outlineLevel="0" collapsed="false"/>
    <row r="3796" customFormat="false" ht="15" hidden="false" customHeight="false" outlineLevel="0" collapsed="false"/>
    <row r="3797" customFormat="false" ht="15" hidden="false" customHeight="false" outlineLevel="0" collapsed="false"/>
    <row r="3798" customFormat="false" ht="15" hidden="false" customHeight="false" outlineLevel="0" collapsed="false"/>
    <row r="3799" customFormat="false" ht="15" hidden="false" customHeight="false" outlineLevel="0" collapsed="false"/>
    <row r="3800" customFormat="false" ht="15" hidden="false" customHeight="false" outlineLevel="0" collapsed="false"/>
    <row r="3801" customFormat="false" ht="15" hidden="false" customHeight="false" outlineLevel="0" collapsed="false"/>
    <row r="3802" customFormat="false" ht="15" hidden="false" customHeight="false" outlineLevel="0" collapsed="false"/>
    <row r="3803" customFormat="false" ht="15" hidden="false" customHeight="false" outlineLevel="0" collapsed="false"/>
    <row r="3804" customFormat="false" ht="15" hidden="false" customHeight="false" outlineLevel="0" collapsed="false"/>
    <row r="3805" customFormat="false" ht="15" hidden="false" customHeight="false" outlineLevel="0" collapsed="false"/>
    <row r="3806" customFormat="false" ht="15" hidden="false" customHeight="false" outlineLevel="0" collapsed="false"/>
    <row r="3807" customFormat="false" ht="15" hidden="false" customHeight="false" outlineLevel="0" collapsed="false"/>
    <row r="3808" customFormat="false" ht="15" hidden="false" customHeight="false" outlineLevel="0" collapsed="false"/>
    <row r="3809" customFormat="false" ht="15" hidden="false" customHeight="false" outlineLevel="0" collapsed="false"/>
    <row r="3810" customFormat="false" ht="15" hidden="false" customHeight="false" outlineLevel="0" collapsed="false"/>
    <row r="3811" customFormat="false" ht="15" hidden="false" customHeight="false" outlineLevel="0" collapsed="false"/>
    <row r="3812" customFormat="false" ht="15" hidden="false" customHeight="false" outlineLevel="0" collapsed="false"/>
    <row r="3813" customFormat="false" ht="15" hidden="false" customHeight="false" outlineLevel="0" collapsed="false"/>
    <row r="3814" customFormat="false" ht="15" hidden="false" customHeight="false" outlineLevel="0" collapsed="false"/>
    <row r="3815" customFormat="false" ht="15" hidden="false" customHeight="false" outlineLevel="0" collapsed="false"/>
    <row r="3816" customFormat="false" ht="15" hidden="false" customHeight="false" outlineLevel="0" collapsed="false"/>
    <row r="3817" customFormat="false" ht="15" hidden="false" customHeight="false" outlineLevel="0" collapsed="false"/>
    <row r="3818" customFormat="false" ht="15" hidden="false" customHeight="false" outlineLevel="0" collapsed="false"/>
    <row r="3819" customFormat="false" ht="15" hidden="false" customHeight="false" outlineLevel="0" collapsed="false"/>
    <row r="3820" customFormat="false" ht="15" hidden="false" customHeight="false" outlineLevel="0" collapsed="false"/>
    <row r="3821" customFormat="false" ht="15" hidden="false" customHeight="false" outlineLevel="0" collapsed="false"/>
    <row r="3822" customFormat="false" ht="15" hidden="false" customHeight="false" outlineLevel="0" collapsed="false"/>
    <row r="3823" customFormat="false" ht="15" hidden="false" customHeight="false" outlineLevel="0" collapsed="false"/>
    <row r="3824" customFormat="false" ht="15" hidden="false" customHeight="false" outlineLevel="0" collapsed="false"/>
    <row r="3825" customFormat="false" ht="15" hidden="false" customHeight="false" outlineLevel="0" collapsed="false"/>
    <row r="3826" customFormat="false" ht="15" hidden="false" customHeight="false" outlineLevel="0" collapsed="false"/>
    <row r="3827" customFormat="false" ht="15" hidden="false" customHeight="false" outlineLevel="0" collapsed="false"/>
    <row r="3828" customFormat="false" ht="15" hidden="false" customHeight="false" outlineLevel="0" collapsed="false"/>
    <row r="3829" customFormat="false" ht="15" hidden="false" customHeight="false" outlineLevel="0" collapsed="false"/>
    <row r="3830" customFormat="false" ht="15" hidden="false" customHeight="false" outlineLevel="0" collapsed="false"/>
    <row r="3831" customFormat="false" ht="15" hidden="false" customHeight="false" outlineLevel="0" collapsed="false"/>
    <row r="3832" customFormat="false" ht="15" hidden="false" customHeight="false" outlineLevel="0" collapsed="false"/>
    <row r="3833" customFormat="false" ht="15" hidden="false" customHeight="false" outlineLevel="0" collapsed="false"/>
    <row r="3834" customFormat="false" ht="15" hidden="false" customHeight="false" outlineLevel="0" collapsed="false"/>
    <row r="3835" customFormat="false" ht="15" hidden="false" customHeight="false" outlineLevel="0" collapsed="false"/>
    <row r="3836" customFormat="false" ht="15" hidden="false" customHeight="false" outlineLevel="0" collapsed="false"/>
    <row r="3837" customFormat="false" ht="15" hidden="false" customHeight="false" outlineLevel="0" collapsed="false"/>
    <row r="3838" customFormat="false" ht="15" hidden="false" customHeight="false" outlineLevel="0" collapsed="false"/>
    <row r="3839" customFormat="false" ht="15" hidden="false" customHeight="false" outlineLevel="0" collapsed="false"/>
    <row r="3840" customFormat="false" ht="15" hidden="false" customHeight="false" outlineLevel="0" collapsed="false"/>
    <row r="3841" customFormat="false" ht="15" hidden="false" customHeight="false" outlineLevel="0" collapsed="false"/>
    <row r="3842" customFormat="false" ht="15" hidden="false" customHeight="false" outlineLevel="0" collapsed="false"/>
    <row r="3843" customFormat="false" ht="15" hidden="false" customHeight="false" outlineLevel="0" collapsed="false"/>
    <row r="3844" customFormat="false" ht="15" hidden="false" customHeight="false" outlineLevel="0" collapsed="false"/>
    <row r="3845" customFormat="false" ht="15" hidden="false" customHeight="false" outlineLevel="0" collapsed="false"/>
    <row r="3846" customFormat="false" ht="15" hidden="false" customHeight="false" outlineLevel="0" collapsed="false"/>
    <row r="3847" customFormat="false" ht="15" hidden="false" customHeight="false" outlineLevel="0" collapsed="false"/>
    <row r="3848" customFormat="false" ht="15" hidden="false" customHeight="false" outlineLevel="0" collapsed="false"/>
    <row r="3849" customFormat="false" ht="15" hidden="false" customHeight="false" outlineLevel="0" collapsed="false"/>
    <row r="3850" customFormat="false" ht="15" hidden="false" customHeight="false" outlineLevel="0" collapsed="false"/>
    <row r="3851" customFormat="false" ht="15" hidden="false" customHeight="false" outlineLevel="0" collapsed="false"/>
    <row r="3852" customFormat="false" ht="15" hidden="false" customHeight="false" outlineLevel="0" collapsed="false"/>
    <row r="3853" customFormat="false" ht="15" hidden="false" customHeight="false" outlineLevel="0" collapsed="false"/>
    <row r="3854" customFormat="false" ht="15" hidden="false" customHeight="false" outlineLevel="0" collapsed="false"/>
    <row r="3855" customFormat="false" ht="15" hidden="false" customHeight="false" outlineLevel="0" collapsed="false"/>
    <row r="3856" customFormat="false" ht="15" hidden="false" customHeight="false" outlineLevel="0" collapsed="false"/>
    <row r="3857" customFormat="false" ht="15" hidden="false" customHeight="false" outlineLevel="0" collapsed="false"/>
    <row r="3858" customFormat="false" ht="15" hidden="false" customHeight="false" outlineLevel="0" collapsed="false"/>
    <row r="3859" customFormat="false" ht="15" hidden="false" customHeight="false" outlineLevel="0" collapsed="false"/>
    <row r="3860" customFormat="false" ht="15" hidden="false" customHeight="false" outlineLevel="0" collapsed="false"/>
    <row r="3861" customFormat="false" ht="15" hidden="false" customHeight="false" outlineLevel="0" collapsed="false"/>
    <row r="3862" customFormat="false" ht="15" hidden="false" customHeight="false" outlineLevel="0" collapsed="false"/>
    <row r="3863" customFormat="false" ht="15" hidden="false" customHeight="false" outlineLevel="0" collapsed="false"/>
    <row r="3864" customFormat="false" ht="15" hidden="false" customHeight="false" outlineLevel="0" collapsed="false"/>
    <row r="3865" customFormat="false" ht="15" hidden="false" customHeight="false" outlineLevel="0" collapsed="false"/>
    <row r="3866" customFormat="false" ht="15" hidden="false" customHeight="false" outlineLevel="0" collapsed="false"/>
    <row r="3867" customFormat="false" ht="15" hidden="false" customHeight="false" outlineLevel="0" collapsed="false"/>
    <row r="3868" customFormat="false" ht="15" hidden="false" customHeight="false" outlineLevel="0" collapsed="false"/>
    <row r="3869" customFormat="false" ht="15" hidden="false" customHeight="false" outlineLevel="0" collapsed="false"/>
    <row r="3870" customFormat="false" ht="15" hidden="false" customHeight="false" outlineLevel="0" collapsed="false"/>
    <row r="3871" customFormat="false" ht="15" hidden="false" customHeight="false" outlineLevel="0" collapsed="false"/>
    <row r="3872" customFormat="false" ht="15" hidden="false" customHeight="false" outlineLevel="0" collapsed="false"/>
    <row r="3873" customFormat="false" ht="15" hidden="false" customHeight="false" outlineLevel="0" collapsed="false"/>
    <row r="3874" customFormat="false" ht="15" hidden="false" customHeight="false" outlineLevel="0" collapsed="false"/>
    <row r="3875" customFormat="false" ht="15" hidden="false" customHeight="false" outlineLevel="0" collapsed="false"/>
    <row r="3876" customFormat="false" ht="15" hidden="false" customHeight="false" outlineLevel="0" collapsed="false"/>
    <row r="3877" customFormat="false" ht="15" hidden="false" customHeight="false" outlineLevel="0" collapsed="false"/>
    <row r="3878" customFormat="false" ht="15" hidden="false" customHeight="false" outlineLevel="0" collapsed="false"/>
    <row r="3879" customFormat="false" ht="15" hidden="false" customHeight="false" outlineLevel="0" collapsed="false"/>
    <row r="3880" customFormat="false" ht="15" hidden="false" customHeight="false" outlineLevel="0" collapsed="false"/>
    <row r="3881" customFormat="false" ht="15" hidden="false" customHeight="false" outlineLevel="0" collapsed="false"/>
    <row r="3882" customFormat="false" ht="15" hidden="false" customHeight="false" outlineLevel="0" collapsed="false"/>
    <row r="3883" customFormat="false" ht="15" hidden="false" customHeight="false" outlineLevel="0" collapsed="false"/>
    <row r="3884" customFormat="false" ht="15" hidden="false" customHeight="false" outlineLevel="0" collapsed="false"/>
    <row r="3885" customFormat="false" ht="15" hidden="false" customHeight="false" outlineLevel="0" collapsed="false"/>
    <row r="3886" customFormat="false" ht="15" hidden="false" customHeight="false" outlineLevel="0" collapsed="false"/>
    <row r="3887" customFormat="false" ht="15" hidden="false" customHeight="false" outlineLevel="0" collapsed="false"/>
    <row r="3888" customFormat="false" ht="15" hidden="false" customHeight="false" outlineLevel="0" collapsed="false"/>
    <row r="3889" customFormat="false" ht="15" hidden="false" customHeight="false" outlineLevel="0" collapsed="false"/>
    <row r="3890" customFormat="false" ht="15" hidden="false" customHeight="false" outlineLevel="0" collapsed="false"/>
    <row r="3891" customFormat="false" ht="15" hidden="false" customHeight="false" outlineLevel="0" collapsed="false"/>
    <row r="3892" customFormat="false" ht="15" hidden="false" customHeight="false" outlineLevel="0" collapsed="false"/>
    <row r="3893" customFormat="false" ht="15" hidden="false" customHeight="false" outlineLevel="0" collapsed="false"/>
    <row r="3894" customFormat="false" ht="15" hidden="false" customHeight="false" outlineLevel="0" collapsed="false"/>
    <row r="3895" customFormat="false" ht="15" hidden="false" customHeight="false" outlineLevel="0" collapsed="false"/>
    <row r="3896" customFormat="false" ht="15" hidden="false" customHeight="false" outlineLevel="0" collapsed="false"/>
    <row r="3897" customFormat="false" ht="15" hidden="false" customHeight="false" outlineLevel="0" collapsed="false"/>
    <row r="3898" customFormat="false" ht="15" hidden="false" customHeight="false" outlineLevel="0" collapsed="false"/>
    <row r="3899" customFormat="false" ht="15" hidden="false" customHeight="false" outlineLevel="0" collapsed="false"/>
    <row r="3900" customFormat="false" ht="15" hidden="false" customHeight="false" outlineLevel="0" collapsed="false"/>
    <row r="3901" customFormat="false" ht="15" hidden="false" customHeight="false" outlineLevel="0" collapsed="false"/>
    <row r="3902" customFormat="false" ht="15" hidden="false" customHeight="false" outlineLevel="0" collapsed="false"/>
    <row r="3903" customFormat="false" ht="15" hidden="false" customHeight="false" outlineLevel="0" collapsed="false"/>
    <row r="3904" customFormat="false" ht="15" hidden="false" customHeight="false" outlineLevel="0" collapsed="false"/>
    <row r="3905" customFormat="false" ht="15" hidden="false" customHeight="false" outlineLevel="0" collapsed="false"/>
    <row r="3906" customFormat="false" ht="15" hidden="false" customHeight="false" outlineLevel="0" collapsed="false"/>
    <row r="3907" customFormat="false" ht="15" hidden="false" customHeight="false" outlineLevel="0" collapsed="false"/>
    <row r="3908" customFormat="false" ht="15" hidden="false" customHeight="false" outlineLevel="0" collapsed="false"/>
    <row r="3909" customFormat="false" ht="15" hidden="false" customHeight="false" outlineLevel="0" collapsed="false"/>
    <row r="3910" customFormat="false" ht="15" hidden="false" customHeight="false" outlineLevel="0" collapsed="false"/>
    <row r="3911" customFormat="false" ht="15" hidden="false" customHeight="false" outlineLevel="0" collapsed="false"/>
    <row r="3912" customFormat="false" ht="15" hidden="false" customHeight="false" outlineLevel="0" collapsed="false"/>
    <row r="3913" customFormat="false" ht="15" hidden="false" customHeight="false" outlineLevel="0" collapsed="false"/>
    <row r="3914" customFormat="false" ht="15" hidden="false" customHeight="false" outlineLevel="0" collapsed="false"/>
    <row r="3915" customFormat="false" ht="15" hidden="false" customHeight="false" outlineLevel="0" collapsed="false"/>
    <row r="3916" customFormat="false" ht="15" hidden="false" customHeight="false" outlineLevel="0" collapsed="false"/>
    <row r="3917" customFormat="false" ht="15" hidden="false" customHeight="false" outlineLevel="0" collapsed="false"/>
    <row r="3918" customFormat="false" ht="15" hidden="false" customHeight="false" outlineLevel="0" collapsed="false"/>
    <row r="3919" customFormat="false" ht="15" hidden="false" customHeight="false" outlineLevel="0" collapsed="false"/>
    <row r="3920" customFormat="false" ht="15" hidden="false" customHeight="false" outlineLevel="0" collapsed="false"/>
    <row r="3921" customFormat="false" ht="15" hidden="false" customHeight="false" outlineLevel="0" collapsed="false"/>
    <row r="3922" customFormat="false" ht="15" hidden="false" customHeight="false" outlineLevel="0" collapsed="false"/>
    <row r="3923" customFormat="false" ht="15" hidden="false" customHeight="false" outlineLevel="0" collapsed="false"/>
    <row r="3924" customFormat="false" ht="15" hidden="false" customHeight="false" outlineLevel="0" collapsed="false"/>
    <row r="3925" customFormat="false" ht="15" hidden="false" customHeight="false" outlineLevel="0" collapsed="false"/>
    <row r="3926" customFormat="false" ht="15" hidden="false" customHeight="false" outlineLevel="0" collapsed="false"/>
    <row r="3927" customFormat="false" ht="15" hidden="false" customHeight="false" outlineLevel="0" collapsed="false"/>
    <row r="3928" customFormat="false" ht="15" hidden="false" customHeight="false" outlineLevel="0" collapsed="false"/>
    <row r="3929" customFormat="false" ht="15" hidden="false" customHeight="false" outlineLevel="0" collapsed="false"/>
    <row r="3930" customFormat="false" ht="15" hidden="false" customHeight="false" outlineLevel="0" collapsed="false"/>
    <row r="3931" customFormat="false" ht="15" hidden="false" customHeight="false" outlineLevel="0" collapsed="false"/>
    <row r="3932" customFormat="false" ht="15" hidden="false" customHeight="false" outlineLevel="0" collapsed="false"/>
    <row r="3933" customFormat="false" ht="15" hidden="false" customHeight="false" outlineLevel="0" collapsed="false"/>
    <row r="3934" customFormat="false" ht="15" hidden="false" customHeight="false" outlineLevel="0" collapsed="false"/>
    <row r="3935" customFormat="false" ht="15" hidden="false" customHeight="false" outlineLevel="0" collapsed="false"/>
    <row r="3936" customFormat="false" ht="15" hidden="false" customHeight="false" outlineLevel="0" collapsed="false"/>
    <row r="3937" customFormat="false" ht="15" hidden="false" customHeight="false" outlineLevel="0" collapsed="false"/>
    <row r="3938" customFormat="false" ht="15" hidden="false" customHeight="false" outlineLevel="0" collapsed="false"/>
    <row r="3939" customFormat="false" ht="15" hidden="false" customHeight="false" outlineLevel="0" collapsed="false"/>
    <row r="3940" customFormat="false" ht="15" hidden="false" customHeight="false" outlineLevel="0" collapsed="false"/>
    <row r="3941" customFormat="false" ht="15" hidden="false" customHeight="false" outlineLevel="0" collapsed="false"/>
    <row r="3942" customFormat="false" ht="15" hidden="false" customHeight="false" outlineLevel="0" collapsed="false"/>
    <row r="3943" customFormat="false" ht="15" hidden="false" customHeight="false" outlineLevel="0" collapsed="false"/>
    <row r="3944" customFormat="false" ht="15" hidden="false" customHeight="false" outlineLevel="0" collapsed="false"/>
    <row r="3945" customFormat="false" ht="15" hidden="false" customHeight="false" outlineLevel="0" collapsed="false"/>
    <row r="3946" customFormat="false" ht="15" hidden="false" customHeight="false" outlineLevel="0" collapsed="false"/>
    <row r="3947" customFormat="false" ht="15" hidden="false" customHeight="false" outlineLevel="0" collapsed="false"/>
    <row r="3948" customFormat="false" ht="15" hidden="false" customHeight="false" outlineLevel="0" collapsed="false"/>
    <row r="3949" customFormat="false" ht="15" hidden="false" customHeight="false" outlineLevel="0" collapsed="false"/>
    <row r="3950" customFormat="false" ht="15" hidden="false" customHeight="false" outlineLevel="0" collapsed="false"/>
    <row r="3951" customFormat="false" ht="15" hidden="false" customHeight="false" outlineLevel="0" collapsed="false"/>
    <row r="3952" customFormat="false" ht="15" hidden="false" customHeight="false" outlineLevel="0" collapsed="false"/>
    <row r="3953" customFormat="false" ht="15" hidden="false" customHeight="false" outlineLevel="0" collapsed="false"/>
    <row r="3954" customFormat="false" ht="15" hidden="false" customHeight="false" outlineLevel="0" collapsed="false"/>
    <row r="3955" customFormat="false" ht="15" hidden="false" customHeight="false" outlineLevel="0" collapsed="false"/>
    <row r="3956" customFormat="false" ht="15" hidden="false" customHeight="false" outlineLevel="0" collapsed="false"/>
    <row r="3957" customFormat="false" ht="15" hidden="false" customHeight="false" outlineLevel="0" collapsed="false"/>
    <row r="3958" customFormat="false" ht="15" hidden="false" customHeight="false" outlineLevel="0" collapsed="false"/>
    <row r="3959" customFormat="false" ht="15" hidden="false" customHeight="false" outlineLevel="0" collapsed="false"/>
    <row r="3960" customFormat="false" ht="15" hidden="false" customHeight="false" outlineLevel="0" collapsed="false"/>
    <row r="3961" customFormat="false" ht="15" hidden="false" customHeight="false" outlineLevel="0" collapsed="false"/>
    <row r="3962" customFormat="false" ht="15" hidden="false" customHeight="false" outlineLevel="0" collapsed="false"/>
    <row r="3963" customFormat="false" ht="15" hidden="false" customHeight="false" outlineLevel="0" collapsed="false"/>
    <row r="3964" customFormat="false" ht="15" hidden="false" customHeight="false" outlineLevel="0" collapsed="false"/>
    <row r="3965" customFormat="false" ht="15" hidden="false" customHeight="false" outlineLevel="0" collapsed="false"/>
    <row r="3966" customFormat="false" ht="15" hidden="false" customHeight="false" outlineLevel="0" collapsed="false"/>
    <row r="3967" customFormat="false" ht="15" hidden="false" customHeight="false" outlineLevel="0" collapsed="false"/>
    <row r="3968" customFormat="false" ht="15" hidden="false" customHeight="false" outlineLevel="0" collapsed="false"/>
    <row r="3969" customFormat="false" ht="15" hidden="false" customHeight="false" outlineLevel="0" collapsed="false"/>
    <row r="3970" customFormat="false" ht="15" hidden="false" customHeight="false" outlineLevel="0" collapsed="false"/>
    <row r="3971" customFormat="false" ht="15" hidden="false" customHeight="false" outlineLevel="0" collapsed="false"/>
    <row r="3972" customFormat="false" ht="15" hidden="false" customHeight="false" outlineLevel="0" collapsed="false"/>
    <row r="3973" customFormat="false" ht="15" hidden="false" customHeight="false" outlineLevel="0" collapsed="false"/>
    <row r="3974" customFormat="false" ht="15" hidden="false" customHeight="false" outlineLevel="0" collapsed="false"/>
    <row r="3975" customFormat="false" ht="15" hidden="false" customHeight="false" outlineLevel="0" collapsed="false"/>
    <row r="3976" customFormat="false" ht="15" hidden="false" customHeight="false" outlineLevel="0" collapsed="false"/>
    <row r="3977" customFormat="false" ht="15" hidden="false" customHeight="false" outlineLevel="0" collapsed="false"/>
    <row r="3978" customFormat="false" ht="15" hidden="false" customHeight="false" outlineLevel="0" collapsed="false"/>
    <row r="3979" customFormat="false" ht="15" hidden="false" customHeight="false" outlineLevel="0" collapsed="false"/>
    <row r="3980" customFormat="false" ht="15" hidden="false" customHeight="false" outlineLevel="0" collapsed="false"/>
    <row r="3981" customFormat="false" ht="15" hidden="false" customHeight="false" outlineLevel="0" collapsed="false"/>
    <row r="3982" customFormat="false" ht="15" hidden="false" customHeight="false" outlineLevel="0" collapsed="false"/>
    <row r="3983" customFormat="false" ht="15" hidden="false" customHeight="false" outlineLevel="0" collapsed="false"/>
    <row r="3984" customFormat="false" ht="15" hidden="false" customHeight="false" outlineLevel="0" collapsed="false"/>
    <row r="3985" customFormat="false" ht="15" hidden="false" customHeight="false" outlineLevel="0" collapsed="false"/>
    <row r="3986" customFormat="false" ht="15" hidden="false" customHeight="false" outlineLevel="0" collapsed="false"/>
    <row r="3987" customFormat="false" ht="15" hidden="false" customHeight="false" outlineLevel="0" collapsed="false"/>
    <row r="3988" customFormat="false" ht="15" hidden="false" customHeight="false" outlineLevel="0" collapsed="false"/>
    <row r="3989" customFormat="false" ht="15" hidden="false" customHeight="false" outlineLevel="0" collapsed="false"/>
    <row r="3990" customFormat="false" ht="15" hidden="false" customHeight="false" outlineLevel="0" collapsed="false"/>
    <row r="3991" customFormat="false" ht="15" hidden="false" customHeight="false" outlineLevel="0" collapsed="false"/>
    <row r="3992" customFormat="false" ht="15" hidden="false" customHeight="false" outlineLevel="0" collapsed="false"/>
    <row r="3993" customFormat="false" ht="15" hidden="false" customHeight="false" outlineLevel="0" collapsed="false"/>
    <row r="3994" customFormat="false" ht="15" hidden="false" customHeight="false" outlineLevel="0" collapsed="false"/>
    <row r="3995" customFormat="false" ht="15" hidden="false" customHeight="false" outlineLevel="0" collapsed="false"/>
    <row r="3996" customFormat="false" ht="15" hidden="false" customHeight="false" outlineLevel="0" collapsed="false"/>
    <row r="3997" customFormat="false" ht="15" hidden="false" customHeight="false" outlineLevel="0" collapsed="false"/>
    <row r="3998" customFormat="false" ht="15" hidden="false" customHeight="false" outlineLevel="0" collapsed="false"/>
    <row r="3999" customFormat="false" ht="15" hidden="false" customHeight="false" outlineLevel="0" collapsed="false"/>
    <row r="4000" customFormat="false" ht="15" hidden="false" customHeight="false" outlineLevel="0" collapsed="false"/>
    <row r="4001" customFormat="false" ht="15" hidden="false" customHeight="false" outlineLevel="0" collapsed="false"/>
    <row r="4002" customFormat="false" ht="15" hidden="false" customHeight="false" outlineLevel="0" collapsed="false"/>
    <row r="4003" customFormat="false" ht="15" hidden="false" customHeight="false" outlineLevel="0" collapsed="false"/>
    <row r="4004" customFormat="false" ht="15" hidden="false" customHeight="false" outlineLevel="0" collapsed="false"/>
    <row r="4005" customFormat="false" ht="15" hidden="false" customHeight="false" outlineLevel="0" collapsed="false"/>
    <row r="4006" customFormat="false" ht="15" hidden="false" customHeight="false" outlineLevel="0" collapsed="false"/>
    <row r="4007" customFormat="false" ht="15" hidden="false" customHeight="false" outlineLevel="0" collapsed="false"/>
    <row r="4008" customFormat="false" ht="15" hidden="false" customHeight="false" outlineLevel="0" collapsed="false"/>
    <row r="4009" customFormat="false" ht="15" hidden="false" customHeight="false" outlineLevel="0" collapsed="false"/>
    <row r="4010" customFormat="false" ht="15" hidden="false" customHeight="false" outlineLevel="0" collapsed="false"/>
    <row r="4011" customFormat="false" ht="15" hidden="false" customHeight="false" outlineLevel="0" collapsed="false"/>
    <row r="4012" customFormat="false" ht="15" hidden="false" customHeight="false" outlineLevel="0" collapsed="false"/>
    <row r="4013" customFormat="false" ht="15" hidden="false" customHeight="false" outlineLevel="0" collapsed="false"/>
    <row r="4014" customFormat="false" ht="15" hidden="false" customHeight="false" outlineLevel="0" collapsed="false"/>
    <row r="4015" customFormat="false" ht="15" hidden="false" customHeight="false" outlineLevel="0" collapsed="false"/>
    <row r="4016" customFormat="false" ht="15" hidden="false" customHeight="false" outlineLevel="0" collapsed="false"/>
    <row r="4017" customFormat="false" ht="15" hidden="false" customHeight="false" outlineLevel="0" collapsed="false"/>
    <row r="4018" customFormat="false" ht="15" hidden="false" customHeight="false" outlineLevel="0" collapsed="false"/>
    <row r="4019" customFormat="false" ht="15" hidden="false" customHeight="false" outlineLevel="0" collapsed="false"/>
    <row r="4020" customFormat="false" ht="15" hidden="false" customHeight="false" outlineLevel="0" collapsed="false"/>
    <row r="4021" customFormat="false" ht="15" hidden="false" customHeight="false" outlineLevel="0" collapsed="false"/>
    <row r="4022" customFormat="false" ht="15" hidden="false" customHeight="false" outlineLevel="0" collapsed="false"/>
    <row r="4023" customFormat="false" ht="15" hidden="false" customHeight="false" outlineLevel="0" collapsed="false"/>
    <row r="4024" customFormat="false" ht="15" hidden="false" customHeight="false" outlineLevel="0" collapsed="false"/>
    <row r="4025" customFormat="false" ht="15" hidden="false" customHeight="false" outlineLevel="0" collapsed="false"/>
    <row r="4026" customFormat="false" ht="15" hidden="false" customHeight="false" outlineLevel="0" collapsed="false"/>
    <row r="4027" customFormat="false" ht="15" hidden="false" customHeight="false" outlineLevel="0" collapsed="false"/>
    <row r="4028" customFormat="false" ht="15" hidden="false" customHeight="false" outlineLevel="0" collapsed="false"/>
    <row r="4029" customFormat="false" ht="15" hidden="false" customHeight="false" outlineLevel="0" collapsed="false"/>
    <row r="4030" customFormat="false" ht="15" hidden="false" customHeight="false" outlineLevel="0" collapsed="false"/>
    <row r="4031" customFormat="false" ht="15" hidden="false" customHeight="false" outlineLevel="0" collapsed="false"/>
    <row r="4032" customFormat="false" ht="15" hidden="false" customHeight="false" outlineLevel="0" collapsed="false"/>
    <row r="4033" customFormat="false" ht="15" hidden="false" customHeight="false" outlineLevel="0" collapsed="false"/>
    <row r="4034" customFormat="false" ht="15" hidden="false" customHeight="false" outlineLevel="0" collapsed="false"/>
    <row r="4035" customFormat="false" ht="15" hidden="false" customHeight="false" outlineLevel="0" collapsed="false"/>
    <row r="4036" customFormat="false" ht="15" hidden="false" customHeight="false" outlineLevel="0" collapsed="false"/>
    <row r="4037" customFormat="false" ht="15" hidden="false" customHeight="false" outlineLevel="0" collapsed="false"/>
    <row r="4038" customFormat="false" ht="15" hidden="false" customHeight="false" outlineLevel="0" collapsed="false"/>
    <row r="4039" customFormat="false" ht="15" hidden="false" customHeight="false" outlineLevel="0" collapsed="false"/>
    <row r="4040" customFormat="false" ht="15" hidden="false" customHeight="false" outlineLevel="0" collapsed="false"/>
    <row r="4041" customFormat="false" ht="15" hidden="false" customHeight="false" outlineLevel="0" collapsed="false"/>
    <row r="4042" customFormat="false" ht="15" hidden="false" customHeight="false" outlineLevel="0" collapsed="false"/>
    <row r="4043" customFormat="false" ht="15" hidden="false" customHeight="false" outlineLevel="0" collapsed="false"/>
    <row r="4044" customFormat="false" ht="15" hidden="false" customHeight="false" outlineLevel="0" collapsed="false"/>
    <row r="4045" customFormat="false" ht="15" hidden="false" customHeight="false" outlineLevel="0" collapsed="false"/>
    <row r="4046" customFormat="false" ht="15" hidden="false" customHeight="false" outlineLevel="0" collapsed="false"/>
    <row r="4047" customFormat="false" ht="15" hidden="false" customHeight="false" outlineLevel="0" collapsed="false"/>
    <row r="4048" customFormat="false" ht="15" hidden="false" customHeight="false" outlineLevel="0" collapsed="false"/>
    <row r="4049" customFormat="false" ht="15" hidden="false" customHeight="false" outlineLevel="0" collapsed="false"/>
    <row r="4050" customFormat="false" ht="15" hidden="false" customHeight="false" outlineLevel="0" collapsed="false"/>
    <row r="4051" customFormat="false" ht="15" hidden="false" customHeight="false" outlineLevel="0" collapsed="false"/>
    <row r="4052" customFormat="false" ht="15" hidden="false" customHeight="false" outlineLevel="0" collapsed="false"/>
    <row r="4053" customFormat="false" ht="15" hidden="false" customHeight="false" outlineLevel="0" collapsed="false"/>
    <row r="4054" customFormat="false" ht="15" hidden="false" customHeight="false" outlineLevel="0" collapsed="false"/>
    <row r="4055" customFormat="false" ht="15" hidden="false" customHeight="false" outlineLevel="0" collapsed="false"/>
    <row r="4056" customFormat="false" ht="15" hidden="false" customHeight="false" outlineLevel="0" collapsed="false"/>
    <row r="4057" customFormat="false" ht="15" hidden="false" customHeight="false" outlineLevel="0" collapsed="false"/>
    <row r="4058" customFormat="false" ht="15" hidden="false" customHeight="false" outlineLevel="0" collapsed="false"/>
    <row r="4059" customFormat="false" ht="15" hidden="false" customHeight="false" outlineLevel="0" collapsed="false"/>
    <row r="4060" customFormat="false" ht="15" hidden="false" customHeight="false" outlineLevel="0" collapsed="false"/>
    <row r="4061" customFormat="false" ht="15" hidden="false" customHeight="false" outlineLevel="0" collapsed="false"/>
    <row r="4062" customFormat="false" ht="15" hidden="false" customHeight="false" outlineLevel="0" collapsed="false"/>
    <row r="4063" customFormat="false" ht="15" hidden="false" customHeight="false" outlineLevel="0" collapsed="false"/>
    <row r="4064" customFormat="false" ht="15" hidden="false" customHeight="false" outlineLevel="0" collapsed="false"/>
    <row r="4065" customFormat="false" ht="15" hidden="false" customHeight="false" outlineLevel="0" collapsed="false"/>
    <row r="4066" customFormat="false" ht="15" hidden="false" customHeight="false" outlineLevel="0" collapsed="false"/>
    <row r="4067" customFormat="false" ht="15" hidden="false" customHeight="false" outlineLevel="0" collapsed="false"/>
    <row r="4068" customFormat="false" ht="15" hidden="false" customHeight="false" outlineLevel="0" collapsed="false"/>
    <row r="4069" customFormat="false" ht="15" hidden="false" customHeight="false" outlineLevel="0" collapsed="false"/>
    <row r="4070" customFormat="false" ht="15" hidden="false" customHeight="false" outlineLevel="0" collapsed="false"/>
    <row r="4071" customFormat="false" ht="15" hidden="false" customHeight="false" outlineLevel="0" collapsed="false"/>
    <row r="4072" customFormat="false" ht="15" hidden="false" customHeight="false" outlineLevel="0" collapsed="false"/>
    <row r="4073" customFormat="false" ht="15" hidden="false" customHeight="false" outlineLevel="0" collapsed="false"/>
    <row r="4074" customFormat="false" ht="15" hidden="false" customHeight="false" outlineLevel="0" collapsed="false"/>
    <row r="4075" customFormat="false" ht="15" hidden="false" customHeight="false" outlineLevel="0" collapsed="false"/>
    <row r="4076" customFormat="false" ht="15" hidden="false" customHeight="false" outlineLevel="0" collapsed="false"/>
    <row r="4077" customFormat="false" ht="15" hidden="false" customHeight="false" outlineLevel="0" collapsed="false"/>
    <row r="4078" customFormat="false" ht="15" hidden="false" customHeight="false" outlineLevel="0" collapsed="false"/>
    <row r="4079" customFormat="false" ht="15" hidden="false" customHeight="false" outlineLevel="0" collapsed="false"/>
    <row r="4080" customFormat="false" ht="15" hidden="false" customHeight="false" outlineLevel="0" collapsed="false"/>
    <row r="4081" customFormat="false" ht="15" hidden="false" customHeight="false" outlineLevel="0" collapsed="false"/>
    <row r="4082" customFormat="false" ht="15" hidden="false" customHeight="false" outlineLevel="0" collapsed="false"/>
    <row r="4083" customFormat="false" ht="15" hidden="false" customHeight="false" outlineLevel="0" collapsed="false"/>
    <row r="4084" customFormat="false" ht="15" hidden="false" customHeight="false" outlineLevel="0" collapsed="false"/>
    <row r="4085" customFormat="false" ht="15" hidden="false" customHeight="false" outlineLevel="0" collapsed="false"/>
    <row r="4086" customFormat="false" ht="15" hidden="false" customHeight="false" outlineLevel="0" collapsed="false"/>
    <row r="4087" customFormat="false" ht="15" hidden="false" customHeight="false" outlineLevel="0" collapsed="false"/>
    <row r="4088" customFormat="false" ht="15" hidden="false" customHeight="false" outlineLevel="0" collapsed="false"/>
    <row r="4089" customFormat="false" ht="15" hidden="false" customHeight="false" outlineLevel="0" collapsed="false"/>
    <row r="4090" customFormat="false" ht="15" hidden="false" customHeight="false" outlineLevel="0" collapsed="false"/>
    <row r="4091" customFormat="false" ht="15" hidden="false" customHeight="false" outlineLevel="0" collapsed="false"/>
    <row r="4092" customFormat="false" ht="15" hidden="false" customHeight="false" outlineLevel="0" collapsed="false"/>
    <row r="4093" customFormat="false" ht="15" hidden="false" customHeight="false" outlineLevel="0" collapsed="false"/>
    <row r="4094" customFormat="false" ht="15" hidden="false" customHeight="false" outlineLevel="0" collapsed="false"/>
    <row r="4095" customFormat="false" ht="15" hidden="false" customHeight="false" outlineLevel="0" collapsed="false"/>
    <row r="4096" customFormat="false" ht="15" hidden="false" customHeight="false" outlineLevel="0" collapsed="false"/>
    <row r="4097" customFormat="false" ht="15" hidden="false" customHeight="false" outlineLevel="0" collapsed="false"/>
    <row r="4098" customFormat="false" ht="15" hidden="false" customHeight="false" outlineLevel="0" collapsed="false"/>
    <row r="4099" customFormat="false" ht="15" hidden="false" customHeight="false" outlineLevel="0" collapsed="false"/>
    <row r="4100" customFormat="false" ht="15" hidden="false" customHeight="false" outlineLevel="0" collapsed="false"/>
    <row r="4101" customFormat="false" ht="15" hidden="false" customHeight="false" outlineLevel="0" collapsed="false"/>
    <row r="4102" customFormat="false" ht="15" hidden="false" customHeight="false" outlineLevel="0" collapsed="false"/>
    <row r="4103" customFormat="false" ht="15" hidden="false" customHeight="false" outlineLevel="0" collapsed="false"/>
    <row r="4104" customFormat="false" ht="15" hidden="false" customHeight="false" outlineLevel="0" collapsed="false"/>
    <row r="4105" customFormat="false" ht="15" hidden="false" customHeight="false" outlineLevel="0" collapsed="false"/>
    <row r="4106" customFormat="false" ht="15" hidden="false" customHeight="false" outlineLevel="0" collapsed="false"/>
    <row r="4107" customFormat="false" ht="15" hidden="false" customHeight="false" outlineLevel="0" collapsed="false"/>
    <row r="4108" customFormat="false" ht="15" hidden="false" customHeight="false" outlineLevel="0" collapsed="false"/>
    <row r="4109" customFormat="false" ht="15" hidden="false" customHeight="false" outlineLevel="0" collapsed="false"/>
    <row r="4110" customFormat="false" ht="15" hidden="false" customHeight="false" outlineLevel="0" collapsed="false"/>
    <row r="4111" customFormat="false" ht="15" hidden="false" customHeight="false" outlineLevel="0" collapsed="false"/>
    <row r="4112" customFormat="false" ht="15" hidden="false" customHeight="false" outlineLevel="0" collapsed="false"/>
    <row r="4113" customFormat="false" ht="15" hidden="false" customHeight="false" outlineLevel="0" collapsed="false"/>
    <row r="4114" customFormat="false" ht="15" hidden="false" customHeight="false" outlineLevel="0" collapsed="false"/>
    <row r="4115" customFormat="false" ht="15" hidden="false" customHeight="false" outlineLevel="0" collapsed="false"/>
    <row r="4116" customFormat="false" ht="15" hidden="false" customHeight="false" outlineLevel="0" collapsed="false"/>
    <row r="4117" customFormat="false" ht="15" hidden="false" customHeight="false" outlineLevel="0" collapsed="false"/>
    <row r="4118" customFormat="false" ht="15" hidden="false" customHeight="false" outlineLevel="0" collapsed="false"/>
    <row r="4119" customFormat="false" ht="15" hidden="false" customHeight="false" outlineLevel="0" collapsed="false"/>
    <row r="4120" customFormat="false" ht="15" hidden="false" customHeight="false" outlineLevel="0" collapsed="false"/>
    <row r="4121" customFormat="false" ht="15" hidden="false" customHeight="false" outlineLevel="0" collapsed="false"/>
    <row r="4122" customFormat="false" ht="15" hidden="false" customHeight="false" outlineLevel="0" collapsed="false"/>
    <row r="4123" customFormat="false" ht="15" hidden="false" customHeight="false" outlineLevel="0" collapsed="false"/>
    <row r="4124" customFormat="false" ht="15" hidden="false" customHeight="false" outlineLevel="0" collapsed="false"/>
    <row r="4125" customFormat="false" ht="15" hidden="false" customHeight="false" outlineLevel="0" collapsed="false"/>
    <row r="4126" customFormat="false" ht="15" hidden="false" customHeight="false" outlineLevel="0" collapsed="false"/>
    <row r="4127" customFormat="false" ht="15" hidden="false" customHeight="false" outlineLevel="0" collapsed="false"/>
    <row r="4128" customFormat="false" ht="15" hidden="false" customHeight="false" outlineLevel="0" collapsed="false"/>
    <row r="4129" customFormat="false" ht="15" hidden="false" customHeight="false" outlineLevel="0" collapsed="false"/>
    <row r="4130" customFormat="false" ht="15" hidden="false" customHeight="false" outlineLevel="0" collapsed="false"/>
    <row r="4131" customFormat="false" ht="15" hidden="false" customHeight="false" outlineLevel="0" collapsed="false"/>
    <row r="4132" customFormat="false" ht="15" hidden="false" customHeight="false" outlineLevel="0" collapsed="false"/>
    <row r="4133" customFormat="false" ht="15" hidden="false" customHeight="false" outlineLevel="0" collapsed="false"/>
    <row r="4134" customFormat="false" ht="15" hidden="false" customHeight="false" outlineLevel="0" collapsed="false"/>
    <row r="4135" customFormat="false" ht="15" hidden="false" customHeight="false" outlineLevel="0" collapsed="false"/>
    <row r="4136" customFormat="false" ht="15" hidden="false" customHeight="false" outlineLevel="0" collapsed="false"/>
    <row r="4137" customFormat="false" ht="15" hidden="false" customHeight="false" outlineLevel="0" collapsed="false"/>
    <row r="4138" customFormat="false" ht="15" hidden="false" customHeight="false" outlineLevel="0" collapsed="false"/>
    <row r="4139" customFormat="false" ht="15" hidden="false" customHeight="false" outlineLevel="0" collapsed="false"/>
    <row r="4140" customFormat="false" ht="15" hidden="false" customHeight="false" outlineLevel="0" collapsed="false"/>
    <row r="4141" customFormat="false" ht="15" hidden="false" customHeight="false" outlineLevel="0" collapsed="false"/>
    <row r="4142" customFormat="false" ht="15" hidden="false" customHeight="false" outlineLevel="0" collapsed="false"/>
    <row r="4143" customFormat="false" ht="15" hidden="false" customHeight="false" outlineLevel="0" collapsed="false"/>
    <row r="4144" customFormat="false" ht="15" hidden="false" customHeight="false" outlineLevel="0" collapsed="false"/>
    <row r="4145" customFormat="false" ht="15" hidden="false" customHeight="false" outlineLevel="0" collapsed="false"/>
    <row r="4146" customFormat="false" ht="15" hidden="false" customHeight="false" outlineLevel="0" collapsed="false"/>
    <row r="4147" customFormat="false" ht="15" hidden="false" customHeight="false" outlineLevel="0" collapsed="false"/>
    <row r="4148" customFormat="false" ht="15" hidden="false" customHeight="false" outlineLevel="0" collapsed="false"/>
    <row r="4149" customFormat="false" ht="15" hidden="false" customHeight="false" outlineLevel="0" collapsed="false"/>
    <row r="4150" customFormat="false" ht="15" hidden="false" customHeight="false" outlineLevel="0" collapsed="false"/>
    <row r="4151" customFormat="false" ht="15" hidden="false" customHeight="false" outlineLevel="0" collapsed="false"/>
    <row r="4152" customFormat="false" ht="15" hidden="false" customHeight="false" outlineLevel="0" collapsed="false"/>
    <row r="4153" customFormat="false" ht="15" hidden="false" customHeight="false" outlineLevel="0" collapsed="false"/>
    <row r="4154" customFormat="false" ht="15" hidden="false" customHeight="false" outlineLevel="0" collapsed="false"/>
    <row r="4155" customFormat="false" ht="15" hidden="false" customHeight="false" outlineLevel="0" collapsed="false"/>
    <row r="4156" customFormat="false" ht="15" hidden="false" customHeight="false" outlineLevel="0" collapsed="false"/>
    <row r="4157" customFormat="false" ht="15" hidden="false" customHeight="false" outlineLevel="0" collapsed="false"/>
    <row r="4158" customFormat="false" ht="15" hidden="false" customHeight="false" outlineLevel="0" collapsed="false"/>
    <row r="4159" customFormat="false" ht="15" hidden="false" customHeight="false" outlineLevel="0" collapsed="false"/>
    <row r="4160" customFormat="false" ht="15" hidden="false" customHeight="false" outlineLevel="0" collapsed="false"/>
    <row r="4161" customFormat="false" ht="15" hidden="false" customHeight="false" outlineLevel="0" collapsed="false"/>
    <row r="4162" customFormat="false" ht="15" hidden="false" customHeight="false" outlineLevel="0" collapsed="false"/>
    <row r="4163" customFormat="false" ht="15" hidden="false" customHeight="false" outlineLevel="0" collapsed="false"/>
    <row r="4164" customFormat="false" ht="15" hidden="false" customHeight="false" outlineLevel="0" collapsed="false"/>
    <row r="4165" customFormat="false" ht="15" hidden="false" customHeight="false" outlineLevel="0" collapsed="false"/>
    <row r="4166" customFormat="false" ht="15" hidden="false" customHeight="false" outlineLevel="0" collapsed="false"/>
    <row r="4167" customFormat="false" ht="15" hidden="false" customHeight="false" outlineLevel="0" collapsed="false"/>
    <row r="4168" customFormat="false" ht="15" hidden="false" customHeight="false" outlineLevel="0" collapsed="false"/>
    <row r="4169" customFormat="false" ht="15" hidden="false" customHeight="false" outlineLevel="0" collapsed="false"/>
    <row r="4170" customFormat="false" ht="15" hidden="false" customHeight="false" outlineLevel="0" collapsed="false"/>
    <row r="4171" customFormat="false" ht="15" hidden="false" customHeight="false" outlineLevel="0" collapsed="false"/>
    <row r="4172" customFormat="false" ht="15" hidden="false" customHeight="false" outlineLevel="0" collapsed="false"/>
    <row r="4173" customFormat="false" ht="15" hidden="false" customHeight="false" outlineLevel="0" collapsed="false"/>
    <row r="4174" customFormat="false" ht="15" hidden="false" customHeight="false" outlineLevel="0" collapsed="false"/>
    <row r="4175" customFormat="false" ht="15" hidden="false" customHeight="false" outlineLevel="0" collapsed="false"/>
    <row r="4176" customFormat="false" ht="15" hidden="false" customHeight="false" outlineLevel="0" collapsed="false"/>
    <row r="4177" customFormat="false" ht="15" hidden="false" customHeight="false" outlineLevel="0" collapsed="false"/>
    <row r="4178" customFormat="false" ht="15" hidden="false" customHeight="false" outlineLevel="0" collapsed="false"/>
    <row r="4179" customFormat="false" ht="15" hidden="false" customHeight="false" outlineLevel="0" collapsed="false"/>
    <row r="4180" customFormat="false" ht="15" hidden="false" customHeight="false" outlineLevel="0" collapsed="false"/>
    <row r="4181" customFormat="false" ht="15" hidden="false" customHeight="false" outlineLevel="0" collapsed="false"/>
    <row r="4182" customFormat="false" ht="15" hidden="false" customHeight="false" outlineLevel="0" collapsed="false"/>
    <row r="4183" customFormat="false" ht="15" hidden="false" customHeight="false" outlineLevel="0" collapsed="false"/>
    <row r="4184" customFormat="false" ht="15" hidden="false" customHeight="false" outlineLevel="0" collapsed="false"/>
    <row r="4185" customFormat="false" ht="15" hidden="false" customHeight="false" outlineLevel="0" collapsed="false"/>
    <row r="4186" customFormat="false" ht="15" hidden="false" customHeight="false" outlineLevel="0" collapsed="false"/>
    <row r="4187" customFormat="false" ht="15" hidden="false" customHeight="false" outlineLevel="0" collapsed="false"/>
    <row r="4188" customFormat="false" ht="15" hidden="false" customHeight="false" outlineLevel="0" collapsed="false"/>
    <row r="4189" customFormat="false" ht="15" hidden="false" customHeight="false" outlineLevel="0" collapsed="false"/>
    <row r="4190" customFormat="false" ht="15" hidden="false" customHeight="false" outlineLevel="0" collapsed="false"/>
    <row r="4191" customFormat="false" ht="15" hidden="false" customHeight="false" outlineLevel="0" collapsed="false"/>
    <row r="4192" customFormat="false" ht="15" hidden="false" customHeight="false" outlineLevel="0" collapsed="false"/>
    <row r="4193" customFormat="false" ht="15" hidden="false" customHeight="false" outlineLevel="0" collapsed="false"/>
    <row r="4194" customFormat="false" ht="15" hidden="false" customHeight="false" outlineLevel="0" collapsed="false"/>
    <row r="4195" customFormat="false" ht="15" hidden="false" customHeight="false" outlineLevel="0" collapsed="false"/>
    <row r="4196" customFormat="false" ht="15" hidden="false" customHeight="false" outlineLevel="0" collapsed="false"/>
    <row r="4197" customFormat="false" ht="15" hidden="false" customHeight="false" outlineLevel="0" collapsed="false"/>
    <row r="4198" customFormat="false" ht="15" hidden="false" customHeight="false" outlineLevel="0" collapsed="false"/>
    <row r="4199" customFormat="false" ht="15" hidden="false" customHeight="false" outlineLevel="0" collapsed="false"/>
    <row r="4200" customFormat="false" ht="15" hidden="false" customHeight="false" outlineLevel="0" collapsed="false"/>
    <row r="4201" customFormat="false" ht="15" hidden="false" customHeight="false" outlineLevel="0" collapsed="false"/>
    <row r="4202" customFormat="false" ht="15" hidden="false" customHeight="false" outlineLevel="0" collapsed="false"/>
    <row r="4203" customFormat="false" ht="15" hidden="false" customHeight="false" outlineLevel="0" collapsed="false"/>
    <row r="4204" customFormat="false" ht="15" hidden="false" customHeight="false" outlineLevel="0" collapsed="false"/>
    <row r="4205" customFormat="false" ht="15" hidden="false" customHeight="false" outlineLevel="0" collapsed="false"/>
    <row r="4206" customFormat="false" ht="15" hidden="false" customHeight="false" outlineLevel="0" collapsed="false"/>
    <row r="4207" customFormat="false" ht="15" hidden="false" customHeight="false" outlineLevel="0" collapsed="false"/>
    <row r="4208" customFormat="false" ht="15" hidden="false" customHeight="false" outlineLevel="0" collapsed="false"/>
    <row r="4209" customFormat="false" ht="15" hidden="false" customHeight="false" outlineLevel="0" collapsed="false"/>
    <row r="4210" customFormat="false" ht="15" hidden="false" customHeight="false" outlineLevel="0" collapsed="false"/>
    <row r="4211" customFormat="false" ht="15" hidden="false" customHeight="false" outlineLevel="0" collapsed="false"/>
    <row r="4212" customFormat="false" ht="15" hidden="false" customHeight="false" outlineLevel="0" collapsed="false"/>
    <row r="4213" customFormat="false" ht="15" hidden="false" customHeight="false" outlineLevel="0" collapsed="false"/>
    <row r="4214" customFormat="false" ht="15" hidden="false" customHeight="false" outlineLevel="0" collapsed="false"/>
    <row r="4215" customFormat="false" ht="15" hidden="false" customHeight="false" outlineLevel="0" collapsed="false"/>
    <row r="4216" customFormat="false" ht="15" hidden="false" customHeight="false" outlineLevel="0" collapsed="false"/>
    <row r="4217" customFormat="false" ht="15" hidden="false" customHeight="false" outlineLevel="0" collapsed="false"/>
    <row r="4218" customFormat="false" ht="15" hidden="false" customHeight="false" outlineLevel="0" collapsed="false"/>
    <row r="4219" customFormat="false" ht="15" hidden="false" customHeight="false" outlineLevel="0" collapsed="false"/>
    <row r="4220" customFormat="false" ht="15" hidden="false" customHeight="false" outlineLevel="0" collapsed="false"/>
    <row r="4221" customFormat="false" ht="15" hidden="false" customHeight="false" outlineLevel="0" collapsed="false"/>
    <row r="4222" customFormat="false" ht="15" hidden="false" customHeight="false" outlineLevel="0" collapsed="false"/>
    <row r="4223" customFormat="false" ht="15" hidden="false" customHeight="false" outlineLevel="0" collapsed="false"/>
    <row r="4224" customFormat="false" ht="15" hidden="false" customHeight="false" outlineLevel="0" collapsed="false"/>
    <row r="4225" customFormat="false" ht="15" hidden="false" customHeight="false" outlineLevel="0" collapsed="false"/>
    <row r="4226" customFormat="false" ht="15" hidden="false" customHeight="false" outlineLevel="0" collapsed="false"/>
    <row r="4227" customFormat="false" ht="15" hidden="false" customHeight="false" outlineLevel="0" collapsed="false"/>
    <row r="4228" customFormat="false" ht="15" hidden="false" customHeight="false" outlineLevel="0" collapsed="false"/>
    <row r="4229" customFormat="false" ht="15" hidden="false" customHeight="false" outlineLevel="0" collapsed="false"/>
    <row r="4230" customFormat="false" ht="15" hidden="false" customHeight="false" outlineLevel="0" collapsed="false"/>
    <row r="4231" customFormat="false" ht="15" hidden="false" customHeight="false" outlineLevel="0" collapsed="false"/>
    <row r="4232" customFormat="false" ht="15" hidden="false" customHeight="false" outlineLevel="0" collapsed="false"/>
    <row r="4233" customFormat="false" ht="15" hidden="false" customHeight="false" outlineLevel="0" collapsed="false"/>
    <row r="4234" customFormat="false" ht="15" hidden="false" customHeight="false" outlineLevel="0" collapsed="false"/>
    <row r="4235" customFormat="false" ht="15" hidden="false" customHeight="false" outlineLevel="0" collapsed="false"/>
    <row r="4236" customFormat="false" ht="15" hidden="false" customHeight="false" outlineLevel="0" collapsed="false"/>
    <row r="4237" customFormat="false" ht="15" hidden="false" customHeight="false" outlineLevel="0" collapsed="false"/>
    <row r="4238" customFormat="false" ht="15" hidden="false" customHeight="false" outlineLevel="0" collapsed="false"/>
    <row r="4239" customFormat="false" ht="15" hidden="false" customHeight="false" outlineLevel="0" collapsed="false"/>
    <row r="4240" customFormat="false" ht="15" hidden="false" customHeight="false" outlineLevel="0" collapsed="false"/>
    <row r="4241" customFormat="false" ht="15" hidden="false" customHeight="false" outlineLevel="0" collapsed="false"/>
    <row r="4242" customFormat="false" ht="15" hidden="false" customHeight="false" outlineLevel="0" collapsed="false"/>
    <row r="4243" customFormat="false" ht="15" hidden="false" customHeight="false" outlineLevel="0" collapsed="false"/>
    <row r="4244" customFormat="false" ht="15" hidden="false" customHeight="false" outlineLevel="0" collapsed="false"/>
    <row r="4245" customFormat="false" ht="15" hidden="false" customHeight="false" outlineLevel="0" collapsed="false"/>
    <row r="4246" customFormat="false" ht="15" hidden="false" customHeight="false" outlineLevel="0" collapsed="false"/>
    <row r="4247" customFormat="false" ht="15" hidden="false" customHeight="false" outlineLevel="0" collapsed="false"/>
    <row r="4248" customFormat="false" ht="15" hidden="false" customHeight="false" outlineLevel="0" collapsed="false"/>
    <row r="4249" customFormat="false" ht="15" hidden="false" customHeight="false" outlineLevel="0" collapsed="false"/>
    <row r="4250" customFormat="false" ht="15" hidden="false" customHeight="false" outlineLevel="0" collapsed="false"/>
    <row r="4251" customFormat="false" ht="15" hidden="false" customHeight="false" outlineLevel="0" collapsed="false"/>
    <row r="4252" customFormat="false" ht="15" hidden="false" customHeight="false" outlineLevel="0" collapsed="false"/>
    <row r="4253" customFormat="false" ht="15" hidden="false" customHeight="false" outlineLevel="0" collapsed="false"/>
    <row r="4254" customFormat="false" ht="15" hidden="false" customHeight="false" outlineLevel="0" collapsed="false"/>
    <row r="4255" customFormat="false" ht="15" hidden="false" customHeight="false" outlineLevel="0" collapsed="false"/>
    <row r="4256" customFormat="false" ht="15" hidden="false" customHeight="false" outlineLevel="0" collapsed="false"/>
    <row r="4257" customFormat="false" ht="15" hidden="false" customHeight="false" outlineLevel="0" collapsed="false"/>
    <row r="4258" customFormat="false" ht="15" hidden="false" customHeight="false" outlineLevel="0" collapsed="false"/>
    <row r="4259" customFormat="false" ht="15" hidden="false" customHeight="false" outlineLevel="0" collapsed="false"/>
    <row r="4260" customFormat="false" ht="15" hidden="false" customHeight="false" outlineLevel="0" collapsed="false"/>
    <row r="4261" customFormat="false" ht="15" hidden="false" customHeight="false" outlineLevel="0" collapsed="false"/>
    <row r="4262" customFormat="false" ht="15" hidden="false" customHeight="false" outlineLevel="0" collapsed="false"/>
    <row r="4263" customFormat="false" ht="15" hidden="false" customHeight="false" outlineLevel="0" collapsed="false"/>
    <row r="4264" customFormat="false" ht="15" hidden="false" customHeight="false" outlineLevel="0" collapsed="false"/>
    <row r="4265" customFormat="false" ht="15" hidden="false" customHeight="false" outlineLevel="0" collapsed="false"/>
    <row r="4266" customFormat="false" ht="15" hidden="false" customHeight="false" outlineLevel="0" collapsed="false"/>
    <row r="4267" customFormat="false" ht="15" hidden="false" customHeight="false" outlineLevel="0" collapsed="false"/>
    <row r="4268" customFormat="false" ht="15" hidden="false" customHeight="false" outlineLevel="0" collapsed="false"/>
    <row r="4269" customFormat="false" ht="15" hidden="false" customHeight="false" outlineLevel="0" collapsed="false"/>
    <row r="4270" customFormat="false" ht="15" hidden="false" customHeight="false" outlineLevel="0" collapsed="false"/>
    <row r="4271" customFormat="false" ht="15" hidden="false" customHeight="false" outlineLevel="0" collapsed="false"/>
    <row r="4272" customFormat="false" ht="15" hidden="false" customHeight="false" outlineLevel="0" collapsed="false"/>
    <row r="4273" customFormat="false" ht="15" hidden="false" customHeight="false" outlineLevel="0" collapsed="false"/>
    <row r="4274" customFormat="false" ht="15" hidden="false" customHeight="false" outlineLevel="0" collapsed="false"/>
    <row r="4275" customFormat="false" ht="15" hidden="false" customHeight="false" outlineLevel="0" collapsed="false"/>
    <row r="4276" customFormat="false" ht="15" hidden="false" customHeight="false" outlineLevel="0" collapsed="false"/>
    <row r="4277" customFormat="false" ht="15" hidden="false" customHeight="false" outlineLevel="0" collapsed="false"/>
    <row r="4278" customFormat="false" ht="15" hidden="false" customHeight="false" outlineLevel="0" collapsed="false"/>
    <row r="4279" customFormat="false" ht="15" hidden="false" customHeight="false" outlineLevel="0" collapsed="false"/>
    <row r="4280" customFormat="false" ht="15" hidden="false" customHeight="false" outlineLevel="0" collapsed="false"/>
    <row r="4281" customFormat="false" ht="15" hidden="false" customHeight="false" outlineLevel="0" collapsed="false"/>
    <row r="4282" customFormat="false" ht="15" hidden="false" customHeight="false" outlineLevel="0" collapsed="false"/>
    <row r="4283" customFormat="false" ht="15" hidden="false" customHeight="false" outlineLevel="0" collapsed="false"/>
    <row r="4284" customFormat="false" ht="15" hidden="false" customHeight="false" outlineLevel="0" collapsed="false"/>
    <row r="4285" customFormat="false" ht="15" hidden="false" customHeight="false" outlineLevel="0" collapsed="false"/>
    <row r="4286" customFormat="false" ht="15" hidden="false" customHeight="false" outlineLevel="0" collapsed="false"/>
    <row r="4287" customFormat="false" ht="15" hidden="false" customHeight="false" outlineLevel="0" collapsed="false"/>
    <row r="4288" customFormat="false" ht="15" hidden="false" customHeight="false" outlineLevel="0" collapsed="false"/>
    <row r="4289" customFormat="false" ht="15" hidden="false" customHeight="false" outlineLevel="0" collapsed="false"/>
    <row r="4290" customFormat="false" ht="15" hidden="false" customHeight="false" outlineLevel="0" collapsed="false"/>
    <row r="4291" customFormat="false" ht="15" hidden="false" customHeight="false" outlineLevel="0" collapsed="false"/>
    <row r="4292" customFormat="false" ht="15" hidden="false" customHeight="false" outlineLevel="0" collapsed="false"/>
    <row r="4293" customFormat="false" ht="15" hidden="false" customHeight="false" outlineLevel="0" collapsed="false"/>
    <row r="4294" customFormat="false" ht="15" hidden="false" customHeight="false" outlineLevel="0" collapsed="false"/>
    <row r="4295" customFormat="false" ht="15" hidden="false" customHeight="false" outlineLevel="0" collapsed="false"/>
    <row r="4296" customFormat="false" ht="15" hidden="false" customHeight="false" outlineLevel="0" collapsed="false"/>
    <row r="4297" customFormat="false" ht="15" hidden="false" customHeight="false" outlineLevel="0" collapsed="false"/>
    <row r="4298" customFormat="false" ht="15" hidden="false" customHeight="false" outlineLevel="0" collapsed="false"/>
    <row r="4299" customFormat="false" ht="15" hidden="false" customHeight="false" outlineLevel="0" collapsed="false"/>
    <row r="4300" customFormat="false" ht="15" hidden="false" customHeight="false" outlineLevel="0" collapsed="false"/>
    <row r="4301" customFormat="false" ht="15" hidden="false" customHeight="false" outlineLevel="0" collapsed="false"/>
    <row r="4302" customFormat="false" ht="15" hidden="false" customHeight="false" outlineLevel="0" collapsed="false"/>
    <row r="4303" customFormat="false" ht="15" hidden="false" customHeight="false" outlineLevel="0" collapsed="false"/>
    <row r="4304" customFormat="false" ht="15" hidden="false" customHeight="false" outlineLevel="0" collapsed="false"/>
    <row r="4305" customFormat="false" ht="15" hidden="false" customHeight="false" outlineLevel="0" collapsed="false"/>
    <row r="4306" customFormat="false" ht="15" hidden="false" customHeight="false" outlineLevel="0" collapsed="false"/>
    <row r="4307" customFormat="false" ht="15" hidden="false" customHeight="false" outlineLevel="0" collapsed="false"/>
    <row r="4308" customFormat="false" ht="15" hidden="false" customHeight="false" outlineLevel="0" collapsed="false"/>
    <row r="4309" customFormat="false" ht="15" hidden="false" customHeight="false" outlineLevel="0" collapsed="false"/>
    <row r="4310" customFormat="false" ht="15" hidden="false" customHeight="false" outlineLevel="0" collapsed="false"/>
    <row r="4311" customFormat="false" ht="15" hidden="false" customHeight="false" outlineLevel="0" collapsed="false"/>
    <row r="4312" customFormat="false" ht="15" hidden="false" customHeight="false" outlineLevel="0" collapsed="false"/>
    <row r="4313" customFormat="false" ht="15" hidden="false" customHeight="false" outlineLevel="0" collapsed="false"/>
    <row r="4314" customFormat="false" ht="15" hidden="false" customHeight="false" outlineLevel="0" collapsed="false"/>
    <row r="4315" customFormat="false" ht="15" hidden="false" customHeight="false" outlineLevel="0" collapsed="false"/>
    <row r="4316" customFormat="false" ht="15" hidden="false" customHeight="false" outlineLevel="0" collapsed="false"/>
    <row r="4317" customFormat="false" ht="15" hidden="false" customHeight="false" outlineLevel="0" collapsed="false"/>
    <row r="4318" customFormat="false" ht="15" hidden="false" customHeight="false" outlineLevel="0" collapsed="false"/>
    <row r="4319" customFormat="false" ht="15" hidden="false" customHeight="false" outlineLevel="0" collapsed="false"/>
    <row r="4320" customFormat="false" ht="15" hidden="false" customHeight="false" outlineLevel="0" collapsed="false"/>
    <row r="4321" customFormat="false" ht="15" hidden="false" customHeight="false" outlineLevel="0" collapsed="false"/>
    <row r="4322" customFormat="false" ht="15" hidden="false" customHeight="false" outlineLevel="0" collapsed="false"/>
    <row r="4323" customFormat="false" ht="15" hidden="false" customHeight="false" outlineLevel="0" collapsed="false"/>
    <row r="4324" customFormat="false" ht="15" hidden="false" customHeight="false" outlineLevel="0" collapsed="false"/>
    <row r="4325" customFormat="false" ht="15" hidden="false" customHeight="false" outlineLevel="0" collapsed="false"/>
    <row r="4326" customFormat="false" ht="15" hidden="false" customHeight="false" outlineLevel="0" collapsed="false"/>
    <row r="4327" customFormat="false" ht="15" hidden="false" customHeight="false" outlineLevel="0" collapsed="false"/>
    <row r="4328" customFormat="false" ht="15" hidden="false" customHeight="false" outlineLevel="0" collapsed="false"/>
    <row r="4329" customFormat="false" ht="15" hidden="false" customHeight="false" outlineLevel="0" collapsed="false"/>
    <row r="4330" customFormat="false" ht="15" hidden="false" customHeight="false" outlineLevel="0" collapsed="false"/>
    <row r="4331" customFormat="false" ht="15" hidden="false" customHeight="false" outlineLevel="0" collapsed="false"/>
    <row r="4332" customFormat="false" ht="15" hidden="false" customHeight="false" outlineLevel="0" collapsed="false"/>
    <row r="4333" customFormat="false" ht="15" hidden="false" customHeight="false" outlineLevel="0" collapsed="false"/>
    <row r="4334" customFormat="false" ht="15" hidden="false" customHeight="false" outlineLevel="0" collapsed="false"/>
    <row r="4335" customFormat="false" ht="15" hidden="false" customHeight="false" outlineLevel="0" collapsed="false"/>
    <row r="4336" customFormat="false" ht="15" hidden="false" customHeight="false" outlineLevel="0" collapsed="false"/>
    <row r="4337" customFormat="false" ht="15" hidden="false" customHeight="false" outlineLevel="0" collapsed="false"/>
    <row r="4338" customFormat="false" ht="15" hidden="false" customHeight="false" outlineLevel="0" collapsed="false"/>
    <row r="4339" customFormat="false" ht="15" hidden="false" customHeight="false" outlineLevel="0" collapsed="false"/>
    <row r="4340" customFormat="false" ht="15" hidden="false" customHeight="false" outlineLevel="0" collapsed="false"/>
    <row r="4341" customFormat="false" ht="15" hidden="false" customHeight="false" outlineLevel="0" collapsed="false"/>
    <row r="4342" customFormat="false" ht="15" hidden="false" customHeight="false" outlineLevel="0" collapsed="false"/>
    <row r="4343" customFormat="false" ht="15" hidden="false" customHeight="false" outlineLevel="0" collapsed="false"/>
    <row r="4344" customFormat="false" ht="15" hidden="false" customHeight="false" outlineLevel="0" collapsed="false"/>
    <row r="4345" customFormat="false" ht="15" hidden="false" customHeight="false" outlineLevel="0" collapsed="false"/>
    <row r="4346" customFormat="false" ht="15" hidden="false" customHeight="false" outlineLevel="0" collapsed="false"/>
    <row r="4347" customFormat="false" ht="15" hidden="false" customHeight="false" outlineLevel="0" collapsed="false"/>
    <row r="4348" customFormat="false" ht="15" hidden="false" customHeight="false" outlineLevel="0" collapsed="false"/>
    <row r="4349" customFormat="false" ht="15" hidden="false" customHeight="false" outlineLevel="0" collapsed="false"/>
    <row r="4350" customFormat="false" ht="15" hidden="false" customHeight="false" outlineLevel="0" collapsed="false"/>
    <row r="4351" customFormat="false" ht="15" hidden="false" customHeight="false" outlineLevel="0" collapsed="false"/>
    <row r="4352" customFormat="false" ht="15" hidden="false" customHeight="false" outlineLevel="0" collapsed="false"/>
    <row r="4353" customFormat="false" ht="15" hidden="false" customHeight="false" outlineLevel="0" collapsed="false"/>
    <row r="4354" customFormat="false" ht="15" hidden="false" customHeight="false" outlineLevel="0" collapsed="false"/>
    <row r="4355" customFormat="false" ht="15" hidden="false" customHeight="false" outlineLevel="0" collapsed="false"/>
    <row r="4356" customFormat="false" ht="15" hidden="false" customHeight="false" outlineLevel="0" collapsed="false"/>
    <row r="4357" customFormat="false" ht="15" hidden="false" customHeight="false" outlineLevel="0" collapsed="false"/>
    <row r="4358" customFormat="false" ht="15" hidden="false" customHeight="false" outlineLevel="0" collapsed="false"/>
    <row r="4359" customFormat="false" ht="15" hidden="false" customHeight="false" outlineLevel="0" collapsed="false"/>
    <row r="4360" customFormat="false" ht="15" hidden="false" customHeight="false" outlineLevel="0" collapsed="false"/>
    <row r="4361" customFormat="false" ht="15" hidden="false" customHeight="false" outlineLevel="0" collapsed="false"/>
    <row r="4362" customFormat="false" ht="15" hidden="false" customHeight="false" outlineLevel="0" collapsed="false"/>
    <row r="4363" customFormat="false" ht="15" hidden="false" customHeight="false" outlineLevel="0" collapsed="false"/>
    <row r="4364" customFormat="false" ht="15" hidden="false" customHeight="false" outlineLevel="0" collapsed="false"/>
    <row r="4365" customFormat="false" ht="15" hidden="false" customHeight="false" outlineLevel="0" collapsed="false"/>
    <row r="4366" customFormat="false" ht="15" hidden="false" customHeight="false" outlineLevel="0" collapsed="false"/>
    <row r="4367" customFormat="false" ht="15" hidden="false" customHeight="false" outlineLevel="0" collapsed="false"/>
    <row r="4368" customFormat="false" ht="15" hidden="false" customHeight="false" outlineLevel="0" collapsed="false"/>
    <row r="4369" customFormat="false" ht="15" hidden="false" customHeight="false" outlineLevel="0" collapsed="false"/>
    <row r="4370" customFormat="false" ht="15" hidden="false" customHeight="false" outlineLevel="0" collapsed="false"/>
    <row r="4371" customFormat="false" ht="15" hidden="false" customHeight="false" outlineLevel="0" collapsed="false"/>
    <row r="4372" customFormat="false" ht="15" hidden="false" customHeight="false" outlineLevel="0" collapsed="false"/>
    <row r="4373" customFormat="false" ht="15" hidden="false" customHeight="false" outlineLevel="0" collapsed="false"/>
    <row r="4374" customFormat="false" ht="15" hidden="false" customHeight="false" outlineLevel="0" collapsed="false"/>
    <row r="4375" customFormat="false" ht="15" hidden="false" customHeight="false" outlineLevel="0" collapsed="false"/>
    <row r="4376" customFormat="false" ht="15" hidden="false" customHeight="false" outlineLevel="0" collapsed="false"/>
    <row r="4377" customFormat="false" ht="15" hidden="false" customHeight="false" outlineLevel="0" collapsed="false"/>
    <row r="4378" customFormat="false" ht="15" hidden="false" customHeight="false" outlineLevel="0" collapsed="false"/>
    <row r="4379" customFormat="false" ht="15" hidden="false" customHeight="false" outlineLevel="0" collapsed="false"/>
    <row r="4380" customFormat="false" ht="15" hidden="false" customHeight="false" outlineLevel="0" collapsed="false"/>
    <row r="4381" customFormat="false" ht="15" hidden="false" customHeight="false" outlineLevel="0" collapsed="false"/>
    <row r="4382" customFormat="false" ht="15" hidden="false" customHeight="false" outlineLevel="0" collapsed="false"/>
    <row r="4383" customFormat="false" ht="15" hidden="false" customHeight="false" outlineLevel="0" collapsed="false"/>
    <row r="4384" customFormat="false" ht="15" hidden="false" customHeight="false" outlineLevel="0" collapsed="false"/>
    <row r="4385" customFormat="false" ht="15" hidden="false" customHeight="false" outlineLevel="0" collapsed="false"/>
    <row r="4386" customFormat="false" ht="15" hidden="false" customHeight="false" outlineLevel="0" collapsed="false"/>
    <row r="4387" customFormat="false" ht="15" hidden="false" customHeight="false" outlineLevel="0" collapsed="false"/>
    <row r="4388" customFormat="false" ht="15" hidden="false" customHeight="false" outlineLevel="0" collapsed="false"/>
    <row r="4389" customFormat="false" ht="15" hidden="false" customHeight="false" outlineLevel="0" collapsed="false"/>
    <row r="4390" customFormat="false" ht="15" hidden="false" customHeight="false" outlineLevel="0" collapsed="false"/>
    <row r="4391" customFormat="false" ht="15" hidden="false" customHeight="false" outlineLevel="0" collapsed="false"/>
    <row r="4392" customFormat="false" ht="15" hidden="false" customHeight="false" outlineLevel="0" collapsed="false"/>
    <row r="4393" customFormat="false" ht="15" hidden="false" customHeight="false" outlineLevel="0" collapsed="false"/>
    <row r="4394" customFormat="false" ht="15" hidden="false" customHeight="false" outlineLevel="0" collapsed="false"/>
    <row r="4395" customFormat="false" ht="15" hidden="false" customHeight="false" outlineLevel="0" collapsed="false"/>
    <row r="4396" customFormat="false" ht="15" hidden="false" customHeight="false" outlineLevel="0" collapsed="false"/>
    <row r="4397" customFormat="false" ht="15" hidden="false" customHeight="false" outlineLevel="0" collapsed="false"/>
    <row r="4398" customFormat="false" ht="15" hidden="false" customHeight="false" outlineLevel="0" collapsed="false"/>
    <row r="4399" customFormat="false" ht="15" hidden="false" customHeight="false" outlineLevel="0" collapsed="false"/>
    <row r="4400" customFormat="false" ht="15" hidden="false" customHeight="false" outlineLevel="0" collapsed="false"/>
    <row r="4401" customFormat="false" ht="15" hidden="false" customHeight="false" outlineLevel="0" collapsed="false"/>
    <row r="4402" customFormat="false" ht="15" hidden="false" customHeight="false" outlineLevel="0" collapsed="false"/>
    <row r="4403" customFormat="false" ht="15" hidden="false" customHeight="false" outlineLevel="0" collapsed="false"/>
    <row r="4404" customFormat="false" ht="15" hidden="false" customHeight="false" outlineLevel="0" collapsed="false"/>
    <row r="4405" customFormat="false" ht="15" hidden="false" customHeight="false" outlineLevel="0" collapsed="false"/>
    <row r="4406" customFormat="false" ht="15" hidden="false" customHeight="false" outlineLevel="0" collapsed="false"/>
    <row r="4407" customFormat="false" ht="15" hidden="false" customHeight="false" outlineLevel="0" collapsed="false"/>
    <row r="4408" customFormat="false" ht="15" hidden="false" customHeight="false" outlineLevel="0" collapsed="false"/>
    <row r="4409" customFormat="false" ht="15" hidden="false" customHeight="false" outlineLevel="0" collapsed="false"/>
    <row r="4410" customFormat="false" ht="15" hidden="false" customHeight="false" outlineLevel="0" collapsed="false"/>
    <row r="4411" customFormat="false" ht="15" hidden="false" customHeight="false" outlineLevel="0" collapsed="false"/>
    <row r="4412" customFormat="false" ht="15" hidden="false" customHeight="false" outlineLevel="0" collapsed="false"/>
    <row r="4413" customFormat="false" ht="15" hidden="false" customHeight="false" outlineLevel="0" collapsed="false"/>
    <row r="4414" customFormat="false" ht="15" hidden="false" customHeight="false" outlineLevel="0" collapsed="false"/>
    <row r="4415" customFormat="false" ht="15" hidden="false" customHeight="false" outlineLevel="0" collapsed="false"/>
    <row r="4416" customFormat="false" ht="15" hidden="false" customHeight="false" outlineLevel="0" collapsed="false"/>
    <row r="4417" customFormat="false" ht="15" hidden="false" customHeight="false" outlineLevel="0" collapsed="false"/>
    <row r="4418" customFormat="false" ht="15" hidden="false" customHeight="false" outlineLevel="0" collapsed="false"/>
    <row r="4419" customFormat="false" ht="15" hidden="false" customHeight="false" outlineLevel="0" collapsed="false"/>
    <row r="4420" customFormat="false" ht="15" hidden="false" customHeight="false" outlineLevel="0" collapsed="false"/>
    <row r="4421" customFormat="false" ht="15" hidden="false" customHeight="false" outlineLevel="0" collapsed="false"/>
    <row r="4422" customFormat="false" ht="15" hidden="false" customHeight="false" outlineLevel="0" collapsed="false"/>
    <row r="4423" customFormat="false" ht="15" hidden="false" customHeight="false" outlineLevel="0" collapsed="false"/>
    <row r="4424" customFormat="false" ht="15" hidden="false" customHeight="false" outlineLevel="0" collapsed="false"/>
    <row r="4425" customFormat="false" ht="15" hidden="false" customHeight="false" outlineLevel="0" collapsed="false"/>
    <row r="4426" customFormat="false" ht="15" hidden="false" customHeight="false" outlineLevel="0" collapsed="false"/>
    <row r="4427" customFormat="false" ht="15" hidden="false" customHeight="false" outlineLevel="0" collapsed="false"/>
    <row r="4428" customFormat="false" ht="15" hidden="false" customHeight="false" outlineLevel="0" collapsed="false"/>
    <row r="4429" customFormat="false" ht="15" hidden="false" customHeight="false" outlineLevel="0" collapsed="false"/>
    <row r="4430" customFormat="false" ht="15" hidden="false" customHeight="false" outlineLevel="0" collapsed="false"/>
    <row r="4431" customFormat="false" ht="15" hidden="false" customHeight="false" outlineLevel="0" collapsed="false"/>
    <row r="4432" customFormat="false" ht="15" hidden="false" customHeight="false" outlineLevel="0" collapsed="false"/>
    <row r="4433" customFormat="false" ht="15" hidden="false" customHeight="false" outlineLevel="0" collapsed="false"/>
    <row r="4434" customFormat="false" ht="15" hidden="false" customHeight="false" outlineLevel="0" collapsed="false"/>
    <row r="4435" customFormat="false" ht="15" hidden="false" customHeight="false" outlineLevel="0" collapsed="false"/>
    <row r="4436" customFormat="false" ht="15" hidden="false" customHeight="false" outlineLevel="0" collapsed="false"/>
    <row r="4437" customFormat="false" ht="15" hidden="false" customHeight="false" outlineLevel="0" collapsed="false"/>
    <row r="4438" customFormat="false" ht="15" hidden="false" customHeight="false" outlineLevel="0" collapsed="false"/>
    <row r="4439" customFormat="false" ht="15" hidden="false" customHeight="false" outlineLevel="0" collapsed="false"/>
    <row r="4440" customFormat="false" ht="15" hidden="false" customHeight="false" outlineLevel="0" collapsed="false"/>
    <row r="4441" customFormat="false" ht="15" hidden="false" customHeight="false" outlineLevel="0" collapsed="false"/>
    <row r="4442" customFormat="false" ht="15" hidden="false" customHeight="false" outlineLevel="0" collapsed="false"/>
    <row r="4443" customFormat="false" ht="15" hidden="false" customHeight="false" outlineLevel="0" collapsed="false"/>
    <row r="4444" customFormat="false" ht="15" hidden="false" customHeight="false" outlineLevel="0" collapsed="false"/>
    <row r="4445" customFormat="false" ht="15" hidden="false" customHeight="false" outlineLevel="0" collapsed="false"/>
    <row r="4446" customFormat="false" ht="15" hidden="false" customHeight="false" outlineLevel="0" collapsed="false"/>
    <row r="4447" customFormat="false" ht="15" hidden="false" customHeight="false" outlineLevel="0" collapsed="false"/>
    <row r="4448" customFormat="false" ht="15" hidden="false" customHeight="false" outlineLevel="0" collapsed="false"/>
    <row r="4449" customFormat="false" ht="15" hidden="false" customHeight="false" outlineLevel="0" collapsed="false"/>
    <row r="4450" customFormat="false" ht="15" hidden="false" customHeight="false" outlineLevel="0" collapsed="false"/>
    <row r="4451" customFormat="false" ht="15" hidden="false" customHeight="false" outlineLevel="0" collapsed="false"/>
    <row r="4452" customFormat="false" ht="15" hidden="false" customHeight="false" outlineLevel="0" collapsed="false"/>
    <row r="4453" customFormat="false" ht="15" hidden="false" customHeight="false" outlineLevel="0" collapsed="false"/>
    <row r="4454" customFormat="false" ht="15" hidden="false" customHeight="false" outlineLevel="0" collapsed="false"/>
    <row r="4455" customFormat="false" ht="15" hidden="false" customHeight="false" outlineLevel="0" collapsed="false"/>
    <row r="4456" customFormat="false" ht="15" hidden="false" customHeight="false" outlineLevel="0" collapsed="false"/>
    <row r="4457" customFormat="false" ht="15" hidden="false" customHeight="false" outlineLevel="0" collapsed="false"/>
    <row r="4458" customFormat="false" ht="15" hidden="false" customHeight="false" outlineLevel="0" collapsed="false"/>
    <row r="4459" customFormat="false" ht="15" hidden="false" customHeight="false" outlineLevel="0" collapsed="false"/>
    <row r="4460" customFormat="false" ht="15" hidden="false" customHeight="false" outlineLevel="0" collapsed="false"/>
    <row r="4461" customFormat="false" ht="15" hidden="false" customHeight="false" outlineLevel="0" collapsed="false"/>
    <row r="4462" customFormat="false" ht="15" hidden="false" customHeight="false" outlineLevel="0" collapsed="false"/>
    <row r="4463" customFormat="false" ht="15" hidden="false" customHeight="false" outlineLevel="0" collapsed="false"/>
    <row r="4464" customFormat="false" ht="15" hidden="false" customHeight="false" outlineLevel="0" collapsed="false"/>
    <row r="4465" customFormat="false" ht="15" hidden="false" customHeight="false" outlineLevel="0" collapsed="false"/>
    <row r="4466" customFormat="false" ht="15" hidden="false" customHeight="false" outlineLevel="0" collapsed="false"/>
    <row r="4467" customFormat="false" ht="15" hidden="false" customHeight="false" outlineLevel="0" collapsed="false"/>
    <row r="4468" customFormat="false" ht="15" hidden="false" customHeight="false" outlineLevel="0" collapsed="false"/>
    <row r="4469" customFormat="false" ht="15" hidden="false" customHeight="false" outlineLevel="0" collapsed="false"/>
    <row r="4470" customFormat="false" ht="15" hidden="false" customHeight="false" outlineLevel="0" collapsed="false"/>
    <row r="4471" customFormat="false" ht="15" hidden="false" customHeight="false" outlineLevel="0" collapsed="false"/>
    <row r="4472" customFormat="false" ht="15" hidden="false" customHeight="false" outlineLevel="0" collapsed="false"/>
    <row r="4473" customFormat="false" ht="15" hidden="false" customHeight="false" outlineLevel="0" collapsed="false"/>
    <row r="4474" customFormat="false" ht="15" hidden="false" customHeight="false" outlineLevel="0" collapsed="false"/>
    <row r="4475" customFormat="false" ht="15" hidden="false" customHeight="false" outlineLevel="0" collapsed="false"/>
    <row r="4476" customFormat="false" ht="15" hidden="false" customHeight="false" outlineLevel="0" collapsed="false"/>
    <row r="4477" customFormat="false" ht="15" hidden="false" customHeight="false" outlineLevel="0" collapsed="false"/>
    <row r="4478" customFormat="false" ht="15" hidden="false" customHeight="false" outlineLevel="0" collapsed="false"/>
    <row r="4479" customFormat="false" ht="15" hidden="false" customHeight="false" outlineLevel="0" collapsed="false"/>
    <row r="4480" customFormat="false" ht="15" hidden="false" customHeight="false" outlineLevel="0" collapsed="false"/>
    <row r="4481" customFormat="false" ht="15" hidden="false" customHeight="false" outlineLevel="0" collapsed="false"/>
    <row r="4482" customFormat="false" ht="15" hidden="false" customHeight="false" outlineLevel="0" collapsed="false"/>
    <row r="4483" customFormat="false" ht="15" hidden="false" customHeight="false" outlineLevel="0" collapsed="false"/>
    <row r="4484" customFormat="false" ht="15" hidden="false" customHeight="false" outlineLevel="0" collapsed="false"/>
    <row r="4485" customFormat="false" ht="15" hidden="false" customHeight="false" outlineLevel="0" collapsed="false"/>
    <row r="4486" customFormat="false" ht="15" hidden="false" customHeight="false" outlineLevel="0" collapsed="false"/>
    <row r="4487" customFormat="false" ht="15" hidden="false" customHeight="false" outlineLevel="0" collapsed="false"/>
    <row r="4488" customFormat="false" ht="15" hidden="false" customHeight="false" outlineLevel="0" collapsed="false"/>
    <row r="4489" customFormat="false" ht="15" hidden="false" customHeight="false" outlineLevel="0" collapsed="false"/>
    <row r="4490" customFormat="false" ht="15" hidden="false" customHeight="false" outlineLevel="0" collapsed="false"/>
    <row r="4491" customFormat="false" ht="15" hidden="false" customHeight="false" outlineLevel="0" collapsed="false"/>
    <row r="4492" customFormat="false" ht="15" hidden="false" customHeight="false" outlineLevel="0" collapsed="false"/>
    <row r="4493" customFormat="false" ht="15" hidden="false" customHeight="false" outlineLevel="0" collapsed="false"/>
    <row r="4494" customFormat="false" ht="15" hidden="false" customHeight="false" outlineLevel="0" collapsed="false"/>
    <row r="4495" customFormat="false" ht="15" hidden="false" customHeight="false" outlineLevel="0" collapsed="false"/>
    <row r="4496" customFormat="false" ht="15" hidden="false" customHeight="false" outlineLevel="0" collapsed="false"/>
    <row r="4497" customFormat="false" ht="15" hidden="false" customHeight="false" outlineLevel="0" collapsed="false"/>
    <row r="4498" customFormat="false" ht="15" hidden="false" customHeight="false" outlineLevel="0" collapsed="false"/>
    <row r="4499" customFormat="false" ht="15" hidden="false" customHeight="false" outlineLevel="0" collapsed="false"/>
    <row r="4500" customFormat="false" ht="15" hidden="false" customHeight="false" outlineLevel="0" collapsed="false"/>
    <row r="4501" customFormat="false" ht="15" hidden="false" customHeight="false" outlineLevel="0" collapsed="false"/>
    <row r="4502" customFormat="false" ht="15" hidden="false" customHeight="false" outlineLevel="0" collapsed="false"/>
    <row r="4503" customFormat="false" ht="15" hidden="false" customHeight="false" outlineLevel="0" collapsed="false"/>
    <row r="4504" customFormat="false" ht="15" hidden="false" customHeight="false" outlineLevel="0" collapsed="false"/>
    <row r="4505" customFormat="false" ht="15" hidden="false" customHeight="false" outlineLevel="0" collapsed="false"/>
    <row r="4506" customFormat="false" ht="15" hidden="false" customHeight="false" outlineLevel="0" collapsed="false"/>
    <row r="4507" customFormat="false" ht="15" hidden="false" customHeight="false" outlineLevel="0" collapsed="false"/>
    <row r="4508" customFormat="false" ht="15" hidden="false" customHeight="false" outlineLevel="0" collapsed="false"/>
    <row r="4509" customFormat="false" ht="15" hidden="false" customHeight="false" outlineLevel="0" collapsed="false"/>
    <row r="4510" customFormat="false" ht="15" hidden="false" customHeight="false" outlineLevel="0" collapsed="false"/>
    <row r="4511" customFormat="false" ht="15" hidden="false" customHeight="false" outlineLevel="0" collapsed="false"/>
    <row r="4512" customFormat="false" ht="15" hidden="false" customHeight="false" outlineLevel="0" collapsed="false"/>
    <row r="4513" customFormat="false" ht="15" hidden="false" customHeight="false" outlineLevel="0" collapsed="false"/>
    <row r="4514" customFormat="false" ht="15" hidden="false" customHeight="false" outlineLevel="0" collapsed="false"/>
    <row r="4515" customFormat="false" ht="15" hidden="false" customHeight="false" outlineLevel="0" collapsed="false"/>
    <row r="4516" customFormat="false" ht="15" hidden="false" customHeight="false" outlineLevel="0" collapsed="false"/>
    <row r="4517" customFormat="false" ht="15" hidden="false" customHeight="false" outlineLevel="0" collapsed="false"/>
    <row r="4518" customFormat="false" ht="15" hidden="false" customHeight="false" outlineLevel="0" collapsed="false"/>
    <row r="4519" customFormat="false" ht="15" hidden="false" customHeight="false" outlineLevel="0" collapsed="false"/>
    <row r="4520" customFormat="false" ht="15" hidden="false" customHeight="false" outlineLevel="0" collapsed="false"/>
    <row r="4521" customFormat="false" ht="15" hidden="false" customHeight="false" outlineLevel="0" collapsed="false"/>
    <row r="4522" customFormat="false" ht="15" hidden="false" customHeight="false" outlineLevel="0" collapsed="false"/>
    <row r="4523" customFormat="false" ht="15" hidden="false" customHeight="false" outlineLevel="0" collapsed="false"/>
    <row r="4524" customFormat="false" ht="15" hidden="false" customHeight="false" outlineLevel="0" collapsed="false"/>
    <row r="4525" customFormat="false" ht="15" hidden="false" customHeight="false" outlineLevel="0" collapsed="false"/>
    <row r="4526" customFormat="false" ht="15" hidden="false" customHeight="false" outlineLevel="0" collapsed="false"/>
    <row r="4527" customFormat="false" ht="15" hidden="false" customHeight="false" outlineLevel="0" collapsed="false"/>
    <row r="4528" customFormat="false" ht="15" hidden="false" customHeight="false" outlineLevel="0" collapsed="false"/>
    <row r="4529" customFormat="false" ht="15" hidden="false" customHeight="false" outlineLevel="0" collapsed="false"/>
    <row r="4530" customFormat="false" ht="15" hidden="false" customHeight="false" outlineLevel="0" collapsed="false"/>
    <row r="4531" customFormat="false" ht="15" hidden="false" customHeight="false" outlineLevel="0" collapsed="false"/>
    <row r="4532" customFormat="false" ht="15" hidden="false" customHeight="false" outlineLevel="0" collapsed="false"/>
    <row r="4533" customFormat="false" ht="15" hidden="false" customHeight="false" outlineLevel="0" collapsed="false"/>
    <row r="4534" customFormat="false" ht="15" hidden="false" customHeight="false" outlineLevel="0" collapsed="false"/>
    <row r="4535" customFormat="false" ht="15" hidden="false" customHeight="false" outlineLevel="0" collapsed="false"/>
    <row r="4536" customFormat="false" ht="15" hidden="false" customHeight="false" outlineLevel="0" collapsed="false"/>
    <row r="4537" customFormat="false" ht="15" hidden="false" customHeight="false" outlineLevel="0" collapsed="false"/>
    <row r="4538" customFormat="false" ht="15" hidden="false" customHeight="false" outlineLevel="0" collapsed="false"/>
    <row r="4539" customFormat="false" ht="15" hidden="false" customHeight="false" outlineLevel="0" collapsed="false"/>
    <row r="4540" customFormat="false" ht="15" hidden="false" customHeight="false" outlineLevel="0" collapsed="false"/>
    <row r="4541" customFormat="false" ht="15" hidden="false" customHeight="false" outlineLevel="0" collapsed="false"/>
    <row r="4542" customFormat="false" ht="15" hidden="false" customHeight="false" outlineLevel="0" collapsed="false"/>
    <row r="4543" customFormat="false" ht="15" hidden="false" customHeight="false" outlineLevel="0" collapsed="false"/>
    <row r="4544" customFormat="false" ht="15" hidden="false" customHeight="false" outlineLevel="0" collapsed="false"/>
    <row r="4545" customFormat="false" ht="15" hidden="false" customHeight="false" outlineLevel="0" collapsed="false"/>
    <row r="4546" customFormat="false" ht="15" hidden="false" customHeight="false" outlineLevel="0" collapsed="false"/>
    <row r="4547" customFormat="false" ht="15" hidden="false" customHeight="false" outlineLevel="0" collapsed="false"/>
    <row r="4548" customFormat="false" ht="15" hidden="false" customHeight="false" outlineLevel="0" collapsed="false"/>
    <row r="4549" customFormat="false" ht="15" hidden="false" customHeight="false" outlineLevel="0" collapsed="false"/>
    <row r="4550" customFormat="false" ht="15" hidden="false" customHeight="false" outlineLevel="0" collapsed="false"/>
    <row r="4551" customFormat="false" ht="15" hidden="false" customHeight="false" outlineLevel="0" collapsed="false"/>
    <row r="4552" customFormat="false" ht="15" hidden="false" customHeight="false" outlineLevel="0" collapsed="false"/>
    <row r="4553" customFormat="false" ht="15" hidden="false" customHeight="false" outlineLevel="0" collapsed="false"/>
    <row r="4554" customFormat="false" ht="15" hidden="false" customHeight="false" outlineLevel="0" collapsed="false"/>
    <row r="4555" customFormat="false" ht="15" hidden="false" customHeight="false" outlineLevel="0" collapsed="false"/>
    <row r="4556" customFormat="false" ht="15" hidden="false" customHeight="false" outlineLevel="0" collapsed="false"/>
    <row r="4557" customFormat="false" ht="15" hidden="false" customHeight="false" outlineLevel="0" collapsed="false"/>
    <row r="4558" customFormat="false" ht="15" hidden="false" customHeight="false" outlineLevel="0" collapsed="false"/>
    <row r="4559" customFormat="false" ht="15" hidden="false" customHeight="false" outlineLevel="0" collapsed="false"/>
    <row r="4560" customFormat="false" ht="15" hidden="false" customHeight="false" outlineLevel="0" collapsed="false"/>
    <row r="4561" customFormat="false" ht="15" hidden="false" customHeight="false" outlineLevel="0" collapsed="false"/>
    <row r="4562" customFormat="false" ht="15" hidden="false" customHeight="false" outlineLevel="0" collapsed="false"/>
    <row r="4563" customFormat="false" ht="15" hidden="false" customHeight="false" outlineLevel="0" collapsed="false"/>
    <row r="4564" customFormat="false" ht="15" hidden="false" customHeight="false" outlineLevel="0" collapsed="false"/>
    <row r="4565" customFormat="false" ht="15" hidden="false" customHeight="false" outlineLevel="0" collapsed="false"/>
    <row r="4566" customFormat="false" ht="15" hidden="false" customHeight="false" outlineLevel="0" collapsed="false"/>
    <row r="4567" customFormat="false" ht="15" hidden="false" customHeight="false" outlineLevel="0" collapsed="false"/>
    <row r="4568" customFormat="false" ht="15" hidden="false" customHeight="false" outlineLevel="0" collapsed="false"/>
    <row r="4569" customFormat="false" ht="15" hidden="false" customHeight="false" outlineLevel="0" collapsed="false"/>
    <row r="4570" customFormat="false" ht="15" hidden="false" customHeight="false" outlineLevel="0" collapsed="false"/>
    <row r="4571" customFormat="false" ht="15" hidden="false" customHeight="false" outlineLevel="0" collapsed="false"/>
    <row r="4572" customFormat="false" ht="15" hidden="false" customHeight="false" outlineLevel="0" collapsed="false"/>
    <row r="4573" customFormat="false" ht="15" hidden="false" customHeight="false" outlineLevel="0" collapsed="false"/>
    <row r="4574" customFormat="false" ht="15" hidden="false" customHeight="false" outlineLevel="0" collapsed="false"/>
    <row r="4575" customFormat="false" ht="15" hidden="false" customHeight="false" outlineLevel="0" collapsed="false"/>
    <row r="4576" customFormat="false" ht="15" hidden="false" customHeight="false" outlineLevel="0" collapsed="false"/>
    <row r="4577" customFormat="false" ht="15" hidden="false" customHeight="false" outlineLevel="0" collapsed="false"/>
    <row r="4578" customFormat="false" ht="15" hidden="false" customHeight="false" outlineLevel="0" collapsed="false"/>
    <row r="4579" customFormat="false" ht="15" hidden="false" customHeight="false" outlineLevel="0" collapsed="false"/>
    <row r="4580" customFormat="false" ht="15" hidden="false" customHeight="false" outlineLevel="0" collapsed="false"/>
    <row r="4581" customFormat="false" ht="15" hidden="false" customHeight="false" outlineLevel="0" collapsed="false"/>
    <row r="4582" customFormat="false" ht="15" hidden="false" customHeight="false" outlineLevel="0" collapsed="false"/>
    <row r="4583" customFormat="false" ht="15" hidden="false" customHeight="false" outlineLevel="0" collapsed="false"/>
    <row r="4584" customFormat="false" ht="15" hidden="false" customHeight="false" outlineLevel="0" collapsed="false"/>
    <row r="4585" customFormat="false" ht="15" hidden="false" customHeight="false" outlineLevel="0" collapsed="false"/>
    <row r="4586" customFormat="false" ht="15" hidden="false" customHeight="false" outlineLevel="0" collapsed="false"/>
    <row r="4587" customFormat="false" ht="15" hidden="false" customHeight="false" outlineLevel="0" collapsed="false"/>
    <row r="4588" customFormat="false" ht="15" hidden="false" customHeight="false" outlineLevel="0" collapsed="false"/>
    <row r="4589" customFormat="false" ht="15" hidden="false" customHeight="false" outlineLevel="0" collapsed="false"/>
    <row r="4590" customFormat="false" ht="15" hidden="false" customHeight="false" outlineLevel="0" collapsed="false"/>
    <row r="4591" customFormat="false" ht="15" hidden="false" customHeight="false" outlineLevel="0" collapsed="false"/>
    <row r="4592" customFormat="false" ht="15" hidden="false" customHeight="false" outlineLevel="0" collapsed="false"/>
    <row r="4593" customFormat="false" ht="15" hidden="false" customHeight="false" outlineLevel="0" collapsed="false"/>
    <row r="4594" customFormat="false" ht="15" hidden="false" customHeight="false" outlineLevel="0" collapsed="false"/>
    <row r="4595" customFormat="false" ht="15" hidden="false" customHeight="false" outlineLevel="0" collapsed="false"/>
    <row r="4596" customFormat="false" ht="15" hidden="false" customHeight="false" outlineLevel="0" collapsed="false"/>
    <row r="4597" customFormat="false" ht="15" hidden="false" customHeight="false" outlineLevel="0" collapsed="false"/>
    <row r="4598" customFormat="false" ht="15" hidden="false" customHeight="false" outlineLevel="0" collapsed="false"/>
    <row r="4599" customFormat="false" ht="15" hidden="false" customHeight="false" outlineLevel="0" collapsed="false"/>
    <row r="4600" customFormat="false" ht="15" hidden="false" customHeight="false" outlineLevel="0" collapsed="false"/>
    <row r="4601" customFormat="false" ht="15" hidden="false" customHeight="false" outlineLevel="0" collapsed="false"/>
    <row r="4602" customFormat="false" ht="15" hidden="false" customHeight="false" outlineLevel="0" collapsed="false"/>
    <row r="4603" customFormat="false" ht="15" hidden="false" customHeight="false" outlineLevel="0" collapsed="false"/>
    <row r="4604" customFormat="false" ht="15" hidden="false" customHeight="false" outlineLevel="0" collapsed="false"/>
    <row r="4605" customFormat="false" ht="15" hidden="false" customHeight="false" outlineLevel="0" collapsed="false"/>
    <row r="4606" customFormat="false" ht="15" hidden="false" customHeight="false" outlineLevel="0" collapsed="false"/>
    <row r="4607" customFormat="false" ht="15" hidden="false" customHeight="false" outlineLevel="0" collapsed="false"/>
    <row r="4608" customFormat="false" ht="15" hidden="false" customHeight="false" outlineLevel="0" collapsed="false"/>
    <row r="4609" customFormat="false" ht="15" hidden="false" customHeight="false" outlineLevel="0" collapsed="false"/>
    <row r="4610" customFormat="false" ht="15" hidden="false" customHeight="false" outlineLevel="0" collapsed="false"/>
    <row r="4611" customFormat="false" ht="15" hidden="false" customHeight="false" outlineLevel="0" collapsed="false"/>
    <row r="4612" customFormat="false" ht="15" hidden="false" customHeight="false" outlineLevel="0" collapsed="false"/>
    <row r="4613" customFormat="false" ht="15" hidden="false" customHeight="false" outlineLevel="0" collapsed="false"/>
    <row r="4614" customFormat="false" ht="15" hidden="false" customHeight="false" outlineLevel="0" collapsed="false"/>
    <row r="4615" customFormat="false" ht="15" hidden="false" customHeight="false" outlineLevel="0" collapsed="false"/>
    <row r="4616" customFormat="false" ht="15" hidden="false" customHeight="false" outlineLevel="0" collapsed="false"/>
    <row r="4617" customFormat="false" ht="15" hidden="false" customHeight="false" outlineLevel="0" collapsed="false"/>
    <row r="4618" customFormat="false" ht="15" hidden="false" customHeight="false" outlineLevel="0" collapsed="false"/>
    <row r="4619" customFormat="false" ht="15" hidden="false" customHeight="false" outlineLevel="0" collapsed="false"/>
    <row r="4620" customFormat="false" ht="15" hidden="false" customHeight="false" outlineLevel="0" collapsed="false"/>
    <row r="4621" customFormat="false" ht="15" hidden="false" customHeight="false" outlineLevel="0" collapsed="false"/>
    <row r="4622" customFormat="false" ht="15" hidden="false" customHeight="false" outlineLevel="0" collapsed="false"/>
    <row r="4623" customFormat="false" ht="15" hidden="false" customHeight="false" outlineLevel="0" collapsed="false"/>
    <row r="4624" customFormat="false" ht="15" hidden="false" customHeight="false" outlineLevel="0" collapsed="false"/>
    <row r="4625" customFormat="false" ht="15" hidden="false" customHeight="false" outlineLevel="0" collapsed="false"/>
    <row r="4626" customFormat="false" ht="15" hidden="false" customHeight="false" outlineLevel="0" collapsed="false"/>
    <row r="4627" customFormat="false" ht="15" hidden="false" customHeight="false" outlineLevel="0" collapsed="false"/>
    <row r="4628" customFormat="false" ht="15" hidden="false" customHeight="false" outlineLevel="0" collapsed="false"/>
    <row r="4629" customFormat="false" ht="15" hidden="false" customHeight="false" outlineLevel="0" collapsed="false"/>
    <row r="4630" customFormat="false" ht="15" hidden="false" customHeight="false" outlineLevel="0" collapsed="false"/>
    <row r="4631" customFormat="false" ht="15" hidden="false" customHeight="false" outlineLevel="0" collapsed="false"/>
    <row r="4632" customFormat="false" ht="15" hidden="false" customHeight="false" outlineLevel="0" collapsed="false"/>
    <row r="4633" customFormat="false" ht="15" hidden="false" customHeight="false" outlineLevel="0" collapsed="false"/>
    <row r="4634" customFormat="false" ht="15" hidden="false" customHeight="false" outlineLevel="0" collapsed="false"/>
    <row r="4635" customFormat="false" ht="15" hidden="false" customHeight="false" outlineLevel="0" collapsed="false"/>
    <row r="4636" customFormat="false" ht="15" hidden="false" customHeight="false" outlineLevel="0" collapsed="false"/>
    <row r="4637" customFormat="false" ht="15" hidden="false" customHeight="false" outlineLevel="0" collapsed="false"/>
    <row r="4638" customFormat="false" ht="15" hidden="false" customHeight="false" outlineLevel="0" collapsed="false"/>
    <row r="4639" customFormat="false" ht="15" hidden="false" customHeight="false" outlineLevel="0" collapsed="false"/>
    <row r="4640" customFormat="false" ht="15" hidden="false" customHeight="false" outlineLevel="0" collapsed="false"/>
    <row r="4641" customFormat="false" ht="15" hidden="false" customHeight="false" outlineLevel="0" collapsed="false"/>
    <row r="4642" customFormat="false" ht="15" hidden="false" customHeight="false" outlineLevel="0" collapsed="false"/>
    <row r="4643" customFormat="false" ht="15" hidden="false" customHeight="false" outlineLevel="0" collapsed="false"/>
    <row r="4644" customFormat="false" ht="15" hidden="false" customHeight="false" outlineLevel="0" collapsed="false"/>
    <row r="4645" customFormat="false" ht="15" hidden="false" customHeight="false" outlineLevel="0" collapsed="false"/>
    <row r="4646" customFormat="false" ht="15" hidden="false" customHeight="false" outlineLevel="0" collapsed="false"/>
    <row r="4647" customFormat="false" ht="15" hidden="false" customHeight="false" outlineLevel="0" collapsed="false"/>
    <row r="4648" customFormat="false" ht="15" hidden="false" customHeight="false" outlineLevel="0" collapsed="false"/>
    <row r="4649" customFormat="false" ht="15" hidden="false" customHeight="false" outlineLevel="0" collapsed="false"/>
    <row r="4650" customFormat="false" ht="15" hidden="false" customHeight="false" outlineLevel="0" collapsed="false"/>
    <row r="4651" customFormat="false" ht="15" hidden="false" customHeight="false" outlineLevel="0" collapsed="false"/>
    <row r="4652" customFormat="false" ht="15" hidden="false" customHeight="false" outlineLevel="0" collapsed="false"/>
    <row r="4653" customFormat="false" ht="15" hidden="false" customHeight="false" outlineLevel="0" collapsed="false"/>
    <row r="4654" customFormat="false" ht="15" hidden="false" customHeight="false" outlineLevel="0" collapsed="false"/>
    <row r="4655" customFormat="false" ht="15" hidden="false" customHeight="false" outlineLevel="0" collapsed="false"/>
    <row r="4656" customFormat="false" ht="15" hidden="false" customHeight="false" outlineLevel="0" collapsed="false"/>
    <row r="4657" customFormat="false" ht="15" hidden="false" customHeight="false" outlineLevel="0" collapsed="false"/>
    <row r="4658" customFormat="false" ht="15" hidden="false" customHeight="false" outlineLevel="0" collapsed="false"/>
    <row r="4659" customFormat="false" ht="15" hidden="false" customHeight="false" outlineLevel="0" collapsed="false"/>
    <row r="4660" customFormat="false" ht="15" hidden="false" customHeight="false" outlineLevel="0" collapsed="false"/>
    <row r="4661" customFormat="false" ht="15" hidden="false" customHeight="false" outlineLevel="0" collapsed="false"/>
    <row r="4662" customFormat="false" ht="15" hidden="false" customHeight="false" outlineLevel="0" collapsed="false"/>
    <row r="4663" customFormat="false" ht="15" hidden="false" customHeight="false" outlineLevel="0" collapsed="false"/>
    <row r="4664" customFormat="false" ht="15" hidden="false" customHeight="false" outlineLevel="0" collapsed="false"/>
    <row r="4665" customFormat="false" ht="15" hidden="false" customHeight="false" outlineLevel="0" collapsed="false"/>
    <row r="4666" customFormat="false" ht="15" hidden="false" customHeight="false" outlineLevel="0" collapsed="false"/>
    <row r="4667" customFormat="false" ht="15" hidden="false" customHeight="false" outlineLevel="0" collapsed="false"/>
    <row r="4668" customFormat="false" ht="15" hidden="false" customHeight="false" outlineLevel="0" collapsed="false"/>
    <row r="4669" customFormat="false" ht="15" hidden="false" customHeight="false" outlineLevel="0" collapsed="false"/>
    <row r="4670" customFormat="false" ht="15" hidden="false" customHeight="false" outlineLevel="0" collapsed="false"/>
    <row r="4671" customFormat="false" ht="15" hidden="false" customHeight="false" outlineLevel="0" collapsed="false"/>
    <row r="4672" customFormat="false" ht="15" hidden="false" customHeight="false" outlineLevel="0" collapsed="false"/>
    <row r="4673" customFormat="false" ht="15" hidden="false" customHeight="false" outlineLevel="0" collapsed="false"/>
    <row r="4674" customFormat="false" ht="15" hidden="false" customHeight="false" outlineLevel="0" collapsed="false"/>
    <row r="4675" customFormat="false" ht="15" hidden="false" customHeight="false" outlineLevel="0" collapsed="false"/>
    <row r="4676" customFormat="false" ht="15" hidden="false" customHeight="false" outlineLevel="0" collapsed="false"/>
    <row r="4677" customFormat="false" ht="15" hidden="false" customHeight="false" outlineLevel="0" collapsed="false"/>
    <row r="4678" customFormat="false" ht="15" hidden="false" customHeight="false" outlineLevel="0" collapsed="false"/>
    <row r="4679" customFormat="false" ht="15" hidden="false" customHeight="false" outlineLevel="0" collapsed="false"/>
    <row r="4680" customFormat="false" ht="15" hidden="false" customHeight="false" outlineLevel="0" collapsed="false"/>
    <row r="4681" customFormat="false" ht="15" hidden="false" customHeight="false" outlineLevel="0" collapsed="false"/>
    <row r="4682" customFormat="false" ht="15" hidden="false" customHeight="false" outlineLevel="0" collapsed="false"/>
    <row r="4683" customFormat="false" ht="15" hidden="false" customHeight="false" outlineLevel="0" collapsed="false"/>
    <row r="4684" customFormat="false" ht="15" hidden="false" customHeight="false" outlineLevel="0" collapsed="false"/>
    <row r="4685" customFormat="false" ht="15" hidden="false" customHeight="false" outlineLevel="0" collapsed="false"/>
    <row r="4686" customFormat="false" ht="15" hidden="false" customHeight="false" outlineLevel="0" collapsed="false"/>
    <row r="4687" customFormat="false" ht="15" hidden="false" customHeight="false" outlineLevel="0" collapsed="false"/>
    <row r="4688" customFormat="false" ht="15" hidden="false" customHeight="false" outlineLevel="0" collapsed="false"/>
    <row r="4689" customFormat="false" ht="15" hidden="false" customHeight="false" outlineLevel="0" collapsed="false"/>
    <row r="4690" customFormat="false" ht="15" hidden="false" customHeight="false" outlineLevel="0" collapsed="false"/>
    <row r="4691" customFormat="false" ht="15" hidden="false" customHeight="false" outlineLevel="0" collapsed="false"/>
    <row r="4692" customFormat="false" ht="15" hidden="false" customHeight="false" outlineLevel="0" collapsed="false"/>
    <row r="4693" customFormat="false" ht="15" hidden="false" customHeight="false" outlineLevel="0" collapsed="false"/>
    <row r="4694" customFormat="false" ht="15" hidden="false" customHeight="false" outlineLevel="0" collapsed="false"/>
    <row r="4695" customFormat="false" ht="15" hidden="false" customHeight="false" outlineLevel="0" collapsed="false"/>
    <row r="4696" customFormat="false" ht="15" hidden="false" customHeight="false" outlineLevel="0" collapsed="false"/>
    <row r="4697" customFormat="false" ht="15" hidden="false" customHeight="false" outlineLevel="0" collapsed="false"/>
    <row r="4698" customFormat="false" ht="15" hidden="false" customHeight="false" outlineLevel="0" collapsed="false"/>
    <row r="4699" customFormat="false" ht="15" hidden="false" customHeight="false" outlineLevel="0" collapsed="false"/>
    <row r="4700" customFormat="false" ht="15" hidden="false" customHeight="false" outlineLevel="0" collapsed="false"/>
    <row r="4701" customFormat="false" ht="15" hidden="false" customHeight="false" outlineLevel="0" collapsed="false"/>
    <row r="4702" customFormat="false" ht="15" hidden="false" customHeight="false" outlineLevel="0" collapsed="false"/>
    <row r="4703" customFormat="false" ht="15" hidden="false" customHeight="false" outlineLevel="0" collapsed="false"/>
    <row r="4704" customFormat="false" ht="15" hidden="false" customHeight="false" outlineLevel="0" collapsed="false"/>
    <row r="4705" customFormat="false" ht="15" hidden="false" customHeight="false" outlineLevel="0" collapsed="false"/>
    <row r="4706" customFormat="false" ht="15" hidden="false" customHeight="false" outlineLevel="0" collapsed="false"/>
    <row r="4707" customFormat="false" ht="15" hidden="false" customHeight="false" outlineLevel="0" collapsed="false"/>
    <row r="4708" customFormat="false" ht="15" hidden="false" customHeight="false" outlineLevel="0" collapsed="false"/>
    <row r="4709" customFormat="false" ht="15" hidden="false" customHeight="false" outlineLevel="0" collapsed="false"/>
    <row r="4710" customFormat="false" ht="15" hidden="false" customHeight="false" outlineLevel="0" collapsed="false"/>
    <row r="4711" customFormat="false" ht="15" hidden="false" customHeight="false" outlineLevel="0" collapsed="false"/>
    <row r="4712" customFormat="false" ht="15" hidden="false" customHeight="false" outlineLevel="0" collapsed="false"/>
    <row r="4713" customFormat="false" ht="15" hidden="false" customHeight="false" outlineLevel="0" collapsed="false"/>
    <row r="4714" customFormat="false" ht="15" hidden="false" customHeight="false" outlineLevel="0" collapsed="false"/>
    <row r="4715" customFormat="false" ht="15" hidden="false" customHeight="false" outlineLevel="0" collapsed="false"/>
    <row r="4716" customFormat="false" ht="15" hidden="false" customHeight="false" outlineLevel="0" collapsed="false"/>
    <row r="4717" customFormat="false" ht="15" hidden="false" customHeight="false" outlineLevel="0" collapsed="false"/>
    <row r="4718" customFormat="false" ht="15" hidden="false" customHeight="false" outlineLevel="0" collapsed="false"/>
    <row r="4719" customFormat="false" ht="15" hidden="false" customHeight="false" outlineLevel="0" collapsed="false"/>
    <row r="4720" customFormat="false" ht="15" hidden="false" customHeight="false" outlineLevel="0" collapsed="false"/>
    <row r="4721" customFormat="false" ht="15" hidden="false" customHeight="false" outlineLevel="0" collapsed="false"/>
    <row r="4722" customFormat="false" ht="15" hidden="false" customHeight="false" outlineLevel="0" collapsed="false"/>
    <row r="4723" customFormat="false" ht="15" hidden="false" customHeight="false" outlineLevel="0" collapsed="false"/>
    <row r="4724" customFormat="false" ht="15" hidden="false" customHeight="false" outlineLevel="0" collapsed="false"/>
    <row r="4725" customFormat="false" ht="15" hidden="false" customHeight="false" outlineLevel="0" collapsed="false"/>
    <row r="4726" customFormat="false" ht="15" hidden="false" customHeight="false" outlineLevel="0" collapsed="false"/>
    <row r="4727" customFormat="false" ht="15" hidden="false" customHeight="false" outlineLevel="0" collapsed="false"/>
    <row r="4728" customFormat="false" ht="15" hidden="false" customHeight="false" outlineLevel="0" collapsed="false"/>
    <row r="4729" customFormat="false" ht="15" hidden="false" customHeight="false" outlineLevel="0" collapsed="false"/>
    <row r="4730" customFormat="false" ht="15" hidden="false" customHeight="false" outlineLevel="0" collapsed="false"/>
    <row r="4731" customFormat="false" ht="15" hidden="false" customHeight="false" outlineLevel="0" collapsed="false"/>
    <row r="4732" customFormat="false" ht="15" hidden="false" customHeight="false" outlineLevel="0" collapsed="false"/>
    <row r="4733" customFormat="false" ht="15" hidden="false" customHeight="false" outlineLevel="0" collapsed="false"/>
    <row r="4734" customFormat="false" ht="15" hidden="false" customHeight="false" outlineLevel="0" collapsed="false"/>
    <row r="4735" customFormat="false" ht="15" hidden="false" customHeight="false" outlineLevel="0" collapsed="false"/>
    <row r="4736" customFormat="false" ht="15" hidden="false" customHeight="false" outlineLevel="0" collapsed="false"/>
    <row r="4737" customFormat="false" ht="15" hidden="false" customHeight="false" outlineLevel="0" collapsed="false"/>
    <row r="4738" customFormat="false" ht="15" hidden="false" customHeight="false" outlineLevel="0" collapsed="false"/>
    <row r="4739" customFormat="false" ht="15" hidden="false" customHeight="false" outlineLevel="0" collapsed="false"/>
    <row r="4740" customFormat="false" ht="15" hidden="false" customHeight="false" outlineLevel="0" collapsed="false"/>
    <row r="4741" customFormat="false" ht="15" hidden="false" customHeight="false" outlineLevel="0" collapsed="false"/>
    <row r="4742" customFormat="false" ht="15" hidden="false" customHeight="false" outlineLevel="0" collapsed="false"/>
    <row r="4743" customFormat="false" ht="15" hidden="false" customHeight="false" outlineLevel="0" collapsed="false"/>
    <row r="4744" customFormat="false" ht="15" hidden="false" customHeight="false" outlineLevel="0" collapsed="false"/>
    <row r="4745" customFormat="false" ht="15" hidden="false" customHeight="false" outlineLevel="0" collapsed="false"/>
    <row r="4746" customFormat="false" ht="15" hidden="false" customHeight="false" outlineLevel="0" collapsed="false"/>
    <row r="4747" customFormat="false" ht="15" hidden="false" customHeight="false" outlineLevel="0" collapsed="false"/>
    <row r="4748" customFormat="false" ht="15" hidden="false" customHeight="false" outlineLevel="0" collapsed="false"/>
    <row r="4749" customFormat="false" ht="15" hidden="false" customHeight="false" outlineLevel="0" collapsed="false"/>
    <row r="4750" customFormat="false" ht="15" hidden="false" customHeight="false" outlineLevel="0" collapsed="false"/>
    <row r="4751" customFormat="false" ht="15" hidden="false" customHeight="false" outlineLevel="0" collapsed="false"/>
    <row r="4752" customFormat="false" ht="15" hidden="false" customHeight="false" outlineLevel="0" collapsed="false"/>
    <row r="4753" customFormat="false" ht="15" hidden="false" customHeight="false" outlineLevel="0" collapsed="false"/>
    <row r="4754" customFormat="false" ht="15" hidden="false" customHeight="false" outlineLevel="0" collapsed="false"/>
    <row r="4755" customFormat="false" ht="15" hidden="false" customHeight="false" outlineLevel="0" collapsed="false"/>
    <row r="4756" customFormat="false" ht="15" hidden="false" customHeight="false" outlineLevel="0" collapsed="false"/>
    <row r="4757" customFormat="false" ht="15" hidden="false" customHeight="false" outlineLevel="0" collapsed="false"/>
    <row r="4758" customFormat="false" ht="15" hidden="false" customHeight="false" outlineLevel="0" collapsed="false"/>
    <row r="4759" customFormat="false" ht="15" hidden="false" customHeight="false" outlineLevel="0" collapsed="false"/>
    <row r="4760" customFormat="false" ht="15" hidden="false" customHeight="false" outlineLevel="0" collapsed="false"/>
    <row r="4761" customFormat="false" ht="15" hidden="false" customHeight="false" outlineLevel="0" collapsed="false"/>
    <row r="4762" customFormat="false" ht="15" hidden="false" customHeight="false" outlineLevel="0" collapsed="false"/>
    <row r="4763" customFormat="false" ht="15" hidden="false" customHeight="false" outlineLevel="0" collapsed="false"/>
    <row r="4764" customFormat="false" ht="15" hidden="false" customHeight="false" outlineLevel="0" collapsed="false"/>
    <row r="4765" customFormat="false" ht="15" hidden="false" customHeight="false" outlineLevel="0" collapsed="false"/>
    <row r="4766" customFormat="false" ht="15" hidden="false" customHeight="false" outlineLevel="0" collapsed="false"/>
    <row r="4767" customFormat="false" ht="15" hidden="false" customHeight="false" outlineLevel="0" collapsed="false"/>
    <row r="4768" customFormat="false" ht="15" hidden="false" customHeight="false" outlineLevel="0" collapsed="false"/>
    <row r="4769" customFormat="false" ht="15" hidden="false" customHeight="false" outlineLevel="0" collapsed="false"/>
    <row r="4770" customFormat="false" ht="15" hidden="false" customHeight="false" outlineLevel="0" collapsed="false"/>
    <row r="4771" customFormat="false" ht="15" hidden="false" customHeight="false" outlineLevel="0" collapsed="false"/>
    <row r="4772" customFormat="false" ht="15" hidden="false" customHeight="false" outlineLevel="0" collapsed="false"/>
    <row r="4773" customFormat="false" ht="15" hidden="false" customHeight="false" outlineLevel="0" collapsed="false"/>
    <row r="4774" customFormat="false" ht="15" hidden="false" customHeight="false" outlineLevel="0" collapsed="false"/>
    <row r="4775" customFormat="false" ht="15" hidden="false" customHeight="false" outlineLevel="0" collapsed="false"/>
    <row r="4776" customFormat="false" ht="15" hidden="false" customHeight="false" outlineLevel="0" collapsed="false"/>
    <row r="4777" customFormat="false" ht="15" hidden="false" customHeight="false" outlineLevel="0" collapsed="false"/>
    <row r="4778" customFormat="false" ht="15" hidden="false" customHeight="false" outlineLevel="0" collapsed="false"/>
    <row r="4779" customFormat="false" ht="15" hidden="false" customHeight="false" outlineLevel="0" collapsed="false"/>
    <row r="4780" customFormat="false" ht="15" hidden="false" customHeight="false" outlineLevel="0" collapsed="false"/>
    <row r="4781" customFormat="false" ht="15" hidden="false" customHeight="false" outlineLevel="0" collapsed="false"/>
    <row r="4782" customFormat="false" ht="15" hidden="false" customHeight="false" outlineLevel="0" collapsed="false"/>
    <row r="4783" customFormat="false" ht="15" hidden="false" customHeight="false" outlineLevel="0" collapsed="false"/>
    <row r="4784" customFormat="false" ht="15" hidden="false" customHeight="false" outlineLevel="0" collapsed="false"/>
    <row r="4785" customFormat="false" ht="15" hidden="false" customHeight="false" outlineLevel="0" collapsed="false"/>
    <row r="4786" customFormat="false" ht="15" hidden="false" customHeight="false" outlineLevel="0" collapsed="false"/>
    <row r="4787" customFormat="false" ht="15" hidden="false" customHeight="false" outlineLevel="0" collapsed="false"/>
    <row r="4788" customFormat="false" ht="15" hidden="false" customHeight="false" outlineLevel="0" collapsed="false"/>
    <row r="4789" customFormat="false" ht="15" hidden="false" customHeight="false" outlineLevel="0" collapsed="false"/>
    <row r="4790" customFormat="false" ht="15" hidden="false" customHeight="false" outlineLevel="0" collapsed="false"/>
    <row r="4791" customFormat="false" ht="15" hidden="false" customHeight="false" outlineLevel="0" collapsed="false"/>
    <row r="4792" customFormat="false" ht="15" hidden="false" customHeight="false" outlineLevel="0" collapsed="false"/>
    <row r="4793" customFormat="false" ht="15" hidden="false" customHeight="false" outlineLevel="0" collapsed="false"/>
    <row r="4794" customFormat="false" ht="15" hidden="false" customHeight="false" outlineLevel="0" collapsed="false"/>
    <row r="4795" customFormat="false" ht="15" hidden="false" customHeight="false" outlineLevel="0" collapsed="false"/>
    <row r="4796" customFormat="false" ht="15" hidden="false" customHeight="false" outlineLevel="0" collapsed="false"/>
    <row r="4797" customFormat="false" ht="15" hidden="false" customHeight="false" outlineLevel="0" collapsed="false"/>
    <row r="4798" customFormat="false" ht="15" hidden="false" customHeight="false" outlineLevel="0" collapsed="false"/>
    <row r="4799" customFormat="false" ht="15" hidden="false" customHeight="false" outlineLevel="0" collapsed="false"/>
    <row r="4800" customFormat="false" ht="15" hidden="false" customHeight="false" outlineLevel="0" collapsed="false"/>
    <row r="4801" customFormat="false" ht="15" hidden="false" customHeight="false" outlineLevel="0" collapsed="false"/>
    <row r="4802" customFormat="false" ht="15" hidden="false" customHeight="false" outlineLevel="0" collapsed="false"/>
    <row r="4803" customFormat="false" ht="15" hidden="false" customHeight="false" outlineLevel="0" collapsed="false"/>
    <row r="4804" customFormat="false" ht="15" hidden="false" customHeight="false" outlineLevel="0" collapsed="false"/>
    <row r="4805" customFormat="false" ht="15" hidden="false" customHeight="false" outlineLevel="0" collapsed="false"/>
    <row r="4806" customFormat="false" ht="15" hidden="false" customHeight="false" outlineLevel="0" collapsed="false"/>
    <row r="4807" customFormat="false" ht="15" hidden="false" customHeight="false" outlineLevel="0" collapsed="false"/>
    <row r="4808" customFormat="false" ht="15" hidden="false" customHeight="false" outlineLevel="0" collapsed="false"/>
    <row r="4809" customFormat="false" ht="15" hidden="false" customHeight="false" outlineLevel="0" collapsed="false"/>
    <row r="4810" customFormat="false" ht="15" hidden="false" customHeight="false" outlineLevel="0" collapsed="false"/>
    <row r="4811" customFormat="false" ht="15" hidden="false" customHeight="false" outlineLevel="0" collapsed="false"/>
    <row r="4812" customFormat="false" ht="15" hidden="false" customHeight="false" outlineLevel="0" collapsed="false"/>
    <row r="4813" customFormat="false" ht="15" hidden="false" customHeight="false" outlineLevel="0" collapsed="false"/>
    <row r="4814" customFormat="false" ht="15" hidden="false" customHeight="false" outlineLevel="0" collapsed="false"/>
    <row r="4815" customFormat="false" ht="15" hidden="false" customHeight="false" outlineLevel="0" collapsed="false"/>
    <row r="4816" customFormat="false" ht="15" hidden="false" customHeight="false" outlineLevel="0" collapsed="false"/>
    <row r="4817" customFormat="false" ht="15" hidden="false" customHeight="false" outlineLevel="0" collapsed="false"/>
    <row r="4818" customFormat="false" ht="15" hidden="false" customHeight="false" outlineLevel="0" collapsed="false"/>
    <row r="4819" customFormat="false" ht="15" hidden="false" customHeight="false" outlineLevel="0" collapsed="false"/>
    <row r="4820" customFormat="false" ht="15" hidden="false" customHeight="false" outlineLevel="0" collapsed="false"/>
    <row r="4821" customFormat="false" ht="15" hidden="false" customHeight="false" outlineLevel="0" collapsed="false"/>
    <row r="4822" customFormat="false" ht="15" hidden="false" customHeight="false" outlineLevel="0" collapsed="false"/>
    <row r="4823" customFormat="false" ht="15" hidden="false" customHeight="false" outlineLevel="0" collapsed="false"/>
    <row r="4824" customFormat="false" ht="15" hidden="false" customHeight="false" outlineLevel="0" collapsed="false"/>
    <row r="4825" customFormat="false" ht="15" hidden="false" customHeight="false" outlineLevel="0" collapsed="false"/>
    <row r="4826" customFormat="false" ht="15" hidden="false" customHeight="false" outlineLevel="0" collapsed="false"/>
    <row r="4827" customFormat="false" ht="15" hidden="false" customHeight="false" outlineLevel="0" collapsed="false"/>
    <row r="4828" customFormat="false" ht="15" hidden="false" customHeight="false" outlineLevel="0" collapsed="false"/>
    <row r="4829" customFormat="false" ht="15" hidden="false" customHeight="false" outlineLevel="0" collapsed="false"/>
    <row r="4830" customFormat="false" ht="15" hidden="false" customHeight="false" outlineLevel="0" collapsed="false"/>
    <row r="4831" customFormat="false" ht="15" hidden="false" customHeight="false" outlineLevel="0" collapsed="false"/>
    <row r="4832" customFormat="false" ht="15" hidden="false" customHeight="false" outlineLevel="0" collapsed="false"/>
    <row r="4833" customFormat="false" ht="15" hidden="false" customHeight="false" outlineLevel="0" collapsed="false"/>
    <row r="4834" customFormat="false" ht="15" hidden="false" customHeight="false" outlineLevel="0" collapsed="false"/>
    <row r="4835" customFormat="false" ht="15" hidden="false" customHeight="false" outlineLevel="0" collapsed="false"/>
    <row r="4836" customFormat="false" ht="15" hidden="false" customHeight="false" outlineLevel="0" collapsed="false"/>
    <row r="4837" customFormat="false" ht="15" hidden="false" customHeight="false" outlineLevel="0" collapsed="false"/>
    <row r="4838" customFormat="false" ht="15" hidden="false" customHeight="false" outlineLevel="0" collapsed="false"/>
    <row r="4839" customFormat="false" ht="15" hidden="false" customHeight="false" outlineLevel="0" collapsed="false"/>
    <row r="4840" customFormat="false" ht="15" hidden="false" customHeight="false" outlineLevel="0" collapsed="false"/>
    <row r="4841" customFormat="false" ht="15" hidden="false" customHeight="false" outlineLevel="0" collapsed="false"/>
    <row r="4842" customFormat="false" ht="15" hidden="false" customHeight="false" outlineLevel="0" collapsed="false"/>
    <row r="4843" customFormat="false" ht="15" hidden="false" customHeight="false" outlineLevel="0" collapsed="false"/>
    <row r="4844" customFormat="false" ht="15" hidden="false" customHeight="false" outlineLevel="0" collapsed="false"/>
    <row r="4845" customFormat="false" ht="15" hidden="false" customHeight="false" outlineLevel="0" collapsed="false"/>
    <row r="4846" customFormat="false" ht="15" hidden="false" customHeight="false" outlineLevel="0" collapsed="false"/>
    <row r="4847" customFormat="false" ht="15" hidden="false" customHeight="false" outlineLevel="0" collapsed="false"/>
    <row r="4848" customFormat="false" ht="15" hidden="false" customHeight="false" outlineLevel="0" collapsed="false"/>
    <row r="4849" customFormat="false" ht="15" hidden="false" customHeight="false" outlineLevel="0" collapsed="false"/>
    <row r="4850" customFormat="false" ht="15" hidden="false" customHeight="false" outlineLevel="0" collapsed="false"/>
    <row r="4851" customFormat="false" ht="15" hidden="false" customHeight="false" outlineLevel="0" collapsed="false"/>
    <row r="4852" customFormat="false" ht="15" hidden="false" customHeight="false" outlineLevel="0" collapsed="false"/>
    <row r="4853" customFormat="false" ht="15" hidden="false" customHeight="false" outlineLevel="0" collapsed="false"/>
    <row r="4854" customFormat="false" ht="15" hidden="false" customHeight="false" outlineLevel="0" collapsed="false"/>
    <row r="4855" customFormat="false" ht="15" hidden="false" customHeight="false" outlineLevel="0" collapsed="false"/>
    <row r="4856" customFormat="false" ht="15" hidden="false" customHeight="false" outlineLevel="0" collapsed="false"/>
    <row r="4857" customFormat="false" ht="15" hidden="false" customHeight="false" outlineLevel="0" collapsed="false"/>
    <row r="4858" customFormat="false" ht="15" hidden="false" customHeight="false" outlineLevel="0" collapsed="false"/>
    <row r="4859" customFormat="false" ht="15" hidden="false" customHeight="false" outlineLevel="0" collapsed="false"/>
    <row r="4860" customFormat="false" ht="15" hidden="false" customHeight="false" outlineLevel="0" collapsed="false"/>
    <row r="4861" customFormat="false" ht="15" hidden="false" customHeight="false" outlineLevel="0" collapsed="false"/>
    <row r="4862" customFormat="false" ht="15" hidden="false" customHeight="false" outlineLevel="0" collapsed="false"/>
    <row r="4863" customFormat="false" ht="15" hidden="false" customHeight="false" outlineLevel="0" collapsed="false"/>
    <row r="4864" customFormat="false" ht="15" hidden="false" customHeight="false" outlineLevel="0" collapsed="false"/>
    <row r="4865" customFormat="false" ht="15" hidden="false" customHeight="false" outlineLevel="0" collapsed="false"/>
    <row r="4866" customFormat="false" ht="15" hidden="false" customHeight="false" outlineLevel="0" collapsed="false"/>
    <row r="4867" customFormat="false" ht="15" hidden="false" customHeight="false" outlineLevel="0" collapsed="false"/>
    <row r="4868" customFormat="false" ht="15" hidden="false" customHeight="false" outlineLevel="0" collapsed="false"/>
    <row r="4869" customFormat="false" ht="15" hidden="false" customHeight="false" outlineLevel="0" collapsed="false"/>
    <row r="4870" customFormat="false" ht="15" hidden="false" customHeight="false" outlineLevel="0" collapsed="false"/>
    <row r="4871" customFormat="false" ht="15" hidden="false" customHeight="false" outlineLevel="0" collapsed="false"/>
    <row r="4872" customFormat="false" ht="15" hidden="false" customHeight="false" outlineLevel="0" collapsed="false"/>
    <row r="4873" customFormat="false" ht="15" hidden="false" customHeight="false" outlineLevel="0" collapsed="false"/>
    <row r="4874" customFormat="false" ht="15" hidden="false" customHeight="false" outlineLevel="0" collapsed="false"/>
    <row r="4875" customFormat="false" ht="15" hidden="false" customHeight="false" outlineLevel="0" collapsed="false"/>
    <row r="4876" customFormat="false" ht="15" hidden="false" customHeight="false" outlineLevel="0" collapsed="false"/>
    <row r="4877" customFormat="false" ht="15" hidden="false" customHeight="false" outlineLevel="0" collapsed="false"/>
    <row r="4878" customFormat="false" ht="15" hidden="false" customHeight="false" outlineLevel="0" collapsed="false"/>
    <row r="4879" customFormat="false" ht="15" hidden="false" customHeight="false" outlineLevel="0" collapsed="false"/>
    <row r="4880" customFormat="false" ht="15" hidden="false" customHeight="false" outlineLevel="0" collapsed="false"/>
    <row r="4881" customFormat="false" ht="15" hidden="false" customHeight="false" outlineLevel="0" collapsed="false"/>
    <row r="4882" customFormat="false" ht="15" hidden="false" customHeight="false" outlineLevel="0" collapsed="false"/>
    <row r="4883" customFormat="false" ht="15" hidden="false" customHeight="false" outlineLevel="0" collapsed="false"/>
    <row r="4884" customFormat="false" ht="15" hidden="false" customHeight="false" outlineLevel="0" collapsed="false"/>
    <row r="4885" customFormat="false" ht="15" hidden="false" customHeight="false" outlineLevel="0" collapsed="false"/>
    <row r="4886" customFormat="false" ht="15" hidden="false" customHeight="false" outlineLevel="0" collapsed="false"/>
    <row r="4887" customFormat="false" ht="15" hidden="false" customHeight="false" outlineLevel="0" collapsed="false"/>
    <row r="4888" customFormat="false" ht="15" hidden="false" customHeight="false" outlineLevel="0" collapsed="false"/>
    <row r="4889" customFormat="false" ht="15" hidden="false" customHeight="false" outlineLevel="0" collapsed="false"/>
    <row r="4890" customFormat="false" ht="15" hidden="false" customHeight="false" outlineLevel="0" collapsed="false"/>
    <row r="4891" customFormat="false" ht="15" hidden="false" customHeight="false" outlineLevel="0" collapsed="false"/>
    <row r="4892" customFormat="false" ht="15" hidden="false" customHeight="false" outlineLevel="0" collapsed="false"/>
    <row r="4893" customFormat="false" ht="15" hidden="false" customHeight="false" outlineLevel="0" collapsed="false"/>
    <row r="4894" customFormat="false" ht="15" hidden="false" customHeight="false" outlineLevel="0" collapsed="false"/>
    <row r="4895" customFormat="false" ht="15" hidden="false" customHeight="false" outlineLevel="0" collapsed="false"/>
    <row r="4896" customFormat="false" ht="15" hidden="false" customHeight="false" outlineLevel="0" collapsed="false"/>
    <row r="4897" customFormat="false" ht="15" hidden="false" customHeight="false" outlineLevel="0" collapsed="false"/>
    <row r="4898" customFormat="false" ht="15" hidden="false" customHeight="false" outlineLevel="0" collapsed="false"/>
    <row r="4899" customFormat="false" ht="15" hidden="false" customHeight="false" outlineLevel="0" collapsed="false"/>
    <row r="4900" customFormat="false" ht="15" hidden="false" customHeight="false" outlineLevel="0" collapsed="false"/>
    <row r="4901" customFormat="false" ht="15" hidden="false" customHeight="false" outlineLevel="0" collapsed="false"/>
    <row r="4902" customFormat="false" ht="15" hidden="false" customHeight="false" outlineLevel="0" collapsed="false"/>
    <row r="4903" customFormat="false" ht="15" hidden="false" customHeight="false" outlineLevel="0" collapsed="false"/>
    <row r="4904" customFormat="false" ht="15" hidden="false" customHeight="false" outlineLevel="0" collapsed="false"/>
    <row r="4905" customFormat="false" ht="15" hidden="false" customHeight="false" outlineLevel="0" collapsed="false"/>
    <row r="4906" customFormat="false" ht="15" hidden="false" customHeight="false" outlineLevel="0" collapsed="false"/>
    <row r="4907" customFormat="false" ht="15" hidden="false" customHeight="false" outlineLevel="0" collapsed="false"/>
    <row r="4908" customFormat="false" ht="15" hidden="false" customHeight="false" outlineLevel="0" collapsed="false"/>
    <row r="4909" customFormat="false" ht="15" hidden="false" customHeight="false" outlineLevel="0" collapsed="false"/>
    <row r="4910" customFormat="false" ht="15" hidden="false" customHeight="false" outlineLevel="0" collapsed="false"/>
    <row r="4911" customFormat="false" ht="15" hidden="false" customHeight="false" outlineLevel="0" collapsed="false"/>
    <row r="4912" customFormat="false" ht="15" hidden="false" customHeight="false" outlineLevel="0" collapsed="false"/>
    <row r="4913" customFormat="false" ht="15" hidden="false" customHeight="false" outlineLevel="0" collapsed="false"/>
    <row r="4914" customFormat="false" ht="15" hidden="false" customHeight="false" outlineLevel="0" collapsed="false"/>
    <row r="4915" customFormat="false" ht="15" hidden="false" customHeight="false" outlineLevel="0" collapsed="false"/>
    <row r="4916" customFormat="false" ht="15" hidden="false" customHeight="false" outlineLevel="0" collapsed="false"/>
    <row r="4917" customFormat="false" ht="15" hidden="false" customHeight="false" outlineLevel="0" collapsed="false"/>
    <row r="4918" customFormat="false" ht="15" hidden="false" customHeight="false" outlineLevel="0" collapsed="false"/>
    <row r="4919" customFormat="false" ht="15" hidden="false" customHeight="false" outlineLevel="0" collapsed="false"/>
    <row r="4920" customFormat="false" ht="15" hidden="false" customHeight="false" outlineLevel="0" collapsed="false"/>
    <row r="4921" customFormat="false" ht="15" hidden="false" customHeight="false" outlineLevel="0" collapsed="false"/>
    <row r="4922" customFormat="false" ht="15" hidden="false" customHeight="false" outlineLevel="0" collapsed="false"/>
    <row r="4923" customFormat="false" ht="15" hidden="false" customHeight="false" outlineLevel="0" collapsed="false"/>
    <row r="4924" customFormat="false" ht="15" hidden="false" customHeight="false" outlineLevel="0" collapsed="false"/>
    <row r="4925" customFormat="false" ht="15" hidden="false" customHeight="false" outlineLevel="0" collapsed="false"/>
    <row r="4926" customFormat="false" ht="15" hidden="false" customHeight="false" outlineLevel="0" collapsed="false"/>
    <row r="4927" customFormat="false" ht="15" hidden="false" customHeight="false" outlineLevel="0" collapsed="false"/>
    <row r="4928" customFormat="false" ht="15" hidden="false" customHeight="false" outlineLevel="0" collapsed="false"/>
    <row r="4929" customFormat="false" ht="15" hidden="false" customHeight="false" outlineLevel="0" collapsed="false"/>
    <row r="4930" customFormat="false" ht="15" hidden="false" customHeight="false" outlineLevel="0" collapsed="false"/>
    <row r="4931" customFormat="false" ht="15" hidden="false" customHeight="false" outlineLevel="0" collapsed="false"/>
    <row r="4932" customFormat="false" ht="15" hidden="false" customHeight="false" outlineLevel="0" collapsed="false"/>
    <row r="4933" customFormat="false" ht="15" hidden="false" customHeight="false" outlineLevel="0" collapsed="false"/>
    <row r="4934" customFormat="false" ht="15" hidden="false" customHeight="false" outlineLevel="0" collapsed="false"/>
    <row r="4935" customFormat="false" ht="15" hidden="false" customHeight="false" outlineLevel="0" collapsed="false"/>
    <row r="4936" customFormat="false" ht="15" hidden="false" customHeight="false" outlineLevel="0" collapsed="false"/>
    <row r="4937" customFormat="false" ht="15" hidden="false" customHeight="false" outlineLevel="0" collapsed="false"/>
    <row r="4938" customFormat="false" ht="15" hidden="false" customHeight="false" outlineLevel="0" collapsed="false"/>
    <row r="4939" customFormat="false" ht="15" hidden="false" customHeight="false" outlineLevel="0" collapsed="false"/>
    <row r="4940" customFormat="false" ht="15" hidden="false" customHeight="false" outlineLevel="0" collapsed="false"/>
    <row r="4941" customFormat="false" ht="15" hidden="false" customHeight="false" outlineLevel="0" collapsed="false"/>
    <row r="4942" customFormat="false" ht="15" hidden="false" customHeight="false" outlineLevel="0" collapsed="false"/>
    <row r="4943" customFormat="false" ht="15" hidden="false" customHeight="false" outlineLevel="0" collapsed="false"/>
    <row r="4944" customFormat="false" ht="15" hidden="false" customHeight="false" outlineLevel="0" collapsed="false"/>
    <row r="4945" customFormat="false" ht="15" hidden="false" customHeight="false" outlineLevel="0" collapsed="false"/>
    <row r="4946" customFormat="false" ht="15" hidden="false" customHeight="false" outlineLevel="0" collapsed="false"/>
    <row r="4947" customFormat="false" ht="15" hidden="false" customHeight="false" outlineLevel="0" collapsed="false"/>
    <row r="4948" customFormat="false" ht="15" hidden="false" customHeight="false" outlineLevel="0" collapsed="false"/>
    <row r="4949" customFormat="false" ht="15" hidden="false" customHeight="false" outlineLevel="0" collapsed="false"/>
    <row r="4950" customFormat="false" ht="15" hidden="false" customHeight="false" outlineLevel="0" collapsed="false"/>
    <row r="4951" customFormat="false" ht="15" hidden="false" customHeight="false" outlineLevel="0" collapsed="false"/>
    <row r="4952" customFormat="false" ht="15" hidden="false" customHeight="false" outlineLevel="0" collapsed="false"/>
    <row r="4953" customFormat="false" ht="15" hidden="false" customHeight="false" outlineLevel="0" collapsed="false"/>
    <row r="4954" customFormat="false" ht="15" hidden="false" customHeight="false" outlineLevel="0" collapsed="false"/>
    <row r="4955" customFormat="false" ht="15" hidden="false" customHeight="false" outlineLevel="0" collapsed="false"/>
    <row r="4956" customFormat="false" ht="15" hidden="false" customHeight="false" outlineLevel="0" collapsed="false"/>
    <row r="4957" customFormat="false" ht="15" hidden="false" customHeight="false" outlineLevel="0" collapsed="false"/>
    <row r="4958" customFormat="false" ht="15" hidden="false" customHeight="false" outlineLevel="0" collapsed="false"/>
    <row r="4959" customFormat="false" ht="15" hidden="false" customHeight="false" outlineLevel="0" collapsed="false"/>
    <row r="4960" customFormat="false" ht="15" hidden="false" customHeight="false" outlineLevel="0" collapsed="false"/>
    <row r="4961" customFormat="false" ht="15" hidden="false" customHeight="false" outlineLevel="0" collapsed="false"/>
    <row r="4962" customFormat="false" ht="15" hidden="false" customHeight="false" outlineLevel="0" collapsed="false"/>
    <row r="4963" customFormat="false" ht="15" hidden="false" customHeight="false" outlineLevel="0" collapsed="false"/>
    <row r="4964" customFormat="false" ht="15" hidden="false" customHeight="false" outlineLevel="0" collapsed="false"/>
    <row r="4965" customFormat="false" ht="15" hidden="false" customHeight="false" outlineLevel="0" collapsed="false"/>
    <row r="4966" customFormat="false" ht="15" hidden="false" customHeight="false" outlineLevel="0" collapsed="false"/>
    <row r="4967" customFormat="false" ht="15" hidden="false" customHeight="false" outlineLevel="0" collapsed="false"/>
    <row r="4968" customFormat="false" ht="15" hidden="false" customHeight="false" outlineLevel="0" collapsed="false"/>
    <row r="4969" customFormat="false" ht="15" hidden="false" customHeight="false" outlineLevel="0" collapsed="false"/>
    <row r="4970" customFormat="false" ht="15" hidden="false" customHeight="false" outlineLevel="0" collapsed="false"/>
    <row r="4971" customFormat="false" ht="15" hidden="false" customHeight="false" outlineLevel="0" collapsed="false"/>
    <row r="4972" customFormat="false" ht="15" hidden="false" customHeight="false" outlineLevel="0" collapsed="false"/>
    <row r="4973" customFormat="false" ht="15" hidden="false" customHeight="false" outlineLevel="0" collapsed="false"/>
    <row r="4974" customFormat="false" ht="15" hidden="false" customHeight="false" outlineLevel="0" collapsed="false"/>
    <row r="4975" customFormat="false" ht="15" hidden="false" customHeight="false" outlineLevel="0" collapsed="false"/>
    <row r="4976" customFormat="false" ht="15" hidden="false" customHeight="false" outlineLevel="0" collapsed="false"/>
    <row r="4977" customFormat="false" ht="15" hidden="false" customHeight="false" outlineLevel="0" collapsed="false"/>
    <row r="4978" customFormat="false" ht="15" hidden="false" customHeight="false" outlineLevel="0" collapsed="false"/>
    <row r="4979" customFormat="false" ht="15" hidden="false" customHeight="false" outlineLevel="0" collapsed="false"/>
    <row r="4980" customFormat="false" ht="15" hidden="false" customHeight="false" outlineLevel="0" collapsed="false"/>
    <row r="4981" customFormat="false" ht="15" hidden="false" customHeight="false" outlineLevel="0" collapsed="false"/>
    <row r="4982" customFormat="false" ht="15" hidden="false" customHeight="false" outlineLevel="0" collapsed="false"/>
    <row r="4983" customFormat="false" ht="15" hidden="false" customHeight="false" outlineLevel="0" collapsed="false"/>
    <row r="4984" customFormat="false" ht="15" hidden="false" customHeight="false" outlineLevel="0" collapsed="false"/>
    <row r="4985" customFormat="false" ht="15" hidden="false" customHeight="false" outlineLevel="0" collapsed="false"/>
    <row r="4986" customFormat="false" ht="15" hidden="false" customHeight="false" outlineLevel="0" collapsed="false"/>
    <row r="4987" customFormat="false" ht="15" hidden="false" customHeight="false" outlineLevel="0" collapsed="false"/>
    <row r="4988" customFormat="false" ht="15" hidden="false" customHeight="false" outlineLevel="0" collapsed="false"/>
    <row r="4989" customFormat="false" ht="15" hidden="false" customHeight="false" outlineLevel="0" collapsed="false"/>
    <row r="4990" customFormat="false" ht="15" hidden="false" customHeight="false" outlineLevel="0" collapsed="false"/>
    <row r="4991" customFormat="false" ht="15" hidden="false" customHeight="false" outlineLevel="0" collapsed="false"/>
    <row r="4992" customFormat="false" ht="15" hidden="false" customHeight="false" outlineLevel="0" collapsed="false"/>
    <row r="4993" customFormat="false" ht="15" hidden="false" customHeight="false" outlineLevel="0" collapsed="false"/>
    <row r="4994" customFormat="false" ht="15" hidden="false" customHeight="false" outlineLevel="0" collapsed="false"/>
    <row r="4995" customFormat="false" ht="15" hidden="false" customHeight="false" outlineLevel="0" collapsed="false"/>
    <row r="4996" customFormat="false" ht="15" hidden="false" customHeight="false" outlineLevel="0" collapsed="false"/>
    <row r="4997" customFormat="false" ht="15" hidden="false" customHeight="false" outlineLevel="0" collapsed="false"/>
    <row r="4998" customFormat="false" ht="15" hidden="false" customHeight="false" outlineLevel="0" collapsed="false"/>
    <row r="4999" customFormat="false" ht="15" hidden="false" customHeight="false" outlineLevel="0" collapsed="false"/>
    <row r="5000" customFormat="false" ht="15" hidden="false" customHeight="false" outlineLevel="0" collapsed="false"/>
    <row r="5001" customFormat="false" ht="15" hidden="false" customHeight="false" outlineLevel="0" collapsed="false"/>
    <row r="5002" customFormat="false" ht="15" hidden="false" customHeight="false" outlineLevel="0" collapsed="false"/>
    <row r="5003" customFormat="false" ht="15" hidden="false" customHeight="false" outlineLevel="0" collapsed="false"/>
    <row r="5004" customFormat="false" ht="15" hidden="false" customHeight="false" outlineLevel="0" collapsed="false"/>
    <row r="5005" customFormat="false" ht="15" hidden="false" customHeight="false" outlineLevel="0" collapsed="false"/>
    <row r="5006" customFormat="false" ht="15" hidden="false" customHeight="false" outlineLevel="0" collapsed="false"/>
    <row r="5007" customFormat="false" ht="15" hidden="false" customHeight="false" outlineLevel="0" collapsed="false"/>
    <row r="5008" customFormat="false" ht="15" hidden="false" customHeight="false" outlineLevel="0" collapsed="false"/>
    <row r="5009" customFormat="false" ht="15" hidden="false" customHeight="false" outlineLevel="0" collapsed="false"/>
    <row r="5010" customFormat="false" ht="15" hidden="false" customHeight="false" outlineLevel="0" collapsed="false"/>
    <row r="5011" customFormat="false" ht="15" hidden="false" customHeight="false" outlineLevel="0" collapsed="false"/>
    <row r="5012" customFormat="false" ht="15" hidden="false" customHeight="false" outlineLevel="0" collapsed="false"/>
    <row r="5013" customFormat="false" ht="15" hidden="false" customHeight="false" outlineLevel="0" collapsed="false"/>
    <row r="5014" customFormat="false" ht="15" hidden="false" customHeight="false" outlineLevel="0" collapsed="false"/>
    <row r="5015" customFormat="false" ht="15" hidden="false" customHeight="false" outlineLevel="0" collapsed="false"/>
    <row r="5016" customFormat="false" ht="15" hidden="false" customHeight="false" outlineLevel="0" collapsed="false"/>
    <row r="5017" customFormat="false" ht="15" hidden="false" customHeight="false" outlineLevel="0" collapsed="false"/>
    <row r="5018" customFormat="false" ht="15" hidden="false" customHeight="false" outlineLevel="0" collapsed="false"/>
    <row r="5019" customFormat="false" ht="15" hidden="false" customHeight="false" outlineLevel="0" collapsed="false"/>
    <row r="5020" customFormat="false" ht="15" hidden="false" customHeight="false" outlineLevel="0" collapsed="false"/>
    <row r="5021" customFormat="false" ht="15" hidden="false" customHeight="false" outlineLevel="0" collapsed="false"/>
    <row r="5022" customFormat="false" ht="15" hidden="false" customHeight="false" outlineLevel="0" collapsed="false"/>
    <row r="5023" customFormat="false" ht="15" hidden="false" customHeight="false" outlineLevel="0" collapsed="false"/>
    <row r="5024" customFormat="false" ht="15" hidden="false" customHeight="false" outlineLevel="0" collapsed="false"/>
    <row r="5025" customFormat="false" ht="15" hidden="false" customHeight="false" outlineLevel="0" collapsed="false"/>
    <row r="5026" customFormat="false" ht="15" hidden="false" customHeight="false" outlineLevel="0" collapsed="false"/>
    <row r="5027" customFormat="false" ht="15" hidden="false" customHeight="false" outlineLevel="0" collapsed="false"/>
    <row r="5028" customFormat="false" ht="15" hidden="false" customHeight="false" outlineLevel="0" collapsed="false"/>
    <row r="5029" customFormat="false" ht="15" hidden="false" customHeight="false" outlineLevel="0" collapsed="false"/>
    <row r="5030" customFormat="false" ht="15" hidden="false" customHeight="false" outlineLevel="0" collapsed="false"/>
    <row r="5031" customFormat="false" ht="15" hidden="false" customHeight="false" outlineLevel="0" collapsed="false"/>
    <row r="5032" customFormat="false" ht="15" hidden="false" customHeight="false" outlineLevel="0" collapsed="false"/>
    <row r="5033" customFormat="false" ht="15" hidden="false" customHeight="false" outlineLevel="0" collapsed="false"/>
    <row r="5034" customFormat="false" ht="15" hidden="false" customHeight="false" outlineLevel="0" collapsed="false"/>
    <row r="5035" customFormat="false" ht="15" hidden="false" customHeight="false" outlineLevel="0" collapsed="false"/>
    <row r="5036" customFormat="false" ht="15" hidden="false" customHeight="false" outlineLevel="0" collapsed="false"/>
    <row r="5037" customFormat="false" ht="15" hidden="false" customHeight="false" outlineLevel="0" collapsed="false"/>
    <row r="5038" customFormat="false" ht="15" hidden="false" customHeight="false" outlineLevel="0" collapsed="false"/>
    <row r="5039" customFormat="false" ht="15" hidden="false" customHeight="false" outlineLevel="0" collapsed="false"/>
    <row r="5040" customFormat="false" ht="15" hidden="false" customHeight="false" outlineLevel="0" collapsed="false"/>
    <row r="5041" customFormat="false" ht="15" hidden="false" customHeight="false" outlineLevel="0" collapsed="false"/>
    <row r="5042" customFormat="false" ht="15" hidden="false" customHeight="false" outlineLevel="0" collapsed="false"/>
    <row r="5043" customFormat="false" ht="15" hidden="false" customHeight="false" outlineLevel="0" collapsed="false"/>
    <row r="5044" customFormat="false" ht="15" hidden="false" customHeight="false" outlineLevel="0" collapsed="false"/>
    <row r="5045" customFormat="false" ht="15" hidden="false" customHeight="false" outlineLevel="0" collapsed="false"/>
    <row r="5046" customFormat="false" ht="15" hidden="false" customHeight="false" outlineLevel="0" collapsed="false"/>
    <row r="5047" customFormat="false" ht="15" hidden="false" customHeight="false" outlineLevel="0" collapsed="false"/>
    <row r="5048" customFormat="false" ht="15" hidden="false" customHeight="false" outlineLevel="0" collapsed="false"/>
    <row r="5049" customFormat="false" ht="15" hidden="false" customHeight="false" outlineLevel="0" collapsed="false"/>
    <row r="5050" customFormat="false" ht="15" hidden="false" customHeight="false" outlineLevel="0" collapsed="false"/>
    <row r="5051" customFormat="false" ht="15" hidden="false" customHeight="false" outlineLevel="0" collapsed="false"/>
    <row r="5052" customFormat="false" ht="15" hidden="false" customHeight="false" outlineLevel="0" collapsed="false"/>
    <row r="5053" customFormat="false" ht="15" hidden="false" customHeight="false" outlineLevel="0" collapsed="false"/>
    <row r="5054" customFormat="false" ht="15" hidden="false" customHeight="false" outlineLevel="0" collapsed="false"/>
    <row r="5055" customFormat="false" ht="15" hidden="false" customHeight="false" outlineLevel="0" collapsed="false"/>
    <row r="5056" customFormat="false" ht="15" hidden="false" customHeight="false" outlineLevel="0" collapsed="false"/>
    <row r="5057" customFormat="false" ht="15" hidden="false" customHeight="false" outlineLevel="0" collapsed="false"/>
    <row r="5058" customFormat="false" ht="15" hidden="false" customHeight="false" outlineLevel="0" collapsed="false"/>
    <row r="5059" customFormat="false" ht="15" hidden="false" customHeight="false" outlineLevel="0" collapsed="false"/>
    <row r="5060" customFormat="false" ht="15" hidden="false" customHeight="false" outlineLevel="0" collapsed="false"/>
    <row r="5061" customFormat="false" ht="15" hidden="false" customHeight="false" outlineLevel="0" collapsed="false"/>
    <row r="5062" customFormat="false" ht="15" hidden="false" customHeight="false" outlineLevel="0" collapsed="false"/>
    <row r="5063" customFormat="false" ht="15" hidden="false" customHeight="false" outlineLevel="0" collapsed="false"/>
    <row r="5064" customFormat="false" ht="15" hidden="false" customHeight="false" outlineLevel="0" collapsed="false"/>
    <row r="5065" customFormat="false" ht="15" hidden="false" customHeight="false" outlineLevel="0" collapsed="false"/>
    <row r="5066" customFormat="false" ht="15" hidden="false" customHeight="false" outlineLevel="0" collapsed="false"/>
    <row r="5067" customFormat="false" ht="15" hidden="false" customHeight="false" outlineLevel="0" collapsed="false"/>
    <row r="5068" customFormat="false" ht="15" hidden="false" customHeight="false" outlineLevel="0" collapsed="false"/>
    <row r="5069" customFormat="false" ht="15" hidden="false" customHeight="false" outlineLevel="0" collapsed="false"/>
    <row r="5070" customFormat="false" ht="15" hidden="false" customHeight="false" outlineLevel="0" collapsed="false"/>
    <row r="5071" customFormat="false" ht="15" hidden="false" customHeight="false" outlineLevel="0" collapsed="false"/>
    <row r="5072" customFormat="false" ht="15" hidden="false" customHeight="false" outlineLevel="0" collapsed="false"/>
    <row r="5073" customFormat="false" ht="15" hidden="false" customHeight="false" outlineLevel="0" collapsed="false"/>
    <row r="5074" customFormat="false" ht="15" hidden="false" customHeight="false" outlineLevel="0" collapsed="false"/>
    <row r="5075" customFormat="false" ht="15" hidden="false" customHeight="false" outlineLevel="0" collapsed="false"/>
    <row r="5076" customFormat="false" ht="15" hidden="false" customHeight="false" outlineLevel="0" collapsed="false"/>
    <row r="5077" customFormat="false" ht="15" hidden="false" customHeight="false" outlineLevel="0" collapsed="false"/>
    <row r="5078" customFormat="false" ht="15" hidden="false" customHeight="false" outlineLevel="0" collapsed="false"/>
    <row r="5079" customFormat="false" ht="15" hidden="false" customHeight="false" outlineLevel="0" collapsed="false"/>
    <row r="5080" customFormat="false" ht="15" hidden="false" customHeight="false" outlineLevel="0" collapsed="false"/>
    <row r="5081" customFormat="false" ht="15" hidden="false" customHeight="false" outlineLevel="0" collapsed="false"/>
    <row r="5082" customFormat="false" ht="15" hidden="false" customHeight="false" outlineLevel="0" collapsed="false"/>
    <row r="5083" customFormat="false" ht="15" hidden="false" customHeight="false" outlineLevel="0" collapsed="false"/>
    <row r="5084" customFormat="false" ht="15" hidden="false" customHeight="false" outlineLevel="0" collapsed="false"/>
    <row r="5085" customFormat="false" ht="15" hidden="false" customHeight="false" outlineLevel="0" collapsed="false"/>
    <row r="5086" customFormat="false" ht="15" hidden="false" customHeight="false" outlineLevel="0" collapsed="false"/>
    <row r="5087" customFormat="false" ht="15" hidden="false" customHeight="false" outlineLevel="0" collapsed="false"/>
    <row r="5088" customFormat="false" ht="15" hidden="false" customHeight="false" outlineLevel="0" collapsed="false"/>
    <row r="5089" customFormat="false" ht="15" hidden="false" customHeight="false" outlineLevel="0" collapsed="false"/>
    <row r="5090" customFormat="false" ht="15" hidden="false" customHeight="false" outlineLevel="0" collapsed="false"/>
    <row r="5091" customFormat="false" ht="15" hidden="false" customHeight="false" outlineLevel="0" collapsed="false"/>
    <row r="5092" customFormat="false" ht="15" hidden="false" customHeight="false" outlineLevel="0" collapsed="false"/>
    <row r="5093" customFormat="false" ht="15" hidden="false" customHeight="false" outlineLevel="0" collapsed="false"/>
    <row r="5094" customFormat="false" ht="15" hidden="false" customHeight="false" outlineLevel="0" collapsed="false"/>
    <row r="5095" customFormat="false" ht="15" hidden="false" customHeight="false" outlineLevel="0" collapsed="false"/>
    <row r="5096" customFormat="false" ht="15" hidden="false" customHeight="false" outlineLevel="0" collapsed="false"/>
    <row r="5097" customFormat="false" ht="15" hidden="false" customHeight="false" outlineLevel="0" collapsed="false"/>
    <row r="5098" customFormat="false" ht="15" hidden="false" customHeight="false" outlineLevel="0" collapsed="false"/>
    <row r="5099" customFormat="false" ht="15" hidden="false" customHeight="false" outlineLevel="0" collapsed="false"/>
    <row r="5100" customFormat="false" ht="15" hidden="false" customHeight="false" outlineLevel="0" collapsed="false"/>
    <row r="5101" customFormat="false" ht="15" hidden="false" customHeight="false" outlineLevel="0" collapsed="false"/>
    <row r="5102" customFormat="false" ht="15" hidden="false" customHeight="false" outlineLevel="0" collapsed="false"/>
    <row r="5103" customFormat="false" ht="15" hidden="false" customHeight="false" outlineLevel="0" collapsed="false"/>
    <row r="5104" customFormat="false" ht="15" hidden="false" customHeight="false" outlineLevel="0" collapsed="false"/>
    <row r="5105" customFormat="false" ht="15" hidden="false" customHeight="false" outlineLevel="0" collapsed="false"/>
    <row r="5106" customFormat="false" ht="15" hidden="false" customHeight="false" outlineLevel="0" collapsed="false"/>
    <row r="5107" customFormat="false" ht="15" hidden="false" customHeight="false" outlineLevel="0" collapsed="false"/>
    <row r="5108" customFormat="false" ht="15" hidden="false" customHeight="false" outlineLevel="0" collapsed="false"/>
    <row r="5109" customFormat="false" ht="15" hidden="false" customHeight="false" outlineLevel="0" collapsed="false"/>
    <row r="5110" customFormat="false" ht="15" hidden="false" customHeight="false" outlineLevel="0" collapsed="false"/>
    <row r="5111" customFormat="false" ht="15" hidden="false" customHeight="false" outlineLevel="0" collapsed="false"/>
    <row r="5112" customFormat="false" ht="15" hidden="false" customHeight="false" outlineLevel="0" collapsed="false"/>
    <row r="5113" customFormat="false" ht="15" hidden="false" customHeight="false" outlineLevel="0" collapsed="false"/>
    <row r="5114" customFormat="false" ht="15" hidden="false" customHeight="false" outlineLevel="0" collapsed="false"/>
    <row r="5115" customFormat="false" ht="15" hidden="false" customHeight="false" outlineLevel="0" collapsed="false"/>
    <row r="5116" customFormat="false" ht="15" hidden="false" customHeight="false" outlineLevel="0" collapsed="false"/>
    <row r="5117" customFormat="false" ht="15" hidden="false" customHeight="false" outlineLevel="0" collapsed="false"/>
    <row r="5118" customFormat="false" ht="15" hidden="false" customHeight="false" outlineLevel="0" collapsed="false"/>
    <row r="5119" customFormat="false" ht="15" hidden="false" customHeight="false" outlineLevel="0" collapsed="false"/>
    <row r="5120" customFormat="false" ht="15" hidden="false" customHeight="false" outlineLevel="0" collapsed="false"/>
    <row r="5121" customFormat="false" ht="15" hidden="false" customHeight="false" outlineLevel="0" collapsed="false"/>
    <row r="5122" customFormat="false" ht="15" hidden="false" customHeight="false" outlineLevel="0" collapsed="false"/>
    <row r="5123" customFormat="false" ht="15" hidden="false" customHeight="false" outlineLevel="0" collapsed="false"/>
    <row r="5124" customFormat="false" ht="15" hidden="false" customHeight="false" outlineLevel="0" collapsed="false"/>
    <row r="5125" customFormat="false" ht="15" hidden="false" customHeight="false" outlineLevel="0" collapsed="false"/>
    <row r="5126" customFormat="false" ht="15" hidden="false" customHeight="false" outlineLevel="0" collapsed="false"/>
    <row r="5127" customFormat="false" ht="15" hidden="false" customHeight="false" outlineLevel="0" collapsed="false"/>
    <row r="5128" customFormat="false" ht="15" hidden="false" customHeight="false" outlineLevel="0" collapsed="false"/>
    <row r="5129" customFormat="false" ht="15" hidden="false" customHeight="false" outlineLevel="0" collapsed="false"/>
    <row r="5130" customFormat="false" ht="15" hidden="false" customHeight="false" outlineLevel="0" collapsed="false"/>
    <row r="5131" customFormat="false" ht="15" hidden="false" customHeight="false" outlineLevel="0" collapsed="false"/>
    <row r="5132" customFormat="false" ht="15" hidden="false" customHeight="false" outlineLevel="0" collapsed="false"/>
    <row r="5133" customFormat="false" ht="15" hidden="false" customHeight="false" outlineLevel="0" collapsed="false"/>
    <row r="5134" customFormat="false" ht="15" hidden="false" customHeight="false" outlineLevel="0" collapsed="false"/>
    <row r="5135" customFormat="false" ht="15" hidden="false" customHeight="false" outlineLevel="0" collapsed="false"/>
    <row r="5136" customFormat="false" ht="15" hidden="false" customHeight="false" outlineLevel="0" collapsed="false"/>
    <row r="5137" customFormat="false" ht="15" hidden="false" customHeight="false" outlineLevel="0" collapsed="false"/>
    <row r="5138" customFormat="false" ht="15" hidden="false" customHeight="false" outlineLevel="0" collapsed="false"/>
    <row r="5139" customFormat="false" ht="15" hidden="false" customHeight="false" outlineLevel="0" collapsed="false"/>
    <row r="5140" customFormat="false" ht="15" hidden="false" customHeight="false" outlineLevel="0" collapsed="false"/>
    <row r="5141" customFormat="false" ht="15" hidden="false" customHeight="false" outlineLevel="0" collapsed="false"/>
    <row r="5142" customFormat="false" ht="15" hidden="false" customHeight="false" outlineLevel="0" collapsed="false"/>
    <row r="5143" customFormat="false" ht="15" hidden="false" customHeight="false" outlineLevel="0" collapsed="false"/>
    <row r="5144" customFormat="false" ht="15" hidden="false" customHeight="false" outlineLevel="0" collapsed="false"/>
    <row r="5145" customFormat="false" ht="15" hidden="false" customHeight="false" outlineLevel="0" collapsed="false"/>
    <row r="5146" customFormat="false" ht="15" hidden="false" customHeight="false" outlineLevel="0" collapsed="false"/>
    <row r="5147" customFormat="false" ht="15" hidden="false" customHeight="false" outlineLevel="0" collapsed="false"/>
    <row r="5148" customFormat="false" ht="15" hidden="false" customHeight="false" outlineLevel="0" collapsed="false"/>
    <row r="5149" customFormat="false" ht="15" hidden="false" customHeight="false" outlineLevel="0" collapsed="false"/>
    <row r="5150" customFormat="false" ht="15" hidden="false" customHeight="false" outlineLevel="0" collapsed="false"/>
    <row r="5151" customFormat="false" ht="15" hidden="false" customHeight="false" outlineLevel="0" collapsed="false"/>
    <row r="5152" customFormat="false" ht="15" hidden="false" customHeight="false" outlineLevel="0" collapsed="false"/>
    <row r="5153" customFormat="false" ht="15" hidden="false" customHeight="false" outlineLevel="0" collapsed="false"/>
    <row r="5154" customFormat="false" ht="15" hidden="false" customHeight="false" outlineLevel="0" collapsed="false"/>
    <row r="5155" customFormat="false" ht="15" hidden="false" customHeight="false" outlineLevel="0" collapsed="false"/>
    <row r="5156" customFormat="false" ht="15" hidden="false" customHeight="false" outlineLevel="0" collapsed="false"/>
    <row r="5157" customFormat="false" ht="15" hidden="false" customHeight="false" outlineLevel="0" collapsed="false"/>
    <row r="5158" customFormat="false" ht="15" hidden="false" customHeight="false" outlineLevel="0" collapsed="false"/>
    <row r="5159" customFormat="false" ht="15" hidden="false" customHeight="false" outlineLevel="0" collapsed="false"/>
    <row r="5160" customFormat="false" ht="15" hidden="false" customHeight="false" outlineLevel="0" collapsed="false"/>
    <row r="5161" customFormat="false" ht="15" hidden="false" customHeight="false" outlineLevel="0" collapsed="false"/>
    <row r="5162" customFormat="false" ht="15" hidden="false" customHeight="false" outlineLevel="0" collapsed="false"/>
    <row r="5163" customFormat="false" ht="15" hidden="false" customHeight="false" outlineLevel="0" collapsed="false"/>
    <row r="5164" customFormat="false" ht="15" hidden="false" customHeight="false" outlineLevel="0" collapsed="false"/>
    <row r="5165" customFormat="false" ht="15" hidden="false" customHeight="false" outlineLevel="0" collapsed="false"/>
    <row r="5166" customFormat="false" ht="15" hidden="false" customHeight="false" outlineLevel="0" collapsed="false"/>
    <row r="5167" customFormat="false" ht="15" hidden="false" customHeight="false" outlineLevel="0" collapsed="false"/>
    <row r="5168" customFormat="false" ht="15" hidden="false" customHeight="false" outlineLevel="0" collapsed="false"/>
    <row r="5169" customFormat="false" ht="15" hidden="false" customHeight="false" outlineLevel="0" collapsed="false"/>
    <row r="5170" customFormat="false" ht="15" hidden="false" customHeight="false" outlineLevel="0" collapsed="false"/>
    <row r="5171" customFormat="false" ht="15" hidden="false" customHeight="false" outlineLevel="0" collapsed="false"/>
    <row r="5172" customFormat="false" ht="15" hidden="false" customHeight="false" outlineLevel="0" collapsed="false"/>
    <row r="5173" customFormat="false" ht="15" hidden="false" customHeight="false" outlineLevel="0" collapsed="false"/>
    <row r="5174" customFormat="false" ht="15" hidden="false" customHeight="false" outlineLevel="0" collapsed="false"/>
    <row r="5175" customFormat="false" ht="15" hidden="false" customHeight="false" outlineLevel="0" collapsed="false"/>
    <row r="5176" customFormat="false" ht="15" hidden="false" customHeight="false" outlineLevel="0" collapsed="false"/>
    <row r="5177" customFormat="false" ht="15" hidden="false" customHeight="false" outlineLevel="0" collapsed="false"/>
    <row r="5178" customFormat="false" ht="15" hidden="false" customHeight="false" outlineLevel="0" collapsed="false"/>
    <row r="5179" customFormat="false" ht="15" hidden="false" customHeight="false" outlineLevel="0" collapsed="false"/>
    <row r="5180" customFormat="false" ht="15" hidden="false" customHeight="false" outlineLevel="0" collapsed="false"/>
    <row r="5181" customFormat="false" ht="15" hidden="false" customHeight="false" outlineLevel="0" collapsed="false"/>
    <row r="5182" customFormat="false" ht="15" hidden="false" customHeight="false" outlineLevel="0" collapsed="false"/>
    <row r="5183" customFormat="false" ht="15" hidden="false" customHeight="false" outlineLevel="0" collapsed="false"/>
    <row r="5184" customFormat="false" ht="15" hidden="false" customHeight="false" outlineLevel="0" collapsed="false"/>
    <row r="5185" customFormat="false" ht="15" hidden="false" customHeight="false" outlineLevel="0" collapsed="false"/>
    <row r="5186" customFormat="false" ht="15" hidden="false" customHeight="false" outlineLevel="0" collapsed="false"/>
    <row r="5187" customFormat="false" ht="15" hidden="false" customHeight="false" outlineLevel="0" collapsed="false"/>
    <row r="5188" customFormat="false" ht="15" hidden="false" customHeight="false" outlineLevel="0" collapsed="false"/>
    <row r="5189" customFormat="false" ht="15" hidden="false" customHeight="false" outlineLevel="0" collapsed="false"/>
    <row r="5190" customFormat="false" ht="15" hidden="false" customHeight="false" outlineLevel="0" collapsed="false"/>
    <row r="5191" customFormat="false" ht="15" hidden="false" customHeight="false" outlineLevel="0" collapsed="false"/>
    <row r="5192" customFormat="false" ht="15" hidden="false" customHeight="false" outlineLevel="0" collapsed="false"/>
    <row r="5193" customFormat="false" ht="15" hidden="false" customHeight="false" outlineLevel="0" collapsed="false"/>
    <row r="5194" customFormat="false" ht="15" hidden="false" customHeight="false" outlineLevel="0" collapsed="false"/>
    <row r="5195" customFormat="false" ht="15" hidden="false" customHeight="false" outlineLevel="0" collapsed="false"/>
    <row r="5196" customFormat="false" ht="15" hidden="false" customHeight="false" outlineLevel="0" collapsed="false"/>
    <row r="5197" customFormat="false" ht="15" hidden="false" customHeight="false" outlineLevel="0" collapsed="false"/>
    <row r="5198" customFormat="false" ht="15" hidden="false" customHeight="false" outlineLevel="0" collapsed="false"/>
    <row r="5199" customFormat="false" ht="15" hidden="false" customHeight="false" outlineLevel="0" collapsed="false"/>
    <row r="5200" customFormat="false" ht="15" hidden="false" customHeight="false" outlineLevel="0" collapsed="false"/>
    <row r="5201" customFormat="false" ht="15" hidden="false" customHeight="false" outlineLevel="0" collapsed="false"/>
    <row r="5202" customFormat="false" ht="15" hidden="false" customHeight="false" outlineLevel="0" collapsed="false"/>
    <row r="5203" customFormat="false" ht="15" hidden="false" customHeight="false" outlineLevel="0" collapsed="false"/>
    <row r="5204" customFormat="false" ht="15" hidden="false" customHeight="false" outlineLevel="0" collapsed="false"/>
    <row r="5205" customFormat="false" ht="15" hidden="false" customHeight="false" outlineLevel="0" collapsed="false"/>
    <row r="5206" customFormat="false" ht="15" hidden="false" customHeight="false" outlineLevel="0" collapsed="false"/>
    <row r="5207" customFormat="false" ht="15" hidden="false" customHeight="false" outlineLevel="0" collapsed="false"/>
    <row r="5208" customFormat="false" ht="15" hidden="false" customHeight="false" outlineLevel="0" collapsed="false"/>
    <row r="5209" customFormat="false" ht="15" hidden="false" customHeight="false" outlineLevel="0" collapsed="false"/>
    <row r="5210" customFormat="false" ht="15" hidden="false" customHeight="false" outlineLevel="0" collapsed="false"/>
    <row r="5211" customFormat="false" ht="15" hidden="false" customHeight="false" outlineLevel="0" collapsed="false"/>
    <row r="5212" customFormat="false" ht="15" hidden="false" customHeight="false" outlineLevel="0" collapsed="false"/>
    <row r="5213" customFormat="false" ht="15" hidden="false" customHeight="false" outlineLevel="0" collapsed="false"/>
    <row r="5214" customFormat="false" ht="15" hidden="false" customHeight="false" outlineLevel="0" collapsed="false"/>
    <row r="5215" customFormat="false" ht="15" hidden="false" customHeight="false" outlineLevel="0" collapsed="false"/>
    <row r="5216" customFormat="false" ht="15" hidden="false" customHeight="false" outlineLevel="0" collapsed="false"/>
    <row r="5217" customFormat="false" ht="15" hidden="false" customHeight="false" outlineLevel="0" collapsed="false"/>
    <row r="5218" customFormat="false" ht="15" hidden="false" customHeight="false" outlineLevel="0" collapsed="false"/>
    <row r="5219" customFormat="false" ht="15" hidden="false" customHeight="false" outlineLevel="0" collapsed="false"/>
    <row r="5220" customFormat="false" ht="15" hidden="false" customHeight="false" outlineLevel="0" collapsed="false"/>
    <row r="5221" customFormat="false" ht="15" hidden="false" customHeight="false" outlineLevel="0" collapsed="false"/>
    <row r="5222" customFormat="false" ht="15" hidden="false" customHeight="false" outlineLevel="0" collapsed="false"/>
    <row r="5223" customFormat="false" ht="15" hidden="false" customHeight="false" outlineLevel="0" collapsed="false"/>
    <row r="5224" customFormat="false" ht="15" hidden="false" customHeight="false" outlineLevel="0" collapsed="false"/>
    <row r="5225" customFormat="false" ht="15" hidden="false" customHeight="false" outlineLevel="0" collapsed="false"/>
    <row r="5226" customFormat="false" ht="15" hidden="false" customHeight="false" outlineLevel="0" collapsed="false"/>
    <row r="5227" customFormat="false" ht="15" hidden="false" customHeight="false" outlineLevel="0" collapsed="false"/>
    <row r="5228" customFormat="false" ht="15" hidden="false" customHeight="false" outlineLevel="0" collapsed="false"/>
    <row r="5229" customFormat="false" ht="15" hidden="false" customHeight="false" outlineLevel="0" collapsed="false"/>
    <row r="5230" customFormat="false" ht="15" hidden="false" customHeight="false" outlineLevel="0" collapsed="false"/>
    <row r="5231" customFormat="false" ht="15" hidden="false" customHeight="false" outlineLevel="0" collapsed="false"/>
    <row r="5232" customFormat="false" ht="15" hidden="false" customHeight="false" outlineLevel="0" collapsed="false"/>
    <row r="5233" customFormat="false" ht="15" hidden="false" customHeight="false" outlineLevel="0" collapsed="false"/>
    <row r="5234" customFormat="false" ht="15" hidden="false" customHeight="false" outlineLevel="0" collapsed="false"/>
    <row r="5235" customFormat="false" ht="15" hidden="false" customHeight="false" outlineLevel="0" collapsed="false"/>
    <row r="5236" customFormat="false" ht="15" hidden="false" customHeight="false" outlineLevel="0" collapsed="false"/>
    <row r="5237" customFormat="false" ht="15" hidden="false" customHeight="false" outlineLevel="0" collapsed="false"/>
    <row r="5238" customFormat="false" ht="15" hidden="false" customHeight="false" outlineLevel="0" collapsed="false"/>
    <row r="5239" customFormat="false" ht="15" hidden="false" customHeight="false" outlineLevel="0" collapsed="false"/>
    <row r="5240" customFormat="false" ht="15" hidden="false" customHeight="false" outlineLevel="0" collapsed="false"/>
    <row r="5241" customFormat="false" ht="15" hidden="false" customHeight="false" outlineLevel="0" collapsed="false"/>
    <row r="5242" customFormat="false" ht="15" hidden="false" customHeight="false" outlineLevel="0" collapsed="false"/>
    <row r="5243" customFormat="false" ht="15" hidden="false" customHeight="false" outlineLevel="0" collapsed="false"/>
    <row r="5244" customFormat="false" ht="15" hidden="false" customHeight="false" outlineLevel="0" collapsed="false"/>
    <row r="5245" customFormat="false" ht="15" hidden="false" customHeight="false" outlineLevel="0" collapsed="false"/>
    <row r="5246" customFormat="false" ht="15" hidden="false" customHeight="false" outlineLevel="0" collapsed="false"/>
    <row r="5247" customFormat="false" ht="15" hidden="false" customHeight="false" outlineLevel="0" collapsed="false"/>
    <row r="5248" customFormat="false" ht="15" hidden="false" customHeight="false" outlineLevel="0" collapsed="false"/>
    <row r="5249" customFormat="false" ht="15" hidden="false" customHeight="false" outlineLevel="0" collapsed="false"/>
    <row r="5250" customFormat="false" ht="15" hidden="false" customHeight="false" outlineLevel="0" collapsed="false"/>
    <row r="5251" customFormat="false" ht="15" hidden="false" customHeight="false" outlineLevel="0" collapsed="false"/>
    <row r="5252" customFormat="false" ht="15" hidden="false" customHeight="false" outlineLevel="0" collapsed="false"/>
    <row r="5253" customFormat="false" ht="15" hidden="false" customHeight="false" outlineLevel="0" collapsed="false"/>
    <row r="5254" customFormat="false" ht="15" hidden="false" customHeight="false" outlineLevel="0" collapsed="false"/>
    <row r="5255" customFormat="false" ht="15" hidden="false" customHeight="false" outlineLevel="0" collapsed="false"/>
    <row r="5256" customFormat="false" ht="15" hidden="false" customHeight="false" outlineLevel="0" collapsed="false"/>
    <row r="5257" customFormat="false" ht="15" hidden="false" customHeight="false" outlineLevel="0" collapsed="false"/>
    <row r="5258" customFormat="false" ht="15" hidden="false" customHeight="false" outlineLevel="0" collapsed="false"/>
    <row r="5259" customFormat="false" ht="15" hidden="false" customHeight="false" outlineLevel="0" collapsed="false"/>
    <row r="5260" customFormat="false" ht="15" hidden="false" customHeight="false" outlineLevel="0" collapsed="false"/>
    <row r="5261" customFormat="false" ht="15" hidden="false" customHeight="false" outlineLevel="0" collapsed="false"/>
    <row r="5262" customFormat="false" ht="15" hidden="false" customHeight="false" outlineLevel="0" collapsed="false"/>
    <row r="5263" customFormat="false" ht="15" hidden="false" customHeight="false" outlineLevel="0" collapsed="false"/>
    <row r="5264" customFormat="false" ht="15" hidden="false" customHeight="false" outlineLevel="0" collapsed="false"/>
    <row r="5265" customFormat="false" ht="15" hidden="false" customHeight="false" outlineLevel="0" collapsed="false"/>
    <row r="5266" customFormat="false" ht="15" hidden="false" customHeight="false" outlineLevel="0" collapsed="false"/>
    <row r="5267" customFormat="false" ht="15" hidden="false" customHeight="false" outlineLevel="0" collapsed="false"/>
    <row r="5268" customFormat="false" ht="15" hidden="false" customHeight="false" outlineLevel="0" collapsed="false"/>
    <row r="5269" customFormat="false" ht="15" hidden="false" customHeight="false" outlineLevel="0" collapsed="false"/>
    <row r="5270" customFormat="false" ht="15" hidden="false" customHeight="false" outlineLevel="0" collapsed="false"/>
    <row r="5271" customFormat="false" ht="15" hidden="false" customHeight="false" outlineLevel="0" collapsed="false"/>
    <row r="5272" customFormat="false" ht="15" hidden="false" customHeight="false" outlineLevel="0" collapsed="false"/>
    <row r="5273" customFormat="false" ht="15" hidden="false" customHeight="false" outlineLevel="0" collapsed="false"/>
    <row r="5274" customFormat="false" ht="15" hidden="false" customHeight="false" outlineLevel="0" collapsed="false"/>
    <row r="5275" customFormat="false" ht="15" hidden="false" customHeight="false" outlineLevel="0" collapsed="false"/>
    <row r="5276" customFormat="false" ht="15" hidden="false" customHeight="false" outlineLevel="0" collapsed="false"/>
    <row r="5277" customFormat="false" ht="15" hidden="false" customHeight="false" outlineLevel="0" collapsed="false"/>
    <row r="5278" customFormat="false" ht="15" hidden="false" customHeight="false" outlineLevel="0" collapsed="false"/>
    <row r="5279" customFormat="false" ht="15" hidden="false" customHeight="false" outlineLevel="0" collapsed="false"/>
    <row r="5280" customFormat="false" ht="15" hidden="false" customHeight="false" outlineLevel="0" collapsed="false"/>
    <row r="5281" customFormat="false" ht="15" hidden="false" customHeight="false" outlineLevel="0" collapsed="false"/>
    <row r="5282" customFormat="false" ht="15" hidden="false" customHeight="false" outlineLevel="0" collapsed="false"/>
    <row r="5283" customFormat="false" ht="15" hidden="false" customHeight="false" outlineLevel="0" collapsed="false"/>
    <row r="5284" customFormat="false" ht="15" hidden="false" customHeight="false" outlineLevel="0" collapsed="false"/>
    <row r="5285" customFormat="false" ht="15" hidden="false" customHeight="false" outlineLevel="0" collapsed="false"/>
    <row r="5286" customFormat="false" ht="15" hidden="false" customHeight="false" outlineLevel="0" collapsed="false"/>
    <row r="5287" customFormat="false" ht="15" hidden="false" customHeight="false" outlineLevel="0" collapsed="false"/>
    <row r="5288" customFormat="false" ht="15" hidden="false" customHeight="false" outlineLevel="0" collapsed="false"/>
    <row r="5289" customFormat="false" ht="15" hidden="false" customHeight="false" outlineLevel="0" collapsed="false"/>
    <row r="5290" customFormat="false" ht="15" hidden="false" customHeight="false" outlineLevel="0" collapsed="false"/>
    <row r="5291" customFormat="false" ht="15" hidden="false" customHeight="false" outlineLevel="0" collapsed="false"/>
    <row r="5292" customFormat="false" ht="15" hidden="false" customHeight="false" outlineLevel="0" collapsed="false"/>
    <row r="5293" customFormat="false" ht="15" hidden="false" customHeight="false" outlineLevel="0" collapsed="false"/>
    <row r="5294" customFormat="false" ht="15" hidden="false" customHeight="false" outlineLevel="0" collapsed="false"/>
    <row r="5295" customFormat="false" ht="15" hidden="false" customHeight="false" outlineLevel="0" collapsed="false"/>
    <row r="5296" customFormat="false" ht="15" hidden="false" customHeight="false" outlineLevel="0" collapsed="false"/>
    <row r="5297" customFormat="false" ht="15" hidden="false" customHeight="false" outlineLevel="0" collapsed="false"/>
    <row r="5298" customFormat="false" ht="15" hidden="false" customHeight="false" outlineLevel="0" collapsed="false"/>
    <row r="5299" customFormat="false" ht="15" hidden="false" customHeight="false" outlineLevel="0" collapsed="false"/>
    <row r="5300" customFormat="false" ht="15" hidden="false" customHeight="false" outlineLevel="0" collapsed="false"/>
    <row r="5301" customFormat="false" ht="15" hidden="false" customHeight="false" outlineLevel="0" collapsed="false"/>
    <row r="5302" customFormat="false" ht="15" hidden="false" customHeight="false" outlineLevel="0" collapsed="false"/>
    <row r="5303" customFormat="false" ht="15" hidden="false" customHeight="false" outlineLevel="0" collapsed="false"/>
    <row r="5304" customFormat="false" ht="15" hidden="false" customHeight="false" outlineLevel="0" collapsed="false"/>
    <row r="5305" customFormat="false" ht="15" hidden="false" customHeight="false" outlineLevel="0" collapsed="false"/>
    <row r="5306" customFormat="false" ht="15" hidden="false" customHeight="false" outlineLevel="0" collapsed="false"/>
    <row r="5307" customFormat="false" ht="15" hidden="false" customHeight="false" outlineLevel="0" collapsed="false"/>
    <row r="5308" customFormat="false" ht="15" hidden="false" customHeight="false" outlineLevel="0" collapsed="false"/>
    <row r="5309" customFormat="false" ht="15" hidden="false" customHeight="false" outlineLevel="0" collapsed="false"/>
    <row r="5310" customFormat="false" ht="15" hidden="false" customHeight="false" outlineLevel="0" collapsed="false"/>
    <row r="5311" customFormat="false" ht="15" hidden="false" customHeight="false" outlineLevel="0" collapsed="false"/>
    <row r="5312" customFormat="false" ht="15" hidden="false" customHeight="false" outlineLevel="0" collapsed="false"/>
    <row r="5313" customFormat="false" ht="15" hidden="false" customHeight="false" outlineLevel="0" collapsed="false"/>
    <row r="5314" customFormat="false" ht="15" hidden="false" customHeight="false" outlineLevel="0" collapsed="false"/>
    <row r="5315" customFormat="false" ht="15" hidden="false" customHeight="false" outlineLevel="0" collapsed="false"/>
    <row r="5316" customFormat="false" ht="15" hidden="false" customHeight="false" outlineLevel="0" collapsed="false"/>
    <row r="5317" customFormat="false" ht="15" hidden="false" customHeight="false" outlineLevel="0" collapsed="false"/>
    <row r="5318" customFormat="false" ht="15" hidden="false" customHeight="false" outlineLevel="0" collapsed="false"/>
    <row r="5319" customFormat="false" ht="15" hidden="false" customHeight="false" outlineLevel="0" collapsed="false"/>
    <row r="5320" customFormat="false" ht="15" hidden="false" customHeight="false" outlineLevel="0" collapsed="false"/>
    <row r="5321" customFormat="false" ht="15" hidden="false" customHeight="false" outlineLevel="0" collapsed="false"/>
    <row r="5322" customFormat="false" ht="15" hidden="false" customHeight="false" outlineLevel="0" collapsed="false"/>
    <row r="5323" customFormat="false" ht="15" hidden="false" customHeight="false" outlineLevel="0" collapsed="false"/>
    <row r="5324" customFormat="false" ht="15" hidden="false" customHeight="false" outlineLevel="0" collapsed="false"/>
    <row r="5325" customFormat="false" ht="15" hidden="false" customHeight="false" outlineLevel="0" collapsed="false"/>
    <row r="5326" customFormat="false" ht="15" hidden="false" customHeight="false" outlineLevel="0" collapsed="false"/>
    <row r="5327" customFormat="false" ht="15" hidden="false" customHeight="false" outlineLevel="0" collapsed="false"/>
    <row r="5328" customFormat="false" ht="15" hidden="false" customHeight="false" outlineLevel="0" collapsed="false"/>
    <row r="5329" customFormat="false" ht="15" hidden="false" customHeight="false" outlineLevel="0" collapsed="false"/>
    <row r="5330" customFormat="false" ht="15" hidden="false" customHeight="false" outlineLevel="0" collapsed="false"/>
    <row r="5331" customFormat="false" ht="15" hidden="false" customHeight="false" outlineLevel="0" collapsed="false"/>
    <row r="5332" customFormat="false" ht="15" hidden="false" customHeight="false" outlineLevel="0" collapsed="false"/>
    <row r="5333" customFormat="false" ht="15" hidden="false" customHeight="false" outlineLevel="0" collapsed="false"/>
    <row r="5334" customFormat="false" ht="15" hidden="false" customHeight="false" outlineLevel="0" collapsed="false"/>
    <row r="5335" customFormat="false" ht="15" hidden="false" customHeight="false" outlineLevel="0" collapsed="false"/>
    <row r="5336" customFormat="false" ht="15" hidden="false" customHeight="false" outlineLevel="0" collapsed="false"/>
    <row r="5337" customFormat="false" ht="15" hidden="false" customHeight="false" outlineLevel="0" collapsed="false"/>
    <row r="5338" customFormat="false" ht="15" hidden="false" customHeight="false" outlineLevel="0" collapsed="false"/>
    <row r="5339" customFormat="false" ht="15" hidden="false" customHeight="false" outlineLevel="0" collapsed="false"/>
    <row r="5340" customFormat="false" ht="15" hidden="false" customHeight="false" outlineLevel="0" collapsed="false"/>
    <row r="5341" customFormat="false" ht="15" hidden="false" customHeight="false" outlineLevel="0" collapsed="false"/>
    <row r="5342" customFormat="false" ht="15" hidden="false" customHeight="false" outlineLevel="0" collapsed="false"/>
    <row r="5343" customFormat="false" ht="15" hidden="false" customHeight="false" outlineLevel="0" collapsed="false"/>
    <row r="5344" customFormat="false" ht="15" hidden="false" customHeight="false" outlineLevel="0" collapsed="false"/>
    <row r="5345" customFormat="false" ht="15" hidden="false" customHeight="false" outlineLevel="0" collapsed="false"/>
    <row r="5346" customFormat="false" ht="15" hidden="false" customHeight="false" outlineLevel="0" collapsed="false"/>
    <row r="5347" customFormat="false" ht="15" hidden="false" customHeight="false" outlineLevel="0" collapsed="false"/>
    <row r="5348" customFormat="false" ht="15" hidden="false" customHeight="false" outlineLevel="0" collapsed="false"/>
    <row r="5349" customFormat="false" ht="15" hidden="false" customHeight="false" outlineLevel="0" collapsed="false"/>
    <row r="5350" customFormat="false" ht="15" hidden="false" customHeight="false" outlineLevel="0" collapsed="false"/>
    <row r="5351" customFormat="false" ht="15" hidden="false" customHeight="false" outlineLevel="0" collapsed="false"/>
    <row r="5352" customFormat="false" ht="15" hidden="false" customHeight="false" outlineLevel="0" collapsed="false"/>
    <row r="5353" customFormat="false" ht="15" hidden="false" customHeight="false" outlineLevel="0" collapsed="false"/>
    <row r="5354" customFormat="false" ht="15" hidden="false" customHeight="false" outlineLevel="0" collapsed="false"/>
    <row r="5355" customFormat="false" ht="15" hidden="false" customHeight="false" outlineLevel="0" collapsed="false"/>
    <row r="5356" customFormat="false" ht="15" hidden="false" customHeight="false" outlineLevel="0" collapsed="false"/>
    <row r="5357" customFormat="false" ht="15" hidden="false" customHeight="false" outlineLevel="0" collapsed="false"/>
    <row r="5358" customFormat="false" ht="15" hidden="false" customHeight="false" outlineLevel="0" collapsed="false"/>
    <row r="5359" customFormat="false" ht="15" hidden="false" customHeight="false" outlineLevel="0" collapsed="false"/>
    <row r="5360" customFormat="false" ht="15" hidden="false" customHeight="false" outlineLevel="0" collapsed="false"/>
    <row r="5361" customFormat="false" ht="15" hidden="false" customHeight="false" outlineLevel="0" collapsed="false"/>
    <row r="5362" customFormat="false" ht="15" hidden="false" customHeight="false" outlineLevel="0" collapsed="false"/>
    <row r="5363" customFormat="false" ht="15" hidden="false" customHeight="false" outlineLevel="0" collapsed="false"/>
    <row r="5364" customFormat="false" ht="15" hidden="false" customHeight="false" outlineLevel="0" collapsed="false"/>
    <row r="5365" customFormat="false" ht="15" hidden="false" customHeight="false" outlineLevel="0" collapsed="false"/>
    <row r="5366" customFormat="false" ht="15" hidden="false" customHeight="false" outlineLevel="0" collapsed="false"/>
    <row r="5367" customFormat="false" ht="15" hidden="false" customHeight="false" outlineLevel="0" collapsed="false"/>
    <row r="5368" customFormat="false" ht="15" hidden="false" customHeight="false" outlineLevel="0" collapsed="false"/>
    <row r="5369" customFormat="false" ht="15" hidden="false" customHeight="false" outlineLevel="0" collapsed="false"/>
    <row r="5370" customFormat="false" ht="15" hidden="false" customHeight="false" outlineLevel="0" collapsed="false"/>
    <row r="5371" customFormat="false" ht="15" hidden="false" customHeight="false" outlineLevel="0" collapsed="false"/>
    <row r="5372" customFormat="false" ht="15" hidden="false" customHeight="false" outlineLevel="0" collapsed="false"/>
    <row r="5373" customFormat="false" ht="15" hidden="false" customHeight="false" outlineLevel="0" collapsed="false"/>
    <row r="5374" customFormat="false" ht="15" hidden="false" customHeight="false" outlineLevel="0" collapsed="false"/>
    <row r="5375" customFormat="false" ht="15" hidden="false" customHeight="false" outlineLevel="0" collapsed="false"/>
    <row r="5376" customFormat="false" ht="15" hidden="false" customHeight="false" outlineLevel="0" collapsed="false"/>
    <row r="5377" customFormat="false" ht="15" hidden="false" customHeight="false" outlineLevel="0" collapsed="false"/>
    <row r="5378" customFormat="false" ht="15" hidden="false" customHeight="false" outlineLevel="0" collapsed="false"/>
    <row r="5379" customFormat="false" ht="15" hidden="false" customHeight="false" outlineLevel="0" collapsed="false"/>
    <row r="5380" customFormat="false" ht="15" hidden="false" customHeight="false" outlineLevel="0" collapsed="false"/>
    <row r="5381" customFormat="false" ht="15" hidden="false" customHeight="false" outlineLevel="0" collapsed="false"/>
    <row r="5382" customFormat="false" ht="15" hidden="false" customHeight="false" outlineLevel="0" collapsed="false"/>
    <row r="5383" customFormat="false" ht="15" hidden="false" customHeight="false" outlineLevel="0" collapsed="false"/>
    <row r="5384" customFormat="false" ht="15" hidden="false" customHeight="false" outlineLevel="0" collapsed="false"/>
    <row r="5385" customFormat="false" ht="15" hidden="false" customHeight="false" outlineLevel="0" collapsed="false"/>
    <row r="5386" customFormat="false" ht="15" hidden="false" customHeight="false" outlineLevel="0" collapsed="false"/>
    <row r="5387" customFormat="false" ht="15" hidden="false" customHeight="false" outlineLevel="0" collapsed="false"/>
    <row r="5388" customFormat="false" ht="15" hidden="false" customHeight="false" outlineLevel="0" collapsed="false"/>
    <row r="5389" customFormat="false" ht="15" hidden="false" customHeight="false" outlineLevel="0" collapsed="false"/>
    <row r="5390" customFormat="false" ht="15" hidden="false" customHeight="false" outlineLevel="0" collapsed="false"/>
    <row r="5391" customFormat="false" ht="15" hidden="false" customHeight="false" outlineLevel="0" collapsed="false"/>
    <row r="5392" customFormat="false" ht="15" hidden="false" customHeight="false" outlineLevel="0" collapsed="false"/>
    <row r="5393" customFormat="false" ht="15" hidden="false" customHeight="false" outlineLevel="0" collapsed="false"/>
    <row r="5394" customFormat="false" ht="15" hidden="false" customHeight="false" outlineLevel="0" collapsed="false"/>
    <row r="5395" customFormat="false" ht="15" hidden="false" customHeight="false" outlineLevel="0" collapsed="false"/>
    <row r="5396" customFormat="false" ht="15" hidden="false" customHeight="false" outlineLevel="0" collapsed="false"/>
    <row r="5397" customFormat="false" ht="15" hidden="false" customHeight="false" outlineLevel="0" collapsed="false"/>
    <row r="5398" customFormat="false" ht="15" hidden="false" customHeight="false" outlineLevel="0" collapsed="false"/>
    <row r="5399" customFormat="false" ht="15" hidden="false" customHeight="false" outlineLevel="0" collapsed="false"/>
    <row r="5400" customFormat="false" ht="15" hidden="false" customHeight="false" outlineLevel="0" collapsed="false"/>
    <row r="5401" customFormat="false" ht="15" hidden="false" customHeight="false" outlineLevel="0" collapsed="false"/>
    <row r="5402" customFormat="false" ht="15" hidden="false" customHeight="false" outlineLevel="0" collapsed="false"/>
    <row r="5403" customFormat="false" ht="15" hidden="false" customHeight="false" outlineLevel="0" collapsed="false"/>
    <row r="5404" customFormat="false" ht="15" hidden="false" customHeight="false" outlineLevel="0" collapsed="false"/>
    <row r="5405" customFormat="false" ht="15" hidden="false" customHeight="false" outlineLevel="0" collapsed="false"/>
    <row r="5406" customFormat="false" ht="15" hidden="false" customHeight="false" outlineLevel="0" collapsed="false"/>
    <row r="5407" customFormat="false" ht="15" hidden="false" customHeight="false" outlineLevel="0" collapsed="false"/>
    <row r="5408" customFormat="false" ht="15" hidden="false" customHeight="false" outlineLevel="0" collapsed="false"/>
    <row r="5409" customFormat="false" ht="15" hidden="false" customHeight="false" outlineLevel="0" collapsed="false"/>
    <row r="5410" customFormat="false" ht="15" hidden="false" customHeight="false" outlineLevel="0" collapsed="false"/>
    <row r="5411" customFormat="false" ht="15" hidden="false" customHeight="false" outlineLevel="0" collapsed="false"/>
    <row r="5412" customFormat="false" ht="15" hidden="false" customHeight="false" outlineLevel="0" collapsed="false"/>
    <row r="5413" customFormat="false" ht="15" hidden="false" customHeight="false" outlineLevel="0" collapsed="false"/>
    <row r="5414" customFormat="false" ht="15" hidden="false" customHeight="false" outlineLevel="0" collapsed="false"/>
    <row r="5415" customFormat="false" ht="15" hidden="false" customHeight="false" outlineLevel="0" collapsed="false"/>
    <row r="5416" customFormat="false" ht="15" hidden="false" customHeight="false" outlineLevel="0" collapsed="false"/>
    <row r="5417" customFormat="false" ht="15" hidden="false" customHeight="false" outlineLevel="0" collapsed="false"/>
    <row r="5418" customFormat="false" ht="15" hidden="false" customHeight="false" outlineLevel="0" collapsed="false"/>
    <row r="5419" customFormat="false" ht="15" hidden="false" customHeight="false" outlineLevel="0" collapsed="false"/>
    <row r="5420" customFormat="false" ht="15" hidden="false" customHeight="false" outlineLevel="0" collapsed="false"/>
    <row r="5421" customFormat="false" ht="15" hidden="false" customHeight="false" outlineLevel="0" collapsed="false"/>
    <row r="5422" customFormat="false" ht="15" hidden="false" customHeight="false" outlineLevel="0" collapsed="false"/>
    <row r="5423" customFormat="false" ht="15" hidden="false" customHeight="false" outlineLevel="0" collapsed="false"/>
    <row r="5424" customFormat="false" ht="15" hidden="false" customHeight="false" outlineLevel="0" collapsed="false"/>
    <row r="5425" customFormat="false" ht="15" hidden="false" customHeight="false" outlineLevel="0" collapsed="false"/>
    <row r="5426" customFormat="false" ht="15" hidden="false" customHeight="false" outlineLevel="0" collapsed="false"/>
    <row r="5427" customFormat="false" ht="15" hidden="false" customHeight="false" outlineLevel="0" collapsed="false"/>
    <row r="5428" customFormat="false" ht="15" hidden="false" customHeight="false" outlineLevel="0" collapsed="false"/>
    <row r="5429" customFormat="false" ht="15" hidden="false" customHeight="false" outlineLevel="0" collapsed="false"/>
    <row r="5430" customFormat="false" ht="15" hidden="false" customHeight="false" outlineLevel="0" collapsed="false"/>
    <row r="5431" customFormat="false" ht="15" hidden="false" customHeight="false" outlineLevel="0" collapsed="false"/>
    <row r="5432" customFormat="false" ht="15" hidden="false" customHeight="false" outlineLevel="0" collapsed="false"/>
    <row r="5433" customFormat="false" ht="15" hidden="false" customHeight="false" outlineLevel="0" collapsed="false"/>
    <row r="5434" customFormat="false" ht="15" hidden="false" customHeight="false" outlineLevel="0" collapsed="false"/>
    <row r="5435" customFormat="false" ht="15" hidden="false" customHeight="false" outlineLevel="0" collapsed="false"/>
    <row r="5436" customFormat="false" ht="15" hidden="false" customHeight="false" outlineLevel="0" collapsed="false"/>
    <row r="5437" customFormat="false" ht="15" hidden="false" customHeight="false" outlineLevel="0" collapsed="false"/>
    <row r="5438" customFormat="false" ht="15" hidden="false" customHeight="false" outlineLevel="0" collapsed="false"/>
    <row r="5439" customFormat="false" ht="15" hidden="false" customHeight="false" outlineLevel="0" collapsed="false"/>
    <row r="5440" customFormat="false" ht="15" hidden="false" customHeight="false" outlineLevel="0" collapsed="false"/>
    <row r="5441" customFormat="false" ht="15" hidden="false" customHeight="false" outlineLevel="0" collapsed="false"/>
    <row r="5442" customFormat="false" ht="15" hidden="false" customHeight="false" outlineLevel="0" collapsed="false"/>
    <row r="5443" customFormat="false" ht="15" hidden="false" customHeight="false" outlineLevel="0" collapsed="false"/>
    <row r="5444" customFormat="false" ht="15" hidden="false" customHeight="false" outlineLevel="0" collapsed="false"/>
    <row r="5445" customFormat="false" ht="15" hidden="false" customHeight="false" outlineLevel="0" collapsed="false"/>
    <row r="5446" customFormat="false" ht="15" hidden="false" customHeight="false" outlineLevel="0" collapsed="false"/>
    <row r="5447" customFormat="false" ht="15" hidden="false" customHeight="false" outlineLevel="0" collapsed="false"/>
    <row r="5448" customFormat="false" ht="15" hidden="false" customHeight="false" outlineLevel="0" collapsed="false"/>
    <row r="5449" customFormat="false" ht="15" hidden="false" customHeight="false" outlineLevel="0" collapsed="false"/>
    <row r="5450" customFormat="false" ht="15" hidden="false" customHeight="false" outlineLevel="0" collapsed="false"/>
    <row r="5451" customFormat="false" ht="15" hidden="false" customHeight="false" outlineLevel="0" collapsed="false"/>
    <row r="5452" customFormat="false" ht="15" hidden="false" customHeight="false" outlineLevel="0" collapsed="false"/>
    <row r="5453" customFormat="false" ht="15" hidden="false" customHeight="false" outlineLevel="0" collapsed="false"/>
    <row r="5454" customFormat="false" ht="15" hidden="false" customHeight="false" outlineLevel="0" collapsed="false"/>
    <row r="5455" customFormat="false" ht="15" hidden="false" customHeight="false" outlineLevel="0" collapsed="false"/>
    <row r="5456" customFormat="false" ht="15" hidden="false" customHeight="false" outlineLevel="0" collapsed="false"/>
    <row r="5457" customFormat="false" ht="15" hidden="false" customHeight="false" outlineLevel="0" collapsed="false"/>
    <row r="5458" customFormat="false" ht="15" hidden="false" customHeight="false" outlineLevel="0" collapsed="false"/>
    <row r="5459" customFormat="false" ht="15" hidden="false" customHeight="false" outlineLevel="0" collapsed="false"/>
    <row r="5460" customFormat="false" ht="15" hidden="false" customHeight="false" outlineLevel="0" collapsed="false"/>
    <row r="5461" customFormat="false" ht="15" hidden="false" customHeight="false" outlineLevel="0" collapsed="false"/>
    <row r="5462" customFormat="false" ht="15" hidden="false" customHeight="false" outlineLevel="0" collapsed="false"/>
    <row r="5463" customFormat="false" ht="15" hidden="false" customHeight="false" outlineLevel="0" collapsed="false"/>
    <row r="5464" customFormat="false" ht="15" hidden="false" customHeight="false" outlineLevel="0" collapsed="false"/>
    <row r="5465" customFormat="false" ht="15" hidden="false" customHeight="false" outlineLevel="0" collapsed="false"/>
    <row r="5466" customFormat="false" ht="15" hidden="false" customHeight="false" outlineLevel="0" collapsed="false"/>
    <row r="5467" customFormat="false" ht="15" hidden="false" customHeight="false" outlineLevel="0" collapsed="false"/>
    <row r="5468" customFormat="false" ht="15" hidden="false" customHeight="false" outlineLevel="0" collapsed="false"/>
    <row r="5469" customFormat="false" ht="15" hidden="false" customHeight="false" outlineLevel="0" collapsed="false"/>
    <row r="5470" customFormat="false" ht="15" hidden="false" customHeight="false" outlineLevel="0" collapsed="false"/>
    <row r="5471" customFormat="false" ht="15" hidden="false" customHeight="false" outlineLevel="0" collapsed="false"/>
    <row r="5472" customFormat="false" ht="15" hidden="false" customHeight="false" outlineLevel="0" collapsed="false"/>
    <row r="5473" customFormat="false" ht="15" hidden="false" customHeight="false" outlineLevel="0" collapsed="false"/>
    <row r="5474" customFormat="false" ht="15" hidden="false" customHeight="false" outlineLevel="0" collapsed="false"/>
    <row r="5475" customFormat="false" ht="15" hidden="false" customHeight="false" outlineLevel="0" collapsed="false"/>
    <row r="5476" customFormat="false" ht="15" hidden="false" customHeight="false" outlineLevel="0" collapsed="false"/>
    <row r="5477" customFormat="false" ht="15" hidden="false" customHeight="false" outlineLevel="0" collapsed="false"/>
    <row r="5478" customFormat="false" ht="15" hidden="false" customHeight="false" outlineLevel="0" collapsed="false"/>
    <row r="5479" customFormat="false" ht="15" hidden="false" customHeight="false" outlineLevel="0" collapsed="false"/>
    <row r="5480" customFormat="false" ht="15" hidden="false" customHeight="false" outlineLevel="0" collapsed="false"/>
    <row r="5481" customFormat="false" ht="15" hidden="false" customHeight="false" outlineLevel="0" collapsed="false"/>
    <row r="5482" customFormat="false" ht="15" hidden="false" customHeight="false" outlineLevel="0" collapsed="false"/>
    <row r="5483" customFormat="false" ht="15" hidden="false" customHeight="false" outlineLevel="0" collapsed="false"/>
    <row r="5484" customFormat="false" ht="15" hidden="false" customHeight="false" outlineLevel="0" collapsed="false"/>
    <row r="5485" customFormat="false" ht="15" hidden="false" customHeight="false" outlineLevel="0" collapsed="false"/>
    <row r="5486" customFormat="false" ht="15" hidden="false" customHeight="false" outlineLevel="0" collapsed="false"/>
    <row r="5487" customFormat="false" ht="15" hidden="false" customHeight="false" outlineLevel="0" collapsed="false"/>
    <row r="5488" customFormat="false" ht="15" hidden="false" customHeight="false" outlineLevel="0" collapsed="false"/>
    <row r="5489" customFormat="false" ht="15" hidden="false" customHeight="false" outlineLevel="0" collapsed="false"/>
    <row r="5490" customFormat="false" ht="15" hidden="false" customHeight="false" outlineLevel="0" collapsed="false"/>
    <row r="5491" customFormat="false" ht="15" hidden="false" customHeight="false" outlineLevel="0" collapsed="false"/>
    <row r="5492" customFormat="false" ht="15" hidden="false" customHeight="false" outlineLevel="0" collapsed="false"/>
    <row r="5493" customFormat="false" ht="15" hidden="false" customHeight="false" outlineLevel="0" collapsed="false"/>
    <row r="5494" customFormat="false" ht="15" hidden="false" customHeight="false" outlineLevel="0" collapsed="false"/>
    <row r="5495" customFormat="false" ht="15" hidden="false" customHeight="false" outlineLevel="0" collapsed="false"/>
    <row r="5496" customFormat="false" ht="15" hidden="false" customHeight="false" outlineLevel="0" collapsed="false"/>
    <row r="5497" customFormat="false" ht="15" hidden="false" customHeight="false" outlineLevel="0" collapsed="false"/>
    <row r="5498" customFormat="false" ht="15" hidden="false" customHeight="false" outlineLevel="0" collapsed="false"/>
    <row r="5499" customFormat="false" ht="15" hidden="false" customHeight="false" outlineLevel="0" collapsed="false"/>
    <row r="5500" customFormat="false" ht="15" hidden="false" customHeight="false" outlineLevel="0" collapsed="false"/>
    <row r="5501" customFormat="false" ht="15" hidden="false" customHeight="false" outlineLevel="0" collapsed="false"/>
    <row r="5502" customFormat="false" ht="15" hidden="false" customHeight="false" outlineLevel="0" collapsed="false"/>
    <row r="5503" customFormat="false" ht="15" hidden="false" customHeight="false" outlineLevel="0" collapsed="false"/>
    <row r="5504" customFormat="false" ht="15" hidden="false" customHeight="false" outlineLevel="0" collapsed="false"/>
    <row r="5505" customFormat="false" ht="15" hidden="false" customHeight="false" outlineLevel="0" collapsed="false"/>
    <row r="5506" customFormat="false" ht="15" hidden="false" customHeight="false" outlineLevel="0" collapsed="false"/>
    <row r="5507" customFormat="false" ht="15" hidden="false" customHeight="false" outlineLevel="0" collapsed="false"/>
    <row r="5508" customFormat="false" ht="15" hidden="false" customHeight="false" outlineLevel="0" collapsed="false"/>
    <row r="5509" customFormat="false" ht="15" hidden="false" customHeight="false" outlineLevel="0" collapsed="false"/>
    <row r="5510" customFormat="false" ht="15" hidden="false" customHeight="false" outlineLevel="0" collapsed="false"/>
    <row r="5511" customFormat="false" ht="15" hidden="false" customHeight="false" outlineLevel="0" collapsed="false"/>
    <row r="5512" customFormat="false" ht="15" hidden="false" customHeight="false" outlineLevel="0" collapsed="false"/>
    <row r="5513" customFormat="false" ht="15" hidden="false" customHeight="false" outlineLevel="0" collapsed="false"/>
    <row r="5514" customFormat="false" ht="15" hidden="false" customHeight="false" outlineLevel="0" collapsed="false"/>
    <row r="5515" customFormat="false" ht="15" hidden="false" customHeight="false" outlineLevel="0" collapsed="false"/>
    <row r="5516" customFormat="false" ht="15" hidden="false" customHeight="false" outlineLevel="0" collapsed="false"/>
    <row r="5517" customFormat="false" ht="15" hidden="false" customHeight="false" outlineLevel="0" collapsed="false"/>
    <row r="5518" customFormat="false" ht="15" hidden="false" customHeight="false" outlineLevel="0" collapsed="false"/>
    <row r="5519" customFormat="false" ht="15" hidden="false" customHeight="false" outlineLevel="0" collapsed="false"/>
    <row r="5520" customFormat="false" ht="15" hidden="false" customHeight="false" outlineLevel="0" collapsed="false"/>
    <row r="5521" customFormat="false" ht="15" hidden="false" customHeight="false" outlineLevel="0" collapsed="false"/>
    <row r="5522" customFormat="false" ht="15" hidden="false" customHeight="false" outlineLevel="0" collapsed="false"/>
    <row r="5523" customFormat="false" ht="15" hidden="false" customHeight="false" outlineLevel="0" collapsed="false"/>
    <row r="5524" customFormat="false" ht="15" hidden="false" customHeight="false" outlineLevel="0" collapsed="false"/>
    <row r="5525" customFormat="false" ht="15" hidden="false" customHeight="false" outlineLevel="0" collapsed="false"/>
    <row r="5526" customFormat="false" ht="15" hidden="false" customHeight="false" outlineLevel="0" collapsed="false"/>
    <row r="5527" customFormat="false" ht="15" hidden="false" customHeight="false" outlineLevel="0" collapsed="false"/>
    <row r="5528" customFormat="false" ht="15" hidden="false" customHeight="false" outlineLevel="0" collapsed="false"/>
    <row r="5529" customFormat="false" ht="15" hidden="false" customHeight="false" outlineLevel="0" collapsed="false"/>
    <row r="5530" customFormat="false" ht="15" hidden="false" customHeight="false" outlineLevel="0" collapsed="false"/>
    <row r="5531" customFormat="false" ht="15" hidden="false" customHeight="false" outlineLevel="0" collapsed="false"/>
    <row r="5532" customFormat="false" ht="15" hidden="false" customHeight="false" outlineLevel="0" collapsed="false"/>
    <row r="5533" customFormat="false" ht="15" hidden="false" customHeight="false" outlineLevel="0" collapsed="false"/>
    <row r="5534" customFormat="false" ht="15" hidden="false" customHeight="false" outlineLevel="0" collapsed="false"/>
    <row r="5535" customFormat="false" ht="15" hidden="false" customHeight="false" outlineLevel="0" collapsed="false"/>
    <row r="5536" customFormat="false" ht="15" hidden="false" customHeight="false" outlineLevel="0" collapsed="false"/>
    <row r="5537" customFormat="false" ht="15" hidden="false" customHeight="false" outlineLevel="0" collapsed="false"/>
    <row r="5538" customFormat="false" ht="15" hidden="false" customHeight="false" outlineLevel="0" collapsed="false"/>
    <row r="5539" customFormat="false" ht="15" hidden="false" customHeight="false" outlineLevel="0" collapsed="false"/>
    <row r="5540" customFormat="false" ht="15" hidden="false" customHeight="false" outlineLevel="0" collapsed="false"/>
    <row r="5541" customFormat="false" ht="15" hidden="false" customHeight="false" outlineLevel="0" collapsed="false"/>
    <row r="5542" customFormat="false" ht="15" hidden="false" customHeight="false" outlineLevel="0" collapsed="false"/>
    <row r="5543" customFormat="false" ht="15" hidden="false" customHeight="false" outlineLevel="0" collapsed="false"/>
    <row r="5544" customFormat="false" ht="15" hidden="false" customHeight="false" outlineLevel="0" collapsed="false"/>
    <row r="5545" customFormat="false" ht="15" hidden="false" customHeight="false" outlineLevel="0" collapsed="false"/>
    <row r="5546" customFormat="false" ht="15" hidden="false" customHeight="false" outlineLevel="0" collapsed="false"/>
    <row r="5547" customFormat="false" ht="15" hidden="false" customHeight="false" outlineLevel="0" collapsed="false"/>
    <row r="5548" customFormat="false" ht="15" hidden="false" customHeight="false" outlineLevel="0" collapsed="false"/>
    <row r="5549" customFormat="false" ht="15" hidden="false" customHeight="false" outlineLevel="0" collapsed="false"/>
    <row r="5550" customFormat="false" ht="15" hidden="false" customHeight="false" outlineLevel="0" collapsed="false"/>
    <row r="5551" customFormat="false" ht="15" hidden="false" customHeight="false" outlineLevel="0" collapsed="false"/>
    <row r="5552" customFormat="false" ht="15" hidden="false" customHeight="false" outlineLevel="0" collapsed="false"/>
    <row r="5553" customFormat="false" ht="15" hidden="false" customHeight="false" outlineLevel="0" collapsed="false"/>
    <row r="5554" customFormat="false" ht="15" hidden="false" customHeight="false" outlineLevel="0" collapsed="false"/>
    <row r="5555" customFormat="false" ht="15" hidden="false" customHeight="false" outlineLevel="0" collapsed="false"/>
    <row r="5556" customFormat="false" ht="15" hidden="false" customHeight="false" outlineLevel="0" collapsed="false"/>
    <row r="5557" customFormat="false" ht="15" hidden="false" customHeight="false" outlineLevel="0" collapsed="false"/>
    <row r="5558" customFormat="false" ht="15" hidden="false" customHeight="false" outlineLevel="0" collapsed="false"/>
    <row r="5559" customFormat="false" ht="15" hidden="false" customHeight="false" outlineLevel="0" collapsed="false"/>
    <row r="5560" customFormat="false" ht="15" hidden="false" customHeight="false" outlineLevel="0" collapsed="false"/>
    <row r="5561" customFormat="false" ht="15" hidden="false" customHeight="false" outlineLevel="0" collapsed="false"/>
    <row r="5562" customFormat="false" ht="15" hidden="false" customHeight="false" outlineLevel="0" collapsed="false"/>
    <row r="5563" customFormat="false" ht="15" hidden="false" customHeight="false" outlineLevel="0" collapsed="false"/>
    <row r="5564" customFormat="false" ht="15" hidden="false" customHeight="false" outlineLevel="0" collapsed="false"/>
    <row r="5565" customFormat="false" ht="15" hidden="false" customHeight="false" outlineLevel="0" collapsed="false"/>
    <row r="5566" customFormat="false" ht="15" hidden="false" customHeight="false" outlineLevel="0" collapsed="false"/>
    <row r="5567" customFormat="false" ht="15" hidden="false" customHeight="false" outlineLevel="0" collapsed="false"/>
    <row r="5568" customFormat="false" ht="15" hidden="false" customHeight="false" outlineLevel="0" collapsed="false"/>
    <row r="5569" customFormat="false" ht="15" hidden="false" customHeight="false" outlineLevel="0" collapsed="false"/>
    <row r="5570" customFormat="false" ht="15" hidden="false" customHeight="false" outlineLevel="0" collapsed="false"/>
    <row r="5571" customFormat="false" ht="15" hidden="false" customHeight="false" outlineLevel="0" collapsed="false"/>
    <row r="5572" customFormat="false" ht="15" hidden="false" customHeight="false" outlineLevel="0" collapsed="false"/>
    <row r="5573" customFormat="false" ht="15" hidden="false" customHeight="false" outlineLevel="0" collapsed="false"/>
    <row r="5574" customFormat="false" ht="15" hidden="false" customHeight="false" outlineLevel="0" collapsed="false"/>
    <row r="5575" customFormat="false" ht="15" hidden="false" customHeight="false" outlineLevel="0" collapsed="false"/>
    <row r="5576" customFormat="false" ht="15" hidden="false" customHeight="false" outlineLevel="0" collapsed="false"/>
    <row r="5577" customFormat="false" ht="15" hidden="false" customHeight="false" outlineLevel="0" collapsed="false"/>
    <row r="5578" customFormat="false" ht="15" hidden="false" customHeight="false" outlineLevel="0" collapsed="false"/>
    <row r="5579" customFormat="false" ht="15" hidden="false" customHeight="false" outlineLevel="0" collapsed="false"/>
    <row r="5580" customFormat="false" ht="15" hidden="false" customHeight="false" outlineLevel="0" collapsed="false"/>
    <row r="5581" customFormat="false" ht="15" hidden="false" customHeight="false" outlineLevel="0" collapsed="false"/>
    <row r="5582" customFormat="false" ht="15" hidden="false" customHeight="false" outlineLevel="0" collapsed="false"/>
    <row r="5583" customFormat="false" ht="15" hidden="false" customHeight="false" outlineLevel="0" collapsed="false"/>
    <row r="5584" customFormat="false" ht="15" hidden="false" customHeight="false" outlineLevel="0" collapsed="false"/>
    <row r="5585" customFormat="false" ht="15" hidden="false" customHeight="false" outlineLevel="0" collapsed="false"/>
    <row r="5586" customFormat="false" ht="15" hidden="false" customHeight="false" outlineLevel="0" collapsed="false"/>
    <row r="5587" customFormat="false" ht="15" hidden="false" customHeight="false" outlineLevel="0" collapsed="false"/>
    <row r="5588" customFormat="false" ht="15" hidden="false" customHeight="false" outlineLevel="0" collapsed="false"/>
    <row r="5589" customFormat="false" ht="15" hidden="false" customHeight="false" outlineLevel="0" collapsed="false"/>
    <row r="5590" customFormat="false" ht="15" hidden="false" customHeight="false" outlineLevel="0" collapsed="false"/>
    <row r="5591" customFormat="false" ht="15" hidden="false" customHeight="false" outlineLevel="0" collapsed="false"/>
    <row r="5592" customFormat="false" ht="15" hidden="false" customHeight="false" outlineLevel="0" collapsed="false"/>
    <row r="5593" customFormat="false" ht="15" hidden="false" customHeight="false" outlineLevel="0" collapsed="false"/>
    <row r="5594" customFormat="false" ht="15" hidden="false" customHeight="false" outlineLevel="0" collapsed="false"/>
    <row r="5595" customFormat="false" ht="15" hidden="false" customHeight="false" outlineLevel="0" collapsed="false"/>
    <row r="5596" customFormat="false" ht="15" hidden="false" customHeight="false" outlineLevel="0" collapsed="false"/>
    <row r="5597" customFormat="false" ht="15" hidden="false" customHeight="false" outlineLevel="0" collapsed="false"/>
    <row r="5598" customFormat="false" ht="15" hidden="false" customHeight="false" outlineLevel="0" collapsed="false"/>
    <row r="5599" customFormat="false" ht="15" hidden="false" customHeight="false" outlineLevel="0" collapsed="false"/>
    <row r="5600" customFormat="false" ht="15" hidden="false" customHeight="false" outlineLevel="0" collapsed="false"/>
    <row r="5601" customFormat="false" ht="15" hidden="false" customHeight="false" outlineLevel="0" collapsed="false"/>
    <row r="5602" customFormat="false" ht="15" hidden="false" customHeight="false" outlineLevel="0" collapsed="false"/>
    <row r="5603" customFormat="false" ht="15" hidden="false" customHeight="false" outlineLevel="0" collapsed="false"/>
    <row r="5604" customFormat="false" ht="15" hidden="false" customHeight="false" outlineLevel="0" collapsed="false"/>
    <row r="5605" customFormat="false" ht="15" hidden="false" customHeight="false" outlineLevel="0" collapsed="false"/>
    <row r="5606" customFormat="false" ht="15" hidden="false" customHeight="false" outlineLevel="0" collapsed="false"/>
    <row r="5607" customFormat="false" ht="15" hidden="false" customHeight="false" outlineLevel="0" collapsed="false"/>
    <row r="5608" customFormat="false" ht="15" hidden="false" customHeight="false" outlineLevel="0" collapsed="false"/>
    <row r="5609" customFormat="false" ht="15" hidden="false" customHeight="false" outlineLevel="0" collapsed="false"/>
    <row r="5610" customFormat="false" ht="15" hidden="false" customHeight="false" outlineLevel="0" collapsed="false"/>
    <row r="5611" customFormat="false" ht="15" hidden="false" customHeight="false" outlineLevel="0" collapsed="false"/>
    <row r="5612" customFormat="false" ht="15" hidden="false" customHeight="false" outlineLevel="0" collapsed="false"/>
    <row r="5613" customFormat="false" ht="15" hidden="false" customHeight="false" outlineLevel="0" collapsed="false"/>
    <row r="5614" customFormat="false" ht="15" hidden="false" customHeight="false" outlineLevel="0" collapsed="false"/>
    <row r="5615" customFormat="false" ht="15" hidden="false" customHeight="false" outlineLevel="0" collapsed="false"/>
    <row r="5616" customFormat="false" ht="15" hidden="false" customHeight="false" outlineLevel="0" collapsed="false"/>
    <row r="5617" customFormat="false" ht="15" hidden="false" customHeight="false" outlineLevel="0" collapsed="false"/>
    <row r="5618" customFormat="false" ht="15" hidden="false" customHeight="false" outlineLevel="0" collapsed="false"/>
    <row r="5619" customFormat="false" ht="15" hidden="false" customHeight="false" outlineLevel="0" collapsed="false"/>
    <row r="5620" customFormat="false" ht="15" hidden="false" customHeight="false" outlineLevel="0" collapsed="false"/>
    <row r="5621" customFormat="false" ht="15" hidden="false" customHeight="false" outlineLevel="0" collapsed="false"/>
    <row r="5622" customFormat="false" ht="15" hidden="false" customHeight="false" outlineLevel="0" collapsed="false"/>
    <row r="5623" customFormat="false" ht="15" hidden="false" customHeight="false" outlineLevel="0" collapsed="false"/>
    <row r="5624" customFormat="false" ht="15" hidden="false" customHeight="false" outlineLevel="0" collapsed="false"/>
    <row r="5625" customFormat="false" ht="15" hidden="false" customHeight="false" outlineLevel="0" collapsed="false"/>
    <row r="5626" customFormat="false" ht="15" hidden="false" customHeight="false" outlineLevel="0" collapsed="false"/>
    <row r="5627" customFormat="false" ht="15" hidden="false" customHeight="false" outlineLevel="0" collapsed="false"/>
    <row r="5628" customFormat="false" ht="15" hidden="false" customHeight="false" outlineLevel="0" collapsed="false"/>
    <row r="5629" customFormat="false" ht="15" hidden="false" customHeight="false" outlineLevel="0" collapsed="false"/>
    <row r="5630" customFormat="false" ht="15" hidden="false" customHeight="false" outlineLevel="0" collapsed="false"/>
    <row r="5631" customFormat="false" ht="15" hidden="false" customHeight="false" outlineLevel="0" collapsed="false"/>
    <row r="5632" customFormat="false" ht="15" hidden="false" customHeight="false" outlineLevel="0" collapsed="false"/>
    <row r="5633" customFormat="false" ht="15" hidden="false" customHeight="false" outlineLevel="0" collapsed="false"/>
    <row r="5634" customFormat="false" ht="15" hidden="false" customHeight="false" outlineLevel="0" collapsed="false"/>
    <row r="5635" customFormat="false" ht="15" hidden="false" customHeight="false" outlineLevel="0" collapsed="false"/>
    <row r="5636" customFormat="false" ht="15" hidden="false" customHeight="false" outlineLevel="0" collapsed="false"/>
    <row r="5637" customFormat="false" ht="15" hidden="false" customHeight="false" outlineLevel="0" collapsed="false"/>
    <row r="5638" customFormat="false" ht="15" hidden="false" customHeight="false" outlineLevel="0" collapsed="false"/>
    <row r="5639" customFormat="false" ht="15" hidden="false" customHeight="false" outlineLevel="0" collapsed="false"/>
    <row r="5640" customFormat="false" ht="15" hidden="false" customHeight="false" outlineLevel="0" collapsed="false"/>
    <row r="5641" customFormat="false" ht="15" hidden="false" customHeight="false" outlineLevel="0" collapsed="false"/>
    <row r="5642" customFormat="false" ht="15" hidden="false" customHeight="false" outlineLevel="0" collapsed="false"/>
    <row r="5643" customFormat="false" ht="15" hidden="false" customHeight="false" outlineLevel="0" collapsed="false"/>
    <row r="5644" customFormat="false" ht="15" hidden="false" customHeight="false" outlineLevel="0" collapsed="false"/>
    <row r="5645" customFormat="false" ht="15" hidden="false" customHeight="false" outlineLevel="0" collapsed="false"/>
    <row r="5646" customFormat="false" ht="15" hidden="false" customHeight="false" outlineLevel="0" collapsed="false"/>
    <row r="5647" customFormat="false" ht="15" hidden="false" customHeight="false" outlineLevel="0" collapsed="false"/>
    <row r="5648" customFormat="false" ht="15" hidden="false" customHeight="false" outlineLevel="0" collapsed="false"/>
    <row r="5649" customFormat="false" ht="15" hidden="false" customHeight="false" outlineLevel="0" collapsed="false"/>
    <row r="5650" customFormat="false" ht="15" hidden="false" customHeight="false" outlineLevel="0" collapsed="false"/>
    <row r="5651" customFormat="false" ht="15" hidden="false" customHeight="false" outlineLevel="0" collapsed="false"/>
    <row r="5652" customFormat="false" ht="15" hidden="false" customHeight="false" outlineLevel="0" collapsed="false"/>
    <row r="5653" customFormat="false" ht="15" hidden="false" customHeight="false" outlineLevel="0" collapsed="false"/>
    <row r="5654" customFormat="false" ht="15" hidden="false" customHeight="false" outlineLevel="0" collapsed="false"/>
    <row r="5655" customFormat="false" ht="15" hidden="false" customHeight="false" outlineLevel="0" collapsed="false"/>
    <row r="5656" customFormat="false" ht="15" hidden="false" customHeight="false" outlineLevel="0" collapsed="false"/>
    <row r="5657" customFormat="false" ht="15" hidden="false" customHeight="false" outlineLevel="0" collapsed="false"/>
    <row r="5658" customFormat="false" ht="15" hidden="false" customHeight="false" outlineLevel="0" collapsed="false"/>
    <row r="5659" customFormat="false" ht="15" hidden="false" customHeight="false" outlineLevel="0" collapsed="false"/>
    <row r="5660" customFormat="false" ht="15" hidden="false" customHeight="false" outlineLevel="0" collapsed="false"/>
    <row r="5661" customFormat="false" ht="15" hidden="false" customHeight="false" outlineLevel="0" collapsed="false"/>
    <row r="5662" customFormat="false" ht="15" hidden="false" customHeight="false" outlineLevel="0" collapsed="false"/>
    <row r="5663" customFormat="false" ht="15" hidden="false" customHeight="false" outlineLevel="0" collapsed="false"/>
    <row r="5664" customFormat="false" ht="15" hidden="false" customHeight="false" outlineLevel="0" collapsed="false"/>
    <row r="5665" customFormat="false" ht="15" hidden="false" customHeight="false" outlineLevel="0" collapsed="false"/>
    <row r="5666" customFormat="false" ht="15" hidden="false" customHeight="false" outlineLevel="0" collapsed="false"/>
    <row r="5667" customFormat="false" ht="15" hidden="false" customHeight="false" outlineLevel="0" collapsed="false"/>
    <row r="5668" customFormat="false" ht="15" hidden="false" customHeight="false" outlineLevel="0" collapsed="false"/>
    <row r="5669" customFormat="false" ht="15" hidden="false" customHeight="false" outlineLevel="0" collapsed="false"/>
    <row r="5670" customFormat="false" ht="15" hidden="false" customHeight="false" outlineLevel="0" collapsed="false"/>
    <row r="5671" customFormat="false" ht="15" hidden="false" customHeight="false" outlineLevel="0" collapsed="false"/>
    <row r="5672" customFormat="false" ht="15" hidden="false" customHeight="false" outlineLevel="0" collapsed="false"/>
    <row r="5673" customFormat="false" ht="15" hidden="false" customHeight="false" outlineLevel="0" collapsed="false"/>
    <row r="5674" customFormat="false" ht="15" hidden="false" customHeight="false" outlineLevel="0" collapsed="false"/>
    <row r="5675" customFormat="false" ht="15" hidden="false" customHeight="false" outlineLevel="0" collapsed="false"/>
    <row r="5676" customFormat="false" ht="15" hidden="false" customHeight="false" outlineLevel="0" collapsed="false"/>
    <row r="5677" customFormat="false" ht="15" hidden="false" customHeight="false" outlineLevel="0" collapsed="false"/>
    <row r="5678" customFormat="false" ht="15" hidden="false" customHeight="false" outlineLevel="0" collapsed="false"/>
    <row r="5679" customFormat="false" ht="15" hidden="false" customHeight="false" outlineLevel="0" collapsed="false"/>
    <row r="5680" customFormat="false" ht="15" hidden="false" customHeight="false" outlineLevel="0" collapsed="false"/>
    <row r="5681" customFormat="false" ht="15" hidden="false" customHeight="false" outlineLevel="0" collapsed="false"/>
    <row r="5682" customFormat="false" ht="15" hidden="false" customHeight="false" outlineLevel="0" collapsed="false"/>
    <row r="5683" customFormat="false" ht="15" hidden="false" customHeight="false" outlineLevel="0" collapsed="false"/>
    <row r="5684" customFormat="false" ht="15" hidden="false" customHeight="false" outlineLevel="0" collapsed="false"/>
    <row r="5685" customFormat="false" ht="15" hidden="false" customHeight="false" outlineLevel="0" collapsed="false"/>
    <row r="5686" customFormat="false" ht="15" hidden="false" customHeight="false" outlineLevel="0" collapsed="false"/>
    <row r="5687" customFormat="false" ht="15" hidden="false" customHeight="false" outlineLevel="0" collapsed="false"/>
    <row r="5688" customFormat="false" ht="15" hidden="false" customHeight="false" outlineLevel="0" collapsed="false"/>
    <row r="5689" customFormat="false" ht="15" hidden="false" customHeight="false" outlineLevel="0" collapsed="false"/>
    <row r="5690" customFormat="false" ht="15" hidden="false" customHeight="false" outlineLevel="0" collapsed="false"/>
    <row r="5691" customFormat="false" ht="15" hidden="false" customHeight="false" outlineLevel="0" collapsed="false"/>
    <row r="5692" customFormat="false" ht="15" hidden="false" customHeight="false" outlineLevel="0" collapsed="false"/>
    <row r="5693" customFormat="false" ht="15" hidden="false" customHeight="false" outlineLevel="0" collapsed="false"/>
    <row r="5694" customFormat="false" ht="15" hidden="false" customHeight="false" outlineLevel="0" collapsed="false"/>
    <row r="5695" customFormat="false" ht="15" hidden="false" customHeight="false" outlineLevel="0" collapsed="false"/>
    <row r="5696" customFormat="false" ht="15" hidden="false" customHeight="false" outlineLevel="0" collapsed="false"/>
    <row r="5697" customFormat="false" ht="15" hidden="false" customHeight="false" outlineLevel="0" collapsed="false"/>
    <row r="5698" customFormat="false" ht="15" hidden="false" customHeight="false" outlineLevel="0" collapsed="false"/>
    <row r="5699" customFormat="false" ht="15" hidden="false" customHeight="false" outlineLevel="0" collapsed="false"/>
    <row r="5700" customFormat="false" ht="15" hidden="false" customHeight="false" outlineLevel="0" collapsed="false"/>
    <row r="5701" customFormat="false" ht="15" hidden="false" customHeight="false" outlineLevel="0" collapsed="false"/>
    <row r="5702" customFormat="false" ht="15" hidden="false" customHeight="false" outlineLevel="0" collapsed="false"/>
    <row r="5703" customFormat="false" ht="15" hidden="false" customHeight="false" outlineLevel="0" collapsed="false"/>
    <row r="5704" customFormat="false" ht="15" hidden="false" customHeight="false" outlineLevel="0" collapsed="false"/>
    <row r="5705" customFormat="false" ht="15" hidden="false" customHeight="false" outlineLevel="0" collapsed="false"/>
    <row r="5706" customFormat="false" ht="15" hidden="false" customHeight="false" outlineLevel="0" collapsed="false"/>
    <row r="5707" customFormat="false" ht="15" hidden="false" customHeight="false" outlineLevel="0" collapsed="false"/>
    <row r="5708" customFormat="false" ht="15" hidden="false" customHeight="false" outlineLevel="0" collapsed="false"/>
    <row r="5709" customFormat="false" ht="15" hidden="false" customHeight="false" outlineLevel="0" collapsed="false"/>
    <row r="5710" customFormat="false" ht="15" hidden="false" customHeight="false" outlineLevel="0" collapsed="false"/>
    <row r="5711" customFormat="false" ht="15" hidden="false" customHeight="false" outlineLevel="0" collapsed="false"/>
    <row r="5712" customFormat="false" ht="15" hidden="false" customHeight="false" outlineLevel="0" collapsed="false"/>
    <row r="5713" customFormat="false" ht="15" hidden="false" customHeight="false" outlineLevel="0" collapsed="false"/>
    <row r="5714" customFormat="false" ht="15" hidden="false" customHeight="false" outlineLevel="0" collapsed="false"/>
    <row r="5715" customFormat="false" ht="15" hidden="false" customHeight="false" outlineLevel="0" collapsed="false"/>
    <row r="5716" customFormat="false" ht="15" hidden="false" customHeight="false" outlineLevel="0" collapsed="false"/>
    <row r="5717" customFormat="false" ht="15" hidden="false" customHeight="false" outlineLevel="0" collapsed="false"/>
    <row r="5718" customFormat="false" ht="15" hidden="false" customHeight="false" outlineLevel="0" collapsed="false"/>
    <row r="5719" customFormat="false" ht="15" hidden="false" customHeight="false" outlineLevel="0" collapsed="false"/>
    <row r="5720" customFormat="false" ht="15" hidden="false" customHeight="false" outlineLevel="0" collapsed="false"/>
    <row r="5721" customFormat="false" ht="15" hidden="false" customHeight="false" outlineLevel="0" collapsed="false"/>
    <row r="5722" customFormat="false" ht="15" hidden="false" customHeight="false" outlineLevel="0" collapsed="false"/>
    <row r="5723" customFormat="false" ht="15" hidden="false" customHeight="false" outlineLevel="0" collapsed="false"/>
    <row r="5724" customFormat="false" ht="15" hidden="false" customHeight="false" outlineLevel="0" collapsed="false"/>
    <row r="5725" customFormat="false" ht="15" hidden="false" customHeight="false" outlineLevel="0" collapsed="false"/>
    <row r="5726" customFormat="false" ht="15" hidden="false" customHeight="false" outlineLevel="0" collapsed="false"/>
    <row r="5727" customFormat="false" ht="15" hidden="false" customHeight="false" outlineLevel="0" collapsed="false"/>
    <row r="5728" customFormat="false" ht="15" hidden="false" customHeight="false" outlineLevel="0" collapsed="false"/>
    <row r="5729" customFormat="false" ht="15" hidden="false" customHeight="false" outlineLevel="0" collapsed="false"/>
    <row r="5730" customFormat="false" ht="15" hidden="false" customHeight="false" outlineLevel="0" collapsed="false"/>
    <row r="5731" customFormat="false" ht="15" hidden="false" customHeight="false" outlineLevel="0" collapsed="false"/>
    <row r="5732" customFormat="false" ht="15" hidden="false" customHeight="false" outlineLevel="0" collapsed="false"/>
    <row r="5733" customFormat="false" ht="15" hidden="false" customHeight="false" outlineLevel="0" collapsed="false"/>
    <row r="5734" customFormat="false" ht="15" hidden="false" customHeight="false" outlineLevel="0" collapsed="false"/>
    <row r="5735" customFormat="false" ht="15" hidden="false" customHeight="false" outlineLevel="0" collapsed="false"/>
    <row r="5736" customFormat="false" ht="15" hidden="false" customHeight="false" outlineLevel="0" collapsed="false"/>
    <row r="5737" customFormat="false" ht="15" hidden="false" customHeight="false" outlineLevel="0" collapsed="false"/>
    <row r="5738" customFormat="false" ht="15" hidden="false" customHeight="false" outlineLevel="0" collapsed="false"/>
    <row r="5739" customFormat="false" ht="15" hidden="false" customHeight="false" outlineLevel="0" collapsed="false"/>
    <row r="5740" customFormat="false" ht="15" hidden="false" customHeight="false" outlineLevel="0" collapsed="false"/>
    <row r="5741" customFormat="false" ht="15" hidden="false" customHeight="false" outlineLevel="0" collapsed="false"/>
    <row r="5742" customFormat="false" ht="15" hidden="false" customHeight="false" outlineLevel="0" collapsed="false"/>
    <row r="5743" customFormat="false" ht="15" hidden="false" customHeight="false" outlineLevel="0" collapsed="false"/>
    <row r="5744" customFormat="false" ht="15" hidden="false" customHeight="false" outlineLevel="0" collapsed="false"/>
    <row r="5745" customFormat="false" ht="15" hidden="false" customHeight="false" outlineLevel="0" collapsed="false"/>
    <row r="5746" customFormat="false" ht="15" hidden="false" customHeight="false" outlineLevel="0" collapsed="false"/>
    <row r="5747" customFormat="false" ht="15" hidden="false" customHeight="false" outlineLevel="0" collapsed="false"/>
    <row r="5748" customFormat="false" ht="15" hidden="false" customHeight="false" outlineLevel="0" collapsed="false"/>
    <row r="5749" customFormat="false" ht="15" hidden="false" customHeight="false" outlineLevel="0" collapsed="false"/>
    <row r="5750" customFormat="false" ht="15" hidden="false" customHeight="false" outlineLevel="0" collapsed="false"/>
    <row r="5751" customFormat="false" ht="15" hidden="false" customHeight="false" outlineLevel="0" collapsed="false"/>
    <row r="5752" customFormat="false" ht="15" hidden="false" customHeight="false" outlineLevel="0" collapsed="false"/>
    <row r="5753" customFormat="false" ht="15" hidden="false" customHeight="false" outlineLevel="0" collapsed="false"/>
    <row r="5754" customFormat="false" ht="15" hidden="false" customHeight="false" outlineLevel="0" collapsed="false"/>
    <row r="5755" customFormat="false" ht="15" hidden="false" customHeight="false" outlineLevel="0" collapsed="false"/>
    <row r="5756" customFormat="false" ht="15" hidden="false" customHeight="false" outlineLevel="0" collapsed="false"/>
    <row r="5757" customFormat="false" ht="15" hidden="false" customHeight="false" outlineLevel="0" collapsed="false"/>
    <row r="5758" customFormat="false" ht="15" hidden="false" customHeight="false" outlineLevel="0" collapsed="false"/>
    <row r="5759" customFormat="false" ht="15" hidden="false" customHeight="false" outlineLevel="0" collapsed="false"/>
    <row r="5760" customFormat="false" ht="15" hidden="false" customHeight="false" outlineLevel="0" collapsed="false"/>
    <row r="5761" customFormat="false" ht="15" hidden="false" customHeight="false" outlineLevel="0" collapsed="false"/>
    <row r="5762" customFormat="false" ht="15" hidden="false" customHeight="false" outlineLevel="0" collapsed="false"/>
    <row r="5763" customFormat="false" ht="15" hidden="false" customHeight="false" outlineLevel="0" collapsed="false"/>
    <row r="5764" customFormat="false" ht="15" hidden="false" customHeight="false" outlineLevel="0" collapsed="false"/>
    <row r="5765" customFormat="false" ht="15" hidden="false" customHeight="false" outlineLevel="0" collapsed="false"/>
    <row r="5766" customFormat="false" ht="15" hidden="false" customHeight="false" outlineLevel="0" collapsed="false"/>
    <row r="5767" customFormat="false" ht="15" hidden="false" customHeight="false" outlineLevel="0" collapsed="false"/>
    <row r="5768" customFormat="false" ht="15" hidden="false" customHeight="false" outlineLevel="0" collapsed="false"/>
    <row r="5769" customFormat="false" ht="15" hidden="false" customHeight="false" outlineLevel="0" collapsed="false"/>
    <row r="5770" customFormat="false" ht="15" hidden="false" customHeight="false" outlineLevel="0" collapsed="false"/>
    <row r="5771" customFormat="false" ht="15" hidden="false" customHeight="false" outlineLevel="0" collapsed="false"/>
    <row r="5772" customFormat="false" ht="15" hidden="false" customHeight="false" outlineLevel="0" collapsed="false"/>
    <row r="5773" customFormat="false" ht="15" hidden="false" customHeight="false" outlineLevel="0" collapsed="false"/>
    <row r="5774" customFormat="false" ht="15" hidden="false" customHeight="false" outlineLevel="0" collapsed="false"/>
    <row r="5775" customFormat="false" ht="15" hidden="false" customHeight="false" outlineLevel="0" collapsed="false"/>
    <row r="5776" customFormat="false" ht="15" hidden="false" customHeight="false" outlineLevel="0" collapsed="false"/>
    <row r="5777" customFormat="false" ht="15" hidden="false" customHeight="false" outlineLevel="0" collapsed="false"/>
    <row r="5778" customFormat="false" ht="15" hidden="false" customHeight="false" outlineLevel="0" collapsed="false"/>
    <row r="5779" customFormat="false" ht="15" hidden="false" customHeight="false" outlineLevel="0" collapsed="false"/>
    <row r="5780" customFormat="false" ht="15" hidden="false" customHeight="false" outlineLevel="0" collapsed="false"/>
    <row r="5781" customFormat="false" ht="15" hidden="false" customHeight="false" outlineLevel="0" collapsed="false"/>
    <row r="5782" customFormat="false" ht="15" hidden="false" customHeight="false" outlineLevel="0" collapsed="false"/>
    <row r="5783" customFormat="false" ht="15" hidden="false" customHeight="false" outlineLevel="0" collapsed="false"/>
    <row r="5784" customFormat="false" ht="15" hidden="false" customHeight="false" outlineLevel="0" collapsed="false"/>
    <row r="5785" customFormat="false" ht="15" hidden="false" customHeight="false" outlineLevel="0" collapsed="false"/>
    <row r="5786" customFormat="false" ht="15" hidden="false" customHeight="false" outlineLevel="0" collapsed="false"/>
    <row r="5787" customFormat="false" ht="15" hidden="false" customHeight="false" outlineLevel="0" collapsed="false"/>
    <row r="5788" customFormat="false" ht="15" hidden="false" customHeight="false" outlineLevel="0" collapsed="false"/>
    <row r="5789" customFormat="false" ht="15" hidden="false" customHeight="false" outlineLevel="0" collapsed="false"/>
    <row r="5790" customFormat="false" ht="15" hidden="false" customHeight="false" outlineLevel="0" collapsed="false"/>
    <row r="5791" customFormat="false" ht="15" hidden="false" customHeight="false" outlineLevel="0" collapsed="false"/>
    <row r="5792" customFormat="false" ht="15" hidden="false" customHeight="false" outlineLevel="0" collapsed="false"/>
    <row r="5793" customFormat="false" ht="15" hidden="false" customHeight="false" outlineLevel="0" collapsed="false"/>
    <row r="5794" customFormat="false" ht="15" hidden="false" customHeight="false" outlineLevel="0" collapsed="false"/>
    <row r="5795" customFormat="false" ht="15" hidden="false" customHeight="false" outlineLevel="0" collapsed="false"/>
    <row r="5796" customFormat="false" ht="15" hidden="false" customHeight="false" outlineLevel="0" collapsed="false"/>
    <row r="5797" customFormat="false" ht="15" hidden="false" customHeight="false" outlineLevel="0" collapsed="false"/>
    <row r="5798" customFormat="false" ht="15" hidden="false" customHeight="false" outlineLevel="0" collapsed="false"/>
    <row r="5799" customFormat="false" ht="15" hidden="false" customHeight="false" outlineLevel="0" collapsed="false"/>
    <row r="5800" customFormat="false" ht="15" hidden="false" customHeight="false" outlineLevel="0" collapsed="false"/>
    <row r="5801" customFormat="false" ht="15" hidden="false" customHeight="false" outlineLevel="0" collapsed="false"/>
    <row r="5802" customFormat="false" ht="15" hidden="false" customHeight="false" outlineLevel="0" collapsed="false"/>
    <row r="5803" customFormat="false" ht="15" hidden="false" customHeight="false" outlineLevel="0" collapsed="false"/>
    <row r="5804" customFormat="false" ht="15" hidden="false" customHeight="false" outlineLevel="0" collapsed="false"/>
    <row r="5805" customFormat="false" ht="15" hidden="false" customHeight="false" outlineLevel="0" collapsed="false"/>
    <row r="5806" customFormat="false" ht="15" hidden="false" customHeight="false" outlineLevel="0" collapsed="false"/>
    <row r="5807" customFormat="false" ht="15" hidden="false" customHeight="false" outlineLevel="0" collapsed="false"/>
    <row r="5808" customFormat="false" ht="15" hidden="false" customHeight="false" outlineLevel="0" collapsed="false"/>
    <row r="5809" customFormat="false" ht="15" hidden="false" customHeight="false" outlineLevel="0" collapsed="false"/>
    <row r="5810" customFormat="false" ht="15" hidden="false" customHeight="false" outlineLevel="0" collapsed="false"/>
    <row r="5811" customFormat="false" ht="15" hidden="false" customHeight="false" outlineLevel="0" collapsed="false"/>
    <row r="5812" customFormat="false" ht="15" hidden="false" customHeight="false" outlineLevel="0" collapsed="false"/>
    <row r="5813" customFormat="false" ht="15" hidden="false" customHeight="false" outlineLevel="0" collapsed="false"/>
    <row r="5814" customFormat="false" ht="15" hidden="false" customHeight="false" outlineLevel="0" collapsed="false"/>
    <row r="5815" customFormat="false" ht="15" hidden="false" customHeight="false" outlineLevel="0" collapsed="false"/>
    <row r="5816" customFormat="false" ht="15" hidden="false" customHeight="false" outlineLevel="0" collapsed="false"/>
    <row r="5817" customFormat="false" ht="15" hidden="false" customHeight="false" outlineLevel="0" collapsed="false"/>
    <row r="5818" customFormat="false" ht="15" hidden="false" customHeight="false" outlineLevel="0" collapsed="false"/>
    <row r="5819" customFormat="false" ht="15" hidden="false" customHeight="false" outlineLevel="0" collapsed="false"/>
    <row r="5820" customFormat="false" ht="15" hidden="false" customHeight="false" outlineLevel="0" collapsed="false"/>
    <row r="5821" customFormat="false" ht="15" hidden="false" customHeight="false" outlineLevel="0" collapsed="false"/>
    <row r="5822" customFormat="false" ht="15" hidden="false" customHeight="false" outlineLevel="0" collapsed="false"/>
    <row r="5823" customFormat="false" ht="15" hidden="false" customHeight="false" outlineLevel="0" collapsed="false"/>
    <row r="5824" customFormat="false" ht="15" hidden="false" customHeight="false" outlineLevel="0" collapsed="false"/>
    <row r="5825" customFormat="false" ht="15" hidden="false" customHeight="false" outlineLevel="0" collapsed="false"/>
    <row r="5826" customFormat="false" ht="15" hidden="false" customHeight="false" outlineLevel="0" collapsed="false"/>
    <row r="5827" customFormat="false" ht="15" hidden="false" customHeight="false" outlineLevel="0" collapsed="false"/>
    <row r="5828" customFormat="false" ht="15" hidden="false" customHeight="false" outlineLevel="0" collapsed="false"/>
    <row r="5829" customFormat="false" ht="15" hidden="false" customHeight="false" outlineLevel="0" collapsed="false"/>
    <row r="5830" customFormat="false" ht="15" hidden="false" customHeight="false" outlineLevel="0" collapsed="false"/>
    <row r="5831" customFormat="false" ht="15" hidden="false" customHeight="false" outlineLevel="0" collapsed="false"/>
    <row r="5832" customFormat="false" ht="15" hidden="false" customHeight="false" outlineLevel="0" collapsed="false"/>
    <row r="5833" customFormat="false" ht="15" hidden="false" customHeight="false" outlineLevel="0" collapsed="false"/>
    <row r="5834" customFormat="false" ht="15" hidden="false" customHeight="false" outlineLevel="0" collapsed="false"/>
    <row r="5835" customFormat="false" ht="15" hidden="false" customHeight="false" outlineLevel="0" collapsed="false"/>
    <row r="5836" customFormat="false" ht="15" hidden="false" customHeight="false" outlineLevel="0" collapsed="false"/>
    <row r="5837" customFormat="false" ht="15" hidden="false" customHeight="false" outlineLevel="0" collapsed="false"/>
    <row r="5838" customFormat="false" ht="15" hidden="false" customHeight="false" outlineLevel="0" collapsed="false"/>
    <row r="5839" customFormat="false" ht="15" hidden="false" customHeight="false" outlineLevel="0" collapsed="false"/>
    <row r="5840" customFormat="false" ht="15" hidden="false" customHeight="false" outlineLevel="0" collapsed="false"/>
    <row r="5841" customFormat="false" ht="15" hidden="false" customHeight="false" outlineLevel="0" collapsed="false"/>
    <row r="5842" customFormat="false" ht="15" hidden="false" customHeight="false" outlineLevel="0" collapsed="false"/>
    <row r="5843" customFormat="false" ht="15" hidden="false" customHeight="false" outlineLevel="0" collapsed="false"/>
    <row r="5844" customFormat="false" ht="15" hidden="false" customHeight="false" outlineLevel="0" collapsed="false"/>
    <row r="5845" customFormat="false" ht="15" hidden="false" customHeight="false" outlineLevel="0" collapsed="false"/>
    <row r="5846" customFormat="false" ht="15" hidden="false" customHeight="false" outlineLevel="0" collapsed="false"/>
    <row r="5847" customFormat="false" ht="15" hidden="false" customHeight="false" outlineLevel="0" collapsed="false"/>
    <row r="5848" customFormat="false" ht="15" hidden="false" customHeight="false" outlineLevel="0" collapsed="false"/>
    <row r="5849" customFormat="false" ht="15" hidden="false" customHeight="false" outlineLevel="0" collapsed="false"/>
    <row r="5850" customFormat="false" ht="15" hidden="false" customHeight="false" outlineLevel="0" collapsed="false"/>
    <row r="5851" customFormat="false" ht="15" hidden="false" customHeight="false" outlineLevel="0" collapsed="false"/>
    <row r="5852" customFormat="false" ht="15" hidden="false" customHeight="false" outlineLevel="0" collapsed="false"/>
    <row r="5853" customFormat="false" ht="15" hidden="false" customHeight="false" outlineLevel="0" collapsed="false"/>
    <row r="5854" customFormat="false" ht="15" hidden="false" customHeight="false" outlineLevel="0" collapsed="false"/>
    <row r="5855" customFormat="false" ht="15" hidden="false" customHeight="false" outlineLevel="0" collapsed="false"/>
    <row r="5856" customFormat="false" ht="15" hidden="false" customHeight="false" outlineLevel="0" collapsed="false"/>
    <row r="5857" customFormat="false" ht="15" hidden="false" customHeight="false" outlineLevel="0" collapsed="false"/>
    <row r="5858" customFormat="false" ht="15" hidden="false" customHeight="false" outlineLevel="0" collapsed="false"/>
    <row r="5859" customFormat="false" ht="15" hidden="false" customHeight="false" outlineLevel="0" collapsed="false"/>
    <row r="5860" customFormat="false" ht="15" hidden="false" customHeight="false" outlineLevel="0" collapsed="false"/>
    <row r="5861" customFormat="false" ht="15" hidden="false" customHeight="false" outlineLevel="0" collapsed="false"/>
    <row r="5862" customFormat="false" ht="15" hidden="false" customHeight="false" outlineLevel="0" collapsed="false"/>
    <row r="5863" customFormat="false" ht="15" hidden="false" customHeight="false" outlineLevel="0" collapsed="false"/>
    <row r="5864" customFormat="false" ht="15" hidden="false" customHeight="false" outlineLevel="0" collapsed="false"/>
    <row r="5865" customFormat="false" ht="15" hidden="false" customHeight="false" outlineLevel="0" collapsed="false"/>
    <row r="5866" customFormat="false" ht="15" hidden="false" customHeight="false" outlineLevel="0" collapsed="false"/>
    <row r="5867" customFormat="false" ht="15" hidden="false" customHeight="false" outlineLevel="0" collapsed="false"/>
    <row r="5868" customFormat="false" ht="15" hidden="false" customHeight="false" outlineLevel="0" collapsed="false"/>
    <row r="5869" customFormat="false" ht="15" hidden="false" customHeight="false" outlineLevel="0" collapsed="false"/>
    <row r="5870" customFormat="false" ht="15" hidden="false" customHeight="false" outlineLevel="0" collapsed="false"/>
    <row r="5871" customFormat="false" ht="15" hidden="false" customHeight="false" outlineLevel="0" collapsed="false"/>
    <row r="5872" customFormat="false" ht="15" hidden="false" customHeight="false" outlineLevel="0" collapsed="false"/>
    <row r="5873" customFormat="false" ht="15" hidden="false" customHeight="false" outlineLevel="0" collapsed="false"/>
    <row r="5874" customFormat="false" ht="15" hidden="false" customHeight="false" outlineLevel="0" collapsed="false"/>
    <row r="5875" customFormat="false" ht="15" hidden="false" customHeight="false" outlineLevel="0" collapsed="false"/>
    <row r="5876" customFormat="false" ht="15" hidden="false" customHeight="false" outlineLevel="0" collapsed="false"/>
    <row r="5877" customFormat="false" ht="15" hidden="false" customHeight="false" outlineLevel="0" collapsed="false"/>
    <row r="5878" customFormat="false" ht="15" hidden="false" customHeight="false" outlineLevel="0" collapsed="false"/>
    <row r="5879" customFormat="false" ht="15" hidden="false" customHeight="false" outlineLevel="0" collapsed="false"/>
    <row r="5880" customFormat="false" ht="15" hidden="false" customHeight="false" outlineLevel="0" collapsed="false"/>
    <row r="5881" customFormat="false" ht="15" hidden="false" customHeight="false" outlineLevel="0" collapsed="false"/>
    <row r="5882" customFormat="false" ht="15" hidden="false" customHeight="false" outlineLevel="0" collapsed="false"/>
    <row r="5883" customFormat="false" ht="15" hidden="false" customHeight="false" outlineLevel="0" collapsed="false"/>
    <row r="5884" customFormat="false" ht="15" hidden="false" customHeight="false" outlineLevel="0" collapsed="false"/>
    <row r="5885" customFormat="false" ht="15" hidden="false" customHeight="false" outlineLevel="0" collapsed="false"/>
    <row r="5886" customFormat="false" ht="15" hidden="false" customHeight="false" outlineLevel="0" collapsed="false"/>
    <row r="5887" customFormat="false" ht="15" hidden="false" customHeight="false" outlineLevel="0" collapsed="false"/>
    <row r="5888" customFormat="false" ht="15" hidden="false" customHeight="false" outlineLevel="0" collapsed="false"/>
    <row r="5889" customFormat="false" ht="15" hidden="false" customHeight="false" outlineLevel="0" collapsed="false"/>
    <row r="5890" customFormat="false" ht="15" hidden="false" customHeight="false" outlineLevel="0" collapsed="false"/>
    <row r="5891" customFormat="false" ht="15" hidden="false" customHeight="false" outlineLevel="0" collapsed="false"/>
    <row r="5892" customFormat="false" ht="15" hidden="false" customHeight="false" outlineLevel="0" collapsed="false"/>
    <row r="5893" customFormat="false" ht="15" hidden="false" customHeight="false" outlineLevel="0" collapsed="false"/>
    <row r="5894" customFormat="false" ht="15" hidden="false" customHeight="false" outlineLevel="0" collapsed="false"/>
    <row r="5895" customFormat="false" ht="15" hidden="false" customHeight="false" outlineLevel="0" collapsed="false"/>
    <row r="5896" customFormat="false" ht="15" hidden="false" customHeight="false" outlineLevel="0" collapsed="false"/>
    <row r="5897" customFormat="false" ht="15" hidden="false" customHeight="false" outlineLevel="0" collapsed="false"/>
    <row r="5898" customFormat="false" ht="15" hidden="false" customHeight="false" outlineLevel="0" collapsed="false"/>
    <row r="5899" customFormat="false" ht="15" hidden="false" customHeight="false" outlineLevel="0" collapsed="false"/>
    <row r="5900" customFormat="false" ht="15" hidden="false" customHeight="false" outlineLevel="0" collapsed="false"/>
    <row r="5901" customFormat="false" ht="15" hidden="false" customHeight="false" outlineLevel="0" collapsed="false"/>
    <row r="5902" customFormat="false" ht="15" hidden="false" customHeight="false" outlineLevel="0" collapsed="false"/>
    <row r="5903" customFormat="false" ht="15" hidden="false" customHeight="false" outlineLevel="0" collapsed="false"/>
    <row r="5904" customFormat="false" ht="15" hidden="false" customHeight="false" outlineLevel="0" collapsed="false"/>
    <row r="5905" customFormat="false" ht="15" hidden="false" customHeight="false" outlineLevel="0" collapsed="false"/>
    <row r="5906" customFormat="false" ht="15" hidden="false" customHeight="false" outlineLevel="0" collapsed="false"/>
    <row r="5907" customFormat="false" ht="15" hidden="false" customHeight="false" outlineLevel="0" collapsed="false"/>
    <row r="5908" customFormat="false" ht="15" hidden="false" customHeight="false" outlineLevel="0" collapsed="false"/>
    <row r="5909" customFormat="false" ht="15" hidden="false" customHeight="false" outlineLevel="0" collapsed="false"/>
    <row r="5910" customFormat="false" ht="15" hidden="false" customHeight="false" outlineLevel="0" collapsed="false"/>
    <row r="5911" customFormat="false" ht="15" hidden="false" customHeight="false" outlineLevel="0" collapsed="false"/>
    <row r="5912" customFormat="false" ht="15" hidden="false" customHeight="false" outlineLevel="0" collapsed="false"/>
    <row r="5913" customFormat="false" ht="15" hidden="false" customHeight="false" outlineLevel="0" collapsed="false"/>
    <row r="5914" customFormat="false" ht="15" hidden="false" customHeight="false" outlineLevel="0" collapsed="false"/>
    <row r="5915" customFormat="false" ht="15" hidden="false" customHeight="false" outlineLevel="0" collapsed="false"/>
    <row r="5916" customFormat="false" ht="15" hidden="false" customHeight="false" outlineLevel="0" collapsed="false"/>
    <row r="5917" customFormat="false" ht="15" hidden="false" customHeight="false" outlineLevel="0" collapsed="false"/>
    <row r="5918" customFormat="false" ht="15" hidden="false" customHeight="false" outlineLevel="0" collapsed="false"/>
    <row r="5919" customFormat="false" ht="15" hidden="false" customHeight="false" outlineLevel="0" collapsed="false"/>
    <row r="5920" customFormat="false" ht="15" hidden="false" customHeight="false" outlineLevel="0" collapsed="false"/>
    <row r="5921" customFormat="false" ht="15" hidden="false" customHeight="false" outlineLevel="0" collapsed="false"/>
    <row r="5922" customFormat="false" ht="15" hidden="false" customHeight="false" outlineLevel="0" collapsed="false"/>
    <row r="5923" customFormat="false" ht="15" hidden="false" customHeight="false" outlineLevel="0" collapsed="false"/>
    <row r="5924" customFormat="false" ht="15" hidden="false" customHeight="false" outlineLevel="0" collapsed="false"/>
    <row r="5925" customFormat="false" ht="15" hidden="false" customHeight="false" outlineLevel="0" collapsed="false"/>
    <row r="5926" customFormat="false" ht="15" hidden="false" customHeight="false" outlineLevel="0" collapsed="false"/>
    <row r="5927" customFormat="false" ht="15" hidden="false" customHeight="false" outlineLevel="0" collapsed="false"/>
    <row r="5928" customFormat="false" ht="15" hidden="false" customHeight="false" outlineLevel="0" collapsed="false"/>
    <row r="5929" customFormat="false" ht="15" hidden="false" customHeight="false" outlineLevel="0" collapsed="false"/>
    <row r="5930" customFormat="false" ht="15" hidden="false" customHeight="false" outlineLevel="0" collapsed="false"/>
    <row r="5931" customFormat="false" ht="15" hidden="false" customHeight="false" outlineLevel="0" collapsed="false"/>
    <row r="5932" customFormat="false" ht="15" hidden="false" customHeight="false" outlineLevel="0" collapsed="false"/>
    <row r="5933" customFormat="false" ht="15" hidden="false" customHeight="false" outlineLevel="0" collapsed="false"/>
    <row r="5934" customFormat="false" ht="15" hidden="false" customHeight="false" outlineLevel="0" collapsed="false"/>
    <row r="5935" customFormat="false" ht="15" hidden="false" customHeight="false" outlineLevel="0" collapsed="false"/>
    <row r="5936" customFormat="false" ht="15" hidden="false" customHeight="false" outlineLevel="0" collapsed="false"/>
    <row r="5937" customFormat="false" ht="15" hidden="false" customHeight="false" outlineLevel="0" collapsed="false"/>
    <row r="5938" customFormat="false" ht="15" hidden="false" customHeight="false" outlineLevel="0" collapsed="false"/>
    <row r="5939" customFormat="false" ht="15" hidden="false" customHeight="false" outlineLevel="0" collapsed="false"/>
    <row r="5940" customFormat="false" ht="15" hidden="false" customHeight="false" outlineLevel="0" collapsed="false"/>
    <row r="5941" customFormat="false" ht="15" hidden="false" customHeight="false" outlineLevel="0" collapsed="false"/>
    <row r="5942" customFormat="false" ht="15" hidden="false" customHeight="false" outlineLevel="0" collapsed="false"/>
    <row r="5943" customFormat="false" ht="15" hidden="false" customHeight="false" outlineLevel="0" collapsed="false"/>
    <row r="5944" customFormat="false" ht="15" hidden="false" customHeight="false" outlineLevel="0" collapsed="false"/>
    <row r="5945" customFormat="false" ht="15" hidden="false" customHeight="false" outlineLevel="0" collapsed="false"/>
    <row r="5946" customFormat="false" ht="15" hidden="false" customHeight="false" outlineLevel="0" collapsed="false"/>
    <row r="5947" customFormat="false" ht="15" hidden="false" customHeight="false" outlineLevel="0" collapsed="false"/>
    <row r="5948" customFormat="false" ht="15" hidden="false" customHeight="false" outlineLevel="0" collapsed="false"/>
    <row r="5949" customFormat="false" ht="15" hidden="false" customHeight="false" outlineLevel="0" collapsed="false"/>
    <row r="5950" customFormat="false" ht="15" hidden="false" customHeight="false" outlineLevel="0" collapsed="false"/>
    <row r="5951" customFormat="false" ht="15" hidden="false" customHeight="false" outlineLevel="0" collapsed="false"/>
    <row r="5952" customFormat="false" ht="15" hidden="false" customHeight="false" outlineLevel="0" collapsed="false"/>
    <row r="5953" customFormat="false" ht="15" hidden="false" customHeight="false" outlineLevel="0" collapsed="false"/>
    <row r="5954" customFormat="false" ht="15" hidden="false" customHeight="false" outlineLevel="0" collapsed="false"/>
    <row r="5955" customFormat="false" ht="15" hidden="false" customHeight="false" outlineLevel="0" collapsed="false"/>
    <row r="5956" customFormat="false" ht="15" hidden="false" customHeight="false" outlineLevel="0" collapsed="false"/>
    <row r="5957" customFormat="false" ht="15" hidden="false" customHeight="false" outlineLevel="0" collapsed="false"/>
    <row r="5958" customFormat="false" ht="15" hidden="false" customHeight="false" outlineLevel="0" collapsed="false"/>
    <row r="5959" customFormat="false" ht="15" hidden="false" customHeight="false" outlineLevel="0" collapsed="false"/>
    <row r="5960" customFormat="false" ht="15" hidden="false" customHeight="false" outlineLevel="0" collapsed="false"/>
    <row r="5961" customFormat="false" ht="15" hidden="false" customHeight="false" outlineLevel="0" collapsed="false"/>
    <row r="5962" customFormat="false" ht="15" hidden="false" customHeight="false" outlineLevel="0" collapsed="false"/>
    <row r="5963" customFormat="false" ht="15" hidden="false" customHeight="false" outlineLevel="0" collapsed="false"/>
    <row r="5964" customFormat="false" ht="15" hidden="false" customHeight="false" outlineLevel="0" collapsed="false"/>
    <row r="5965" customFormat="false" ht="15" hidden="false" customHeight="false" outlineLevel="0" collapsed="false"/>
    <row r="5966" customFormat="false" ht="15" hidden="false" customHeight="false" outlineLevel="0" collapsed="false"/>
    <row r="5967" customFormat="false" ht="15" hidden="false" customHeight="false" outlineLevel="0" collapsed="false"/>
    <row r="5968" customFormat="false" ht="15" hidden="false" customHeight="false" outlineLevel="0" collapsed="false"/>
    <row r="5969" customFormat="false" ht="15" hidden="false" customHeight="false" outlineLevel="0" collapsed="false"/>
    <row r="5970" customFormat="false" ht="15" hidden="false" customHeight="false" outlineLevel="0" collapsed="false"/>
    <row r="5971" customFormat="false" ht="15" hidden="false" customHeight="false" outlineLevel="0" collapsed="false"/>
    <row r="5972" customFormat="false" ht="15" hidden="false" customHeight="false" outlineLevel="0" collapsed="false"/>
    <row r="5973" customFormat="false" ht="15" hidden="false" customHeight="false" outlineLevel="0" collapsed="false"/>
    <row r="5974" customFormat="false" ht="15" hidden="false" customHeight="false" outlineLevel="0" collapsed="false"/>
    <row r="5975" customFormat="false" ht="15" hidden="false" customHeight="false" outlineLevel="0" collapsed="false"/>
    <row r="5976" customFormat="false" ht="15" hidden="false" customHeight="false" outlineLevel="0" collapsed="false"/>
    <row r="5977" customFormat="false" ht="15" hidden="false" customHeight="false" outlineLevel="0" collapsed="false"/>
    <row r="5978" customFormat="false" ht="15" hidden="false" customHeight="false" outlineLevel="0" collapsed="false"/>
    <row r="5979" customFormat="false" ht="15" hidden="false" customHeight="false" outlineLevel="0" collapsed="false"/>
    <row r="5980" customFormat="false" ht="15" hidden="false" customHeight="false" outlineLevel="0" collapsed="false"/>
    <row r="5981" customFormat="false" ht="15" hidden="false" customHeight="false" outlineLevel="0" collapsed="false"/>
    <row r="5982" customFormat="false" ht="15" hidden="false" customHeight="false" outlineLevel="0" collapsed="false"/>
    <row r="5983" customFormat="false" ht="15" hidden="false" customHeight="false" outlineLevel="0" collapsed="false"/>
    <row r="5984" customFormat="false" ht="15" hidden="false" customHeight="false" outlineLevel="0" collapsed="false"/>
    <row r="5985" customFormat="false" ht="15" hidden="false" customHeight="false" outlineLevel="0" collapsed="false"/>
    <row r="5986" customFormat="false" ht="15" hidden="false" customHeight="false" outlineLevel="0" collapsed="false"/>
    <row r="5987" customFormat="false" ht="15" hidden="false" customHeight="false" outlineLevel="0" collapsed="false"/>
    <row r="5988" customFormat="false" ht="15" hidden="false" customHeight="false" outlineLevel="0" collapsed="false"/>
    <row r="5989" customFormat="false" ht="15" hidden="false" customHeight="false" outlineLevel="0" collapsed="false"/>
    <row r="5990" customFormat="false" ht="15" hidden="false" customHeight="false" outlineLevel="0" collapsed="false"/>
    <row r="5991" customFormat="false" ht="15" hidden="false" customHeight="false" outlineLevel="0" collapsed="false"/>
    <row r="5992" customFormat="false" ht="15" hidden="false" customHeight="false" outlineLevel="0" collapsed="false"/>
    <row r="5993" customFormat="false" ht="15" hidden="false" customHeight="false" outlineLevel="0" collapsed="false"/>
    <row r="5994" customFormat="false" ht="15" hidden="false" customHeight="false" outlineLevel="0" collapsed="false"/>
    <row r="5995" customFormat="false" ht="15" hidden="false" customHeight="false" outlineLevel="0" collapsed="false"/>
    <row r="5996" customFormat="false" ht="15" hidden="false" customHeight="false" outlineLevel="0" collapsed="false"/>
    <row r="5997" customFormat="false" ht="15" hidden="false" customHeight="false" outlineLevel="0" collapsed="false"/>
    <row r="5998" customFormat="false" ht="15" hidden="false" customHeight="false" outlineLevel="0" collapsed="false"/>
    <row r="5999" customFormat="false" ht="15" hidden="false" customHeight="false" outlineLevel="0" collapsed="false"/>
    <row r="6000" customFormat="false" ht="15" hidden="false" customHeight="false" outlineLevel="0" collapsed="false"/>
    <row r="6001" customFormat="false" ht="15" hidden="false" customHeight="false" outlineLevel="0" collapsed="false"/>
    <row r="6002" customFormat="false" ht="15" hidden="false" customHeight="false" outlineLevel="0" collapsed="false"/>
    <row r="6003" customFormat="false" ht="15" hidden="false" customHeight="false" outlineLevel="0" collapsed="false"/>
    <row r="6004" customFormat="false" ht="15" hidden="false" customHeight="false" outlineLevel="0" collapsed="false"/>
    <row r="6005" customFormat="false" ht="15" hidden="false" customHeight="false" outlineLevel="0" collapsed="false"/>
    <row r="6006" customFormat="false" ht="15" hidden="false" customHeight="false" outlineLevel="0" collapsed="false"/>
    <row r="6007" customFormat="false" ht="15" hidden="false" customHeight="false" outlineLevel="0" collapsed="false"/>
    <row r="6008" customFormat="false" ht="15" hidden="false" customHeight="false" outlineLevel="0" collapsed="false"/>
    <row r="6009" customFormat="false" ht="15" hidden="false" customHeight="false" outlineLevel="0" collapsed="false"/>
    <row r="6010" customFormat="false" ht="15" hidden="false" customHeight="false" outlineLevel="0" collapsed="false"/>
    <row r="6011" customFormat="false" ht="15" hidden="false" customHeight="false" outlineLevel="0" collapsed="false"/>
    <row r="6012" customFormat="false" ht="15" hidden="false" customHeight="false" outlineLevel="0" collapsed="false"/>
    <row r="6013" customFormat="false" ht="15" hidden="false" customHeight="false" outlineLevel="0" collapsed="false"/>
    <row r="6014" customFormat="false" ht="15" hidden="false" customHeight="false" outlineLevel="0" collapsed="false"/>
    <row r="6015" customFormat="false" ht="15" hidden="false" customHeight="false" outlineLevel="0" collapsed="false"/>
    <row r="6016" customFormat="false" ht="15" hidden="false" customHeight="false" outlineLevel="0" collapsed="false"/>
    <row r="6017" customFormat="false" ht="15" hidden="false" customHeight="false" outlineLevel="0" collapsed="false"/>
    <row r="6018" customFormat="false" ht="15" hidden="false" customHeight="false" outlineLevel="0" collapsed="false"/>
    <row r="6019" customFormat="false" ht="15" hidden="false" customHeight="false" outlineLevel="0" collapsed="false"/>
    <row r="6020" customFormat="false" ht="15" hidden="false" customHeight="false" outlineLevel="0" collapsed="false"/>
    <row r="6021" customFormat="false" ht="15" hidden="false" customHeight="false" outlineLevel="0" collapsed="false"/>
    <row r="6022" customFormat="false" ht="15" hidden="false" customHeight="false" outlineLevel="0" collapsed="false"/>
    <row r="6023" customFormat="false" ht="15" hidden="false" customHeight="false" outlineLevel="0" collapsed="false"/>
    <row r="6024" customFormat="false" ht="15" hidden="false" customHeight="false" outlineLevel="0" collapsed="false"/>
    <row r="6025" customFormat="false" ht="15" hidden="false" customHeight="false" outlineLevel="0" collapsed="false"/>
    <row r="6026" customFormat="false" ht="15" hidden="false" customHeight="false" outlineLevel="0" collapsed="false"/>
    <row r="6027" customFormat="false" ht="15" hidden="false" customHeight="false" outlineLevel="0" collapsed="false"/>
    <row r="6028" customFormat="false" ht="15" hidden="false" customHeight="false" outlineLevel="0" collapsed="false"/>
    <row r="6029" customFormat="false" ht="15" hidden="false" customHeight="false" outlineLevel="0" collapsed="false"/>
    <row r="6030" customFormat="false" ht="15" hidden="false" customHeight="false" outlineLevel="0" collapsed="false"/>
    <row r="6031" customFormat="false" ht="15" hidden="false" customHeight="false" outlineLevel="0" collapsed="false"/>
    <row r="6032" customFormat="false" ht="15" hidden="false" customHeight="false" outlineLevel="0" collapsed="false"/>
    <row r="6033" customFormat="false" ht="15" hidden="false" customHeight="false" outlineLevel="0" collapsed="false"/>
    <row r="6034" customFormat="false" ht="15" hidden="false" customHeight="false" outlineLevel="0" collapsed="false"/>
    <row r="6035" customFormat="false" ht="15" hidden="false" customHeight="false" outlineLevel="0" collapsed="false"/>
    <row r="6036" customFormat="false" ht="15" hidden="false" customHeight="false" outlineLevel="0" collapsed="false"/>
    <row r="6037" customFormat="false" ht="15" hidden="false" customHeight="false" outlineLevel="0" collapsed="false"/>
    <row r="6038" customFormat="false" ht="15" hidden="false" customHeight="false" outlineLevel="0" collapsed="false"/>
    <row r="6039" customFormat="false" ht="15" hidden="false" customHeight="false" outlineLevel="0" collapsed="false"/>
    <row r="6040" customFormat="false" ht="15" hidden="false" customHeight="false" outlineLevel="0" collapsed="false"/>
    <row r="6041" customFormat="false" ht="15" hidden="false" customHeight="false" outlineLevel="0" collapsed="false"/>
    <row r="6042" customFormat="false" ht="15" hidden="false" customHeight="false" outlineLevel="0" collapsed="false"/>
    <row r="6043" customFormat="false" ht="15" hidden="false" customHeight="false" outlineLevel="0" collapsed="false"/>
    <row r="6044" customFormat="false" ht="15" hidden="false" customHeight="false" outlineLevel="0" collapsed="false"/>
    <row r="6045" customFormat="false" ht="15" hidden="false" customHeight="false" outlineLevel="0" collapsed="false"/>
    <row r="6046" customFormat="false" ht="15" hidden="false" customHeight="false" outlineLevel="0" collapsed="false"/>
    <row r="6047" customFormat="false" ht="15" hidden="false" customHeight="false" outlineLevel="0" collapsed="false"/>
    <row r="6048" customFormat="false" ht="15" hidden="false" customHeight="false" outlineLevel="0" collapsed="false"/>
    <row r="6049" customFormat="false" ht="15" hidden="false" customHeight="false" outlineLevel="0" collapsed="false"/>
    <row r="6050" customFormat="false" ht="15" hidden="false" customHeight="false" outlineLevel="0" collapsed="false"/>
    <row r="6051" customFormat="false" ht="15" hidden="false" customHeight="false" outlineLevel="0" collapsed="false"/>
    <row r="6052" customFormat="false" ht="15" hidden="false" customHeight="false" outlineLevel="0" collapsed="false"/>
    <row r="6053" customFormat="false" ht="15" hidden="false" customHeight="false" outlineLevel="0" collapsed="false"/>
    <row r="6054" customFormat="false" ht="15" hidden="false" customHeight="false" outlineLevel="0" collapsed="false"/>
    <row r="6055" customFormat="false" ht="15" hidden="false" customHeight="false" outlineLevel="0" collapsed="false"/>
    <row r="6056" customFormat="false" ht="15" hidden="false" customHeight="false" outlineLevel="0" collapsed="false"/>
    <row r="6057" customFormat="false" ht="15" hidden="false" customHeight="false" outlineLevel="0" collapsed="false"/>
    <row r="6058" customFormat="false" ht="15" hidden="false" customHeight="false" outlineLevel="0" collapsed="false"/>
    <row r="6059" customFormat="false" ht="15" hidden="false" customHeight="false" outlineLevel="0" collapsed="false"/>
    <row r="6060" customFormat="false" ht="15" hidden="false" customHeight="false" outlineLevel="0" collapsed="false"/>
    <row r="6061" customFormat="false" ht="15" hidden="false" customHeight="false" outlineLevel="0" collapsed="false"/>
    <row r="6062" customFormat="false" ht="15" hidden="false" customHeight="false" outlineLevel="0" collapsed="false"/>
    <row r="6063" customFormat="false" ht="15" hidden="false" customHeight="false" outlineLevel="0" collapsed="false"/>
    <row r="6064" customFormat="false" ht="15" hidden="false" customHeight="false" outlineLevel="0" collapsed="false"/>
    <row r="6065" customFormat="false" ht="15" hidden="false" customHeight="false" outlineLevel="0" collapsed="false"/>
    <row r="6066" customFormat="false" ht="15" hidden="false" customHeight="false" outlineLevel="0" collapsed="false"/>
    <row r="6067" customFormat="false" ht="15" hidden="false" customHeight="false" outlineLevel="0" collapsed="false"/>
    <row r="6068" customFormat="false" ht="15" hidden="false" customHeight="false" outlineLevel="0" collapsed="false"/>
    <row r="6069" customFormat="false" ht="15" hidden="false" customHeight="false" outlineLevel="0" collapsed="false"/>
    <row r="6070" customFormat="false" ht="15" hidden="false" customHeight="false" outlineLevel="0" collapsed="false"/>
    <row r="6071" customFormat="false" ht="15" hidden="false" customHeight="false" outlineLevel="0" collapsed="false"/>
    <row r="6072" customFormat="false" ht="15" hidden="false" customHeight="false" outlineLevel="0" collapsed="false"/>
    <row r="6073" customFormat="false" ht="15" hidden="false" customHeight="false" outlineLevel="0" collapsed="false"/>
    <row r="6074" customFormat="false" ht="15" hidden="false" customHeight="false" outlineLevel="0" collapsed="false"/>
    <row r="6075" customFormat="false" ht="15" hidden="false" customHeight="false" outlineLevel="0" collapsed="false"/>
    <row r="6076" customFormat="false" ht="15" hidden="false" customHeight="false" outlineLevel="0" collapsed="false"/>
    <row r="6077" customFormat="false" ht="15" hidden="false" customHeight="false" outlineLevel="0" collapsed="false"/>
    <row r="6078" customFormat="false" ht="15" hidden="false" customHeight="false" outlineLevel="0" collapsed="false"/>
    <row r="6079" customFormat="false" ht="15" hidden="false" customHeight="false" outlineLevel="0" collapsed="false"/>
    <row r="6080" customFormat="false" ht="15" hidden="false" customHeight="false" outlineLevel="0" collapsed="false"/>
    <row r="6081" customFormat="false" ht="15" hidden="false" customHeight="false" outlineLevel="0" collapsed="false"/>
    <row r="6082" customFormat="false" ht="15" hidden="false" customHeight="false" outlineLevel="0" collapsed="false"/>
    <row r="6083" customFormat="false" ht="15" hidden="false" customHeight="false" outlineLevel="0" collapsed="false"/>
    <row r="6084" customFormat="false" ht="15" hidden="false" customHeight="false" outlineLevel="0" collapsed="false"/>
    <row r="6085" customFormat="false" ht="15" hidden="false" customHeight="false" outlineLevel="0" collapsed="false"/>
    <row r="6086" customFormat="false" ht="15" hidden="false" customHeight="false" outlineLevel="0" collapsed="false"/>
    <row r="6087" customFormat="false" ht="15" hidden="false" customHeight="false" outlineLevel="0" collapsed="false"/>
    <row r="6088" customFormat="false" ht="15" hidden="false" customHeight="false" outlineLevel="0" collapsed="false"/>
    <row r="6089" customFormat="false" ht="15" hidden="false" customHeight="false" outlineLevel="0" collapsed="false"/>
    <row r="6090" customFormat="false" ht="15" hidden="false" customHeight="false" outlineLevel="0" collapsed="false"/>
    <row r="6091" customFormat="false" ht="15" hidden="false" customHeight="false" outlineLevel="0" collapsed="false"/>
    <row r="6092" customFormat="false" ht="15" hidden="false" customHeight="false" outlineLevel="0" collapsed="false"/>
    <row r="6093" customFormat="false" ht="15" hidden="false" customHeight="false" outlineLevel="0" collapsed="false"/>
    <row r="6094" customFormat="false" ht="15" hidden="false" customHeight="false" outlineLevel="0" collapsed="false"/>
    <row r="6095" customFormat="false" ht="15" hidden="false" customHeight="false" outlineLevel="0" collapsed="false"/>
    <row r="6096" customFormat="false" ht="15" hidden="false" customHeight="false" outlineLevel="0" collapsed="false"/>
    <row r="6097" customFormat="false" ht="15" hidden="false" customHeight="false" outlineLevel="0" collapsed="false"/>
    <row r="6098" customFormat="false" ht="15" hidden="false" customHeight="false" outlineLevel="0" collapsed="false"/>
    <row r="6099" customFormat="false" ht="15" hidden="false" customHeight="false" outlineLevel="0" collapsed="false"/>
    <row r="6100" customFormat="false" ht="15" hidden="false" customHeight="false" outlineLevel="0" collapsed="false"/>
    <row r="6101" customFormat="false" ht="15" hidden="false" customHeight="false" outlineLevel="0" collapsed="false"/>
    <row r="6102" customFormat="false" ht="15" hidden="false" customHeight="false" outlineLevel="0" collapsed="false"/>
    <row r="6103" customFormat="false" ht="15" hidden="false" customHeight="false" outlineLevel="0" collapsed="false"/>
    <row r="6104" customFormat="false" ht="15" hidden="false" customHeight="false" outlineLevel="0" collapsed="false"/>
    <row r="6105" customFormat="false" ht="15" hidden="false" customHeight="false" outlineLevel="0" collapsed="false"/>
    <row r="6106" customFormat="false" ht="15" hidden="false" customHeight="false" outlineLevel="0" collapsed="false"/>
    <row r="6107" customFormat="false" ht="15" hidden="false" customHeight="false" outlineLevel="0" collapsed="false"/>
    <row r="6108" customFormat="false" ht="15" hidden="false" customHeight="false" outlineLevel="0" collapsed="false"/>
    <row r="6109" customFormat="false" ht="15" hidden="false" customHeight="false" outlineLevel="0" collapsed="false"/>
    <row r="6110" customFormat="false" ht="15" hidden="false" customHeight="false" outlineLevel="0" collapsed="false"/>
    <row r="6111" customFormat="false" ht="15" hidden="false" customHeight="false" outlineLevel="0" collapsed="false"/>
    <row r="6112" customFormat="false" ht="15" hidden="false" customHeight="false" outlineLevel="0" collapsed="false"/>
    <row r="6113" customFormat="false" ht="15" hidden="false" customHeight="false" outlineLevel="0" collapsed="false"/>
    <row r="6114" customFormat="false" ht="15" hidden="false" customHeight="false" outlineLevel="0" collapsed="false"/>
    <row r="6115" customFormat="false" ht="15" hidden="false" customHeight="false" outlineLevel="0" collapsed="false"/>
    <row r="6116" customFormat="false" ht="15" hidden="false" customHeight="false" outlineLevel="0" collapsed="false"/>
    <row r="6117" customFormat="false" ht="15" hidden="false" customHeight="false" outlineLevel="0" collapsed="false"/>
    <row r="6118" customFormat="false" ht="15" hidden="false" customHeight="false" outlineLevel="0" collapsed="false"/>
    <row r="6119" customFormat="false" ht="15" hidden="false" customHeight="false" outlineLevel="0" collapsed="false"/>
    <row r="6120" customFormat="false" ht="15" hidden="false" customHeight="false" outlineLevel="0" collapsed="false"/>
    <row r="6121" customFormat="false" ht="15" hidden="false" customHeight="false" outlineLevel="0" collapsed="false"/>
    <row r="6122" customFormat="false" ht="15" hidden="false" customHeight="false" outlineLevel="0" collapsed="false"/>
    <row r="6123" customFormat="false" ht="15" hidden="false" customHeight="false" outlineLevel="0" collapsed="false"/>
    <row r="6124" customFormat="false" ht="15" hidden="false" customHeight="false" outlineLevel="0" collapsed="false"/>
    <row r="6125" customFormat="false" ht="15" hidden="false" customHeight="false" outlineLevel="0" collapsed="false"/>
    <row r="6126" customFormat="false" ht="15" hidden="false" customHeight="false" outlineLevel="0" collapsed="false"/>
    <row r="6127" customFormat="false" ht="15" hidden="false" customHeight="false" outlineLevel="0" collapsed="false"/>
    <row r="6128" customFormat="false" ht="15" hidden="false" customHeight="false" outlineLevel="0" collapsed="false"/>
    <row r="6129" customFormat="false" ht="15" hidden="false" customHeight="false" outlineLevel="0" collapsed="false"/>
    <row r="6130" customFormat="false" ht="15" hidden="false" customHeight="false" outlineLevel="0" collapsed="false"/>
    <row r="6131" customFormat="false" ht="15" hidden="false" customHeight="false" outlineLevel="0" collapsed="false"/>
    <row r="6132" customFormat="false" ht="15" hidden="false" customHeight="false" outlineLevel="0" collapsed="false"/>
    <row r="6133" customFormat="false" ht="15" hidden="false" customHeight="false" outlineLevel="0" collapsed="false"/>
    <row r="6134" customFormat="false" ht="15" hidden="false" customHeight="false" outlineLevel="0" collapsed="false"/>
    <row r="6135" customFormat="false" ht="15" hidden="false" customHeight="false" outlineLevel="0" collapsed="false"/>
    <row r="6136" customFormat="false" ht="15" hidden="false" customHeight="false" outlineLevel="0" collapsed="false"/>
    <row r="6137" customFormat="false" ht="15" hidden="false" customHeight="false" outlineLevel="0" collapsed="false"/>
    <row r="6138" customFormat="false" ht="15" hidden="false" customHeight="false" outlineLevel="0" collapsed="false"/>
    <row r="6139" customFormat="false" ht="15" hidden="false" customHeight="false" outlineLevel="0" collapsed="false"/>
    <row r="6140" customFormat="false" ht="15" hidden="false" customHeight="false" outlineLevel="0" collapsed="false"/>
    <row r="6141" customFormat="false" ht="15" hidden="false" customHeight="false" outlineLevel="0" collapsed="false"/>
    <row r="6142" customFormat="false" ht="15" hidden="false" customHeight="false" outlineLevel="0" collapsed="false"/>
    <row r="6143" customFormat="false" ht="15" hidden="false" customHeight="false" outlineLevel="0" collapsed="false"/>
    <row r="6144" customFormat="false" ht="15" hidden="false" customHeight="false" outlineLevel="0" collapsed="false"/>
    <row r="6145" customFormat="false" ht="15" hidden="false" customHeight="false" outlineLevel="0" collapsed="false"/>
    <row r="6146" customFormat="false" ht="15" hidden="false" customHeight="false" outlineLevel="0" collapsed="false"/>
    <row r="6147" customFormat="false" ht="15" hidden="false" customHeight="false" outlineLevel="0" collapsed="false"/>
    <row r="6148" customFormat="false" ht="15" hidden="false" customHeight="false" outlineLevel="0" collapsed="false"/>
    <row r="6149" customFormat="false" ht="15" hidden="false" customHeight="false" outlineLevel="0" collapsed="false"/>
    <row r="6150" customFormat="false" ht="15" hidden="false" customHeight="false" outlineLevel="0" collapsed="false"/>
    <row r="6151" customFormat="false" ht="15" hidden="false" customHeight="false" outlineLevel="0" collapsed="false"/>
    <row r="6152" customFormat="false" ht="15" hidden="false" customHeight="false" outlineLevel="0" collapsed="false"/>
    <row r="6153" customFormat="false" ht="15" hidden="false" customHeight="false" outlineLevel="0" collapsed="false"/>
    <row r="6154" customFormat="false" ht="15" hidden="false" customHeight="false" outlineLevel="0" collapsed="false"/>
    <row r="6155" customFormat="false" ht="15" hidden="false" customHeight="false" outlineLevel="0" collapsed="false"/>
    <row r="6156" customFormat="false" ht="15" hidden="false" customHeight="false" outlineLevel="0" collapsed="false"/>
    <row r="6157" customFormat="false" ht="15" hidden="false" customHeight="false" outlineLevel="0" collapsed="false"/>
    <row r="6158" customFormat="false" ht="15" hidden="false" customHeight="false" outlineLevel="0" collapsed="false"/>
    <row r="6159" customFormat="false" ht="15" hidden="false" customHeight="false" outlineLevel="0" collapsed="false"/>
    <row r="6160" customFormat="false" ht="15" hidden="false" customHeight="false" outlineLevel="0" collapsed="false"/>
    <row r="6161" customFormat="false" ht="15" hidden="false" customHeight="false" outlineLevel="0" collapsed="false"/>
    <row r="6162" customFormat="false" ht="15" hidden="false" customHeight="false" outlineLevel="0" collapsed="false"/>
    <row r="6163" customFormat="false" ht="15" hidden="false" customHeight="false" outlineLevel="0" collapsed="false"/>
    <row r="6164" customFormat="false" ht="15" hidden="false" customHeight="false" outlineLevel="0" collapsed="false"/>
    <row r="6165" customFormat="false" ht="15" hidden="false" customHeight="false" outlineLevel="0" collapsed="false"/>
    <row r="6166" customFormat="false" ht="15" hidden="false" customHeight="false" outlineLevel="0" collapsed="false"/>
    <row r="6167" customFormat="false" ht="15" hidden="false" customHeight="false" outlineLevel="0" collapsed="false"/>
    <row r="6168" customFormat="false" ht="15" hidden="false" customHeight="false" outlineLevel="0" collapsed="false"/>
    <row r="6169" customFormat="false" ht="15" hidden="false" customHeight="false" outlineLevel="0" collapsed="false"/>
    <row r="6170" customFormat="false" ht="15" hidden="false" customHeight="false" outlineLevel="0" collapsed="false"/>
    <row r="6171" customFormat="false" ht="15" hidden="false" customHeight="false" outlineLevel="0" collapsed="false"/>
    <row r="6172" customFormat="false" ht="15" hidden="false" customHeight="false" outlineLevel="0" collapsed="false"/>
    <row r="6173" customFormat="false" ht="15" hidden="false" customHeight="false" outlineLevel="0" collapsed="false"/>
    <row r="6174" customFormat="false" ht="15" hidden="false" customHeight="false" outlineLevel="0" collapsed="false"/>
    <row r="6175" customFormat="false" ht="15" hidden="false" customHeight="false" outlineLevel="0" collapsed="false"/>
    <row r="6176" customFormat="false" ht="15" hidden="false" customHeight="false" outlineLevel="0" collapsed="false"/>
    <row r="6177" customFormat="false" ht="15" hidden="false" customHeight="false" outlineLevel="0" collapsed="false"/>
    <row r="6178" customFormat="false" ht="15" hidden="false" customHeight="false" outlineLevel="0" collapsed="false"/>
    <row r="6179" customFormat="false" ht="15" hidden="false" customHeight="false" outlineLevel="0" collapsed="false"/>
    <row r="6180" customFormat="false" ht="15" hidden="false" customHeight="false" outlineLevel="0" collapsed="false"/>
    <row r="6181" customFormat="false" ht="15" hidden="false" customHeight="false" outlineLevel="0" collapsed="false"/>
    <row r="6182" customFormat="false" ht="15" hidden="false" customHeight="false" outlineLevel="0" collapsed="false"/>
    <row r="6183" customFormat="false" ht="15" hidden="false" customHeight="false" outlineLevel="0" collapsed="false"/>
    <row r="6184" customFormat="false" ht="15" hidden="false" customHeight="false" outlineLevel="0" collapsed="false"/>
    <row r="6185" customFormat="false" ht="15" hidden="false" customHeight="false" outlineLevel="0" collapsed="false"/>
    <row r="6186" customFormat="false" ht="15" hidden="false" customHeight="false" outlineLevel="0" collapsed="false"/>
    <row r="6187" customFormat="false" ht="15" hidden="false" customHeight="false" outlineLevel="0" collapsed="false"/>
    <row r="6188" customFormat="false" ht="15" hidden="false" customHeight="false" outlineLevel="0" collapsed="false"/>
    <row r="6189" customFormat="false" ht="15" hidden="false" customHeight="false" outlineLevel="0" collapsed="false"/>
    <row r="6190" customFormat="false" ht="15" hidden="false" customHeight="false" outlineLevel="0" collapsed="false"/>
    <row r="6191" customFormat="false" ht="15" hidden="false" customHeight="false" outlineLevel="0" collapsed="false"/>
    <row r="6192" customFormat="false" ht="15" hidden="false" customHeight="false" outlineLevel="0" collapsed="false"/>
    <row r="6193" customFormat="false" ht="15" hidden="false" customHeight="false" outlineLevel="0" collapsed="false"/>
    <row r="6194" customFormat="false" ht="15" hidden="false" customHeight="false" outlineLevel="0" collapsed="false"/>
    <row r="6195" customFormat="false" ht="15" hidden="false" customHeight="false" outlineLevel="0" collapsed="false"/>
    <row r="6196" customFormat="false" ht="15" hidden="false" customHeight="false" outlineLevel="0" collapsed="false"/>
    <row r="6197" customFormat="false" ht="15" hidden="false" customHeight="false" outlineLevel="0" collapsed="false"/>
    <row r="6198" customFormat="false" ht="15" hidden="false" customHeight="false" outlineLevel="0" collapsed="false"/>
    <row r="6199" customFormat="false" ht="15" hidden="false" customHeight="false" outlineLevel="0" collapsed="false"/>
    <row r="6200" customFormat="false" ht="15" hidden="false" customHeight="false" outlineLevel="0" collapsed="false"/>
    <row r="6201" customFormat="false" ht="15" hidden="false" customHeight="false" outlineLevel="0" collapsed="false"/>
    <row r="6202" customFormat="false" ht="15" hidden="false" customHeight="false" outlineLevel="0" collapsed="false"/>
    <row r="6203" customFormat="false" ht="15" hidden="false" customHeight="false" outlineLevel="0" collapsed="false"/>
    <row r="6204" customFormat="false" ht="15" hidden="false" customHeight="false" outlineLevel="0" collapsed="false"/>
    <row r="6205" customFormat="false" ht="15" hidden="false" customHeight="false" outlineLevel="0" collapsed="false"/>
    <row r="6206" customFormat="false" ht="15" hidden="false" customHeight="false" outlineLevel="0" collapsed="false"/>
    <row r="6207" customFormat="false" ht="15" hidden="false" customHeight="false" outlineLevel="0" collapsed="false"/>
    <row r="6208" customFormat="false" ht="15" hidden="false" customHeight="false" outlineLevel="0" collapsed="false"/>
    <row r="6209" customFormat="false" ht="15" hidden="false" customHeight="false" outlineLevel="0" collapsed="false"/>
    <row r="6210" customFormat="false" ht="15" hidden="false" customHeight="false" outlineLevel="0" collapsed="false"/>
    <row r="6211" customFormat="false" ht="15" hidden="false" customHeight="false" outlineLevel="0" collapsed="false"/>
    <row r="6212" customFormat="false" ht="15" hidden="false" customHeight="false" outlineLevel="0" collapsed="false"/>
    <row r="6213" customFormat="false" ht="15" hidden="false" customHeight="false" outlineLevel="0" collapsed="false"/>
    <row r="6214" customFormat="false" ht="15" hidden="false" customHeight="false" outlineLevel="0" collapsed="false"/>
    <row r="6215" customFormat="false" ht="15" hidden="false" customHeight="false" outlineLevel="0" collapsed="false"/>
    <row r="6216" customFormat="false" ht="15" hidden="false" customHeight="false" outlineLevel="0" collapsed="false"/>
    <row r="6217" customFormat="false" ht="15" hidden="false" customHeight="false" outlineLevel="0" collapsed="false"/>
    <row r="6218" customFormat="false" ht="15" hidden="false" customHeight="false" outlineLevel="0" collapsed="false"/>
    <row r="6219" customFormat="false" ht="15" hidden="false" customHeight="false" outlineLevel="0" collapsed="false"/>
    <row r="6220" customFormat="false" ht="15" hidden="false" customHeight="false" outlineLevel="0" collapsed="false"/>
    <row r="6221" customFormat="false" ht="15" hidden="false" customHeight="false" outlineLevel="0" collapsed="false"/>
    <row r="6222" customFormat="false" ht="15" hidden="false" customHeight="false" outlineLevel="0" collapsed="false"/>
    <row r="6223" customFormat="false" ht="15" hidden="false" customHeight="false" outlineLevel="0" collapsed="false"/>
    <row r="6224" customFormat="false" ht="15" hidden="false" customHeight="false" outlineLevel="0" collapsed="false"/>
    <row r="6225" customFormat="false" ht="15" hidden="false" customHeight="false" outlineLevel="0" collapsed="false"/>
    <row r="6226" customFormat="false" ht="15" hidden="false" customHeight="false" outlineLevel="0" collapsed="false"/>
    <row r="6227" customFormat="false" ht="15" hidden="false" customHeight="false" outlineLevel="0" collapsed="false"/>
    <row r="6228" customFormat="false" ht="15" hidden="false" customHeight="false" outlineLevel="0" collapsed="false"/>
    <row r="6229" customFormat="false" ht="15" hidden="false" customHeight="false" outlineLevel="0" collapsed="false"/>
    <row r="6230" customFormat="false" ht="15" hidden="false" customHeight="false" outlineLevel="0" collapsed="false"/>
    <row r="6231" customFormat="false" ht="15" hidden="false" customHeight="false" outlineLevel="0" collapsed="false"/>
    <row r="6232" customFormat="false" ht="15" hidden="false" customHeight="false" outlineLevel="0" collapsed="false"/>
    <row r="6233" customFormat="false" ht="15" hidden="false" customHeight="false" outlineLevel="0" collapsed="false"/>
    <row r="6234" customFormat="false" ht="15" hidden="false" customHeight="false" outlineLevel="0" collapsed="false"/>
    <row r="6235" customFormat="false" ht="15" hidden="false" customHeight="false" outlineLevel="0" collapsed="false"/>
    <row r="6236" customFormat="false" ht="15" hidden="false" customHeight="false" outlineLevel="0" collapsed="false"/>
    <row r="6237" customFormat="false" ht="15" hidden="false" customHeight="false" outlineLevel="0" collapsed="false"/>
    <row r="6238" customFormat="false" ht="15" hidden="false" customHeight="false" outlineLevel="0" collapsed="false"/>
    <row r="6239" customFormat="false" ht="15" hidden="false" customHeight="false" outlineLevel="0" collapsed="false"/>
    <row r="6240" customFormat="false" ht="15" hidden="false" customHeight="false" outlineLevel="0" collapsed="false"/>
    <row r="6241" customFormat="false" ht="15" hidden="false" customHeight="false" outlineLevel="0" collapsed="false"/>
    <row r="6242" customFormat="false" ht="15" hidden="false" customHeight="false" outlineLevel="0" collapsed="false"/>
    <row r="6243" customFormat="false" ht="15" hidden="false" customHeight="false" outlineLevel="0" collapsed="false"/>
    <row r="6244" customFormat="false" ht="15" hidden="false" customHeight="false" outlineLevel="0" collapsed="false"/>
    <row r="6245" customFormat="false" ht="15" hidden="false" customHeight="false" outlineLevel="0" collapsed="false"/>
    <row r="6246" customFormat="false" ht="15" hidden="false" customHeight="false" outlineLevel="0" collapsed="false"/>
    <row r="6247" customFormat="false" ht="15" hidden="false" customHeight="false" outlineLevel="0" collapsed="false"/>
    <row r="6248" customFormat="false" ht="15" hidden="false" customHeight="false" outlineLevel="0" collapsed="false"/>
    <row r="6249" customFormat="false" ht="15" hidden="false" customHeight="false" outlineLevel="0" collapsed="false"/>
    <row r="6250" customFormat="false" ht="15" hidden="false" customHeight="false" outlineLevel="0" collapsed="false"/>
    <row r="6251" customFormat="false" ht="15" hidden="false" customHeight="false" outlineLevel="0" collapsed="false"/>
    <row r="6252" customFormat="false" ht="15" hidden="false" customHeight="false" outlineLevel="0" collapsed="false"/>
    <row r="6253" customFormat="false" ht="15" hidden="false" customHeight="false" outlineLevel="0" collapsed="false"/>
    <row r="6254" customFormat="false" ht="15" hidden="false" customHeight="false" outlineLevel="0" collapsed="false"/>
    <row r="6255" customFormat="false" ht="15" hidden="false" customHeight="false" outlineLevel="0" collapsed="false"/>
    <row r="6256" customFormat="false" ht="15" hidden="false" customHeight="false" outlineLevel="0" collapsed="false"/>
    <row r="6257" customFormat="false" ht="15" hidden="false" customHeight="false" outlineLevel="0" collapsed="false"/>
    <row r="6258" customFormat="false" ht="15" hidden="false" customHeight="false" outlineLevel="0" collapsed="false"/>
    <row r="6259" customFormat="false" ht="15" hidden="false" customHeight="false" outlineLevel="0" collapsed="false"/>
    <row r="6260" customFormat="false" ht="15" hidden="false" customHeight="false" outlineLevel="0" collapsed="false"/>
    <row r="6261" customFormat="false" ht="15" hidden="false" customHeight="false" outlineLevel="0" collapsed="false"/>
    <row r="6262" customFormat="false" ht="15" hidden="false" customHeight="false" outlineLevel="0" collapsed="false"/>
    <row r="6263" customFormat="false" ht="15" hidden="false" customHeight="false" outlineLevel="0" collapsed="false"/>
    <row r="6264" customFormat="false" ht="15" hidden="false" customHeight="false" outlineLevel="0" collapsed="false"/>
    <row r="6265" customFormat="false" ht="15" hidden="false" customHeight="false" outlineLevel="0" collapsed="false"/>
    <row r="6266" customFormat="false" ht="15" hidden="false" customHeight="false" outlineLevel="0" collapsed="false"/>
    <row r="6267" customFormat="false" ht="15" hidden="false" customHeight="false" outlineLevel="0" collapsed="false"/>
    <row r="6268" customFormat="false" ht="15" hidden="false" customHeight="false" outlineLevel="0" collapsed="false"/>
    <row r="6269" customFormat="false" ht="15" hidden="false" customHeight="false" outlineLevel="0" collapsed="false"/>
    <row r="6270" customFormat="false" ht="15" hidden="false" customHeight="false" outlineLevel="0" collapsed="false"/>
    <row r="6271" customFormat="false" ht="15" hidden="false" customHeight="false" outlineLevel="0" collapsed="false"/>
    <row r="6272" customFormat="false" ht="15" hidden="false" customHeight="false" outlineLevel="0" collapsed="false"/>
    <row r="6273" customFormat="false" ht="15" hidden="false" customHeight="false" outlineLevel="0" collapsed="false"/>
    <row r="6274" customFormat="false" ht="15" hidden="false" customHeight="false" outlineLevel="0" collapsed="false"/>
    <row r="6275" customFormat="false" ht="15" hidden="false" customHeight="false" outlineLevel="0" collapsed="false"/>
    <row r="6276" customFormat="false" ht="15" hidden="false" customHeight="false" outlineLevel="0" collapsed="false"/>
    <row r="6277" customFormat="false" ht="15" hidden="false" customHeight="false" outlineLevel="0" collapsed="false"/>
    <row r="6278" customFormat="false" ht="15" hidden="false" customHeight="false" outlineLevel="0" collapsed="false"/>
    <row r="6279" customFormat="false" ht="15" hidden="false" customHeight="false" outlineLevel="0" collapsed="false"/>
    <row r="6280" customFormat="false" ht="15" hidden="false" customHeight="false" outlineLevel="0" collapsed="false"/>
    <row r="6281" customFormat="false" ht="15" hidden="false" customHeight="false" outlineLevel="0" collapsed="false"/>
    <row r="6282" customFormat="false" ht="15" hidden="false" customHeight="false" outlineLevel="0" collapsed="false"/>
    <row r="6283" customFormat="false" ht="15" hidden="false" customHeight="false" outlineLevel="0" collapsed="false"/>
    <row r="6284" customFormat="false" ht="15" hidden="false" customHeight="false" outlineLevel="0" collapsed="false"/>
    <row r="6285" customFormat="false" ht="15" hidden="false" customHeight="false" outlineLevel="0" collapsed="false"/>
    <row r="6286" customFormat="false" ht="15" hidden="false" customHeight="false" outlineLevel="0" collapsed="false"/>
    <row r="6287" customFormat="false" ht="15" hidden="false" customHeight="false" outlineLevel="0" collapsed="false"/>
    <row r="6288" customFormat="false" ht="15" hidden="false" customHeight="false" outlineLevel="0" collapsed="false"/>
    <row r="6289" customFormat="false" ht="15" hidden="false" customHeight="false" outlineLevel="0" collapsed="false"/>
    <row r="6290" customFormat="false" ht="15" hidden="false" customHeight="false" outlineLevel="0" collapsed="false"/>
    <row r="6291" customFormat="false" ht="15" hidden="false" customHeight="false" outlineLevel="0" collapsed="false"/>
    <row r="6292" customFormat="false" ht="15" hidden="false" customHeight="false" outlineLevel="0" collapsed="false"/>
    <row r="6293" customFormat="false" ht="15" hidden="false" customHeight="false" outlineLevel="0" collapsed="false"/>
    <row r="6294" customFormat="false" ht="15" hidden="false" customHeight="false" outlineLevel="0" collapsed="false"/>
    <row r="6295" customFormat="false" ht="15" hidden="false" customHeight="false" outlineLevel="0" collapsed="false"/>
    <row r="6296" customFormat="false" ht="15" hidden="false" customHeight="false" outlineLevel="0" collapsed="false"/>
    <row r="6297" customFormat="false" ht="15" hidden="false" customHeight="false" outlineLevel="0" collapsed="false"/>
    <row r="6298" customFormat="false" ht="15" hidden="false" customHeight="false" outlineLevel="0" collapsed="false"/>
    <row r="6299" customFormat="false" ht="15" hidden="false" customHeight="false" outlineLevel="0" collapsed="false"/>
    <row r="6300" customFormat="false" ht="15" hidden="false" customHeight="false" outlineLevel="0" collapsed="false"/>
    <row r="6301" customFormat="false" ht="15" hidden="false" customHeight="false" outlineLevel="0" collapsed="false"/>
    <row r="6302" customFormat="false" ht="15" hidden="false" customHeight="false" outlineLevel="0" collapsed="false"/>
    <row r="6303" customFormat="false" ht="15" hidden="false" customHeight="false" outlineLevel="0" collapsed="false"/>
    <row r="6304" customFormat="false" ht="15" hidden="false" customHeight="false" outlineLevel="0" collapsed="false"/>
    <row r="6305" customFormat="false" ht="15" hidden="false" customHeight="false" outlineLevel="0" collapsed="false"/>
    <row r="6306" customFormat="false" ht="15" hidden="false" customHeight="false" outlineLevel="0" collapsed="false"/>
    <row r="6307" customFormat="false" ht="15" hidden="false" customHeight="false" outlineLevel="0" collapsed="false"/>
    <row r="6308" customFormat="false" ht="15" hidden="false" customHeight="false" outlineLevel="0" collapsed="false"/>
    <row r="6309" customFormat="false" ht="15" hidden="false" customHeight="false" outlineLevel="0" collapsed="false"/>
    <row r="6310" customFormat="false" ht="15" hidden="false" customHeight="false" outlineLevel="0" collapsed="false"/>
    <row r="6311" customFormat="false" ht="15" hidden="false" customHeight="false" outlineLevel="0" collapsed="false"/>
    <row r="6312" customFormat="false" ht="15" hidden="false" customHeight="false" outlineLevel="0" collapsed="false"/>
    <row r="6313" customFormat="false" ht="15" hidden="false" customHeight="false" outlineLevel="0" collapsed="false"/>
    <row r="6314" customFormat="false" ht="15" hidden="false" customHeight="false" outlineLevel="0" collapsed="false"/>
    <row r="6315" customFormat="false" ht="15" hidden="false" customHeight="false" outlineLevel="0" collapsed="false"/>
    <row r="6316" customFormat="false" ht="15" hidden="false" customHeight="false" outlineLevel="0" collapsed="false"/>
    <row r="6317" customFormat="false" ht="15" hidden="false" customHeight="false" outlineLevel="0" collapsed="false"/>
    <row r="6318" customFormat="false" ht="15" hidden="false" customHeight="false" outlineLevel="0" collapsed="false"/>
    <row r="6319" customFormat="false" ht="15" hidden="false" customHeight="false" outlineLevel="0" collapsed="false"/>
    <row r="6320" customFormat="false" ht="15" hidden="false" customHeight="false" outlineLevel="0" collapsed="false"/>
    <row r="6321" customFormat="false" ht="15" hidden="false" customHeight="false" outlineLevel="0" collapsed="false"/>
    <row r="6322" customFormat="false" ht="15" hidden="false" customHeight="false" outlineLevel="0" collapsed="false"/>
    <row r="6323" customFormat="false" ht="15" hidden="false" customHeight="false" outlineLevel="0" collapsed="false"/>
    <row r="6324" customFormat="false" ht="15" hidden="false" customHeight="false" outlineLevel="0" collapsed="false"/>
    <row r="6325" customFormat="false" ht="15" hidden="false" customHeight="false" outlineLevel="0" collapsed="false"/>
    <row r="6326" customFormat="false" ht="15" hidden="false" customHeight="false" outlineLevel="0" collapsed="false"/>
    <row r="6327" customFormat="false" ht="15" hidden="false" customHeight="false" outlineLevel="0" collapsed="false"/>
    <row r="6328" customFormat="false" ht="15" hidden="false" customHeight="false" outlineLevel="0" collapsed="false"/>
    <row r="6329" customFormat="false" ht="15" hidden="false" customHeight="false" outlineLevel="0" collapsed="false"/>
    <row r="6330" customFormat="false" ht="15" hidden="false" customHeight="false" outlineLevel="0" collapsed="false"/>
    <row r="6331" customFormat="false" ht="15" hidden="false" customHeight="false" outlineLevel="0" collapsed="false"/>
    <row r="6332" customFormat="false" ht="15" hidden="false" customHeight="false" outlineLevel="0" collapsed="false"/>
    <row r="6333" customFormat="false" ht="15" hidden="false" customHeight="false" outlineLevel="0" collapsed="false"/>
    <row r="6334" customFormat="false" ht="15" hidden="false" customHeight="false" outlineLevel="0" collapsed="false"/>
    <row r="6335" customFormat="false" ht="15" hidden="false" customHeight="false" outlineLevel="0" collapsed="false"/>
    <row r="6336" customFormat="false" ht="15" hidden="false" customHeight="false" outlineLevel="0" collapsed="false"/>
    <row r="6337" customFormat="false" ht="15" hidden="false" customHeight="false" outlineLevel="0" collapsed="false"/>
    <row r="6338" customFormat="false" ht="15" hidden="false" customHeight="false" outlineLevel="0" collapsed="false"/>
    <row r="6339" customFormat="false" ht="15" hidden="false" customHeight="false" outlineLevel="0" collapsed="false"/>
    <row r="6340" customFormat="false" ht="15" hidden="false" customHeight="false" outlineLevel="0" collapsed="false"/>
    <row r="6341" customFormat="false" ht="15" hidden="false" customHeight="false" outlineLevel="0" collapsed="false"/>
    <row r="6342" customFormat="false" ht="15" hidden="false" customHeight="false" outlineLevel="0" collapsed="false"/>
    <row r="6343" customFormat="false" ht="15" hidden="false" customHeight="false" outlineLevel="0" collapsed="false"/>
    <row r="6344" customFormat="false" ht="15" hidden="false" customHeight="false" outlineLevel="0" collapsed="false"/>
    <row r="6345" customFormat="false" ht="15" hidden="false" customHeight="false" outlineLevel="0" collapsed="false"/>
    <row r="6346" customFormat="false" ht="15" hidden="false" customHeight="false" outlineLevel="0" collapsed="false"/>
    <row r="6347" customFormat="false" ht="15" hidden="false" customHeight="false" outlineLevel="0" collapsed="false"/>
    <row r="6348" customFormat="false" ht="15" hidden="false" customHeight="false" outlineLevel="0" collapsed="false"/>
    <row r="6349" customFormat="false" ht="15" hidden="false" customHeight="false" outlineLevel="0" collapsed="false"/>
    <row r="6350" customFormat="false" ht="15" hidden="false" customHeight="false" outlineLevel="0" collapsed="false"/>
    <row r="6351" customFormat="false" ht="15" hidden="false" customHeight="false" outlineLevel="0" collapsed="false"/>
    <row r="6352" customFormat="false" ht="15" hidden="false" customHeight="false" outlineLevel="0" collapsed="false"/>
    <row r="6353" customFormat="false" ht="15" hidden="false" customHeight="false" outlineLevel="0" collapsed="false"/>
    <row r="6354" customFormat="false" ht="15" hidden="false" customHeight="false" outlineLevel="0" collapsed="false"/>
    <row r="6355" customFormat="false" ht="15" hidden="false" customHeight="false" outlineLevel="0" collapsed="false"/>
    <row r="6356" customFormat="false" ht="15" hidden="false" customHeight="false" outlineLevel="0" collapsed="false"/>
    <row r="6357" customFormat="false" ht="15" hidden="false" customHeight="false" outlineLevel="0" collapsed="false"/>
    <row r="6358" customFormat="false" ht="15" hidden="false" customHeight="false" outlineLevel="0" collapsed="false"/>
    <row r="6359" customFormat="false" ht="15" hidden="false" customHeight="false" outlineLevel="0" collapsed="false"/>
    <row r="6360" customFormat="false" ht="15" hidden="false" customHeight="false" outlineLevel="0" collapsed="false"/>
    <row r="6361" customFormat="false" ht="15" hidden="false" customHeight="false" outlineLevel="0" collapsed="false"/>
    <row r="6362" customFormat="false" ht="15" hidden="false" customHeight="false" outlineLevel="0" collapsed="false"/>
    <row r="6363" customFormat="false" ht="15" hidden="false" customHeight="false" outlineLevel="0" collapsed="false"/>
    <row r="6364" customFormat="false" ht="15" hidden="false" customHeight="false" outlineLevel="0" collapsed="false"/>
    <row r="6365" customFormat="false" ht="15" hidden="false" customHeight="false" outlineLevel="0" collapsed="false"/>
    <row r="6366" customFormat="false" ht="15" hidden="false" customHeight="false" outlineLevel="0" collapsed="false"/>
    <row r="6367" customFormat="false" ht="15" hidden="false" customHeight="false" outlineLevel="0" collapsed="false"/>
    <row r="6368" customFormat="false" ht="15" hidden="false" customHeight="false" outlineLevel="0" collapsed="false"/>
    <row r="6369" customFormat="false" ht="15" hidden="false" customHeight="false" outlineLevel="0" collapsed="false"/>
    <row r="6370" customFormat="false" ht="15" hidden="false" customHeight="false" outlineLevel="0" collapsed="false"/>
    <row r="6371" customFormat="false" ht="15" hidden="false" customHeight="false" outlineLevel="0" collapsed="false"/>
    <row r="6372" customFormat="false" ht="15" hidden="false" customHeight="false" outlineLevel="0" collapsed="false"/>
    <row r="6373" customFormat="false" ht="15" hidden="false" customHeight="false" outlineLevel="0" collapsed="false"/>
    <row r="6374" customFormat="false" ht="15" hidden="false" customHeight="false" outlineLevel="0" collapsed="false"/>
    <row r="6375" customFormat="false" ht="15" hidden="false" customHeight="false" outlineLevel="0" collapsed="false"/>
    <row r="6376" customFormat="false" ht="15" hidden="false" customHeight="false" outlineLevel="0" collapsed="false"/>
    <row r="6377" customFormat="false" ht="15" hidden="false" customHeight="false" outlineLevel="0" collapsed="false"/>
    <row r="6378" customFormat="false" ht="15" hidden="false" customHeight="false" outlineLevel="0" collapsed="false"/>
    <row r="6379" customFormat="false" ht="15" hidden="false" customHeight="false" outlineLevel="0" collapsed="false"/>
    <row r="6380" customFormat="false" ht="15" hidden="false" customHeight="false" outlineLevel="0" collapsed="false"/>
    <row r="6381" customFormat="false" ht="15" hidden="false" customHeight="false" outlineLevel="0" collapsed="false"/>
    <row r="6382" customFormat="false" ht="15" hidden="false" customHeight="false" outlineLevel="0" collapsed="false"/>
    <row r="6383" customFormat="false" ht="15" hidden="false" customHeight="false" outlineLevel="0" collapsed="false"/>
    <row r="6384" customFormat="false" ht="15" hidden="false" customHeight="false" outlineLevel="0" collapsed="false"/>
    <row r="6385" customFormat="false" ht="15" hidden="false" customHeight="false" outlineLevel="0" collapsed="false"/>
    <row r="6386" customFormat="false" ht="15" hidden="false" customHeight="false" outlineLevel="0" collapsed="false"/>
    <row r="6387" customFormat="false" ht="15" hidden="false" customHeight="false" outlineLevel="0" collapsed="false"/>
    <row r="6388" customFormat="false" ht="15" hidden="false" customHeight="false" outlineLevel="0" collapsed="false"/>
    <row r="6389" customFormat="false" ht="15" hidden="false" customHeight="false" outlineLevel="0" collapsed="false"/>
    <row r="6390" customFormat="false" ht="15" hidden="false" customHeight="false" outlineLevel="0" collapsed="false"/>
    <row r="6391" customFormat="false" ht="15" hidden="false" customHeight="false" outlineLevel="0" collapsed="false"/>
    <row r="6392" customFormat="false" ht="15" hidden="false" customHeight="false" outlineLevel="0" collapsed="false"/>
    <row r="6393" customFormat="false" ht="15" hidden="false" customHeight="false" outlineLevel="0" collapsed="false"/>
    <row r="6394" customFormat="false" ht="15" hidden="false" customHeight="false" outlineLevel="0" collapsed="false"/>
    <row r="6395" customFormat="false" ht="15" hidden="false" customHeight="false" outlineLevel="0" collapsed="false"/>
    <row r="6396" customFormat="false" ht="15" hidden="false" customHeight="false" outlineLevel="0" collapsed="false"/>
    <row r="6397" customFormat="false" ht="15" hidden="false" customHeight="false" outlineLevel="0" collapsed="false"/>
    <row r="6398" customFormat="false" ht="15" hidden="false" customHeight="false" outlineLevel="0" collapsed="false"/>
    <row r="6399" customFormat="false" ht="15" hidden="false" customHeight="false" outlineLevel="0" collapsed="false"/>
    <row r="6400" customFormat="false" ht="15" hidden="false" customHeight="false" outlineLevel="0" collapsed="false"/>
    <row r="6401" customFormat="false" ht="15" hidden="false" customHeight="false" outlineLevel="0" collapsed="false"/>
    <row r="6402" customFormat="false" ht="15" hidden="false" customHeight="false" outlineLevel="0" collapsed="false"/>
    <row r="6403" customFormat="false" ht="15" hidden="false" customHeight="false" outlineLevel="0" collapsed="false"/>
    <row r="6404" customFormat="false" ht="15" hidden="false" customHeight="false" outlineLevel="0" collapsed="false"/>
    <row r="6405" customFormat="false" ht="15" hidden="false" customHeight="false" outlineLevel="0" collapsed="false"/>
    <row r="6406" customFormat="false" ht="15" hidden="false" customHeight="false" outlineLevel="0" collapsed="false"/>
    <row r="6407" customFormat="false" ht="15" hidden="false" customHeight="false" outlineLevel="0" collapsed="false"/>
    <row r="6408" customFormat="false" ht="15" hidden="false" customHeight="false" outlineLevel="0" collapsed="false"/>
    <row r="6409" customFormat="false" ht="15" hidden="false" customHeight="false" outlineLevel="0" collapsed="false"/>
    <row r="6410" customFormat="false" ht="15" hidden="false" customHeight="false" outlineLevel="0" collapsed="false"/>
    <row r="6411" customFormat="false" ht="15" hidden="false" customHeight="false" outlineLevel="0" collapsed="false"/>
    <row r="6412" customFormat="false" ht="15" hidden="false" customHeight="false" outlineLevel="0" collapsed="false"/>
    <row r="6413" customFormat="false" ht="15" hidden="false" customHeight="false" outlineLevel="0" collapsed="false"/>
    <row r="6414" customFormat="false" ht="15" hidden="false" customHeight="false" outlineLevel="0" collapsed="false"/>
    <row r="6415" customFormat="false" ht="15" hidden="false" customHeight="false" outlineLevel="0" collapsed="false"/>
    <row r="6416" customFormat="false" ht="15" hidden="false" customHeight="false" outlineLevel="0" collapsed="false"/>
    <row r="6417" customFormat="false" ht="15" hidden="false" customHeight="false" outlineLevel="0" collapsed="false"/>
    <row r="6418" customFormat="false" ht="15" hidden="false" customHeight="false" outlineLevel="0" collapsed="false"/>
    <row r="6419" customFormat="false" ht="15" hidden="false" customHeight="false" outlineLevel="0" collapsed="false"/>
    <row r="6420" customFormat="false" ht="15" hidden="false" customHeight="false" outlineLevel="0" collapsed="false"/>
    <row r="6421" customFormat="false" ht="15" hidden="false" customHeight="false" outlineLevel="0" collapsed="false"/>
    <row r="6422" customFormat="false" ht="15" hidden="false" customHeight="false" outlineLevel="0" collapsed="false"/>
    <row r="6423" customFormat="false" ht="15" hidden="false" customHeight="false" outlineLevel="0" collapsed="false"/>
    <row r="6424" customFormat="false" ht="15" hidden="false" customHeight="false" outlineLevel="0" collapsed="false"/>
    <row r="6425" customFormat="false" ht="15" hidden="false" customHeight="false" outlineLevel="0" collapsed="false"/>
    <row r="6426" customFormat="false" ht="15" hidden="false" customHeight="false" outlineLevel="0" collapsed="false"/>
    <row r="6427" customFormat="false" ht="15" hidden="false" customHeight="false" outlineLevel="0" collapsed="false"/>
    <row r="6428" customFormat="false" ht="15" hidden="false" customHeight="false" outlineLevel="0" collapsed="false"/>
    <row r="6429" customFormat="false" ht="15" hidden="false" customHeight="false" outlineLevel="0" collapsed="false"/>
    <row r="6430" customFormat="false" ht="15" hidden="false" customHeight="false" outlineLevel="0" collapsed="false"/>
    <row r="6431" customFormat="false" ht="15" hidden="false" customHeight="false" outlineLevel="0" collapsed="false"/>
    <row r="6432" customFormat="false" ht="15" hidden="false" customHeight="false" outlineLevel="0" collapsed="false"/>
    <row r="6433" customFormat="false" ht="15" hidden="false" customHeight="false" outlineLevel="0" collapsed="false"/>
    <row r="6434" customFormat="false" ht="15" hidden="false" customHeight="false" outlineLevel="0" collapsed="false"/>
    <row r="6435" customFormat="false" ht="15" hidden="false" customHeight="false" outlineLevel="0" collapsed="false"/>
    <row r="6436" customFormat="false" ht="15" hidden="false" customHeight="false" outlineLevel="0" collapsed="false"/>
    <row r="6437" customFormat="false" ht="15" hidden="false" customHeight="false" outlineLevel="0" collapsed="false"/>
    <row r="6438" customFormat="false" ht="15" hidden="false" customHeight="false" outlineLevel="0" collapsed="false"/>
    <row r="6439" customFormat="false" ht="15" hidden="false" customHeight="false" outlineLevel="0" collapsed="false"/>
    <row r="6440" customFormat="false" ht="15" hidden="false" customHeight="false" outlineLevel="0" collapsed="false"/>
    <row r="6441" customFormat="false" ht="15" hidden="false" customHeight="false" outlineLevel="0" collapsed="false"/>
    <row r="6442" customFormat="false" ht="15" hidden="false" customHeight="false" outlineLevel="0" collapsed="false"/>
    <row r="6443" customFormat="false" ht="15" hidden="false" customHeight="false" outlineLevel="0" collapsed="false"/>
    <row r="6444" customFormat="false" ht="15" hidden="false" customHeight="false" outlineLevel="0" collapsed="false"/>
    <row r="6445" customFormat="false" ht="15" hidden="false" customHeight="false" outlineLevel="0" collapsed="false"/>
    <row r="6446" customFormat="false" ht="15" hidden="false" customHeight="false" outlineLevel="0" collapsed="false"/>
    <row r="6447" customFormat="false" ht="15" hidden="false" customHeight="false" outlineLevel="0" collapsed="false"/>
    <row r="6448" customFormat="false" ht="15" hidden="false" customHeight="false" outlineLevel="0" collapsed="false"/>
    <row r="6449" customFormat="false" ht="15" hidden="false" customHeight="false" outlineLevel="0" collapsed="false"/>
    <row r="6450" customFormat="false" ht="15" hidden="false" customHeight="false" outlineLevel="0" collapsed="false"/>
    <row r="6451" customFormat="false" ht="15" hidden="false" customHeight="false" outlineLevel="0" collapsed="false"/>
    <row r="6452" customFormat="false" ht="15" hidden="false" customHeight="false" outlineLevel="0" collapsed="false"/>
    <row r="6453" customFormat="false" ht="15" hidden="false" customHeight="false" outlineLevel="0" collapsed="false"/>
    <row r="6454" customFormat="false" ht="15" hidden="false" customHeight="false" outlineLevel="0" collapsed="false"/>
    <row r="6455" customFormat="false" ht="15" hidden="false" customHeight="false" outlineLevel="0" collapsed="false"/>
    <row r="6456" customFormat="false" ht="15" hidden="false" customHeight="false" outlineLevel="0" collapsed="false"/>
    <row r="6457" customFormat="false" ht="15" hidden="false" customHeight="false" outlineLevel="0" collapsed="false"/>
    <row r="6458" customFormat="false" ht="15" hidden="false" customHeight="false" outlineLevel="0" collapsed="false"/>
    <row r="6459" customFormat="false" ht="15" hidden="false" customHeight="false" outlineLevel="0" collapsed="false"/>
    <row r="6460" customFormat="false" ht="15" hidden="false" customHeight="false" outlineLevel="0" collapsed="false"/>
    <row r="6461" customFormat="false" ht="15" hidden="false" customHeight="false" outlineLevel="0" collapsed="false"/>
    <row r="6462" customFormat="false" ht="15" hidden="false" customHeight="false" outlineLevel="0" collapsed="false"/>
    <row r="6463" customFormat="false" ht="15" hidden="false" customHeight="false" outlineLevel="0" collapsed="false"/>
    <row r="6464" customFormat="false" ht="15" hidden="false" customHeight="false" outlineLevel="0" collapsed="false"/>
    <row r="6465" customFormat="false" ht="15" hidden="false" customHeight="false" outlineLevel="0" collapsed="false"/>
    <row r="6466" customFormat="false" ht="15" hidden="false" customHeight="false" outlineLevel="0" collapsed="false"/>
    <row r="6467" customFormat="false" ht="15" hidden="false" customHeight="false" outlineLevel="0" collapsed="false"/>
    <row r="6468" customFormat="false" ht="15" hidden="false" customHeight="false" outlineLevel="0" collapsed="false"/>
    <row r="6469" customFormat="false" ht="15" hidden="false" customHeight="false" outlineLevel="0" collapsed="false"/>
    <row r="6470" customFormat="false" ht="15" hidden="false" customHeight="false" outlineLevel="0" collapsed="false"/>
    <row r="6471" customFormat="false" ht="15" hidden="false" customHeight="false" outlineLevel="0" collapsed="false"/>
    <row r="6472" customFormat="false" ht="15" hidden="false" customHeight="false" outlineLevel="0" collapsed="false"/>
    <row r="6473" customFormat="false" ht="15" hidden="false" customHeight="false" outlineLevel="0" collapsed="false"/>
    <row r="6474" customFormat="false" ht="15" hidden="false" customHeight="false" outlineLevel="0" collapsed="false"/>
    <row r="6475" customFormat="false" ht="15" hidden="false" customHeight="false" outlineLevel="0" collapsed="false"/>
    <row r="6476" customFormat="false" ht="15" hidden="false" customHeight="false" outlineLevel="0" collapsed="false"/>
    <row r="6477" customFormat="false" ht="15" hidden="false" customHeight="false" outlineLevel="0" collapsed="false"/>
    <row r="6478" customFormat="false" ht="15" hidden="false" customHeight="false" outlineLevel="0" collapsed="false"/>
    <row r="6479" customFormat="false" ht="15" hidden="false" customHeight="false" outlineLevel="0" collapsed="false"/>
    <row r="6480" customFormat="false" ht="15" hidden="false" customHeight="false" outlineLevel="0" collapsed="false"/>
    <row r="6481" customFormat="false" ht="15" hidden="false" customHeight="false" outlineLevel="0" collapsed="false"/>
    <row r="6482" customFormat="false" ht="15" hidden="false" customHeight="false" outlineLevel="0" collapsed="false"/>
    <row r="6483" customFormat="false" ht="15" hidden="false" customHeight="false" outlineLevel="0" collapsed="false"/>
    <row r="6484" customFormat="false" ht="15" hidden="false" customHeight="false" outlineLevel="0" collapsed="false"/>
    <row r="6485" customFormat="false" ht="15" hidden="false" customHeight="false" outlineLevel="0" collapsed="false"/>
    <row r="6486" customFormat="false" ht="15" hidden="false" customHeight="false" outlineLevel="0" collapsed="false"/>
    <row r="6487" customFormat="false" ht="15" hidden="false" customHeight="false" outlineLevel="0" collapsed="false"/>
    <row r="6488" customFormat="false" ht="15" hidden="false" customHeight="false" outlineLevel="0" collapsed="false"/>
    <row r="6489" customFormat="false" ht="15" hidden="false" customHeight="false" outlineLevel="0" collapsed="false"/>
    <row r="6490" customFormat="false" ht="15" hidden="false" customHeight="false" outlineLevel="0" collapsed="false"/>
    <row r="6491" customFormat="false" ht="15" hidden="false" customHeight="false" outlineLevel="0" collapsed="false"/>
    <row r="6492" customFormat="false" ht="15" hidden="false" customHeight="false" outlineLevel="0" collapsed="false"/>
    <row r="6493" customFormat="false" ht="15" hidden="false" customHeight="false" outlineLevel="0" collapsed="false"/>
    <row r="6494" customFormat="false" ht="15" hidden="false" customHeight="false" outlineLevel="0" collapsed="false"/>
    <row r="6495" customFormat="false" ht="15" hidden="false" customHeight="false" outlineLevel="0" collapsed="false"/>
    <row r="6496" customFormat="false" ht="15" hidden="false" customHeight="false" outlineLevel="0" collapsed="false"/>
    <row r="6497" customFormat="false" ht="15" hidden="false" customHeight="false" outlineLevel="0" collapsed="false"/>
    <row r="6498" customFormat="false" ht="15" hidden="false" customHeight="false" outlineLevel="0" collapsed="false"/>
    <row r="6499" customFormat="false" ht="15" hidden="false" customHeight="false" outlineLevel="0" collapsed="false"/>
    <row r="6500" customFormat="false" ht="15" hidden="false" customHeight="false" outlineLevel="0" collapsed="false"/>
    <row r="6501" customFormat="false" ht="15" hidden="false" customHeight="false" outlineLevel="0" collapsed="false"/>
    <row r="6502" customFormat="false" ht="15" hidden="false" customHeight="false" outlineLevel="0" collapsed="false"/>
    <row r="6503" customFormat="false" ht="15" hidden="false" customHeight="false" outlineLevel="0" collapsed="false"/>
    <row r="6504" customFormat="false" ht="15" hidden="false" customHeight="false" outlineLevel="0" collapsed="false"/>
    <row r="6505" customFormat="false" ht="15" hidden="false" customHeight="false" outlineLevel="0" collapsed="false"/>
    <row r="6506" customFormat="false" ht="15" hidden="false" customHeight="false" outlineLevel="0" collapsed="false"/>
    <row r="6507" customFormat="false" ht="15" hidden="false" customHeight="false" outlineLevel="0" collapsed="false"/>
    <row r="6508" customFormat="false" ht="15" hidden="false" customHeight="false" outlineLevel="0" collapsed="false"/>
    <row r="6509" customFormat="false" ht="15" hidden="false" customHeight="false" outlineLevel="0" collapsed="false"/>
    <row r="6510" customFormat="false" ht="15" hidden="false" customHeight="false" outlineLevel="0" collapsed="false"/>
    <row r="6511" customFormat="false" ht="15" hidden="false" customHeight="false" outlineLevel="0" collapsed="false"/>
    <row r="6512" customFormat="false" ht="15" hidden="false" customHeight="false" outlineLevel="0" collapsed="false"/>
    <row r="6513" customFormat="false" ht="15" hidden="false" customHeight="false" outlineLevel="0" collapsed="false"/>
    <row r="6514" customFormat="false" ht="15" hidden="false" customHeight="false" outlineLevel="0" collapsed="false"/>
    <row r="6515" customFormat="false" ht="15" hidden="false" customHeight="false" outlineLevel="0" collapsed="false"/>
    <row r="6516" customFormat="false" ht="15" hidden="false" customHeight="false" outlineLevel="0" collapsed="false"/>
    <row r="6517" customFormat="false" ht="15" hidden="false" customHeight="false" outlineLevel="0" collapsed="false"/>
    <row r="6518" customFormat="false" ht="15" hidden="false" customHeight="false" outlineLevel="0" collapsed="false"/>
    <row r="6519" customFormat="false" ht="15" hidden="false" customHeight="false" outlineLevel="0" collapsed="false"/>
    <row r="6520" customFormat="false" ht="15" hidden="false" customHeight="false" outlineLevel="0" collapsed="false"/>
    <row r="6521" customFormat="false" ht="15" hidden="false" customHeight="false" outlineLevel="0" collapsed="false"/>
    <row r="6522" customFormat="false" ht="15" hidden="false" customHeight="false" outlineLevel="0" collapsed="false"/>
    <row r="6523" customFormat="false" ht="15" hidden="false" customHeight="false" outlineLevel="0" collapsed="false"/>
    <row r="6524" customFormat="false" ht="15" hidden="false" customHeight="false" outlineLevel="0" collapsed="false"/>
    <row r="6525" customFormat="false" ht="15" hidden="false" customHeight="false" outlineLevel="0" collapsed="false"/>
    <row r="6526" customFormat="false" ht="15" hidden="false" customHeight="false" outlineLevel="0" collapsed="false"/>
    <row r="6527" customFormat="false" ht="15" hidden="false" customHeight="false" outlineLevel="0" collapsed="false"/>
    <row r="6528" customFormat="false" ht="15" hidden="false" customHeight="false" outlineLevel="0" collapsed="false"/>
    <row r="6529" customFormat="false" ht="15" hidden="false" customHeight="false" outlineLevel="0" collapsed="false"/>
    <row r="6530" customFormat="false" ht="15" hidden="false" customHeight="false" outlineLevel="0" collapsed="false"/>
    <row r="6531" customFormat="false" ht="15" hidden="false" customHeight="false" outlineLevel="0" collapsed="false"/>
    <row r="6532" customFormat="false" ht="15" hidden="false" customHeight="false" outlineLevel="0" collapsed="false"/>
    <row r="6533" customFormat="false" ht="15" hidden="false" customHeight="false" outlineLevel="0" collapsed="false"/>
    <row r="6534" customFormat="false" ht="15" hidden="false" customHeight="false" outlineLevel="0" collapsed="false"/>
    <row r="6535" customFormat="false" ht="15" hidden="false" customHeight="false" outlineLevel="0" collapsed="false"/>
    <row r="6536" customFormat="false" ht="15" hidden="false" customHeight="false" outlineLevel="0" collapsed="false"/>
    <row r="6537" customFormat="false" ht="15" hidden="false" customHeight="false" outlineLevel="0" collapsed="false"/>
    <row r="6538" customFormat="false" ht="15" hidden="false" customHeight="false" outlineLevel="0" collapsed="false"/>
    <row r="6539" customFormat="false" ht="15" hidden="false" customHeight="false" outlineLevel="0" collapsed="false"/>
    <row r="6540" customFormat="false" ht="15" hidden="false" customHeight="false" outlineLevel="0" collapsed="false"/>
    <row r="6541" customFormat="false" ht="15" hidden="false" customHeight="false" outlineLevel="0" collapsed="false"/>
    <row r="6542" customFormat="false" ht="15" hidden="false" customHeight="false" outlineLevel="0" collapsed="false"/>
    <row r="6543" customFormat="false" ht="15" hidden="false" customHeight="false" outlineLevel="0" collapsed="false"/>
    <row r="6544" customFormat="false" ht="15" hidden="false" customHeight="false" outlineLevel="0" collapsed="false"/>
    <row r="6545" customFormat="false" ht="15" hidden="false" customHeight="false" outlineLevel="0" collapsed="false"/>
    <row r="6546" customFormat="false" ht="15" hidden="false" customHeight="false" outlineLevel="0" collapsed="false"/>
    <row r="6547" customFormat="false" ht="15" hidden="false" customHeight="false" outlineLevel="0" collapsed="false"/>
    <row r="6548" customFormat="false" ht="15" hidden="false" customHeight="false" outlineLevel="0" collapsed="false"/>
    <row r="6549" customFormat="false" ht="15" hidden="false" customHeight="false" outlineLevel="0" collapsed="false"/>
    <row r="6550" customFormat="false" ht="15" hidden="false" customHeight="false" outlineLevel="0" collapsed="false"/>
    <row r="6551" customFormat="false" ht="15" hidden="false" customHeight="false" outlineLevel="0" collapsed="false"/>
    <row r="6552" customFormat="false" ht="15" hidden="false" customHeight="false" outlineLevel="0" collapsed="false"/>
    <row r="6553" customFormat="false" ht="15" hidden="false" customHeight="false" outlineLevel="0" collapsed="false"/>
    <row r="6554" customFormat="false" ht="15" hidden="false" customHeight="false" outlineLevel="0" collapsed="false"/>
    <row r="6555" customFormat="false" ht="15" hidden="false" customHeight="false" outlineLevel="0" collapsed="false"/>
    <row r="6556" customFormat="false" ht="15" hidden="false" customHeight="false" outlineLevel="0" collapsed="false"/>
    <row r="6557" customFormat="false" ht="15" hidden="false" customHeight="false" outlineLevel="0" collapsed="false"/>
    <row r="6558" customFormat="false" ht="15" hidden="false" customHeight="false" outlineLevel="0" collapsed="false"/>
    <row r="6559" customFormat="false" ht="15" hidden="false" customHeight="false" outlineLevel="0" collapsed="false"/>
    <row r="6560" customFormat="false" ht="15" hidden="false" customHeight="false" outlineLevel="0" collapsed="false"/>
    <row r="6561" customFormat="false" ht="15" hidden="false" customHeight="false" outlineLevel="0" collapsed="false"/>
    <row r="6562" customFormat="false" ht="15" hidden="false" customHeight="false" outlineLevel="0" collapsed="false"/>
    <row r="6563" customFormat="false" ht="15" hidden="false" customHeight="false" outlineLevel="0" collapsed="false"/>
    <row r="6564" customFormat="false" ht="15" hidden="false" customHeight="false" outlineLevel="0" collapsed="false"/>
    <row r="6565" customFormat="false" ht="15" hidden="false" customHeight="false" outlineLevel="0" collapsed="false"/>
    <row r="6566" customFormat="false" ht="15" hidden="false" customHeight="false" outlineLevel="0" collapsed="false"/>
    <row r="6567" customFormat="false" ht="15" hidden="false" customHeight="false" outlineLevel="0" collapsed="false"/>
    <row r="6568" customFormat="false" ht="15" hidden="false" customHeight="false" outlineLevel="0" collapsed="false"/>
    <row r="6569" customFormat="false" ht="15" hidden="false" customHeight="false" outlineLevel="0" collapsed="false"/>
    <row r="6570" customFormat="false" ht="15" hidden="false" customHeight="false" outlineLevel="0" collapsed="false"/>
    <row r="6571" customFormat="false" ht="15" hidden="false" customHeight="false" outlineLevel="0" collapsed="false"/>
    <row r="6572" customFormat="false" ht="15" hidden="false" customHeight="false" outlineLevel="0" collapsed="false"/>
    <row r="6573" customFormat="false" ht="15" hidden="false" customHeight="false" outlineLevel="0" collapsed="false"/>
    <row r="6574" customFormat="false" ht="15" hidden="false" customHeight="false" outlineLevel="0" collapsed="false"/>
    <row r="6575" customFormat="false" ht="15" hidden="false" customHeight="false" outlineLevel="0" collapsed="false"/>
    <row r="6576" customFormat="false" ht="15" hidden="false" customHeight="false" outlineLevel="0" collapsed="false"/>
    <row r="6577" customFormat="false" ht="15" hidden="false" customHeight="false" outlineLevel="0" collapsed="false"/>
    <row r="6578" customFormat="false" ht="15" hidden="false" customHeight="false" outlineLevel="0" collapsed="false"/>
    <row r="6579" customFormat="false" ht="15" hidden="false" customHeight="false" outlineLevel="0" collapsed="false"/>
    <row r="6580" customFormat="false" ht="15" hidden="false" customHeight="false" outlineLevel="0" collapsed="false"/>
    <row r="6581" customFormat="false" ht="15" hidden="false" customHeight="false" outlineLevel="0" collapsed="false"/>
    <row r="6582" customFormat="false" ht="15" hidden="false" customHeight="false" outlineLevel="0" collapsed="false"/>
    <row r="6583" customFormat="false" ht="15" hidden="false" customHeight="false" outlineLevel="0" collapsed="false"/>
    <row r="6584" customFormat="false" ht="15" hidden="false" customHeight="false" outlineLevel="0" collapsed="false"/>
    <row r="6585" customFormat="false" ht="15" hidden="false" customHeight="false" outlineLevel="0" collapsed="false"/>
    <row r="6586" customFormat="false" ht="15" hidden="false" customHeight="false" outlineLevel="0" collapsed="false"/>
    <row r="6587" customFormat="false" ht="15" hidden="false" customHeight="false" outlineLevel="0" collapsed="false"/>
    <row r="6588" customFormat="false" ht="15" hidden="false" customHeight="false" outlineLevel="0" collapsed="false"/>
    <row r="6589" customFormat="false" ht="15" hidden="false" customHeight="false" outlineLevel="0" collapsed="false"/>
    <row r="6590" customFormat="false" ht="15" hidden="false" customHeight="false" outlineLevel="0" collapsed="false"/>
    <row r="6591" customFormat="false" ht="15" hidden="false" customHeight="false" outlineLevel="0" collapsed="false"/>
    <row r="6592" customFormat="false" ht="15" hidden="false" customHeight="false" outlineLevel="0" collapsed="false"/>
    <row r="6593" customFormat="false" ht="15" hidden="false" customHeight="false" outlineLevel="0" collapsed="false"/>
    <row r="6594" customFormat="false" ht="15" hidden="false" customHeight="false" outlineLevel="0" collapsed="false"/>
    <row r="6595" customFormat="false" ht="15" hidden="false" customHeight="false" outlineLevel="0" collapsed="false"/>
    <row r="6596" customFormat="false" ht="15" hidden="false" customHeight="false" outlineLevel="0" collapsed="false"/>
    <row r="6597" customFormat="false" ht="15" hidden="false" customHeight="false" outlineLevel="0" collapsed="false"/>
    <row r="6598" customFormat="false" ht="15" hidden="false" customHeight="false" outlineLevel="0" collapsed="false"/>
    <row r="6599" customFormat="false" ht="15" hidden="false" customHeight="false" outlineLevel="0" collapsed="false"/>
    <row r="6600" customFormat="false" ht="15" hidden="false" customHeight="false" outlineLevel="0" collapsed="false"/>
    <row r="6601" customFormat="false" ht="15" hidden="false" customHeight="false" outlineLevel="0" collapsed="false"/>
    <row r="6602" customFormat="false" ht="15" hidden="false" customHeight="false" outlineLevel="0" collapsed="false"/>
    <row r="6603" customFormat="false" ht="15" hidden="false" customHeight="false" outlineLevel="0" collapsed="false"/>
    <row r="6604" customFormat="false" ht="15" hidden="false" customHeight="false" outlineLevel="0" collapsed="false"/>
    <row r="6605" customFormat="false" ht="15" hidden="false" customHeight="false" outlineLevel="0" collapsed="false"/>
    <row r="6606" customFormat="false" ht="15" hidden="false" customHeight="false" outlineLevel="0" collapsed="false"/>
    <row r="6607" customFormat="false" ht="15" hidden="false" customHeight="false" outlineLevel="0" collapsed="false"/>
    <row r="6608" customFormat="false" ht="15" hidden="false" customHeight="false" outlineLevel="0" collapsed="false"/>
    <row r="6609" customFormat="false" ht="15" hidden="false" customHeight="false" outlineLevel="0" collapsed="false"/>
    <row r="6610" customFormat="false" ht="15" hidden="false" customHeight="false" outlineLevel="0" collapsed="false"/>
    <row r="6611" customFormat="false" ht="15" hidden="false" customHeight="false" outlineLevel="0" collapsed="false"/>
    <row r="6612" customFormat="false" ht="15" hidden="false" customHeight="false" outlineLevel="0" collapsed="false"/>
    <row r="6613" customFormat="false" ht="15" hidden="false" customHeight="false" outlineLevel="0" collapsed="false"/>
    <row r="6614" customFormat="false" ht="15" hidden="false" customHeight="false" outlineLevel="0" collapsed="false"/>
    <row r="6615" customFormat="false" ht="15" hidden="false" customHeight="false" outlineLevel="0" collapsed="false"/>
    <row r="6616" customFormat="false" ht="15" hidden="false" customHeight="false" outlineLevel="0" collapsed="false"/>
    <row r="6617" customFormat="false" ht="15" hidden="false" customHeight="false" outlineLevel="0" collapsed="false"/>
    <row r="6618" customFormat="false" ht="15" hidden="false" customHeight="false" outlineLevel="0" collapsed="false"/>
    <row r="6619" customFormat="false" ht="15" hidden="false" customHeight="false" outlineLevel="0" collapsed="false"/>
    <row r="6620" customFormat="false" ht="15" hidden="false" customHeight="false" outlineLevel="0" collapsed="false"/>
    <row r="6621" customFormat="false" ht="15" hidden="false" customHeight="false" outlineLevel="0" collapsed="false"/>
    <row r="6622" customFormat="false" ht="15" hidden="false" customHeight="false" outlineLevel="0" collapsed="false"/>
    <row r="6623" customFormat="false" ht="15" hidden="false" customHeight="false" outlineLevel="0" collapsed="false"/>
    <row r="6624" customFormat="false" ht="15" hidden="false" customHeight="false" outlineLevel="0" collapsed="false"/>
    <row r="6625" customFormat="false" ht="15" hidden="false" customHeight="false" outlineLevel="0" collapsed="false"/>
    <row r="6626" customFormat="false" ht="15" hidden="false" customHeight="false" outlineLevel="0" collapsed="false"/>
    <row r="6627" customFormat="false" ht="15" hidden="false" customHeight="false" outlineLevel="0" collapsed="false"/>
    <row r="6628" customFormat="false" ht="15" hidden="false" customHeight="false" outlineLevel="0" collapsed="false"/>
    <row r="6629" customFormat="false" ht="15" hidden="false" customHeight="false" outlineLevel="0" collapsed="false"/>
    <row r="6630" customFormat="false" ht="15" hidden="false" customHeight="false" outlineLevel="0" collapsed="false"/>
    <row r="6631" customFormat="false" ht="15" hidden="false" customHeight="false" outlineLevel="0" collapsed="false"/>
    <row r="6632" customFormat="false" ht="15" hidden="false" customHeight="false" outlineLevel="0" collapsed="false"/>
    <row r="6633" customFormat="false" ht="15" hidden="false" customHeight="false" outlineLevel="0" collapsed="false"/>
    <row r="6634" customFormat="false" ht="15" hidden="false" customHeight="false" outlineLevel="0" collapsed="false"/>
    <row r="6635" customFormat="false" ht="15" hidden="false" customHeight="false" outlineLevel="0" collapsed="false"/>
    <row r="6636" customFormat="false" ht="15" hidden="false" customHeight="false" outlineLevel="0" collapsed="false"/>
    <row r="6637" customFormat="false" ht="15" hidden="false" customHeight="false" outlineLevel="0" collapsed="false"/>
    <row r="6638" customFormat="false" ht="15" hidden="false" customHeight="false" outlineLevel="0" collapsed="false"/>
    <row r="6639" customFormat="false" ht="15" hidden="false" customHeight="false" outlineLevel="0" collapsed="false"/>
    <row r="6640" customFormat="false" ht="15" hidden="false" customHeight="false" outlineLevel="0" collapsed="false"/>
    <row r="6641" customFormat="false" ht="15" hidden="false" customHeight="false" outlineLevel="0" collapsed="false"/>
    <row r="6642" customFormat="false" ht="15" hidden="false" customHeight="false" outlineLevel="0" collapsed="false"/>
    <row r="6643" customFormat="false" ht="15" hidden="false" customHeight="false" outlineLevel="0" collapsed="false"/>
    <row r="6644" customFormat="false" ht="15" hidden="false" customHeight="false" outlineLevel="0" collapsed="false"/>
    <row r="6645" customFormat="false" ht="15" hidden="false" customHeight="false" outlineLevel="0" collapsed="false"/>
    <row r="6646" customFormat="false" ht="15" hidden="false" customHeight="false" outlineLevel="0" collapsed="false"/>
    <row r="6647" customFormat="false" ht="15" hidden="false" customHeight="false" outlineLevel="0" collapsed="false"/>
    <row r="6648" customFormat="false" ht="15" hidden="false" customHeight="false" outlineLevel="0" collapsed="false"/>
    <row r="6649" customFormat="false" ht="15" hidden="false" customHeight="false" outlineLevel="0" collapsed="false"/>
    <row r="6650" customFormat="false" ht="15" hidden="false" customHeight="false" outlineLevel="0" collapsed="false"/>
    <row r="6651" customFormat="false" ht="15" hidden="false" customHeight="false" outlineLevel="0" collapsed="false"/>
    <row r="6652" customFormat="false" ht="15" hidden="false" customHeight="false" outlineLevel="0" collapsed="false"/>
    <row r="6653" customFormat="false" ht="15" hidden="false" customHeight="false" outlineLevel="0" collapsed="false"/>
    <row r="6654" customFormat="false" ht="15" hidden="false" customHeight="false" outlineLevel="0" collapsed="false"/>
    <row r="6655" customFormat="false" ht="15" hidden="false" customHeight="false" outlineLevel="0" collapsed="false"/>
    <row r="6656" customFormat="false" ht="15" hidden="false" customHeight="false" outlineLevel="0" collapsed="false"/>
    <row r="6657" customFormat="false" ht="15" hidden="false" customHeight="false" outlineLevel="0" collapsed="false"/>
    <row r="6658" customFormat="false" ht="15" hidden="false" customHeight="false" outlineLevel="0" collapsed="false"/>
    <row r="6659" customFormat="false" ht="15" hidden="false" customHeight="false" outlineLevel="0" collapsed="false"/>
    <row r="6660" customFormat="false" ht="15" hidden="false" customHeight="false" outlineLevel="0" collapsed="false"/>
    <row r="6661" customFormat="false" ht="15" hidden="false" customHeight="false" outlineLevel="0" collapsed="false"/>
    <row r="6662" customFormat="false" ht="15" hidden="false" customHeight="false" outlineLevel="0" collapsed="false"/>
    <row r="6663" customFormat="false" ht="15" hidden="false" customHeight="false" outlineLevel="0" collapsed="false"/>
    <row r="6664" customFormat="false" ht="15" hidden="false" customHeight="false" outlineLevel="0" collapsed="false"/>
    <row r="6665" customFormat="false" ht="15" hidden="false" customHeight="false" outlineLevel="0" collapsed="false"/>
    <row r="6666" customFormat="false" ht="15" hidden="false" customHeight="false" outlineLevel="0" collapsed="false"/>
    <row r="6667" customFormat="false" ht="15" hidden="false" customHeight="false" outlineLevel="0" collapsed="false"/>
    <row r="6668" customFormat="false" ht="15" hidden="false" customHeight="false" outlineLevel="0" collapsed="false"/>
    <row r="6669" customFormat="false" ht="15" hidden="false" customHeight="false" outlineLevel="0" collapsed="false"/>
    <row r="6670" customFormat="false" ht="15" hidden="false" customHeight="false" outlineLevel="0" collapsed="false"/>
    <row r="6671" customFormat="false" ht="15" hidden="false" customHeight="false" outlineLevel="0" collapsed="false"/>
    <row r="6672" customFormat="false" ht="15" hidden="false" customHeight="false" outlineLevel="0" collapsed="false"/>
    <row r="6673" customFormat="false" ht="15" hidden="false" customHeight="false" outlineLevel="0" collapsed="false"/>
    <row r="6674" customFormat="false" ht="15" hidden="false" customHeight="false" outlineLevel="0" collapsed="false"/>
    <row r="6675" customFormat="false" ht="15" hidden="false" customHeight="false" outlineLevel="0" collapsed="false"/>
    <row r="6676" customFormat="false" ht="15" hidden="false" customHeight="false" outlineLevel="0" collapsed="false"/>
    <row r="6677" customFormat="false" ht="15" hidden="false" customHeight="false" outlineLevel="0" collapsed="false"/>
    <row r="6678" customFormat="false" ht="15" hidden="false" customHeight="false" outlineLevel="0" collapsed="false"/>
    <row r="6679" customFormat="false" ht="15" hidden="false" customHeight="false" outlineLevel="0" collapsed="false"/>
    <row r="6680" customFormat="false" ht="15" hidden="false" customHeight="false" outlineLevel="0" collapsed="false"/>
    <row r="6681" customFormat="false" ht="15" hidden="false" customHeight="false" outlineLevel="0" collapsed="false"/>
    <row r="6682" customFormat="false" ht="15" hidden="false" customHeight="false" outlineLevel="0" collapsed="false"/>
    <row r="6683" customFormat="false" ht="15" hidden="false" customHeight="false" outlineLevel="0" collapsed="false"/>
    <row r="6684" customFormat="false" ht="15" hidden="false" customHeight="false" outlineLevel="0" collapsed="false"/>
    <row r="6685" customFormat="false" ht="15" hidden="false" customHeight="false" outlineLevel="0" collapsed="false"/>
    <row r="6686" customFormat="false" ht="15" hidden="false" customHeight="false" outlineLevel="0" collapsed="false"/>
    <row r="6687" customFormat="false" ht="15" hidden="false" customHeight="false" outlineLevel="0" collapsed="false"/>
    <row r="6688" customFormat="false" ht="15" hidden="false" customHeight="false" outlineLevel="0" collapsed="false"/>
    <row r="6689" customFormat="false" ht="15" hidden="false" customHeight="false" outlineLevel="0" collapsed="false"/>
    <row r="6690" customFormat="false" ht="15" hidden="false" customHeight="false" outlineLevel="0" collapsed="false"/>
    <row r="6691" customFormat="false" ht="15" hidden="false" customHeight="false" outlineLevel="0" collapsed="false"/>
    <row r="6692" customFormat="false" ht="15" hidden="false" customHeight="false" outlineLevel="0" collapsed="false"/>
    <row r="6693" customFormat="false" ht="15" hidden="false" customHeight="false" outlineLevel="0" collapsed="false"/>
    <row r="6694" customFormat="false" ht="15" hidden="false" customHeight="false" outlineLevel="0" collapsed="false"/>
    <row r="6695" customFormat="false" ht="15" hidden="false" customHeight="false" outlineLevel="0" collapsed="false"/>
    <row r="6696" customFormat="false" ht="15" hidden="false" customHeight="false" outlineLevel="0" collapsed="false"/>
    <row r="6697" customFormat="false" ht="15" hidden="false" customHeight="false" outlineLevel="0" collapsed="false"/>
    <row r="6698" customFormat="false" ht="15" hidden="false" customHeight="false" outlineLevel="0" collapsed="false"/>
    <row r="6699" customFormat="false" ht="15" hidden="false" customHeight="false" outlineLevel="0" collapsed="false"/>
    <row r="6700" customFormat="false" ht="15" hidden="false" customHeight="false" outlineLevel="0" collapsed="false"/>
    <row r="6701" customFormat="false" ht="15" hidden="false" customHeight="false" outlineLevel="0" collapsed="false"/>
    <row r="6702" customFormat="false" ht="15" hidden="false" customHeight="false" outlineLevel="0" collapsed="false"/>
    <row r="6703" customFormat="false" ht="15" hidden="false" customHeight="false" outlineLevel="0" collapsed="false"/>
    <row r="6704" customFormat="false" ht="15" hidden="false" customHeight="false" outlineLevel="0" collapsed="false"/>
    <row r="6705" customFormat="false" ht="15" hidden="false" customHeight="false" outlineLevel="0" collapsed="false"/>
    <row r="6706" customFormat="false" ht="15" hidden="false" customHeight="false" outlineLevel="0" collapsed="false"/>
    <row r="6707" customFormat="false" ht="15" hidden="false" customHeight="false" outlineLevel="0" collapsed="false"/>
    <row r="6708" customFormat="false" ht="15" hidden="false" customHeight="false" outlineLevel="0" collapsed="false"/>
    <row r="6709" customFormat="false" ht="15" hidden="false" customHeight="false" outlineLevel="0" collapsed="false"/>
    <row r="6710" customFormat="false" ht="15" hidden="false" customHeight="false" outlineLevel="0" collapsed="false"/>
    <row r="6711" customFormat="false" ht="15" hidden="false" customHeight="false" outlineLevel="0" collapsed="false"/>
    <row r="6712" customFormat="false" ht="15" hidden="false" customHeight="false" outlineLevel="0" collapsed="false"/>
    <row r="6713" customFormat="false" ht="15" hidden="false" customHeight="false" outlineLevel="0" collapsed="false"/>
    <row r="6714" customFormat="false" ht="15" hidden="false" customHeight="false" outlineLevel="0" collapsed="false"/>
    <row r="6715" customFormat="false" ht="15" hidden="false" customHeight="false" outlineLevel="0" collapsed="false"/>
    <row r="6716" customFormat="false" ht="15" hidden="false" customHeight="false" outlineLevel="0" collapsed="false"/>
    <row r="6717" customFormat="false" ht="15" hidden="false" customHeight="false" outlineLevel="0" collapsed="false"/>
    <row r="6718" customFormat="false" ht="15" hidden="false" customHeight="false" outlineLevel="0" collapsed="false"/>
    <row r="6719" customFormat="false" ht="15" hidden="false" customHeight="false" outlineLevel="0" collapsed="false"/>
    <row r="6720" customFormat="false" ht="15" hidden="false" customHeight="false" outlineLevel="0" collapsed="false"/>
    <row r="6721" customFormat="false" ht="15" hidden="false" customHeight="false" outlineLevel="0" collapsed="false"/>
    <row r="6722" customFormat="false" ht="15" hidden="false" customHeight="false" outlineLevel="0" collapsed="false"/>
    <row r="6723" customFormat="false" ht="15" hidden="false" customHeight="false" outlineLevel="0" collapsed="false"/>
    <row r="6724" customFormat="false" ht="15" hidden="false" customHeight="false" outlineLevel="0" collapsed="false"/>
    <row r="6725" customFormat="false" ht="15" hidden="false" customHeight="false" outlineLevel="0" collapsed="false"/>
    <row r="6726" customFormat="false" ht="15" hidden="false" customHeight="false" outlineLevel="0" collapsed="false"/>
    <row r="6727" customFormat="false" ht="15" hidden="false" customHeight="false" outlineLevel="0" collapsed="false"/>
    <row r="6728" customFormat="false" ht="15" hidden="false" customHeight="false" outlineLevel="0" collapsed="false"/>
    <row r="6729" customFormat="false" ht="15" hidden="false" customHeight="false" outlineLevel="0" collapsed="false"/>
    <row r="6730" customFormat="false" ht="15" hidden="false" customHeight="false" outlineLevel="0" collapsed="false"/>
    <row r="6731" customFormat="false" ht="15" hidden="false" customHeight="false" outlineLevel="0" collapsed="false"/>
    <row r="6732" customFormat="false" ht="15" hidden="false" customHeight="false" outlineLevel="0" collapsed="false"/>
    <row r="6733" customFormat="false" ht="15" hidden="false" customHeight="false" outlineLevel="0" collapsed="false"/>
    <row r="6734" customFormat="false" ht="15" hidden="false" customHeight="false" outlineLevel="0" collapsed="false"/>
    <row r="6735" customFormat="false" ht="15" hidden="false" customHeight="false" outlineLevel="0" collapsed="false"/>
    <row r="6736" customFormat="false" ht="15" hidden="false" customHeight="false" outlineLevel="0" collapsed="false"/>
    <row r="6737" customFormat="false" ht="15" hidden="false" customHeight="false" outlineLevel="0" collapsed="false"/>
    <row r="6738" customFormat="false" ht="15" hidden="false" customHeight="false" outlineLevel="0" collapsed="false"/>
    <row r="6739" customFormat="false" ht="15" hidden="false" customHeight="false" outlineLevel="0" collapsed="false"/>
    <row r="6740" customFormat="false" ht="15" hidden="false" customHeight="false" outlineLevel="0" collapsed="false"/>
    <row r="6741" customFormat="false" ht="15" hidden="false" customHeight="false" outlineLevel="0" collapsed="false"/>
    <row r="6742" customFormat="false" ht="15" hidden="false" customHeight="false" outlineLevel="0" collapsed="false"/>
    <row r="6743" customFormat="false" ht="15" hidden="false" customHeight="false" outlineLevel="0" collapsed="false"/>
    <row r="6744" customFormat="false" ht="15" hidden="false" customHeight="false" outlineLevel="0" collapsed="false"/>
    <row r="6745" customFormat="false" ht="15" hidden="false" customHeight="false" outlineLevel="0" collapsed="false"/>
    <row r="6746" customFormat="false" ht="15" hidden="false" customHeight="false" outlineLevel="0" collapsed="false"/>
    <row r="6747" customFormat="false" ht="15" hidden="false" customHeight="false" outlineLevel="0" collapsed="false"/>
    <row r="6748" customFormat="false" ht="15" hidden="false" customHeight="false" outlineLevel="0" collapsed="false"/>
    <row r="6749" customFormat="false" ht="15" hidden="false" customHeight="false" outlineLevel="0" collapsed="false"/>
    <row r="6750" customFormat="false" ht="15" hidden="false" customHeight="false" outlineLevel="0" collapsed="false"/>
    <row r="6751" customFormat="false" ht="15" hidden="false" customHeight="false" outlineLevel="0" collapsed="false"/>
    <row r="6752" customFormat="false" ht="15" hidden="false" customHeight="false" outlineLevel="0" collapsed="false"/>
    <row r="6753" customFormat="false" ht="15" hidden="false" customHeight="false" outlineLevel="0" collapsed="false"/>
    <row r="6754" customFormat="false" ht="15" hidden="false" customHeight="false" outlineLevel="0" collapsed="false"/>
    <row r="6755" customFormat="false" ht="15" hidden="false" customHeight="false" outlineLevel="0" collapsed="false"/>
    <row r="6756" customFormat="false" ht="15" hidden="false" customHeight="false" outlineLevel="0" collapsed="false"/>
    <row r="6757" customFormat="false" ht="15" hidden="false" customHeight="false" outlineLevel="0" collapsed="false"/>
    <row r="6758" customFormat="false" ht="15" hidden="false" customHeight="false" outlineLevel="0" collapsed="false"/>
    <row r="6759" customFormat="false" ht="15" hidden="false" customHeight="false" outlineLevel="0" collapsed="false"/>
    <row r="6760" customFormat="false" ht="15" hidden="false" customHeight="false" outlineLevel="0" collapsed="false"/>
    <row r="6761" customFormat="false" ht="15" hidden="false" customHeight="false" outlineLevel="0" collapsed="false"/>
    <row r="6762" customFormat="false" ht="15" hidden="false" customHeight="false" outlineLevel="0" collapsed="false"/>
    <row r="6763" customFormat="false" ht="15" hidden="false" customHeight="false" outlineLevel="0" collapsed="false"/>
    <row r="6764" customFormat="false" ht="15" hidden="false" customHeight="false" outlineLevel="0" collapsed="false"/>
    <row r="6765" customFormat="false" ht="15" hidden="false" customHeight="false" outlineLevel="0" collapsed="false"/>
    <row r="6766" customFormat="false" ht="15" hidden="false" customHeight="false" outlineLevel="0" collapsed="false"/>
    <row r="6767" customFormat="false" ht="15" hidden="false" customHeight="false" outlineLevel="0" collapsed="false"/>
    <row r="6768" customFormat="false" ht="15" hidden="false" customHeight="false" outlineLevel="0" collapsed="false"/>
    <row r="6769" customFormat="false" ht="15" hidden="false" customHeight="false" outlineLevel="0" collapsed="false"/>
    <row r="6770" customFormat="false" ht="15" hidden="false" customHeight="false" outlineLevel="0" collapsed="false"/>
    <row r="6771" customFormat="false" ht="15" hidden="false" customHeight="false" outlineLevel="0" collapsed="false"/>
    <row r="6772" customFormat="false" ht="15" hidden="false" customHeight="false" outlineLevel="0" collapsed="false"/>
    <row r="6773" customFormat="false" ht="15" hidden="false" customHeight="false" outlineLevel="0" collapsed="false"/>
    <row r="6774" customFormat="false" ht="15" hidden="false" customHeight="false" outlineLevel="0" collapsed="false"/>
    <row r="6775" customFormat="false" ht="15" hidden="false" customHeight="false" outlineLevel="0" collapsed="false"/>
    <row r="6776" customFormat="false" ht="15" hidden="false" customHeight="false" outlineLevel="0" collapsed="false"/>
    <row r="6777" customFormat="false" ht="15" hidden="false" customHeight="false" outlineLevel="0" collapsed="false"/>
    <row r="6778" customFormat="false" ht="15" hidden="false" customHeight="false" outlineLevel="0" collapsed="false"/>
    <row r="6779" customFormat="false" ht="15" hidden="false" customHeight="false" outlineLevel="0" collapsed="false"/>
    <row r="6780" customFormat="false" ht="15" hidden="false" customHeight="false" outlineLevel="0" collapsed="false"/>
    <row r="6781" customFormat="false" ht="15" hidden="false" customHeight="false" outlineLevel="0" collapsed="false"/>
    <row r="6782" customFormat="false" ht="15" hidden="false" customHeight="false" outlineLevel="0" collapsed="false"/>
    <row r="6783" customFormat="false" ht="15" hidden="false" customHeight="false" outlineLevel="0" collapsed="false"/>
    <row r="6784" customFormat="false" ht="15" hidden="false" customHeight="false" outlineLevel="0" collapsed="false"/>
    <row r="6785" customFormat="false" ht="15" hidden="false" customHeight="false" outlineLevel="0" collapsed="false"/>
    <row r="6786" customFormat="false" ht="15" hidden="false" customHeight="false" outlineLevel="0" collapsed="false"/>
    <row r="6787" customFormat="false" ht="15" hidden="false" customHeight="false" outlineLevel="0" collapsed="false"/>
    <row r="6788" customFormat="false" ht="15" hidden="false" customHeight="false" outlineLevel="0" collapsed="false"/>
    <row r="6789" customFormat="false" ht="15" hidden="false" customHeight="false" outlineLevel="0" collapsed="false"/>
    <row r="6790" customFormat="false" ht="15" hidden="false" customHeight="false" outlineLevel="0" collapsed="false"/>
    <row r="6791" customFormat="false" ht="15" hidden="false" customHeight="false" outlineLevel="0" collapsed="false"/>
    <row r="6792" customFormat="false" ht="15" hidden="false" customHeight="false" outlineLevel="0" collapsed="false"/>
    <row r="6793" customFormat="false" ht="15" hidden="false" customHeight="false" outlineLevel="0" collapsed="false"/>
    <row r="6794" customFormat="false" ht="15" hidden="false" customHeight="false" outlineLevel="0" collapsed="false"/>
    <row r="6795" customFormat="false" ht="15" hidden="false" customHeight="false" outlineLevel="0" collapsed="false"/>
    <row r="6796" customFormat="false" ht="15" hidden="false" customHeight="false" outlineLevel="0" collapsed="false"/>
    <row r="6797" customFormat="false" ht="15" hidden="false" customHeight="false" outlineLevel="0" collapsed="false"/>
    <row r="6798" customFormat="false" ht="15" hidden="false" customHeight="false" outlineLevel="0" collapsed="false"/>
    <row r="6799" customFormat="false" ht="15" hidden="false" customHeight="false" outlineLevel="0" collapsed="false"/>
    <row r="6800" customFormat="false" ht="15" hidden="false" customHeight="false" outlineLevel="0" collapsed="false"/>
    <row r="6801" customFormat="false" ht="15" hidden="false" customHeight="false" outlineLevel="0" collapsed="false"/>
    <row r="6802" customFormat="false" ht="15" hidden="false" customHeight="false" outlineLevel="0" collapsed="false"/>
    <row r="6803" customFormat="false" ht="15" hidden="false" customHeight="false" outlineLevel="0" collapsed="false"/>
    <row r="6804" customFormat="false" ht="15" hidden="false" customHeight="false" outlineLevel="0" collapsed="false"/>
    <row r="6805" customFormat="false" ht="15" hidden="false" customHeight="false" outlineLevel="0" collapsed="false"/>
    <row r="6806" customFormat="false" ht="15" hidden="false" customHeight="false" outlineLevel="0" collapsed="false"/>
    <row r="6807" customFormat="false" ht="15" hidden="false" customHeight="false" outlineLevel="0" collapsed="false"/>
    <row r="6808" customFormat="false" ht="15" hidden="false" customHeight="false" outlineLevel="0" collapsed="false"/>
    <row r="6809" customFormat="false" ht="15" hidden="false" customHeight="false" outlineLevel="0" collapsed="false"/>
    <row r="6810" customFormat="false" ht="15" hidden="false" customHeight="false" outlineLevel="0" collapsed="false"/>
    <row r="6811" customFormat="false" ht="15" hidden="false" customHeight="false" outlineLevel="0" collapsed="false"/>
    <row r="6812" customFormat="false" ht="15" hidden="false" customHeight="false" outlineLevel="0" collapsed="false"/>
    <row r="6813" customFormat="false" ht="15" hidden="false" customHeight="false" outlineLevel="0" collapsed="false"/>
    <row r="6814" customFormat="false" ht="15" hidden="false" customHeight="false" outlineLevel="0" collapsed="false"/>
    <row r="6815" customFormat="false" ht="15" hidden="false" customHeight="false" outlineLevel="0" collapsed="false"/>
    <row r="6816" customFormat="false" ht="15" hidden="false" customHeight="false" outlineLevel="0" collapsed="false"/>
    <row r="6817" customFormat="false" ht="15" hidden="false" customHeight="false" outlineLevel="0" collapsed="false"/>
    <row r="6818" customFormat="false" ht="15" hidden="false" customHeight="false" outlineLevel="0" collapsed="false"/>
    <row r="6819" customFormat="false" ht="15" hidden="false" customHeight="false" outlineLevel="0" collapsed="false"/>
    <row r="6820" customFormat="false" ht="15" hidden="false" customHeight="false" outlineLevel="0" collapsed="false"/>
    <row r="6821" customFormat="false" ht="15" hidden="false" customHeight="false" outlineLevel="0" collapsed="false"/>
    <row r="6822" customFormat="false" ht="15" hidden="false" customHeight="false" outlineLevel="0" collapsed="false"/>
    <row r="6823" customFormat="false" ht="15" hidden="false" customHeight="false" outlineLevel="0" collapsed="false"/>
    <row r="6824" customFormat="false" ht="15" hidden="false" customHeight="false" outlineLevel="0" collapsed="false"/>
    <row r="6825" customFormat="false" ht="15" hidden="false" customHeight="false" outlineLevel="0" collapsed="false"/>
    <row r="6826" customFormat="false" ht="15" hidden="false" customHeight="false" outlineLevel="0" collapsed="false"/>
    <row r="6827" customFormat="false" ht="15" hidden="false" customHeight="false" outlineLevel="0" collapsed="false"/>
    <row r="6828" customFormat="false" ht="15" hidden="false" customHeight="false" outlineLevel="0" collapsed="false"/>
    <row r="6829" customFormat="false" ht="15" hidden="false" customHeight="false" outlineLevel="0" collapsed="false"/>
    <row r="6830" customFormat="false" ht="15" hidden="false" customHeight="false" outlineLevel="0" collapsed="false"/>
    <row r="6831" customFormat="false" ht="15" hidden="false" customHeight="false" outlineLevel="0" collapsed="false"/>
    <row r="6832" customFormat="false" ht="15" hidden="false" customHeight="false" outlineLevel="0" collapsed="false"/>
    <row r="6833" customFormat="false" ht="15" hidden="false" customHeight="false" outlineLevel="0" collapsed="false"/>
    <row r="6834" customFormat="false" ht="15" hidden="false" customHeight="false" outlineLevel="0" collapsed="false"/>
    <row r="6835" customFormat="false" ht="15" hidden="false" customHeight="false" outlineLevel="0" collapsed="false"/>
    <row r="6836" customFormat="false" ht="15" hidden="false" customHeight="false" outlineLevel="0" collapsed="false"/>
    <row r="6837" customFormat="false" ht="15" hidden="false" customHeight="false" outlineLevel="0" collapsed="false"/>
    <row r="6838" customFormat="false" ht="15" hidden="false" customHeight="false" outlineLevel="0" collapsed="false"/>
    <row r="6839" customFormat="false" ht="15" hidden="false" customHeight="false" outlineLevel="0" collapsed="false"/>
    <row r="6840" customFormat="false" ht="15" hidden="false" customHeight="false" outlineLevel="0" collapsed="false"/>
    <row r="6841" customFormat="false" ht="15" hidden="false" customHeight="false" outlineLevel="0" collapsed="false"/>
    <row r="6842" customFormat="false" ht="15" hidden="false" customHeight="false" outlineLevel="0" collapsed="false"/>
    <row r="6843" customFormat="false" ht="15" hidden="false" customHeight="false" outlineLevel="0" collapsed="false"/>
    <row r="6844" customFormat="false" ht="15" hidden="false" customHeight="false" outlineLevel="0" collapsed="false"/>
    <row r="6845" customFormat="false" ht="15" hidden="false" customHeight="false" outlineLevel="0" collapsed="false"/>
    <row r="6846" customFormat="false" ht="15" hidden="false" customHeight="false" outlineLevel="0" collapsed="false"/>
    <row r="6847" customFormat="false" ht="15" hidden="false" customHeight="false" outlineLevel="0" collapsed="false"/>
    <row r="6848" customFormat="false" ht="15" hidden="false" customHeight="false" outlineLevel="0" collapsed="false"/>
    <row r="6849" customFormat="false" ht="15" hidden="false" customHeight="false" outlineLevel="0" collapsed="false"/>
    <row r="6850" customFormat="false" ht="15" hidden="false" customHeight="false" outlineLevel="0" collapsed="false"/>
    <row r="6851" customFormat="false" ht="15" hidden="false" customHeight="false" outlineLevel="0" collapsed="false"/>
    <row r="6852" customFormat="false" ht="15" hidden="false" customHeight="false" outlineLevel="0" collapsed="false"/>
    <row r="6853" customFormat="false" ht="15" hidden="false" customHeight="false" outlineLevel="0" collapsed="false"/>
    <row r="6854" customFormat="false" ht="15" hidden="false" customHeight="false" outlineLevel="0" collapsed="false"/>
    <row r="6855" customFormat="false" ht="15" hidden="false" customHeight="false" outlineLevel="0" collapsed="false"/>
    <row r="6856" customFormat="false" ht="15" hidden="false" customHeight="false" outlineLevel="0" collapsed="false"/>
    <row r="6857" customFormat="false" ht="15" hidden="false" customHeight="false" outlineLevel="0" collapsed="false"/>
    <row r="6858" customFormat="false" ht="15" hidden="false" customHeight="false" outlineLevel="0" collapsed="false"/>
    <row r="6859" customFormat="false" ht="15" hidden="false" customHeight="false" outlineLevel="0" collapsed="false"/>
    <row r="6860" customFormat="false" ht="15" hidden="false" customHeight="false" outlineLevel="0" collapsed="false"/>
    <row r="6861" customFormat="false" ht="15" hidden="false" customHeight="false" outlineLevel="0" collapsed="false"/>
    <row r="6862" customFormat="false" ht="15" hidden="false" customHeight="false" outlineLevel="0" collapsed="false"/>
    <row r="6863" customFormat="false" ht="15" hidden="false" customHeight="false" outlineLevel="0" collapsed="false"/>
    <row r="6864" customFormat="false" ht="15" hidden="false" customHeight="false" outlineLevel="0" collapsed="false"/>
    <row r="6865" customFormat="false" ht="15" hidden="false" customHeight="false" outlineLevel="0" collapsed="false"/>
    <row r="6866" customFormat="false" ht="15" hidden="false" customHeight="false" outlineLevel="0" collapsed="false"/>
    <row r="6867" customFormat="false" ht="15" hidden="false" customHeight="false" outlineLevel="0" collapsed="false"/>
    <row r="6868" customFormat="false" ht="15" hidden="false" customHeight="false" outlineLevel="0" collapsed="false"/>
    <row r="6869" customFormat="false" ht="15" hidden="false" customHeight="false" outlineLevel="0" collapsed="false"/>
    <row r="6870" customFormat="false" ht="15" hidden="false" customHeight="false" outlineLevel="0" collapsed="false"/>
    <row r="6871" customFormat="false" ht="15" hidden="false" customHeight="false" outlineLevel="0" collapsed="false"/>
    <row r="6872" customFormat="false" ht="15" hidden="false" customHeight="false" outlineLevel="0" collapsed="false"/>
    <row r="6873" customFormat="false" ht="15" hidden="false" customHeight="false" outlineLevel="0" collapsed="false"/>
    <row r="6874" customFormat="false" ht="15" hidden="false" customHeight="false" outlineLevel="0" collapsed="false"/>
    <row r="6875" customFormat="false" ht="15" hidden="false" customHeight="false" outlineLevel="0" collapsed="false"/>
    <row r="6876" customFormat="false" ht="15" hidden="false" customHeight="false" outlineLevel="0" collapsed="false"/>
    <row r="6877" customFormat="false" ht="15" hidden="false" customHeight="false" outlineLevel="0" collapsed="false"/>
    <row r="6878" customFormat="false" ht="15" hidden="false" customHeight="false" outlineLevel="0" collapsed="false"/>
    <row r="6879" customFormat="false" ht="15" hidden="false" customHeight="false" outlineLevel="0" collapsed="false"/>
    <row r="6880" customFormat="false" ht="15" hidden="false" customHeight="false" outlineLevel="0" collapsed="false"/>
    <row r="6881" customFormat="false" ht="15" hidden="false" customHeight="false" outlineLevel="0" collapsed="false"/>
    <row r="6882" customFormat="false" ht="15" hidden="false" customHeight="false" outlineLevel="0" collapsed="false"/>
    <row r="6883" customFormat="false" ht="15" hidden="false" customHeight="false" outlineLevel="0" collapsed="false"/>
    <row r="6884" customFormat="false" ht="15" hidden="false" customHeight="false" outlineLevel="0" collapsed="false"/>
    <row r="6885" customFormat="false" ht="15" hidden="false" customHeight="false" outlineLevel="0" collapsed="false"/>
    <row r="6886" customFormat="false" ht="15" hidden="false" customHeight="false" outlineLevel="0" collapsed="false"/>
    <row r="6887" customFormat="false" ht="15" hidden="false" customHeight="false" outlineLevel="0" collapsed="false"/>
    <row r="6888" customFormat="false" ht="15" hidden="false" customHeight="false" outlineLevel="0" collapsed="false"/>
    <row r="6889" customFormat="false" ht="15" hidden="false" customHeight="false" outlineLevel="0" collapsed="false"/>
    <row r="6890" customFormat="false" ht="15" hidden="false" customHeight="false" outlineLevel="0" collapsed="false"/>
    <row r="6891" customFormat="false" ht="15" hidden="false" customHeight="false" outlineLevel="0" collapsed="false"/>
    <row r="6892" customFormat="false" ht="15" hidden="false" customHeight="false" outlineLevel="0" collapsed="false"/>
    <row r="6893" customFormat="false" ht="15" hidden="false" customHeight="false" outlineLevel="0" collapsed="false"/>
    <row r="6894" customFormat="false" ht="15" hidden="false" customHeight="false" outlineLevel="0" collapsed="false"/>
    <row r="6895" customFormat="false" ht="15" hidden="false" customHeight="false" outlineLevel="0" collapsed="false"/>
    <row r="6896" customFormat="false" ht="15" hidden="false" customHeight="false" outlineLevel="0" collapsed="false"/>
    <row r="6897" customFormat="false" ht="15" hidden="false" customHeight="false" outlineLevel="0" collapsed="false"/>
    <row r="6898" customFormat="false" ht="15" hidden="false" customHeight="false" outlineLevel="0" collapsed="false"/>
    <row r="6899" customFormat="false" ht="15" hidden="false" customHeight="false" outlineLevel="0" collapsed="false"/>
    <row r="6900" customFormat="false" ht="15" hidden="false" customHeight="false" outlineLevel="0" collapsed="false"/>
    <row r="6901" customFormat="false" ht="15" hidden="false" customHeight="false" outlineLevel="0" collapsed="false"/>
    <row r="6902" customFormat="false" ht="15" hidden="false" customHeight="false" outlineLevel="0" collapsed="false"/>
    <row r="6903" customFormat="false" ht="15" hidden="false" customHeight="false" outlineLevel="0" collapsed="false"/>
    <row r="6904" customFormat="false" ht="15" hidden="false" customHeight="false" outlineLevel="0" collapsed="false"/>
    <row r="6905" customFormat="false" ht="15" hidden="false" customHeight="false" outlineLevel="0" collapsed="false"/>
    <row r="6906" customFormat="false" ht="15" hidden="false" customHeight="false" outlineLevel="0" collapsed="false"/>
    <row r="6907" customFormat="false" ht="15" hidden="false" customHeight="false" outlineLevel="0" collapsed="false"/>
    <row r="6908" customFormat="false" ht="15" hidden="false" customHeight="false" outlineLevel="0" collapsed="false"/>
    <row r="6909" customFormat="false" ht="15" hidden="false" customHeight="false" outlineLevel="0" collapsed="false"/>
    <row r="6910" customFormat="false" ht="15" hidden="false" customHeight="false" outlineLevel="0" collapsed="false"/>
    <row r="6911" customFormat="false" ht="15" hidden="false" customHeight="false" outlineLevel="0" collapsed="false"/>
    <row r="6912" customFormat="false" ht="15" hidden="false" customHeight="false" outlineLevel="0" collapsed="false"/>
    <row r="6913" customFormat="false" ht="15" hidden="false" customHeight="false" outlineLevel="0" collapsed="false"/>
    <row r="6914" customFormat="false" ht="15" hidden="false" customHeight="false" outlineLevel="0" collapsed="false"/>
    <row r="6915" customFormat="false" ht="15" hidden="false" customHeight="false" outlineLevel="0" collapsed="false"/>
    <row r="6916" customFormat="false" ht="15" hidden="false" customHeight="false" outlineLevel="0" collapsed="false"/>
    <row r="6917" customFormat="false" ht="15" hidden="false" customHeight="false" outlineLevel="0" collapsed="false"/>
    <row r="6918" customFormat="false" ht="15" hidden="false" customHeight="false" outlineLevel="0" collapsed="false"/>
    <row r="6919" customFormat="false" ht="15" hidden="false" customHeight="false" outlineLevel="0" collapsed="false"/>
    <row r="6920" customFormat="false" ht="15" hidden="false" customHeight="false" outlineLevel="0" collapsed="false"/>
    <row r="6921" customFormat="false" ht="15" hidden="false" customHeight="false" outlineLevel="0" collapsed="false"/>
    <row r="6922" customFormat="false" ht="15" hidden="false" customHeight="false" outlineLevel="0" collapsed="false"/>
    <row r="6923" customFormat="false" ht="15" hidden="false" customHeight="false" outlineLevel="0" collapsed="false"/>
    <row r="6924" customFormat="false" ht="15" hidden="false" customHeight="false" outlineLevel="0" collapsed="false"/>
    <row r="6925" customFormat="false" ht="15" hidden="false" customHeight="false" outlineLevel="0" collapsed="false"/>
    <row r="6926" customFormat="false" ht="15" hidden="false" customHeight="false" outlineLevel="0" collapsed="false"/>
    <row r="6927" customFormat="false" ht="15" hidden="false" customHeight="false" outlineLevel="0" collapsed="false"/>
    <row r="6928" customFormat="false" ht="15" hidden="false" customHeight="false" outlineLevel="0" collapsed="false"/>
    <row r="6929" customFormat="false" ht="15" hidden="false" customHeight="false" outlineLevel="0" collapsed="false"/>
    <row r="6930" customFormat="false" ht="15" hidden="false" customHeight="false" outlineLevel="0" collapsed="false"/>
    <row r="6931" customFormat="false" ht="15" hidden="false" customHeight="false" outlineLevel="0" collapsed="false"/>
    <row r="6932" customFormat="false" ht="15" hidden="false" customHeight="false" outlineLevel="0" collapsed="false"/>
    <row r="6933" customFormat="false" ht="15" hidden="false" customHeight="false" outlineLevel="0" collapsed="false"/>
    <row r="6934" customFormat="false" ht="15" hidden="false" customHeight="false" outlineLevel="0" collapsed="false"/>
    <row r="6935" customFormat="false" ht="15" hidden="false" customHeight="false" outlineLevel="0" collapsed="false"/>
    <row r="6936" customFormat="false" ht="15" hidden="false" customHeight="false" outlineLevel="0" collapsed="false"/>
    <row r="6937" customFormat="false" ht="15" hidden="false" customHeight="false" outlineLevel="0" collapsed="false"/>
    <row r="6938" customFormat="false" ht="15" hidden="false" customHeight="false" outlineLevel="0" collapsed="false"/>
    <row r="6939" customFormat="false" ht="15" hidden="false" customHeight="false" outlineLevel="0" collapsed="false"/>
    <row r="6940" customFormat="false" ht="15" hidden="false" customHeight="false" outlineLevel="0" collapsed="false"/>
    <row r="6941" customFormat="false" ht="15" hidden="false" customHeight="false" outlineLevel="0" collapsed="false"/>
    <row r="6942" customFormat="false" ht="15" hidden="false" customHeight="false" outlineLevel="0" collapsed="false"/>
    <row r="6943" customFormat="false" ht="15" hidden="false" customHeight="false" outlineLevel="0" collapsed="false"/>
    <row r="6944" customFormat="false" ht="15" hidden="false" customHeight="false" outlineLevel="0" collapsed="false"/>
    <row r="6945" customFormat="false" ht="15" hidden="false" customHeight="false" outlineLevel="0" collapsed="false"/>
    <row r="6946" customFormat="false" ht="15" hidden="false" customHeight="false" outlineLevel="0" collapsed="false"/>
    <row r="6947" customFormat="false" ht="15" hidden="false" customHeight="false" outlineLevel="0" collapsed="false"/>
    <row r="6948" customFormat="false" ht="15" hidden="false" customHeight="false" outlineLevel="0" collapsed="false"/>
    <row r="6949" customFormat="false" ht="15" hidden="false" customHeight="false" outlineLevel="0" collapsed="false"/>
    <row r="6950" customFormat="false" ht="15" hidden="false" customHeight="false" outlineLevel="0" collapsed="false"/>
    <row r="6951" customFormat="false" ht="15" hidden="false" customHeight="false" outlineLevel="0" collapsed="false"/>
    <row r="6952" customFormat="false" ht="15" hidden="false" customHeight="false" outlineLevel="0" collapsed="false"/>
    <row r="6953" customFormat="false" ht="15" hidden="false" customHeight="false" outlineLevel="0" collapsed="false"/>
    <row r="6954" customFormat="false" ht="15" hidden="false" customHeight="false" outlineLevel="0" collapsed="false"/>
    <row r="6955" customFormat="false" ht="15" hidden="false" customHeight="false" outlineLevel="0" collapsed="false"/>
    <row r="6956" customFormat="false" ht="15" hidden="false" customHeight="false" outlineLevel="0" collapsed="false"/>
    <row r="6957" customFormat="false" ht="15" hidden="false" customHeight="false" outlineLevel="0" collapsed="false"/>
    <row r="6958" customFormat="false" ht="15" hidden="false" customHeight="false" outlineLevel="0" collapsed="false"/>
    <row r="6959" customFormat="false" ht="15" hidden="false" customHeight="false" outlineLevel="0" collapsed="false"/>
    <row r="6960" customFormat="false" ht="15" hidden="false" customHeight="false" outlineLevel="0" collapsed="false"/>
    <row r="6961" customFormat="false" ht="15" hidden="false" customHeight="false" outlineLevel="0" collapsed="false"/>
    <row r="6962" customFormat="false" ht="15" hidden="false" customHeight="false" outlineLevel="0" collapsed="false"/>
    <row r="6963" customFormat="false" ht="15" hidden="false" customHeight="false" outlineLevel="0" collapsed="false"/>
    <row r="6964" customFormat="false" ht="15" hidden="false" customHeight="false" outlineLevel="0" collapsed="false"/>
    <row r="6965" customFormat="false" ht="15" hidden="false" customHeight="false" outlineLevel="0" collapsed="false"/>
    <row r="6966" customFormat="false" ht="15" hidden="false" customHeight="false" outlineLevel="0" collapsed="false"/>
    <row r="6967" customFormat="false" ht="15" hidden="false" customHeight="false" outlineLevel="0" collapsed="false"/>
    <row r="6968" customFormat="false" ht="15" hidden="false" customHeight="false" outlineLevel="0" collapsed="false"/>
    <row r="6969" customFormat="false" ht="15" hidden="false" customHeight="false" outlineLevel="0" collapsed="false"/>
    <row r="6970" customFormat="false" ht="15" hidden="false" customHeight="false" outlineLevel="0" collapsed="false"/>
    <row r="6971" customFormat="false" ht="15" hidden="false" customHeight="false" outlineLevel="0" collapsed="false"/>
    <row r="6972" customFormat="false" ht="15" hidden="false" customHeight="false" outlineLevel="0" collapsed="false"/>
    <row r="6973" customFormat="false" ht="15" hidden="false" customHeight="false" outlineLevel="0" collapsed="false"/>
    <row r="6974" customFormat="false" ht="15" hidden="false" customHeight="false" outlineLevel="0" collapsed="false"/>
    <row r="6975" customFormat="false" ht="15" hidden="false" customHeight="false" outlineLevel="0" collapsed="false"/>
    <row r="6976" customFormat="false" ht="15" hidden="false" customHeight="false" outlineLevel="0" collapsed="false"/>
    <row r="6977" customFormat="false" ht="15" hidden="false" customHeight="false" outlineLevel="0" collapsed="false"/>
    <row r="6978" customFormat="false" ht="15" hidden="false" customHeight="false" outlineLevel="0" collapsed="false"/>
    <row r="6979" customFormat="false" ht="15" hidden="false" customHeight="false" outlineLevel="0" collapsed="false"/>
    <row r="6980" customFormat="false" ht="15" hidden="false" customHeight="false" outlineLevel="0" collapsed="false"/>
    <row r="6981" customFormat="false" ht="15" hidden="false" customHeight="false" outlineLevel="0" collapsed="false"/>
    <row r="6982" customFormat="false" ht="15" hidden="false" customHeight="false" outlineLevel="0" collapsed="false"/>
    <row r="6983" customFormat="false" ht="15" hidden="false" customHeight="false" outlineLevel="0" collapsed="false"/>
    <row r="6984" customFormat="false" ht="15" hidden="false" customHeight="false" outlineLevel="0" collapsed="false"/>
    <row r="6985" customFormat="false" ht="15" hidden="false" customHeight="false" outlineLevel="0" collapsed="false"/>
    <row r="6986" customFormat="false" ht="15" hidden="false" customHeight="false" outlineLevel="0" collapsed="false"/>
    <row r="6987" customFormat="false" ht="15" hidden="false" customHeight="false" outlineLevel="0" collapsed="false"/>
    <row r="6988" customFormat="false" ht="15" hidden="false" customHeight="false" outlineLevel="0" collapsed="false"/>
    <row r="6989" customFormat="false" ht="15" hidden="false" customHeight="false" outlineLevel="0" collapsed="false"/>
    <row r="6990" customFormat="false" ht="15" hidden="false" customHeight="false" outlineLevel="0" collapsed="false"/>
    <row r="6991" customFormat="false" ht="15" hidden="false" customHeight="false" outlineLevel="0" collapsed="false"/>
    <row r="6992" customFormat="false" ht="15" hidden="false" customHeight="false" outlineLevel="0" collapsed="false"/>
    <row r="6993" customFormat="false" ht="15" hidden="false" customHeight="false" outlineLevel="0" collapsed="false"/>
    <row r="6994" customFormat="false" ht="15" hidden="false" customHeight="false" outlineLevel="0" collapsed="false"/>
    <row r="6995" customFormat="false" ht="15" hidden="false" customHeight="false" outlineLevel="0" collapsed="false"/>
    <row r="6996" customFormat="false" ht="15" hidden="false" customHeight="false" outlineLevel="0" collapsed="false"/>
    <row r="6997" customFormat="false" ht="15" hidden="false" customHeight="false" outlineLevel="0" collapsed="false"/>
    <row r="6998" customFormat="false" ht="15" hidden="false" customHeight="false" outlineLevel="0" collapsed="false"/>
    <row r="6999" customFormat="false" ht="15" hidden="false" customHeight="false" outlineLevel="0" collapsed="false"/>
    <row r="7000" customFormat="false" ht="15" hidden="false" customHeight="false" outlineLevel="0" collapsed="false"/>
    <row r="7001" customFormat="false" ht="15" hidden="false" customHeight="false" outlineLevel="0" collapsed="false"/>
    <row r="7002" customFormat="false" ht="15" hidden="false" customHeight="false" outlineLevel="0" collapsed="false"/>
    <row r="7003" customFormat="false" ht="15" hidden="false" customHeight="false" outlineLevel="0" collapsed="false"/>
    <row r="7004" customFormat="false" ht="15" hidden="false" customHeight="false" outlineLevel="0" collapsed="false"/>
    <row r="7005" customFormat="false" ht="15" hidden="false" customHeight="false" outlineLevel="0" collapsed="false"/>
    <row r="7006" customFormat="false" ht="15" hidden="false" customHeight="false" outlineLevel="0" collapsed="false"/>
    <row r="7007" customFormat="false" ht="15" hidden="false" customHeight="false" outlineLevel="0" collapsed="false"/>
    <row r="7008" customFormat="false" ht="15" hidden="false" customHeight="false" outlineLevel="0" collapsed="false"/>
    <row r="7009" customFormat="false" ht="15" hidden="false" customHeight="false" outlineLevel="0" collapsed="false"/>
    <row r="7010" customFormat="false" ht="15" hidden="false" customHeight="false" outlineLevel="0" collapsed="false"/>
    <row r="7011" customFormat="false" ht="15" hidden="false" customHeight="false" outlineLevel="0" collapsed="false"/>
    <row r="7012" customFormat="false" ht="15" hidden="false" customHeight="false" outlineLevel="0" collapsed="false"/>
    <row r="7013" customFormat="false" ht="15" hidden="false" customHeight="false" outlineLevel="0" collapsed="false"/>
    <row r="7014" customFormat="false" ht="15" hidden="false" customHeight="false" outlineLevel="0" collapsed="false"/>
    <row r="7015" customFormat="false" ht="15" hidden="false" customHeight="false" outlineLevel="0" collapsed="false"/>
    <row r="7016" customFormat="false" ht="15" hidden="false" customHeight="false" outlineLevel="0" collapsed="false"/>
    <row r="7017" customFormat="false" ht="15" hidden="false" customHeight="false" outlineLevel="0" collapsed="false"/>
    <row r="7018" customFormat="false" ht="15" hidden="false" customHeight="false" outlineLevel="0" collapsed="false"/>
    <row r="7019" customFormat="false" ht="15" hidden="false" customHeight="false" outlineLevel="0" collapsed="false"/>
    <row r="7020" customFormat="false" ht="15" hidden="false" customHeight="false" outlineLevel="0" collapsed="false"/>
    <row r="7021" customFormat="false" ht="15" hidden="false" customHeight="false" outlineLevel="0" collapsed="false"/>
    <row r="7022" customFormat="false" ht="15" hidden="false" customHeight="false" outlineLevel="0" collapsed="false"/>
    <row r="7023" customFormat="false" ht="15" hidden="false" customHeight="false" outlineLevel="0" collapsed="false"/>
    <row r="7024" customFormat="false" ht="15" hidden="false" customHeight="false" outlineLevel="0" collapsed="false"/>
    <row r="7025" customFormat="false" ht="15" hidden="false" customHeight="false" outlineLevel="0" collapsed="false"/>
    <row r="7026" customFormat="false" ht="15" hidden="false" customHeight="false" outlineLevel="0" collapsed="false"/>
    <row r="7027" customFormat="false" ht="15" hidden="false" customHeight="false" outlineLevel="0" collapsed="false"/>
    <row r="7028" customFormat="false" ht="15" hidden="false" customHeight="false" outlineLevel="0" collapsed="false"/>
    <row r="7029" customFormat="false" ht="15" hidden="false" customHeight="false" outlineLevel="0" collapsed="false"/>
    <row r="7030" customFormat="false" ht="15" hidden="false" customHeight="false" outlineLevel="0" collapsed="false"/>
    <row r="7031" customFormat="false" ht="15" hidden="false" customHeight="false" outlineLevel="0" collapsed="false"/>
    <row r="7032" customFormat="false" ht="15" hidden="false" customHeight="false" outlineLevel="0" collapsed="false"/>
    <row r="7033" customFormat="false" ht="15" hidden="false" customHeight="false" outlineLevel="0" collapsed="false"/>
    <row r="7034" customFormat="false" ht="15" hidden="false" customHeight="false" outlineLevel="0" collapsed="false"/>
    <row r="7035" customFormat="false" ht="15" hidden="false" customHeight="false" outlineLevel="0" collapsed="false"/>
    <row r="7036" customFormat="false" ht="15" hidden="false" customHeight="false" outlineLevel="0" collapsed="false"/>
    <row r="7037" customFormat="false" ht="15" hidden="false" customHeight="false" outlineLevel="0" collapsed="false"/>
    <row r="7038" customFormat="false" ht="15" hidden="false" customHeight="false" outlineLevel="0" collapsed="false"/>
    <row r="7039" customFormat="false" ht="15" hidden="false" customHeight="false" outlineLevel="0" collapsed="false"/>
    <row r="7040" customFormat="false" ht="15" hidden="false" customHeight="false" outlineLevel="0" collapsed="false"/>
    <row r="7041" customFormat="false" ht="15" hidden="false" customHeight="false" outlineLevel="0" collapsed="false"/>
    <row r="7042" customFormat="false" ht="15" hidden="false" customHeight="false" outlineLevel="0" collapsed="false"/>
    <row r="7043" customFormat="false" ht="15" hidden="false" customHeight="false" outlineLevel="0" collapsed="false"/>
    <row r="7044" customFormat="false" ht="15" hidden="false" customHeight="false" outlineLevel="0" collapsed="false"/>
    <row r="7045" customFormat="false" ht="15" hidden="false" customHeight="false" outlineLevel="0" collapsed="false"/>
    <row r="7046" customFormat="false" ht="15" hidden="false" customHeight="false" outlineLevel="0" collapsed="false"/>
    <row r="7047" customFormat="false" ht="15" hidden="false" customHeight="false" outlineLevel="0" collapsed="false"/>
    <row r="7048" customFormat="false" ht="15" hidden="false" customHeight="false" outlineLevel="0" collapsed="false"/>
    <row r="7049" customFormat="false" ht="15" hidden="false" customHeight="false" outlineLevel="0" collapsed="false"/>
    <row r="7050" customFormat="false" ht="15" hidden="false" customHeight="false" outlineLevel="0" collapsed="false"/>
    <row r="7051" customFormat="false" ht="15" hidden="false" customHeight="false" outlineLevel="0" collapsed="false"/>
    <row r="7052" customFormat="false" ht="15" hidden="false" customHeight="false" outlineLevel="0" collapsed="false"/>
    <row r="7053" customFormat="false" ht="15" hidden="false" customHeight="false" outlineLevel="0" collapsed="false"/>
    <row r="7054" customFormat="false" ht="15" hidden="false" customHeight="false" outlineLevel="0" collapsed="false"/>
    <row r="7055" customFormat="false" ht="15" hidden="false" customHeight="false" outlineLevel="0" collapsed="false"/>
    <row r="7056" customFormat="false" ht="15" hidden="false" customHeight="false" outlineLevel="0" collapsed="false"/>
    <row r="7057" customFormat="false" ht="15" hidden="false" customHeight="false" outlineLevel="0" collapsed="false"/>
    <row r="7058" customFormat="false" ht="15" hidden="false" customHeight="false" outlineLevel="0" collapsed="false"/>
    <row r="7059" customFormat="false" ht="15" hidden="false" customHeight="false" outlineLevel="0" collapsed="false"/>
    <row r="7060" customFormat="false" ht="15" hidden="false" customHeight="false" outlineLevel="0" collapsed="false"/>
    <row r="7061" customFormat="false" ht="15" hidden="false" customHeight="false" outlineLevel="0" collapsed="false"/>
    <row r="7062" customFormat="false" ht="15" hidden="false" customHeight="false" outlineLevel="0" collapsed="false"/>
    <row r="7063" customFormat="false" ht="15" hidden="false" customHeight="false" outlineLevel="0" collapsed="false"/>
    <row r="7064" customFormat="false" ht="15" hidden="false" customHeight="false" outlineLevel="0" collapsed="false"/>
    <row r="7065" customFormat="false" ht="15" hidden="false" customHeight="false" outlineLevel="0" collapsed="false"/>
    <row r="7066" customFormat="false" ht="15" hidden="false" customHeight="false" outlineLevel="0" collapsed="false"/>
    <row r="7067" customFormat="false" ht="15" hidden="false" customHeight="false" outlineLevel="0" collapsed="false"/>
    <row r="7068" customFormat="false" ht="15" hidden="false" customHeight="false" outlineLevel="0" collapsed="false"/>
    <row r="7069" customFormat="false" ht="15" hidden="false" customHeight="false" outlineLevel="0" collapsed="false"/>
    <row r="7070" customFormat="false" ht="15" hidden="false" customHeight="false" outlineLevel="0" collapsed="false"/>
    <row r="7071" customFormat="false" ht="15" hidden="false" customHeight="false" outlineLevel="0" collapsed="false"/>
    <row r="7072" customFormat="false" ht="15" hidden="false" customHeight="false" outlineLevel="0" collapsed="false"/>
    <row r="7073" customFormat="false" ht="15" hidden="false" customHeight="false" outlineLevel="0" collapsed="false"/>
    <row r="7074" customFormat="false" ht="15" hidden="false" customHeight="false" outlineLevel="0" collapsed="false"/>
    <row r="7075" customFormat="false" ht="15" hidden="false" customHeight="false" outlineLevel="0" collapsed="false"/>
    <row r="7076" customFormat="false" ht="15" hidden="false" customHeight="false" outlineLevel="0" collapsed="false"/>
    <row r="7077" customFormat="false" ht="15" hidden="false" customHeight="false" outlineLevel="0" collapsed="false"/>
    <row r="7078" customFormat="false" ht="15" hidden="false" customHeight="false" outlineLevel="0" collapsed="false"/>
    <row r="7079" customFormat="false" ht="15" hidden="false" customHeight="false" outlineLevel="0" collapsed="false"/>
    <row r="7080" customFormat="false" ht="15" hidden="false" customHeight="false" outlineLevel="0" collapsed="false"/>
    <row r="7081" customFormat="false" ht="15" hidden="false" customHeight="false" outlineLevel="0" collapsed="false"/>
    <row r="7082" customFormat="false" ht="15" hidden="false" customHeight="false" outlineLevel="0" collapsed="false"/>
    <row r="7083" customFormat="false" ht="15" hidden="false" customHeight="false" outlineLevel="0" collapsed="false"/>
    <row r="7084" customFormat="false" ht="15" hidden="false" customHeight="false" outlineLevel="0" collapsed="false"/>
    <row r="7085" customFormat="false" ht="15" hidden="false" customHeight="false" outlineLevel="0" collapsed="false"/>
    <row r="7086" customFormat="false" ht="15" hidden="false" customHeight="false" outlineLevel="0" collapsed="false"/>
    <row r="7087" customFormat="false" ht="15" hidden="false" customHeight="false" outlineLevel="0" collapsed="false"/>
    <row r="7088" customFormat="false" ht="15" hidden="false" customHeight="false" outlineLevel="0" collapsed="false"/>
    <row r="7089" customFormat="false" ht="15" hidden="false" customHeight="false" outlineLevel="0" collapsed="false"/>
    <row r="7090" customFormat="false" ht="15" hidden="false" customHeight="false" outlineLevel="0" collapsed="false"/>
    <row r="7091" customFormat="false" ht="15" hidden="false" customHeight="false" outlineLevel="0" collapsed="false"/>
    <row r="7092" customFormat="false" ht="15" hidden="false" customHeight="false" outlineLevel="0" collapsed="false"/>
    <row r="7093" customFormat="false" ht="15" hidden="false" customHeight="false" outlineLevel="0" collapsed="false"/>
    <row r="7094" customFormat="false" ht="15" hidden="false" customHeight="false" outlineLevel="0" collapsed="false"/>
    <row r="7095" customFormat="false" ht="15" hidden="false" customHeight="false" outlineLevel="0" collapsed="false"/>
    <row r="7096" customFormat="false" ht="15" hidden="false" customHeight="false" outlineLevel="0" collapsed="false"/>
    <row r="7097" customFormat="false" ht="15" hidden="false" customHeight="false" outlineLevel="0" collapsed="false"/>
    <row r="7098" customFormat="false" ht="15" hidden="false" customHeight="false" outlineLevel="0" collapsed="false"/>
    <row r="7099" customFormat="false" ht="15" hidden="false" customHeight="false" outlineLevel="0" collapsed="false"/>
    <row r="7100" customFormat="false" ht="15" hidden="false" customHeight="false" outlineLevel="0" collapsed="false"/>
    <row r="7101" customFormat="false" ht="15" hidden="false" customHeight="false" outlineLevel="0" collapsed="false"/>
    <row r="7102" customFormat="false" ht="15" hidden="false" customHeight="false" outlineLevel="0" collapsed="false"/>
    <row r="7103" customFormat="false" ht="15" hidden="false" customHeight="false" outlineLevel="0" collapsed="false"/>
    <row r="7104" customFormat="false" ht="15" hidden="false" customHeight="false" outlineLevel="0" collapsed="false"/>
    <row r="7105" customFormat="false" ht="15" hidden="false" customHeight="false" outlineLevel="0" collapsed="false"/>
    <row r="7106" customFormat="false" ht="15" hidden="false" customHeight="false" outlineLevel="0" collapsed="false"/>
    <row r="7107" customFormat="false" ht="15" hidden="false" customHeight="false" outlineLevel="0" collapsed="false"/>
    <row r="7108" customFormat="false" ht="15" hidden="false" customHeight="false" outlineLevel="0" collapsed="false"/>
    <row r="7109" customFormat="false" ht="15" hidden="false" customHeight="false" outlineLevel="0" collapsed="false"/>
    <row r="7110" customFormat="false" ht="15" hidden="false" customHeight="false" outlineLevel="0" collapsed="false"/>
    <row r="7111" customFormat="false" ht="15" hidden="false" customHeight="false" outlineLevel="0" collapsed="false"/>
    <row r="7112" customFormat="false" ht="15" hidden="false" customHeight="false" outlineLevel="0" collapsed="false"/>
    <row r="7113" customFormat="false" ht="15" hidden="false" customHeight="false" outlineLevel="0" collapsed="false"/>
    <row r="7114" customFormat="false" ht="15" hidden="false" customHeight="false" outlineLevel="0" collapsed="false"/>
    <row r="7115" customFormat="false" ht="15" hidden="false" customHeight="false" outlineLevel="0" collapsed="false"/>
    <row r="7116" customFormat="false" ht="15" hidden="false" customHeight="false" outlineLevel="0" collapsed="false"/>
    <row r="7117" customFormat="false" ht="15" hidden="false" customHeight="false" outlineLevel="0" collapsed="false"/>
    <row r="7118" customFormat="false" ht="15" hidden="false" customHeight="false" outlineLevel="0" collapsed="false"/>
    <row r="7119" customFormat="false" ht="15" hidden="false" customHeight="false" outlineLevel="0" collapsed="false"/>
    <row r="7120" customFormat="false" ht="15" hidden="false" customHeight="false" outlineLevel="0" collapsed="false"/>
    <row r="7121" customFormat="false" ht="15" hidden="false" customHeight="false" outlineLevel="0" collapsed="false"/>
    <row r="7122" customFormat="false" ht="15" hidden="false" customHeight="false" outlineLevel="0" collapsed="false"/>
    <row r="7123" customFormat="false" ht="15" hidden="false" customHeight="false" outlineLevel="0" collapsed="false"/>
    <row r="7124" customFormat="false" ht="15" hidden="false" customHeight="false" outlineLevel="0" collapsed="false"/>
    <row r="7125" customFormat="false" ht="15" hidden="false" customHeight="false" outlineLevel="0" collapsed="false"/>
    <row r="7126" customFormat="false" ht="15" hidden="false" customHeight="false" outlineLevel="0" collapsed="false"/>
    <row r="7127" customFormat="false" ht="15" hidden="false" customHeight="false" outlineLevel="0" collapsed="false"/>
    <row r="7128" customFormat="false" ht="15" hidden="false" customHeight="false" outlineLevel="0" collapsed="false"/>
    <row r="7129" customFormat="false" ht="15" hidden="false" customHeight="false" outlineLevel="0" collapsed="false"/>
    <row r="7130" customFormat="false" ht="15" hidden="false" customHeight="false" outlineLevel="0" collapsed="false"/>
    <row r="7131" customFormat="false" ht="15" hidden="false" customHeight="false" outlineLevel="0" collapsed="false"/>
    <row r="7132" customFormat="false" ht="15" hidden="false" customHeight="false" outlineLevel="0" collapsed="false"/>
    <row r="7133" customFormat="false" ht="15" hidden="false" customHeight="false" outlineLevel="0" collapsed="false"/>
    <row r="7134" customFormat="false" ht="15" hidden="false" customHeight="false" outlineLevel="0" collapsed="false"/>
    <row r="7135" customFormat="false" ht="15" hidden="false" customHeight="false" outlineLevel="0" collapsed="false"/>
    <row r="7136" customFormat="false" ht="15" hidden="false" customHeight="false" outlineLevel="0" collapsed="false"/>
    <row r="7137" customFormat="false" ht="15" hidden="false" customHeight="false" outlineLevel="0" collapsed="false"/>
    <row r="7138" customFormat="false" ht="15" hidden="false" customHeight="false" outlineLevel="0" collapsed="false"/>
    <row r="7139" customFormat="false" ht="15" hidden="false" customHeight="false" outlineLevel="0" collapsed="false"/>
    <row r="7140" customFormat="false" ht="15" hidden="false" customHeight="false" outlineLevel="0" collapsed="false"/>
    <row r="7141" customFormat="false" ht="15" hidden="false" customHeight="false" outlineLevel="0" collapsed="false"/>
    <row r="7142" customFormat="false" ht="15" hidden="false" customHeight="false" outlineLevel="0" collapsed="false"/>
    <row r="7143" customFormat="false" ht="15" hidden="false" customHeight="false" outlineLevel="0" collapsed="false"/>
    <row r="7144" customFormat="false" ht="15" hidden="false" customHeight="false" outlineLevel="0" collapsed="false"/>
    <row r="7145" customFormat="false" ht="15" hidden="false" customHeight="false" outlineLevel="0" collapsed="false"/>
    <row r="7146" customFormat="false" ht="15" hidden="false" customHeight="false" outlineLevel="0" collapsed="false"/>
    <row r="7147" customFormat="false" ht="15" hidden="false" customHeight="false" outlineLevel="0" collapsed="false"/>
    <row r="7148" customFormat="false" ht="15" hidden="false" customHeight="false" outlineLevel="0" collapsed="false"/>
    <row r="7149" customFormat="false" ht="15" hidden="false" customHeight="false" outlineLevel="0" collapsed="false"/>
    <row r="7150" customFormat="false" ht="15" hidden="false" customHeight="false" outlineLevel="0" collapsed="false"/>
    <row r="7151" customFormat="false" ht="15" hidden="false" customHeight="false" outlineLevel="0" collapsed="false"/>
    <row r="7152" customFormat="false" ht="15" hidden="false" customHeight="false" outlineLevel="0" collapsed="false"/>
    <row r="7153" customFormat="false" ht="15" hidden="false" customHeight="false" outlineLevel="0" collapsed="false"/>
    <row r="7154" customFormat="false" ht="15" hidden="false" customHeight="false" outlineLevel="0" collapsed="false"/>
    <row r="7155" customFormat="false" ht="15" hidden="false" customHeight="false" outlineLevel="0" collapsed="false"/>
    <row r="7156" customFormat="false" ht="15" hidden="false" customHeight="false" outlineLevel="0" collapsed="false"/>
    <row r="7157" customFormat="false" ht="15" hidden="false" customHeight="false" outlineLevel="0" collapsed="false"/>
    <row r="7158" customFormat="false" ht="15" hidden="false" customHeight="false" outlineLevel="0" collapsed="false"/>
    <row r="7159" customFormat="false" ht="15" hidden="false" customHeight="false" outlineLevel="0" collapsed="false"/>
    <row r="7160" customFormat="false" ht="15" hidden="false" customHeight="false" outlineLevel="0" collapsed="false"/>
    <row r="7161" customFormat="false" ht="15" hidden="false" customHeight="false" outlineLevel="0" collapsed="false"/>
    <row r="7162" customFormat="false" ht="15" hidden="false" customHeight="false" outlineLevel="0" collapsed="false"/>
    <row r="7163" customFormat="false" ht="15" hidden="false" customHeight="false" outlineLevel="0" collapsed="false"/>
    <row r="7164" customFormat="false" ht="15" hidden="false" customHeight="false" outlineLevel="0" collapsed="false"/>
    <row r="7165" customFormat="false" ht="15" hidden="false" customHeight="false" outlineLevel="0" collapsed="false"/>
    <row r="7166" customFormat="false" ht="15" hidden="false" customHeight="false" outlineLevel="0" collapsed="false"/>
    <row r="7167" customFormat="false" ht="15" hidden="false" customHeight="false" outlineLevel="0" collapsed="false"/>
    <row r="7168" customFormat="false" ht="15" hidden="false" customHeight="false" outlineLevel="0" collapsed="false"/>
    <row r="7169" customFormat="false" ht="15" hidden="false" customHeight="false" outlineLevel="0" collapsed="false"/>
    <row r="7170" customFormat="false" ht="15" hidden="false" customHeight="false" outlineLevel="0" collapsed="false"/>
    <row r="7171" customFormat="false" ht="15" hidden="false" customHeight="false" outlineLevel="0" collapsed="false"/>
    <row r="7172" customFormat="false" ht="15" hidden="false" customHeight="false" outlineLevel="0" collapsed="false"/>
    <row r="7173" customFormat="false" ht="15" hidden="false" customHeight="false" outlineLevel="0" collapsed="false"/>
    <row r="7174" customFormat="false" ht="15" hidden="false" customHeight="false" outlineLevel="0" collapsed="false"/>
    <row r="7175" customFormat="false" ht="15" hidden="false" customHeight="false" outlineLevel="0" collapsed="false"/>
    <row r="7176" customFormat="false" ht="15" hidden="false" customHeight="false" outlineLevel="0" collapsed="false"/>
    <row r="7177" customFormat="false" ht="15" hidden="false" customHeight="false" outlineLevel="0" collapsed="false"/>
    <row r="7178" customFormat="false" ht="15" hidden="false" customHeight="false" outlineLevel="0" collapsed="false"/>
    <row r="7179" customFormat="false" ht="15" hidden="false" customHeight="false" outlineLevel="0" collapsed="false"/>
    <row r="7180" customFormat="false" ht="15" hidden="false" customHeight="false" outlineLevel="0" collapsed="false"/>
    <row r="7181" customFormat="false" ht="15" hidden="false" customHeight="false" outlineLevel="0" collapsed="false"/>
    <row r="7182" customFormat="false" ht="15" hidden="false" customHeight="false" outlineLevel="0" collapsed="false"/>
    <row r="7183" customFormat="false" ht="15" hidden="false" customHeight="false" outlineLevel="0" collapsed="false"/>
    <row r="7184" customFormat="false" ht="15" hidden="false" customHeight="false" outlineLevel="0" collapsed="false"/>
    <row r="7185" customFormat="false" ht="15" hidden="false" customHeight="false" outlineLevel="0" collapsed="false"/>
    <row r="7186" customFormat="false" ht="15" hidden="false" customHeight="false" outlineLevel="0" collapsed="false"/>
    <row r="7187" customFormat="false" ht="15" hidden="false" customHeight="false" outlineLevel="0" collapsed="false"/>
    <row r="7188" customFormat="false" ht="15" hidden="false" customHeight="false" outlineLevel="0" collapsed="false"/>
    <row r="7189" customFormat="false" ht="15" hidden="false" customHeight="false" outlineLevel="0" collapsed="false"/>
    <row r="7190" customFormat="false" ht="15" hidden="false" customHeight="false" outlineLevel="0" collapsed="false"/>
    <row r="7191" customFormat="false" ht="15" hidden="false" customHeight="false" outlineLevel="0" collapsed="false"/>
    <row r="7192" customFormat="false" ht="15" hidden="false" customHeight="false" outlineLevel="0" collapsed="false"/>
    <row r="7193" customFormat="false" ht="15" hidden="false" customHeight="false" outlineLevel="0" collapsed="false"/>
    <row r="7194" customFormat="false" ht="15" hidden="false" customHeight="false" outlineLevel="0" collapsed="false"/>
    <row r="7195" customFormat="false" ht="15" hidden="false" customHeight="false" outlineLevel="0" collapsed="false"/>
    <row r="7196" customFormat="false" ht="15" hidden="false" customHeight="false" outlineLevel="0" collapsed="false"/>
    <row r="7197" customFormat="false" ht="15" hidden="false" customHeight="false" outlineLevel="0" collapsed="false"/>
    <row r="7198" customFormat="false" ht="15" hidden="false" customHeight="false" outlineLevel="0" collapsed="false"/>
    <row r="7199" customFormat="false" ht="15" hidden="false" customHeight="false" outlineLevel="0" collapsed="false"/>
    <row r="7200" customFormat="false" ht="15" hidden="false" customHeight="false" outlineLevel="0" collapsed="false"/>
    <row r="7201" customFormat="false" ht="15" hidden="false" customHeight="false" outlineLevel="0" collapsed="false"/>
    <row r="7202" customFormat="false" ht="15" hidden="false" customHeight="false" outlineLevel="0" collapsed="false"/>
    <row r="7203" customFormat="false" ht="15" hidden="false" customHeight="false" outlineLevel="0" collapsed="false"/>
    <row r="7204" customFormat="false" ht="15" hidden="false" customHeight="false" outlineLevel="0" collapsed="false"/>
    <row r="7205" customFormat="false" ht="15" hidden="false" customHeight="false" outlineLevel="0" collapsed="false"/>
    <row r="7206" customFormat="false" ht="15" hidden="false" customHeight="false" outlineLevel="0" collapsed="false"/>
    <row r="7207" customFormat="false" ht="15" hidden="false" customHeight="false" outlineLevel="0" collapsed="false"/>
    <row r="7208" customFormat="false" ht="15" hidden="false" customHeight="false" outlineLevel="0" collapsed="false"/>
    <row r="7209" customFormat="false" ht="15" hidden="false" customHeight="false" outlineLevel="0" collapsed="false"/>
    <row r="7210" customFormat="false" ht="15" hidden="false" customHeight="false" outlineLevel="0" collapsed="false"/>
    <row r="7211" customFormat="false" ht="15" hidden="false" customHeight="false" outlineLevel="0" collapsed="false"/>
    <row r="7212" customFormat="false" ht="15" hidden="false" customHeight="false" outlineLevel="0" collapsed="false"/>
    <row r="7213" customFormat="false" ht="15" hidden="false" customHeight="false" outlineLevel="0" collapsed="false"/>
    <row r="7214" customFormat="false" ht="15" hidden="false" customHeight="false" outlineLevel="0" collapsed="false"/>
    <row r="7215" customFormat="false" ht="15" hidden="false" customHeight="false" outlineLevel="0" collapsed="false"/>
    <row r="7216" customFormat="false" ht="15" hidden="false" customHeight="false" outlineLevel="0" collapsed="false"/>
    <row r="7217" customFormat="false" ht="15" hidden="false" customHeight="false" outlineLevel="0" collapsed="false"/>
    <row r="7218" customFormat="false" ht="15" hidden="false" customHeight="false" outlineLevel="0" collapsed="false"/>
    <row r="7219" customFormat="false" ht="15" hidden="false" customHeight="false" outlineLevel="0" collapsed="false"/>
    <row r="7220" customFormat="false" ht="15" hidden="false" customHeight="false" outlineLevel="0" collapsed="false"/>
    <row r="7221" customFormat="false" ht="15" hidden="false" customHeight="false" outlineLevel="0" collapsed="false"/>
    <row r="7222" customFormat="false" ht="15" hidden="false" customHeight="false" outlineLevel="0" collapsed="false"/>
    <row r="7223" customFormat="false" ht="15" hidden="false" customHeight="false" outlineLevel="0" collapsed="false"/>
    <row r="7224" customFormat="false" ht="15" hidden="false" customHeight="false" outlineLevel="0" collapsed="false"/>
    <row r="7225" customFormat="false" ht="15" hidden="false" customHeight="false" outlineLevel="0" collapsed="false"/>
    <row r="7226" customFormat="false" ht="15" hidden="false" customHeight="false" outlineLevel="0" collapsed="false"/>
    <row r="7227" customFormat="false" ht="15" hidden="false" customHeight="false" outlineLevel="0" collapsed="false"/>
    <row r="7228" customFormat="false" ht="15" hidden="false" customHeight="false" outlineLevel="0" collapsed="false"/>
    <row r="7229" customFormat="false" ht="15" hidden="false" customHeight="false" outlineLevel="0" collapsed="false"/>
    <row r="7230" customFormat="false" ht="15" hidden="false" customHeight="false" outlineLevel="0" collapsed="false"/>
    <row r="7231" customFormat="false" ht="15" hidden="false" customHeight="false" outlineLevel="0" collapsed="false"/>
    <row r="7232" customFormat="false" ht="15" hidden="false" customHeight="false" outlineLevel="0" collapsed="false"/>
    <row r="7233" customFormat="false" ht="15" hidden="false" customHeight="false" outlineLevel="0" collapsed="false"/>
    <row r="7234" customFormat="false" ht="15" hidden="false" customHeight="false" outlineLevel="0" collapsed="false"/>
    <row r="7235" customFormat="false" ht="15" hidden="false" customHeight="false" outlineLevel="0" collapsed="false"/>
    <row r="7236" customFormat="false" ht="15" hidden="false" customHeight="false" outlineLevel="0" collapsed="false"/>
    <row r="7237" customFormat="false" ht="15" hidden="false" customHeight="false" outlineLevel="0" collapsed="false"/>
    <row r="7238" customFormat="false" ht="15" hidden="false" customHeight="false" outlineLevel="0" collapsed="false"/>
    <row r="7239" customFormat="false" ht="15" hidden="false" customHeight="false" outlineLevel="0" collapsed="false"/>
    <row r="7240" customFormat="false" ht="15" hidden="false" customHeight="false" outlineLevel="0" collapsed="false"/>
    <row r="7241" customFormat="false" ht="15" hidden="false" customHeight="false" outlineLevel="0" collapsed="false"/>
    <row r="7242" customFormat="false" ht="15" hidden="false" customHeight="false" outlineLevel="0" collapsed="false"/>
    <row r="7243" customFormat="false" ht="15" hidden="false" customHeight="false" outlineLevel="0" collapsed="false"/>
    <row r="7244" customFormat="false" ht="15" hidden="false" customHeight="false" outlineLevel="0" collapsed="false"/>
    <row r="7245" customFormat="false" ht="15" hidden="false" customHeight="false" outlineLevel="0" collapsed="false"/>
    <row r="7246" customFormat="false" ht="15" hidden="false" customHeight="false" outlineLevel="0" collapsed="false"/>
    <row r="7247" customFormat="false" ht="15" hidden="false" customHeight="false" outlineLevel="0" collapsed="false"/>
    <row r="7248" customFormat="false" ht="15" hidden="false" customHeight="false" outlineLevel="0" collapsed="false"/>
    <row r="7249" customFormat="false" ht="15" hidden="false" customHeight="false" outlineLevel="0" collapsed="false"/>
    <row r="7250" customFormat="false" ht="15" hidden="false" customHeight="false" outlineLevel="0" collapsed="false"/>
    <row r="7251" customFormat="false" ht="15" hidden="false" customHeight="false" outlineLevel="0" collapsed="false"/>
    <row r="7252" customFormat="false" ht="15" hidden="false" customHeight="false" outlineLevel="0" collapsed="false"/>
    <row r="7253" customFormat="false" ht="15" hidden="false" customHeight="false" outlineLevel="0" collapsed="false"/>
    <row r="7254" customFormat="false" ht="15" hidden="false" customHeight="false" outlineLevel="0" collapsed="false"/>
    <row r="7255" customFormat="false" ht="15" hidden="false" customHeight="false" outlineLevel="0" collapsed="false"/>
    <row r="7256" customFormat="false" ht="15" hidden="false" customHeight="false" outlineLevel="0" collapsed="false"/>
    <row r="7257" customFormat="false" ht="15" hidden="false" customHeight="false" outlineLevel="0" collapsed="false"/>
    <row r="7258" customFormat="false" ht="15" hidden="false" customHeight="false" outlineLevel="0" collapsed="false"/>
    <row r="7259" customFormat="false" ht="15" hidden="false" customHeight="false" outlineLevel="0" collapsed="false"/>
    <row r="7260" customFormat="false" ht="15" hidden="false" customHeight="false" outlineLevel="0" collapsed="false"/>
    <row r="7261" customFormat="false" ht="15" hidden="false" customHeight="false" outlineLevel="0" collapsed="false"/>
    <row r="7262" customFormat="false" ht="15" hidden="false" customHeight="false" outlineLevel="0" collapsed="false"/>
    <row r="7263" customFormat="false" ht="15" hidden="false" customHeight="false" outlineLevel="0" collapsed="false"/>
    <row r="7264" customFormat="false" ht="15" hidden="false" customHeight="false" outlineLevel="0" collapsed="false"/>
    <row r="7265" customFormat="false" ht="15" hidden="false" customHeight="false" outlineLevel="0" collapsed="false"/>
    <row r="7266" customFormat="false" ht="15" hidden="false" customHeight="false" outlineLevel="0" collapsed="false"/>
    <row r="7267" customFormat="false" ht="15" hidden="false" customHeight="false" outlineLevel="0" collapsed="false"/>
    <row r="7268" customFormat="false" ht="15" hidden="false" customHeight="false" outlineLevel="0" collapsed="false"/>
    <row r="7269" customFormat="false" ht="15" hidden="false" customHeight="false" outlineLevel="0" collapsed="false"/>
    <row r="7270" customFormat="false" ht="15" hidden="false" customHeight="false" outlineLevel="0" collapsed="false"/>
    <row r="7271" customFormat="false" ht="15" hidden="false" customHeight="false" outlineLevel="0" collapsed="false"/>
    <row r="7272" customFormat="false" ht="15" hidden="false" customHeight="false" outlineLevel="0" collapsed="false"/>
    <row r="7273" customFormat="false" ht="15" hidden="false" customHeight="false" outlineLevel="0" collapsed="false"/>
    <row r="7274" customFormat="false" ht="15" hidden="false" customHeight="false" outlineLevel="0" collapsed="false"/>
    <row r="7275" customFormat="false" ht="15" hidden="false" customHeight="false" outlineLevel="0" collapsed="false"/>
    <row r="7276" customFormat="false" ht="15" hidden="false" customHeight="false" outlineLevel="0" collapsed="false"/>
    <row r="7277" customFormat="false" ht="15" hidden="false" customHeight="false" outlineLevel="0" collapsed="false"/>
    <row r="7278" customFormat="false" ht="15" hidden="false" customHeight="false" outlineLevel="0" collapsed="false"/>
    <row r="7279" customFormat="false" ht="15" hidden="false" customHeight="false" outlineLevel="0" collapsed="false"/>
    <row r="7280" customFormat="false" ht="15" hidden="false" customHeight="false" outlineLevel="0" collapsed="false"/>
    <row r="7281" customFormat="false" ht="15" hidden="false" customHeight="false" outlineLevel="0" collapsed="false"/>
    <row r="7282" customFormat="false" ht="15" hidden="false" customHeight="false" outlineLevel="0" collapsed="false"/>
    <row r="7283" customFormat="false" ht="15" hidden="false" customHeight="false" outlineLevel="0" collapsed="false"/>
    <row r="7284" customFormat="false" ht="15" hidden="false" customHeight="false" outlineLevel="0" collapsed="false"/>
    <row r="7285" customFormat="false" ht="15" hidden="false" customHeight="false" outlineLevel="0" collapsed="false"/>
    <row r="7286" customFormat="false" ht="15" hidden="false" customHeight="false" outlineLevel="0" collapsed="false"/>
    <row r="7287" customFormat="false" ht="15" hidden="false" customHeight="false" outlineLevel="0" collapsed="false"/>
    <row r="7288" customFormat="false" ht="15" hidden="false" customHeight="false" outlineLevel="0" collapsed="false"/>
    <row r="7289" customFormat="false" ht="15" hidden="false" customHeight="false" outlineLevel="0" collapsed="false"/>
    <row r="7290" customFormat="false" ht="15" hidden="false" customHeight="false" outlineLevel="0" collapsed="false"/>
    <row r="7291" customFormat="false" ht="15" hidden="false" customHeight="false" outlineLevel="0" collapsed="false"/>
    <row r="7292" customFormat="false" ht="15" hidden="false" customHeight="false" outlineLevel="0" collapsed="false"/>
    <row r="7293" customFormat="false" ht="15" hidden="false" customHeight="false" outlineLevel="0" collapsed="false"/>
    <row r="7294" customFormat="false" ht="15" hidden="false" customHeight="false" outlineLevel="0" collapsed="false"/>
    <row r="7295" customFormat="false" ht="15" hidden="false" customHeight="false" outlineLevel="0" collapsed="false"/>
    <row r="7296" customFormat="false" ht="15" hidden="false" customHeight="false" outlineLevel="0" collapsed="false"/>
    <row r="7297" customFormat="false" ht="15" hidden="false" customHeight="false" outlineLevel="0" collapsed="false"/>
    <row r="7298" customFormat="false" ht="15" hidden="false" customHeight="false" outlineLevel="0" collapsed="false"/>
    <row r="7299" customFormat="false" ht="15" hidden="false" customHeight="false" outlineLevel="0" collapsed="false"/>
    <row r="7300" customFormat="false" ht="15" hidden="false" customHeight="false" outlineLevel="0" collapsed="false"/>
    <row r="7301" customFormat="false" ht="15" hidden="false" customHeight="false" outlineLevel="0" collapsed="false"/>
    <row r="7302" customFormat="false" ht="15" hidden="false" customHeight="false" outlineLevel="0" collapsed="false"/>
    <row r="7303" customFormat="false" ht="15" hidden="false" customHeight="false" outlineLevel="0" collapsed="false"/>
    <row r="7304" customFormat="false" ht="15" hidden="false" customHeight="false" outlineLevel="0" collapsed="false"/>
    <row r="7305" customFormat="false" ht="15" hidden="false" customHeight="false" outlineLevel="0" collapsed="false"/>
    <row r="7306" customFormat="false" ht="15" hidden="false" customHeight="false" outlineLevel="0" collapsed="false"/>
    <row r="7307" customFormat="false" ht="15" hidden="false" customHeight="false" outlineLevel="0" collapsed="false"/>
    <row r="7308" customFormat="false" ht="15" hidden="false" customHeight="false" outlineLevel="0" collapsed="false"/>
    <row r="7309" customFormat="false" ht="15" hidden="false" customHeight="false" outlineLevel="0" collapsed="false"/>
    <row r="7310" customFormat="false" ht="15" hidden="false" customHeight="false" outlineLevel="0" collapsed="false"/>
    <row r="7311" customFormat="false" ht="15" hidden="false" customHeight="false" outlineLevel="0" collapsed="false"/>
    <row r="7312" customFormat="false" ht="15" hidden="false" customHeight="false" outlineLevel="0" collapsed="false"/>
    <row r="7313" customFormat="false" ht="15" hidden="false" customHeight="false" outlineLevel="0" collapsed="false"/>
    <row r="7314" customFormat="false" ht="15" hidden="false" customHeight="false" outlineLevel="0" collapsed="false"/>
    <row r="7315" customFormat="false" ht="15" hidden="false" customHeight="false" outlineLevel="0" collapsed="false"/>
    <row r="7316" customFormat="false" ht="15" hidden="false" customHeight="false" outlineLevel="0" collapsed="false"/>
    <row r="7317" customFormat="false" ht="15" hidden="false" customHeight="false" outlineLevel="0" collapsed="false"/>
    <row r="7318" customFormat="false" ht="15" hidden="false" customHeight="false" outlineLevel="0" collapsed="false"/>
    <row r="7319" customFormat="false" ht="15" hidden="false" customHeight="false" outlineLevel="0" collapsed="false"/>
    <row r="7320" customFormat="false" ht="15" hidden="false" customHeight="false" outlineLevel="0" collapsed="false"/>
    <row r="7321" customFormat="false" ht="15" hidden="false" customHeight="false" outlineLevel="0" collapsed="false"/>
    <row r="7322" customFormat="false" ht="15" hidden="false" customHeight="false" outlineLevel="0" collapsed="false"/>
    <row r="7323" customFormat="false" ht="15" hidden="false" customHeight="false" outlineLevel="0" collapsed="false"/>
    <row r="7324" customFormat="false" ht="15" hidden="false" customHeight="false" outlineLevel="0" collapsed="false"/>
    <row r="7325" customFormat="false" ht="15" hidden="false" customHeight="false" outlineLevel="0" collapsed="false"/>
    <row r="7326" customFormat="false" ht="15" hidden="false" customHeight="false" outlineLevel="0" collapsed="false"/>
    <row r="7327" customFormat="false" ht="15" hidden="false" customHeight="false" outlineLevel="0" collapsed="false"/>
    <row r="7328" customFormat="false" ht="15" hidden="false" customHeight="false" outlineLevel="0" collapsed="false"/>
    <row r="7329" customFormat="false" ht="15" hidden="false" customHeight="false" outlineLevel="0" collapsed="false"/>
    <row r="7330" customFormat="false" ht="15" hidden="false" customHeight="false" outlineLevel="0" collapsed="false"/>
    <row r="7331" customFormat="false" ht="15" hidden="false" customHeight="false" outlineLevel="0" collapsed="false"/>
    <row r="7332" customFormat="false" ht="15" hidden="false" customHeight="false" outlineLevel="0" collapsed="false"/>
    <row r="7333" customFormat="false" ht="15" hidden="false" customHeight="false" outlineLevel="0" collapsed="false"/>
    <row r="7334" customFormat="false" ht="15" hidden="false" customHeight="false" outlineLevel="0" collapsed="false"/>
    <row r="7335" customFormat="false" ht="15" hidden="false" customHeight="false" outlineLevel="0" collapsed="false"/>
    <row r="7336" customFormat="false" ht="15" hidden="false" customHeight="false" outlineLevel="0" collapsed="false"/>
    <row r="7337" customFormat="false" ht="15" hidden="false" customHeight="false" outlineLevel="0" collapsed="false"/>
    <row r="7338" customFormat="false" ht="15" hidden="false" customHeight="false" outlineLevel="0" collapsed="false"/>
    <row r="7339" customFormat="false" ht="15" hidden="false" customHeight="false" outlineLevel="0" collapsed="false"/>
    <row r="7340" customFormat="false" ht="15" hidden="false" customHeight="false" outlineLevel="0" collapsed="false"/>
    <row r="7341" customFormat="false" ht="15" hidden="false" customHeight="false" outlineLevel="0" collapsed="false"/>
    <row r="7342" customFormat="false" ht="15" hidden="false" customHeight="false" outlineLevel="0" collapsed="false"/>
    <row r="7343" customFormat="false" ht="15" hidden="false" customHeight="false" outlineLevel="0" collapsed="false"/>
    <row r="7344" customFormat="false" ht="15" hidden="false" customHeight="false" outlineLevel="0" collapsed="false"/>
    <row r="7345" customFormat="false" ht="15" hidden="false" customHeight="false" outlineLevel="0" collapsed="false"/>
    <row r="7346" customFormat="false" ht="15" hidden="false" customHeight="false" outlineLevel="0" collapsed="false"/>
    <row r="7347" customFormat="false" ht="15" hidden="false" customHeight="false" outlineLevel="0" collapsed="false"/>
    <row r="7348" customFormat="false" ht="15" hidden="false" customHeight="false" outlineLevel="0" collapsed="false"/>
    <row r="7349" customFormat="false" ht="15" hidden="false" customHeight="false" outlineLevel="0" collapsed="false"/>
    <row r="7350" customFormat="false" ht="15" hidden="false" customHeight="false" outlineLevel="0" collapsed="false"/>
    <row r="7351" customFormat="false" ht="15" hidden="false" customHeight="false" outlineLevel="0" collapsed="false"/>
    <row r="7352" customFormat="false" ht="15" hidden="false" customHeight="false" outlineLevel="0" collapsed="false"/>
    <row r="7353" customFormat="false" ht="15" hidden="false" customHeight="false" outlineLevel="0" collapsed="false"/>
    <row r="7354" customFormat="false" ht="15" hidden="false" customHeight="false" outlineLevel="0" collapsed="false"/>
    <row r="7355" customFormat="false" ht="15" hidden="false" customHeight="false" outlineLevel="0" collapsed="false"/>
    <row r="7356" customFormat="false" ht="15" hidden="false" customHeight="false" outlineLevel="0" collapsed="false"/>
    <row r="7357" customFormat="false" ht="15" hidden="false" customHeight="false" outlineLevel="0" collapsed="false"/>
    <row r="7358" customFormat="false" ht="15" hidden="false" customHeight="false" outlineLevel="0" collapsed="false"/>
    <row r="7359" customFormat="false" ht="15" hidden="false" customHeight="false" outlineLevel="0" collapsed="false"/>
    <row r="7360" customFormat="false" ht="15" hidden="false" customHeight="false" outlineLevel="0" collapsed="false"/>
    <row r="7361" customFormat="false" ht="15" hidden="false" customHeight="false" outlineLevel="0" collapsed="false"/>
    <row r="7362" customFormat="false" ht="15" hidden="false" customHeight="false" outlineLevel="0" collapsed="false"/>
    <row r="7363" customFormat="false" ht="15" hidden="false" customHeight="false" outlineLevel="0" collapsed="false"/>
    <row r="7364" customFormat="false" ht="15" hidden="false" customHeight="false" outlineLevel="0" collapsed="false"/>
    <row r="7365" customFormat="false" ht="15" hidden="false" customHeight="false" outlineLevel="0" collapsed="false"/>
    <row r="7366" customFormat="false" ht="15" hidden="false" customHeight="false" outlineLevel="0" collapsed="false"/>
    <row r="7367" customFormat="false" ht="15" hidden="false" customHeight="false" outlineLevel="0" collapsed="false"/>
    <row r="7368" customFormat="false" ht="15" hidden="false" customHeight="false" outlineLevel="0" collapsed="false"/>
    <row r="7369" customFormat="false" ht="15" hidden="false" customHeight="false" outlineLevel="0" collapsed="false"/>
    <row r="7370" customFormat="false" ht="15" hidden="false" customHeight="false" outlineLevel="0" collapsed="false"/>
    <row r="7371" customFormat="false" ht="15" hidden="false" customHeight="false" outlineLevel="0" collapsed="false"/>
    <row r="7372" customFormat="false" ht="15" hidden="false" customHeight="false" outlineLevel="0" collapsed="false"/>
    <row r="7373" customFormat="false" ht="15" hidden="false" customHeight="false" outlineLevel="0" collapsed="false"/>
    <row r="7374" customFormat="false" ht="15" hidden="false" customHeight="false" outlineLevel="0" collapsed="false"/>
    <row r="7375" customFormat="false" ht="15" hidden="false" customHeight="false" outlineLevel="0" collapsed="false"/>
    <row r="7376" customFormat="false" ht="15" hidden="false" customHeight="false" outlineLevel="0" collapsed="false"/>
    <row r="7377" customFormat="false" ht="15" hidden="false" customHeight="false" outlineLevel="0" collapsed="false"/>
    <row r="7378" customFormat="false" ht="15" hidden="false" customHeight="false" outlineLevel="0" collapsed="false"/>
    <row r="7379" customFormat="false" ht="15" hidden="false" customHeight="false" outlineLevel="0" collapsed="false"/>
    <row r="7380" customFormat="false" ht="15" hidden="false" customHeight="false" outlineLevel="0" collapsed="false"/>
    <row r="7381" customFormat="false" ht="15" hidden="false" customHeight="false" outlineLevel="0" collapsed="false"/>
    <row r="7382" customFormat="false" ht="15" hidden="false" customHeight="false" outlineLevel="0" collapsed="false"/>
    <row r="7383" customFormat="false" ht="15" hidden="false" customHeight="false" outlineLevel="0" collapsed="false"/>
    <row r="7384" customFormat="false" ht="15" hidden="false" customHeight="false" outlineLevel="0" collapsed="false"/>
    <row r="7385" customFormat="false" ht="15" hidden="false" customHeight="false" outlineLevel="0" collapsed="false"/>
    <row r="7386" customFormat="false" ht="15" hidden="false" customHeight="false" outlineLevel="0" collapsed="false"/>
    <row r="7387" customFormat="false" ht="15" hidden="false" customHeight="false" outlineLevel="0" collapsed="false"/>
    <row r="7388" customFormat="false" ht="15" hidden="false" customHeight="false" outlineLevel="0" collapsed="false"/>
    <row r="7389" customFormat="false" ht="15" hidden="false" customHeight="false" outlineLevel="0" collapsed="false"/>
    <row r="7390" customFormat="false" ht="15" hidden="false" customHeight="false" outlineLevel="0" collapsed="false"/>
    <row r="7391" customFormat="false" ht="15" hidden="false" customHeight="false" outlineLevel="0" collapsed="false"/>
    <row r="7392" customFormat="false" ht="15" hidden="false" customHeight="false" outlineLevel="0" collapsed="false"/>
    <row r="7393" customFormat="false" ht="15" hidden="false" customHeight="false" outlineLevel="0" collapsed="false"/>
    <row r="7394" customFormat="false" ht="15" hidden="false" customHeight="false" outlineLevel="0" collapsed="false"/>
    <row r="7395" customFormat="false" ht="15" hidden="false" customHeight="false" outlineLevel="0" collapsed="false"/>
    <row r="7396" customFormat="false" ht="15" hidden="false" customHeight="false" outlineLevel="0" collapsed="false"/>
    <row r="7397" customFormat="false" ht="15" hidden="false" customHeight="false" outlineLevel="0" collapsed="false"/>
    <row r="7398" customFormat="false" ht="15" hidden="false" customHeight="false" outlineLevel="0" collapsed="false"/>
    <row r="7399" customFormat="false" ht="15" hidden="false" customHeight="false" outlineLevel="0" collapsed="false"/>
    <row r="7400" customFormat="false" ht="15" hidden="false" customHeight="false" outlineLevel="0" collapsed="false"/>
    <row r="7401" customFormat="false" ht="15" hidden="false" customHeight="false" outlineLevel="0" collapsed="false"/>
    <row r="7402" customFormat="false" ht="15" hidden="false" customHeight="false" outlineLevel="0" collapsed="false"/>
    <row r="7403" customFormat="false" ht="15" hidden="false" customHeight="false" outlineLevel="0" collapsed="false"/>
    <row r="7404" customFormat="false" ht="15" hidden="false" customHeight="false" outlineLevel="0" collapsed="false"/>
    <row r="7405" customFormat="false" ht="15" hidden="false" customHeight="false" outlineLevel="0" collapsed="false"/>
    <row r="7406" customFormat="false" ht="15" hidden="false" customHeight="false" outlineLevel="0" collapsed="false"/>
    <row r="7407" customFormat="false" ht="15" hidden="false" customHeight="false" outlineLevel="0" collapsed="false"/>
    <row r="7408" customFormat="false" ht="15" hidden="false" customHeight="false" outlineLevel="0" collapsed="false"/>
    <row r="7409" customFormat="false" ht="15" hidden="false" customHeight="false" outlineLevel="0" collapsed="false"/>
    <row r="7410" customFormat="false" ht="15" hidden="false" customHeight="false" outlineLevel="0" collapsed="false"/>
    <row r="7411" customFormat="false" ht="15" hidden="false" customHeight="false" outlineLevel="0" collapsed="false"/>
    <row r="7412" customFormat="false" ht="15" hidden="false" customHeight="false" outlineLevel="0" collapsed="false"/>
    <row r="7413" customFormat="false" ht="15" hidden="false" customHeight="false" outlineLevel="0" collapsed="false"/>
    <row r="7414" customFormat="false" ht="15" hidden="false" customHeight="false" outlineLevel="0" collapsed="false"/>
    <row r="7415" customFormat="false" ht="15" hidden="false" customHeight="false" outlineLevel="0" collapsed="false"/>
    <row r="7416" customFormat="false" ht="15" hidden="false" customHeight="false" outlineLevel="0" collapsed="false"/>
    <row r="7417" customFormat="false" ht="15" hidden="false" customHeight="false" outlineLevel="0" collapsed="false"/>
    <row r="7418" customFormat="false" ht="15" hidden="false" customHeight="false" outlineLevel="0" collapsed="false"/>
    <row r="7419" customFormat="false" ht="15" hidden="false" customHeight="false" outlineLevel="0" collapsed="false"/>
    <row r="7420" customFormat="false" ht="15" hidden="false" customHeight="false" outlineLevel="0" collapsed="false"/>
    <row r="7421" customFormat="false" ht="15" hidden="false" customHeight="false" outlineLevel="0" collapsed="false"/>
    <row r="7422" customFormat="false" ht="15" hidden="false" customHeight="false" outlineLevel="0" collapsed="false"/>
    <row r="7423" customFormat="false" ht="15" hidden="false" customHeight="false" outlineLevel="0" collapsed="false"/>
    <row r="7424" customFormat="false" ht="15" hidden="false" customHeight="false" outlineLevel="0" collapsed="false"/>
    <row r="7425" customFormat="false" ht="15" hidden="false" customHeight="false" outlineLevel="0" collapsed="false"/>
    <row r="7426" customFormat="false" ht="15" hidden="false" customHeight="false" outlineLevel="0" collapsed="false"/>
    <row r="7427" customFormat="false" ht="15" hidden="false" customHeight="false" outlineLevel="0" collapsed="false"/>
    <row r="7428" customFormat="false" ht="15" hidden="false" customHeight="false" outlineLevel="0" collapsed="false"/>
    <row r="7429" customFormat="false" ht="15" hidden="false" customHeight="false" outlineLevel="0" collapsed="false"/>
    <row r="7430" customFormat="false" ht="15" hidden="false" customHeight="false" outlineLevel="0" collapsed="false"/>
    <row r="7431" customFormat="false" ht="15" hidden="false" customHeight="false" outlineLevel="0" collapsed="false"/>
    <row r="7432" customFormat="false" ht="15" hidden="false" customHeight="false" outlineLevel="0" collapsed="false"/>
    <row r="7433" customFormat="false" ht="15" hidden="false" customHeight="false" outlineLevel="0" collapsed="false"/>
    <row r="7434" customFormat="false" ht="15" hidden="false" customHeight="false" outlineLevel="0" collapsed="false"/>
    <row r="7435" customFormat="false" ht="15" hidden="false" customHeight="false" outlineLevel="0" collapsed="false"/>
    <row r="7436" customFormat="false" ht="15" hidden="false" customHeight="false" outlineLevel="0" collapsed="false"/>
    <row r="7437" customFormat="false" ht="15" hidden="false" customHeight="false" outlineLevel="0" collapsed="false"/>
    <row r="7438" customFormat="false" ht="15" hidden="false" customHeight="false" outlineLevel="0" collapsed="false"/>
    <row r="7439" customFormat="false" ht="15" hidden="false" customHeight="false" outlineLevel="0" collapsed="false"/>
    <row r="7440" customFormat="false" ht="15" hidden="false" customHeight="false" outlineLevel="0" collapsed="false"/>
    <row r="7441" customFormat="false" ht="15" hidden="false" customHeight="false" outlineLevel="0" collapsed="false"/>
    <row r="7442" customFormat="false" ht="15" hidden="false" customHeight="false" outlineLevel="0" collapsed="false"/>
    <row r="7443" customFormat="false" ht="15" hidden="false" customHeight="false" outlineLevel="0" collapsed="false"/>
    <row r="7444" customFormat="false" ht="15" hidden="false" customHeight="false" outlineLevel="0" collapsed="false"/>
    <row r="7445" customFormat="false" ht="15" hidden="false" customHeight="false" outlineLevel="0" collapsed="false"/>
    <row r="7446" customFormat="false" ht="15" hidden="false" customHeight="false" outlineLevel="0" collapsed="false"/>
    <row r="7447" customFormat="false" ht="15" hidden="false" customHeight="false" outlineLevel="0" collapsed="false"/>
    <row r="7448" customFormat="false" ht="15" hidden="false" customHeight="false" outlineLevel="0" collapsed="false"/>
    <row r="7449" customFormat="false" ht="15" hidden="false" customHeight="false" outlineLevel="0" collapsed="false"/>
    <row r="7450" customFormat="false" ht="15" hidden="false" customHeight="false" outlineLevel="0" collapsed="false"/>
    <row r="7451" customFormat="false" ht="15" hidden="false" customHeight="false" outlineLevel="0" collapsed="false"/>
    <row r="7452" customFormat="false" ht="15" hidden="false" customHeight="false" outlineLevel="0" collapsed="false"/>
    <row r="7453" customFormat="false" ht="15" hidden="false" customHeight="false" outlineLevel="0" collapsed="false"/>
    <row r="7454" customFormat="false" ht="15" hidden="false" customHeight="false" outlineLevel="0" collapsed="false"/>
    <row r="7455" customFormat="false" ht="15" hidden="false" customHeight="false" outlineLevel="0" collapsed="false"/>
    <row r="7456" customFormat="false" ht="15" hidden="false" customHeight="false" outlineLevel="0" collapsed="false"/>
    <row r="7457" customFormat="false" ht="15" hidden="false" customHeight="false" outlineLevel="0" collapsed="false"/>
    <row r="7458" customFormat="false" ht="15" hidden="false" customHeight="false" outlineLevel="0" collapsed="false"/>
    <row r="7459" customFormat="false" ht="15" hidden="false" customHeight="false" outlineLevel="0" collapsed="false"/>
    <row r="7460" customFormat="false" ht="15" hidden="false" customHeight="false" outlineLevel="0" collapsed="false"/>
    <row r="7461" customFormat="false" ht="15" hidden="false" customHeight="false" outlineLevel="0" collapsed="false"/>
    <row r="7462" customFormat="false" ht="15" hidden="false" customHeight="false" outlineLevel="0" collapsed="false"/>
    <row r="7463" customFormat="false" ht="15" hidden="false" customHeight="false" outlineLevel="0" collapsed="false"/>
    <row r="7464" customFormat="false" ht="15" hidden="false" customHeight="false" outlineLevel="0" collapsed="false"/>
    <row r="7465" customFormat="false" ht="15" hidden="false" customHeight="false" outlineLevel="0" collapsed="false"/>
    <row r="7466" customFormat="false" ht="15" hidden="false" customHeight="false" outlineLevel="0" collapsed="false"/>
    <row r="7467" customFormat="false" ht="15" hidden="false" customHeight="false" outlineLevel="0" collapsed="false"/>
    <row r="7468" customFormat="false" ht="15" hidden="false" customHeight="false" outlineLevel="0" collapsed="false"/>
    <row r="7469" customFormat="false" ht="15" hidden="false" customHeight="false" outlineLevel="0" collapsed="false"/>
    <row r="7470" customFormat="false" ht="15" hidden="false" customHeight="false" outlineLevel="0" collapsed="false"/>
    <row r="7471" customFormat="false" ht="15" hidden="false" customHeight="false" outlineLevel="0" collapsed="false"/>
    <row r="7472" customFormat="false" ht="15" hidden="false" customHeight="false" outlineLevel="0" collapsed="false"/>
    <row r="7473" customFormat="false" ht="15" hidden="false" customHeight="false" outlineLevel="0" collapsed="false"/>
    <row r="7474" customFormat="false" ht="15" hidden="false" customHeight="false" outlineLevel="0" collapsed="false"/>
    <row r="7475" customFormat="false" ht="15" hidden="false" customHeight="false" outlineLevel="0" collapsed="false"/>
    <row r="7476" customFormat="false" ht="15" hidden="false" customHeight="false" outlineLevel="0" collapsed="false"/>
    <row r="7477" customFormat="false" ht="15" hidden="false" customHeight="false" outlineLevel="0" collapsed="false"/>
    <row r="7478" customFormat="false" ht="15" hidden="false" customHeight="false" outlineLevel="0" collapsed="false"/>
    <row r="7479" customFormat="false" ht="15" hidden="false" customHeight="false" outlineLevel="0" collapsed="false"/>
    <row r="7480" customFormat="false" ht="15" hidden="false" customHeight="false" outlineLevel="0" collapsed="false"/>
    <row r="7481" customFormat="false" ht="15" hidden="false" customHeight="false" outlineLevel="0" collapsed="false"/>
    <row r="7482" customFormat="false" ht="15" hidden="false" customHeight="false" outlineLevel="0" collapsed="false"/>
    <row r="7483" customFormat="false" ht="15" hidden="false" customHeight="false" outlineLevel="0" collapsed="false"/>
    <row r="7484" customFormat="false" ht="15" hidden="false" customHeight="false" outlineLevel="0" collapsed="false"/>
    <row r="7485" customFormat="false" ht="15" hidden="false" customHeight="false" outlineLevel="0" collapsed="false"/>
    <row r="7486" customFormat="false" ht="15" hidden="false" customHeight="false" outlineLevel="0" collapsed="false"/>
    <row r="7487" customFormat="false" ht="15" hidden="false" customHeight="false" outlineLevel="0" collapsed="false"/>
    <row r="7488" customFormat="false" ht="15" hidden="false" customHeight="false" outlineLevel="0" collapsed="false"/>
    <row r="7489" customFormat="false" ht="15" hidden="false" customHeight="false" outlineLevel="0" collapsed="false"/>
    <row r="7490" customFormat="false" ht="15" hidden="false" customHeight="false" outlineLevel="0" collapsed="false"/>
    <row r="7491" customFormat="false" ht="15" hidden="false" customHeight="false" outlineLevel="0" collapsed="false"/>
    <row r="7492" customFormat="false" ht="15" hidden="false" customHeight="false" outlineLevel="0" collapsed="false"/>
    <row r="7493" customFormat="false" ht="15" hidden="false" customHeight="false" outlineLevel="0" collapsed="false"/>
    <row r="7494" customFormat="false" ht="15" hidden="false" customHeight="false" outlineLevel="0" collapsed="false"/>
    <row r="7495" customFormat="false" ht="15" hidden="false" customHeight="false" outlineLevel="0" collapsed="false"/>
    <row r="7496" customFormat="false" ht="15" hidden="false" customHeight="false" outlineLevel="0" collapsed="false"/>
    <row r="7497" customFormat="false" ht="15" hidden="false" customHeight="false" outlineLevel="0" collapsed="false"/>
    <row r="7498" customFormat="false" ht="15" hidden="false" customHeight="false" outlineLevel="0" collapsed="false"/>
    <row r="7499" customFormat="false" ht="15" hidden="false" customHeight="false" outlineLevel="0" collapsed="false"/>
    <row r="7500" customFormat="false" ht="15" hidden="false" customHeight="false" outlineLevel="0" collapsed="false"/>
    <row r="7501" customFormat="false" ht="15" hidden="false" customHeight="false" outlineLevel="0" collapsed="false"/>
    <row r="7502" customFormat="false" ht="15" hidden="false" customHeight="false" outlineLevel="0" collapsed="false"/>
    <row r="7503" customFormat="false" ht="15" hidden="false" customHeight="false" outlineLevel="0" collapsed="false"/>
    <row r="7504" customFormat="false" ht="15" hidden="false" customHeight="false" outlineLevel="0" collapsed="false"/>
    <row r="7505" customFormat="false" ht="15" hidden="false" customHeight="false" outlineLevel="0" collapsed="false"/>
    <row r="7506" customFormat="false" ht="15" hidden="false" customHeight="false" outlineLevel="0" collapsed="false"/>
    <row r="7507" customFormat="false" ht="15" hidden="false" customHeight="false" outlineLevel="0" collapsed="false"/>
    <row r="7508" customFormat="false" ht="15" hidden="false" customHeight="false" outlineLevel="0" collapsed="false"/>
    <row r="7509" customFormat="false" ht="15" hidden="false" customHeight="false" outlineLevel="0" collapsed="false"/>
    <row r="7510" customFormat="false" ht="15" hidden="false" customHeight="false" outlineLevel="0" collapsed="false"/>
    <row r="7511" customFormat="false" ht="15" hidden="false" customHeight="false" outlineLevel="0" collapsed="false"/>
    <row r="7512" customFormat="false" ht="15" hidden="false" customHeight="false" outlineLevel="0" collapsed="false"/>
    <row r="7513" customFormat="false" ht="15" hidden="false" customHeight="false" outlineLevel="0" collapsed="false"/>
    <row r="7514" customFormat="false" ht="15" hidden="false" customHeight="false" outlineLevel="0" collapsed="false"/>
    <row r="7515" customFormat="false" ht="15" hidden="false" customHeight="false" outlineLevel="0" collapsed="false"/>
    <row r="7516" customFormat="false" ht="15" hidden="false" customHeight="false" outlineLevel="0" collapsed="false"/>
    <row r="7517" customFormat="false" ht="15" hidden="false" customHeight="false" outlineLevel="0" collapsed="false"/>
    <row r="7518" customFormat="false" ht="15" hidden="false" customHeight="false" outlineLevel="0" collapsed="false"/>
    <row r="7519" customFormat="false" ht="15" hidden="false" customHeight="false" outlineLevel="0" collapsed="false"/>
    <row r="7520" customFormat="false" ht="15" hidden="false" customHeight="false" outlineLevel="0" collapsed="false"/>
    <row r="7521" customFormat="false" ht="15" hidden="false" customHeight="false" outlineLevel="0" collapsed="false"/>
    <row r="7522" customFormat="false" ht="15" hidden="false" customHeight="false" outlineLevel="0" collapsed="false"/>
    <row r="7523" customFormat="false" ht="15" hidden="false" customHeight="false" outlineLevel="0" collapsed="false"/>
    <row r="7524" customFormat="false" ht="15" hidden="false" customHeight="false" outlineLevel="0" collapsed="false"/>
    <row r="7525" customFormat="false" ht="15" hidden="false" customHeight="false" outlineLevel="0" collapsed="false"/>
    <row r="7526" customFormat="false" ht="15" hidden="false" customHeight="false" outlineLevel="0" collapsed="false"/>
    <row r="7527" customFormat="false" ht="15" hidden="false" customHeight="false" outlineLevel="0" collapsed="false"/>
    <row r="7528" customFormat="false" ht="15" hidden="false" customHeight="false" outlineLevel="0" collapsed="false"/>
    <row r="7529" customFormat="false" ht="15" hidden="false" customHeight="false" outlineLevel="0" collapsed="false"/>
    <row r="7530" customFormat="false" ht="15" hidden="false" customHeight="false" outlineLevel="0" collapsed="false"/>
    <row r="7531" customFormat="false" ht="15" hidden="false" customHeight="false" outlineLevel="0" collapsed="false"/>
    <row r="7532" customFormat="false" ht="15" hidden="false" customHeight="false" outlineLevel="0" collapsed="false"/>
    <row r="7533" customFormat="false" ht="15" hidden="false" customHeight="false" outlineLevel="0" collapsed="false"/>
    <row r="7534" customFormat="false" ht="15" hidden="false" customHeight="false" outlineLevel="0" collapsed="false"/>
    <row r="7535" customFormat="false" ht="15" hidden="false" customHeight="false" outlineLevel="0" collapsed="false"/>
    <row r="7536" customFormat="false" ht="15" hidden="false" customHeight="false" outlineLevel="0" collapsed="false"/>
    <row r="7537" customFormat="false" ht="15" hidden="false" customHeight="false" outlineLevel="0" collapsed="false"/>
    <row r="7538" customFormat="false" ht="15" hidden="false" customHeight="false" outlineLevel="0" collapsed="false"/>
    <row r="7539" customFormat="false" ht="15" hidden="false" customHeight="false" outlineLevel="0" collapsed="false"/>
    <row r="7540" customFormat="false" ht="15" hidden="false" customHeight="false" outlineLevel="0" collapsed="false"/>
    <row r="7541" customFormat="false" ht="15" hidden="false" customHeight="false" outlineLevel="0" collapsed="false"/>
    <row r="7542" customFormat="false" ht="15" hidden="false" customHeight="false" outlineLevel="0" collapsed="false"/>
    <row r="7543" customFormat="false" ht="15" hidden="false" customHeight="false" outlineLevel="0" collapsed="false"/>
    <row r="7544" customFormat="false" ht="15" hidden="false" customHeight="false" outlineLevel="0" collapsed="false"/>
    <row r="7545" customFormat="false" ht="15" hidden="false" customHeight="false" outlineLevel="0" collapsed="false"/>
    <row r="7546" customFormat="false" ht="15" hidden="false" customHeight="false" outlineLevel="0" collapsed="false"/>
    <row r="7547" customFormat="false" ht="15" hidden="false" customHeight="false" outlineLevel="0" collapsed="false"/>
    <row r="7548" customFormat="false" ht="15" hidden="false" customHeight="false" outlineLevel="0" collapsed="false"/>
    <row r="7549" customFormat="false" ht="15" hidden="false" customHeight="false" outlineLevel="0" collapsed="false"/>
    <row r="7550" customFormat="false" ht="15" hidden="false" customHeight="false" outlineLevel="0" collapsed="false"/>
    <row r="7551" customFormat="false" ht="15" hidden="false" customHeight="false" outlineLevel="0" collapsed="false"/>
    <row r="7552" customFormat="false" ht="15" hidden="false" customHeight="false" outlineLevel="0" collapsed="false"/>
    <row r="7553" customFormat="false" ht="15" hidden="false" customHeight="false" outlineLevel="0" collapsed="false"/>
    <row r="7554" customFormat="false" ht="15" hidden="false" customHeight="false" outlineLevel="0" collapsed="false"/>
    <row r="7555" customFormat="false" ht="15" hidden="false" customHeight="false" outlineLevel="0" collapsed="false"/>
    <row r="7556" customFormat="false" ht="15" hidden="false" customHeight="false" outlineLevel="0" collapsed="false"/>
    <row r="7557" customFormat="false" ht="15" hidden="false" customHeight="false" outlineLevel="0" collapsed="false"/>
    <row r="7558" customFormat="false" ht="15" hidden="false" customHeight="false" outlineLevel="0" collapsed="false"/>
    <row r="7559" customFormat="false" ht="15" hidden="false" customHeight="false" outlineLevel="0" collapsed="false"/>
    <row r="7560" customFormat="false" ht="15" hidden="false" customHeight="false" outlineLevel="0" collapsed="false"/>
    <row r="7561" customFormat="false" ht="15" hidden="false" customHeight="false" outlineLevel="0" collapsed="false"/>
    <row r="7562" customFormat="false" ht="15" hidden="false" customHeight="false" outlineLevel="0" collapsed="false"/>
    <row r="7563" customFormat="false" ht="15" hidden="false" customHeight="false" outlineLevel="0" collapsed="false"/>
    <row r="7564" customFormat="false" ht="15" hidden="false" customHeight="false" outlineLevel="0" collapsed="false"/>
    <row r="7565" customFormat="false" ht="15" hidden="false" customHeight="false" outlineLevel="0" collapsed="false"/>
    <row r="7566" customFormat="false" ht="15" hidden="false" customHeight="false" outlineLevel="0" collapsed="false"/>
    <row r="7567" customFormat="false" ht="15" hidden="false" customHeight="false" outlineLevel="0" collapsed="false"/>
    <row r="7568" customFormat="false" ht="15" hidden="false" customHeight="false" outlineLevel="0" collapsed="false"/>
    <row r="7569" customFormat="false" ht="15" hidden="false" customHeight="false" outlineLevel="0" collapsed="false"/>
    <row r="7570" customFormat="false" ht="15" hidden="false" customHeight="false" outlineLevel="0" collapsed="false"/>
    <row r="7571" customFormat="false" ht="15" hidden="false" customHeight="false" outlineLevel="0" collapsed="false"/>
    <row r="7572" customFormat="false" ht="15" hidden="false" customHeight="false" outlineLevel="0" collapsed="false"/>
    <row r="7573" customFormat="false" ht="15" hidden="false" customHeight="false" outlineLevel="0" collapsed="false"/>
    <row r="7574" customFormat="false" ht="15" hidden="false" customHeight="false" outlineLevel="0" collapsed="false"/>
    <row r="7575" customFormat="false" ht="15" hidden="false" customHeight="false" outlineLevel="0" collapsed="false"/>
    <row r="7576" customFormat="false" ht="15" hidden="false" customHeight="false" outlineLevel="0" collapsed="false"/>
    <row r="7577" customFormat="false" ht="15" hidden="false" customHeight="false" outlineLevel="0" collapsed="false"/>
    <row r="7578" customFormat="false" ht="15" hidden="false" customHeight="false" outlineLevel="0" collapsed="false"/>
    <row r="7579" customFormat="false" ht="15" hidden="false" customHeight="false" outlineLevel="0" collapsed="false"/>
    <row r="7580" customFormat="false" ht="15" hidden="false" customHeight="false" outlineLevel="0" collapsed="false"/>
    <row r="7581" customFormat="false" ht="15" hidden="false" customHeight="false" outlineLevel="0" collapsed="false"/>
    <row r="7582" customFormat="false" ht="15" hidden="false" customHeight="false" outlineLevel="0" collapsed="false"/>
    <row r="7583" customFormat="false" ht="15" hidden="false" customHeight="false" outlineLevel="0" collapsed="false"/>
    <row r="7584" customFormat="false" ht="15" hidden="false" customHeight="false" outlineLevel="0" collapsed="false"/>
    <row r="7585" customFormat="false" ht="15" hidden="false" customHeight="false" outlineLevel="0" collapsed="false"/>
    <row r="7586" customFormat="false" ht="15" hidden="false" customHeight="false" outlineLevel="0" collapsed="false"/>
    <row r="7587" customFormat="false" ht="15" hidden="false" customHeight="false" outlineLevel="0" collapsed="false"/>
    <row r="7588" customFormat="false" ht="15" hidden="false" customHeight="false" outlineLevel="0" collapsed="false"/>
    <row r="7589" customFormat="false" ht="15" hidden="false" customHeight="false" outlineLevel="0" collapsed="false"/>
    <row r="7590" customFormat="false" ht="15" hidden="false" customHeight="false" outlineLevel="0" collapsed="false"/>
    <row r="7591" customFormat="false" ht="15" hidden="false" customHeight="false" outlineLevel="0" collapsed="false"/>
    <row r="7592" customFormat="false" ht="15" hidden="false" customHeight="false" outlineLevel="0" collapsed="false"/>
    <row r="7593" customFormat="false" ht="15" hidden="false" customHeight="false" outlineLevel="0" collapsed="false"/>
    <row r="7594" customFormat="false" ht="15" hidden="false" customHeight="false" outlineLevel="0" collapsed="false"/>
    <row r="7595" customFormat="false" ht="15" hidden="false" customHeight="false" outlineLevel="0" collapsed="false"/>
    <row r="7596" customFormat="false" ht="15" hidden="false" customHeight="false" outlineLevel="0" collapsed="false"/>
    <row r="7597" customFormat="false" ht="15" hidden="false" customHeight="false" outlineLevel="0" collapsed="false"/>
    <row r="7598" customFormat="false" ht="15" hidden="false" customHeight="false" outlineLevel="0" collapsed="false"/>
    <row r="7599" customFormat="false" ht="15" hidden="false" customHeight="false" outlineLevel="0" collapsed="false"/>
    <row r="7600" customFormat="false" ht="15" hidden="false" customHeight="false" outlineLevel="0" collapsed="false"/>
    <row r="7601" customFormat="false" ht="15" hidden="false" customHeight="false" outlineLevel="0" collapsed="false"/>
    <row r="7602" customFormat="false" ht="15" hidden="false" customHeight="false" outlineLevel="0" collapsed="false"/>
    <row r="7603" customFormat="false" ht="15" hidden="false" customHeight="false" outlineLevel="0" collapsed="false"/>
    <row r="7604" customFormat="false" ht="15" hidden="false" customHeight="false" outlineLevel="0" collapsed="false"/>
    <row r="7605" customFormat="false" ht="15" hidden="false" customHeight="false" outlineLevel="0" collapsed="false"/>
    <row r="7606" customFormat="false" ht="15" hidden="false" customHeight="false" outlineLevel="0" collapsed="false"/>
    <row r="7607" customFormat="false" ht="15" hidden="false" customHeight="false" outlineLevel="0" collapsed="false"/>
    <row r="7608" customFormat="false" ht="15" hidden="false" customHeight="false" outlineLevel="0" collapsed="false"/>
    <row r="7609" customFormat="false" ht="15" hidden="false" customHeight="false" outlineLevel="0" collapsed="false"/>
    <row r="7610" customFormat="false" ht="15" hidden="false" customHeight="false" outlineLevel="0" collapsed="false"/>
    <row r="7611" customFormat="false" ht="15" hidden="false" customHeight="false" outlineLevel="0" collapsed="false"/>
    <row r="7612" customFormat="false" ht="15" hidden="false" customHeight="false" outlineLevel="0" collapsed="false"/>
    <row r="7613" customFormat="false" ht="15" hidden="false" customHeight="false" outlineLevel="0" collapsed="false"/>
    <row r="7614" customFormat="false" ht="15" hidden="false" customHeight="false" outlineLevel="0" collapsed="false"/>
    <row r="7615" customFormat="false" ht="15" hidden="false" customHeight="false" outlineLevel="0" collapsed="false"/>
    <row r="7616" customFormat="false" ht="15" hidden="false" customHeight="false" outlineLevel="0" collapsed="false"/>
    <row r="7617" customFormat="false" ht="15" hidden="false" customHeight="false" outlineLevel="0" collapsed="false"/>
    <row r="7618" customFormat="false" ht="15" hidden="false" customHeight="false" outlineLevel="0" collapsed="false"/>
    <row r="7619" customFormat="false" ht="15" hidden="false" customHeight="false" outlineLevel="0" collapsed="false"/>
    <row r="7620" customFormat="false" ht="15" hidden="false" customHeight="false" outlineLevel="0" collapsed="false"/>
    <row r="7621" customFormat="false" ht="15" hidden="false" customHeight="false" outlineLevel="0" collapsed="false"/>
    <row r="7622" customFormat="false" ht="15" hidden="false" customHeight="false" outlineLevel="0" collapsed="false"/>
    <row r="7623" customFormat="false" ht="15" hidden="false" customHeight="false" outlineLevel="0" collapsed="false"/>
    <row r="7624" customFormat="false" ht="15" hidden="false" customHeight="false" outlineLevel="0" collapsed="false"/>
    <row r="7625" customFormat="false" ht="15" hidden="false" customHeight="false" outlineLevel="0" collapsed="false"/>
    <row r="7626" customFormat="false" ht="15" hidden="false" customHeight="false" outlineLevel="0" collapsed="false"/>
    <row r="7627" customFormat="false" ht="15" hidden="false" customHeight="false" outlineLevel="0" collapsed="false"/>
    <row r="7628" customFormat="false" ht="15" hidden="false" customHeight="false" outlineLevel="0" collapsed="false"/>
    <row r="7629" customFormat="false" ht="15" hidden="false" customHeight="false" outlineLevel="0" collapsed="false"/>
    <row r="7630" customFormat="false" ht="15" hidden="false" customHeight="false" outlineLevel="0" collapsed="false"/>
    <row r="7631" customFormat="false" ht="15" hidden="false" customHeight="false" outlineLevel="0" collapsed="false"/>
    <row r="7632" customFormat="false" ht="15" hidden="false" customHeight="false" outlineLevel="0" collapsed="false"/>
    <row r="7633" customFormat="false" ht="15" hidden="false" customHeight="false" outlineLevel="0" collapsed="false"/>
    <row r="7634" customFormat="false" ht="15" hidden="false" customHeight="false" outlineLevel="0" collapsed="false"/>
    <row r="7635" customFormat="false" ht="15" hidden="false" customHeight="false" outlineLevel="0" collapsed="false"/>
    <row r="7636" customFormat="false" ht="15" hidden="false" customHeight="false" outlineLevel="0" collapsed="false"/>
    <row r="7637" customFormat="false" ht="15" hidden="false" customHeight="false" outlineLevel="0" collapsed="false"/>
    <row r="7638" customFormat="false" ht="15" hidden="false" customHeight="false" outlineLevel="0" collapsed="false"/>
    <row r="7639" customFormat="false" ht="15" hidden="false" customHeight="false" outlineLevel="0" collapsed="false"/>
    <row r="7640" customFormat="false" ht="15" hidden="false" customHeight="false" outlineLevel="0" collapsed="false"/>
    <row r="7641" customFormat="false" ht="15" hidden="false" customHeight="false" outlineLevel="0" collapsed="false"/>
    <row r="7642" customFormat="false" ht="15" hidden="false" customHeight="false" outlineLevel="0" collapsed="false"/>
    <row r="7643" customFormat="false" ht="15" hidden="false" customHeight="false" outlineLevel="0" collapsed="false"/>
    <row r="7644" customFormat="false" ht="15" hidden="false" customHeight="false" outlineLevel="0" collapsed="false"/>
    <row r="7645" customFormat="false" ht="15" hidden="false" customHeight="false" outlineLevel="0" collapsed="false"/>
    <row r="7646" customFormat="false" ht="15" hidden="false" customHeight="false" outlineLevel="0" collapsed="false"/>
    <row r="7647" customFormat="false" ht="15" hidden="false" customHeight="false" outlineLevel="0" collapsed="false"/>
    <row r="7648" customFormat="false" ht="15" hidden="false" customHeight="false" outlineLevel="0" collapsed="false"/>
    <row r="7649" customFormat="false" ht="15" hidden="false" customHeight="false" outlineLevel="0" collapsed="false"/>
    <row r="7650" customFormat="false" ht="15" hidden="false" customHeight="false" outlineLevel="0" collapsed="false"/>
    <row r="7651" customFormat="false" ht="15" hidden="false" customHeight="false" outlineLevel="0" collapsed="false"/>
    <row r="7652" customFormat="false" ht="15" hidden="false" customHeight="false" outlineLevel="0" collapsed="false"/>
    <row r="7653" customFormat="false" ht="15" hidden="false" customHeight="false" outlineLevel="0" collapsed="false"/>
    <row r="7654" customFormat="false" ht="15" hidden="false" customHeight="false" outlineLevel="0" collapsed="false"/>
    <row r="7655" customFormat="false" ht="15" hidden="false" customHeight="false" outlineLevel="0" collapsed="false"/>
    <row r="7656" customFormat="false" ht="15" hidden="false" customHeight="false" outlineLevel="0" collapsed="false"/>
    <row r="7657" customFormat="false" ht="15" hidden="false" customHeight="false" outlineLevel="0" collapsed="false"/>
    <row r="7658" customFormat="false" ht="15" hidden="false" customHeight="false" outlineLevel="0" collapsed="false"/>
    <row r="7659" customFormat="false" ht="15" hidden="false" customHeight="false" outlineLevel="0" collapsed="false"/>
    <row r="7660" customFormat="false" ht="15" hidden="false" customHeight="false" outlineLevel="0" collapsed="false"/>
    <row r="7661" customFormat="false" ht="15" hidden="false" customHeight="false" outlineLevel="0" collapsed="false"/>
    <row r="7662" customFormat="false" ht="15" hidden="false" customHeight="false" outlineLevel="0" collapsed="false"/>
    <row r="7663" customFormat="false" ht="15" hidden="false" customHeight="false" outlineLevel="0" collapsed="false"/>
    <row r="7664" customFormat="false" ht="15" hidden="false" customHeight="false" outlineLevel="0" collapsed="false"/>
    <row r="7665" customFormat="false" ht="15" hidden="false" customHeight="false" outlineLevel="0" collapsed="false"/>
    <row r="7666" customFormat="false" ht="15" hidden="false" customHeight="false" outlineLevel="0" collapsed="false"/>
    <row r="7667" customFormat="false" ht="15" hidden="false" customHeight="false" outlineLevel="0" collapsed="false"/>
    <row r="7668" customFormat="false" ht="15" hidden="false" customHeight="false" outlineLevel="0" collapsed="false"/>
    <row r="7669" customFormat="false" ht="15" hidden="false" customHeight="false" outlineLevel="0" collapsed="false"/>
    <row r="7670" customFormat="false" ht="15" hidden="false" customHeight="false" outlineLevel="0" collapsed="false"/>
    <row r="7671" customFormat="false" ht="15" hidden="false" customHeight="false" outlineLevel="0" collapsed="false"/>
    <row r="7672" customFormat="false" ht="15" hidden="false" customHeight="false" outlineLevel="0" collapsed="false"/>
    <row r="7673" customFormat="false" ht="15" hidden="false" customHeight="false" outlineLevel="0" collapsed="false"/>
    <row r="7674" customFormat="false" ht="15" hidden="false" customHeight="false" outlineLevel="0" collapsed="false"/>
    <row r="7675" customFormat="false" ht="15" hidden="false" customHeight="false" outlineLevel="0" collapsed="false"/>
    <row r="7676" customFormat="false" ht="15" hidden="false" customHeight="false" outlineLevel="0" collapsed="false"/>
    <row r="7677" customFormat="false" ht="15" hidden="false" customHeight="false" outlineLevel="0" collapsed="false"/>
    <row r="7678" customFormat="false" ht="15" hidden="false" customHeight="false" outlineLevel="0" collapsed="false"/>
    <row r="7679" customFormat="false" ht="15" hidden="false" customHeight="false" outlineLevel="0" collapsed="false"/>
    <row r="7680" customFormat="false" ht="15" hidden="false" customHeight="false" outlineLevel="0" collapsed="false"/>
    <row r="7681" customFormat="false" ht="15" hidden="false" customHeight="false" outlineLevel="0" collapsed="false"/>
    <row r="7682" customFormat="false" ht="15" hidden="false" customHeight="false" outlineLevel="0" collapsed="false"/>
    <row r="7683" customFormat="false" ht="15" hidden="false" customHeight="false" outlineLevel="0" collapsed="false"/>
    <row r="7684" customFormat="false" ht="15" hidden="false" customHeight="false" outlineLevel="0" collapsed="false"/>
    <row r="7685" customFormat="false" ht="15" hidden="false" customHeight="false" outlineLevel="0" collapsed="false"/>
    <row r="7686" customFormat="false" ht="15" hidden="false" customHeight="false" outlineLevel="0" collapsed="false"/>
    <row r="7687" customFormat="false" ht="15" hidden="false" customHeight="false" outlineLevel="0" collapsed="false"/>
    <row r="7688" customFormat="false" ht="15" hidden="false" customHeight="false" outlineLevel="0" collapsed="false"/>
    <row r="7689" customFormat="false" ht="15" hidden="false" customHeight="false" outlineLevel="0" collapsed="false"/>
    <row r="7690" customFormat="false" ht="15" hidden="false" customHeight="false" outlineLevel="0" collapsed="false"/>
    <row r="7691" customFormat="false" ht="15" hidden="false" customHeight="false" outlineLevel="0" collapsed="false"/>
    <row r="7692" customFormat="false" ht="15" hidden="false" customHeight="false" outlineLevel="0" collapsed="false"/>
    <row r="7693" customFormat="false" ht="15" hidden="false" customHeight="false" outlineLevel="0" collapsed="false"/>
    <row r="7694" customFormat="false" ht="15" hidden="false" customHeight="false" outlineLevel="0" collapsed="false"/>
    <row r="7695" customFormat="false" ht="15" hidden="false" customHeight="false" outlineLevel="0" collapsed="false"/>
    <row r="7696" customFormat="false" ht="15" hidden="false" customHeight="false" outlineLevel="0" collapsed="false"/>
    <row r="7697" customFormat="false" ht="15" hidden="false" customHeight="false" outlineLevel="0" collapsed="false"/>
    <row r="7698" customFormat="false" ht="15" hidden="false" customHeight="false" outlineLevel="0" collapsed="false"/>
    <row r="7699" customFormat="false" ht="15" hidden="false" customHeight="false" outlineLevel="0" collapsed="false"/>
    <row r="7700" customFormat="false" ht="15" hidden="false" customHeight="false" outlineLevel="0" collapsed="false"/>
    <row r="7701" customFormat="false" ht="15" hidden="false" customHeight="false" outlineLevel="0" collapsed="false"/>
    <row r="7702" customFormat="false" ht="15" hidden="false" customHeight="false" outlineLevel="0" collapsed="false"/>
    <row r="7703" customFormat="false" ht="15" hidden="false" customHeight="false" outlineLevel="0" collapsed="false"/>
    <row r="7704" customFormat="false" ht="15" hidden="false" customHeight="false" outlineLevel="0" collapsed="false"/>
    <row r="7705" customFormat="false" ht="15" hidden="false" customHeight="false" outlineLevel="0" collapsed="false"/>
    <row r="7706" customFormat="false" ht="15" hidden="false" customHeight="false" outlineLevel="0" collapsed="false"/>
    <row r="7707" customFormat="false" ht="15" hidden="false" customHeight="false" outlineLevel="0" collapsed="false"/>
    <row r="7708" customFormat="false" ht="15" hidden="false" customHeight="false" outlineLevel="0" collapsed="false"/>
    <row r="7709" customFormat="false" ht="15" hidden="false" customHeight="false" outlineLevel="0" collapsed="false"/>
    <row r="7710" customFormat="false" ht="15" hidden="false" customHeight="false" outlineLevel="0" collapsed="false"/>
    <row r="7711" customFormat="false" ht="15" hidden="false" customHeight="false" outlineLevel="0" collapsed="false"/>
    <row r="7712" customFormat="false" ht="15" hidden="false" customHeight="false" outlineLevel="0" collapsed="false"/>
    <row r="7713" customFormat="false" ht="15" hidden="false" customHeight="false" outlineLevel="0" collapsed="false"/>
    <row r="7714" customFormat="false" ht="15" hidden="false" customHeight="false" outlineLevel="0" collapsed="false"/>
    <row r="7715" customFormat="false" ht="15" hidden="false" customHeight="false" outlineLevel="0" collapsed="false"/>
    <row r="7716" customFormat="false" ht="15" hidden="false" customHeight="false" outlineLevel="0" collapsed="false"/>
    <row r="7717" customFormat="false" ht="15" hidden="false" customHeight="false" outlineLevel="0" collapsed="false"/>
    <row r="7718" customFormat="false" ht="15" hidden="false" customHeight="false" outlineLevel="0" collapsed="false"/>
    <row r="7719" customFormat="false" ht="15" hidden="false" customHeight="false" outlineLevel="0" collapsed="false"/>
    <row r="7720" customFormat="false" ht="15" hidden="false" customHeight="false" outlineLevel="0" collapsed="false"/>
    <row r="7721" customFormat="false" ht="15" hidden="false" customHeight="false" outlineLevel="0" collapsed="false"/>
    <row r="7722" customFormat="false" ht="15" hidden="false" customHeight="false" outlineLevel="0" collapsed="false"/>
    <row r="7723" customFormat="false" ht="15" hidden="false" customHeight="false" outlineLevel="0" collapsed="false"/>
    <row r="7724" customFormat="false" ht="15" hidden="false" customHeight="false" outlineLevel="0" collapsed="false"/>
    <row r="7725" customFormat="false" ht="15" hidden="false" customHeight="false" outlineLevel="0" collapsed="false"/>
    <row r="7726" customFormat="false" ht="15" hidden="false" customHeight="false" outlineLevel="0" collapsed="false"/>
    <row r="7727" customFormat="false" ht="15" hidden="false" customHeight="false" outlineLevel="0" collapsed="false"/>
    <row r="7728" customFormat="false" ht="15" hidden="false" customHeight="false" outlineLevel="0" collapsed="false"/>
    <row r="7729" customFormat="false" ht="15" hidden="false" customHeight="false" outlineLevel="0" collapsed="false"/>
    <row r="7730" customFormat="false" ht="15" hidden="false" customHeight="false" outlineLevel="0" collapsed="false"/>
    <row r="7731" customFormat="false" ht="15" hidden="false" customHeight="false" outlineLevel="0" collapsed="false"/>
    <row r="7732" customFormat="false" ht="15" hidden="false" customHeight="false" outlineLevel="0" collapsed="false"/>
    <row r="7733" customFormat="false" ht="15" hidden="false" customHeight="false" outlineLevel="0" collapsed="false"/>
    <row r="7734" customFormat="false" ht="15" hidden="false" customHeight="false" outlineLevel="0" collapsed="false"/>
    <row r="7735" customFormat="false" ht="15" hidden="false" customHeight="false" outlineLevel="0" collapsed="false"/>
    <row r="7736" customFormat="false" ht="15" hidden="false" customHeight="false" outlineLevel="0" collapsed="false"/>
    <row r="7737" customFormat="false" ht="15" hidden="false" customHeight="false" outlineLevel="0" collapsed="false"/>
    <row r="7738" customFormat="false" ht="15" hidden="false" customHeight="false" outlineLevel="0" collapsed="false"/>
    <row r="7739" customFormat="false" ht="15" hidden="false" customHeight="false" outlineLevel="0" collapsed="false"/>
    <row r="7740" customFormat="false" ht="15" hidden="false" customHeight="false" outlineLevel="0" collapsed="false"/>
    <row r="7741" customFormat="false" ht="15" hidden="false" customHeight="false" outlineLevel="0" collapsed="false"/>
    <row r="7742" customFormat="false" ht="15" hidden="false" customHeight="false" outlineLevel="0" collapsed="false"/>
    <row r="7743" customFormat="false" ht="15" hidden="false" customHeight="false" outlineLevel="0" collapsed="false"/>
    <row r="7744" customFormat="false" ht="15" hidden="false" customHeight="false" outlineLevel="0" collapsed="false"/>
    <row r="7745" customFormat="false" ht="15" hidden="false" customHeight="false" outlineLevel="0" collapsed="false"/>
    <row r="7746" customFormat="false" ht="15" hidden="false" customHeight="false" outlineLevel="0" collapsed="false"/>
    <row r="7747" customFormat="false" ht="15" hidden="false" customHeight="false" outlineLevel="0" collapsed="false"/>
    <row r="7748" customFormat="false" ht="15" hidden="false" customHeight="false" outlineLevel="0" collapsed="false"/>
    <row r="7749" customFormat="false" ht="15" hidden="false" customHeight="false" outlineLevel="0" collapsed="false"/>
    <row r="7750" customFormat="false" ht="15" hidden="false" customHeight="false" outlineLevel="0" collapsed="false"/>
    <row r="7751" customFormat="false" ht="15" hidden="false" customHeight="false" outlineLevel="0" collapsed="false"/>
    <row r="7752" customFormat="false" ht="15" hidden="false" customHeight="false" outlineLevel="0" collapsed="false"/>
    <row r="7753" customFormat="false" ht="15" hidden="false" customHeight="false" outlineLevel="0" collapsed="false"/>
    <row r="7754" customFormat="false" ht="15" hidden="false" customHeight="false" outlineLevel="0" collapsed="false"/>
    <row r="7755" customFormat="false" ht="15" hidden="false" customHeight="false" outlineLevel="0" collapsed="false"/>
    <row r="7756" customFormat="false" ht="15" hidden="false" customHeight="false" outlineLevel="0" collapsed="false"/>
    <row r="7757" customFormat="false" ht="15" hidden="false" customHeight="false" outlineLevel="0" collapsed="false"/>
    <row r="7758" customFormat="false" ht="15" hidden="false" customHeight="false" outlineLevel="0" collapsed="false"/>
    <row r="7759" customFormat="false" ht="15" hidden="false" customHeight="false" outlineLevel="0" collapsed="false"/>
    <row r="7760" customFormat="false" ht="15" hidden="false" customHeight="false" outlineLevel="0" collapsed="false"/>
    <row r="7761" customFormat="false" ht="15" hidden="false" customHeight="false" outlineLevel="0" collapsed="false"/>
    <row r="7762" customFormat="false" ht="15" hidden="false" customHeight="false" outlineLevel="0" collapsed="false"/>
    <row r="7763" customFormat="false" ht="15" hidden="false" customHeight="false" outlineLevel="0" collapsed="false"/>
    <row r="7764" customFormat="false" ht="15" hidden="false" customHeight="false" outlineLevel="0" collapsed="false"/>
    <row r="7765" customFormat="false" ht="15" hidden="false" customHeight="false" outlineLevel="0" collapsed="false"/>
    <row r="7766" customFormat="false" ht="15" hidden="false" customHeight="false" outlineLevel="0" collapsed="false"/>
    <row r="7767" customFormat="false" ht="15" hidden="false" customHeight="false" outlineLevel="0" collapsed="false"/>
    <row r="7768" customFormat="false" ht="15" hidden="false" customHeight="false" outlineLevel="0" collapsed="false"/>
    <row r="7769" customFormat="false" ht="15" hidden="false" customHeight="false" outlineLevel="0" collapsed="false"/>
    <row r="7770" customFormat="false" ht="15" hidden="false" customHeight="false" outlineLevel="0" collapsed="false"/>
    <row r="7771" customFormat="false" ht="15" hidden="false" customHeight="false" outlineLevel="0" collapsed="false"/>
    <row r="7772" customFormat="false" ht="15" hidden="false" customHeight="false" outlineLevel="0" collapsed="false"/>
    <row r="7773" customFormat="false" ht="15" hidden="false" customHeight="false" outlineLevel="0" collapsed="false"/>
    <row r="7774" customFormat="false" ht="15" hidden="false" customHeight="false" outlineLevel="0" collapsed="false"/>
    <row r="7775" customFormat="false" ht="15" hidden="false" customHeight="false" outlineLevel="0" collapsed="false"/>
    <row r="7776" customFormat="false" ht="15" hidden="false" customHeight="false" outlineLevel="0" collapsed="false"/>
    <row r="7777" customFormat="false" ht="15" hidden="false" customHeight="false" outlineLevel="0" collapsed="false"/>
    <row r="7778" customFormat="false" ht="15" hidden="false" customHeight="false" outlineLevel="0" collapsed="false"/>
    <row r="7779" customFormat="false" ht="15" hidden="false" customHeight="false" outlineLevel="0" collapsed="false"/>
    <row r="7780" customFormat="false" ht="15" hidden="false" customHeight="false" outlineLevel="0" collapsed="false"/>
    <row r="7781" customFormat="false" ht="15" hidden="false" customHeight="false" outlineLevel="0" collapsed="false"/>
    <row r="7782" customFormat="false" ht="15" hidden="false" customHeight="false" outlineLevel="0" collapsed="false"/>
    <row r="7783" customFormat="false" ht="15" hidden="false" customHeight="false" outlineLevel="0" collapsed="false"/>
    <row r="7784" customFormat="false" ht="15" hidden="false" customHeight="false" outlineLevel="0" collapsed="false"/>
    <row r="7785" customFormat="false" ht="15" hidden="false" customHeight="false" outlineLevel="0" collapsed="false"/>
    <row r="7786" customFormat="false" ht="15" hidden="false" customHeight="false" outlineLevel="0" collapsed="false"/>
    <row r="7787" customFormat="false" ht="15" hidden="false" customHeight="false" outlineLevel="0" collapsed="false"/>
    <row r="7788" customFormat="false" ht="15" hidden="false" customHeight="false" outlineLevel="0" collapsed="false"/>
    <row r="7789" customFormat="false" ht="15" hidden="false" customHeight="false" outlineLevel="0" collapsed="false"/>
    <row r="7790" customFormat="false" ht="15" hidden="false" customHeight="false" outlineLevel="0" collapsed="false"/>
    <row r="7791" customFormat="false" ht="15" hidden="false" customHeight="false" outlineLevel="0" collapsed="false"/>
    <row r="7792" customFormat="false" ht="15" hidden="false" customHeight="false" outlineLevel="0" collapsed="false"/>
    <row r="7793" customFormat="false" ht="15" hidden="false" customHeight="false" outlineLevel="0" collapsed="false"/>
    <row r="7794" customFormat="false" ht="15" hidden="false" customHeight="false" outlineLevel="0" collapsed="false"/>
    <row r="7795" customFormat="false" ht="15" hidden="false" customHeight="false" outlineLevel="0" collapsed="false"/>
    <row r="7796" customFormat="false" ht="15" hidden="false" customHeight="false" outlineLevel="0" collapsed="false"/>
    <row r="7797" customFormat="false" ht="15" hidden="false" customHeight="false" outlineLevel="0" collapsed="false"/>
    <row r="7798" customFormat="false" ht="15" hidden="false" customHeight="false" outlineLevel="0" collapsed="false"/>
    <row r="7799" customFormat="false" ht="15" hidden="false" customHeight="false" outlineLevel="0" collapsed="false"/>
    <row r="7800" customFormat="false" ht="15" hidden="false" customHeight="false" outlineLevel="0" collapsed="false"/>
    <row r="7801" customFormat="false" ht="15" hidden="false" customHeight="false" outlineLevel="0" collapsed="false"/>
    <row r="7802" customFormat="false" ht="15" hidden="false" customHeight="false" outlineLevel="0" collapsed="false"/>
    <row r="7803" customFormat="false" ht="15" hidden="false" customHeight="false" outlineLevel="0" collapsed="false"/>
    <row r="7804" customFormat="false" ht="15" hidden="false" customHeight="false" outlineLevel="0" collapsed="false"/>
    <row r="7805" customFormat="false" ht="15" hidden="false" customHeight="false" outlineLevel="0" collapsed="false"/>
    <row r="7806" customFormat="false" ht="15" hidden="false" customHeight="false" outlineLevel="0" collapsed="false"/>
    <row r="7807" customFormat="false" ht="15" hidden="false" customHeight="false" outlineLevel="0" collapsed="false"/>
    <row r="7808" customFormat="false" ht="15" hidden="false" customHeight="false" outlineLevel="0" collapsed="false"/>
    <row r="7809" customFormat="false" ht="15" hidden="false" customHeight="false" outlineLevel="0" collapsed="false"/>
    <row r="7810" customFormat="false" ht="15" hidden="false" customHeight="false" outlineLevel="0" collapsed="false"/>
    <row r="7811" customFormat="false" ht="15" hidden="false" customHeight="false" outlineLevel="0" collapsed="false"/>
    <row r="7812" customFormat="false" ht="15" hidden="false" customHeight="false" outlineLevel="0" collapsed="false"/>
    <row r="7813" customFormat="false" ht="15" hidden="false" customHeight="false" outlineLevel="0" collapsed="false"/>
    <row r="7814" customFormat="false" ht="15" hidden="false" customHeight="false" outlineLevel="0" collapsed="false"/>
    <row r="7815" customFormat="false" ht="15" hidden="false" customHeight="false" outlineLevel="0" collapsed="false"/>
    <row r="7816" customFormat="false" ht="15" hidden="false" customHeight="false" outlineLevel="0" collapsed="false"/>
    <row r="7817" customFormat="false" ht="15" hidden="false" customHeight="false" outlineLevel="0" collapsed="false"/>
    <row r="7818" customFormat="false" ht="15" hidden="false" customHeight="false" outlineLevel="0" collapsed="false"/>
    <row r="7819" customFormat="false" ht="15" hidden="false" customHeight="false" outlineLevel="0" collapsed="false"/>
    <row r="7820" customFormat="false" ht="15" hidden="false" customHeight="false" outlineLevel="0" collapsed="false"/>
    <row r="7821" customFormat="false" ht="15" hidden="false" customHeight="false" outlineLevel="0" collapsed="false"/>
    <row r="7822" customFormat="false" ht="15" hidden="false" customHeight="false" outlineLevel="0" collapsed="false"/>
    <row r="7823" customFormat="false" ht="15" hidden="false" customHeight="false" outlineLevel="0" collapsed="false"/>
    <row r="7824" customFormat="false" ht="15" hidden="false" customHeight="false" outlineLevel="0" collapsed="false"/>
    <row r="7825" customFormat="false" ht="15" hidden="false" customHeight="false" outlineLevel="0" collapsed="false"/>
    <row r="7826" customFormat="false" ht="15" hidden="false" customHeight="false" outlineLevel="0" collapsed="false"/>
    <row r="7827" customFormat="false" ht="15" hidden="false" customHeight="false" outlineLevel="0" collapsed="false"/>
    <row r="7828" customFormat="false" ht="15" hidden="false" customHeight="false" outlineLevel="0" collapsed="false"/>
    <row r="7829" customFormat="false" ht="15" hidden="false" customHeight="false" outlineLevel="0" collapsed="false"/>
    <row r="7830" customFormat="false" ht="15" hidden="false" customHeight="false" outlineLevel="0" collapsed="false"/>
    <row r="7831" customFormat="false" ht="15" hidden="false" customHeight="false" outlineLevel="0" collapsed="false"/>
    <row r="7832" customFormat="false" ht="15" hidden="false" customHeight="false" outlineLevel="0" collapsed="false"/>
    <row r="7833" customFormat="false" ht="15" hidden="false" customHeight="false" outlineLevel="0" collapsed="false"/>
    <row r="7834" customFormat="false" ht="15" hidden="false" customHeight="false" outlineLevel="0" collapsed="false"/>
    <row r="7835" customFormat="false" ht="15" hidden="false" customHeight="false" outlineLevel="0" collapsed="false"/>
    <row r="7836" customFormat="false" ht="15" hidden="false" customHeight="false" outlineLevel="0" collapsed="false"/>
    <row r="7837" customFormat="false" ht="15" hidden="false" customHeight="false" outlineLevel="0" collapsed="false"/>
    <row r="7838" customFormat="false" ht="15" hidden="false" customHeight="false" outlineLevel="0" collapsed="false"/>
    <row r="7839" customFormat="false" ht="15" hidden="false" customHeight="false" outlineLevel="0" collapsed="false"/>
    <row r="7840" customFormat="false" ht="15" hidden="false" customHeight="false" outlineLevel="0" collapsed="false"/>
    <row r="7841" customFormat="false" ht="15" hidden="false" customHeight="false" outlineLevel="0" collapsed="false"/>
    <row r="7842" customFormat="false" ht="15" hidden="false" customHeight="false" outlineLevel="0" collapsed="false"/>
    <row r="7843" customFormat="false" ht="15" hidden="false" customHeight="false" outlineLevel="0" collapsed="false"/>
    <row r="7844" customFormat="false" ht="15" hidden="false" customHeight="false" outlineLevel="0" collapsed="false"/>
    <row r="7845" customFormat="false" ht="15" hidden="false" customHeight="false" outlineLevel="0" collapsed="false"/>
    <row r="7846" customFormat="false" ht="15" hidden="false" customHeight="false" outlineLevel="0" collapsed="false"/>
    <row r="7847" customFormat="false" ht="15" hidden="false" customHeight="false" outlineLevel="0" collapsed="false"/>
    <row r="7848" customFormat="false" ht="15" hidden="false" customHeight="false" outlineLevel="0" collapsed="false"/>
    <row r="7849" customFormat="false" ht="15" hidden="false" customHeight="false" outlineLevel="0" collapsed="false"/>
    <row r="7850" customFormat="false" ht="15" hidden="false" customHeight="false" outlineLevel="0" collapsed="false"/>
    <row r="7851" customFormat="false" ht="15" hidden="false" customHeight="false" outlineLevel="0" collapsed="false"/>
    <row r="7852" customFormat="false" ht="15" hidden="false" customHeight="false" outlineLevel="0" collapsed="false"/>
    <row r="7853" customFormat="false" ht="15" hidden="false" customHeight="false" outlineLevel="0" collapsed="false"/>
    <row r="7854" customFormat="false" ht="15" hidden="false" customHeight="false" outlineLevel="0" collapsed="false"/>
    <row r="7855" customFormat="false" ht="15" hidden="false" customHeight="false" outlineLevel="0" collapsed="false"/>
    <row r="7856" customFormat="false" ht="15" hidden="false" customHeight="false" outlineLevel="0" collapsed="false"/>
    <row r="7857" customFormat="false" ht="15" hidden="false" customHeight="false" outlineLevel="0" collapsed="false"/>
    <row r="7858" customFormat="false" ht="15" hidden="false" customHeight="false" outlineLevel="0" collapsed="false"/>
    <row r="7859" customFormat="false" ht="15" hidden="false" customHeight="false" outlineLevel="0" collapsed="false"/>
    <row r="7860" customFormat="false" ht="15" hidden="false" customHeight="false" outlineLevel="0" collapsed="false"/>
    <row r="7861" customFormat="false" ht="15" hidden="false" customHeight="false" outlineLevel="0" collapsed="false"/>
    <row r="7862" customFormat="false" ht="15" hidden="false" customHeight="false" outlineLevel="0" collapsed="false"/>
    <row r="7863" customFormat="false" ht="15" hidden="false" customHeight="false" outlineLevel="0" collapsed="false"/>
    <row r="7864" customFormat="false" ht="15" hidden="false" customHeight="false" outlineLevel="0" collapsed="false"/>
    <row r="7865" customFormat="false" ht="15" hidden="false" customHeight="false" outlineLevel="0" collapsed="false"/>
    <row r="7866" customFormat="false" ht="15" hidden="false" customHeight="false" outlineLevel="0" collapsed="false"/>
    <row r="7867" customFormat="false" ht="15" hidden="false" customHeight="false" outlineLevel="0" collapsed="false"/>
    <row r="7868" customFormat="false" ht="15" hidden="false" customHeight="false" outlineLevel="0" collapsed="false"/>
    <row r="7869" customFormat="false" ht="15" hidden="false" customHeight="false" outlineLevel="0" collapsed="false"/>
    <row r="7870" customFormat="false" ht="15" hidden="false" customHeight="false" outlineLevel="0" collapsed="false"/>
    <row r="7871" customFormat="false" ht="15" hidden="false" customHeight="false" outlineLevel="0" collapsed="false"/>
    <row r="7872" customFormat="false" ht="15" hidden="false" customHeight="false" outlineLevel="0" collapsed="false"/>
    <row r="7873" customFormat="false" ht="15" hidden="false" customHeight="false" outlineLevel="0" collapsed="false"/>
    <row r="7874" customFormat="false" ht="15" hidden="false" customHeight="false" outlineLevel="0" collapsed="false"/>
    <row r="7875" customFormat="false" ht="15" hidden="false" customHeight="false" outlineLevel="0" collapsed="false"/>
    <row r="7876" customFormat="false" ht="15" hidden="false" customHeight="false" outlineLevel="0" collapsed="false"/>
    <row r="7877" customFormat="false" ht="15" hidden="false" customHeight="false" outlineLevel="0" collapsed="false"/>
    <row r="7878" customFormat="false" ht="15" hidden="false" customHeight="false" outlineLevel="0" collapsed="false"/>
    <row r="7879" customFormat="false" ht="15" hidden="false" customHeight="false" outlineLevel="0" collapsed="false"/>
    <row r="7880" customFormat="false" ht="15" hidden="false" customHeight="false" outlineLevel="0" collapsed="false"/>
    <row r="7881" customFormat="false" ht="15" hidden="false" customHeight="false" outlineLevel="0" collapsed="false"/>
    <row r="7882" customFormat="false" ht="15" hidden="false" customHeight="false" outlineLevel="0" collapsed="false"/>
    <row r="7883" customFormat="false" ht="15" hidden="false" customHeight="false" outlineLevel="0" collapsed="false"/>
    <row r="7884" customFormat="false" ht="15" hidden="false" customHeight="false" outlineLevel="0" collapsed="false"/>
    <row r="7885" customFormat="false" ht="15" hidden="false" customHeight="false" outlineLevel="0" collapsed="false"/>
    <row r="7886" customFormat="false" ht="15" hidden="false" customHeight="false" outlineLevel="0" collapsed="false"/>
    <row r="7887" customFormat="false" ht="15" hidden="false" customHeight="false" outlineLevel="0" collapsed="false"/>
    <row r="7888" customFormat="false" ht="15" hidden="false" customHeight="false" outlineLevel="0" collapsed="false"/>
    <row r="7889" customFormat="false" ht="15" hidden="false" customHeight="false" outlineLevel="0" collapsed="false"/>
    <row r="7890" customFormat="false" ht="15" hidden="false" customHeight="false" outlineLevel="0" collapsed="false"/>
    <row r="7891" customFormat="false" ht="15" hidden="false" customHeight="false" outlineLevel="0" collapsed="false"/>
    <row r="7892" customFormat="false" ht="15" hidden="false" customHeight="false" outlineLevel="0" collapsed="false"/>
    <row r="7893" customFormat="false" ht="15" hidden="false" customHeight="false" outlineLevel="0" collapsed="false"/>
    <row r="7894" customFormat="false" ht="15" hidden="false" customHeight="false" outlineLevel="0" collapsed="false"/>
    <row r="7895" customFormat="false" ht="15" hidden="false" customHeight="false" outlineLevel="0" collapsed="false"/>
    <row r="7896" customFormat="false" ht="15" hidden="false" customHeight="false" outlineLevel="0" collapsed="false"/>
    <row r="7897" customFormat="false" ht="15" hidden="false" customHeight="false" outlineLevel="0" collapsed="false"/>
    <row r="7898" customFormat="false" ht="15" hidden="false" customHeight="false" outlineLevel="0" collapsed="false"/>
    <row r="7899" customFormat="false" ht="15" hidden="false" customHeight="false" outlineLevel="0" collapsed="false"/>
    <row r="7900" customFormat="false" ht="15" hidden="false" customHeight="false" outlineLevel="0" collapsed="false"/>
    <row r="7901" customFormat="false" ht="15" hidden="false" customHeight="false" outlineLevel="0" collapsed="false"/>
    <row r="7902" customFormat="false" ht="15" hidden="false" customHeight="false" outlineLevel="0" collapsed="false"/>
    <row r="7903" customFormat="false" ht="15" hidden="false" customHeight="false" outlineLevel="0" collapsed="false"/>
    <row r="7904" customFormat="false" ht="15" hidden="false" customHeight="false" outlineLevel="0" collapsed="false"/>
    <row r="7905" customFormat="false" ht="15" hidden="false" customHeight="false" outlineLevel="0" collapsed="false"/>
    <row r="7906" customFormat="false" ht="15" hidden="false" customHeight="false" outlineLevel="0" collapsed="false"/>
    <row r="7907" customFormat="false" ht="15" hidden="false" customHeight="false" outlineLevel="0" collapsed="false"/>
    <row r="7908" customFormat="false" ht="15" hidden="false" customHeight="false" outlineLevel="0" collapsed="false"/>
    <row r="7909" customFormat="false" ht="15" hidden="false" customHeight="false" outlineLevel="0" collapsed="false"/>
    <row r="7910" customFormat="false" ht="15" hidden="false" customHeight="false" outlineLevel="0" collapsed="false"/>
    <row r="7911" customFormat="false" ht="15" hidden="false" customHeight="false" outlineLevel="0" collapsed="false"/>
    <row r="7912" customFormat="false" ht="15" hidden="false" customHeight="false" outlineLevel="0" collapsed="false"/>
    <row r="7913" customFormat="false" ht="15" hidden="false" customHeight="false" outlineLevel="0" collapsed="false"/>
    <row r="7914" customFormat="false" ht="15" hidden="false" customHeight="false" outlineLevel="0" collapsed="false"/>
    <row r="7915" customFormat="false" ht="15" hidden="false" customHeight="false" outlineLevel="0" collapsed="false"/>
    <row r="7916" customFormat="false" ht="15" hidden="false" customHeight="false" outlineLevel="0" collapsed="false"/>
    <row r="7917" customFormat="false" ht="15" hidden="false" customHeight="false" outlineLevel="0" collapsed="false"/>
    <row r="7918" customFormat="false" ht="15" hidden="false" customHeight="false" outlineLevel="0" collapsed="false"/>
    <row r="7919" customFormat="false" ht="15" hidden="false" customHeight="false" outlineLevel="0" collapsed="false"/>
    <row r="7920" customFormat="false" ht="15" hidden="false" customHeight="false" outlineLevel="0" collapsed="false"/>
    <row r="7921" customFormat="false" ht="15" hidden="false" customHeight="false" outlineLevel="0" collapsed="false"/>
    <row r="7922" customFormat="false" ht="15" hidden="false" customHeight="false" outlineLevel="0" collapsed="false"/>
    <row r="7923" customFormat="false" ht="15" hidden="false" customHeight="false" outlineLevel="0" collapsed="false"/>
    <row r="7924" customFormat="false" ht="15" hidden="false" customHeight="false" outlineLevel="0" collapsed="false"/>
    <row r="7925" customFormat="false" ht="15" hidden="false" customHeight="false" outlineLevel="0" collapsed="false"/>
    <row r="7926" customFormat="false" ht="15" hidden="false" customHeight="false" outlineLevel="0" collapsed="false"/>
    <row r="7927" customFormat="false" ht="15" hidden="false" customHeight="false" outlineLevel="0" collapsed="false"/>
    <row r="7928" customFormat="false" ht="15" hidden="false" customHeight="false" outlineLevel="0" collapsed="false"/>
    <row r="7929" customFormat="false" ht="15" hidden="false" customHeight="false" outlineLevel="0" collapsed="false"/>
    <row r="7930" customFormat="false" ht="15" hidden="false" customHeight="false" outlineLevel="0" collapsed="false"/>
    <row r="7931" customFormat="false" ht="15" hidden="false" customHeight="false" outlineLevel="0" collapsed="false"/>
    <row r="7932" customFormat="false" ht="15" hidden="false" customHeight="false" outlineLevel="0" collapsed="false"/>
    <row r="7933" customFormat="false" ht="15" hidden="false" customHeight="false" outlineLevel="0" collapsed="false"/>
    <row r="7934" customFormat="false" ht="15" hidden="false" customHeight="false" outlineLevel="0" collapsed="false"/>
    <row r="7935" customFormat="false" ht="15" hidden="false" customHeight="false" outlineLevel="0" collapsed="false"/>
    <row r="7936" customFormat="false" ht="15" hidden="false" customHeight="false" outlineLevel="0" collapsed="false"/>
    <row r="7937" customFormat="false" ht="15" hidden="false" customHeight="false" outlineLevel="0" collapsed="false"/>
    <row r="7938" customFormat="false" ht="15" hidden="false" customHeight="false" outlineLevel="0" collapsed="false"/>
    <row r="7939" customFormat="false" ht="15" hidden="false" customHeight="false" outlineLevel="0" collapsed="false"/>
    <row r="7940" customFormat="false" ht="15" hidden="false" customHeight="false" outlineLevel="0" collapsed="false"/>
    <row r="7941" customFormat="false" ht="15" hidden="false" customHeight="false" outlineLevel="0" collapsed="false"/>
    <row r="7942" customFormat="false" ht="15" hidden="false" customHeight="false" outlineLevel="0" collapsed="false"/>
    <row r="7943" customFormat="false" ht="15" hidden="false" customHeight="false" outlineLevel="0" collapsed="false"/>
    <row r="7944" customFormat="false" ht="15" hidden="false" customHeight="false" outlineLevel="0" collapsed="false"/>
    <row r="7945" customFormat="false" ht="15" hidden="false" customHeight="false" outlineLevel="0" collapsed="false"/>
    <row r="7946" customFormat="false" ht="15" hidden="false" customHeight="false" outlineLevel="0" collapsed="false"/>
    <row r="7947" customFormat="false" ht="15" hidden="false" customHeight="false" outlineLevel="0" collapsed="false"/>
    <row r="7948" customFormat="false" ht="15" hidden="false" customHeight="false" outlineLevel="0" collapsed="false"/>
    <row r="7949" customFormat="false" ht="15" hidden="false" customHeight="false" outlineLevel="0" collapsed="false"/>
    <row r="7950" customFormat="false" ht="15" hidden="false" customHeight="false" outlineLevel="0" collapsed="false"/>
    <row r="7951" customFormat="false" ht="15" hidden="false" customHeight="false" outlineLevel="0" collapsed="false"/>
    <row r="7952" customFormat="false" ht="15" hidden="false" customHeight="false" outlineLevel="0" collapsed="false"/>
    <row r="7953" customFormat="false" ht="15" hidden="false" customHeight="false" outlineLevel="0" collapsed="false"/>
    <row r="7954" customFormat="false" ht="15" hidden="false" customHeight="false" outlineLevel="0" collapsed="false"/>
    <row r="7955" customFormat="false" ht="15" hidden="false" customHeight="false" outlineLevel="0" collapsed="false"/>
    <row r="7956" customFormat="false" ht="15" hidden="false" customHeight="false" outlineLevel="0" collapsed="false"/>
    <row r="7957" customFormat="false" ht="15" hidden="false" customHeight="false" outlineLevel="0" collapsed="false"/>
    <row r="7958" customFormat="false" ht="15" hidden="false" customHeight="false" outlineLevel="0" collapsed="false"/>
    <row r="7959" customFormat="false" ht="15" hidden="false" customHeight="false" outlineLevel="0" collapsed="false"/>
    <row r="7960" customFormat="false" ht="15" hidden="false" customHeight="false" outlineLevel="0" collapsed="false"/>
    <row r="7961" customFormat="false" ht="15" hidden="false" customHeight="false" outlineLevel="0" collapsed="false"/>
    <row r="7962" customFormat="false" ht="15" hidden="false" customHeight="false" outlineLevel="0" collapsed="false"/>
    <row r="7963" customFormat="false" ht="15" hidden="false" customHeight="false" outlineLevel="0" collapsed="false"/>
    <row r="7964" customFormat="false" ht="15" hidden="false" customHeight="false" outlineLevel="0" collapsed="false"/>
    <row r="7965" customFormat="false" ht="15" hidden="false" customHeight="false" outlineLevel="0" collapsed="false"/>
    <row r="7966" customFormat="false" ht="15" hidden="false" customHeight="false" outlineLevel="0" collapsed="false"/>
    <row r="7967" customFormat="false" ht="15" hidden="false" customHeight="false" outlineLevel="0" collapsed="false"/>
    <row r="7968" customFormat="false" ht="15" hidden="false" customHeight="false" outlineLevel="0" collapsed="false"/>
    <row r="7969" customFormat="false" ht="15" hidden="false" customHeight="false" outlineLevel="0" collapsed="false"/>
    <row r="7970" customFormat="false" ht="15" hidden="false" customHeight="false" outlineLevel="0" collapsed="false"/>
    <row r="7971" customFormat="false" ht="15" hidden="false" customHeight="false" outlineLevel="0" collapsed="false"/>
    <row r="7972" customFormat="false" ht="15" hidden="false" customHeight="false" outlineLevel="0" collapsed="false"/>
    <row r="7973" customFormat="false" ht="15" hidden="false" customHeight="false" outlineLevel="0" collapsed="false"/>
    <row r="7974" customFormat="false" ht="15" hidden="false" customHeight="false" outlineLevel="0" collapsed="false"/>
    <row r="7975" customFormat="false" ht="15" hidden="false" customHeight="false" outlineLevel="0" collapsed="false"/>
    <row r="7976" customFormat="false" ht="15" hidden="false" customHeight="false" outlineLevel="0" collapsed="false"/>
    <row r="7977" customFormat="false" ht="15" hidden="false" customHeight="false" outlineLevel="0" collapsed="false"/>
    <row r="7978" customFormat="false" ht="15" hidden="false" customHeight="false" outlineLevel="0" collapsed="false"/>
    <row r="7979" customFormat="false" ht="15" hidden="false" customHeight="false" outlineLevel="0" collapsed="false"/>
    <row r="7980" customFormat="false" ht="15" hidden="false" customHeight="false" outlineLevel="0" collapsed="false"/>
    <row r="7981" customFormat="false" ht="15" hidden="false" customHeight="false" outlineLevel="0" collapsed="false"/>
    <row r="7982" customFormat="false" ht="15" hidden="false" customHeight="false" outlineLevel="0" collapsed="false"/>
    <row r="7983" customFormat="false" ht="15" hidden="false" customHeight="false" outlineLevel="0" collapsed="false"/>
    <row r="7984" customFormat="false" ht="15" hidden="false" customHeight="false" outlineLevel="0" collapsed="false"/>
    <row r="7985" customFormat="false" ht="15" hidden="false" customHeight="false" outlineLevel="0" collapsed="false"/>
    <row r="7986" customFormat="false" ht="15" hidden="false" customHeight="false" outlineLevel="0" collapsed="false"/>
    <row r="7987" customFormat="false" ht="15" hidden="false" customHeight="false" outlineLevel="0" collapsed="false"/>
    <row r="7988" customFormat="false" ht="15" hidden="false" customHeight="false" outlineLevel="0" collapsed="false"/>
    <row r="7989" customFormat="false" ht="15" hidden="false" customHeight="false" outlineLevel="0" collapsed="false"/>
    <row r="7990" customFormat="false" ht="15" hidden="false" customHeight="false" outlineLevel="0" collapsed="false"/>
    <row r="7991" customFormat="false" ht="15" hidden="false" customHeight="false" outlineLevel="0" collapsed="false"/>
    <row r="7992" customFormat="false" ht="15" hidden="false" customHeight="false" outlineLevel="0" collapsed="false"/>
    <row r="7993" customFormat="false" ht="15" hidden="false" customHeight="false" outlineLevel="0" collapsed="false"/>
    <row r="7994" customFormat="false" ht="15" hidden="false" customHeight="false" outlineLevel="0" collapsed="false"/>
    <row r="7995" customFormat="false" ht="15" hidden="false" customHeight="false" outlineLevel="0" collapsed="false"/>
    <row r="7996" customFormat="false" ht="15" hidden="false" customHeight="false" outlineLevel="0" collapsed="false"/>
    <row r="7997" customFormat="false" ht="15" hidden="false" customHeight="false" outlineLevel="0" collapsed="false"/>
    <row r="7998" customFormat="false" ht="15" hidden="false" customHeight="false" outlineLevel="0" collapsed="false"/>
    <row r="7999" customFormat="false" ht="15" hidden="false" customHeight="false" outlineLevel="0" collapsed="false"/>
    <row r="8000" customFormat="false" ht="15" hidden="false" customHeight="false" outlineLevel="0" collapsed="false"/>
    <row r="8001" customFormat="false" ht="15" hidden="false" customHeight="false" outlineLevel="0" collapsed="false"/>
    <row r="8002" customFormat="false" ht="15" hidden="false" customHeight="false" outlineLevel="0" collapsed="false"/>
    <row r="8003" customFormat="false" ht="15" hidden="false" customHeight="false" outlineLevel="0" collapsed="false"/>
    <row r="8004" customFormat="false" ht="15" hidden="false" customHeight="false" outlineLevel="0" collapsed="false"/>
    <row r="8005" customFormat="false" ht="15" hidden="false" customHeight="false" outlineLevel="0" collapsed="false"/>
    <row r="8006" customFormat="false" ht="15" hidden="false" customHeight="false" outlineLevel="0" collapsed="false"/>
    <row r="8007" customFormat="false" ht="15" hidden="false" customHeight="false" outlineLevel="0" collapsed="false"/>
    <row r="8008" customFormat="false" ht="15" hidden="false" customHeight="false" outlineLevel="0" collapsed="false"/>
    <row r="8009" customFormat="false" ht="15" hidden="false" customHeight="false" outlineLevel="0" collapsed="false"/>
    <row r="8010" customFormat="false" ht="15" hidden="false" customHeight="false" outlineLevel="0" collapsed="false"/>
    <row r="8011" customFormat="false" ht="15" hidden="false" customHeight="false" outlineLevel="0" collapsed="false"/>
    <row r="8012" customFormat="false" ht="15" hidden="false" customHeight="false" outlineLevel="0" collapsed="false"/>
    <row r="8013" customFormat="false" ht="15" hidden="false" customHeight="false" outlineLevel="0" collapsed="false"/>
    <row r="8014" customFormat="false" ht="15" hidden="false" customHeight="false" outlineLevel="0" collapsed="false"/>
    <row r="8015" customFormat="false" ht="15" hidden="false" customHeight="false" outlineLevel="0" collapsed="false"/>
    <row r="8016" customFormat="false" ht="15" hidden="false" customHeight="false" outlineLevel="0" collapsed="false"/>
    <row r="8017" customFormat="false" ht="15" hidden="false" customHeight="false" outlineLevel="0" collapsed="false"/>
    <row r="8018" customFormat="false" ht="15" hidden="false" customHeight="false" outlineLevel="0" collapsed="false"/>
    <row r="8019" customFormat="false" ht="15" hidden="false" customHeight="false" outlineLevel="0" collapsed="false"/>
    <row r="8020" customFormat="false" ht="15" hidden="false" customHeight="false" outlineLevel="0" collapsed="false"/>
    <row r="8021" customFormat="false" ht="15" hidden="false" customHeight="false" outlineLevel="0" collapsed="false"/>
    <row r="8022" customFormat="false" ht="15" hidden="false" customHeight="false" outlineLevel="0" collapsed="false"/>
    <row r="8023" customFormat="false" ht="15" hidden="false" customHeight="false" outlineLevel="0" collapsed="false"/>
    <row r="8024" customFormat="false" ht="15" hidden="false" customHeight="false" outlineLevel="0" collapsed="false"/>
    <row r="8025" customFormat="false" ht="15" hidden="false" customHeight="false" outlineLevel="0" collapsed="false"/>
    <row r="8026" customFormat="false" ht="15" hidden="false" customHeight="false" outlineLevel="0" collapsed="false"/>
    <row r="8027" customFormat="false" ht="15" hidden="false" customHeight="false" outlineLevel="0" collapsed="false"/>
    <row r="8028" customFormat="false" ht="15" hidden="false" customHeight="false" outlineLevel="0" collapsed="false"/>
    <row r="8029" customFormat="false" ht="15" hidden="false" customHeight="false" outlineLevel="0" collapsed="false"/>
    <row r="8030" customFormat="false" ht="15" hidden="false" customHeight="false" outlineLevel="0" collapsed="false"/>
    <row r="8031" customFormat="false" ht="15" hidden="false" customHeight="false" outlineLevel="0" collapsed="false"/>
    <row r="8032" customFormat="false" ht="15" hidden="false" customHeight="false" outlineLevel="0" collapsed="false"/>
    <row r="8033" customFormat="false" ht="15" hidden="false" customHeight="false" outlineLevel="0" collapsed="false"/>
    <row r="8034" customFormat="false" ht="15" hidden="false" customHeight="false" outlineLevel="0" collapsed="false"/>
    <row r="8035" customFormat="false" ht="15" hidden="false" customHeight="false" outlineLevel="0" collapsed="false"/>
    <row r="8036" customFormat="false" ht="15" hidden="false" customHeight="false" outlineLevel="0" collapsed="false"/>
    <row r="8037" customFormat="false" ht="15" hidden="false" customHeight="false" outlineLevel="0" collapsed="false"/>
    <row r="8038" customFormat="false" ht="15" hidden="false" customHeight="false" outlineLevel="0" collapsed="false"/>
    <row r="8039" customFormat="false" ht="15" hidden="false" customHeight="false" outlineLevel="0" collapsed="false"/>
    <row r="8040" customFormat="false" ht="15" hidden="false" customHeight="false" outlineLevel="0" collapsed="false"/>
    <row r="8041" customFormat="false" ht="15" hidden="false" customHeight="false" outlineLevel="0" collapsed="false"/>
    <row r="8042" customFormat="false" ht="15" hidden="false" customHeight="false" outlineLevel="0" collapsed="false"/>
    <row r="8043" customFormat="false" ht="15" hidden="false" customHeight="false" outlineLevel="0" collapsed="false"/>
    <row r="8044" customFormat="false" ht="15" hidden="false" customHeight="false" outlineLevel="0" collapsed="false"/>
    <row r="8045" customFormat="false" ht="15" hidden="false" customHeight="false" outlineLevel="0" collapsed="false"/>
    <row r="8046" customFormat="false" ht="15" hidden="false" customHeight="false" outlineLevel="0" collapsed="false"/>
    <row r="8047" customFormat="false" ht="15" hidden="false" customHeight="false" outlineLevel="0" collapsed="false"/>
    <row r="8048" customFormat="false" ht="15" hidden="false" customHeight="false" outlineLevel="0" collapsed="false"/>
    <row r="8049" customFormat="false" ht="15" hidden="false" customHeight="false" outlineLevel="0" collapsed="false"/>
    <row r="8050" customFormat="false" ht="15" hidden="false" customHeight="false" outlineLevel="0" collapsed="false"/>
    <row r="8051" customFormat="false" ht="15" hidden="false" customHeight="false" outlineLevel="0" collapsed="false"/>
    <row r="8052" customFormat="false" ht="15" hidden="false" customHeight="false" outlineLevel="0" collapsed="false"/>
    <row r="8053" customFormat="false" ht="15" hidden="false" customHeight="false" outlineLevel="0" collapsed="false"/>
    <row r="8054" customFormat="false" ht="15" hidden="false" customHeight="false" outlineLevel="0" collapsed="false"/>
    <row r="8055" customFormat="false" ht="15" hidden="false" customHeight="false" outlineLevel="0" collapsed="false"/>
    <row r="8056" customFormat="false" ht="15" hidden="false" customHeight="false" outlineLevel="0" collapsed="false"/>
    <row r="8057" customFormat="false" ht="15" hidden="false" customHeight="false" outlineLevel="0" collapsed="false"/>
    <row r="8058" customFormat="false" ht="15" hidden="false" customHeight="false" outlineLevel="0" collapsed="false"/>
    <row r="8059" customFormat="false" ht="15" hidden="false" customHeight="false" outlineLevel="0" collapsed="false"/>
    <row r="8060" customFormat="false" ht="15" hidden="false" customHeight="false" outlineLevel="0" collapsed="false"/>
    <row r="8061" customFormat="false" ht="15" hidden="false" customHeight="false" outlineLevel="0" collapsed="false"/>
    <row r="8062" customFormat="false" ht="15" hidden="false" customHeight="false" outlineLevel="0" collapsed="false"/>
    <row r="8063" customFormat="false" ht="15" hidden="false" customHeight="false" outlineLevel="0" collapsed="false"/>
    <row r="8064" customFormat="false" ht="15" hidden="false" customHeight="false" outlineLevel="0" collapsed="false"/>
    <row r="8065" customFormat="false" ht="15" hidden="false" customHeight="false" outlineLevel="0" collapsed="false"/>
    <row r="8066" customFormat="false" ht="15" hidden="false" customHeight="false" outlineLevel="0" collapsed="false"/>
    <row r="8067" customFormat="false" ht="15" hidden="false" customHeight="false" outlineLevel="0" collapsed="false"/>
    <row r="8068" customFormat="false" ht="15" hidden="false" customHeight="false" outlineLevel="0" collapsed="false"/>
    <row r="8069" customFormat="false" ht="15" hidden="false" customHeight="false" outlineLevel="0" collapsed="false"/>
    <row r="8070" customFormat="false" ht="15" hidden="false" customHeight="false" outlineLevel="0" collapsed="false"/>
    <row r="8071" customFormat="false" ht="15" hidden="false" customHeight="false" outlineLevel="0" collapsed="false"/>
    <row r="8072" customFormat="false" ht="15" hidden="false" customHeight="false" outlineLevel="0" collapsed="false"/>
    <row r="8073" customFormat="false" ht="15" hidden="false" customHeight="false" outlineLevel="0" collapsed="false"/>
    <row r="8074" customFormat="false" ht="15" hidden="false" customHeight="false" outlineLevel="0" collapsed="false"/>
    <row r="8075" customFormat="false" ht="15" hidden="false" customHeight="false" outlineLevel="0" collapsed="false"/>
    <row r="8076" customFormat="false" ht="15" hidden="false" customHeight="false" outlineLevel="0" collapsed="false"/>
    <row r="8077" customFormat="false" ht="15" hidden="false" customHeight="false" outlineLevel="0" collapsed="false"/>
    <row r="8078" customFormat="false" ht="15" hidden="false" customHeight="false" outlineLevel="0" collapsed="false"/>
    <row r="8079" customFormat="false" ht="15" hidden="false" customHeight="false" outlineLevel="0" collapsed="false"/>
    <row r="8080" customFormat="false" ht="15" hidden="false" customHeight="false" outlineLevel="0" collapsed="false"/>
    <row r="8081" customFormat="false" ht="15" hidden="false" customHeight="false" outlineLevel="0" collapsed="false"/>
    <row r="8082" customFormat="false" ht="15" hidden="false" customHeight="false" outlineLevel="0" collapsed="false"/>
    <row r="8083" customFormat="false" ht="15" hidden="false" customHeight="false" outlineLevel="0" collapsed="false"/>
    <row r="8084" customFormat="false" ht="15" hidden="false" customHeight="false" outlineLevel="0" collapsed="false"/>
    <row r="8085" customFormat="false" ht="15" hidden="false" customHeight="false" outlineLevel="0" collapsed="false"/>
    <row r="8086" customFormat="false" ht="15" hidden="false" customHeight="false" outlineLevel="0" collapsed="false"/>
    <row r="8087" customFormat="false" ht="15" hidden="false" customHeight="false" outlineLevel="0" collapsed="false"/>
    <row r="8088" customFormat="false" ht="15" hidden="false" customHeight="false" outlineLevel="0" collapsed="false"/>
    <row r="8089" customFormat="false" ht="15" hidden="false" customHeight="false" outlineLevel="0" collapsed="false"/>
    <row r="8090" customFormat="false" ht="15" hidden="false" customHeight="false" outlineLevel="0" collapsed="false"/>
    <row r="8091" customFormat="false" ht="15" hidden="false" customHeight="false" outlineLevel="0" collapsed="false"/>
    <row r="8092" customFormat="false" ht="15" hidden="false" customHeight="false" outlineLevel="0" collapsed="false"/>
    <row r="8093" customFormat="false" ht="15" hidden="false" customHeight="false" outlineLevel="0" collapsed="false"/>
    <row r="8094" customFormat="false" ht="15" hidden="false" customHeight="false" outlineLevel="0" collapsed="false"/>
    <row r="8095" customFormat="false" ht="15" hidden="false" customHeight="false" outlineLevel="0" collapsed="false"/>
    <row r="8096" customFormat="false" ht="15" hidden="false" customHeight="false" outlineLevel="0" collapsed="false"/>
    <row r="8097" customFormat="false" ht="15" hidden="false" customHeight="false" outlineLevel="0" collapsed="false"/>
    <row r="8098" customFormat="false" ht="15" hidden="false" customHeight="false" outlineLevel="0" collapsed="false"/>
    <row r="8099" customFormat="false" ht="15" hidden="false" customHeight="false" outlineLevel="0" collapsed="false"/>
    <row r="8100" customFormat="false" ht="15" hidden="false" customHeight="false" outlineLevel="0" collapsed="false"/>
    <row r="8101" customFormat="false" ht="15" hidden="false" customHeight="false" outlineLevel="0" collapsed="false"/>
    <row r="8102" customFormat="false" ht="15" hidden="false" customHeight="false" outlineLevel="0" collapsed="false"/>
    <row r="8103" customFormat="false" ht="15" hidden="false" customHeight="false" outlineLevel="0" collapsed="false"/>
    <row r="8104" customFormat="false" ht="15" hidden="false" customHeight="false" outlineLevel="0" collapsed="false"/>
    <row r="8105" customFormat="false" ht="15" hidden="false" customHeight="false" outlineLevel="0" collapsed="false"/>
    <row r="8106" customFormat="false" ht="15" hidden="false" customHeight="false" outlineLevel="0" collapsed="false"/>
    <row r="8107" customFormat="false" ht="15" hidden="false" customHeight="false" outlineLevel="0" collapsed="false"/>
    <row r="8108" customFormat="false" ht="15" hidden="false" customHeight="false" outlineLevel="0" collapsed="false"/>
    <row r="8109" customFormat="false" ht="15" hidden="false" customHeight="false" outlineLevel="0" collapsed="false"/>
    <row r="8110" customFormat="false" ht="15" hidden="false" customHeight="false" outlineLevel="0" collapsed="false"/>
    <row r="8111" customFormat="false" ht="15" hidden="false" customHeight="false" outlineLevel="0" collapsed="false"/>
    <row r="8112" customFormat="false" ht="15" hidden="false" customHeight="false" outlineLevel="0" collapsed="false"/>
    <row r="8113" customFormat="false" ht="15" hidden="false" customHeight="false" outlineLevel="0" collapsed="false"/>
    <row r="8114" customFormat="false" ht="15" hidden="false" customHeight="false" outlineLevel="0" collapsed="false"/>
    <row r="8115" customFormat="false" ht="15" hidden="false" customHeight="false" outlineLevel="0" collapsed="false"/>
    <row r="8116" customFormat="false" ht="15" hidden="false" customHeight="false" outlineLevel="0" collapsed="false"/>
    <row r="8117" customFormat="false" ht="15" hidden="false" customHeight="false" outlineLevel="0" collapsed="false"/>
    <row r="8118" customFormat="false" ht="15" hidden="false" customHeight="false" outlineLevel="0" collapsed="false"/>
    <row r="8119" customFormat="false" ht="15" hidden="false" customHeight="false" outlineLevel="0" collapsed="false"/>
    <row r="8120" customFormat="false" ht="15" hidden="false" customHeight="false" outlineLevel="0" collapsed="false"/>
    <row r="8121" customFormat="false" ht="15" hidden="false" customHeight="false" outlineLevel="0" collapsed="false"/>
    <row r="8122" customFormat="false" ht="15" hidden="false" customHeight="false" outlineLevel="0" collapsed="false"/>
    <row r="8123" customFormat="false" ht="15" hidden="false" customHeight="false" outlineLevel="0" collapsed="false"/>
    <row r="8124" customFormat="false" ht="15" hidden="false" customHeight="false" outlineLevel="0" collapsed="false"/>
    <row r="8125" customFormat="false" ht="15" hidden="false" customHeight="false" outlineLevel="0" collapsed="false"/>
    <row r="8126" customFormat="false" ht="15" hidden="false" customHeight="false" outlineLevel="0" collapsed="false"/>
    <row r="8127" customFormat="false" ht="15" hidden="false" customHeight="false" outlineLevel="0" collapsed="false"/>
    <row r="8128" customFormat="false" ht="15" hidden="false" customHeight="false" outlineLevel="0" collapsed="false"/>
    <row r="8129" customFormat="false" ht="15" hidden="false" customHeight="false" outlineLevel="0" collapsed="false"/>
    <row r="8130" customFormat="false" ht="15" hidden="false" customHeight="false" outlineLevel="0" collapsed="false"/>
    <row r="8131" customFormat="false" ht="15" hidden="false" customHeight="false" outlineLevel="0" collapsed="false"/>
    <row r="8132" customFormat="false" ht="15" hidden="false" customHeight="false" outlineLevel="0" collapsed="false"/>
    <row r="8133" customFormat="false" ht="15" hidden="false" customHeight="false" outlineLevel="0" collapsed="false"/>
    <row r="8134" customFormat="false" ht="15" hidden="false" customHeight="false" outlineLevel="0" collapsed="false"/>
    <row r="8135" customFormat="false" ht="15" hidden="false" customHeight="false" outlineLevel="0" collapsed="false"/>
    <row r="8136" customFormat="false" ht="15" hidden="false" customHeight="false" outlineLevel="0" collapsed="false"/>
    <row r="8137" customFormat="false" ht="15" hidden="false" customHeight="false" outlineLevel="0" collapsed="false"/>
    <row r="8138" customFormat="false" ht="15" hidden="false" customHeight="false" outlineLevel="0" collapsed="false"/>
    <row r="8139" customFormat="false" ht="15" hidden="false" customHeight="false" outlineLevel="0" collapsed="false"/>
    <row r="8140" customFormat="false" ht="15" hidden="false" customHeight="false" outlineLevel="0" collapsed="false"/>
    <row r="8141" customFormat="false" ht="15" hidden="false" customHeight="false" outlineLevel="0" collapsed="false"/>
    <row r="8142" customFormat="false" ht="15" hidden="false" customHeight="false" outlineLevel="0" collapsed="false"/>
    <row r="8143" customFormat="false" ht="15" hidden="false" customHeight="false" outlineLevel="0" collapsed="false"/>
    <row r="8144" customFormat="false" ht="15" hidden="false" customHeight="false" outlineLevel="0" collapsed="false"/>
    <row r="8145" customFormat="false" ht="15" hidden="false" customHeight="false" outlineLevel="0" collapsed="false"/>
    <row r="8146" customFormat="false" ht="15" hidden="false" customHeight="false" outlineLevel="0" collapsed="false"/>
    <row r="8147" customFormat="false" ht="15" hidden="false" customHeight="false" outlineLevel="0" collapsed="false"/>
    <row r="8148" customFormat="false" ht="15" hidden="false" customHeight="false" outlineLevel="0" collapsed="false"/>
    <row r="8149" customFormat="false" ht="15" hidden="false" customHeight="false" outlineLevel="0" collapsed="false"/>
    <row r="8150" customFormat="false" ht="15" hidden="false" customHeight="false" outlineLevel="0" collapsed="false"/>
    <row r="8151" customFormat="false" ht="15" hidden="false" customHeight="false" outlineLevel="0" collapsed="false"/>
    <row r="8152" customFormat="false" ht="15" hidden="false" customHeight="false" outlineLevel="0" collapsed="false"/>
    <row r="8153" customFormat="false" ht="15" hidden="false" customHeight="false" outlineLevel="0" collapsed="false"/>
    <row r="8154" customFormat="false" ht="15" hidden="false" customHeight="false" outlineLevel="0" collapsed="false"/>
    <row r="8155" customFormat="false" ht="15" hidden="false" customHeight="false" outlineLevel="0" collapsed="false"/>
    <row r="8156" customFormat="false" ht="15" hidden="false" customHeight="false" outlineLevel="0" collapsed="false"/>
    <row r="8157" customFormat="false" ht="15" hidden="false" customHeight="false" outlineLevel="0" collapsed="false"/>
    <row r="8158" customFormat="false" ht="15" hidden="false" customHeight="false" outlineLevel="0" collapsed="false"/>
    <row r="8159" customFormat="false" ht="15" hidden="false" customHeight="false" outlineLevel="0" collapsed="false"/>
    <row r="8160" customFormat="false" ht="15" hidden="false" customHeight="false" outlineLevel="0" collapsed="false"/>
    <row r="8161" customFormat="false" ht="15" hidden="false" customHeight="false" outlineLevel="0" collapsed="false"/>
    <row r="8162" customFormat="false" ht="15" hidden="false" customHeight="false" outlineLevel="0" collapsed="false"/>
    <row r="8163" customFormat="false" ht="15" hidden="false" customHeight="false" outlineLevel="0" collapsed="false"/>
    <row r="8164" customFormat="false" ht="15" hidden="false" customHeight="false" outlineLevel="0" collapsed="false"/>
    <row r="8165" customFormat="false" ht="15" hidden="false" customHeight="false" outlineLevel="0" collapsed="false"/>
    <row r="8166" customFormat="false" ht="15" hidden="false" customHeight="false" outlineLevel="0" collapsed="false"/>
    <row r="8167" customFormat="false" ht="15" hidden="false" customHeight="false" outlineLevel="0" collapsed="false"/>
    <row r="8168" customFormat="false" ht="15" hidden="false" customHeight="false" outlineLevel="0" collapsed="false"/>
    <row r="8169" customFormat="false" ht="15" hidden="false" customHeight="false" outlineLevel="0" collapsed="false"/>
    <row r="8170" customFormat="false" ht="15" hidden="false" customHeight="false" outlineLevel="0" collapsed="false"/>
    <row r="8171" customFormat="false" ht="15" hidden="false" customHeight="false" outlineLevel="0" collapsed="false"/>
    <row r="8172" customFormat="false" ht="15" hidden="false" customHeight="false" outlineLevel="0" collapsed="false"/>
    <row r="8173" customFormat="false" ht="15" hidden="false" customHeight="false" outlineLevel="0" collapsed="false"/>
    <row r="8174" customFormat="false" ht="15" hidden="false" customHeight="false" outlineLevel="0" collapsed="false"/>
    <row r="8175" customFormat="false" ht="15" hidden="false" customHeight="false" outlineLevel="0" collapsed="false"/>
    <row r="8176" customFormat="false" ht="15" hidden="false" customHeight="false" outlineLevel="0" collapsed="false"/>
    <row r="8177" customFormat="false" ht="15" hidden="false" customHeight="false" outlineLevel="0" collapsed="false"/>
    <row r="8178" customFormat="false" ht="15" hidden="false" customHeight="false" outlineLevel="0" collapsed="false"/>
    <row r="8179" customFormat="false" ht="15" hidden="false" customHeight="false" outlineLevel="0" collapsed="false"/>
    <row r="8180" customFormat="false" ht="15" hidden="false" customHeight="false" outlineLevel="0" collapsed="false"/>
    <row r="8181" customFormat="false" ht="15" hidden="false" customHeight="false" outlineLevel="0" collapsed="false"/>
    <row r="8182" customFormat="false" ht="15" hidden="false" customHeight="false" outlineLevel="0" collapsed="false"/>
    <row r="8183" customFormat="false" ht="15" hidden="false" customHeight="false" outlineLevel="0" collapsed="false"/>
    <row r="8184" customFormat="false" ht="15" hidden="false" customHeight="false" outlineLevel="0" collapsed="false"/>
    <row r="8185" customFormat="false" ht="15" hidden="false" customHeight="false" outlineLevel="0" collapsed="false"/>
    <row r="8186" customFormat="false" ht="15" hidden="false" customHeight="false" outlineLevel="0" collapsed="false"/>
    <row r="8187" customFormat="false" ht="15" hidden="false" customHeight="false" outlineLevel="0" collapsed="false"/>
    <row r="8188" customFormat="false" ht="15" hidden="false" customHeight="false" outlineLevel="0" collapsed="false"/>
    <row r="8189" customFormat="false" ht="15" hidden="false" customHeight="false" outlineLevel="0" collapsed="false"/>
    <row r="8190" customFormat="false" ht="15" hidden="false" customHeight="false" outlineLevel="0" collapsed="false"/>
    <row r="8191" customFormat="false" ht="15" hidden="false" customHeight="false" outlineLevel="0" collapsed="false"/>
    <row r="8192" customFormat="false" ht="15" hidden="false" customHeight="false" outlineLevel="0" collapsed="false"/>
    <row r="8193" customFormat="false" ht="15" hidden="false" customHeight="false" outlineLevel="0" collapsed="false"/>
    <row r="8194" customFormat="false" ht="15" hidden="false" customHeight="false" outlineLevel="0" collapsed="false"/>
    <row r="8195" customFormat="false" ht="15" hidden="false" customHeight="false" outlineLevel="0" collapsed="false"/>
    <row r="8196" customFormat="false" ht="15" hidden="false" customHeight="false" outlineLevel="0" collapsed="false"/>
    <row r="8197" customFormat="false" ht="15" hidden="false" customHeight="false" outlineLevel="0" collapsed="false"/>
    <row r="8198" customFormat="false" ht="15" hidden="false" customHeight="false" outlineLevel="0" collapsed="false"/>
    <row r="8199" customFormat="false" ht="15" hidden="false" customHeight="false" outlineLevel="0" collapsed="false"/>
    <row r="8200" customFormat="false" ht="15" hidden="false" customHeight="false" outlineLevel="0" collapsed="false"/>
    <row r="8201" customFormat="false" ht="15" hidden="false" customHeight="false" outlineLevel="0" collapsed="false"/>
    <row r="8202" customFormat="false" ht="15" hidden="false" customHeight="false" outlineLevel="0" collapsed="false"/>
    <row r="8203" customFormat="false" ht="15" hidden="false" customHeight="false" outlineLevel="0" collapsed="false"/>
    <row r="8204" customFormat="false" ht="15" hidden="false" customHeight="false" outlineLevel="0" collapsed="false"/>
    <row r="8205" customFormat="false" ht="15" hidden="false" customHeight="false" outlineLevel="0" collapsed="false"/>
    <row r="8206" customFormat="false" ht="15" hidden="false" customHeight="false" outlineLevel="0" collapsed="false"/>
    <row r="8207" customFormat="false" ht="15" hidden="false" customHeight="false" outlineLevel="0" collapsed="false"/>
    <row r="8208" customFormat="false" ht="15" hidden="false" customHeight="false" outlineLevel="0" collapsed="false"/>
    <row r="8209" customFormat="false" ht="15" hidden="false" customHeight="false" outlineLevel="0" collapsed="false"/>
    <row r="8210" customFormat="false" ht="15" hidden="false" customHeight="false" outlineLevel="0" collapsed="false"/>
    <row r="8211" customFormat="false" ht="15" hidden="false" customHeight="false" outlineLevel="0" collapsed="false"/>
    <row r="8212" customFormat="false" ht="15" hidden="false" customHeight="false" outlineLevel="0" collapsed="false"/>
    <row r="8213" customFormat="false" ht="15" hidden="false" customHeight="false" outlineLevel="0" collapsed="false"/>
    <row r="8214" customFormat="false" ht="15" hidden="false" customHeight="false" outlineLevel="0" collapsed="false"/>
    <row r="8215" customFormat="false" ht="15" hidden="false" customHeight="false" outlineLevel="0" collapsed="false"/>
    <row r="8216" customFormat="false" ht="15" hidden="false" customHeight="false" outlineLevel="0" collapsed="false"/>
    <row r="8217" customFormat="false" ht="15" hidden="false" customHeight="false" outlineLevel="0" collapsed="false"/>
    <row r="8218" customFormat="false" ht="15" hidden="false" customHeight="false" outlineLevel="0" collapsed="false"/>
    <row r="8219" customFormat="false" ht="15" hidden="false" customHeight="false" outlineLevel="0" collapsed="false"/>
    <row r="8220" customFormat="false" ht="15" hidden="false" customHeight="false" outlineLevel="0" collapsed="false"/>
    <row r="8221" customFormat="false" ht="15" hidden="false" customHeight="false" outlineLevel="0" collapsed="false"/>
    <row r="8222" customFormat="false" ht="15" hidden="false" customHeight="false" outlineLevel="0" collapsed="false"/>
    <row r="8223" customFormat="false" ht="15" hidden="false" customHeight="false" outlineLevel="0" collapsed="false"/>
    <row r="8224" customFormat="false" ht="15" hidden="false" customHeight="false" outlineLevel="0" collapsed="false"/>
    <row r="8225" customFormat="false" ht="15" hidden="false" customHeight="false" outlineLevel="0" collapsed="false"/>
    <row r="8226" customFormat="false" ht="15" hidden="false" customHeight="false" outlineLevel="0" collapsed="false"/>
    <row r="8227" customFormat="false" ht="15" hidden="false" customHeight="false" outlineLevel="0" collapsed="false"/>
    <row r="8228" customFormat="false" ht="15" hidden="false" customHeight="false" outlineLevel="0" collapsed="false"/>
    <row r="8229" customFormat="false" ht="15" hidden="false" customHeight="false" outlineLevel="0" collapsed="false"/>
    <row r="8230" customFormat="false" ht="15" hidden="false" customHeight="false" outlineLevel="0" collapsed="false"/>
    <row r="8231" customFormat="false" ht="15" hidden="false" customHeight="false" outlineLevel="0" collapsed="false"/>
    <row r="8232" customFormat="false" ht="15" hidden="false" customHeight="false" outlineLevel="0" collapsed="false"/>
    <row r="8233" customFormat="false" ht="15" hidden="false" customHeight="false" outlineLevel="0" collapsed="false"/>
    <row r="8234" customFormat="false" ht="15" hidden="false" customHeight="false" outlineLevel="0" collapsed="false"/>
    <row r="8235" customFormat="false" ht="15" hidden="false" customHeight="false" outlineLevel="0" collapsed="false"/>
    <row r="8236" customFormat="false" ht="15" hidden="false" customHeight="false" outlineLevel="0" collapsed="false"/>
    <row r="8237" customFormat="false" ht="15" hidden="false" customHeight="false" outlineLevel="0" collapsed="false"/>
    <row r="8238" customFormat="false" ht="15" hidden="false" customHeight="false" outlineLevel="0" collapsed="false"/>
    <row r="8239" customFormat="false" ht="15" hidden="false" customHeight="false" outlineLevel="0" collapsed="false"/>
    <row r="8240" customFormat="false" ht="15" hidden="false" customHeight="false" outlineLevel="0" collapsed="false"/>
    <row r="8241" customFormat="false" ht="15" hidden="false" customHeight="false" outlineLevel="0" collapsed="false"/>
    <row r="8242" customFormat="false" ht="15" hidden="false" customHeight="false" outlineLevel="0" collapsed="false"/>
    <row r="8243" customFormat="false" ht="15" hidden="false" customHeight="false" outlineLevel="0" collapsed="false"/>
    <row r="8244" customFormat="false" ht="15" hidden="false" customHeight="false" outlineLevel="0" collapsed="false"/>
    <row r="8245" customFormat="false" ht="15" hidden="false" customHeight="false" outlineLevel="0" collapsed="false"/>
    <row r="8246" customFormat="false" ht="15" hidden="false" customHeight="false" outlineLevel="0" collapsed="false"/>
    <row r="8247" customFormat="false" ht="15" hidden="false" customHeight="false" outlineLevel="0" collapsed="false"/>
    <row r="8248" customFormat="false" ht="15" hidden="false" customHeight="false" outlineLevel="0" collapsed="false"/>
    <row r="8249" customFormat="false" ht="15" hidden="false" customHeight="false" outlineLevel="0" collapsed="false"/>
    <row r="8250" customFormat="false" ht="15" hidden="false" customHeight="false" outlineLevel="0" collapsed="false"/>
    <row r="8251" customFormat="false" ht="15" hidden="false" customHeight="false" outlineLevel="0" collapsed="false"/>
    <row r="8252" customFormat="false" ht="15" hidden="false" customHeight="false" outlineLevel="0" collapsed="false"/>
    <row r="8253" customFormat="false" ht="15" hidden="false" customHeight="false" outlineLevel="0" collapsed="false"/>
    <row r="8254" customFormat="false" ht="15" hidden="false" customHeight="false" outlineLevel="0" collapsed="false"/>
    <row r="8255" customFormat="false" ht="15" hidden="false" customHeight="false" outlineLevel="0" collapsed="false"/>
    <row r="8256" customFormat="false" ht="15" hidden="false" customHeight="false" outlineLevel="0" collapsed="false"/>
    <row r="8257" customFormat="false" ht="15" hidden="false" customHeight="false" outlineLevel="0" collapsed="false"/>
    <row r="8258" customFormat="false" ht="15" hidden="false" customHeight="false" outlineLevel="0" collapsed="false"/>
    <row r="8259" customFormat="false" ht="15" hidden="false" customHeight="false" outlineLevel="0" collapsed="false"/>
    <row r="8260" customFormat="false" ht="15" hidden="false" customHeight="false" outlineLevel="0" collapsed="false"/>
    <row r="8261" customFormat="false" ht="15" hidden="false" customHeight="false" outlineLevel="0" collapsed="false"/>
    <row r="8262" customFormat="false" ht="15" hidden="false" customHeight="false" outlineLevel="0" collapsed="false"/>
    <row r="8263" customFormat="false" ht="15" hidden="false" customHeight="false" outlineLevel="0" collapsed="false"/>
    <row r="8264" customFormat="false" ht="15" hidden="false" customHeight="false" outlineLevel="0" collapsed="false"/>
    <row r="8265" customFormat="false" ht="15" hidden="false" customHeight="false" outlineLevel="0" collapsed="false"/>
    <row r="8266" customFormat="false" ht="15" hidden="false" customHeight="false" outlineLevel="0" collapsed="false"/>
    <row r="8267" customFormat="false" ht="15" hidden="false" customHeight="false" outlineLevel="0" collapsed="false"/>
    <row r="8268" customFormat="false" ht="15" hidden="false" customHeight="false" outlineLevel="0" collapsed="false"/>
    <row r="8269" customFormat="false" ht="15" hidden="false" customHeight="false" outlineLevel="0" collapsed="false"/>
    <row r="8270" customFormat="false" ht="15" hidden="false" customHeight="false" outlineLevel="0" collapsed="false"/>
    <row r="8271" customFormat="false" ht="15" hidden="false" customHeight="false" outlineLevel="0" collapsed="false"/>
    <row r="8272" customFormat="false" ht="15" hidden="false" customHeight="false" outlineLevel="0" collapsed="false"/>
    <row r="8273" customFormat="false" ht="15" hidden="false" customHeight="false" outlineLevel="0" collapsed="false"/>
    <row r="8274" customFormat="false" ht="15" hidden="false" customHeight="false" outlineLevel="0" collapsed="false"/>
    <row r="8275" customFormat="false" ht="15" hidden="false" customHeight="false" outlineLevel="0" collapsed="false"/>
    <row r="8276" customFormat="false" ht="15" hidden="false" customHeight="false" outlineLevel="0" collapsed="false"/>
    <row r="8277" customFormat="false" ht="15" hidden="false" customHeight="false" outlineLevel="0" collapsed="false"/>
    <row r="8278" customFormat="false" ht="15" hidden="false" customHeight="false" outlineLevel="0" collapsed="false"/>
    <row r="8279" customFormat="false" ht="15" hidden="false" customHeight="false" outlineLevel="0" collapsed="false"/>
    <row r="8280" customFormat="false" ht="15" hidden="false" customHeight="false" outlineLevel="0" collapsed="false"/>
    <row r="8281" customFormat="false" ht="15" hidden="false" customHeight="false" outlineLevel="0" collapsed="false"/>
    <row r="8282" customFormat="false" ht="15" hidden="false" customHeight="false" outlineLevel="0" collapsed="false"/>
    <row r="8283" customFormat="false" ht="15" hidden="false" customHeight="false" outlineLevel="0" collapsed="false"/>
    <row r="8284" customFormat="false" ht="15" hidden="false" customHeight="false" outlineLevel="0" collapsed="false"/>
    <row r="8285" customFormat="false" ht="15" hidden="false" customHeight="false" outlineLevel="0" collapsed="false"/>
    <row r="8286" customFormat="false" ht="15" hidden="false" customHeight="false" outlineLevel="0" collapsed="false"/>
    <row r="8287" customFormat="false" ht="15" hidden="false" customHeight="false" outlineLevel="0" collapsed="false"/>
    <row r="8288" customFormat="false" ht="15" hidden="false" customHeight="false" outlineLevel="0" collapsed="false"/>
    <row r="8289" customFormat="false" ht="15" hidden="false" customHeight="false" outlineLevel="0" collapsed="false"/>
    <row r="8290" customFormat="false" ht="15" hidden="false" customHeight="false" outlineLevel="0" collapsed="false"/>
    <row r="8291" customFormat="false" ht="15" hidden="false" customHeight="false" outlineLevel="0" collapsed="false"/>
    <row r="8292" customFormat="false" ht="15" hidden="false" customHeight="false" outlineLevel="0" collapsed="false"/>
    <row r="8293" customFormat="false" ht="15" hidden="false" customHeight="false" outlineLevel="0" collapsed="false"/>
    <row r="8294" customFormat="false" ht="15" hidden="false" customHeight="false" outlineLevel="0" collapsed="false"/>
    <row r="8295" customFormat="false" ht="15" hidden="false" customHeight="false" outlineLevel="0" collapsed="false"/>
    <row r="8296" customFormat="false" ht="15" hidden="false" customHeight="false" outlineLevel="0" collapsed="false"/>
    <row r="8297" customFormat="false" ht="15" hidden="false" customHeight="false" outlineLevel="0" collapsed="false"/>
    <row r="8298" customFormat="false" ht="15" hidden="false" customHeight="false" outlineLevel="0" collapsed="false"/>
    <row r="8299" customFormat="false" ht="15" hidden="false" customHeight="false" outlineLevel="0" collapsed="false"/>
    <row r="8300" customFormat="false" ht="15" hidden="false" customHeight="false" outlineLevel="0" collapsed="false"/>
    <row r="8301" customFormat="false" ht="15" hidden="false" customHeight="false" outlineLevel="0" collapsed="false"/>
    <row r="8302" customFormat="false" ht="15" hidden="false" customHeight="false" outlineLevel="0" collapsed="false"/>
    <row r="8303" customFormat="false" ht="15" hidden="false" customHeight="false" outlineLevel="0" collapsed="false"/>
    <row r="8304" customFormat="false" ht="15" hidden="false" customHeight="false" outlineLevel="0" collapsed="false"/>
    <row r="8305" customFormat="false" ht="15" hidden="false" customHeight="false" outlineLevel="0" collapsed="false"/>
    <row r="8306" customFormat="false" ht="15" hidden="false" customHeight="false" outlineLevel="0" collapsed="false"/>
    <row r="8307" customFormat="false" ht="15" hidden="false" customHeight="false" outlineLevel="0" collapsed="false"/>
    <row r="8308" customFormat="false" ht="15" hidden="false" customHeight="false" outlineLevel="0" collapsed="false"/>
    <row r="8309" customFormat="false" ht="15" hidden="false" customHeight="false" outlineLevel="0" collapsed="false"/>
    <row r="8310" customFormat="false" ht="15" hidden="false" customHeight="false" outlineLevel="0" collapsed="false"/>
    <row r="8311" customFormat="false" ht="15" hidden="false" customHeight="false" outlineLevel="0" collapsed="false"/>
    <row r="8312" customFormat="false" ht="15" hidden="false" customHeight="false" outlineLevel="0" collapsed="false"/>
    <row r="8313" customFormat="false" ht="15" hidden="false" customHeight="false" outlineLevel="0" collapsed="false"/>
    <row r="8314" customFormat="false" ht="15" hidden="false" customHeight="false" outlineLevel="0" collapsed="false"/>
    <row r="8315" customFormat="false" ht="15" hidden="false" customHeight="false" outlineLevel="0" collapsed="false"/>
    <row r="8316" customFormat="false" ht="15" hidden="false" customHeight="false" outlineLevel="0" collapsed="false"/>
    <row r="8317" customFormat="false" ht="15" hidden="false" customHeight="false" outlineLevel="0" collapsed="false"/>
    <row r="8318" customFormat="false" ht="15" hidden="false" customHeight="false" outlineLevel="0" collapsed="false"/>
    <row r="8319" customFormat="false" ht="15" hidden="false" customHeight="false" outlineLevel="0" collapsed="false"/>
    <row r="8320" customFormat="false" ht="15" hidden="false" customHeight="false" outlineLevel="0" collapsed="false"/>
    <row r="8321" customFormat="false" ht="15" hidden="false" customHeight="false" outlineLevel="0" collapsed="false"/>
    <row r="8322" customFormat="false" ht="15" hidden="false" customHeight="false" outlineLevel="0" collapsed="false"/>
    <row r="8323" customFormat="false" ht="15" hidden="false" customHeight="false" outlineLevel="0" collapsed="false"/>
    <row r="8324" customFormat="false" ht="15" hidden="false" customHeight="false" outlineLevel="0" collapsed="false"/>
    <row r="8325" customFormat="false" ht="15" hidden="false" customHeight="false" outlineLevel="0" collapsed="false"/>
    <row r="8326" customFormat="false" ht="15" hidden="false" customHeight="false" outlineLevel="0" collapsed="false"/>
    <row r="8327" customFormat="false" ht="15" hidden="false" customHeight="false" outlineLevel="0" collapsed="false"/>
    <row r="8328" customFormat="false" ht="15" hidden="false" customHeight="false" outlineLevel="0" collapsed="false"/>
    <row r="8329" customFormat="false" ht="15" hidden="false" customHeight="false" outlineLevel="0" collapsed="false"/>
    <row r="8330" customFormat="false" ht="15" hidden="false" customHeight="false" outlineLevel="0" collapsed="false"/>
    <row r="8331" customFormat="false" ht="15" hidden="false" customHeight="false" outlineLevel="0" collapsed="false"/>
    <row r="8332" customFormat="false" ht="15" hidden="false" customHeight="false" outlineLevel="0" collapsed="false"/>
    <row r="8333" customFormat="false" ht="15" hidden="false" customHeight="false" outlineLevel="0" collapsed="false"/>
    <row r="8334" customFormat="false" ht="15" hidden="false" customHeight="false" outlineLevel="0" collapsed="false"/>
    <row r="8335" customFormat="false" ht="15" hidden="false" customHeight="false" outlineLevel="0" collapsed="false"/>
    <row r="8336" customFormat="false" ht="15" hidden="false" customHeight="false" outlineLevel="0" collapsed="false"/>
    <row r="8337" customFormat="false" ht="15" hidden="false" customHeight="false" outlineLevel="0" collapsed="false"/>
    <row r="8338" customFormat="false" ht="15" hidden="false" customHeight="false" outlineLevel="0" collapsed="false"/>
    <row r="8339" customFormat="false" ht="15" hidden="false" customHeight="false" outlineLevel="0" collapsed="false"/>
    <row r="8340" customFormat="false" ht="15" hidden="false" customHeight="false" outlineLevel="0" collapsed="false"/>
    <row r="8341" customFormat="false" ht="15" hidden="false" customHeight="false" outlineLevel="0" collapsed="false"/>
    <row r="8342" customFormat="false" ht="15" hidden="false" customHeight="false" outlineLevel="0" collapsed="false"/>
    <row r="8343" customFormat="false" ht="15" hidden="false" customHeight="false" outlineLevel="0" collapsed="false"/>
    <row r="8344" customFormat="false" ht="15" hidden="false" customHeight="false" outlineLevel="0" collapsed="false"/>
    <row r="8345" customFormat="false" ht="15" hidden="false" customHeight="false" outlineLevel="0" collapsed="false"/>
    <row r="8346" customFormat="false" ht="15" hidden="false" customHeight="false" outlineLevel="0" collapsed="false"/>
    <row r="8347" customFormat="false" ht="15" hidden="false" customHeight="false" outlineLevel="0" collapsed="false"/>
    <row r="8348" customFormat="false" ht="15" hidden="false" customHeight="false" outlineLevel="0" collapsed="false"/>
    <row r="8349" customFormat="false" ht="15" hidden="false" customHeight="false" outlineLevel="0" collapsed="false"/>
    <row r="8350" customFormat="false" ht="15" hidden="false" customHeight="false" outlineLevel="0" collapsed="false"/>
    <row r="8351" customFormat="false" ht="15" hidden="false" customHeight="false" outlineLevel="0" collapsed="false"/>
    <row r="8352" customFormat="false" ht="15" hidden="false" customHeight="false" outlineLevel="0" collapsed="false"/>
    <row r="8353" customFormat="false" ht="15" hidden="false" customHeight="false" outlineLevel="0" collapsed="false"/>
    <row r="8354" customFormat="false" ht="15" hidden="false" customHeight="false" outlineLevel="0" collapsed="false"/>
    <row r="8355" customFormat="false" ht="15" hidden="false" customHeight="false" outlineLevel="0" collapsed="false"/>
    <row r="8356" customFormat="false" ht="15" hidden="false" customHeight="false" outlineLevel="0" collapsed="false"/>
    <row r="8357" customFormat="false" ht="15" hidden="false" customHeight="false" outlineLevel="0" collapsed="false"/>
    <row r="8358" customFormat="false" ht="15" hidden="false" customHeight="false" outlineLevel="0" collapsed="false"/>
    <row r="8359" customFormat="false" ht="15" hidden="false" customHeight="false" outlineLevel="0" collapsed="false"/>
    <row r="8360" customFormat="false" ht="15" hidden="false" customHeight="false" outlineLevel="0" collapsed="false"/>
    <row r="8361" customFormat="false" ht="15" hidden="false" customHeight="false" outlineLevel="0" collapsed="false"/>
    <row r="8362" customFormat="false" ht="15" hidden="false" customHeight="false" outlineLevel="0" collapsed="false"/>
    <row r="8363" customFormat="false" ht="15" hidden="false" customHeight="false" outlineLevel="0" collapsed="false"/>
    <row r="8364" customFormat="false" ht="15" hidden="false" customHeight="false" outlineLevel="0" collapsed="false"/>
    <row r="8365" customFormat="false" ht="15" hidden="false" customHeight="false" outlineLevel="0" collapsed="false"/>
    <row r="8366" customFormat="false" ht="15" hidden="false" customHeight="false" outlineLevel="0" collapsed="false"/>
    <row r="8367" customFormat="false" ht="15" hidden="false" customHeight="false" outlineLevel="0" collapsed="false"/>
    <row r="8368" customFormat="false" ht="15" hidden="false" customHeight="false" outlineLevel="0" collapsed="false"/>
    <row r="8369" customFormat="false" ht="15" hidden="false" customHeight="false" outlineLevel="0" collapsed="false"/>
    <row r="8370" customFormat="false" ht="15" hidden="false" customHeight="false" outlineLevel="0" collapsed="false"/>
    <row r="8371" customFormat="false" ht="15" hidden="false" customHeight="false" outlineLevel="0" collapsed="false"/>
    <row r="8372" customFormat="false" ht="15" hidden="false" customHeight="false" outlineLevel="0" collapsed="false"/>
    <row r="8373" customFormat="false" ht="15" hidden="false" customHeight="false" outlineLevel="0" collapsed="false"/>
    <row r="8374" customFormat="false" ht="15" hidden="false" customHeight="false" outlineLevel="0" collapsed="false"/>
    <row r="8375" customFormat="false" ht="15" hidden="false" customHeight="false" outlineLevel="0" collapsed="false"/>
    <row r="8376" customFormat="false" ht="15" hidden="false" customHeight="false" outlineLevel="0" collapsed="false"/>
    <row r="8377" customFormat="false" ht="15" hidden="false" customHeight="false" outlineLevel="0" collapsed="false"/>
    <row r="8378" customFormat="false" ht="15" hidden="false" customHeight="false" outlineLevel="0" collapsed="false"/>
    <row r="8379" customFormat="false" ht="15" hidden="false" customHeight="false" outlineLevel="0" collapsed="false"/>
    <row r="8380" customFormat="false" ht="15" hidden="false" customHeight="false" outlineLevel="0" collapsed="false"/>
    <row r="8381" customFormat="false" ht="15" hidden="false" customHeight="false" outlineLevel="0" collapsed="false"/>
    <row r="8382" customFormat="false" ht="15" hidden="false" customHeight="false" outlineLevel="0" collapsed="false"/>
    <row r="8383" customFormat="false" ht="15" hidden="false" customHeight="false" outlineLevel="0" collapsed="false"/>
    <row r="8384" customFormat="false" ht="15" hidden="false" customHeight="false" outlineLevel="0" collapsed="false"/>
    <row r="8385" customFormat="false" ht="15" hidden="false" customHeight="false" outlineLevel="0" collapsed="false"/>
    <row r="8386" customFormat="false" ht="15" hidden="false" customHeight="false" outlineLevel="0" collapsed="false"/>
    <row r="8387" customFormat="false" ht="15" hidden="false" customHeight="false" outlineLevel="0" collapsed="false"/>
    <row r="8388" customFormat="false" ht="15" hidden="false" customHeight="false" outlineLevel="0" collapsed="false"/>
    <row r="8389" customFormat="false" ht="15" hidden="false" customHeight="false" outlineLevel="0" collapsed="false"/>
    <row r="8390" customFormat="false" ht="15" hidden="false" customHeight="false" outlineLevel="0" collapsed="false"/>
    <row r="8391" customFormat="false" ht="15" hidden="false" customHeight="false" outlineLevel="0" collapsed="false"/>
    <row r="8392" customFormat="false" ht="15" hidden="false" customHeight="false" outlineLevel="0" collapsed="false"/>
    <row r="8393" customFormat="false" ht="15" hidden="false" customHeight="false" outlineLevel="0" collapsed="false"/>
    <row r="8394" customFormat="false" ht="15" hidden="false" customHeight="false" outlineLevel="0" collapsed="false"/>
    <row r="8395" customFormat="false" ht="15" hidden="false" customHeight="false" outlineLevel="0" collapsed="false"/>
    <row r="8396" customFormat="false" ht="15" hidden="false" customHeight="false" outlineLevel="0" collapsed="false"/>
    <row r="8397" customFormat="false" ht="15" hidden="false" customHeight="false" outlineLevel="0" collapsed="false"/>
    <row r="8398" customFormat="false" ht="15" hidden="false" customHeight="false" outlineLevel="0" collapsed="false"/>
    <row r="8399" customFormat="false" ht="15" hidden="false" customHeight="false" outlineLevel="0" collapsed="false"/>
    <row r="8400" customFormat="false" ht="15" hidden="false" customHeight="false" outlineLevel="0" collapsed="false"/>
    <row r="8401" customFormat="false" ht="15" hidden="false" customHeight="false" outlineLevel="0" collapsed="false"/>
    <row r="8402" customFormat="false" ht="15" hidden="false" customHeight="false" outlineLevel="0" collapsed="false"/>
    <row r="8403" customFormat="false" ht="15" hidden="false" customHeight="false" outlineLevel="0" collapsed="false"/>
    <row r="8404" customFormat="false" ht="15" hidden="false" customHeight="false" outlineLevel="0" collapsed="false"/>
    <row r="8405" customFormat="false" ht="15" hidden="false" customHeight="false" outlineLevel="0" collapsed="false"/>
    <row r="8406" customFormat="false" ht="15" hidden="false" customHeight="false" outlineLevel="0" collapsed="false"/>
    <row r="8407" customFormat="false" ht="15" hidden="false" customHeight="false" outlineLevel="0" collapsed="false"/>
    <row r="8408" customFormat="false" ht="15" hidden="false" customHeight="false" outlineLevel="0" collapsed="false"/>
    <row r="8409" customFormat="false" ht="15" hidden="false" customHeight="false" outlineLevel="0" collapsed="false"/>
    <row r="8410" customFormat="false" ht="15" hidden="false" customHeight="false" outlineLevel="0" collapsed="false"/>
    <row r="8411" customFormat="false" ht="15" hidden="false" customHeight="false" outlineLevel="0" collapsed="false"/>
    <row r="8412" customFormat="false" ht="15" hidden="false" customHeight="false" outlineLevel="0" collapsed="false"/>
    <row r="8413" customFormat="false" ht="15" hidden="false" customHeight="false" outlineLevel="0" collapsed="false"/>
    <row r="8414" customFormat="false" ht="15" hidden="false" customHeight="false" outlineLevel="0" collapsed="false"/>
    <row r="8415" customFormat="false" ht="15" hidden="false" customHeight="false" outlineLevel="0" collapsed="false"/>
    <row r="8416" customFormat="false" ht="15" hidden="false" customHeight="false" outlineLevel="0" collapsed="false"/>
    <row r="8417" customFormat="false" ht="15" hidden="false" customHeight="false" outlineLevel="0" collapsed="false"/>
    <row r="8418" customFormat="false" ht="15" hidden="false" customHeight="false" outlineLevel="0" collapsed="false"/>
    <row r="8419" customFormat="false" ht="15" hidden="false" customHeight="false" outlineLevel="0" collapsed="false"/>
    <row r="8420" customFormat="false" ht="15" hidden="false" customHeight="false" outlineLevel="0" collapsed="false"/>
    <row r="8421" customFormat="false" ht="15" hidden="false" customHeight="false" outlineLevel="0" collapsed="false"/>
    <row r="8422" customFormat="false" ht="15" hidden="false" customHeight="false" outlineLevel="0" collapsed="false"/>
    <row r="8423" customFormat="false" ht="15" hidden="false" customHeight="false" outlineLevel="0" collapsed="false"/>
    <row r="8424" customFormat="false" ht="15" hidden="false" customHeight="false" outlineLevel="0" collapsed="false"/>
    <row r="8425" customFormat="false" ht="15" hidden="false" customHeight="false" outlineLevel="0" collapsed="false"/>
    <row r="8426" customFormat="false" ht="15" hidden="false" customHeight="false" outlineLevel="0" collapsed="false"/>
    <row r="8427" customFormat="false" ht="15" hidden="false" customHeight="false" outlineLevel="0" collapsed="false"/>
    <row r="8428" customFormat="false" ht="15" hidden="false" customHeight="false" outlineLevel="0" collapsed="false"/>
    <row r="8429" customFormat="false" ht="15" hidden="false" customHeight="false" outlineLevel="0" collapsed="false"/>
    <row r="8430" customFormat="false" ht="15" hidden="false" customHeight="false" outlineLevel="0" collapsed="false"/>
    <row r="8431" customFormat="false" ht="15" hidden="false" customHeight="false" outlineLevel="0" collapsed="false"/>
    <row r="8432" customFormat="false" ht="15" hidden="false" customHeight="false" outlineLevel="0" collapsed="false"/>
    <row r="8433" customFormat="false" ht="15" hidden="false" customHeight="false" outlineLevel="0" collapsed="false"/>
    <row r="8434" customFormat="false" ht="15" hidden="false" customHeight="false" outlineLevel="0" collapsed="false"/>
    <row r="8435" customFormat="false" ht="15" hidden="false" customHeight="false" outlineLevel="0" collapsed="false"/>
    <row r="8436" customFormat="false" ht="15" hidden="false" customHeight="false" outlineLevel="0" collapsed="false"/>
    <row r="8437" customFormat="false" ht="15" hidden="false" customHeight="false" outlineLevel="0" collapsed="false"/>
    <row r="8438" customFormat="false" ht="15" hidden="false" customHeight="false" outlineLevel="0" collapsed="false"/>
    <row r="8439" customFormat="false" ht="15" hidden="false" customHeight="false" outlineLevel="0" collapsed="false"/>
    <row r="8440" customFormat="false" ht="15" hidden="false" customHeight="false" outlineLevel="0" collapsed="false"/>
    <row r="8441" customFormat="false" ht="15" hidden="false" customHeight="false" outlineLevel="0" collapsed="false"/>
    <row r="8442" customFormat="false" ht="15" hidden="false" customHeight="false" outlineLevel="0" collapsed="false"/>
    <row r="8443" customFormat="false" ht="15" hidden="false" customHeight="false" outlineLevel="0" collapsed="false"/>
    <row r="8444" customFormat="false" ht="15" hidden="false" customHeight="false" outlineLevel="0" collapsed="false"/>
    <row r="8445" customFormat="false" ht="15" hidden="false" customHeight="false" outlineLevel="0" collapsed="false"/>
    <row r="8446" customFormat="false" ht="15" hidden="false" customHeight="false" outlineLevel="0" collapsed="false"/>
    <row r="8447" customFormat="false" ht="15" hidden="false" customHeight="false" outlineLevel="0" collapsed="false"/>
    <row r="8448" customFormat="false" ht="15" hidden="false" customHeight="false" outlineLevel="0" collapsed="false"/>
    <row r="8449" customFormat="false" ht="15" hidden="false" customHeight="false" outlineLevel="0" collapsed="false"/>
    <row r="8450" customFormat="false" ht="15" hidden="false" customHeight="false" outlineLevel="0" collapsed="false"/>
    <row r="8451" customFormat="false" ht="15" hidden="false" customHeight="false" outlineLevel="0" collapsed="false"/>
    <row r="8452" customFormat="false" ht="15" hidden="false" customHeight="false" outlineLevel="0" collapsed="false"/>
    <row r="8453" customFormat="false" ht="15" hidden="false" customHeight="false" outlineLevel="0" collapsed="false"/>
    <row r="8454" customFormat="false" ht="15" hidden="false" customHeight="false" outlineLevel="0" collapsed="false"/>
    <row r="8455" customFormat="false" ht="15" hidden="false" customHeight="false" outlineLevel="0" collapsed="false"/>
    <row r="8456" customFormat="false" ht="15" hidden="false" customHeight="false" outlineLevel="0" collapsed="false"/>
    <row r="8457" customFormat="false" ht="15" hidden="false" customHeight="false" outlineLevel="0" collapsed="false"/>
    <row r="8458" customFormat="false" ht="15" hidden="false" customHeight="false" outlineLevel="0" collapsed="false"/>
    <row r="8459" customFormat="false" ht="15" hidden="false" customHeight="false" outlineLevel="0" collapsed="false"/>
    <row r="8460" customFormat="false" ht="15" hidden="false" customHeight="false" outlineLevel="0" collapsed="false"/>
    <row r="8461" customFormat="false" ht="15" hidden="false" customHeight="false" outlineLevel="0" collapsed="false"/>
    <row r="8462" customFormat="false" ht="15" hidden="false" customHeight="false" outlineLevel="0" collapsed="false"/>
    <row r="8463" customFormat="false" ht="15" hidden="false" customHeight="false" outlineLevel="0" collapsed="false"/>
    <row r="8464" customFormat="false" ht="15" hidden="false" customHeight="false" outlineLevel="0" collapsed="false"/>
    <row r="8465" customFormat="false" ht="15" hidden="false" customHeight="false" outlineLevel="0" collapsed="false"/>
    <row r="8466" customFormat="false" ht="15" hidden="false" customHeight="false" outlineLevel="0" collapsed="false"/>
    <row r="8467" customFormat="false" ht="15" hidden="false" customHeight="false" outlineLevel="0" collapsed="false"/>
    <row r="8468" customFormat="false" ht="15" hidden="false" customHeight="false" outlineLevel="0" collapsed="false"/>
    <row r="8469" customFormat="false" ht="15" hidden="false" customHeight="false" outlineLevel="0" collapsed="false"/>
    <row r="8470" customFormat="false" ht="15" hidden="false" customHeight="false" outlineLevel="0" collapsed="false"/>
    <row r="8471" customFormat="false" ht="15" hidden="false" customHeight="false" outlineLevel="0" collapsed="false"/>
    <row r="8472" customFormat="false" ht="15" hidden="false" customHeight="false" outlineLevel="0" collapsed="false"/>
    <row r="8473" customFormat="false" ht="15" hidden="false" customHeight="false" outlineLevel="0" collapsed="false"/>
    <row r="8474" customFormat="false" ht="15" hidden="false" customHeight="false" outlineLevel="0" collapsed="false"/>
    <row r="8475" customFormat="false" ht="15" hidden="false" customHeight="false" outlineLevel="0" collapsed="false"/>
    <row r="8476" customFormat="false" ht="15" hidden="false" customHeight="false" outlineLevel="0" collapsed="false"/>
    <row r="8477" customFormat="false" ht="15" hidden="false" customHeight="false" outlineLevel="0" collapsed="false"/>
    <row r="8478" customFormat="false" ht="15" hidden="false" customHeight="false" outlineLevel="0" collapsed="false"/>
    <row r="8479" customFormat="false" ht="15" hidden="false" customHeight="false" outlineLevel="0" collapsed="false"/>
    <row r="8480" customFormat="false" ht="15" hidden="false" customHeight="false" outlineLevel="0" collapsed="false"/>
    <row r="8481" customFormat="false" ht="15" hidden="false" customHeight="false" outlineLevel="0" collapsed="false"/>
    <row r="8482" customFormat="false" ht="15" hidden="false" customHeight="false" outlineLevel="0" collapsed="false"/>
    <row r="8483" customFormat="false" ht="15" hidden="false" customHeight="false" outlineLevel="0" collapsed="false"/>
    <row r="8484" customFormat="false" ht="15" hidden="false" customHeight="false" outlineLevel="0" collapsed="false"/>
    <row r="8485" customFormat="false" ht="15" hidden="false" customHeight="false" outlineLevel="0" collapsed="false"/>
    <row r="8486" customFormat="false" ht="15" hidden="false" customHeight="false" outlineLevel="0" collapsed="false"/>
    <row r="8487" customFormat="false" ht="15" hidden="false" customHeight="false" outlineLevel="0" collapsed="false"/>
    <row r="8488" customFormat="false" ht="15" hidden="false" customHeight="false" outlineLevel="0" collapsed="false"/>
    <row r="8489" customFormat="false" ht="15" hidden="false" customHeight="false" outlineLevel="0" collapsed="false"/>
    <row r="8490" customFormat="false" ht="15" hidden="false" customHeight="false" outlineLevel="0" collapsed="false"/>
    <row r="8491" customFormat="false" ht="15" hidden="false" customHeight="false" outlineLevel="0" collapsed="false"/>
    <row r="8492" customFormat="false" ht="15" hidden="false" customHeight="false" outlineLevel="0" collapsed="false"/>
    <row r="8493" customFormat="false" ht="15" hidden="false" customHeight="false" outlineLevel="0" collapsed="false"/>
    <row r="8494" customFormat="false" ht="15" hidden="false" customHeight="false" outlineLevel="0" collapsed="false"/>
    <row r="8495" customFormat="false" ht="15" hidden="false" customHeight="false" outlineLevel="0" collapsed="false"/>
    <row r="8496" customFormat="false" ht="15" hidden="false" customHeight="false" outlineLevel="0" collapsed="false"/>
    <row r="8497" customFormat="false" ht="15" hidden="false" customHeight="false" outlineLevel="0" collapsed="false"/>
    <row r="8498" customFormat="false" ht="15" hidden="false" customHeight="false" outlineLevel="0" collapsed="false"/>
    <row r="8499" customFormat="false" ht="15" hidden="false" customHeight="false" outlineLevel="0" collapsed="false"/>
    <row r="8500" customFormat="false" ht="15" hidden="false" customHeight="false" outlineLevel="0" collapsed="false"/>
    <row r="8501" customFormat="false" ht="15" hidden="false" customHeight="false" outlineLevel="0" collapsed="false"/>
    <row r="8502" customFormat="false" ht="15" hidden="false" customHeight="false" outlineLevel="0" collapsed="false"/>
    <row r="8503" customFormat="false" ht="15" hidden="false" customHeight="false" outlineLevel="0" collapsed="false"/>
    <row r="8504" customFormat="false" ht="15" hidden="false" customHeight="false" outlineLevel="0" collapsed="false"/>
    <row r="8505" customFormat="false" ht="15" hidden="false" customHeight="false" outlineLevel="0" collapsed="false"/>
    <row r="8506" customFormat="false" ht="15" hidden="false" customHeight="false" outlineLevel="0" collapsed="false"/>
    <row r="8507" customFormat="false" ht="15" hidden="false" customHeight="false" outlineLevel="0" collapsed="false"/>
    <row r="8508" customFormat="false" ht="15" hidden="false" customHeight="false" outlineLevel="0" collapsed="false"/>
    <row r="8509" customFormat="false" ht="15" hidden="false" customHeight="false" outlineLevel="0" collapsed="false"/>
    <row r="8510" customFormat="false" ht="15" hidden="false" customHeight="false" outlineLevel="0" collapsed="false"/>
    <row r="8511" customFormat="false" ht="15" hidden="false" customHeight="false" outlineLevel="0" collapsed="false"/>
    <row r="8512" customFormat="false" ht="15" hidden="false" customHeight="false" outlineLevel="0" collapsed="false"/>
    <row r="8513" customFormat="false" ht="15" hidden="false" customHeight="false" outlineLevel="0" collapsed="false"/>
    <row r="8514" customFormat="false" ht="15" hidden="false" customHeight="false" outlineLevel="0" collapsed="false"/>
    <row r="8515" customFormat="false" ht="15" hidden="false" customHeight="false" outlineLevel="0" collapsed="false"/>
    <row r="8516" customFormat="false" ht="15" hidden="false" customHeight="false" outlineLevel="0" collapsed="false"/>
    <row r="8517" customFormat="false" ht="15" hidden="false" customHeight="false" outlineLevel="0" collapsed="false"/>
    <row r="8518" customFormat="false" ht="15" hidden="false" customHeight="false" outlineLevel="0" collapsed="false"/>
    <row r="8519" customFormat="false" ht="15" hidden="false" customHeight="false" outlineLevel="0" collapsed="false"/>
    <row r="8520" customFormat="false" ht="15" hidden="false" customHeight="false" outlineLevel="0" collapsed="false"/>
    <row r="8521" customFormat="false" ht="15" hidden="false" customHeight="false" outlineLevel="0" collapsed="false"/>
    <row r="8522" customFormat="false" ht="15" hidden="false" customHeight="false" outlineLevel="0" collapsed="false"/>
    <row r="8523" customFormat="false" ht="15" hidden="false" customHeight="false" outlineLevel="0" collapsed="false"/>
    <row r="8524" customFormat="false" ht="15" hidden="false" customHeight="false" outlineLevel="0" collapsed="false"/>
    <row r="8525" customFormat="false" ht="15" hidden="false" customHeight="false" outlineLevel="0" collapsed="false"/>
    <row r="8526" customFormat="false" ht="15" hidden="false" customHeight="false" outlineLevel="0" collapsed="false"/>
    <row r="8527" customFormat="false" ht="15" hidden="false" customHeight="false" outlineLevel="0" collapsed="false"/>
    <row r="8528" customFormat="false" ht="15" hidden="false" customHeight="false" outlineLevel="0" collapsed="false"/>
    <row r="8529" customFormat="false" ht="15" hidden="false" customHeight="false" outlineLevel="0" collapsed="false"/>
    <row r="8530" customFormat="false" ht="15" hidden="false" customHeight="false" outlineLevel="0" collapsed="false"/>
    <row r="8531" customFormat="false" ht="15" hidden="false" customHeight="false" outlineLevel="0" collapsed="false"/>
    <row r="8532" customFormat="false" ht="15" hidden="false" customHeight="false" outlineLevel="0" collapsed="false"/>
    <row r="8533" customFormat="false" ht="15" hidden="false" customHeight="false" outlineLevel="0" collapsed="false"/>
    <row r="8534" customFormat="false" ht="15" hidden="false" customHeight="false" outlineLevel="0" collapsed="false"/>
    <row r="8535" customFormat="false" ht="15" hidden="false" customHeight="false" outlineLevel="0" collapsed="false"/>
    <row r="8536" customFormat="false" ht="15" hidden="false" customHeight="false" outlineLevel="0" collapsed="false"/>
    <row r="8537" customFormat="false" ht="15" hidden="false" customHeight="false" outlineLevel="0" collapsed="false"/>
    <row r="8538" customFormat="false" ht="15" hidden="false" customHeight="false" outlineLevel="0" collapsed="false"/>
    <row r="8539" customFormat="false" ht="15" hidden="false" customHeight="false" outlineLevel="0" collapsed="false"/>
    <row r="8540" customFormat="false" ht="15" hidden="false" customHeight="false" outlineLevel="0" collapsed="false"/>
    <row r="8541" customFormat="false" ht="15" hidden="false" customHeight="false" outlineLevel="0" collapsed="false"/>
    <row r="8542" customFormat="false" ht="15" hidden="false" customHeight="false" outlineLevel="0" collapsed="false"/>
    <row r="8543" customFormat="false" ht="15" hidden="false" customHeight="false" outlineLevel="0" collapsed="false"/>
    <row r="8544" customFormat="false" ht="15" hidden="false" customHeight="false" outlineLevel="0" collapsed="false"/>
    <row r="8545" customFormat="false" ht="15" hidden="false" customHeight="false" outlineLevel="0" collapsed="false"/>
    <row r="8546" customFormat="false" ht="15" hidden="false" customHeight="false" outlineLevel="0" collapsed="false"/>
    <row r="8547" customFormat="false" ht="15" hidden="false" customHeight="false" outlineLevel="0" collapsed="false"/>
    <row r="8548" customFormat="false" ht="15" hidden="false" customHeight="false" outlineLevel="0" collapsed="false"/>
    <row r="8549" customFormat="false" ht="15" hidden="false" customHeight="false" outlineLevel="0" collapsed="false"/>
    <row r="8550" customFormat="false" ht="15" hidden="false" customHeight="false" outlineLevel="0" collapsed="false"/>
    <row r="8551" customFormat="false" ht="15" hidden="false" customHeight="false" outlineLevel="0" collapsed="false"/>
    <row r="8552" customFormat="false" ht="15" hidden="false" customHeight="false" outlineLevel="0" collapsed="false"/>
    <row r="8553" customFormat="false" ht="15" hidden="false" customHeight="false" outlineLevel="0" collapsed="false"/>
    <row r="8554" customFormat="false" ht="15" hidden="false" customHeight="false" outlineLevel="0" collapsed="false"/>
    <row r="8555" customFormat="false" ht="15" hidden="false" customHeight="false" outlineLevel="0" collapsed="false"/>
    <row r="8556" customFormat="false" ht="15" hidden="false" customHeight="false" outlineLevel="0" collapsed="false"/>
    <row r="8557" customFormat="false" ht="15" hidden="false" customHeight="false" outlineLevel="0" collapsed="false"/>
    <row r="8558" customFormat="false" ht="15" hidden="false" customHeight="false" outlineLevel="0" collapsed="false"/>
    <row r="8559" customFormat="false" ht="15" hidden="false" customHeight="false" outlineLevel="0" collapsed="false"/>
    <row r="8560" customFormat="false" ht="15" hidden="false" customHeight="false" outlineLevel="0" collapsed="false"/>
    <row r="8561" customFormat="false" ht="15" hidden="false" customHeight="false" outlineLevel="0" collapsed="false"/>
    <row r="8562" customFormat="false" ht="15" hidden="false" customHeight="false" outlineLevel="0" collapsed="false"/>
    <row r="8563" customFormat="false" ht="15" hidden="false" customHeight="false" outlineLevel="0" collapsed="false"/>
    <row r="8564" customFormat="false" ht="15" hidden="false" customHeight="false" outlineLevel="0" collapsed="false"/>
    <row r="8565" customFormat="false" ht="15" hidden="false" customHeight="false" outlineLevel="0" collapsed="false"/>
    <row r="8566" customFormat="false" ht="15" hidden="false" customHeight="false" outlineLevel="0" collapsed="false"/>
    <row r="8567" customFormat="false" ht="15" hidden="false" customHeight="false" outlineLevel="0" collapsed="false"/>
    <row r="8568" customFormat="false" ht="15" hidden="false" customHeight="false" outlineLevel="0" collapsed="false"/>
    <row r="8569" customFormat="false" ht="15" hidden="false" customHeight="false" outlineLevel="0" collapsed="false"/>
    <row r="8570" customFormat="false" ht="15" hidden="false" customHeight="false" outlineLevel="0" collapsed="false"/>
    <row r="8571" customFormat="false" ht="15" hidden="false" customHeight="false" outlineLevel="0" collapsed="false"/>
    <row r="8572" customFormat="false" ht="15" hidden="false" customHeight="false" outlineLevel="0" collapsed="false"/>
    <row r="8573" customFormat="false" ht="15" hidden="false" customHeight="false" outlineLevel="0" collapsed="false"/>
    <row r="8574" customFormat="false" ht="15" hidden="false" customHeight="false" outlineLevel="0" collapsed="false"/>
    <row r="8575" customFormat="false" ht="15" hidden="false" customHeight="false" outlineLevel="0" collapsed="false"/>
    <row r="8576" customFormat="false" ht="15" hidden="false" customHeight="false" outlineLevel="0" collapsed="false"/>
    <row r="8577" customFormat="false" ht="15" hidden="false" customHeight="false" outlineLevel="0" collapsed="false"/>
    <row r="8578" customFormat="false" ht="15" hidden="false" customHeight="false" outlineLevel="0" collapsed="false"/>
    <row r="8579" customFormat="false" ht="15" hidden="false" customHeight="false" outlineLevel="0" collapsed="false"/>
    <row r="8580" customFormat="false" ht="15" hidden="false" customHeight="false" outlineLevel="0" collapsed="false"/>
    <row r="8581" customFormat="false" ht="15" hidden="false" customHeight="false" outlineLevel="0" collapsed="false"/>
    <row r="8582" customFormat="false" ht="15" hidden="false" customHeight="false" outlineLevel="0" collapsed="false"/>
    <row r="8583" customFormat="false" ht="15" hidden="false" customHeight="false" outlineLevel="0" collapsed="false"/>
    <row r="8584" customFormat="false" ht="15" hidden="false" customHeight="false" outlineLevel="0" collapsed="false"/>
    <row r="8585" customFormat="false" ht="15" hidden="false" customHeight="false" outlineLevel="0" collapsed="false"/>
    <row r="8586" customFormat="false" ht="15" hidden="false" customHeight="false" outlineLevel="0" collapsed="false"/>
    <row r="8587" customFormat="false" ht="15" hidden="false" customHeight="false" outlineLevel="0" collapsed="false"/>
    <row r="8588" customFormat="false" ht="15" hidden="false" customHeight="false" outlineLevel="0" collapsed="false"/>
    <row r="8589" customFormat="false" ht="15" hidden="false" customHeight="false" outlineLevel="0" collapsed="false"/>
    <row r="8590" customFormat="false" ht="15" hidden="false" customHeight="false" outlineLevel="0" collapsed="false"/>
    <row r="8591" customFormat="false" ht="15" hidden="false" customHeight="false" outlineLevel="0" collapsed="false"/>
    <row r="8592" customFormat="false" ht="15" hidden="false" customHeight="false" outlineLevel="0" collapsed="false"/>
    <row r="8593" customFormat="false" ht="15" hidden="false" customHeight="false" outlineLevel="0" collapsed="false"/>
    <row r="8594" customFormat="false" ht="15" hidden="false" customHeight="false" outlineLevel="0" collapsed="false"/>
    <row r="8595" customFormat="false" ht="15" hidden="false" customHeight="false" outlineLevel="0" collapsed="false"/>
    <row r="8596" customFormat="false" ht="15" hidden="false" customHeight="false" outlineLevel="0" collapsed="false"/>
    <row r="8597" customFormat="false" ht="15" hidden="false" customHeight="false" outlineLevel="0" collapsed="false"/>
    <row r="8598" customFormat="false" ht="15" hidden="false" customHeight="false" outlineLevel="0" collapsed="false"/>
    <row r="8599" customFormat="false" ht="15" hidden="false" customHeight="false" outlineLevel="0" collapsed="false"/>
    <row r="8600" customFormat="false" ht="15" hidden="false" customHeight="false" outlineLevel="0" collapsed="false"/>
    <row r="8601" customFormat="false" ht="15" hidden="false" customHeight="false" outlineLevel="0" collapsed="false"/>
    <row r="8602" customFormat="false" ht="15" hidden="false" customHeight="false" outlineLevel="0" collapsed="false"/>
    <row r="8603" customFormat="false" ht="15" hidden="false" customHeight="false" outlineLevel="0" collapsed="false"/>
    <row r="8604" customFormat="false" ht="15" hidden="false" customHeight="false" outlineLevel="0" collapsed="false"/>
    <row r="8605" customFormat="false" ht="15" hidden="false" customHeight="false" outlineLevel="0" collapsed="false"/>
    <row r="8606" customFormat="false" ht="15" hidden="false" customHeight="false" outlineLevel="0" collapsed="false"/>
    <row r="8607" customFormat="false" ht="15" hidden="false" customHeight="false" outlineLevel="0" collapsed="false"/>
    <row r="8608" customFormat="false" ht="15" hidden="false" customHeight="false" outlineLevel="0" collapsed="false"/>
    <row r="8609" customFormat="false" ht="15" hidden="false" customHeight="false" outlineLevel="0" collapsed="false"/>
    <row r="8610" customFormat="false" ht="15" hidden="false" customHeight="false" outlineLevel="0" collapsed="false"/>
    <row r="8611" customFormat="false" ht="15" hidden="false" customHeight="false" outlineLevel="0" collapsed="false"/>
    <row r="8612" customFormat="false" ht="15" hidden="false" customHeight="false" outlineLevel="0" collapsed="false"/>
    <row r="8613" customFormat="false" ht="15" hidden="false" customHeight="false" outlineLevel="0" collapsed="false"/>
    <row r="8614" customFormat="false" ht="15" hidden="false" customHeight="false" outlineLevel="0" collapsed="false"/>
    <row r="8615" customFormat="false" ht="15" hidden="false" customHeight="false" outlineLevel="0" collapsed="false"/>
    <row r="8616" customFormat="false" ht="15" hidden="false" customHeight="false" outlineLevel="0" collapsed="false"/>
    <row r="8617" customFormat="false" ht="15" hidden="false" customHeight="false" outlineLevel="0" collapsed="false"/>
    <row r="8618" customFormat="false" ht="15" hidden="false" customHeight="false" outlineLevel="0" collapsed="false"/>
    <row r="8619" customFormat="false" ht="15" hidden="false" customHeight="false" outlineLevel="0" collapsed="false"/>
    <row r="8620" customFormat="false" ht="15" hidden="false" customHeight="false" outlineLevel="0" collapsed="false"/>
    <row r="8621" customFormat="false" ht="15" hidden="false" customHeight="false" outlineLevel="0" collapsed="false"/>
    <row r="8622" customFormat="false" ht="15" hidden="false" customHeight="false" outlineLevel="0" collapsed="false"/>
    <row r="8623" customFormat="false" ht="15" hidden="false" customHeight="false" outlineLevel="0" collapsed="false"/>
    <row r="8624" customFormat="false" ht="15" hidden="false" customHeight="false" outlineLevel="0" collapsed="false"/>
    <row r="8625" customFormat="false" ht="15" hidden="false" customHeight="false" outlineLevel="0" collapsed="false"/>
    <row r="8626" customFormat="false" ht="15" hidden="false" customHeight="false" outlineLevel="0" collapsed="false"/>
    <row r="8627" customFormat="false" ht="15" hidden="false" customHeight="false" outlineLevel="0" collapsed="false"/>
    <row r="8628" customFormat="false" ht="15" hidden="false" customHeight="false" outlineLevel="0" collapsed="false"/>
    <row r="8629" customFormat="false" ht="15" hidden="false" customHeight="false" outlineLevel="0" collapsed="false"/>
    <row r="8630" customFormat="false" ht="15" hidden="false" customHeight="false" outlineLevel="0" collapsed="false"/>
    <row r="8631" customFormat="false" ht="15" hidden="false" customHeight="false" outlineLevel="0" collapsed="false"/>
    <row r="8632" customFormat="false" ht="15" hidden="false" customHeight="false" outlineLevel="0" collapsed="false"/>
    <row r="8633" customFormat="false" ht="15" hidden="false" customHeight="false" outlineLevel="0" collapsed="false"/>
    <row r="8634" customFormat="false" ht="15" hidden="false" customHeight="false" outlineLevel="0" collapsed="false"/>
    <row r="8635" customFormat="false" ht="15" hidden="false" customHeight="false" outlineLevel="0" collapsed="false"/>
    <row r="8636" customFormat="false" ht="15" hidden="false" customHeight="false" outlineLevel="0" collapsed="false"/>
    <row r="8637" customFormat="false" ht="15" hidden="false" customHeight="false" outlineLevel="0" collapsed="false"/>
    <row r="8638" customFormat="false" ht="15" hidden="false" customHeight="false" outlineLevel="0" collapsed="false"/>
    <row r="8639" customFormat="false" ht="15" hidden="false" customHeight="false" outlineLevel="0" collapsed="false"/>
    <row r="8640" customFormat="false" ht="15" hidden="false" customHeight="false" outlineLevel="0" collapsed="false"/>
    <row r="8641" customFormat="false" ht="15" hidden="false" customHeight="false" outlineLevel="0" collapsed="false"/>
    <row r="8642" customFormat="false" ht="15" hidden="false" customHeight="false" outlineLevel="0" collapsed="false"/>
    <row r="8643" customFormat="false" ht="15" hidden="false" customHeight="false" outlineLevel="0" collapsed="false"/>
    <row r="8644" customFormat="false" ht="15" hidden="false" customHeight="false" outlineLevel="0" collapsed="false"/>
    <row r="8645" customFormat="false" ht="15" hidden="false" customHeight="false" outlineLevel="0" collapsed="false"/>
    <row r="8646" customFormat="false" ht="15" hidden="false" customHeight="false" outlineLevel="0" collapsed="false"/>
    <row r="8647" customFormat="false" ht="15" hidden="false" customHeight="false" outlineLevel="0" collapsed="false"/>
    <row r="8648" customFormat="false" ht="15" hidden="false" customHeight="false" outlineLevel="0" collapsed="false"/>
    <row r="8649" customFormat="false" ht="15" hidden="false" customHeight="false" outlineLevel="0" collapsed="false"/>
    <row r="8650" customFormat="false" ht="15" hidden="false" customHeight="false" outlineLevel="0" collapsed="false"/>
    <row r="8651" customFormat="false" ht="15" hidden="false" customHeight="false" outlineLevel="0" collapsed="false"/>
    <row r="8652" customFormat="false" ht="15" hidden="false" customHeight="false" outlineLevel="0" collapsed="false"/>
    <row r="8653" customFormat="false" ht="15" hidden="false" customHeight="false" outlineLevel="0" collapsed="false"/>
    <row r="8654" customFormat="false" ht="15" hidden="false" customHeight="false" outlineLevel="0" collapsed="false"/>
    <row r="8655" customFormat="false" ht="15" hidden="false" customHeight="false" outlineLevel="0" collapsed="false"/>
    <row r="8656" customFormat="false" ht="15" hidden="false" customHeight="false" outlineLevel="0" collapsed="false"/>
    <row r="8657" customFormat="false" ht="15" hidden="false" customHeight="false" outlineLevel="0" collapsed="false"/>
    <row r="8658" customFormat="false" ht="15" hidden="false" customHeight="false" outlineLevel="0" collapsed="false"/>
    <row r="8659" customFormat="false" ht="15" hidden="false" customHeight="false" outlineLevel="0" collapsed="false"/>
    <row r="8660" customFormat="false" ht="15" hidden="false" customHeight="false" outlineLevel="0" collapsed="false"/>
    <row r="8661" customFormat="false" ht="15" hidden="false" customHeight="false" outlineLevel="0" collapsed="false"/>
    <row r="8662" customFormat="false" ht="15" hidden="false" customHeight="false" outlineLevel="0" collapsed="false"/>
    <row r="8663" customFormat="false" ht="15" hidden="false" customHeight="false" outlineLevel="0" collapsed="false"/>
    <row r="8664" customFormat="false" ht="15" hidden="false" customHeight="false" outlineLevel="0" collapsed="false"/>
    <row r="8665" customFormat="false" ht="15" hidden="false" customHeight="false" outlineLevel="0" collapsed="false"/>
    <row r="8666" customFormat="false" ht="15" hidden="false" customHeight="false" outlineLevel="0" collapsed="false"/>
    <row r="8667" customFormat="false" ht="15" hidden="false" customHeight="false" outlineLevel="0" collapsed="false"/>
    <row r="8668" customFormat="false" ht="15" hidden="false" customHeight="false" outlineLevel="0" collapsed="false"/>
    <row r="8669" customFormat="false" ht="15" hidden="false" customHeight="false" outlineLevel="0" collapsed="false"/>
    <row r="8670" customFormat="false" ht="15" hidden="false" customHeight="false" outlineLevel="0" collapsed="false"/>
    <row r="8671" customFormat="false" ht="15" hidden="false" customHeight="false" outlineLevel="0" collapsed="false"/>
    <row r="8672" customFormat="false" ht="15" hidden="false" customHeight="false" outlineLevel="0" collapsed="false"/>
    <row r="8673" customFormat="false" ht="15" hidden="false" customHeight="false" outlineLevel="0" collapsed="false"/>
    <row r="8674" customFormat="false" ht="15" hidden="false" customHeight="false" outlineLevel="0" collapsed="false"/>
    <row r="8675" customFormat="false" ht="15" hidden="false" customHeight="false" outlineLevel="0" collapsed="false"/>
    <row r="8676" customFormat="false" ht="15" hidden="false" customHeight="false" outlineLevel="0" collapsed="false"/>
    <row r="8677" customFormat="false" ht="15" hidden="false" customHeight="false" outlineLevel="0" collapsed="false"/>
    <row r="8678" customFormat="false" ht="15" hidden="false" customHeight="false" outlineLevel="0" collapsed="false"/>
    <row r="8679" customFormat="false" ht="15" hidden="false" customHeight="false" outlineLevel="0" collapsed="false"/>
    <row r="8680" customFormat="false" ht="15" hidden="false" customHeight="false" outlineLevel="0" collapsed="false"/>
    <row r="8681" customFormat="false" ht="15" hidden="false" customHeight="false" outlineLevel="0" collapsed="false"/>
    <row r="8682" customFormat="false" ht="15" hidden="false" customHeight="false" outlineLevel="0" collapsed="false"/>
    <row r="8683" customFormat="false" ht="15" hidden="false" customHeight="false" outlineLevel="0" collapsed="false"/>
    <row r="8684" customFormat="false" ht="15" hidden="false" customHeight="false" outlineLevel="0" collapsed="false"/>
    <row r="8685" customFormat="false" ht="15" hidden="false" customHeight="false" outlineLevel="0" collapsed="false"/>
    <row r="8686" customFormat="false" ht="15" hidden="false" customHeight="false" outlineLevel="0" collapsed="false"/>
    <row r="8687" customFormat="false" ht="15" hidden="false" customHeight="false" outlineLevel="0" collapsed="false"/>
    <row r="8688" customFormat="false" ht="15" hidden="false" customHeight="false" outlineLevel="0" collapsed="false"/>
    <row r="8689" customFormat="false" ht="15" hidden="false" customHeight="false" outlineLevel="0" collapsed="false"/>
    <row r="8690" customFormat="false" ht="15" hidden="false" customHeight="false" outlineLevel="0" collapsed="false"/>
    <row r="8691" customFormat="false" ht="15" hidden="false" customHeight="false" outlineLevel="0" collapsed="false"/>
    <row r="8692" customFormat="false" ht="15" hidden="false" customHeight="false" outlineLevel="0" collapsed="false"/>
    <row r="8693" customFormat="false" ht="15" hidden="false" customHeight="false" outlineLevel="0" collapsed="false"/>
    <row r="8694" customFormat="false" ht="15" hidden="false" customHeight="false" outlineLevel="0" collapsed="false"/>
    <row r="8695" customFormat="false" ht="15" hidden="false" customHeight="false" outlineLevel="0" collapsed="false"/>
    <row r="8696" customFormat="false" ht="15" hidden="false" customHeight="false" outlineLevel="0" collapsed="false"/>
    <row r="8697" customFormat="false" ht="15" hidden="false" customHeight="false" outlineLevel="0" collapsed="false"/>
    <row r="8698" customFormat="false" ht="15" hidden="false" customHeight="false" outlineLevel="0" collapsed="false"/>
    <row r="8699" customFormat="false" ht="15" hidden="false" customHeight="false" outlineLevel="0" collapsed="false"/>
    <row r="8700" customFormat="false" ht="15" hidden="false" customHeight="false" outlineLevel="0" collapsed="false"/>
    <row r="8701" customFormat="false" ht="15" hidden="false" customHeight="false" outlineLevel="0" collapsed="false"/>
    <row r="8702" customFormat="false" ht="15" hidden="false" customHeight="false" outlineLevel="0" collapsed="false"/>
    <row r="8703" customFormat="false" ht="15" hidden="false" customHeight="false" outlineLevel="0" collapsed="false"/>
    <row r="8704" customFormat="false" ht="15" hidden="false" customHeight="false" outlineLevel="0" collapsed="false"/>
    <row r="8705" customFormat="false" ht="15" hidden="false" customHeight="false" outlineLevel="0" collapsed="false"/>
    <row r="8706" customFormat="false" ht="15" hidden="false" customHeight="false" outlineLevel="0" collapsed="false"/>
    <row r="8707" customFormat="false" ht="15" hidden="false" customHeight="false" outlineLevel="0" collapsed="false"/>
    <row r="8708" customFormat="false" ht="15" hidden="false" customHeight="false" outlineLevel="0" collapsed="false"/>
    <row r="8709" customFormat="false" ht="15" hidden="false" customHeight="false" outlineLevel="0" collapsed="false"/>
    <row r="8710" customFormat="false" ht="15" hidden="false" customHeight="false" outlineLevel="0" collapsed="false"/>
    <row r="8711" customFormat="false" ht="15" hidden="false" customHeight="false" outlineLevel="0" collapsed="false"/>
    <row r="8712" customFormat="false" ht="15" hidden="false" customHeight="false" outlineLevel="0" collapsed="false"/>
    <row r="8713" customFormat="false" ht="15" hidden="false" customHeight="false" outlineLevel="0" collapsed="false"/>
    <row r="8714" customFormat="false" ht="15" hidden="false" customHeight="false" outlineLevel="0" collapsed="false"/>
    <row r="8715" customFormat="false" ht="15" hidden="false" customHeight="false" outlineLevel="0" collapsed="false"/>
    <row r="8716" customFormat="false" ht="15" hidden="false" customHeight="false" outlineLevel="0" collapsed="false"/>
    <row r="8717" customFormat="false" ht="15" hidden="false" customHeight="false" outlineLevel="0" collapsed="false"/>
    <row r="8718" customFormat="false" ht="15" hidden="false" customHeight="false" outlineLevel="0" collapsed="false"/>
    <row r="8719" customFormat="false" ht="15" hidden="false" customHeight="false" outlineLevel="0" collapsed="false"/>
    <row r="8720" customFormat="false" ht="15" hidden="false" customHeight="false" outlineLevel="0" collapsed="false"/>
    <row r="8721" customFormat="false" ht="15" hidden="false" customHeight="false" outlineLevel="0" collapsed="false"/>
    <row r="8722" customFormat="false" ht="15" hidden="false" customHeight="false" outlineLevel="0" collapsed="false"/>
    <row r="8723" customFormat="false" ht="15" hidden="false" customHeight="false" outlineLevel="0" collapsed="false"/>
    <row r="8724" customFormat="false" ht="15" hidden="false" customHeight="false" outlineLevel="0" collapsed="false"/>
    <row r="8725" customFormat="false" ht="15" hidden="false" customHeight="false" outlineLevel="0" collapsed="false"/>
    <row r="8726" customFormat="false" ht="15" hidden="false" customHeight="false" outlineLevel="0" collapsed="false"/>
    <row r="8727" customFormat="false" ht="15" hidden="false" customHeight="false" outlineLevel="0" collapsed="false"/>
    <row r="8728" customFormat="false" ht="15" hidden="false" customHeight="false" outlineLevel="0" collapsed="false"/>
    <row r="8729" customFormat="false" ht="15" hidden="false" customHeight="false" outlineLevel="0" collapsed="false"/>
    <row r="8730" customFormat="false" ht="15" hidden="false" customHeight="false" outlineLevel="0" collapsed="false"/>
    <row r="8731" customFormat="false" ht="15" hidden="false" customHeight="false" outlineLevel="0" collapsed="false"/>
    <row r="8732" customFormat="false" ht="15" hidden="false" customHeight="false" outlineLevel="0" collapsed="false"/>
    <row r="8733" customFormat="false" ht="15" hidden="false" customHeight="false" outlineLevel="0" collapsed="false"/>
    <row r="8734" customFormat="false" ht="15" hidden="false" customHeight="false" outlineLevel="0" collapsed="false"/>
    <row r="8735" customFormat="false" ht="15" hidden="false" customHeight="false" outlineLevel="0" collapsed="false"/>
    <row r="8736" customFormat="false" ht="15" hidden="false" customHeight="false" outlineLevel="0" collapsed="false"/>
    <row r="8737" customFormat="false" ht="15" hidden="false" customHeight="false" outlineLevel="0" collapsed="false"/>
    <row r="8738" customFormat="false" ht="15" hidden="false" customHeight="false" outlineLevel="0" collapsed="false"/>
    <row r="8739" customFormat="false" ht="15" hidden="false" customHeight="false" outlineLevel="0" collapsed="false"/>
    <row r="8740" customFormat="false" ht="15" hidden="false" customHeight="false" outlineLevel="0" collapsed="false"/>
    <row r="8741" customFormat="false" ht="15" hidden="false" customHeight="false" outlineLevel="0" collapsed="false"/>
    <row r="8742" customFormat="false" ht="15" hidden="false" customHeight="false" outlineLevel="0" collapsed="false"/>
    <row r="8743" customFormat="false" ht="15" hidden="false" customHeight="false" outlineLevel="0" collapsed="false"/>
    <row r="8744" customFormat="false" ht="15" hidden="false" customHeight="false" outlineLevel="0" collapsed="false"/>
    <row r="8745" customFormat="false" ht="15" hidden="false" customHeight="false" outlineLevel="0" collapsed="false"/>
    <row r="8746" customFormat="false" ht="15" hidden="false" customHeight="false" outlineLevel="0" collapsed="false"/>
    <row r="8747" customFormat="false" ht="15" hidden="false" customHeight="false" outlineLevel="0" collapsed="false"/>
    <row r="8748" customFormat="false" ht="15" hidden="false" customHeight="false" outlineLevel="0" collapsed="false"/>
    <row r="8749" customFormat="false" ht="15" hidden="false" customHeight="false" outlineLevel="0" collapsed="false"/>
    <row r="8750" customFormat="false" ht="15" hidden="false" customHeight="false" outlineLevel="0" collapsed="false"/>
    <row r="8751" customFormat="false" ht="15" hidden="false" customHeight="false" outlineLevel="0" collapsed="false"/>
    <row r="8752" customFormat="false" ht="15" hidden="false" customHeight="false" outlineLevel="0" collapsed="false"/>
    <row r="8753" customFormat="false" ht="15" hidden="false" customHeight="false" outlineLevel="0" collapsed="false"/>
    <row r="8754" customFormat="false" ht="15" hidden="false" customHeight="false" outlineLevel="0" collapsed="false"/>
    <row r="8755" customFormat="false" ht="15" hidden="false" customHeight="false" outlineLevel="0" collapsed="false"/>
    <row r="8756" customFormat="false" ht="15" hidden="false" customHeight="false" outlineLevel="0" collapsed="false"/>
    <row r="8757" customFormat="false" ht="15" hidden="false" customHeight="false" outlineLevel="0" collapsed="false"/>
    <row r="8758" customFormat="false" ht="15" hidden="false" customHeight="false" outlineLevel="0" collapsed="false"/>
    <row r="8759" customFormat="false" ht="15" hidden="false" customHeight="false" outlineLevel="0" collapsed="false"/>
    <row r="8760" customFormat="false" ht="15" hidden="false" customHeight="false" outlineLevel="0" collapsed="false"/>
    <row r="8761" customFormat="false" ht="15" hidden="false" customHeight="false" outlineLevel="0" collapsed="false"/>
    <row r="8762" customFormat="false" ht="15" hidden="false" customHeight="false" outlineLevel="0" collapsed="false"/>
    <row r="8763" customFormat="false" ht="15" hidden="false" customHeight="false" outlineLevel="0" collapsed="false"/>
    <row r="8764" customFormat="false" ht="15" hidden="false" customHeight="false" outlineLevel="0" collapsed="false"/>
    <row r="8765" customFormat="false" ht="15" hidden="false" customHeight="false" outlineLevel="0" collapsed="false"/>
    <row r="8766" customFormat="false" ht="15" hidden="false" customHeight="false" outlineLevel="0" collapsed="false"/>
    <row r="8767" customFormat="false" ht="15" hidden="false" customHeight="false" outlineLevel="0" collapsed="false"/>
    <row r="8768" customFormat="false" ht="15" hidden="false" customHeight="false" outlineLevel="0" collapsed="false"/>
    <row r="8769" customFormat="false" ht="15" hidden="false" customHeight="false" outlineLevel="0" collapsed="false"/>
    <row r="8770" customFormat="false" ht="15" hidden="false" customHeight="false" outlineLevel="0" collapsed="false"/>
    <row r="8771" customFormat="false" ht="15" hidden="false" customHeight="false" outlineLevel="0" collapsed="false"/>
    <row r="8772" customFormat="false" ht="15" hidden="false" customHeight="false" outlineLevel="0" collapsed="false"/>
    <row r="8773" customFormat="false" ht="15" hidden="false" customHeight="false" outlineLevel="0" collapsed="false"/>
    <row r="8774" customFormat="false" ht="15" hidden="false" customHeight="false" outlineLevel="0" collapsed="false"/>
    <row r="8775" customFormat="false" ht="15" hidden="false" customHeight="false" outlineLevel="0" collapsed="false"/>
    <row r="8776" customFormat="false" ht="15" hidden="false" customHeight="false" outlineLevel="0" collapsed="false"/>
    <row r="8777" customFormat="false" ht="15" hidden="false" customHeight="false" outlineLevel="0" collapsed="false"/>
    <row r="8778" customFormat="false" ht="15" hidden="false" customHeight="false" outlineLevel="0" collapsed="false"/>
    <row r="8779" customFormat="false" ht="15" hidden="false" customHeight="false" outlineLevel="0" collapsed="false"/>
    <row r="8780" customFormat="false" ht="15" hidden="false" customHeight="false" outlineLevel="0" collapsed="false"/>
    <row r="8781" customFormat="false" ht="15" hidden="false" customHeight="false" outlineLevel="0" collapsed="false"/>
    <row r="8782" customFormat="false" ht="15" hidden="false" customHeight="false" outlineLevel="0" collapsed="false"/>
    <row r="8783" customFormat="false" ht="15" hidden="false" customHeight="false" outlineLevel="0" collapsed="false"/>
    <row r="8784" customFormat="false" ht="15" hidden="false" customHeight="false" outlineLevel="0" collapsed="false"/>
    <row r="8785" customFormat="false" ht="15" hidden="false" customHeight="false" outlineLevel="0" collapsed="false"/>
    <row r="8786" customFormat="false" ht="15" hidden="false" customHeight="false" outlineLevel="0" collapsed="false"/>
    <row r="8787" customFormat="false" ht="15" hidden="false" customHeight="false" outlineLevel="0" collapsed="false"/>
    <row r="8788" customFormat="false" ht="15" hidden="false" customHeight="false" outlineLevel="0" collapsed="false"/>
    <row r="8789" customFormat="false" ht="15" hidden="false" customHeight="false" outlineLevel="0" collapsed="false"/>
    <row r="8790" customFormat="false" ht="15" hidden="false" customHeight="false" outlineLevel="0" collapsed="false"/>
    <row r="8791" customFormat="false" ht="15" hidden="false" customHeight="false" outlineLevel="0" collapsed="false"/>
    <row r="8792" customFormat="false" ht="15" hidden="false" customHeight="false" outlineLevel="0" collapsed="false"/>
    <row r="8793" customFormat="false" ht="15" hidden="false" customHeight="false" outlineLevel="0" collapsed="false"/>
    <row r="8794" customFormat="false" ht="15" hidden="false" customHeight="false" outlineLevel="0" collapsed="false"/>
    <row r="8795" customFormat="false" ht="15" hidden="false" customHeight="false" outlineLevel="0" collapsed="false"/>
    <row r="8796" customFormat="false" ht="15" hidden="false" customHeight="false" outlineLevel="0" collapsed="false"/>
    <row r="8797" customFormat="false" ht="15" hidden="false" customHeight="false" outlineLevel="0" collapsed="false"/>
    <row r="8798" customFormat="false" ht="15" hidden="false" customHeight="false" outlineLevel="0" collapsed="false"/>
    <row r="8799" customFormat="false" ht="15" hidden="false" customHeight="false" outlineLevel="0" collapsed="false"/>
    <row r="8800" customFormat="false" ht="15" hidden="false" customHeight="false" outlineLevel="0" collapsed="false"/>
    <row r="8801" customFormat="false" ht="15" hidden="false" customHeight="false" outlineLevel="0" collapsed="false"/>
    <row r="8802" customFormat="false" ht="15" hidden="false" customHeight="false" outlineLevel="0" collapsed="false"/>
    <row r="8803" customFormat="false" ht="15" hidden="false" customHeight="false" outlineLevel="0" collapsed="false"/>
    <row r="8804" customFormat="false" ht="15" hidden="false" customHeight="false" outlineLevel="0" collapsed="false"/>
    <row r="8805" customFormat="false" ht="15" hidden="false" customHeight="false" outlineLevel="0" collapsed="false"/>
    <row r="8806" customFormat="false" ht="15" hidden="false" customHeight="false" outlineLevel="0" collapsed="false"/>
    <row r="8807" customFormat="false" ht="15" hidden="false" customHeight="false" outlineLevel="0" collapsed="false"/>
    <row r="8808" customFormat="false" ht="15" hidden="false" customHeight="false" outlineLevel="0" collapsed="false"/>
    <row r="8809" customFormat="false" ht="15" hidden="false" customHeight="false" outlineLevel="0" collapsed="false"/>
    <row r="8810" customFormat="false" ht="15" hidden="false" customHeight="false" outlineLevel="0" collapsed="false"/>
    <row r="8811" customFormat="false" ht="15" hidden="false" customHeight="false" outlineLevel="0" collapsed="false"/>
    <row r="8812" customFormat="false" ht="15" hidden="false" customHeight="false" outlineLevel="0" collapsed="false"/>
    <row r="8813" customFormat="false" ht="15" hidden="false" customHeight="false" outlineLevel="0" collapsed="false"/>
    <row r="8814" customFormat="false" ht="15" hidden="false" customHeight="false" outlineLevel="0" collapsed="false"/>
    <row r="8815" customFormat="false" ht="15" hidden="false" customHeight="false" outlineLevel="0" collapsed="false"/>
    <row r="8816" customFormat="false" ht="15" hidden="false" customHeight="false" outlineLevel="0" collapsed="false"/>
    <row r="8817" customFormat="false" ht="15" hidden="false" customHeight="false" outlineLevel="0" collapsed="false"/>
    <row r="8818" customFormat="false" ht="15" hidden="false" customHeight="false" outlineLevel="0" collapsed="false"/>
    <row r="8819" customFormat="false" ht="15" hidden="false" customHeight="false" outlineLevel="0" collapsed="false"/>
    <row r="8820" customFormat="false" ht="15" hidden="false" customHeight="false" outlineLevel="0" collapsed="false"/>
    <row r="8821" customFormat="false" ht="15" hidden="false" customHeight="false" outlineLevel="0" collapsed="false"/>
    <row r="8822" customFormat="false" ht="15" hidden="false" customHeight="false" outlineLevel="0" collapsed="false"/>
    <row r="8823" customFormat="false" ht="15" hidden="false" customHeight="false" outlineLevel="0" collapsed="false"/>
    <row r="8824" customFormat="false" ht="15" hidden="false" customHeight="false" outlineLevel="0" collapsed="false"/>
    <row r="8825" customFormat="false" ht="15" hidden="false" customHeight="false" outlineLevel="0" collapsed="false"/>
    <row r="8826" customFormat="false" ht="15" hidden="false" customHeight="false" outlineLevel="0" collapsed="false"/>
    <row r="8827" customFormat="false" ht="15" hidden="false" customHeight="false" outlineLevel="0" collapsed="false"/>
    <row r="8828" customFormat="false" ht="15" hidden="false" customHeight="false" outlineLevel="0" collapsed="false"/>
    <row r="8829" customFormat="false" ht="15" hidden="false" customHeight="false" outlineLevel="0" collapsed="false"/>
    <row r="8830" customFormat="false" ht="15" hidden="false" customHeight="false" outlineLevel="0" collapsed="false"/>
    <row r="8831" customFormat="false" ht="15" hidden="false" customHeight="false" outlineLevel="0" collapsed="false"/>
    <row r="8832" customFormat="false" ht="15" hidden="false" customHeight="false" outlineLevel="0" collapsed="false"/>
    <row r="8833" customFormat="false" ht="15" hidden="false" customHeight="false" outlineLevel="0" collapsed="false"/>
    <row r="8834" customFormat="false" ht="15" hidden="false" customHeight="false" outlineLevel="0" collapsed="false"/>
    <row r="8835" customFormat="false" ht="15" hidden="false" customHeight="false" outlineLevel="0" collapsed="false"/>
    <row r="8836" customFormat="false" ht="15" hidden="false" customHeight="false" outlineLevel="0" collapsed="false"/>
    <row r="8837" customFormat="false" ht="15" hidden="false" customHeight="false" outlineLevel="0" collapsed="false"/>
    <row r="8838" customFormat="false" ht="15" hidden="false" customHeight="false" outlineLevel="0" collapsed="false"/>
    <row r="8839" customFormat="false" ht="15" hidden="false" customHeight="false" outlineLevel="0" collapsed="false"/>
    <row r="8840" customFormat="false" ht="15" hidden="false" customHeight="false" outlineLevel="0" collapsed="false"/>
    <row r="8841" customFormat="false" ht="15" hidden="false" customHeight="false" outlineLevel="0" collapsed="false"/>
    <row r="8842" customFormat="false" ht="15" hidden="false" customHeight="false" outlineLevel="0" collapsed="false"/>
    <row r="8843" customFormat="false" ht="15" hidden="false" customHeight="false" outlineLevel="0" collapsed="false"/>
    <row r="8844" customFormat="false" ht="15" hidden="false" customHeight="false" outlineLevel="0" collapsed="false"/>
    <row r="8845" customFormat="false" ht="15" hidden="false" customHeight="false" outlineLevel="0" collapsed="false"/>
    <row r="8846" customFormat="false" ht="15" hidden="false" customHeight="false" outlineLevel="0" collapsed="false"/>
    <row r="8847" customFormat="false" ht="15" hidden="false" customHeight="false" outlineLevel="0" collapsed="false"/>
    <row r="8848" customFormat="false" ht="15" hidden="false" customHeight="false" outlineLevel="0" collapsed="false"/>
    <row r="8849" customFormat="false" ht="15" hidden="false" customHeight="false" outlineLevel="0" collapsed="false"/>
    <row r="8850" customFormat="false" ht="15" hidden="false" customHeight="false" outlineLevel="0" collapsed="false"/>
    <row r="8851" customFormat="false" ht="15" hidden="false" customHeight="false" outlineLevel="0" collapsed="false"/>
    <row r="8852" customFormat="false" ht="15" hidden="false" customHeight="false" outlineLevel="0" collapsed="false"/>
    <row r="8853" customFormat="false" ht="15" hidden="false" customHeight="false" outlineLevel="0" collapsed="false"/>
    <row r="8854" customFormat="false" ht="15" hidden="false" customHeight="false" outlineLevel="0" collapsed="false"/>
    <row r="8855" customFormat="false" ht="15" hidden="false" customHeight="false" outlineLevel="0" collapsed="false"/>
    <row r="8856" customFormat="false" ht="15" hidden="false" customHeight="false" outlineLevel="0" collapsed="false"/>
    <row r="8857" customFormat="false" ht="15" hidden="false" customHeight="false" outlineLevel="0" collapsed="false"/>
    <row r="8858" customFormat="false" ht="15" hidden="false" customHeight="false" outlineLevel="0" collapsed="false"/>
    <row r="8859" customFormat="false" ht="15" hidden="false" customHeight="false" outlineLevel="0" collapsed="false"/>
    <row r="8860" customFormat="false" ht="15" hidden="false" customHeight="false" outlineLevel="0" collapsed="false"/>
    <row r="8861" customFormat="false" ht="15" hidden="false" customHeight="false" outlineLevel="0" collapsed="false"/>
    <row r="8862" customFormat="false" ht="15" hidden="false" customHeight="false" outlineLevel="0" collapsed="false"/>
    <row r="8863" customFormat="false" ht="15" hidden="false" customHeight="false" outlineLevel="0" collapsed="false"/>
    <row r="8864" customFormat="false" ht="15" hidden="false" customHeight="false" outlineLevel="0" collapsed="false"/>
    <row r="8865" customFormat="false" ht="15" hidden="false" customHeight="false" outlineLevel="0" collapsed="false"/>
    <row r="8866" customFormat="false" ht="15" hidden="false" customHeight="false" outlineLevel="0" collapsed="false"/>
    <row r="8867" customFormat="false" ht="15" hidden="false" customHeight="false" outlineLevel="0" collapsed="false"/>
    <row r="8868" customFormat="false" ht="15" hidden="false" customHeight="false" outlineLevel="0" collapsed="false"/>
    <row r="8869" customFormat="false" ht="15" hidden="false" customHeight="false" outlineLevel="0" collapsed="false"/>
    <row r="8870" customFormat="false" ht="15" hidden="false" customHeight="false" outlineLevel="0" collapsed="false"/>
    <row r="8871" customFormat="false" ht="15" hidden="false" customHeight="false" outlineLevel="0" collapsed="false"/>
    <row r="8872" customFormat="false" ht="15" hidden="false" customHeight="false" outlineLevel="0" collapsed="false"/>
    <row r="8873" customFormat="false" ht="15" hidden="false" customHeight="false" outlineLevel="0" collapsed="false"/>
    <row r="8874" customFormat="false" ht="15" hidden="false" customHeight="false" outlineLevel="0" collapsed="false"/>
    <row r="8875" customFormat="false" ht="15" hidden="false" customHeight="false" outlineLevel="0" collapsed="false"/>
    <row r="8876" customFormat="false" ht="15" hidden="false" customHeight="false" outlineLevel="0" collapsed="false"/>
    <row r="8877" customFormat="false" ht="15" hidden="false" customHeight="false" outlineLevel="0" collapsed="false"/>
    <row r="8878" customFormat="false" ht="15" hidden="false" customHeight="false" outlineLevel="0" collapsed="false"/>
    <row r="8879" customFormat="false" ht="15" hidden="false" customHeight="false" outlineLevel="0" collapsed="false"/>
    <row r="8880" customFormat="false" ht="15" hidden="false" customHeight="false" outlineLevel="0" collapsed="false"/>
    <row r="8881" customFormat="false" ht="15" hidden="false" customHeight="false" outlineLevel="0" collapsed="false"/>
    <row r="8882" customFormat="false" ht="15" hidden="false" customHeight="false" outlineLevel="0" collapsed="false"/>
    <row r="8883" customFormat="false" ht="15" hidden="false" customHeight="false" outlineLevel="0" collapsed="false"/>
    <row r="8884" customFormat="false" ht="15" hidden="false" customHeight="false" outlineLevel="0" collapsed="false"/>
    <row r="8885" customFormat="false" ht="15" hidden="false" customHeight="false" outlineLevel="0" collapsed="false"/>
    <row r="8886" customFormat="false" ht="15" hidden="false" customHeight="false" outlineLevel="0" collapsed="false"/>
    <row r="8887" customFormat="false" ht="15" hidden="false" customHeight="false" outlineLevel="0" collapsed="false"/>
    <row r="8888" customFormat="false" ht="15" hidden="false" customHeight="false" outlineLevel="0" collapsed="false"/>
    <row r="8889" customFormat="false" ht="15" hidden="false" customHeight="false" outlineLevel="0" collapsed="false"/>
    <row r="8890" customFormat="false" ht="15" hidden="false" customHeight="false" outlineLevel="0" collapsed="false"/>
    <row r="8891" customFormat="false" ht="15" hidden="false" customHeight="false" outlineLevel="0" collapsed="false"/>
    <row r="8892" customFormat="false" ht="15" hidden="false" customHeight="false" outlineLevel="0" collapsed="false"/>
    <row r="8893" customFormat="false" ht="15" hidden="false" customHeight="false" outlineLevel="0" collapsed="false"/>
    <row r="8894" customFormat="false" ht="15" hidden="false" customHeight="false" outlineLevel="0" collapsed="false"/>
    <row r="8895" customFormat="false" ht="15" hidden="false" customHeight="false" outlineLevel="0" collapsed="false"/>
    <row r="8896" customFormat="false" ht="15" hidden="false" customHeight="false" outlineLevel="0" collapsed="false"/>
    <row r="8897" customFormat="false" ht="15" hidden="false" customHeight="false" outlineLevel="0" collapsed="false"/>
    <row r="8898" customFormat="false" ht="15" hidden="false" customHeight="false" outlineLevel="0" collapsed="false"/>
    <row r="8899" customFormat="false" ht="15" hidden="false" customHeight="false" outlineLevel="0" collapsed="false"/>
    <row r="8900" customFormat="false" ht="15" hidden="false" customHeight="false" outlineLevel="0" collapsed="false"/>
    <row r="8901" customFormat="false" ht="15" hidden="false" customHeight="false" outlineLevel="0" collapsed="false"/>
    <row r="8902" customFormat="false" ht="15" hidden="false" customHeight="false" outlineLevel="0" collapsed="false"/>
    <row r="8903" customFormat="false" ht="15" hidden="false" customHeight="false" outlineLevel="0" collapsed="false"/>
    <row r="8904" customFormat="false" ht="15" hidden="false" customHeight="false" outlineLevel="0" collapsed="false"/>
    <row r="8905" customFormat="false" ht="15" hidden="false" customHeight="false" outlineLevel="0" collapsed="false"/>
    <row r="8906" customFormat="false" ht="15" hidden="false" customHeight="false" outlineLevel="0" collapsed="false"/>
    <row r="8907" customFormat="false" ht="15" hidden="false" customHeight="false" outlineLevel="0" collapsed="false"/>
    <row r="8908" customFormat="false" ht="15" hidden="false" customHeight="false" outlineLevel="0" collapsed="false"/>
    <row r="8909" customFormat="false" ht="15" hidden="false" customHeight="false" outlineLevel="0" collapsed="false"/>
    <row r="8910" customFormat="false" ht="15" hidden="false" customHeight="false" outlineLevel="0" collapsed="false"/>
    <row r="8911" customFormat="false" ht="15" hidden="false" customHeight="false" outlineLevel="0" collapsed="false"/>
    <row r="8912" customFormat="false" ht="15" hidden="false" customHeight="false" outlineLevel="0" collapsed="false"/>
    <row r="8913" customFormat="false" ht="15" hidden="false" customHeight="false" outlineLevel="0" collapsed="false"/>
    <row r="8914" customFormat="false" ht="15" hidden="false" customHeight="false" outlineLevel="0" collapsed="false"/>
    <row r="8915" customFormat="false" ht="15" hidden="false" customHeight="false" outlineLevel="0" collapsed="false"/>
    <row r="8916" customFormat="false" ht="15" hidden="false" customHeight="false" outlineLevel="0" collapsed="false"/>
    <row r="8917" customFormat="false" ht="15" hidden="false" customHeight="false" outlineLevel="0" collapsed="false"/>
    <row r="8918" customFormat="false" ht="15" hidden="false" customHeight="false" outlineLevel="0" collapsed="false"/>
    <row r="8919" customFormat="false" ht="15" hidden="false" customHeight="false" outlineLevel="0" collapsed="false"/>
    <row r="8920" customFormat="false" ht="15" hidden="false" customHeight="false" outlineLevel="0" collapsed="false"/>
    <row r="8921" customFormat="false" ht="15" hidden="false" customHeight="false" outlineLevel="0" collapsed="false"/>
    <row r="8922" customFormat="false" ht="15" hidden="false" customHeight="false" outlineLevel="0" collapsed="false"/>
    <row r="8923" customFormat="false" ht="15" hidden="false" customHeight="false" outlineLevel="0" collapsed="false"/>
    <row r="8924" customFormat="false" ht="15" hidden="false" customHeight="false" outlineLevel="0" collapsed="false"/>
    <row r="8925" customFormat="false" ht="15" hidden="false" customHeight="false" outlineLevel="0" collapsed="false"/>
    <row r="8926" customFormat="false" ht="15" hidden="false" customHeight="false" outlineLevel="0" collapsed="false"/>
    <row r="8927" customFormat="false" ht="15" hidden="false" customHeight="false" outlineLevel="0" collapsed="false"/>
    <row r="8928" customFormat="false" ht="15" hidden="false" customHeight="false" outlineLevel="0" collapsed="false"/>
    <row r="8929" customFormat="false" ht="15" hidden="false" customHeight="false" outlineLevel="0" collapsed="false"/>
    <row r="8930" customFormat="false" ht="15" hidden="false" customHeight="false" outlineLevel="0" collapsed="false"/>
    <row r="8931" customFormat="false" ht="15" hidden="false" customHeight="false" outlineLevel="0" collapsed="false"/>
    <row r="8932" customFormat="false" ht="15" hidden="false" customHeight="false" outlineLevel="0" collapsed="false"/>
    <row r="8933" customFormat="false" ht="15" hidden="false" customHeight="false" outlineLevel="0" collapsed="false"/>
    <row r="8934" customFormat="false" ht="15" hidden="false" customHeight="false" outlineLevel="0" collapsed="false"/>
    <row r="8935" customFormat="false" ht="15" hidden="false" customHeight="false" outlineLevel="0" collapsed="false"/>
    <row r="8936" customFormat="false" ht="15" hidden="false" customHeight="false" outlineLevel="0" collapsed="false"/>
    <row r="8937" customFormat="false" ht="15" hidden="false" customHeight="false" outlineLevel="0" collapsed="false"/>
    <row r="8938" customFormat="false" ht="15" hidden="false" customHeight="false" outlineLevel="0" collapsed="false"/>
    <row r="8939" customFormat="false" ht="15" hidden="false" customHeight="false" outlineLevel="0" collapsed="false"/>
    <row r="8940" customFormat="false" ht="15" hidden="false" customHeight="false" outlineLevel="0" collapsed="false"/>
    <row r="8941" customFormat="false" ht="15" hidden="false" customHeight="false" outlineLevel="0" collapsed="false"/>
    <row r="8942" customFormat="false" ht="15" hidden="false" customHeight="false" outlineLevel="0" collapsed="false"/>
    <row r="8943" customFormat="false" ht="15" hidden="false" customHeight="false" outlineLevel="0" collapsed="false"/>
    <row r="8944" customFormat="false" ht="15" hidden="false" customHeight="false" outlineLevel="0" collapsed="false"/>
    <row r="8945" customFormat="false" ht="15" hidden="false" customHeight="false" outlineLevel="0" collapsed="false"/>
    <row r="8946" customFormat="false" ht="15" hidden="false" customHeight="false" outlineLevel="0" collapsed="false"/>
    <row r="8947" customFormat="false" ht="15" hidden="false" customHeight="false" outlineLevel="0" collapsed="false"/>
    <row r="8948" customFormat="false" ht="15" hidden="false" customHeight="false" outlineLevel="0" collapsed="false"/>
    <row r="8949" customFormat="false" ht="15" hidden="false" customHeight="false" outlineLevel="0" collapsed="false"/>
    <row r="8950" customFormat="false" ht="15" hidden="false" customHeight="false" outlineLevel="0" collapsed="false"/>
    <row r="8951" customFormat="false" ht="15" hidden="false" customHeight="false" outlineLevel="0" collapsed="false"/>
    <row r="8952" customFormat="false" ht="15" hidden="false" customHeight="false" outlineLevel="0" collapsed="false"/>
    <row r="8953" customFormat="false" ht="15" hidden="false" customHeight="false" outlineLevel="0" collapsed="false"/>
    <row r="8954" customFormat="false" ht="15" hidden="false" customHeight="false" outlineLevel="0" collapsed="false"/>
    <row r="8955" customFormat="false" ht="15" hidden="false" customHeight="false" outlineLevel="0" collapsed="false"/>
    <row r="8956" customFormat="false" ht="15" hidden="false" customHeight="false" outlineLevel="0" collapsed="false"/>
    <row r="8957" customFormat="false" ht="15" hidden="false" customHeight="false" outlineLevel="0" collapsed="false"/>
    <row r="8958" customFormat="false" ht="15" hidden="false" customHeight="false" outlineLevel="0" collapsed="false"/>
    <row r="8959" customFormat="false" ht="15" hidden="false" customHeight="false" outlineLevel="0" collapsed="false"/>
    <row r="8960" customFormat="false" ht="15" hidden="false" customHeight="false" outlineLevel="0" collapsed="false"/>
    <row r="8961" customFormat="false" ht="15" hidden="false" customHeight="false" outlineLevel="0" collapsed="false"/>
    <row r="8962" customFormat="false" ht="15" hidden="false" customHeight="false" outlineLevel="0" collapsed="false"/>
    <row r="8963" customFormat="false" ht="15" hidden="false" customHeight="false" outlineLevel="0" collapsed="false"/>
    <row r="8964" customFormat="false" ht="15" hidden="false" customHeight="false" outlineLevel="0" collapsed="false"/>
    <row r="8965" customFormat="false" ht="15" hidden="false" customHeight="false" outlineLevel="0" collapsed="false"/>
    <row r="8966" customFormat="false" ht="15" hidden="false" customHeight="false" outlineLevel="0" collapsed="false"/>
    <row r="8967" customFormat="false" ht="15" hidden="false" customHeight="false" outlineLevel="0" collapsed="false"/>
    <row r="8968" customFormat="false" ht="15" hidden="false" customHeight="false" outlineLevel="0" collapsed="false"/>
    <row r="8969" customFormat="false" ht="15" hidden="false" customHeight="false" outlineLevel="0" collapsed="false"/>
    <row r="8970" customFormat="false" ht="15" hidden="false" customHeight="false" outlineLevel="0" collapsed="false"/>
    <row r="8971" customFormat="false" ht="15" hidden="false" customHeight="false" outlineLevel="0" collapsed="false"/>
    <row r="8972" customFormat="false" ht="15" hidden="false" customHeight="false" outlineLevel="0" collapsed="false"/>
    <row r="8973" customFormat="false" ht="15" hidden="false" customHeight="false" outlineLevel="0" collapsed="false"/>
    <row r="8974" customFormat="false" ht="15" hidden="false" customHeight="false" outlineLevel="0" collapsed="false"/>
    <row r="8975" customFormat="false" ht="15" hidden="false" customHeight="false" outlineLevel="0" collapsed="false"/>
    <row r="8976" customFormat="false" ht="15" hidden="false" customHeight="false" outlineLevel="0" collapsed="false"/>
    <row r="8977" customFormat="false" ht="15" hidden="false" customHeight="false" outlineLevel="0" collapsed="false"/>
    <row r="8978" customFormat="false" ht="15" hidden="false" customHeight="false" outlineLevel="0" collapsed="false"/>
    <row r="8979" customFormat="false" ht="15" hidden="false" customHeight="false" outlineLevel="0" collapsed="false"/>
    <row r="8980" customFormat="false" ht="15" hidden="false" customHeight="false" outlineLevel="0" collapsed="false"/>
    <row r="8981" customFormat="false" ht="15" hidden="false" customHeight="false" outlineLevel="0" collapsed="false"/>
    <row r="8982" customFormat="false" ht="15" hidden="false" customHeight="false" outlineLevel="0" collapsed="false"/>
    <row r="8983" customFormat="false" ht="15" hidden="false" customHeight="false" outlineLevel="0" collapsed="false"/>
    <row r="8984" customFormat="false" ht="15" hidden="false" customHeight="false" outlineLevel="0" collapsed="false"/>
    <row r="8985" customFormat="false" ht="15" hidden="false" customHeight="false" outlineLevel="0" collapsed="false"/>
    <row r="8986" customFormat="false" ht="15" hidden="false" customHeight="false" outlineLevel="0" collapsed="false"/>
    <row r="8987" customFormat="false" ht="15" hidden="false" customHeight="false" outlineLevel="0" collapsed="false"/>
    <row r="8988" customFormat="false" ht="15" hidden="false" customHeight="false" outlineLevel="0" collapsed="false"/>
    <row r="8989" customFormat="false" ht="15" hidden="false" customHeight="false" outlineLevel="0" collapsed="false"/>
    <row r="8990" customFormat="false" ht="15" hidden="false" customHeight="false" outlineLevel="0" collapsed="false"/>
    <row r="8991" customFormat="false" ht="15" hidden="false" customHeight="false" outlineLevel="0" collapsed="false"/>
    <row r="8992" customFormat="false" ht="15" hidden="false" customHeight="false" outlineLevel="0" collapsed="false"/>
    <row r="8993" customFormat="false" ht="15" hidden="false" customHeight="false" outlineLevel="0" collapsed="false"/>
    <row r="8994" customFormat="false" ht="15" hidden="false" customHeight="false" outlineLevel="0" collapsed="false"/>
    <row r="8995" customFormat="false" ht="15" hidden="false" customHeight="false" outlineLevel="0" collapsed="false"/>
    <row r="8996" customFormat="false" ht="15" hidden="false" customHeight="false" outlineLevel="0" collapsed="false"/>
    <row r="8997" customFormat="false" ht="15" hidden="false" customHeight="false" outlineLevel="0" collapsed="false"/>
    <row r="8998" customFormat="false" ht="15" hidden="false" customHeight="false" outlineLevel="0" collapsed="false"/>
    <row r="8999" customFormat="false" ht="15" hidden="false" customHeight="false" outlineLevel="0" collapsed="false"/>
    <row r="9000" customFormat="false" ht="15" hidden="false" customHeight="false" outlineLevel="0" collapsed="false"/>
    <row r="9001" customFormat="false" ht="15" hidden="false" customHeight="false" outlineLevel="0" collapsed="false"/>
    <row r="9002" customFormat="false" ht="15" hidden="false" customHeight="false" outlineLevel="0" collapsed="false"/>
    <row r="9003" customFormat="false" ht="15" hidden="false" customHeight="false" outlineLevel="0" collapsed="false"/>
    <row r="9004" customFormat="false" ht="15" hidden="false" customHeight="false" outlineLevel="0" collapsed="false"/>
    <row r="9005" customFormat="false" ht="15" hidden="false" customHeight="false" outlineLevel="0" collapsed="false"/>
    <row r="9006" customFormat="false" ht="15" hidden="false" customHeight="false" outlineLevel="0" collapsed="false"/>
    <row r="9007" customFormat="false" ht="15" hidden="false" customHeight="false" outlineLevel="0" collapsed="false"/>
    <row r="9008" customFormat="false" ht="15" hidden="false" customHeight="false" outlineLevel="0" collapsed="false"/>
    <row r="9009" customFormat="false" ht="15" hidden="false" customHeight="false" outlineLevel="0" collapsed="false"/>
    <row r="9010" customFormat="false" ht="15" hidden="false" customHeight="false" outlineLevel="0" collapsed="false"/>
    <row r="9011" customFormat="false" ht="15" hidden="false" customHeight="false" outlineLevel="0" collapsed="false"/>
    <row r="9012" customFormat="false" ht="15" hidden="false" customHeight="false" outlineLevel="0" collapsed="false"/>
    <row r="9013" customFormat="false" ht="15" hidden="false" customHeight="false" outlineLevel="0" collapsed="false"/>
    <row r="9014" customFormat="false" ht="15" hidden="false" customHeight="false" outlineLevel="0" collapsed="false"/>
    <row r="9015" customFormat="false" ht="15" hidden="false" customHeight="false" outlineLevel="0" collapsed="false"/>
    <row r="9016" customFormat="false" ht="15" hidden="false" customHeight="false" outlineLevel="0" collapsed="false"/>
    <row r="9017" customFormat="false" ht="15" hidden="false" customHeight="false" outlineLevel="0" collapsed="false"/>
    <row r="9018" customFormat="false" ht="15" hidden="false" customHeight="false" outlineLevel="0" collapsed="false"/>
    <row r="9019" customFormat="false" ht="15" hidden="false" customHeight="false" outlineLevel="0" collapsed="false"/>
    <row r="9020" customFormat="false" ht="15" hidden="false" customHeight="false" outlineLevel="0" collapsed="false"/>
    <row r="9021" customFormat="false" ht="15" hidden="false" customHeight="false" outlineLevel="0" collapsed="false"/>
    <row r="9022" customFormat="false" ht="15" hidden="false" customHeight="false" outlineLevel="0" collapsed="false"/>
    <row r="9023" customFormat="false" ht="15" hidden="false" customHeight="false" outlineLevel="0" collapsed="false"/>
    <row r="9024" customFormat="false" ht="15" hidden="false" customHeight="false" outlineLevel="0" collapsed="false"/>
    <row r="9025" customFormat="false" ht="15" hidden="false" customHeight="false" outlineLevel="0" collapsed="false"/>
    <row r="9026" customFormat="false" ht="15" hidden="false" customHeight="false" outlineLevel="0" collapsed="false"/>
    <row r="9027" customFormat="false" ht="15" hidden="false" customHeight="false" outlineLevel="0" collapsed="false"/>
    <row r="9028" customFormat="false" ht="15" hidden="false" customHeight="false" outlineLevel="0" collapsed="false"/>
    <row r="9029" customFormat="false" ht="15" hidden="false" customHeight="false" outlineLevel="0" collapsed="false"/>
    <row r="9030" customFormat="false" ht="15" hidden="false" customHeight="false" outlineLevel="0" collapsed="false"/>
    <row r="9031" customFormat="false" ht="15" hidden="false" customHeight="false" outlineLevel="0" collapsed="false"/>
    <row r="9032" customFormat="false" ht="15" hidden="false" customHeight="false" outlineLevel="0" collapsed="false"/>
    <row r="9033" customFormat="false" ht="15" hidden="false" customHeight="false" outlineLevel="0" collapsed="false"/>
    <row r="9034" customFormat="false" ht="15" hidden="false" customHeight="false" outlineLevel="0" collapsed="false"/>
    <row r="9035" customFormat="false" ht="15" hidden="false" customHeight="false" outlineLevel="0" collapsed="false"/>
    <row r="9036" customFormat="false" ht="15" hidden="false" customHeight="false" outlineLevel="0" collapsed="false"/>
    <row r="9037" customFormat="false" ht="15" hidden="false" customHeight="false" outlineLevel="0" collapsed="false"/>
    <row r="9038" customFormat="false" ht="15" hidden="false" customHeight="false" outlineLevel="0" collapsed="false"/>
    <row r="9039" customFormat="false" ht="15" hidden="false" customHeight="false" outlineLevel="0" collapsed="false"/>
    <row r="9040" customFormat="false" ht="15" hidden="false" customHeight="false" outlineLevel="0" collapsed="false"/>
    <row r="9041" customFormat="false" ht="15" hidden="false" customHeight="false" outlineLevel="0" collapsed="false"/>
    <row r="9042" customFormat="false" ht="15" hidden="false" customHeight="false" outlineLevel="0" collapsed="false"/>
    <row r="9043" customFormat="false" ht="15" hidden="false" customHeight="false" outlineLevel="0" collapsed="false"/>
    <row r="9044" customFormat="false" ht="15" hidden="false" customHeight="false" outlineLevel="0" collapsed="false"/>
    <row r="9045" customFormat="false" ht="15" hidden="false" customHeight="false" outlineLevel="0" collapsed="false"/>
    <row r="9046" customFormat="false" ht="15" hidden="false" customHeight="false" outlineLevel="0" collapsed="false"/>
    <row r="9047" customFormat="false" ht="15" hidden="false" customHeight="false" outlineLevel="0" collapsed="false"/>
    <row r="9048" customFormat="false" ht="15" hidden="false" customHeight="false" outlineLevel="0" collapsed="false"/>
    <row r="9049" customFormat="false" ht="15" hidden="false" customHeight="false" outlineLevel="0" collapsed="false"/>
    <row r="9050" customFormat="false" ht="15" hidden="false" customHeight="false" outlineLevel="0" collapsed="false"/>
    <row r="9051" customFormat="false" ht="15" hidden="false" customHeight="false" outlineLevel="0" collapsed="false"/>
    <row r="9052" customFormat="false" ht="15" hidden="false" customHeight="false" outlineLevel="0" collapsed="false"/>
    <row r="9053" customFormat="false" ht="15" hidden="false" customHeight="false" outlineLevel="0" collapsed="false"/>
    <row r="9054" customFormat="false" ht="15" hidden="false" customHeight="false" outlineLevel="0" collapsed="false"/>
    <row r="9055" customFormat="false" ht="15" hidden="false" customHeight="false" outlineLevel="0" collapsed="false"/>
    <row r="9056" customFormat="false" ht="15" hidden="false" customHeight="false" outlineLevel="0" collapsed="false"/>
    <row r="9057" customFormat="false" ht="15" hidden="false" customHeight="false" outlineLevel="0" collapsed="false"/>
    <row r="9058" customFormat="false" ht="15" hidden="false" customHeight="false" outlineLevel="0" collapsed="false"/>
    <row r="9059" customFormat="false" ht="15" hidden="false" customHeight="false" outlineLevel="0" collapsed="false"/>
    <row r="9060" customFormat="false" ht="15" hidden="false" customHeight="false" outlineLevel="0" collapsed="false"/>
    <row r="9061" customFormat="false" ht="15" hidden="false" customHeight="false" outlineLevel="0" collapsed="false"/>
    <row r="9062" customFormat="false" ht="15" hidden="false" customHeight="false" outlineLevel="0" collapsed="false"/>
    <row r="9063" customFormat="false" ht="15" hidden="false" customHeight="false" outlineLevel="0" collapsed="false"/>
    <row r="9064" customFormat="false" ht="15" hidden="false" customHeight="false" outlineLevel="0" collapsed="false"/>
    <row r="9065" customFormat="false" ht="15" hidden="false" customHeight="false" outlineLevel="0" collapsed="false"/>
    <row r="9066" customFormat="false" ht="15" hidden="false" customHeight="false" outlineLevel="0" collapsed="false"/>
    <row r="9067" customFormat="false" ht="15" hidden="false" customHeight="false" outlineLevel="0" collapsed="false"/>
    <row r="9068" customFormat="false" ht="15" hidden="false" customHeight="false" outlineLevel="0" collapsed="false"/>
    <row r="9069" customFormat="false" ht="15" hidden="false" customHeight="false" outlineLevel="0" collapsed="false"/>
    <row r="9070" customFormat="false" ht="15" hidden="false" customHeight="false" outlineLevel="0" collapsed="false"/>
    <row r="9071" customFormat="false" ht="15" hidden="false" customHeight="false" outlineLevel="0" collapsed="false"/>
    <row r="9072" customFormat="false" ht="15" hidden="false" customHeight="false" outlineLevel="0" collapsed="false"/>
    <row r="9073" customFormat="false" ht="15" hidden="false" customHeight="false" outlineLevel="0" collapsed="false"/>
    <row r="9074" customFormat="false" ht="15" hidden="false" customHeight="false" outlineLevel="0" collapsed="false"/>
    <row r="9075" customFormat="false" ht="15" hidden="false" customHeight="false" outlineLevel="0" collapsed="false"/>
    <row r="9076" customFormat="false" ht="15" hidden="false" customHeight="false" outlineLevel="0" collapsed="false"/>
    <row r="9077" customFormat="false" ht="15" hidden="false" customHeight="false" outlineLevel="0" collapsed="false"/>
    <row r="9078" customFormat="false" ht="15" hidden="false" customHeight="false" outlineLevel="0" collapsed="false"/>
    <row r="9079" customFormat="false" ht="15" hidden="false" customHeight="false" outlineLevel="0" collapsed="false"/>
    <row r="9080" customFormat="false" ht="15" hidden="false" customHeight="false" outlineLevel="0" collapsed="false"/>
    <row r="9081" customFormat="false" ht="15" hidden="false" customHeight="false" outlineLevel="0" collapsed="false"/>
    <row r="9082" customFormat="false" ht="15" hidden="false" customHeight="false" outlineLevel="0" collapsed="false"/>
    <row r="9083" customFormat="false" ht="15" hidden="false" customHeight="false" outlineLevel="0" collapsed="false"/>
    <row r="9084" customFormat="false" ht="15" hidden="false" customHeight="false" outlineLevel="0" collapsed="false"/>
    <row r="9085" customFormat="false" ht="15" hidden="false" customHeight="false" outlineLevel="0" collapsed="false"/>
    <row r="9086" customFormat="false" ht="15" hidden="false" customHeight="false" outlineLevel="0" collapsed="false"/>
    <row r="9087" customFormat="false" ht="15" hidden="false" customHeight="false" outlineLevel="0" collapsed="false"/>
    <row r="9088" customFormat="false" ht="15" hidden="false" customHeight="false" outlineLevel="0" collapsed="false"/>
    <row r="9089" customFormat="false" ht="15" hidden="false" customHeight="false" outlineLevel="0" collapsed="false"/>
    <row r="9090" customFormat="false" ht="15" hidden="false" customHeight="false" outlineLevel="0" collapsed="false"/>
    <row r="9091" customFormat="false" ht="15" hidden="false" customHeight="false" outlineLevel="0" collapsed="false"/>
    <row r="9092" customFormat="false" ht="15" hidden="false" customHeight="false" outlineLevel="0" collapsed="false"/>
    <row r="9093" customFormat="false" ht="15" hidden="false" customHeight="false" outlineLevel="0" collapsed="false"/>
    <row r="9094" customFormat="false" ht="15" hidden="false" customHeight="false" outlineLevel="0" collapsed="false"/>
    <row r="9095" customFormat="false" ht="15" hidden="false" customHeight="false" outlineLevel="0" collapsed="false"/>
    <row r="9096" customFormat="false" ht="15" hidden="false" customHeight="false" outlineLevel="0" collapsed="false"/>
    <row r="9097" customFormat="false" ht="15" hidden="false" customHeight="false" outlineLevel="0" collapsed="false"/>
    <row r="9098" customFormat="false" ht="15" hidden="false" customHeight="false" outlineLevel="0" collapsed="false"/>
    <row r="9099" customFormat="false" ht="15" hidden="false" customHeight="false" outlineLevel="0" collapsed="false"/>
    <row r="9100" customFormat="false" ht="15" hidden="false" customHeight="false" outlineLevel="0" collapsed="false"/>
    <row r="9101" customFormat="false" ht="15" hidden="false" customHeight="false" outlineLevel="0" collapsed="false"/>
    <row r="9102" customFormat="false" ht="15" hidden="false" customHeight="false" outlineLevel="0" collapsed="false"/>
    <row r="9103" customFormat="false" ht="15" hidden="false" customHeight="false" outlineLevel="0" collapsed="false"/>
    <row r="9104" customFormat="false" ht="15" hidden="false" customHeight="false" outlineLevel="0" collapsed="false"/>
    <row r="9105" customFormat="false" ht="15" hidden="false" customHeight="false" outlineLevel="0" collapsed="false"/>
    <row r="9106" customFormat="false" ht="15" hidden="false" customHeight="false" outlineLevel="0" collapsed="false"/>
    <row r="9107" customFormat="false" ht="15" hidden="false" customHeight="false" outlineLevel="0" collapsed="false"/>
    <row r="9108" customFormat="false" ht="15" hidden="false" customHeight="false" outlineLevel="0" collapsed="false"/>
    <row r="9109" customFormat="false" ht="15" hidden="false" customHeight="false" outlineLevel="0" collapsed="false"/>
    <row r="9110" customFormat="false" ht="15" hidden="false" customHeight="false" outlineLevel="0" collapsed="false"/>
    <row r="9111" customFormat="false" ht="15" hidden="false" customHeight="false" outlineLevel="0" collapsed="false"/>
    <row r="9112" customFormat="false" ht="15" hidden="false" customHeight="false" outlineLevel="0" collapsed="false"/>
    <row r="9113" customFormat="false" ht="15" hidden="false" customHeight="false" outlineLevel="0" collapsed="false"/>
    <row r="9114" customFormat="false" ht="15" hidden="false" customHeight="false" outlineLevel="0" collapsed="false"/>
    <row r="9115" customFormat="false" ht="15" hidden="false" customHeight="false" outlineLevel="0" collapsed="false"/>
    <row r="9116" customFormat="false" ht="15" hidden="false" customHeight="false" outlineLevel="0" collapsed="false"/>
    <row r="9117" customFormat="false" ht="15" hidden="false" customHeight="false" outlineLevel="0" collapsed="false"/>
    <row r="9118" customFormat="false" ht="15" hidden="false" customHeight="false" outlineLevel="0" collapsed="false"/>
    <row r="9119" customFormat="false" ht="15" hidden="false" customHeight="false" outlineLevel="0" collapsed="false"/>
    <row r="9120" customFormat="false" ht="15" hidden="false" customHeight="false" outlineLevel="0" collapsed="false"/>
    <row r="9121" customFormat="false" ht="15" hidden="false" customHeight="false" outlineLevel="0" collapsed="false"/>
    <row r="9122" customFormat="false" ht="15" hidden="false" customHeight="false" outlineLevel="0" collapsed="false"/>
    <row r="9123" customFormat="false" ht="15" hidden="false" customHeight="false" outlineLevel="0" collapsed="false"/>
    <row r="9124" customFormat="false" ht="15" hidden="false" customHeight="false" outlineLevel="0" collapsed="false"/>
    <row r="9125" customFormat="false" ht="15" hidden="false" customHeight="false" outlineLevel="0" collapsed="false"/>
    <row r="9126" customFormat="false" ht="15" hidden="false" customHeight="false" outlineLevel="0" collapsed="false"/>
    <row r="9127" customFormat="false" ht="15" hidden="false" customHeight="false" outlineLevel="0" collapsed="false"/>
    <row r="9128" customFormat="false" ht="15" hidden="false" customHeight="false" outlineLevel="0" collapsed="false"/>
    <row r="9129" customFormat="false" ht="15" hidden="false" customHeight="false" outlineLevel="0" collapsed="false"/>
    <row r="9130" customFormat="false" ht="15" hidden="false" customHeight="false" outlineLevel="0" collapsed="false"/>
    <row r="9131" customFormat="false" ht="15" hidden="false" customHeight="false" outlineLevel="0" collapsed="false"/>
    <row r="9132" customFormat="false" ht="15" hidden="false" customHeight="false" outlineLevel="0" collapsed="false"/>
    <row r="9133" customFormat="false" ht="15" hidden="false" customHeight="false" outlineLevel="0" collapsed="false"/>
    <row r="9134" customFormat="false" ht="15" hidden="false" customHeight="false" outlineLevel="0" collapsed="false"/>
    <row r="9135" customFormat="false" ht="15" hidden="false" customHeight="false" outlineLevel="0" collapsed="false"/>
    <row r="9136" customFormat="false" ht="15" hidden="false" customHeight="false" outlineLevel="0" collapsed="false"/>
    <row r="9137" customFormat="false" ht="15" hidden="false" customHeight="false" outlineLevel="0" collapsed="false"/>
    <row r="9138" customFormat="false" ht="15" hidden="false" customHeight="false" outlineLevel="0" collapsed="false"/>
    <row r="9139" customFormat="false" ht="15" hidden="false" customHeight="false" outlineLevel="0" collapsed="false"/>
    <row r="9140" customFormat="false" ht="15" hidden="false" customHeight="false" outlineLevel="0" collapsed="false"/>
    <row r="9141" customFormat="false" ht="15" hidden="false" customHeight="false" outlineLevel="0" collapsed="false"/>
    <row r="9142" customFormat="false" ht="15" hidden="false" customHeight="false" outlineLevel="0" collapsed="false"/>
    <row r="9143" customFormat="false" ht="15" hidden="false" customHeight="false" outlineLevel="0" collapsed="false"/>
    <row r="9144" customFormat="false" ht="15" hidden="false" customHeight="false" outlineLevel="0" collapsed="false"/>
    <row r="9145" customFormat="false" ht="15" hidden="false" customHeight="false" outlineLevel="0" collapsed="false"/>
    <row r="9146" customFormat="false" ht="15" hidden="false" customHeight="false" outlineLevel="0" collapsed="false"/>
    <row r="9147" customFormat="false" ht="15" hidden="false" customHeight="false" outlineLevel="0" collapsed="false"/>
    <row r="9148" customFormat="false" ht="15" hidden="false" customHeight="false" outlineLevel="0" collapsed="false"/>
    <row r="9149" customFormat="false" ht="15" hidden="false" customHeight="false" outlineLevel="0" collapsed="false"/>
    <row r="9150" customFormat="false" ht="15" hidden="false" customHeight="false" outlineLevel="0" collapsed="false"/>
    <row r="9151" customFormat="false" ht="15" hidden="false" customHeight="false" outlineLevel="0" collapsed="false"/>
    <row r="9152" customFormat="false" ht="15" hidden="false" customHeight="false" outlineLevel="0" collapsed="false"/>
    <row r="9153" customFormat="false" ht="15" hidden="false" customHeight="false" outlineLevel="0" collapsed="false"/>
    <row r="9154" customFormat="false" ht="15" hidden="false" customHeight="false" outlineLevel="0" collapsed="false"/>
    <row r="9155" customFormat="false" ht="15" hidden="false" customHeight="false" outlineLevel="0" collapsed="false"/>
    <row r="9156" customFormat="false" ht="15" hidden="false" customHeight="false" outlineLevel="0" collapsed="false"/>
    <row r="9157" customFormat="false" ht="15" hidden="false" customHeight="false" outlineLevel="0" collapsed="false"/>
    <row r="9158" customFormat="false" ht="15" hidden="false" customHeight="false" outlineLevel="0" collapsed="false"/>
    <row r="9159" customFormat="false" ht="15" hidden="false" customHeight="false" outlineLevel="0" collapsed="false"/>
    <row r="9160" customFormat="false" ht="15" hidden="false" customHeight="false" outlineLevel="0" collapsed="false"/>
    <row r="9161" customFormat="false" ht="15" hidden="false" customHeight="false" outlineLevel="0" collapsed="false"/>
    <row r="9162" customFormat="false" ht="15" hidden="false" customHeight="false" outlineLevel="0" collapsed="false"/>
    <row r="9163" customFormat="false" ht="15" hidden="false" customHeight="false" outlineLevel="0" collapsed="false"/>
    <row r="9164" customFormat="false" ht="15" hidden="false" customHeight="false" outlineLevel="0" collapsed="false"/>
    <row r="9165" customFormat="false" ht="15" hidden="false" customHeight="false" outlineLevel="0" collapsed="false"/>
    <row r="9166" customFormat="false" ht="15" hidden="false" customHeight="false" outlineLevel="0" collapsed="false"/>
    <row r="9167" customFormat="false" ht="15" hidden="false" customHeight="false" outlineLevel="0" collapsed="false"/>
    <row r="9168" customFormat="false" ht="15" hidden="false" customHeight="false" outlineLevel="0" collapsed="false"/>
    <row r="9169" customFormat="false" ht="15" hidden="false" customHeight="false" outlineLevel="0" collapsed="false"/>
    <row r="9170" customFormat="false" ht="15" hidden="false" customHeight="false" outlineLevel="0" collapsed="false"/>
    <row r="9171" customFormat="false" ht="15" hidden="false" customHeight="false" outlineLevel="0" collapsed="false"/>
    <row r="9172" customFormat="false" ht="15" hidden="false" customHeight="false" outlineLevel="0" collapsed="false"/>
    <row r="9173" customFormat="false" ht="15" hidden="false" customHeight="false" outlineLevel="0" collapsed="false"/>
    <row r="9174" customFormat="false" ht="15" hidden="false" customHeight="false" outlineLevel="0" collapsed="false"/>
    <row r="9175" customFormat="false" ht="15" hidden="false" customHeight="false" outlineLevel="0" collapsed="false"/>
    <row r="9176" customFormat="false" ht="15" hidden="false" customHeight="false" outlineLevel="0" collapsed="false"/>
    <row r="9177" customFormat="false" ht="15" hidden="false" customHeight="false" outlineLevel="0" collapsed="false"/>
    <row r="9178" customFormat="false" ht="15" hidden="false" customHeight="false" outlineLevel="0" collapsed="false"/>
    <row r="9179" customFormat="false" ht="15" hidden="false" customHeight="false" outlineLevel="0" collapsed="false"/>
    <row r="9180" customFormat="false" ht="15" hidden="false" customHeight="false" outlineLevel="0" collapsed="false"/>
    <row r="9181" customFormat="false" ht="15" hidden="false" customHeight="false" outlineLevel="0" collapsed="false"/>
    <row r="9182" customFormat="false" ht="15" hidden="false" customHeight="false" outlineLevel="0" collapsed="false"/>
    <row r="9183" customFormat="false" ht="15" hidden="false" customHeight="false" outlineLevel="0" collapsed="false"/>
    <row r="9184" customFormat="false" ht="15" hidden="false" customHeight="false" outlineLevel="0" collapsed="false"/>
    <row r="9185" customFormat="false" ht="15" hidden="false" customHeight="false" outlineLevel="0" collapsed="false"/>
    <row r="9186" customFormat="false" ht="15" hidden="false" customHeight="false" outlineLevel="0" collapsed="false"/>
    <row r="9187" customFormat="false" ht="15" hidden="false" customHeight="false" outlineLevel="0" collapsed="false"/>
    <row r="9188" customFormat="false" ht="15" hidden="false" customHeight="false" outlineLevel="0" collapsed="false"/>
    <row r="9189" customFormat="false" ht="15" hidden="false" customHeight="false" outlineLevel="0" collapsed="false"/>
    <row r="9190" customFormat="false" ht="15" hidden="false" customHeight="false" outlineLevel="0" collapsed="false"/>
    <row r="9191" customFormat="false" ht="15" hidden="false" customHeight="false" outlineLevel="0" collapsed="false"/>
    <row r="9192" customFormat="false" ht="15" hidden="false" customHeight="false" outlineLevel="0" collapsed="false"/>
    <row r="9193" customFormat="false" ht="15" hidden="false" customHeight="false" outlineLevel="0" collapsed="false"/>
    <row r="9194" customFormat="false" ht="15" hidden="false" customHeight="false" outlineLevel="0" collapsed="false"/>
    <row r="9195" customFormat="false" ht="15" hidden="false" customHeight="false" outlineLevel="0" collapsed="false"/>
    <row r="9196" customFormat="false" ht="15" hidden="false" customHeight="false" outlineLevel="0" collapsed="false"/>
    <row r="9197" customFormat="false" ht="15" hidden="false" customHeight="false" outlineLevel="0" collapsed="false"/>
    <row r="9198" customFormat="false" ht="15" hidden="false" customHeight="false" outlineLevel="0" collapsed="false"/>
    <row r="9199" customFormat="false" ht="15" hidden="false" customHeight="false" outlineLevel="0" collapsed="false"/>
    <row r="9200" customFormat="false" ht="15" hidden="false" customHeight="false" outlineLevel="0" collapsed="false"/>
    <row r="9201" customFormat="false" ht="15" hidden="false" customHeight="false" outlineLevel="0" collapsed="false"/>
    <row r="9202" customFormat="false" ht="15" hidden="false" customHeight="false" outlineLevel="0" collapsed="false"/>
    <row r="9203" customFormat="false" ht="15" hidden="false" customHeight="false" outlineLevel="0" collapsed="false"/>
    <row r="9204" customFormat="false" ht="15" hidden="false" customHeight="false" outlineLevel="0" collapsed="false"/>
    <row r="9205" customFormat="false" ht="15" hidden="false" customHeight="false" outlineLevel="0" collapsed="false"/>
    <row r="9206" customFormat="false" ht="15" hidden="false" customHeight="false" outlineLevel="0" collapsed="false"/>
    <row r="9207" customFormat="false" ht="15" hidden="false" customHeight="false" outlineLevel="0" collapsed="false"/>
    <row r="9208" customFormat="false" ht="15" hidden="false" customHeight="false" outlineLevel="0" collapsed="false"/>
    <row r="9209" customFormat="false" ht="15" hidden="false" customHeight="false" outlineLevel="0" collapsed="false"/>
    <row r="9210" customFormat="false" ht="15" hidden="false" customHeight="false" outlineLevel="0" collapsed="false"/>
    <row r="9211" customFormat="false" ht="15" hidden="false" customHeight="false" outlineLevel="0" collapsed="false"/>
    <row r="9212" customFormat="false" ht="15" hidden="false" customHeight="false" outlineLevel="0" collapsed="false"/>
    <row r="9213" customFormat="false" ht="15" hidden="false" customHeight="false" outlineLevel="0" collapsed="false"/>
    <row r="9214" customFormat="false" ht="15" hidden="false" customHeight="false" outlineLevel="0" collapsed="false"/>
    <row r="9215" customFormat="false" ht="15" hidden="false" customHeight="false" outlineLevel="0" collapsed="false"/>
    <row r="9216" customFormat="false" ht="15" hidden="false" customHeight="false" outlineLevel="0" collapsed="false"/>
    <row r="9217" customFormat="false" ht="15" hidden="false" customHeight="false" outlineLevel="0" collapsed="false"/>
    <row r="9218" customFormat="false" ht="15" hidden="false" customHeight="false" outlineLevel="0" collapsed="false"/>
    <row r="9219" customFormat="false" ht="15" hidden="false" customHeight="false" outlineLevel="0" collapsed="false"/>
    <row r="9220" customFormat="false" ht="15" hidden="false" customHeight="false" outlineLevel="0" collapsed="false"/>
    <row r="9221" customFormat="false" ht="15" hidden="false" customHeight="false" outlineLevel="0" collapsed="false"/>
    <row r="9222" customFormat="false" ht="15" hidden="false" customHeight="false" outlineLevel="0" collapsed="false"/>
    <row r="9223" customFormat="false" ht="15" hidden="false" customHeight="false" outlineLevel="0" collapsed="false"/>
    <row r="9224" customFormat="false" ht="15" hidden="false" customHeight="false" outlineLevel="0" collapsed="false"/>
    <row r="9225" customFormat="false" ht="15" hidden="false" customHeight="false" outlineLevel="0" collapsed="false"/>
    <row r="9226" customFormat="false" ht="15" hidden="false" customHeight="false" outlineLevel="0" collapsed="false"/>
    <row r="9227" customFormat="false" ht="15" hidden="false" customHeight="false" outlineLevel="0" collapsed="false"/>
    <row r="9228" customFormat="false" ht="15" hidden="false" customHeight="false" outlineLevel="0" collapsed="false"/>
    <row r="9229" customFormat="false" ht="15" hidden="false" customHeight="false" outlineLevel="0" collapsed="false"/>
    <row r="9230" customFormat="false" ht="15" hidden="false" customHeight="false" outlineLevel="0" collapsed="false"/>
    <row r="9231" customFormat="false" ht="15" hidden="false" customHeight="false" outlineLevel="0" collapsed="false"/>
    <row r="9232" customFormat="false" ht="15" hidden="false" customHeight="false" outlineLevel="0" collapsed="false"/>
    <row r="9233" customFormat="false" ht="15" hidden="false" customHeight="false" outlineLevel="0" collapsed="false"/>
    <row r="9234" customFormat="false" ht="15" hidden="false" customHeight="false" outlineLevel="0" collapsed="false"/>
    <row r="9235" customFormat="false" ht="15" hidden="false" customHeight="false" outlineLevel="0" collapsed="false"/>
    <row r="9236" customFormat="false" ht="15" hidden="false" customHeight="false" outlineLevel="0" collapsed="false"/>
    <row r="9237" customFormat="false" ht="15" hidden="false" customHeight="false" outlineLevel="0" collapsed="false"/>
    <row r="9238" customFormat="false" ht="15" hidden="false" customHeight="false" outlineLevel="0" collapsed="false"/>
    <row r="9239" customFormat="false" ht="15" hidden="false" customHeight="false" outlineLevel="0" collapsed="false"/>
    <row r="9240" customFormat="false" ht="15" hidden="false" customHeight="false" outlineLevel="0" collapsed="false"/>
    <row r="9241" customFormat="false" ht="15" hidden="false" customHeight="false" outlineLevel="0" collapsed="false"/>
    <row r="9242" customFormat="false" ht="15" hidden="false" customHeight="false" outlineLevel="0" collapsed="false"/>
    <row r="9243" customFormat="false" ht="15" hidden="false" customHeight="false" outlineLevel="0" collapsed="false"/>
    <row r="9244" customFormat="false" ht="15" hidden="false" customHeight="false" outlineLevel="0" collapsed="false"/>
    <row r="9245" customFormat="false" ht="15" hidden="false" customHeight="false" outlineLevel="0" collapsed="false"/>
    <row r="9246" customFormat="false" ht="15" hidden="false" customHeight="false" outlineLevel="0" collapsed="false"/>
    <row r="9247" customFormat="false" ht="15" hidden="false" customHeight="false" outlineLevel="0" collapsed="false"/>
    <row r="9248" customFormat="false" ht="15" hidden="false" customHeight="false" outlineLevel="0" collapsed="false"/>
    <row r="9249" customFormat="false" ht="15" hidden="false" customHeight="false" outlineLevel="0" collapsed="false"/>
    <row r="9250" customFormat="false" ht="15" hidden="false" customHeight="false" outlineLevel="0" collapsed="false"/>
    <row r="9251" customFormat="false" ht="15" hidden="false" customHeight="false" outlineLevel="0" collapsed="false"/>
    <row r="9252" customFormat="false" ht="15" hidden="false" customHeight="false" outlineLevel="0" collapsed="false"/>
    <row r="9253" customFormat="false" ht="15" hidden="false" customHeight="false" outlineLevel="0" collapsed="false"/>
    <row r="9254" customFormat="false" ht="15" hidden="false" customHeight="false" outlineLevel="0" collapsed="false"/>
    <row r="9255" customFormat="false" ht="15" hidden="false" customHeight="false" outlineLevel="0" collapsed="false"/>
    <row r="9256" customFormat="false" ht="15" hidden="false" customHeight="false" outlineLevel="0" collapsed="false"/>
    <row r="9257" customFormat="false" ht="15" hidden="false" customHeight="false" outlineLevel="0" collapsed="false"/>
    <row r="9258" customFormat="false" ht="15" hidden="false" customHeight="false" outlineLevel="0" collapsed="false"/>
    <row r="9259" customFormat="false" ht="15" hidden="false" customHeight="false" outlineLevel="0" collapsed="false"/>
    <row r="9260" customFormat="false" ht="15" hidden="false" customHeight="false" outlineLevel="0" collapsed="false"/>
    <row r="9261" customFormat="false" ht="15" hidden="false" customHeight="false" outlineLevel="0" collapsed="false"/>
    <row r="9262" customFormat="false" ht="15" hidden="false" customHeight="false" outlineLevel="0" collapsed="false"/>
    <row r="9263" customFormat="false" ht="15" hidden="false" customHeight="false" outlineLevel="0" collapsed="false"/>
    <row r="9264" customFormat="false" ht="15" hidden="false" customHeight="false" outlineLevel="0" collapsed="false"/>
    <row r="9265" customFormat="false" ht="15" hidden="false" customHeight="false" outlineLevel="0" collapsed="false"/>
    <row r="9266" customFormat="false" ht="15" hidden="false" customHeight="false" outlineLevel="0" collapsed="false"/>
    <row r="9267" customFormat="false" ht="15" hidden="false" customHeight="false" outlineLevel="0" collapsed="false"/>
    <row r="9268" customFormat="false" ht="15" hidden="false" customHeight="false" outlineLevel="0" collapsed="false"/>
    <row r="9269" customFormat="false" ht="15" hidden="false" customHeight="false" outlineLevel="0" collapsed="false"/>
    <row r="9270" customFormat="false" ht="15" hidden="false" customHeight="false" outlineLevel="0" collapsed="false"/>
    <row r="9271" customFormat="false" ht="15" hidden="false" customHeight="false" outlineLevel="0" collapsed="false"/>
    <row r="9272" customFormat="false" ht="15" hidden="false" customHeight="false" outlineLevel="0" collapsed="false"/>
    <row r="9273" customFormat="false" ht="15" hidden="false" customHeight="false" outlineLevel="0" collapsed="false"/>
    <row r="9274" customFormat="false" ht="15" hidden="false" customHeight="false" outlineLevel="0" collapsed="false"/>
    <row r="9275" customFormat="false" ht="15" hidden="false" customHeight="false" outlineLevel="0" collapsed="false"/>
    <row r="9276" customFormat="false" ht="15" hidden="false" customHeight="false" outlineLevel="0" collapsed="false"/>
    <row r="9277" customFormat="false" ht="15" hidden="false" customHeight="false" outlineLevel="0" collapsed="false"/>
    <row r="9278" customFormat="false" ht="15" hidden="false" customHeight="false" outlineLevel="0" collapsed="false"/>
    <row r="9279" customFormat="false" ht="15" hidden="false" customHeight="false" outlineLevel="0" collapsed="false"/>
    <row r="9280" customFormat="false" ht="15" hidden="false" customHeight="false" outlineLevel="0" collapsed="false"/>
    <row r="9281" customFormat="false" ht="15" hidden="false" customHeight="false" outlineLevel="0" collapsed="false"/>
    <row r="9282" customFormat="false" ht="15" hidden="false" customHeight="false" outlineLevel="0" collapsed="false"/>
    <row r="9283" customFormat="false" ht="15" hidden="false" customHeight="false" outlineLevel="0" collapsed="false"/>
    <row r="9284" customFormat="false" ht="15" hidden="false" customHeight="false" outlineLevel="0" collapsed="false"/>
    <row r="9285" customFormat="false" ht="15" hidden="false" customHeight="false" outlineLevel="0" collapsed="false"/>
    <row r="9286" customFormat="false" ht="15" hidden="false" customHeight="false" outlineLevel="0" collapsed="false"/>
    <row r="9287" customFormat="false" ht="15" hidden="false" customHeight="false" outlineLevel="0" collapsed="false"/>
    <row r="9288" customFormat="false" ht="15" hidden="false" customHeight="false" outlineLevel="0" collapsed="false"/>
    <row r="9289" customFormat="false" ht="15" hidden="false" customHeight="false" outlineLevel="0" collapsed="false"/>
    <row r="9290" customFormat="false" ht="15" hidden="false" customHeight="false" outlineLevel="0" collapsed="false"/>
    <row r="9291" customFormat="false" ht="15" hidden="false" customHeight="false" outlineLevel="0" collapsed="false"/>
    <row r="9292" customFormat="false" ht="15" hidden="false" customHeight="false" outlineLevel="0" collapsed="false"/>
    <row r="9293" customFormat="false" ht="15" hidden="false" customHeight="false" outlineLevel="0" collapsed="false"/>
    <row r="9294" customFormat="false" ht="15" hidden="false" customHeight="false" outlineLevel="0" collapsed="false"/>
    <row r="9295" customFormat="false" ht="15" hidden="false" customHeight="false" outlineLevel="0" collapsed="false"/>
    <row r="9296" customFormat="false" ht="15" hidden="false" customHeight="false" outlineLevel="0" collapsed="false"/>
    <row r="9297" customFormat="false" ht="15" hidden="false" customHeight="false" outlineLevel="0" collapsed="false"/>
    <row r="9298" customFormat="false" ht="15" hidden="false" customHeight="false" outlineLevel="0" collapsed="false"/>
    <row r="9299" customFormat="false" ht="15" hidden="false" customHeight="false" outlineLevel="0" collapsed="false"/>
    <row r="9300" customFormat="false" ht="15" hidden="false" customHeight="false" outlineLevel="0" collapsed="false"/>
    <row r="9301" customFormat="false" ht="15" hidden="false" customHeight="false" outlineLevel="0" collapsed="false"/>
    <row r="9302" customFormat="false" ht="15" hidden="false" customHeight="false" outlineLevel="0" collapsed="false"/>
    <row r="9303" customFormat="false" ht="15" hidden="false" customHeight="false" outlineLevel="0" collapsed="false"/>
    <row r="9304" customFormat="false" ht="15" hidden="false" customHeight="false" outlineLevel="0" collapsed="false"/>
    <row r="9305" customFormat="false" ht="15" hidden="false" customHeight="false" outlineLevel="0" collapsed="false"/>
    <row r="9306" customFormat="false" ht="15" hidden="false" customHeight="false" outlineLevel="0" collapsed="false"/>
    <row r="9307" customFormat="false" ht="15" hidden="false" customHeight="false" outlineLevel="0" collapsed="false"/>
    <row r="9308" customFormat="false" ht="15" hidden="false" customHeight="false" outlineLevel="0" collapsed="false"/>
    <row r="9309" customFormat="false" ht="15" hidden="false" customHeight="false" outlineLevel="0" collapsed="false"/>
    <row r="9310" customFormat="false" ht="15" hidden="false" customHeight="false" outlineLevel="0" collapsed="false"/>
    <row r="9311" customFormat="false" ht="15" hidden="false" customHeight="false" outlineLevel="0" collapsed="false"/>
    <row r="9312" customFormat="false" ht="15" hidden="false" customHeight="false" outlineLevel="0" collapsed="false"/>
    <row r="9313" customFormat="false" ht="15" hidden="false" customHeight="false" outlineLevel="0" collapsed="false"/>
    <row r="9314" customFormat="false" ht="15" hidden="false" customHeight="false" outlineLevel="0" collapsed="false"/>
    <row r="9315" customFormat="false" ht="15" hidden="false" customHeight="false" outlineLevel="0" collapsed="false"/>
    <row r="9316" customFormat="false" ht="15" hidden="false" customHeight="false" outlineLevel="0" collapsed="false"/>
    <row r="9317" customFormat="false" ht="15" hidden="false" customHeight="false" outlineLevel="0" collapsed="false"/>
    <row r="9318" customFormat="false" ht="15" hidden="false" customHeight="false" outlineLevel="0" collapsed="false"/>
    <row r="9319" customFormat="false" ht="15" hidden="false" customHeight="false" outlineLevel="0" collapsed="false"/>
    <row r="9320" customFormat="false" ht="15" hidden="false" customHeight="false" outlineLevel="0" collapsed="false"/>
    <row r="9321" customFormat="false" ht="15" hidden="false" customHeight="false" outlineLevel="0" collapsed="false"/>
    <row r="9322" customFormat="false" ht="15" hidden="false" customHeight="false" outlineLevel="0" collapsed="false"/>
    <row r="9323" customFormat="false" ht="15" hidden="false" customHeight="false" outlineLevel="0" collapsed="false"/>
    <row r="9324" customFormat="false" ht="15" hidden="false" customHeight="false" outlineLevel="0" collapsed="false"/>
    <row r="9325" customFormat="false" ht="15" hidden="false" customHeight="false" outlineLevel="0" collapsed="false"/>
    <row r="9326" customFormat="false" ht="15" hidden="false" customHeight="false" outlineLevel="0" collapsed="false"/>
    <row r="9327" customFormat="false" ht="15" hidden="false" customHeight="false" outlineLevel="0" collapsed="false"/>
    <row r="9328" customFormat="false" ht="15" hidden="false" customHeight="false" outlineLevel="0" collapsed="false"/>
    <row r="9329" customFormat="false" ht="15" hidden="false" customHeight="false" outlineLevel="0" collapsed="false"/>
    <row r="9330" customFormat="false" ht="15" hidden="false" customHeight="false" outlineLevel="0" collapsed="false"/>
    <row r="9331" customFormat="false" ht="15" hidden="false" customHeight="false" outlineLevel="0" collapsed="false"/>
    <row r="9332" customFormat="false" ht="15" hidden="false" customHeight="false" outlineLevel="0" collapsed="false"/>
    <row r="9333" customFormat="false" ht="15" hidden="false" customHeight="false" outlineLevel="0" collapsed="false"/>
    <row r="9334" customFormat="false" ht="15" hidden="false" customHeight="false" outlineLevel="0" collapsed="false"/>
    <row r="9335" customFormat="false" ht="15" hidden="false" customHeight="false" outlineLevel="0" collapsed="false"/>
    <row r="9336" customFormat="false" ht="15" hidden="false" customHeight="false" outlineLevel="0" collapsed="false"/>
    <row r="9337" customFormat="false" ht="15" hidden="false" customHeight="false" outlineLevel="0" collapsed="false"/>
    <row r="9338" customFormat="false" ht="15" hidden="false" customHeight="false" outlineLevel="0" collapsed="false"/>
    <row r="9339" customFormat="false" ht="15" hidden="false" customHeight="false" outlineLevel="0" collapsed="false"/>
    <row r="9340" customFormat="false" ht="15" hidden="false" customHeight="false" outlineLevel="0" collapsed="false"/>
    <row r="9341" customFormat="false" ht="15" hidden="false" customHeight="false" outlineLevel="0" collapsed="false"/>
    <row r="9342" customFormat="false" ht="15" hidden="false" customHeight="false" outlineLevel="0" collapsed="false"/>
    <row r="9343" customFormat="false" ht="15" hidden="false" customHeight="false" outlineLevel="0" collapsed="false"/>
    <row r="9344" customFormat="false" ht="15" hidden="false" customHeight="false" outlineLevel="0" collapsed="false"/>
    <row r="9345" customFormat="false" ht="15" hidden="false" customHeight="false" outlineLevel="0" collapsed="false"/>
    <row r="9346" customFormat="false" ht="15" hidden="false" customHeight="false" outlineLevel="0" collapsed="false"/>
    <row r="9347" customFormat="false" ht="15" hidden="false" customHeight="false" outlineLevel="0" collapsed="false"/>
    <row r="9348" customFormat="false" ht="15" hidden="false" customHeight="false" outlineLevel="0" collapsed="false"/>
    <row r="9349" customFormat="false" ht="15" hidden="false" customHeight="false" outlineLevel="0" collapsed="false"/>
    <row r="9350" customFormat="false" ht="15" hidden="false" customHeight="false" outlineLevel="0" collapsed="false"/>
    <row r="9351" customFormat="false" ht="15" hidden="false" customHeight="false" outlineLevel="0" collapsed="false"/>
    <row r="9352" customFormat="false" ht="15" hidden="false" customHeight="false" outlineLevel="0" collapsed="false"/>
    <row r="9353" customFormat="false" ht="15" hidden="false" customHeight="false" outlineLevel="0" collapsed="false"/>
    <row r="9354" customFormat="false" ht="15" hidden="false" customHeight="false" outlineLevel="0" collapsed="false"/>
    <row r="9355" customFormat="false" ht="15" hidden="false" customHeight="false" outlineLevel="0" collapsed="false"/>
    <row r="9356" customFormat="false" ht="15" hidden="false" customHeight="false" outlineLevel="0" collapsed="false"/>
    <row r="9357" customFormat="false" ht="15" hidden="false" customHeight="false" outlineLevel="0" collapsed="false"/>
    <row r="9358" customFormat="false" ht="15" hidden="false" customHeight="false" outlineLevel="0" collapsed="false"/>
    <row r="9359" customFormat="false" ht="15" hidden="false" customHeight="false" outlineLevel="0" collapsed="false"/>
    <row r="9360" customFormat="false" ht="15" hidden="false" customHeight="false" outlineLevel="0" collapsed="false"/>
    <row r="9361" customFormat="false" ht="15" hidden="false" customHeight="false" outlineLevel="0" collapsed="false"/>
    <row r="9362" customFormat="false" ht="15" hidden="false" customHeight="false" outlineLevel="0" collapsed="false"/>
    <row r="9363" customFormat="false" ht="15" hidden="false" customHeight="false" outlineLevel="0" collapsed="false"/>
    <row r="9364" customFormat="false" ht="15" hidden="false" customHeight="false" outlineLevel="0" collapsed="false"/>
    <row r="9365" customFormat="false" ht="15" hidden="false" customHeight="false" outlineLevel="0" collapsed="false"/>
    <row r="9366" customFormat="false" ht="15" hidden="false" customHeight="false" outlineLevel="0" collapsed="false"/>
    <row r="9367" customFormat="false" ht="15" hidden="false" customHeight="false" outlineLevel="0" collapsed="false"/>
    <row r="9368" customFormat="false" ht="15" hidden="false" customHeight="false" outlineLevel="0" collapsed="false"/>
    <row r="9369" customFormat="false" ht="15" hidden="false" customHeight="false" outlineLevel="0" collapsed="false"/>
    <row r="9370" customFormat="false" ht="15" hidden="false" customHeight="false" outlineLevel="0" collapsed="false"/>
    <row r="9371" customFormat="false" ht="15" hidden="false" customHeight="false" outlineLevel="0" collapsed="false"/>
    <row r="9372" customFormat="false" ht="15" hidden="false" customHeight="false" outlineLevel="0" collapsed="false"/>
    <row r="9373" customFormat="false" ht="15" hidden="false" customHeight="false" outlineLevel="0" collapsed="false"/>
    <row r="9374" customFormat="false" ht="15" hidden="false" customHeight="false" outlineLevel="0" collapsed="false"/>
    <row r="9375" customFormat="false" ht="15" hidden="false" customHeight="false" outlineLevel="0" collapsed="false"/>
    <row r="9376" customFormat="false" ht="15" hidden="false" customHeight="false" outlineLevel="0" collapsed="false"/>
    <row r="9377" customFormat="false" ht="15" hidden="false" customHeight="false" outlineLevel="0" collapsed="false"/>
    <row r="9378" customFormat="false" ht="15" hidden="false" customHeight="false" outlineLevel="0" collapsed="false"/>
    <row r="9379" customFormat="false" ht="15" hidden="false" customHeight="false" outlineLevel="0" collapsed="false"/>
    <row r="9380" customFormat="false" ht="15" hidden="false" customHeight="false" outlineLevel="0" collapsed="false"/>
    <row r="9381" customFormat="false" ht="15" hidden="false" customHeight="false" outlineLevel="0" collapsed="false"/>
    <row r="9382" customFormat="false" ht="15" hidden="false" customHeight="false" outlineLevel="0" collapsed="false"/>
    <row r="9383" customFormat="false" ht="15" hidden="false" customHeight="false" outlineLevel="0" collapsed="false"/>
    <row r="9384" customFormat="false" ht="15" hidden="false" customHeight="false" outlineLevel="0" collapsed="false"/>
    <row r="9385" customFormat="false" ht="15" hidden="false" customHeight="false" outlineLevel="0" collapsed="false"/>
    <row r="9386" customFormat="false" ht="15" hidden="false" customHeight="false" outlineLevel="0" collapsed="false"/>
    <row r="9387" customFormat="false" ht="15" hidden="false" customHeight="false" outlineLevel="0" collapsed="false"/>
    <row r="9388" customFormat="false" ht="15" hidden="false" customHeight="false" outlineLevel="0" collapsed="false"/>
    <row r="9389" customFormat="false" ht="15" hidden="false" customHeight="false" outlineLevel="0" collapsed="false"/>
    <row r="9390" customFormat="false" ht="15" hidden="false" customHeight="false" outlineLevel="0" collapsed="false"/>
    <row r="9391" customFormat="false" ht="15" hidden="false" customHeight="false" outlineLevel="0" collapsed="false"/>
    <row r="9392" customFormat="false" ht="15" hidden="false" customHeight="false" outlineLevel="0" collapsed="false"/>
    <row r="9393" customFormat="false" ht="15" hidden="false" customHeight="false" outlineLevel="0" collapsed="false"/>
    <row r="9394" customFormat="false" ht="15" hidden="false" customHeight="false" outlineLevel="0" collapsed="false"/>
    <row r="9395" customFormat="false" ht="15" hidden="false" customHeight="false" outlineLevel="0" collapsed="false"/>
    <row r="9396" customFormat="false" ht="15" hidden="false" customHeight="false" outlineLevel="0" collapsed="false"/>
    <row r="9397" customFormat="false" ht="15" hidden="false" customHeight="false" outlineLevel="0" collapsed="false"/>
    <row r="9398" customFormat="false" ht="15" hidden="false" customHeight="false" outlineLevel="0" collapsed="false"/>
    <row r="9399" customFormat="false" ht="15" hidden="false" customHeight="false" outlineLevel="0" collapsed="false"/>
    <row r="9400" customFormat="false" ht="15" hidden="false" customHeight="false" outlineLevel="0" collapsed="false"/>
    <row r="9401" customFormat="false" ht="15" hidden="false" customHeight="false" outlineLevel="0" collapsed="false"/>
    <row r="9402" customFormat="false" ht="15" hidden="false" customHeight="false" outlineLevel="0" collapsed="false"/>
    <row r="9403" customFormat="false" ht="15" hidden="false" customHeight="false" outlineLevel="0" collapsed="false"/>
    <row r="9404" customFormat="false" ht="15" hidden="false" customHeight="false" outlineLevel="0" collapsed="false"/>
    <row r="9405" customFormat="false" ht="15" hidden="false" customHeight="false" outlineLevel="0" collapsed="false"/>
    <row r="9406" customFormat="false" ht="15" hidden="false" customHeight="false" outlineLevel="0" collapsed="false"/>
    <row r="9407" customFormat="false" ht="15" hidden="false" customHeight="false" outlineLevel="0" collapsed="false"/>
    <row r="9408" customFormat="false" ht="15" hidden="false" customHeight="false" outlineLevel="0" collapsed="false"/>
    <row r="9409" customFormat="false" ht="15" hidden="false" customHeight="false" outlineLevel="0" collapsed="false"/>
    <row r="9410" customFormat="false" ht="15" hidden="false" customHeight="false" outlineLevel="0" collapsed="false"/>
    <row r="9411" customFormat="false" ht="15" hidden="false" customHeight="false" outlineLevel="0" collapsed="false"/>
    <row r="9412" customFormat="false" ht="15" hidden="false" customHeight="false" outlineLevel="0" collapsed="false"/>
    <row r="9413" customFormat="false" ht="15" hidden="false" customHeight="false" outlineLevel="0" collapsed="false"/>
    <row r="9414" customFormat="false" ht="15" hidden="false" customHeight="false" outlineLevel="0" collapsed="false"/>
    <row r="9415" customFormat="false" ht="15" hidden="false" customHeight="false" outlineLevel="0" collapsed="false"/>
    <row r="9416" customFormat="false" ht="15" hidden="false" customHeight="false" outlineLevel="0" collapsed="false"/>
    <row r="9417" customFormat="false" ht="15" hidden="false" customHeight="false" outlineLevel="0" collapsed="false"/>
    <row r="9418" customFormat="false" ht="15" hidden="false" customHeight="false" outlineLevel="0" collapsed="false"/>
    <row r="9419" customFormat="false" ht="15" hidden="false" customHeight="false" outlineLevel="0" collapsed="false"/>
    <row r="9420" customFormat="false" ht="15" hidden="false" customHeight="false" outlineLevel="0" collapsed="false"/>
    <row r="9421" customFormat="false" ht="15" hidden="false" customHeight="false" outlineLevel="0" collapsed="false"/>
    <row r="9422" customFormat="false" ht="15" hidden="false" customHeight="false" outlineLevel="0" collapsed="false"/>
    <row r="9423" customFormat="false" ht="15" hidden="false" customHeight="false" outlineLevel="0" collapsed="false"/>
    <row r="9424" customFormat="false" ht="15" hidden="false" customHeight="false" outlineLevel="0" collapsed="false"/>
    <row r="9425" customFormat="false" ht="15" hidden="false" customHeight="false" outlineLevel="0" collapsed="false"/>
    <row r="9426" customFormat="false" ht="15" hidden="false" customHeight="false" outlineLevel="0" collapsed="false"/>
    <row r="9427" customFormat="false" ht="15" hidden="false" customHeight="false" outlineLevel="0" collapsed="false"/>
    <row r="9428" customFormat="false" ht="15" hidden="false" customHeight="false" outlineLevel="0" collapsed="false"/>
    <row r="9429" customFormat="false" ht="15" hidden="false" customHeight="false" outlineLevel="0" collapsed="false"/>
    <row r="9430" customFormat="false" ht="15" hidden="false" customHeight="false" outlineLevel="0" collapsed="false"/>
    <row r="9431" customFormat="false" ht="15" hidden="false" customHeight="false" outlineLevel="0" collapsed="false"/>
    <row r="9432" customFormat="false" ht="15" hidden="false" customHeight="false" outlineLevel="0" collapsed="false"/>
    <row r="9433" customFormat="false" ht="15" hidden="false" customHeight="false" outlineLevel="0" collapsed="false"/>
    <row r="9434" customFormat="false" ht="15" hidden="false" customHeight="false" outlineLevel="0" collapsed="false"/>
    <row r="9435" customFormat="false" ht="15" hidden="false" customHeight="false" outlineLevel="0" collapsed="false"/>
    <row r="9436" customFormat="false" ht="15" hidden="false" customHeight="false" outlineLevel="0" collapsed="false"/>
    <row r="9437" customFormat="false" ht="15" hidden="false" customHeight="false" outlineLevel="0" collapsed="false"/>
    <row r="9438" customFormat="false" ht="15" hidden="false" customHeight="false" outlineLevel="0" collapsed="false"/>
    <row r="9439" customFormat="false" ht="15" hidden="false" customHeight="false" outlineLevel="0" collapsed="false"/>
    <row r="9440" customFormat="false" ht="15" hidden="false" customHeight="false" outlineLevel="0" collapsed="false"/>
    <row r="9441" customFormat="false" ht="15" hidden="false" customHeight="false" outlineLevel="0" collapsed="false"/>
    <row r="9442" customFormat="false" ht="15" hidden="false" customHeight="false" outlineLevel="0" collapsed="false"/>
    <row r="9443" customFormat="false" ht="15" hidden="false" customHeight="false" outlineLevel="0" collapsed="false"/>
    <row r="9444" customFormat="false" ht="15" hidden="false" customHeight="false" outlineLevel="0" collapsed="false"/>
    <row r="9445" customFormat="false" ht="15" hidden="false" customHeight="false" outlineLevel="0" collapsed="false"/>
    <row r="9446" customFormat="false" ht="15" hidden="false" customHeight="false" outlineLevel="0" collapsed="false"/>
    <row r="9447" customFormat="false" ht="15" hidden="false" customHeight="false" outlineLevel="0" collapsed="false"/>
    <row r="9448" customFormat="false" ht="15" hidden="false" customHeight="false" outlineLevel="0" collapsed="false"/>
    <row r="9449" customFormat="false" ht="15" hidden="false" customHeight="false" outlineLevel="0" collapsed="false"/>
    <row r="9450" customFormat="false" ht="15" hidden="false" customHeight="false" outlineLevel="0" collapsed="false"/>
    <row r="9451" customFormat="false" ht="15" hidden="false" customHeight="false" outlineLevel="0" collapsed="false"/>
    <row r="9452" customFormat="false" ht="15" hidden="false" customHeight="false" outlineLevel="0" collapsed="false"/>
    <row r="9453" customFormat="false" ht="15" hidden="false" customHeight="false" outlineLevel="0" collapsed="false"/>
    <row r="9454" customFormat="false" ht="15" hidden="false" customHeight="false" outlineLevel="0" collapsed="false"/>
    <row r="9455" customFormat="false" ht="15" hidden="false" customHeight="false" outlineLevel="0" collapsed="false"/>
    <row r="9456" customFormat="false" ht="15" hidden="false" customHeight="false" outlineLevel="0" collapsed="false"/>
    <row r="9457" customFormat="false" ht="15" hidden="false" customHeight="false" outlineLevel="0" collapsed="false"/>
    <row r="9458" customFormat="false" ht="15" hidden="false" customHeight="false" outlineLevel="0" collapsed="false"/>
    <row r="9459" customFormat="false" ht="15" hidden="false" customHeight="false" outlineLevel="0" collapsed="false"/>
    <row r="9460" customFormat="false" ht="15" hidden="false" customHeight="false" outlineLevel="0" collapsed="false"/>
    <row r="9461" customFormat="false" ht="15" hidden="false" customHeight="false" outlineLevel="0" collapsed="false"/>
    <row r="9462" customFormat="false" ht="15" hidden="false" customHeight="false" outlineLevel="0" collapsed="false"/>
    <row r="9463" customFormat="false" ht="15" hidden="false" customHeight="false" outlineLevel="0" collapsed="false"/>
    <row r="9464" customFormat="false" ht="15" hidden="false" customHeight="false" outlineLevel="0" collapsed="false"/>
    <row r="9465" customFormat="false" ht="15" hidden="false" customHeight="false" outlineLevel="0" collapsed="false"/>
    <row r="9466" customFormat="false" ht="15" hidden="false" customHeight="false" outlineLevel="0" collapsed="false"/>
    <row r="9467" customFormat="false" ht="15" hidden="false" customHeight="false" outlineLevel="0" collapsed="false"/>
    <row r="9468" customFormat="false" ht="15" hidden="false" customHeight="false" outlineLevel="0" collapsed="false"/>
    <row r="9469" customFormat="false" ht="15" hidden="false" customHeight="false" outlineLevel="0" collapsed="false"/>
    <row r="9470" customFormat="false" ht="15" hidden="false" customHeight="false" outlineLevel="0" collapsed="false"/>
    <row r="9471" customFormat="false" ht="15" hidden="false" customHeight="false" outlineLevel="0" collapsed="false"/>
    <row r="9472" customFormat="false" ht="15" hidden="false" customHeight="false" outlineLevel="0" collapsed="false"/>
    <row r="9473" customFormat="false" ht="15" hidden="false" customHeight="false" outlineLevel="0" collapsed="false"/>
    <row r="9474" customFormat="false" ht="15" hidden="false" customHeight="false" outlineLevel="0" collapsed="false"/>
    <row r="9475" customFormat="false" ht="15" hidden="false" customHeight="false" outlineLevel="0" collapsed="false"/>
    <row r="9476" customFormat="false" ht="15" hidden="false" customHeight="false" outlineLevel="0" collapsed="false"/>
    <row r="9477" customFormat="false" ht="15" hidden="false" customHeight="false" outlineLevel="0" collapsed="false"/>
    <row r="9478" customFormat="false" ht="15" hidden="false" customHeight="false" outlineLevel="0" collapsed="false"/>
    <row r="9479" customFormat="false" ht="15" hidden="false" customHeight="false" outlineLevel="0" collapsed="false"/>
    <row r="9480" customFormat="false" ht="15" hidden="false" customHeight="false" outlineLevel="0" collapsed="false"/>
    <row r="9481" customFormat="false" ht="15" hidden="false" customHeight="false" outlineLevel="0" collapsed="false"/>
    <row r="9482" customFormat="false" ht="15" hidden="false" customHeight="false" outlineLevel="0" collapsed="false"/>
    <row r="9483" customFormat="false" ht="15" hidden="false" customHeight="false" outlineLevel="0" collapsed="false"/>
    <row r="9484" customFormat="false" ht="15" hidden="false" customHeight="false" outlineLevel="0" collapsed="false"/>
    <row r="9485" customFormat="false" ht="15" hidden="false" customHeight="false" outlineLevel="0" collapsed="false"/>
    <row r="9486" customFormat="false" ht="15" hidden="false" customHeight="false" outlineLevel="0" collapsed="false"/>
    <row r="9487" customFormat="false" ht="15" hidden="false" customHeight="false" outlineLevel="0" collapsed="false"/>
    <row r="9488" customFormat="false" ht="15" hidden="false" customHeight="false" outlineLevel="0" collapsed="false"/>
    <row r="9489" customFormat="false" ht="15" hidden="false" customHeight="false" outlineLevel="0" collapsed="false"/>
    <row r="9490" customFormat="false" ht="15" hidden="false" customHeight="false" outlineLevel="0" collapsed="false"/>
    <row r="9491" customFormat="false" ht="15" hidden="false" customHeight="false" outlineLevel="0" collapsed="false"/>
    <row r="9492" customFormat="false" ht="15" hidden="false" customHeight="false" outlineLevel="0" collapsed="false"/>
    <row r="9493" customFormat="false" ht="15" hidden="false" customHeight="false" outlineLevel="0" collapsed="false"/>
    <row r="9494" customFormat="false" ht="15" hidden="false" customHeight="false" outlineLevel="0" collapsed="false"/>
    <row r="9495" customFormat="false" ht="15" hidden="false" customHeight="false" outlineLevel="0" collapsed="false"/>
    <row r="9496" customFormat="false" ht="15" hidden="false" customHeight="false" outlineLevel="0" collapsed="false"/>
    <row r="9497" customFormat="false" ht="15" hidden="false" customHeight="false" outlineLevel="0" collapsed="false"/>
    <row r="9498" customFormat="false" ht="15" hidden="false" customHeight="false" outlineLevel="0" collapsed="false"/>
    <row r="9499" customFormat="false" ht="15" hidden="false" customHeight="false" outlineLevel="0" collapsed="false"/>
    <row r="9500" customFormat="false" ht="15" hidden="false" customHeight="false" outlineLevel="0" collapsed="false"/>
    <row r="9501" customFormat="false" ht="15" hidden="false" customHeight="false" outlineLevel="0" collapsed="false"/>
    <row r="9502" customFormat="false" ht="15" hidden="false" customHeight="false" outlineLevel="0" collapsed="false"/>
    <row r="9503" customFormat="false" ht="15" hidden="false" customHeight="false" outlineLevel="0" collapsed="false"/>
    <row r="9504" customFormat="false" ht="15" hidden="false" customHeight="false" outlineLevel="0" collapsed="false"/>
    <row r="9505" customFormat="false" ht="15" hidden="false" customHeight="false" outlineLevel="0" collapsed="false"/>
    <row r="9506" customFormat="false" ht="15" hidden="false" customHeight="false" outlineLevel="0" collapsed="false"/>
    <row r="9507" customFormat="false" ht="15" hidden="false" customHeight="false" outlineLevel="0" collapsed="false"/>
    <row r="9508" customFormat="false" ht="15" hidden="false" customHeight="false" outlineLevel="0" collapsed="false"/>
    <row r="9509" customFormat="false" ht="15" hidden="false" customHeight="false" outlineLevel="0" collapsed="false"/>
    <row r="9510" customFormat="false" ht="15" hidden="false" customHeight="false" outlineLevel="0" collapsed="false"/>
    <row r="9511" customFormat="false" ht="15" hidden="false" customHeight="false" outlineLevel="0" collapsed="false"/>
    <row r="9512" customFormat="false" ht="15" hidden="false" customHeight="false" outlineLevel="0" collapsed="false"/>
    <row r="9513" customFormat="false" ht="15" hidden="false" customHeight="false" outlineLevel="0" collapsed="false"/>
    <row r="9514" customFormat="false" ht="15" hidden="false" customHeight="false" outlineLevel="0" collapsed="false"/>
    <row r="9515" customFormat="false" ht="15" hidden="false" customHeight="false" outlineLevel="0" collapsed="false"/>
    <row r="9516" customFormat="false" ht="15" hidden="false" customHeight="false" outlineLevel="0" collapsed="false"/>
    <row r="9517" customFormat="false" ht="15" hidden="false" customHeight="false" outlineLevel="0" collapsed="false"/>
    <row r="9518" customFormat="false" ht="15" hidden="false" customHeight="false" outlineLevel="0" collapsed="false"/>
    <row r="9519" customFormat="false" ht="15" hidden="false" customHeight="false" outlineLevel="0" collapsed="false"/>
    <row r="9520" customFormat="false" ht="15" hidden="false" customHeight="false" outlineLevel="0" collapsed="false"/>
    <row r="9521" customFormat="false" ht="15" hidden="false" customHeight="false" outlineLevel="0" collapsed="false"/>
    <row r="9522" customFormat="false" ht="15" hidden="false" customHeight="false" outlineLevel="0" collapsed="false"/>
    <row r="9523" customFormat="false" ht="15" hidden="false" customHeight="false" outlineLevel="0" collapsed="false"/>
    <row r="9524" customFormat="false" ht="15" hidden="false" customHeight="false" outlineLevel="0" collapsed="false"/>
    <row r="9525" customFormat="false" ht="15" hidden="false" customHeight="false" outlineLevel="0" collapsed="false"/>
    <row r="9526" customFormat="false" ht="15" hidden="false" customHeight="false" outlineLevel="0" collapsed="false"/>
    <row r="9527" customFormat="false" ht="15" hidden="false" customHeight="false" outlineLevel="0" collapsed="false"/>
    <row r="9528" customFormat="false" ht="15" hidden="false" customHeight="false" outlineLevel="0" collapsed="false"/>
    <row r="9529" customFormat="false" ht="15" hidden="false" customHeight="false" outlineLevel="0" collapsed="false"/>
    <row r="9530" customFormat="false" ht="15" hidden="false" customHeight="false" outlineLevel="0" collapsed="false"/>
    <row r="9531" customFormat="false" ht="15" hidden="false" customHeight="false" outlineLevel="0" collapsed="false"/>
    <row r="9532" customFormat="false" ht="15" hidden="false" customHeight="false" outlineLevel="0" collapsed="false"/>
    <row r="9533" customFormat="false" ht="15" hidden="false" customHeight="false" outlineLevel="0" collapsed="false"/>
    <row r="9534" customFormat="false" ht="15" hidden="false" customHeight="false" outlineLevel="0" collapsed="false"/>
    <row r="9535" customFormat="false" ht="15" hidden="false" customHeight="false" outlineLevel="0" collapsed="false"/>
    <row r="9536" customFormat="false" ht="15" hidden="false" customHeight="false" outlineLevel="0" collapsed="false"/>
    <row r="9537" customFormat="false" ht="15" hidden="false" customHeight="false" outlineLevel="0" collapsed="false"/>
    <row r="9538" customFormat="false" ht="15" hidden="false" customHeight="false" outlineLevel="0" collapsed="false"/>
    <row r="9539" customFormat="false" ht="15" hidden="false" customHeight="false" outlineLevel="0" collapsed="false"/>
    <row r="9540" customFormat="false" ht="15" hidden="false" customHeight="false" outlineLevel="0" collapsed="false"/>
    <row r="9541" customFormat="false" ht="15" hidden="false" customHeight="false" outlineLevel="0" collapsed="false"/>
    <row r="9542" customFormat="false" ht="15" hidden="false" customHeight="false" outlineLevel="0" collapsed="false"/>
    <row r="9543" customFormat="false" ht="15" hidden="false" customHeight="false" outlineLevel="0" collapsed="false"/>
    <row r="9544" customFormat="false" ht="15" hidden="false" customHeight="false" outlineLevel="0" collapsed="false"/>
    <row r="9545" customFormat="false" ht="15" hidden="false" customHeight="false" outlineLevel="0" collapsed="false"/>
    <row r="9546" customFormat="false" ht="15" hidden="false" customHeight="false" outlineLevel="0" collapsed="false"/>
    <row r="9547" customFormat="false" ht="15" hidden="false" customHeight="false" outlineLevel="0" collapsed="false"/>
    <row r="9548" customFormat="false" ht="15" hidden="false" customHeight="false" outlineLevel="0" collapsed="false"/>
    <row r="9549" customFormat="false" ht="15" hidden="false" customHeight="false" outlineLevel="0" collapsed="false"/>
    <row r="9550" customFormat="false" ht="15" hidden="false" customHeight="false" outlineLevel="0" collapsed="false"/>
    <row r="9551" customFormat="false" ht="15" hidden="false" customHeight="false" outlineLevel="0" collapsed="false"/>
    <row r="9552" customFormat="false" ht="15" hidden="false" customHeight="false" outlineLevel="0" collapsed="false"/>
    <row r="9553" customFormat="false" ht="15" hidden="false" customHeight="false" outlineLevel="0" collapsed="false"/>
    <row r="9554" customFormat="false" ht="15" hidden="false" customHeight="false" outlineLevel="0" collapsed="false"/>
    <row r="9555" customFormat="false" ht="15" hidden="false" customHeight="false" outlineLevel="0" collapsed="false"/>
    <row r="9556" customFormat="false" ht="15" hidden="false" customHeight="false" outlineLevel="0" collapsed="false"/>
    <row r="9557" customFormat="false" ht="15" hidden="false" customHeight="false" outlineLevel="0" collapsed="false"/>
    <row r="9558" customFormat="false" ht="15" hidden="false" customHeight="false" outlineLevel="0" collapsed="false"/>
    <row r="9559" customFormat="false" ht="15" hidden="false" customHeight="false" outlineLevel="0" collapsed="false"/>
    <row r="9560" customFormat="false" ht="15" hidden="false" customHeight="false" outlineLevel="0" collapsed="false"/>
    <row r="9561" customFormat="false" ht="15" hidden="false" customHeight="false" outlineLevel="0" collapsed="false"/>
    <row r="9562" customFormat="false" ht="15" hidden="false" customHeight="false" outlineLevel="0" collapsed="false"/>
    <row r="9563" customFormat="false" ht="15" hidden="false" customHeight="false" outlineLevel="0" collapsed="false"/>
    <row r="9564" customFormat="false" ht="15" hidden="false" customHeight="false" outlineLevel="0" collapsed="false"/>
    <row r="9565" customFormat="false" ht="15" hidden="false" customHeight="false" outlineLevel="0" collapsed="false"/>
    <row r="9566" customFormat="false" ht="15" hidden="false" customHeight="false" outlineLevel="0" collapsed="false"/>
    <row r="9567" customFormat="false" ht="15" hidden="false" customHeight="false" outlineLevel="0" collapsed="false"/>
    <row r="9568" customFormat="false" ht="15" hidden="false" customHeight="false" outlineLevel="0" collapsed="false"/>
    <row r="9569" customFormat="false" ht="15" hidden="false" customHeight="false" outlineLevel="0" collapsed="false"/>
    <row r="9570" customFormat="false" ht="15" hidden="false" customHeight="false" outlineLevel="0" collapsed="false"/>
    <row r="9571" customFormat="false" ht="15" hidden="false" customHeight="false" outlineLevel="0" collapsed="false"/>
    <row r="9572" customFormat="false" ht="15" hidden="false" customHeight="false" outlineLevel="0" collapsed="false"/>
    <row r="9573" customFormat="false" ht="15" hidden="false" customHeight="false" outlineLevel="0" collapsed="false"/>
    <row r="9574" customFormat="false" ht="15" hidden="false" customHeight="false" outlineLevel="0" collapsed="false"/>
    <row r="9575" customFormat="false" ht="15" hidden="false" customHeight="false" outlineLevel="0" collapsed="false"/>
    <row r="9576" customFormat="false" ht="15" hidden="false" customHeight="false" outlineLevel="0" collapsed="false"/>
    <row r="9577" customFormat="false" ht="15" hidden="false" customHeight="false" outlineLevel="0" collapsed="false"/>
    <row r="9578" customFormat="false" ht="15" hidden="false" customHeight="false" outlineLevel="0" collapsed="false"/>
    <row r="9579" customFormat="false" ht="15" hidden="false" customHeight="false" outlineLevel="0" collapsed="false"/>
    <row r="9580" customFormat="false" ht="15" hidden="false" customHeight="false" outlineLevel="0" collapsed="false"/>
    <row r="9581" customFormat="false" ht="15" hidden="false" customHeight="false" outlineLevel="0" collapsed="false"/>
    <row r="9582" customFormat="false" ht="15" hidden="false" customHeight="false" outlineLevel="0" collapsed="false"/>
    <row r="9583" customFormat="false" ht="15" hidden="false" customHeight="false" outlineLevel="0" collapsed="false"/>
    <row r="9584" customFormat="false" ht="15" hidden="false" customHeight="false" outlineLevel="0" collapsed="false"/>
    <row r="9585" customFormat="false" ht="15" hidden="false" customHeight="false" outlineLevel="0" collapsed="false"/>
    <row r="9586" customFormat="false" ht="15" hidden="false" customHeight="false" outlineLevel="0" collapsed="false"/>
    <row r="9587" customFormat="false" ht="15" hidden="false" customHeight="false" outlineLevel="0" collapsed="false"/>
    <row r="9588" customFormat="false" ht="15" hidden="false" customHeight="false" outlineLevel="0" collapsed="false"/>
    <row r="9589" customFormat="false" ht="15" hidden="false" customHeight="false" outlineLevel="0" collapsed="false"/>
    <row r="9590" customFormat="false" ht="15" hidden="false" customHeight="false" outlineLevel="0" collapsed="false"/>
    <row r="9591" customFormat="false" ht="15" hidden="false" customHeight="false" outlineLevel="0" collapsed="false"/>
    <row r="9592" customFormat="false" ht="15" hidden="false" customHeight="false" outlineLevel="0" collapsed="false"/>
    <row r="9593" customFormat="false" ht="15" hidden="false" customHeight="false" outlineLevel="0" collapsed="false"/>
    <row r="9594" customFormat="false" ht="15" hidden="false" customHeight="false" outlineLevel="0" collapsed="false"/>
    <row r="9595" customFormat="false" ht="15" hidden="false" customHeight="false" outlineLevel="0" collapsed="false"/>
    <row r="9596" customFormat="false" ht="15" hidden="false" customHeight="false" outlineLevel="0" collapsed="false"/>
    <row r="9597" customFormat="false" ht="15" hidden="false" customHeight="false" outlineLevel="0" collapsed="false"/>
    <row r="9598" customFormat="false" ht="15" hidden="false" customHeight="false" outlineLevel="0" collapsed="false"/>
    <row r="9599" customFormat="false" ht="15" hidden="false" customHeight="false" outlineLevel="0" collapsed="false"/>
    <row r="9600" customFormat="false" ht="15" hidden="false" customHeight="false" outlineLevel="0" collapsed="false"/>
    <row r="9601" customFormat="false" ht="15" hidden="false" customHeight="false" outlineLevel="0" collapsed="false"/>
    <row r="9602" customFormat="false" ht="15" hidden="false" customHeight="false" outlineLevel="0" collapsed="false"/>
    <row r="9603" customFormat="false" ht="15" hidden="false" customHeight="false" outlineLevel="0" collapsed="false"/>
    <row r="9604" customFormat="false" ht="15" hidden="false" customHeight="false" outlineLevel="0" collapsed="false"/>
    <row r="9605" customFormat="false" ht="15" hidden="false" customHeight="false" outlineLevel="0" collapsed="false"/>
    <row r="9606" customFormat="false" ht="15" hidden="false" customHeight="false" outlineLevel="0" collapsed="false"/>
    <row r="9607" customFormat="false" ht="15" hidden="false" customHeight="false" outlineLevel="0" collapsed="false"/>
    <row r="9608" customFormat="false" ht="15" hidden="false" customHeight="false" outlineLevel="0" collapsed="false"/>
    <row r="9609" customFormat="false" ht="15" hidden="false" customHeight="false" outlineLevel="0" collapsed="false"/>
    <row r="9610" customFormat="false" ht="15" hidden="false" customHeight="false" outlineLevel="0" collapsed="false"/>
    <row r="9611" customFormat="false" ht="15" hidden="false" customHeight="false" outlineLevel="0" collapsed="false"/>
    <row r="9612" customFormat="false" ht="15" hidden="false" customHeight="false" outlineLevel="0" collapsed="false"/>
    <row r="9613" customFormat="false" ht="15" hidden="false" customHeight="false" outlineLevel="0" collapsed="false"/>
    <row r="9614" customFormat="false" ht="15" hidden="false" customHeight="false" outlineLevel="0" collapsed="false"/>
    <row r="9615" customFormat="false" ht="15" hidden="false" customHeight="false" outlineLevel="0" collapsed="false"/>
    <row r="9616" customFormat="false" ht="15" hidden="false" customHeight="false" outlineLevel="0" collapsed="false"/>
    <row r="9617" customFormat="false" ht="15" hidden="false" customHeight="false" outlineLevel="0" collapsed="false"/>
    <row r="9618" customFormat="false" ht="15" hidden="false" customHeight="false" outlineLevel="0" collapsed="false"/>
    <row r="9619" customFormat="false" ht="15" hidden="false" customHeight="false" outlineLevel="0" collapsed="false"/>
    <row r="9620" customFormat="false" ht="15" hidden="false" customHeight="false" outlineLevel="0" collapsed="false"/>
    <row r="9621" customFormat="false" ht="15" hidden="false" customHeight="false" outlineLevel="0" collapsed="false"/>
    <row r="9622" customFormat="false" ht="15" hidden="false" customHeight="false" outlineLevel="0" collapsed="false"/>
    <row r="9623" customFormat="false" ht="15" hidden="false" customHeight="false" outlineLevel="0" collapsed="false"/>
    <row r="9624" customFormat="false" ht="15" hidden="false" customHeight="false" outlineLevel="0" collapsed="false"/>
    <row r="9625" customFormat="false" ht="15" hidden="false" customHeight="false" outlineLevel="0" collapsed="false"/>
    <row r="9626" customFormat="false" ht="15" hidden="false" customHeight="false" outlineLevel="0" collapsed="false"/>
    <row r="9627" customFormat="false" ht="15" hidden="false" customHeight="false" outlineLevel="0" collapsed="false"/>
    <row r="9628" customFormat="false" ht="15" hidden="false" customHeight="false" outlineLevel="0" collapsed="false"/>
    <row r="9629" customFormat="false" ht="15" hidden="false" customHeight="false" outlineLevel="0" collapsed="false"/>
    <row r="9630" customFormat="false" ht="15" hidden="false" customHeight="false" outlineLevel="0" collapsed="false"/>
    <row r="9631" customFormat="false" ht="15" hidden="false" customHeight="false" outlineLevel="0" collapsed="false"/>
    <row r="9632" customFormat="false" ht="15" hidden="false" customHeight="false" outlineLevel="0" collapsed="false"/>
    <row r="9633" customFormat="false" ht="15" hidden="false" customHeight="false" outlineLevel="0" collapsed="false"/>
    <row r="9634" customFormat="false" ht="15" hidden="false" customHeight="false" outlineLevel="0" collapsed="false"/>
    <row r="9635" customFormat="false" ht="15" hidden="false" customHeight="false" outlineLevel="0" collapsed="false"/>
    <row r="9636" customFormat="false" ht="15" hidden="false" customHeight="false" outlineLevel="0" collapsed="false"/>
    <row r="9637" customFormat="false" ht="15" hidden="false" customHeight="false" outlineLevel="0" collapsed="false"/>
    <row r="9638" customFormat="false" ht="15" hidden="false" customHeight="false" outlineLevel="0" collapsed="false"/>
    <row r="9639" customFormat="false" ht="15" hidden="false" customHeight="false" outlineLevel="0" collapsed="false"/>
    <row r="9640" customFormat="false" ht="15" hidden="false" customHeight="false" outlineLevel="0" collapsed="false"/>
    <row r="9641" customFormat="false" ht="15" hidden="false" customHeight="false" outlineLevel="0" collapsed="false"/>
    <row r="9642" customFormat="false" ht="15" hidden="false" customHeight="false" outlineLevel="0" collapsed="false"/>
    <row r="9643" customFormat="false" ht="15" hidden="false" customHeight="false" outlineLevel="0" collapsed="false"/>
    <row r="9644" customFormat="false" ht="15" hidden="false" customHeight="false" outlineLevel="0" collapsed="false"/>
    <row r="9645" customFormat="false" ht="15" hidden="false" customHeight="false" outlineLevel="0" collapsed="false"/>
    <row r="9646" customFormat="false" ht="15" hidden="false" customHeight="false" outlineLevel="0" collapsed="false"/>
    <row r="9647" customFormat="false" ht="15" hidden="false" customHeight="false" outlineLevel="0" collapsed="false"/>
    <row r="9648" customFormat="false" ht="15" hidden="false" customHeight="false" outlineLevel="0" collapsed="false"/>
    <row r="9649" customFormat="false" ht="15" hidden="false" customHeight="false" outlineLevel="0" collapsed="false"/>
    <row r="9650" customFormat="false" ht="15" hidden="false" customHeight="false" outlineLevel="0" collapsed="false"/>
    <row r="9651" customFormat="false" ht="15" hidden="false" customHeight="false" outlineLevel="0" collapsed="false"/>
    <row r="9652" customFormat="false" ht="15" hidden="false" customHeight="false" outlineLevel="0" collapsed="false"/>
    <row r="9653" customFormat="false" ht="15" hidden="false" customHeight="false" outlineLevel="0" collapsed="false"/>
    <row r="9654" customFormat="false" ht="15" hidden="false" customHeight="false" outlineLevel="0" collapsed="false"/>
    <row r="9655" customFormat="false" ht="15" hidden="false" customHeight="false" outlineLevel="0" collapsed="false"/>
    <row r="9656" customFormat="false" ht="15" hidden="false" customHeight="false" outlineLevel="0" collapsed="false"/>
    <row r="9657" customFormat="false" ht="15" hidden="false" customHeight="false" outlineLevel="0" collapsed="false"/>
    <row r="9658" customFormat="false" ht="15" hidden="false" customHeight="false" outlineLevel="0" collapsed="false"/>
    <row r="9659" customFormat="false" ht="15" hidden="false" customHeight="false" outlineLevel="0" collapsed="false"/>
    <row r="9660" customFormat="false" ht="15" hidden="false" customHeight="false" outlineLevel="0" collapsed="false"/>
    <row r="9661" customFormat="false" ht="15" hidden="false" customHeight="false" outlineLevel="0" collapsed="false"/>
    <row r="9662" customFormat="false" ht="15" hidden="false" customHeight="false" outlineLevel="0" collapsed="false"/>
    <row r="9663" customFormat="false" ht="15" hidden="false" customHeight="false" outlineLevel="0" collapsed="false"/>
    <row r="9664" customFormat="false" ht="15" hidden="false" customHeight="false" outlineLevel="0" collapsed="false"/>
    <row r="9665" customFormat="false" ht="15" hidden="false" customHeight="false" outlineLevel="0" collapsed="false"/>
    <row r="9666" customFormat="false" ht="15" hidden="false" customHeight="false" outlineLevel="0" collapsed="false"/>
    <row r="9667" customFormat="false" ht="15" hidden="false" customHeight="false" outlineLevel="0" collapsed="false"/>
    <row r="9668" customFormat="false" ht="15" hidden="false" customHeight="false" outlineLevel="0" collapsed="false"/>
    <row r="9669" customFormat="false" ht="15" hidden="false" customHeight="false" outlineLevel="0" collapsed="false"/>
    <row r="9670" customFormat="false" ht="15" hidden="false" customHeight="false" outlineLevel="0" collapsed="false"/>
    <row r="9671" customFormat="false" ht="15" hidden="false" customHeight="false" outlineLevel="0" collapsed="false"/>
    <row r="9672" customFormat="false" ht="15" hidden="false" customHeight="false" outlineLevel="0" collapsed="false"/>
    <row r="9673" customFormat="false" ht="15" hidden="false" customHeight="false" outlineLevel="0" collapsed="false"/>
    <row r="9674" customFormat="false" ht="15" hidden="false" customHeight="false" outlineLevel="0" collapsed="false"/>
    <row r="9675" customFormat="false" ht="15" hidden="false" customHeight="false" outlineLevel="0" collapsed="false"/>
    <row r="9676" customFormat="false" ht="15" hidden="false" customHeight="false" outlineLevel="0" collapsed="false"/>
    <row r="9677" customFormat="false" ht="15" hidden="false" customHeight="false" outlineLevel="0" collapsed="false"/>
    <row r="9678" customFormat="false" ht="15" hidden="false" customHeight="false" outlineLevel="0" collapsed="false"/>
    <row r="9679" customFormat="false" ht="15" hidden="false" customHeight="false" outlineLevel="0" collapsed="false"/>
    <row r="9680" customFormat="false" ht="15" hidden="false" customHeight="false" outlineLevel="0" collapsed="false"/>
    <row r="9681" customFormat="false" ht="15" hidden="false" customHeight="false" outlineLevel="0" collapsed="false"/>
    <row r="9682" customFormat="false" ht="15" hidden="false" customHeight="false" outlineLevel="0" collapsed="false"/>
    <row r="9683" customFormat="false" ht="15" hidden="false" customHeight="false" outlineLevel="0" collapsed="false"/>
    <row r="9684" customFormat="false" ht="15" hidden="false" customHeight="false" outlineLevel="0" collapsed="false"/>
    <row r="9685" customFormat="false" ht="15" hidden="false" customHeight="false" outlineLevel="0" collapsed="false"/>
    <row r="9686" customFormat="false" ht="15" hidden="false" customHeight="false" outlineLevel="0" collapsed="false"/>
    <row r="9687" customFormat="false" ht="15" hidden="false" customHeight="false" outlineLevel="0" collapsed="false"/>
    <row r="9688" customFormat="false" ht="15" hidden="false" customHeight="false" outlineLevel="0" collapsed="false"/>
    <row r="9689" customFormat="false" ht="15" hidden="false" customHeight="false" outlineLevel="0" collapsed="false"/>
    <row r="9690" customFormat="false" ht="15" hidden="false" customHeight="false" outlineLevel="0" collapsed="false"/>
    <row r="9691" customFormat="false" ht="15" hidden="false" customHeight="false" outlineLevel="0" collapsed="false"/>
    <row r="9692" customFormat="false" ht="15" hidden="false" customHeight="false" outlineLevel="0" collapsed="false"/>
    <row r="9693" customFormat="false" ht="15" hidden="false" customHeight="false" outlineLevel="0" collapsed="false"/>
    <row r="9694" customFormat="false" ht="15" hidden="false" customHeight="false" outlineLevel="0" collapsed="false"/>
    <row r="9695" customFormat="false" ht="15" hidden="false" customHeight="false" outlineLevel="0" collapsed="false"/>
    <row r="9696" customFormat="false" ht="15" hidden="false" customHeight="false" outlineLevel="0" collapsed="false"/>
    <row r="9697" customFormat="false" ht="15" hidden="false" customHeight="false" outlineLevel="0" collapsed="false"/>
    <row r="9698" customFormat="false" ht="15" hidden="false" customHeight="false" outlineLevel="0" collapsed="false"/>
    <row r="9699" customFormat="false" ht="15" hidden="false" customHeight="false" outlineLevel="0" collapsed="false"/>
    <row r="9700" customFormat="false" ht="15" hidden="false" customHeight="false" outlineLevel="0" collapsed="false"/>
    <row r="9701" customFormat="false" ht="15" hidden="false" customHeight="false" outlineLevel="0" collapsed="false"/>
    <row r="9702" customFormat="false" ht="15" hidden="false" customHeight="false" outlineLevel="0" collapsed="false"/>
    <row r="9703" customFormat="false" ht="15" hidden="false" customHeight="false" outlineLevel="0" collapsed="false"/>
    <row r="9704" customFormat="false" ht="15" hidden="false" customHeight="false" outlineLevel="0" collapsed="false"/>
    <row r="9705" customFormat="false" ht="15" hidden="false" customHeight="false" outlineLevel="0" collapsed="false"/>
    <row r="9706" customFormat="false" ht="15" hidden="false" customHeight="false" outlineLevel="0" collapsed="false"/>
    <row r="9707" customFormat="false" ht="15" hidden="false" customHeight="false" outlineLevel="0" collapsed="false"/>
    <row r="9708" customFormat="false" ht="15" hidden="false" customHeight="false" outlineLevel="0" collapsed="false"/>
    <row r="9709" customFormat="false" ht="15" hidden="false" customHeight="false" outlineLevel="0" collapsed="false"/>
    <row r="9710" customFormat="false" ht="15" hidden="false" customHeight="false" outlineLevel="0" collapsed="false"/>
    <row r="9711" customFormat="false" ht="15" hidden="false" customHeight="false" outlineLevel="0" collapsed="false"/>
    <row r="9712" customFormat="false" ht="15" hidden="false" customHeight="false" outlineLevel="0" collapsed="false"/>
    <row r="9713" customFormat="false" ht="15" hidden="false" customHeight="false" outlineLevel="0" collapsed="false"/>
    <row r="9714" customFormat="false" ht="15" hidden="false" customHeight="false" outlineLevel="0" collapsed="false"/>
    <row r="9715" customFormat="false" ht="15" hidden="false" customHeight="false" outlineLevel="0" collapsed="false"/>
    <row r="9716" customFormat="false" ht="15" hidden="false" customHeight="false" outlineLevel="0" collapsed="false"/>
    <row r="9717" customFormat="false" ht="15" hidden="false" customHeight="false" outlineLevel="0" collapsed="false"/>
    <row r="9718" customFormat="false" ht="15" hidden="false" customHeight="false" outlineLevel="0" collapsed="false"/>
    <row r="9719" customFormat="false" ht="15" hidden="false" customHeight="false" outlineLevel="0" collapsed="false"/>
    <row r="9720" customFormat="false" ht="15" hidden="false" customHeight="false" outlineLevel="0" collapsed="false"/>
    <row r="9721" customFormat="false" ht="15" hidden="false" customHeight="false" outlineLevel="0" collapsed="false"/>
    <row r="9722" customFormat="false" ht="15" hidden="false" customHeight="false" outlineLevel="0" collapsed="false"/>
    <row r="9723" customFormat="false" ht="15" hidden="false" customHeight="false" outlineLevel="0" collapsed="false"/>
    <row r="9724" customFormat="false" ht="15" hidden="false" customHeight="false" outlineLevel="0" collapsed="false"/>
    <row r="9725" customFormat="false" ht="15" hidden="false" customHeight="false" outlineLevel="0" collapsed="false"/>
    <row r="9726" customFormat="false" ht="15" hidden="false" customHeight="false" outlineLevel="0" collapsed="false"/>
    <row r="9727" customFormat="false" ht="15" hidden="false" customHeight="false" outlineLevel="0" collapsed="false"/>
    <row r="9728" customFormat="false" ht="15" hidden="false" customHeight="false" outlineLevel="0" collapsed="false"/>
    <row r="9729" customFormat="false" ht="15" hidden="false" customHeight="false" outlineLevel="0" collapsed="false"/>
    <row r="9730" customFormat="false" ht="15" hidden="false" customHeight="false" outlineLevel="0" collapsed="false"/>
    <row r="9731" customFormat="false" ht="15" hidden="false" customHeight="false" outlineLevel="0" collapsed="false"/>
    <row r="9732" customFormat="false" ht="15" hidden="false" customHeight="false" outlineLevel="0" collapsed="false"/>
    <row r="9733" customFormat="false" ht="15" hidden="false" customHeight="false" outlineLevel="0" collapsed="false"/>
    <row r="9734" customFormat="false" ht="15" hidden="false" customHeight="false" outlineLevel="0" collapsed="false"/>
    <row r="9735" customFormat="false" ht="15" hidden="false" customHeight="false" outlineLevel="0" collapsed="false"/>
    <row r="9736" customFormat="false" ht="15" hidden="false" customHeight="false" outlineLevel="0" collapsed="false"/>
    <row r="9737" customFormat="false" ht="15" hidden="false" customHeight="false" outlineLevel="0" collapsed="false"/>
    <row r="9738" customFormat="false" ht="15" hidden="false" customHeight="false" outlineLevel="0" collapsed="false"/>
    <row r="9739" customFormat="false" ht="15" hidden="false" customHeight="false" outlineLevel="0" collapsed="false"/>
    <row r="9740" customFormat="false" ht="15" hidden="false" customHeight="false" outlineLevel="0" collapsed="false"/>
    <row r="9741" customFormat="false" ht="15" hidden="false" customHeight="false" outlineLevel="0" collapsed="false"/>
    <row r="9742" customFormat="false" ht="15" hidden="false" customHeight="false" outlineLevel="0" collapsed="false"/>
    <row r="9743" customFormat="false" ht="15" hidden="false" customHeight="false" outlineLevel="0" collapsed="false"/>
    <row r="9744" customFormat="false" ht="15" hidden="false" customHeight="false" outlineLevel="0" collapsed="false"/>
    <row r="9745" customFormat="false" ht="15" hidden="false" customHeight="false" outlineLevel="0" collapsed="false"/>
    <row r="9746" customFormat="false" ht="15" hidden="false" customHeight="false" outlineLevel="0" collapsed="false"/>
    <row r="9747" customFormat="false" ht="15" hidden="false" customHeight="false" outlineLevel="0" collapsed="false"/>
    <row r="9748" customFormat="false" ht="15" hidden="false" customHeight="false" outlineLevel="0" collapsed="false"/>
    <row r="9749" customFormat="false" ht="15" hidden="false" customHeight="false" outlineLevel="0" collapsed="false"/>
    <row r="9750" customFormat="false" ht="15" hidden="false" customHeight="false" outlineLevel="0" collapsed="false"/>
    <row r="9751" customFormat="false" ht="15" hidden="false" customHeight="false" outlineLevel="0" collapsed="false"/>
    <row r="9752" customFormat="false" ht="15" hidden="false" customHeight="false" outlineLevel="0" collapsed="false"/>
    <row r="9753" customFormat="false" ht="15" hidden="false" customHeight="false" outlineLevel="0" collapsed="false"/>
    <row r="9754" customFormat="false" ht="15" hidden="false" customHeight="false" outlineLevel="0" collapsed="false"/>
    <row r="9755" customFormat="false" ht="15" hidden="false" customHeight="false" outlineLevel="0" collapsed="false"/>
    <row r="9756" customFormat="false" ht="15" hidden="false" customHeight="false" outlineLevel="0" collapsed="false"/>
    <row r="9757" customFormat="false" ht="15" hidden="false" customHeight="false" outlineLevel="0" collapsed="false"/>
    <row r="9758" customFormat="false" ht="15" hidden="false" customHeight="false" outlineLevel="0" collapsed="false"/>
    <row r="9759" customFormat="false" ht="15" hidden="false" customHeight="false" outlineLevel="0" collapsed="false"/>
    <row r="9760" customFormat="false" ht="15" hidden="false" customHeight="false" outlineLevel="0" collapsed="false"/>
    <row r="9761" customFormat="false" ht="15" hidden="false" customHeight="false" outlineLevel="0" collapsed="false"/>
    <row r="9762" customFormat="false" ht="15" hidden="false" customHeight="false" outlineLevel="0" collapsed="false"/>
    <row r="9763" customFormat="false" ht="15" hidden="false" customHeight="false" outlineLevel="0" collapsed="false"/>
    <row r="9764" customFormat="false" ht="15" hidden="false" customHeight="false" outlineLevel="0" collapsed="false"/>
    <row r="9765" customFormat="false" ht="15" hidden="false" customHeight="false" outlineLevel="0" collapsed="false"/>
    <row r="9766" customFormat="false" ht="15" hidden="false" customHeight="false" outlineLevel="0" collapsed="false"/>
    <row r="9767" customFormat="false" ht="15" hidden="false" customHeight="false" outlineLevel="0" collapsed="false"/>
    <row r="9768" customFormat="false" ht="15" hidden="false" customHeight="false" outlineLevel="0" collapsed="false"/>
    <row r="9769" customFormat="false" ht="15" hidden="false" customHeight="false" outlineLevel="0" collapsed="false"/>
    <row r="9770" customFormat="false" ht="15" hidden="false" customHeight="false" outlineLevel="0" collapsed="false"/>
    <row r="9771" customFormat="false" ht="15" hidden="false" customHeight="false" outlineLevel="0" collapsed="false"/>
    <row r="9772" customFormat="false" ht="15" hidden="false" customHeight="false" outlineLevel="0" collapsed="false"/>
    <row r="9773" customFormat="false" ht="15" hidden="false" customHeight="false" outlineLevel="0" collapsed="false"/>
    <row r="9774" customFormat="false" ht="15" hidden="false" customHeight="false" outlineLevel="0" collapsed="false"/>
    <row r="9775" customFormat="false" ht="15" hidden="false" customHeight="false" outlineLevel="0" collapsed="false"/>
    <row r="9776" customFormat="false" ht="15" hidden="false" customHeight="false" outlineLevel="0" collapsed="false"/>
    <row r="9777" customFormat="false" ht="15" hidden="false" customHeight="false" outlineLevel="0" collapsed="false"/>
    <row r="9778" customFormat="false" ht="15" hidden="false" customHeight="false" outlineLevel="0" collapsed="false"/>
    <row r="9779" customFormat="false" ht="15" hidden="false" customHeight="false" outlineLevel="0" collapsed="false"/>
    <row r="9780" customFormat="false" ht="15" hidden="false" customHeight="false" outlineLevel="0" collapsed="false"/>
    <row r="9781" customFormat="false" ht="15" hidden="false" customHeight="false" outlineLevel="0" collapsed="false"/>
    <row r="9782" customFormat="false" ht="15" hidden="false" customHeight="false" outlineLevel="0" collapsed="false"/>
    <row r="9783" customFormat="false" ht="15" hidden="false" customHeight="false" outlineLevel="0" collapsed="false"/>
    <row r="9784" customFormat="false" ht="15" hidden="false" customHeight="false" outlineLevel="0" collapsed="false"/>
    <row r="9785" customFormat="false" ht="15" hidden="false" customHeight="false" outlineLevel="0" collapsed="false"/>
    <row r="9786" customFormat="false" ht="15" hidden="false" customHeight="false" outlineLevel="0" collapsed="false"/>
    <row r="9787" customFormat="false" ht="15" hidden="false" customHeight="false" outlineLevel="0" collapsed="false"/>
    <row r="9788" customFormat="false" ht="15" hidden="false" customHeight="false" outlineLevel="0" collapsed="false"/>
    <row r="9789" customFormat="false" ht="15" hidden="false" customHeight="false" outlineLevel="0" collapsed="false"/>
    <row r="9790" customFormat="false" ht="15" hidden="false" customHeight="false" outlineLevel="0" collapsed="false"/>
    <row r="9791" customFormat="false" ht="15" hidden="false" customHeight="false" outlineLevel="0" collapsed="false"/>
    <row r="9792" customFormat="false" ht="15" hidden="false" customHeight="false" outlineLevel="0" collapsed="false"/>
    <row r="9793" customFormat="false" ht="15" hidden="false" customHeight="false" outlineLevel="0" collapsed="false"/>
    <row r="9794" customFormat="false" ht="15" hidden="false" customHeight="false" outlineLevel="0" collapsed="false"/>
    <row r="9795" customFormat="false" ht="15" hidden="false" customHeight="false" outlineLevel="0" collapsed="false"/>
    <row r="9796" customFormat="false" ht="15" hidden="false" customHeight="false" outlineLevel="0" collapsed="false"/>
    <row r="9797" customFormat="false" ht="15" hidden="false" customHeight="false" outlineLevel="0" collapsed="false"/>
    <row r="9798" customFormat="false" ht="15" hidden="false" customHeight="false" outlineLevel="0" collapsed="false"/>
    <row r="9799" customFormat="false" ht="15" hidden="false" customHeight="false" outlineLevel="0" collapsed="false"/>
    <row r="9800" customFormat="false" ht="15" hidden="false" customHeight="false" outlineLevel="0" collapsed="false"/>
    <row r="9801" customFormat="false" ht="15" hidden="false" customHeight="false" outlineLevel="0" collapsed="false"/>
    <row r="9802" customFormat="false" ht="15" hidden="false" customHeight="false" outlineLevel="0" collapsed="false"/>
    <row r="9803" customFormat="false" ht="15" hidden="false" customHeight="false" outlineLevel="0" collapsed="false"/>
    <row r="9804" customFormat="false" ht="15" hidden="false" customHeight="false" outlineLevel="0" collapsed="false"/>
    <row r="9805" customFormat="false" ht="15" hidden="false" customHeight="false" outlineLevel="0" collapsed="false"/>
    <row r="9806" customFormat="false" ht="15" hidden="false" customHeight="false" outlineLevel="0" collapsed="false"/>
    <row r="9807" customFormat="false" ht="15" hidden="false" customHeight="false" outlineLevel="0" collapsed="false"/>
    <row r="9808" customFormat="false" ht="15" hidden="false" customHeight="false" outlineLevel="0" collapsed="false"/>
    <row r="9809" customFormat="false" ht="15" hidden="false" customHeight="false" outlineLevel="0" collapsed="false"/>
    <row r="9810" customFormat="false" ht="15" hidden="false" customHeight="false" outlineLevel="0" collapsed="false"/>
    <row r="9811" customFormat="false" ht="15" hidden="false" customHeight="false" outlineLevel="0" collapsed="false"/>
    <row r="9812" customFormat="false" ht="15" hidden="false" customHeight="false" outlineLevel="0" collapsed="false"/>
    <row r="9813" customFormat="false" ht="15" hidden="false" customHeight="false" outlineLevel="0" collapsed="false"/>
    <row r="9814" customFormat="false" ht="15" hidden="false" customHeight="false" outlineLevel="0" collapsed="false"/>
    <row r="9815" customFormat="false" ht="15" hidden="false" customHeight="false" outlineLevel="0" collapsed="false"/>
    <row r="9816" customFormat="false" ht="15" hidden="false" customHeight="false" outlineLevel="0" collapsed="false"/>
    <row r="9817" customFormat="false" ht="15" hidden="false" customHeight="false" outlineLevel="0" collapsed="false"/>
    <row r="9818" customFormat="false" ht="15" hidden="false" customHeight="false" outlineLevel="0" collapsed="false"/>
    <row r="9819" customFormat="false" ht="15" hidden="false" customHeight="false" outlineLevel="0" collapsed="false"/>
    <row r="9820" customFormat="false" ht="15" hidden="false" customHeight="false" outlineLevel="0" collapsed="false"/>
    <row r="9821" customFormat="false" ht="15" hidden="false" customHeight="false" outlineLevel="0" collapsed="false"/>
    <row r="9822" customFormat="false" ht="15" hidden="false" customHeight="false" outlineLevel="0" collapsed="false"/>
    <row r="9823" customFormat="false" ht="15" hidden="false" customHeight="false" outlineLevel="0" collapsed="false"/>
    <row r="9824" customFormat="false" ht="15" hidden="false" customHeight="false" outlineLevel="0" collapsed="false"/>
    <row r="9825" customFormat="false" ht="15" hidden="false" customHeight="false" outlineLevel="0" collapsed="false"/>
    <row r="9826" customFormat="false" ht="15" hidden="false" customHeight="false" outlineLevel="0" collapsed="false"/>
    <row r="9827" customFormat="false" ht="15" hidden="false" customHeight="false" outlineLevel="0" collapsed="false"/>
    <row r="9828" customFormat="false" ht="15" hidden="false" customHeight="false" outlineLevel="0" collapsed="false"/>
    <row r="9829" customFormat="false" ht="15" hidden="false" customHeight="false" outlineLevel="0" collapsed="false"/>
    <row r="9830" customFormat="false" ht="15" hidden="false" customHeight="false" outlineLevel="0" collapsed="false"/>
    <row r="9831" customFormat="false" ht="15" hidden="false" customHeight="false" outlineLevel="0" collapsed="false"/>
    <row r="9832" customFormat="false" ht="15" hidden="false" customHeight="false" outlineLevel="0" collapsed="false"/>
    <row r="9833" customFormat="false" ht="15" hidden="false" customHeight="false" outlineLevel="0" collapsed="false"/>
    <row r="9834" customFormat="false" ht="15" hidden="false" customHeight="false" outlineLevel="0" collapsed="false"/>
    <row r="9835" customFormat="false" ht="15" hidden="false" customHeight="false" outlineLevel="0" collapsed="false"/>
    <row r="9836" customFormat="false" ht="15" hidden="false" customHeight="false" outlineLevel="0" collapsed="false"/>
    <row r="9837" customFormat="false" ht="15" hidden="false" customHeight="false" outlineLevel="0" collapsed="false"/>
    <row r="9838" customFormat="false" ht="15" hidden="false" customHeight="false" outlineLevel="0" collapsed="false"/>
    <row r="9839" customFormat="false" ht="15" hidden="false" customHeight="false" outlineLevel="0" collapsed="false"/>
    <row r="9840" customFormat="false" ht="15" hidden="false" customHeight="false" outlineLevel="0" collapsed="false"/>
    <row r="9841" customFormat="false" ht="15" hidden="false" customHeight="false" outlineLevel="0" collapsed="false"/>
    <row r="9842" customFormat="false" ht="15" hidden="false" customHeight="false" outlineLevel="0" collapsed="false"/>
    <row r="9843" customFormat="false" ht="15" hidden="false" customHeight="false" outlineLevel="0" collapsed="false"/>
    <row r="9844" customFormat="false" ht="15" hidden="false" customHeight="false" outlineLevel="0" collapsed="false"/>
    <row r="9845" customFormat="false" ht="15" hidden="false" customHeight="false" outlineLevel="0" collapsed="false"/>
    <row r="9846" customFormat="false" ht="15" hidden="false" customHeight="false" outlineLevel="0" collapsed="false"/>
    <row r="9847" customFormat="false" ht="15" hidden="false" customHeight="false" outlineLevel="0" collapsed="false"/>
    <row r="9848" customFormat="false" ht="15" hidden="false" customHeight="false" outlineLevel="0" collapsed="false"/>
    <row r="9849" customFormat="false" ht="15" hidden="false" customHeight="false" outlineLevel="0" collapsed="false"/>
    <row r="9850" customFormat="false" ht="15" hidden="false" customHeight="false" outlineLevel="0" collapsed="false"/>
    <row r="9851" customFormat="false" ht="15" hidden="false" customHeight="false" outlineLevel="0" collapsed="false"/>
    <row r="9852" customFormat="false" ht="15" hidden="false" customHeight="false" outlineLevel="0" collapsed="false"/>
    <row r="9853" customFormat="false" ht="15" hidden="false" customHeight="false" outlineLevel="0" collapsed="false"/>
    <row r="9854" customFormat="false" ht="15" hidden="false" customHeight="false" outlineLevel="0" collapsed="false"/>
    <row r="9855" customFormat="false" ht="15" hidden="false" customHeight="false" outlineLevel="0" collapsed="false"/>
    <row r="9856" customFormat="false" ht="15" hidden="false" customHeight="false" outlineLevel="0" collapsed="false"/>
    <row r="9857" customFormat="false" ht="15" hidden="false" customHeight="false" outlineLevel="0" collapsed="false"/>
    <row r="9858" customFormat="false" ht="15" hidden="false" customHeight="false" outlineLevel="0" collapsed="false"/>
    <row r="9859" customFormat="false" ht="15" hidden="false" customHeight="false" outlineLevel="0" collapsed="false"/>
    <row r="9860" customFormat="false" ht="15" hidden="false" customHeight="false" outlineLevel="0" collapsed="false"/>
    <row r="9861" customFormat="false" ht="15" hidden="false" customHeight="false" outlineLevel="0" collapsed="false"/>
    <row r="9862" customFormat="false" ht="15" hidden="false" customHeight="false" outlineLevel="0" collapsed="false"/>
    <row r="9863" customFormat="false" ht="15" hidden="false" customHeight="false" outlineLevel="0" collapsed="false"/>
    <row r="9864" customFormat="false" ht="15" hidden="false" customHeight="false" outlineLevel="0" collapsed="false"/>
    <row r="9865" customFormat="false" ht="15" hidden="false" customHeight="false" outlineLevel="0" collapsed="false"/>
    <row r="9866" customFormat="false" ht="15" hidden="false" customHeight="false" outlineLevel="0" collapsed="false"/>
    <row r="9867" customFormat="false" ht="15" hidden="false" customHeight="false" outlineLevel="0" collapsed="false"/>
    <row r="9868" customFormat="false" ht="15" hidden="false" customHeight="false" outlineLevel="0" collapsed="false"/>
    <row r="9869" customFormat="false" ht="15" hidden="false" customHeight="false" outlineLevel="0" collapsed="false"/>
    <row r="9870" customFormat="false" ht="15" hidden="false" customHeight="false" outlineLevel="0" collapsed="false"/>
    <row r="9871" customFormat="false" ht="15" hidden="false" customHeight="false" outlineLevel="0" collapsed="false"/>
    <row r="9872" customFormat="false" ht="15" hidden="false" customHeight="false" outlineLevel="0" collapsed="false"/>
    <row r="9873" customFormat="false" ht="15" hidden="false" customHeight="false" outlineLevel="0" collapsed="false"/>
    <row r="9874" customFormat="false" ht="15" hidden="false" customHeight="false" outlineLevel="0" collapsed="false"/>
    <row r="9875" customFormat="false" ht="15" hidden="false" customHeight="false" outlineLevel="0" collapsed="false"/>
    <row r="9876" customFormat="false" ht="15" hidden="false" customHeight="false" outlineLevel="0" collapsed="false"/>
    <row r="9877" customFormat="false" ht="15" hidden="false" customHeight="false" outlineLevel="0" collapsed="false"/>
    <row r="9878" customFormat="false" ht="15" hidden="false" customHeight="false" outlineLevel="0" collapsed="false"/>
    <row r="9879" customFormat="false" ht="15" hidden="false" customHeight="false" outlineLevel="0" collapsed="false"/>
    <row r="9880" customFormat="false" ht="15" hidden="false" customHeight="false" outlineLevel="0" collapsed="false"/>
    <row r="9881" customFormat="false" ht="15" hidden="false" customHeight="false" outlineLevel="0" collapsed="false"/>
    <row r="9882" customFormat="false" ht="15" hidden="false" customHeight="false" outlineLevel="0" collapsed="false"/>
    <row r="9883" customFormat="false" ht="15" hidden="false" customHeight="false" outlineLevel="0" collapsed="false"/>
    <row r="9884" customFormat="false" ht="15" hidden="false" customHeight="false" outlineLevel="0" collapsed="false"/>
    <row r="9885" customFormat="false" ht="15" hidden="false" customHeight="false" outlineLevel="0" collapsed="false"/>
    <row r="9886" customFormat="false" ht="15" hidden="false" customHeight="false" outlineLevel="0" collapsed="false"/>
    <row r="9887" customFormat="false" ht="15" hidden="false" customHeight="false" outlineLevel="0" collapsed="false"/>
    <row r="9888" customFormat="false" ht="15" hidden="false" customHeight="false" outlineLevel="0" collapsed="false"/>
    <row r="9889" customFormat="false" ht="15" hidden="false" customHeight="false" outlineLevel="0" collapsed="false"/>
    <row r="9890" customFormat="false" ht="15" hidden="false" customHeight="false" outlineLevel="0" collapsed="false"/>
    <row r="9891" customFormat="false" ht="15" hidden="false" customHeight="false" outlineLevel="0" collapsed="false"/>
    <row r="9892" customFormat="false" ht="15" hidden="false" customHeight="false" outlineLevel="0" collapsed="false"/>
    <row r="9893" customFormat="false" ht="15" hidden="false" customHeight="false" outlineLevel="0" collapsed="false"/>
    <row r="9894" customFormat="false" ht="15" hidden="false" customHeight="false" outlineLevel="0" collapsed="false"/>
    <row r="9895" customFormat="false" ht="15" hidden="false" customHeight="false" outlineLevel="0" collapsed="false"/>
    <row r="9896" customFormat="false" ht="15" hidden="false" customHeight="false" outlineLevel="0" collapsed="false"/>
    <row r="9897" customFormat="false" ht="15" hidden="false" customHeight="false" outlineLevel="0" collapsed="false"/>
    <row r="9898" customFormat="false" ht="15" hidden="false" customHeight="false" outlineLevel="0" collapsed="false"/>
    <row r="9899" customFormat="false" ht="15" hidden="false" customHeight="false" outlineLevel="0" collapsed="false"/>
    <row r="9900" customFormat="false" ht="15" hidden="false" customHeight="false" outlineLevel="0" collapsed="false"/>
    <row r="9901" customFormat="false" ht="15" hidden="false" customHeight="false" outlineLevel="0" collapsed="false"/>
    <row r="9902" customFormat="false" ht="15" hidden="false" customHeight="false" outlineLevel="0" collapsed="false"/>
    <row r="9903" customFormat="false" ht="15" hidden="false" customHeight="false" outlineLevel="0" collapsed="false"/>
    <row r="9904" customFormat="false" ht="15" hidden="false" customHeight="false" outlineLevel="0" collapsed="false"/>
    <row r="9905" customFormat="false" ht="15" hidden="false" customHeight="false" outlineLevel="0" collapsed="false"/>
    <row r="9906" customFormat="false" ht="15" hidden="false" customHeight="false" outlineLevel="0" collapsed="false"/>
    <row r="9907" customFormat="false" ht="15" hidden="false" customHeight="false" outlineLevel="0" collapsed="false"/>
    <row r="9908" customFormat="false" ht="15" hidden="false" customHeight="false" outlineLevel="0" collapsed="false"/>
    <row r="9909" customFormat="false" ht="15" hidden="false" customHeight="false" outlineLevel="0" collapsed="false"/>
    <row r="9910" customFormat="false" ht="15" hidden="false" customHeight="false" outlineLevel="0" collapsed="false"/>
    <row r="9911" customFormat="false" ht="15" hidden="false" customHeight="false" outlineLevel="0" collapsed="false"/>
    <row r="9912" customFormat="false" ht="15" hidden="false" customHeight="false" outlineLevel="0" collapsed="false"/>
    <row r="9913" customFormat="false" ht="15" hidden="false" customHeight="false" outlineLevel="0" collapsed="false"/>
    <row r="9914" customFormat="false" ht="15" hidden="false" customHeight="false" outlineLevel="0" collapsed="false"/>
    <row r="9915" customFormat="false" ht="15" hidden="false" customHeight="false" outlineLevel="0" collapsed="false"/>
    <row r="9916" customFormat="false" ht="15" hidden="false" customHeight="false" outlineLevel="0" collapsed="false"/>
    <row r="9917" customFormat="false" ht="15" hidden="false" customHeight="false" outlineLevel="0" collapsed="false"/>
    <row r="9918" customFormat="false" ht="15" hidden="false" customHeight="false" outlineLevel="0" collapsed="false"/>
    <row r="9919" customFormat="false" ht="15" hidden="false" customHeight="false" outlineLevel="0" collapsed="false"/>
    <row r="9920" customFormat="false" ht="15" hidden="false" customHeight="false" outlineLevel="0" collapsed="false"/>
    <row r="9921" customFormat="false" ht="15" hidden="false" customHeight="false" outlineLevel="0" collapsed="false"/>
    <row r="9922" customFormat="false" ht="15" hidden="false" customHeight="false" outlineLevel="0" collapsed="false"/>
    <row r="9923" customFormat="false" ht="15" hidden="false" customHeight="false" outlineLevel="0" collapsed="false"/>
    <row r="9924" customFormat="false" ht="15" hidden="false" customHeight="false" outlineLevel="0" collapsed="false"/>
    <row r="9925" customFormat="false" ht="15" hidden="false" customHeight="false" outlineLevel="0" collapsed="false"/>
    <row r="9926" customFormat="false" ht="15" hidden="false" customHeight="false" outlineLevel="0" collapsed="false"/>
    <row r="9927" customFormat="false" ht="15" hidden="false" customHeight="false" outlineLevel="0" collapsed="false"/>
    <row r="9928" customFormat="false" ht="15" hidden="false" customHeight="false" outlineLevel="0" collapsed="false"/>
    <row r="9929" customFormat="false" ht="15" hidden="false" customHeight="false" outlineLevel="0" collapsed="false"/>
    <row r="9930" customFormat="false" ht="15" hidden="false" customHeight="false" outlineLevel="0" collapsed="false"/>
    <row r="9931" customFormat="false" ht="15" hidden="false" customHeight="false" outlineLevel="0" collapsed="false"/>
    <row r="9932" customFormat="false" ht="15" hidden="false" customHeight="false" outlineLevel="0" collapsed="false"/>
    <row r="9933" customFormat="false" ht="15" hidden="false" customHeight="false" outlineLevel="0" collapsed="false"/>
    <row r="9934" customFormat="false" ht="15" hidden="false" customHeight="false" outlineLevel="0" collapsed="false"/>
    <row r="9935" customFormat="false" ht="15" hidden="false" customHeight="false" outlineLevel="0" collapsed="false"/>
    <row r="9936" customFormat="false" ht="15" hidden="false" customHeight="false" outlineLevel="0" collapsed="false"/>
    <row r="9937" customFormat="false" ht="15" hidden="false" customHeight="false" outlineLevel="0" collapsed="false"/>
    <row r="9938" customFormat="false" ht="15" hidden="false" customHeight="false" outlineLevel="0" collapsed="false"/>
    <row r="9939" customFormat="false" ht="15" hidden="false" customHeight="false" outlineLevel="0" collapsed="false"/>
    <row r="9940" customFormat="false" ht="15" hidden="false" customHeight="false" outlineLevel="0" collapsed="false"/>
    <row r="9941" customFormat="false" ht="15" hidden="false" customHeight="false" outlineLevel="0" collapsed="false"/>
    <row r="9942" customFormat="false" ht="15" hidden="false" customHeight="false" outlineLevel="0" collapsed="false"/>
    <row r="9943" customFormat="false" ht="15" hidden="false" customHeight="false" outlineLevel="0" collapsed="false"/>
    <row r="9944" customFormat="false" ht="15" hidden="false" customHeight="false" outlineLevel="0" collapsed="false"/>
    <row r="9945" customFormat="false" ht="15" hidden="false" customHeight="false" outlineLevel="0" collapsed="false"/>
    <row r="9946" customFormat="false" ht="15" hidden="false" customHeight="false" outlineLevel="0" collapsed="false"/>
    <row r="9947" customFormat="false" ht="15" hidden="false" customHeight="false" outlineLevel="0" collapsed="false"/>
    <row r="9948" customFormat="false" ht="15" hidden="false" customHeight="false" outlineLevel="0" collapsed="false"/>
    <row r="9949" customFormat="false" ht="15" hidden="false" customHeight="false" outlineLevel="0" collapsed="false"/>
    <row r="9950" customFormat="false" ht="15" hidden="false" customHeight="false" outlineLevel="0" collapsed="false"/>
    <row r="9951" customFormat="false" ht="15" hidden="false" customHeight="false" outlineLevel="0" collapsed="false"/>
    <row r="9952" customFormat="false" ht="15" hidden="false" customHeight="false" outlineLevel="0" collapsed="false"/>
    <row r="9953" customFormat="false" ht="15" hidden="false" customHeight="false" outlineLevel="0" collapsed="false"/>
    <row r="9954" customFormat="false" ht="15" hidden="false" customHeight="false" outlineLevel="0" collapsed="false"/>
    <row r="9955" customFormat="false" ht="15" hidden="false" customHeight="false" outlineLevel="0" collapsed="false"/>
    <row r="9956" customFormat="false" ht="15" hidden="false" customHeight="false" outlineLevel="0" collapsed="false"/>
    <row r="9957" customFormat="false" ht="15" hidden="false" customHeight="false" outlineLevel="0" collapsed="false"/>
    <row r="9958" customFormat="false" ht="15" hidden="false" customHeight="false" outlineLevel="0" collapsed="false"/>
    <row r="9959" customFormat="false" ht="15" hidden="false" customHeight="false" outlineLevel="0" collapsed="false"/>
    <row r="9960" customFormat="false" ht="15" hidden="false" customHeight="false" outlineLevel="0" collapsed="false"/>
    <row r="9961" customFormat="false" ht="15" hidden="false" customHeight="false" outlineLevel="0" collapsed="false"/>
    <row r="9962" customFormat="false" ht="15" hidden="false" customHeight="false" outlineLevel="0" collapsed="false"/>
    <row r="9963" customFormat="false" ht="15" hidden="false" customHeight="false" outlineLevel="0" collapsed="false"/>
    <row r="9964" customFormat="false" ht="15" hidden="false" customHeight="false" outlineLevel="0" collapsed="false"/>
    <row r="9965" customFormat="false" ht="15" hidden="false" customHeight="false" outlineLevel="0" collapsed="false"/>
    <row r="9966" customFormat="false" ht="15" hidden="false" customHeight="false" outlineLevel="0" collapsed="false"/>
    <row r="9967" customFormat="false" ht="15" hidden="false" customHeight="false" outlineLevel="0" collapsed="false"/>
    <row r="9968" customFormat="false" ht="15" hidden="false" customHeight="false" outlineLevel="0" collapsed="false"/>
    <row r="9969" customFormat="false" ht="15" hidden="false" customHeight="false" outlineLevel="0" collapsed="false"/>
    <row r="9970" customFormat="false" ht="15" hidden="false" customHeight="false" outlineLevel="0" collapsed="false"/>
    <row r="9971" customFormat="false" ht="15" hidden="false" customHeight="false" outlineLevel="0" collapsed="false"/>
    <row r="9972" customFormat="false" ht="15" hidden="false" customHeight="false" outlineLevel="0" collapsed="false"/>
    <row r="9973" customFormat="false" ht="15" hidden="false" customHeight="false" outlineLevel="0" collapsed="false"/>
    <row r="9974" customFormat="false" ht="15" hidden="false" customHeight="false" outlineLevel="0" collapsed="false"/>
    <row r="9975" customFormat="false" ht="15" hidden="false" customHeight="false" outlineLevel="0" collapsed="false"/>
    <row r="9976" customFormat="false" ht="15" hidden="false" customHeight="false" outlineLevel="0" collapsed="false"/>
    <row r="9977" customFormat="false" ht="15" hidden="false" customHeight="false" outlineLevel="0" collapsed="false"/>
    <row r="9978" customFormat="false" ht="15" hidden="false" customHeight="false" outlineLevel="0" collapsed="false"/>
    <row r="9979" customFormat="false" ht="15" hidden="false" customHeight="false" outlineLevel="0" collapsed="false"/>
    <row r="9980" customFormat="false" ht="15" hidden="false" customHeight="false" outlineLevel="0" collapsed="false"/>
    <row r="9981" customFormat="false" ht="15" hidden="false" customHeight="false" outlineLevel="0" collapsed="false"/>
    <row r="9982" customFormat="false" ht="15" hidden="false" customHeight="false" outlineLevel="0" collapsed="false"/>
    <row r="9983" customFormat="false" ht="15" hidden="false" customHeight="false" outlineLevel="0" collapsed="false"/>
    <row r="9984" customFormat="false" ht="15" hidden="false" customHeight="false" outlineLevel="0" collapsed="false"/>
    <row r="9985" customFormat="false" ht="15" hidden="false" customHeight="false" outlineLevel="0" collapsed="false"/>
    <row r="9986" customFormat="false" ht="15" hidden="false" customHeight="false" outlineLevel="0" collapsed="false"/>
    <row r="9987" customFormat="false" ht="15" hidden="false" customHeight="false" outlineLevel="0" collapsed="false"/>
    <row r="9988" customFormat="false" ht="15" hidden="false" customHeight="false" outlineLevel="0" collapsed="false"/>
    <row r="9989" customFormat="false" ht="15" hidden="false" customHeight="false" outlineLevel="0" collapsed="false"/>
    <row r="9990" customFormat="false" ht="15" hidden="false" customHeight="false" outlineLevel="0" collapsed="false"/>
    <row r="9991" customFormat="false" ht="15" hidden="false" customHeight="false" outlineLevel="0" collapsed="false"/>
    <row r="9992" customFormat="false" ht="15" hidden="false" customHeight="false" outlineLevel="0" collapsed="false"/>
    <row r="9993" customFormat="false" ht="15" hidden="false" customHeight="false" outlineLevel="0" collapsed="false"/>
    <row r="9994" customFormat="false" ht="15" hidden="false" customHeight="false" outlineLevel="0" collapsed="false"/>
    <row r="9995" customFormat="false" ht="15" hidden="false" customHeight="false" outlineLevel="0" collapsed="false"/>
    <row r="9996" customFormat="false" ht="15" hidden="false" customHeight="false" outlineLevel="0" collapsed="false"/>
    <row r="9997" customFormat="false" ht="15" hidden="false" customHeight="false" outlineLevel="0" collapsed="false"/>
    <row r="9998" customFormat="false" ht="15" hidden="false" customHeight="false" outlineLevel="0" collapsed="false"/>
    <row r="9999" customFormat="false" ht="15" hidden="false" customHeight="false" outlineLevel="0" collapsed="false"/>
    <row r="10000" customFormat="false" ht="15" hidden="false" customHeight="false" outlineLevel="0" collapsed="false"/>
    <row r="10001" customFormat="false" ht="15" hidden="false" customHeight="false" outlineLevel="0" collapsed="false"/>
    <row r="10002" customFormat="false" ht="15" hidden="false" customHeight="false" outlineLevel="0" collapsed="false"/>
    <row r="10003" customFormat="false" ht="15" hidden="false" customHeight="false" outlineLevel="0" collapsed="false"/>
    <row r="10004" customFormat="false" ht="15" hidden="false" customHeight="false" outlineLevel="0" collapsed="false"/>
    <row r="10005" customFormat="false" ht="15" hidden="false" customHeight="false" outlineLevel="0" collapsed="false"/>
    <row r="10006" customFormat="false" ht="15" hidden="false" customHeight="false" outlineLevel="0" collapsed="false"/>
    <row r="10007" customFormat="false" ht="15" hidden="false" customHeight="false" outlineLevel="0" collapsed="false"/>
    <row r="10008" customFormat="false" ht="15" hidden="false" customHeight="false" outlineLevel="0" collapsed="false"/>
    <row r="10009" customFormat="false" ht="15" hidden="false" customHeight="false" outlineLevel="0" collapsed="false"/>
    <row r="10010" customFormat="false" ht="15" hidden="false" customHeight="false" outlineLevel="0" collapsed="false"/>
    <row r="10011" customFormat="false" ht="15" hidden="false" customHeight="false" outlineLevel="0" collapsed="false"/>
    <row r="10012" customFormat="false" ht="15" hidden="false" customHeight="false" outlineLevel="0" collapsed="false"/>
    <row r="10013" customFormat="false" ht="15" hidden="false" customHeight="false" outlineLevel="0" collapsed="false"/>
    <row r="10014" customFormat="false" ht="15" hidden="false" customHeight="false" outlineLevel="0" collapsed="false"/>
    <row r="10015" customFormat="false" ht="15" hidden="false" customHeight="false" outlineLevel="0" collapsed="false"/>
    <row r="10016" customFormat="false" ht="15" hidden="false" customHeight="false" outlineLevel="0" collapsed="false"/>
    <row r="10017" customFormat="false" ht="15" hidden="false" customHeight="false" outlineLevel="0" collapsed="false"/>
    <row r="10018" customFormat="false" ht="15" hidden="false" customHeight="false" outlineLevel="0" collapsed="false"/>
    <row r="10019" customFormat="false" ht="15" hidden="false" customHeight="false" outlineLevel="0" collapsed="false"/>
    <row r="10020" customFormat="false" ht="15" hidden="false" customHeight="false" outlineLevel="0" collapsed="false"/>
    <row r="10021" customFormat="false" ht="15" hidden="false" customHeight="false" outlineLevel="0" collapsed="false"/>
    <row r="10022" customFormat="false" ht="15" hidden="false" customHeight="false" outlineLevel="0" collapsed="false"/>
    <row r="10023" customFormat="false" ht="15" hidden="false" customHeight="false" outlineLevel="0" collapsed="false"/>
    <row r="10024" customFormat="false" ht="15" hidden="false" customHeight="false" outlineLevel="0" collapsed="false"/>
    <row r="10025" customFormat="false" ht="15" hidden="false" customHeight="false" outlineLevel="0" collapsed="false"/>
    <row r="10026" customFormat="false" ht="15" hidden="false" customHeight="false" outlineLevel="0" collapsed="false"/>
    <row r="10027" customFormat="false" ht="15" hidden="false" customHeight="false" outlineLevel="0" collapsed="false"/>
    <row r="10028" customFormat="false" ht="15" hidden="false" customHeight="false" outlineLevel="0" collapsed="false"/>
    <row r="10029" customFormat="false" ht="15" hidden="false" customHeight="false" outlineLevel="0" collapsed="false"/>
    <row r="10030" customFormat="false" ht="15" hidden="false" customHeight="false" outlineLevel="0" collapsed="false"/>
    <row r="10031" customFormat="false" ht="15" hidden="false" customHeight="false" outlineLevel="0" collapsed="false"/>
    <row r="10032" customFormat="false" ht="15" hidden="false" customHeight="false" outlineLevel="0" collapsed="false"/>
    <row r="10033" customFormat="false" ht="15" hidden="false" customHeight="false" outlineLevel="0" collapsed="false"/>
    <row r="10034" customFormat="false" ht="15" hidden="false" customHeight="false" outlineLevel="0" collapsed="false"/>
    <row r="10035" customFormat="false" ht="15" hidden="false" customHeight="false" outlineLevel="0" collapsed="false"/>
    <row r="10036" customFormat="false" ht="15" hidden="false" customHeight="false" outlineLevel="0" collapsed="false"/>
    <row r="10037" customFormat="false" ht="15" hidden="false" customHeight="false" outlineLevel="0" collapsed="false"/>
    <row r="10038" customFormat="false" ht="15" hidden="false" customHeight="false" outlineLevel="0" collapsed="false"/>
    <row r="10039" customFormat="false" ht="15" hidden="false" customHeight="false" outlineLevel="0" collapsed="false"/>
    <row r="10040" customFormat="false" ht="15" hidden="false" customHeight="false" outlineLevel="0" collapsed="false"/>
    <row r="10041" customFormat="false" ht="15" hidden="false" customHeight="false" outlineLevel="0" collapsed="false"/>
    <row r="10042" customFormat="false" ht="15" hidden="false" customHeight="false" outlineLevel="0" collapsed="false"/>
    <row r="10043" customFormat="false" ht="15" hidden="false" customHeight="false" outlineLevel="0" collapsed="false"/>
    <row r="10044" customFormat="false" ht="15" hidden="false" customHeight="false" outlineLevel="0" collapsed="false"/>
    <row r="10045" customFormat="false" ht="15" hidden="false" customHeight="false" outlineLevel="0" collapsed="false"/>
    <row r="10046" customFormat="false" ht="15" hidden="false" customHeight="false" outlineLevel="0" collapsed="false"/>
    <row r="10047" customFormat="false" ht="15" hidden="false" customHeight="false" outlineLevel="0" collapsed="false"/>
    <row r="10048" customFormat="false" ht="15" hidden="false" customHeight="false" outlineLevel="0" collapsed="false"/>
    <row r="10049" customFormat="false" ht="15" hidden="false" customHeight="false" outlineLevel="0" collapsed="false"/>
    <row r="10050" customFormat="false" ht="15" hidden="false" customHeight="false" outlineLevel="0" collapsed="false"/>
    <row r="10051" customFormat="false" ht="15" hidden="false" customHeight="false" outlineLevel="0" collapsed="false"/>
    <row r="10052" customFormat="false" ht="15" hidden="false" customHeight="false" outlineLevel="0" collapsed="false"/>
    <row r="10053" customFormat="false" ht="15" hidden="false" customHeight="false" outlineLevel="0" collapsed="false"/>
    <row r="10054" customFormat="false" ht="15" hidden="false" customHeight="false" outlineLevel="0" collapsed="false"/>
    <row r="10055" customFormat="false" ht="15" hidden="false" customHeight="false" outlineLevel="0" collapsed="false"/>
    <row r="10056" customFormat="false" ht="15" hidden="false" customHeight="false" outlineLevel="0" collapsed="false"/>
    <row r="10057" customFormat="false" ht="15" hidden="false" customHeight="false" outlineLevel="0" collapsed="false"/>
    <row r="10058" customFormat="false" ht="15" hidden="false" customHeight="false" outlineLevel="0" collapsed="false"/>
    <row r="10059" customFormat="false" ht="15" hidden="false" customHeight="false" outlineLevel="0" collapsed="false"/>
    <row r="10060" customFormat="false" ht="15" hidden="false" customHeight="false" outlineLevel="0" collapsed="false"/>
    <row r="10061" customFormat="false" ht="15" hidden="false" customHeight="false" outlineLevel="0" collapsed="false"/>
    <row r="10062" customFormat="false" ht="15" hidden="false" customHeight="false" outlineLevel="0" collapsed="false"/>
    <row r="10063" customFormat="false" ht="15" hidden="false" customHeight="false" outlineLevel="0" collapsed="false"/>
    <row r="10064" customFormat="false" ht="15" hidden="false" customHeight="false" outlineLevel="0" collapsed="false"/>
    <row r="10065" customFormat="false" ht="15" hidden="false" customHeight="false" outlineLevel="0" collapsed="false"/>
    <row r="10066" customFormat="false" ht="15" hidden="false" customHeight="false" outlineLevel="0" collapsed="false"/>
    <row r="10067" customFormat="false" ht="15" hidden="false" customHeight="false" outlineLevel="0" collapsed="false"/>
    <row r="10068" customFormat="false" ht="15" hidden="false" customHeight="false" outlineLevel="0" collapsed="false"/>
    <row r="10069" customFormat="false" ht="15" hidden="false" customHeight="false" outlineLevel="0" collapsed="false"/>
    <row r="10070" customFormat="false" ht="15" hidden="false" customHeight="false" outlineLevel="0" collapsed="false"/>
    <row r="10071" customFormat="false" ht="15" hidden="false" customHeight="false" outlineLevel="0" collapsed="false"/>
    <row r="10072" customFormat="false" ht="15" hidden="false" customHeight="false" outlineLevel="0" collapsed="false"/>
    <row r="10073" customFormat="false" ht="15" hidden="false" customHeight="false" outlineLevel="0" collapsed="false"/>
    <row r="10074" customFormat="false" ht="15" hidden="false" customHeight="false" outlineLevel="0" collapsed="false"/>
    <row r="10075" customFormat="false" ht="15" hidden="false" customHeight="false" outlineLevel="0" collapsed="false"/>
    <row r="10076" customFormat="false" ht="15" hidden="false" customHeight="false" outlineLevel="0" collapsed="false"/>
    <row r="10077" customFormat="false" ht="15" hidden="false" customHeight="false" outlineLevel="0" collapsed="false"/>
    <row r="10078" customFormat="false" ht="15" hidden="false" customHeight="false" outlineLevel="0" collapsed="false"/>
    <row r="10079" customFormat="false" ht="15" hidden="false" customHeight="false" outlineLevel="0" collapsed="false"/>
    <row r="10080" customFormat="false" ht="15" hidden="false" customHeight="false" outlineLevel="0" collapsed="false"/>
    <row r="10081" customFormat="false" ht="15" hidden="false" customHeight="false" outlineLevel="0" collapsed="false"/>
    <row r="10082" customFormat="false" ht="15" hidden="false" customHeight="false" outlineLevel="0" collapsed="false"/>
    <row r="10083" customFormat="false" ht="15" hidden="false" customHeight="false" outlineLevel="0" collapsed="false"/>
    <row r="10084" customFormat="false" ht="15" hidden="false" customHeight="false" outlineLevel="0" collapsed="false"/>
    <row r="10085" customFormat="false" ht="15" hidden="false" customHeight="false" outlineLevel="0" collapsed="false"/>
    <row r="10086" customFormat="false" ht="15" hidden="false" customHeight="false" outlineLevel="0" collapsed="false"/>
    <row r="10087" customFormat="false" ht="15" hidden="false" customHeight="false" outlineLevel="0" collapsed="false"/>
    <row r="10088" customFormat="false" ht="15" hidden="false" customHeight="false" outlineLevel="0" collapsed="false"/>
    <row r="10089" customFormat="false" ht="15" hidden="false" customHeight="false" outlineLevel="0" collapsed="false"/>
    <row r="10090" customFormat="false" ht="15" hidden="false" customHeight="false" outlineLevel="0" collapsed="false"/>
    <row r="10091" customFormat="false" ht="15" hidden="false" customHeight="false" outlineLevel="0" collapsed="false"/>
    <row r="10092" customFormat="false" ht="15" hidden="false" customHeight="false" outlineLevel="0" collapsed="false"/>
    <row r="10093" customFormat="false" ht="15" hidden="false" customHeight="false" outlineLevel="0" collapsed="false"/>
    <row r="10094" customFormat="false" ht="15" hidden="false" customHeight="false" outlineLevel="0" collapsed="false"/>
    <row r="10095" customFormat="false" ht="15" hidden="false" customHeight="false" outlineLevel="0" collapsed="false"/>
    <row r="10096" customFormat="false" ht="15" hidden="false" customHeight="false" outlineLevel="0" collapsed="false"/>
    <row r="10097" customFormat="false" ht="15" hidden="false" customHeight="false" outlineLevel="0" collapsed="false"/>
    <row r="10098" customFormat="false" ht="15" hidden="false" customHeight="false" outlineLevel="0" collapsed="false"/>
    <row r="10099" customFormat="false" ht="15" hidden="false" customHeight="false" outlineLevel="0" collapsed="false"/>
    <row r="10100" customFormat="false" ht="15" hidden="false" customHeight="false" outlineLevel="0" collapsed="false"/>
    <row r="10101" customFormat="false" ht="15" hidden="false" customHeight="false" outlineLevel="0" collapsed="false"/>
    <row r="10102" customFormat="false" ht="15" hidden="false" customHeight="false" outlineLevel="0" collapsed="false"/>
    <row r="10103" customFormat="false" ht="15" hidden="false" customHeight="false" outlineLevel="0" collapsed="false"/>
    <row r="10104" customFormat="false" ht="15" hidden="false" customHeight="false" outlineLevel="0" collapsed="false"/>
    <row r="10105" customFormat="false" ht="15" hidden="false" customHeight="false" outlineLevel="0" collapsed="false"/>
    <row r="10106" customFormat="false" ht="15" hidden="false" customHeight="false" outlineLevel="0" collapsed="false"/>
    <row r="10107" customFormat="false" ht="15" hidden="false" customHeight="false" outlineLevel="0" collapsed="false"/>
    <row r="10108" customFormat="false" ht="15" hidden="false" customHeight="false" outlineLevel="0" collapsed="false"/>
    <row r="10109" customFormat="false" ht="15" hidden="false" customHeight="false" outlineLevel="0" collapsed="false"/>
    <row r="10110" customFormat="false" ht="15" hidden="false" customHeight="false" outlineLevel="0" collapsed="false"/>
    <row r="10111" customFormat="false" ht="15" hidden="false" customHeight="false" outlineLevel="0" collapsed="false"/>
    <row r="10112" customFormat="false" ht="15" hidden="false" customHeight="false" outlineLevel="0" collapsed="false"/>
    <row r="10113" customFormat="false" ht="15" hidden="false" customHeight="false" outlineLevel="0" collapsed="false"/>
    <row r="10114" customFormat="false" ht="15" hidden="false" customHeight="false" outlineLevel="0" collapsed="false"/>
    <row r="10115" customFormat="false" ht="15" hidden="false" customHeight="false" outlineLevel="0" collapsed="false"/>
    <row r="10116" customFormat="false" ht="15" hidden="false" customHeight="false" outlineLevel="0" collapsed="false"/>
    <row r="10117" customFormat="false" ht="15" hidden="false" customHeight="false" outlineLevel="0" collapsed="false"/>
    <row r="10118" customFormat="false" ht="15" hidden="false" customHeight="false" outlineLevel="0" collapsed="false"/>
    <row r="10119" customFormat="false" ht="15" hidden="false" customHeight="false" outlineLevel="0" collapsed="false"/>
    <row r="10120" customFormat="false" ht="15" hidden="false" customHeight="false" outlineLevel="0" collapsed="false"/>
    <row r="10121" customFormat="false" ht="15" hidden="false" customHeight="false" outlineLevel="0" collapsed="false"/>
    <row r="10122" customFormat="false" ht="15" hidden="false" customHeight="false" outlineLevel="0" collapsed="false"/>
    <row r="10123" customFormat="false" ht="15" hidden="false" customHeight="false" outlineLevel="0" collapsed="false"/>
    <row r="10124" customFormat="false" ht="15" hidden="false" customHeight="false" outlineLevel="0" collapsed="false"/>
    <row r="10125" customFormat="false" ht="15" hidden="false" customHeight="false" outlineLevel="0" collapsed="false"/>
    <row r="10126" customFormat="false" ht="15" hidden="false" customHeight="false" outlineLevel="0" collapsed="false"/>
    <row r="10127" customFormat="false" ht="15" hidden="false" customHeight="false" outlineLevel="0" collapsed="false"/>
    <row r="10128" customFormat="false" ht="15" hidden="false" customHeight="false" outlineLevel="0" collapsed="false"/>
    <row r="10129" customFormat="false" ht="15" hidden="false" customHeight="false" outlineLevel="0" collapsed="false"/>
    <row r="10130" customFormat="false" ht="15" hidden="false" customHeight="false" outlineLevel="0" collapsed="false"/>
    <row r="10131" customFormat="false" ht="15" hidden="false" customHeight="false" outlineLevel="0" collapsed="false"/>
    <row r="10132" customFormat="false" ht="15" hidden="false" customHeight="false" outlineLevel="0" collapsed="false"/>
    <row r="10133" customFormat="false" ht="15" hidden="false" customHeight="false" outlineLevel="0" collapsed="false"/>
    <row r="10134" customFormat="false" ht="15" hidden="false" customHeight="false" outlineLevel="0" collapsed="false"/>
    <row r="10135" customFormat="false" ht="15" hidden="false" customHeight="false" outlineLevel="0" collapsed="false"/>
    <row r="10136" customFormat="false" ht="15" hidden="false" customHeight="false" outlineLevel="0" collapsed="false"/>
    <row r="10137" customFormat="false" ht="15" hidden="false" customHeight="false" outlineLevel="0" collapsed="false"/>
    <row r="10138" customFormat="false" ht="15" hidden="false" customHeight="false" outlineLevel="0" collapsed="false"/>
    <row r="10139" customFormat="false" ht="15" hidden="false" customHeight="false" outlineLevel="0" collapsed="false"/>
    <row r="10140" customFormat="false" ht="15" hidden="false" customHeight="false" outlineLevel="0" collapsed="false"/>
    <row r="10141" customFormat="false" ht="15" hidden="false" customHeight="false" outlineLevel="0" collapsed="false"/>
    <row r="10142" customFormat="false" ht="15" hidden="false" customHeight="false" outlineLevel="0" collapsed="false"/>
    <row r="10143" customFormat="false" ht="15" hidden="false" customHeight="false" outlineLevel="0" collapsed="false"/>
    <row r="10144" customFormat="false" ht="15" hidden="false" customHeight="false" outlineLevel="0" collapsed="false"/>
    <row r="10145" customFormat="false" ht="15" hidden="false" customHeight="false" outlineLevel="0" collapsed="false"/>
    <row r="10146" customFormat="false" ht="15" hidden="false" customHeight="false" outlineLevel="0" collapsed="false"/>
    <row r="10147" customFormat="false" ht="15" hidden="false" customHeight="false" outlineLevel="0" collapsed="false"/>
    <row r="10148" customFormat="false" ht="15" hidden="false" customHeight="false" outlineLevel="0" collapsed="false"/>
    <row r="10149" customFormat="false" ht="15" hidden="false" customHeight="false" outlineLevel="0" collapsed="false"/>
    <row r="10150" customFormat="false" ht="15" hidden="false" customHeight="false" outlineLevel="0" collapsed="false"/>
    <row r="10151" customFormat="false" ht="15" hidden="false" customHeight="false" outlineLevel="0" collapsed="false"/>
    <row r="10152" customFormat="false" ht="15" hidden="false" customHeight="false" outlineLevel="0" collapsed="false"/>
    <row r="10153" customFormat="false" ht="15" hidden="false" customHeight="false" outlineLevel="0" collapsed="false"/>
    <row r="10154" customFormat="false" ht="15" hidden="false" customHeight="false" outlineLevel="0" collapsed="false"/>
    <row r="10155" customFormat="false" ht="15" hidden="false" customHeight="false" outlineLevel="0" collapsed="false"/>
    <row r="10156" customFormat="false" ht="15" hidden="false" customHeight="false" outlineLevel="0" collapsed="false"/>
    <row r="10157" customFormat="false" ht="15" hidden="false" customHeight="false" outlineLevel="0" collapsed="false"/>
    <row r="10158" customFormat="false" ht="15" hidden="false" customHeight="false" outlineLevel="0" collapsed="false"/>
    <row r="10159" customFormat="false" ht="15" hidden="false" customHeight="false" outlineLevel="0" collapsed="false"/>
    <row r="10160" customFormat="false" ht="15" hidden="false" customHeight="false" outlineLevel="0" collapsed="false"/>
    <row r="10161" customFormat="false" ht="15" hidden="false" customHeight="false" outlineLevel="0" collapsed="false"/>
    <row r="10162" customFormat="false" ht="15" hidden="false" customHeight="false" outlineLevel="0" collapsed="false"/>
    <row r="10163" customFormat="false" ht="15" hidden="false" customHeight="false" outlineLevel="0" collapsed="false"/>
    <row r="10164" customFormat="false" ht="15" hidden="false" customHeight="false" outlineLevel="0" collapsed="false"/>
    <row r="10165" customFormat="false" ht="15" hidden="false" customHeight="false" outlineLevel="0" collapsed="false"/>
    <row r="10166" customFormat="false" ht="15" hidden="false" customHeight="false" outlineLevel="0" collapsed="false"/>
    <row r="10167" customFormat="false" ht="15" hidden="false" customHeight="false" outlineLevel="0" collapsed="false"/>
    <row r="10168" customFormat="false" ht="15" hidden="false" customHeight="false" outlineLevel="0" collapsed="false"/>
    <row r="10169" customFormat="false" ht="15" hidden="false" customHeight="false" outlineLevel="0" collapsed="false"/>
    <row r="10170" customFormat="false" ht="15" hidden="false" customHeight="false" outlineLevel="0" collapsed="false"/>
    <row r="10171" customFormat="false" ht="15" hidden="false" customHeight="false" outlineLevel="0" collapsed="false"/>
    <row r="10172" customFormat="false" ht="15" hidden="false" customHeight="false" outlineLevel="0" collapsed="false"/>
    <row r="10173" customFormat="false" ht="15" hidden="false" customHeight="false" outlineLevel="0" collapsed="false"/>
    <row r="10174" customFormat="false" ht="15" hidden="false" customHeight="false" outlineLevel="0" collapsed="false"/>
    <row r="10175" customFormat="false" ht="15" hidden="false" customHeight="false" outlineLevel="0" collapsed="false"/>
    <row r="10176" customFormat="false" ht="15" hidden="false" customHeight="false" outlineLevel="0" collapsed="false"/>
    <row r="10177" customFormat="false" ht="15" hidden="false" customHeight="false" outlineLevel="0" collapsed="false"/>
    <row r="10178" customFormat="false" ht="15" hidden="false" customHeight="false" outlineLevel="0" collapsed="false"/>
    <row r="10179" customFormat="false" ht="15" hidden="false" customHeight="false" outlineLevel="0" collapsed="false"/>
    <row r="10180" customFormat="false" ht="15" hidden="false" customHeight="false" outlineLevel="0" collapsed="false"/>
    <row r="10181" customFormat="false" ht="15" hidden="false" customHeight="false" outlineLevel="0" collapsed="false"/>
    <row r="10182" customFormat="false" ht="15" hidden="false" customHeight="false" outlineLevel="0" collapsed="false"/>
    <row r="10183" customFormat="false" ht="15" hidden="false" customHeight="false" outlineLevel="0" collapsed="false"/>
    <row r="10184" customFormat="false" ht="15" hidden="false" customHeight="false" outlineLevel="0" collapsed="false"/>
    <row r="10185" customFormat="false" ht="15" hidden="false" customHeight="false" outlineLevel="0" collapsed="false"/>
    <row r="10186" customFormat="false" ht="15" hidden="false" customHeight="false" outlineLevel="0" collapsed="false"/>
    <row r="10187" customFormat="false" ht="15" hidden="false" customHeight="false" outlineLevel="0" collapsed="false"/>
    <row r="10188" customFormat="false" ht="15" hidden="false" customHeight="false" outlineLevel="0" collapsed="false"/>
    <row r="10189" customFormat="false" ht="15" hidden="false" customHeight="false" outlineLevel="0" collapsed="false"/>
    <row r="10190" customFormat="false" ht="15" hidden="false" customHeight="false" outlineLevel="0" collapsed="false"/>
    <row r="10191" customFormat="false" ht="15" hidden="false" customHeight="false" outlineLevel="0" collapsed="false"/>
    <row r="10192" customFormat="false" ht="15" hidden="false" customHeight="false" outlineLevel="0" collapsed="false"/>
    <row r="10193" customFormat="false" ht="15" hidden="false" customHeight="false" outlineLevel="0" collapsed="false"/>
    <row r="10194" customFormat="false" ht="15" hidden="false" customHeight="false" outlineLevel="0" collapsed="false"/>
    <row r="10195" customFormat="false" ht="15" hidden="false" customHeight="false" outlineLevel="0" collapsed="false"/>
    <row r="10196" customFormat="false" ht="15" hidden="false" customHeight="false" outlineLevel="0" collapsed="false"/>
    <row r="10197" customFormat="false" ht="15" hidden="false" customHeight="false" outlineLevel="0" collapsed="false"/>
    <row r="10198" customFormat="false" ht="15" hidden="false" customHeight="false" outlineLevel="0" collapsed="false"/>
    <row r="10199" customFormat="false" ht="15" hidden="false" customHeight="false" outlineLevel="0" collapsed="false"/>
    <row r="10200" customFormat="false" ht="15" hidden="false" customHeight="false" outlineLevel="0" collapsed="false"/>
    <row r="10201" customFormat="false" ht="15" hidden="false" customHeight="false" outlineLevel="0" collapsed="false"/>
    <row r="10202" customFormat="false" ht="15" hidden="false" customHeight="false" outlineLevel="0" collapsed="false"/>
    <row r="10203" customFormat="false" ht="15" hidden="false" customHeight="false" outlineLevel="0" collapsed="false"/>
    <row r="10204" customFormat="false" ht="15" hidden="false" customHeight="false" outlineLevel="0" collapsed="false"/>
    <row r="10205" customFormat="false" ht="15" hidden="false" customHeight="false" outlineLevel="0" collapsed="false"/>
    <row r="10206" customFormat="false" ht="15" hidden="false" customHeight="false" outlineLevel="0" collapsed="false"/>
    <row r="10207" customFormat="false" ht="15" hidden="false" customHeight="false" outlineLevel="0" collapsed="false"/>
    <row r="10208" customFormat="false" ht="15" hidden="false" customHeight="false" outlineLevel="0" collapsed="false"/>
    <row r="10209" customFormat="false" ht="15" hidden="false" customHeight="false" outlineLevel="0" collapsed="false"/>
    <row r="10210" customFormat="false" ht="15" hidden="false" customHeight="false" outlineLevel="0" collapsed="false"/>
    <row r="10211" customFormat="false" ht="15" hidden="false" customHeight="false" outlineLevel="0" collapsed="false"/>
    <row r="10212" customFormat="false" ht="15" hidden="false" customHeight="false" outlineLevel="0" collapsed="false"/>
    <row r="10213" customFormat="false" ht="15" hidden="false" customHeight="false" outlineLevel="0" collapsed="false"/>
    <row r="10214" customFormat="false" ht="15" hidden="false" customHeight="false" outlineLevel="0" collapsed="false"/>
    <row r="10215" customFormat="false" ht="15" hidden="false" customHeight="false" outlineLevel="0" collapsed="false"/>
    <row r="10216" customFormat="false" ht="15" hidden="false" customHeight="false" outlineLevel="0" collapsed="false"/>
    <row r="10217" customFormat="false" ht="15" hidden="false" customHeight="false" outlineLevel="0" collapsed="false"/>
    <row r="10218" customFormat="false" ht="15" hidden="false" customHeight="false" outlineLevel="0" collapsed="false"/>
    <row r="10219" customFormat="false" ht="15" hidden="false" customHeight="false" outlineLevel="0" collapsed="false"/>
    <row r="10220" customFormat="false" ht="15" hidden="false" customHeight="false" outlineLevel="0" collapsed="false"/>
    <row r="10221" customFormat="false" ht="15" hidden="false" customHeight="false" outlineLevel="0" collapsed="false"/>
    <row r="10222" customFormat="false" ht="15" hidden="false" customHeight="false" outlineLevel="0" collapsed="false"/>
    <row r="10223" customFormat="false" ht="15" hidden="false" customHeight="false" outlineLevel="0" collapsed="false"/>
    <row r="10224" customFormat="false" ht="15" hidden="false" customHeight="false" outlineLevel="0" collapsed="false"/>
    <row r="10225" customFormat="false" ht="15" hidden="false" customHeight="false" outlineLevel="0" collapsed="false"/>
    <row r="10226" customFormat="false" ht="15" hidden="false" customHeight="false" outlineLevel="0" collapsed="false"/>
    <row r="10227" customFormat="false" ht="15" hidden="false" customHeight="false" outlineLevel="0" collapsed="false"/>
    <row r="10228" customFormat="false" ht="15" hidden="false" customHeight="false" outlineLevel="0" collapsed="false"/>
    <row r="10229" customFormat="false" ht="15" hidden="false" customHeight="false" outlineLevel="0" collapsed="false"/>
    <row r="10230" customFormat="false" ht="15" hidden="false" customHeight="false" outlineLevel="0" collapsed="false"/>
    <row r="10231" customFormat="false" ht="15" hidden="false" customHeight="false" outlineLevel="0" collapsed="false"/>
    <row r="10232" customFormat="false" ht="15" hidden="false" customHeight="false" outlineLevel="0" collapsed="false"/>
    <row r="10233" customFormat="false" ht="15" hidden="false" customHeight="false" outlineLevel="0" collapsed="false"/>
    <row r="10234" customFormat="false" ht="15" hidden="false" customHeight="false" outlineLevel="0" collapsed="false"/>
    <row r="10235" customFormat="false" ht="15" hidden="false" customHeight="false" outlineLevel="0" collapsed="false"/>
    <row r="10236" customFormat="false" ht="15" hidden="false" customHeight="false" outlineLevel="0" collapsed="false"/>
    <row r="10237" customFormat="false" ht="15" hidden="false" customHeight="false" outlineLevel="0" collapsed="false"/>
    <row r="10238" customFormat="false" ht="15" hidden="false" customHeight="false" outlineLevel="0" collapsed="false"/>
    <row r="10239" customFormat="false" ht="15" hidden="false" customHeight="false" outlineLevel="0" collapsed="false"/>
    <row r="10240" customFormat="false" ht="15" hidden="false" customHeight="false" outlineLevel="0" collapsed="false"/>
    <row r="10241" customFormat="false" ht="15" hidden="false" customHeight="false" outlineLevel="0" collapsed="false"/>
    <row r="10242" customFormat="false" ht="15" hidden="false" customHeight="false" outlineLevel="0" collapsed="false"/>
    <row r="10243" customFormat="false" ht="15" hidden="false" customHeight="false" outlineLevel="0" collapsed="false"/>
    <row r="10244" customFormat="false" ht="15" hidden="false" customHeight="false" outlineLevel="0" collapsed="false"/>
    <row r="10245" customFormat="false" ht="15" hidden="false" customHeight="false" outlineLevel="0" collapsed="false"/>
    <row r="10246" customFormat="false" ht="15" hidden="false" customHeight="false" outlineLevel="0" collapsed="false"/>
    <row r="10247" customFormat="false" ht="15" hidden="false" customHeight="false" outlineLevel="0" collapsed="false"/>
    <row r="10248" customFormat="false" ht="15" hidden="false" customHeight="false" outlineLevel="0" collapsed="false"/>
    <row r="10249" customFormat="false" ht="15" hidden="false" customHeight="false" outlineLevel="0" collapsed="false"/>
    <row r="10250" customFormat="false" ht="15" hidden="false" customHeight="false" outlineLevel="0" collapsed="false"/>
    <row r="10251" customFormat="false" ht="15" hidden="false" customHeight="false" outlineLevel="0" collapsed="false"/>
    <row r="10252" customFormat="false" ht="15" hidden="false" customHeight="false" outlineLevel="0" collapsed="false"/>
    <row r="10253" customFormat="false" ht="15" hidden="false" customHeight="false" outlineLevel="0" collapsed="false"/>
    <row r="10254" customFormat="false" ht="15" hidden="false" customHeight="false" outlineLevel="0" collapsed="false"/>
    <row r="10255" customFormat="false" ht="15" hidden="false" customHeight="false" outlineLevel="0" collapsed="false"/>
    <row r="10256" customFormat="false" ht="15" hidden="false" customHeight="false" outlineLevel="0" collapsed="false"/>
    <row r="10257" customFormat="false" ht="15" hidden="false" customHeight="false" outlineLevel="0" collapsed="false"/>
    <row r="10258" customFormat="false" ht="15" hidden="false" customHeight="false" outlineLevel="0" collapsed="false"/>
    <row r="10259" customFormat="false" ht="15" hidden="false" customHeight="false" outlineLevel="0" collapsed="false"/>
    <row r="10260" customFormat="false" ht="15" hidden="false" customHeight="false" outlineLevel="0" collapsed="false"/>
    <row r="10261" customFormat="false" ht="15" hidden="false" customHeight="false" outlineLevel="0" collapsed="false"/>
    <row r="10262" customFormat="false" ht="15" hidden="false" customHeight="false" outlineLevel="0" collapsed="false"/>
    <row r="10263" customFormat="false" ht="15" hidden="false" customHeight="false" outlineLevel="0" collapsed="false"/>
    <row r="10264" customFormat="false" ht="15" hidden="false" customHeight="false" outlineLevel="0" collapsed="false"/>
    <row r="10265" customFormat="false" ht="15" hidden="false" customHeight="false" outlineLevel="0" collapsed="false"/>
    <row r="10266" customFormat="false" ht="15" hidden="false" customHeight="false" outlineLevel="0" collapsed="false"/>
    <row r="10267" customFormat="false" ht="15" hidden="false" customHeight="false" outlineLevel="0" collapsed="false"/>
    <row r="10268" customFormat="false" ht="15" hidden="false" customHeight="false" outlineLevel="0" collapsed="false"/>
    <row r="10269" customFormat="false" ht="15" hidden="false" customHeight="false" outlineLevel="0" collapsed="false"/>
    <row r="10270" customFormat="false" ht="15" hidden="false" customHeight="false" outlineLevel="0" collapsed="false"/>
    <row r="10271" customFormat="false" ht="15" hidden="false" customHeight="false" outlineLevel="0" collapsed="false"/>
    <row r="10272" customFormat="false" ht="15" hidden="false" customHeight="false" outlineLevel="0" collapsed="false"/>
    <row r="10273" customFormat="false" ht="15" hidden="false" customHeight="false" outlineLevel="0" collapsed="false"/>
    <row r="10274" customFormat="false" ht="15" hidden="false" customHeight="false" outlineLevel="0" collapsed="false"/>
    <row r="10275" customFormat="false" ht="15" hidden="false" customHeight="false" outlineLevel="0" collapsed="false"/>
    <row r="10276" customFormat="false" ht="15" hidden="false" customHeight="false" outlineLevel="0" collapsed="false"/>
    <row r="10277" customFormat="false" ht="15" hidden="false" customHeight="false" outlineLevel="0" collapsed="false"/>
    <row r="10278" customFormat="false" ht="15" hidden="false" customHeight="false" outlineLevel="0" collapsed="false"/>
    <row r="10279" customFormat="false" ht="15" hidden="false" customHeight="false" outlineLevel="0" collapsed="false"/>
    <row r="10280" customFormat="false" ht="15" hidden="false" customHeight="false" outlineLevel="0" collapsed="false"/>
    <row r="10281" customFormat="false" ht="15" hidden="false" customHeight="false" outlineLevel="0" collapsed="false"/>
    <row r="10282" customFormat="false" ht="15" hidden="false" customHeight="false" outlineLevel="0" collapsed="false"/>
    <row r="10283" customFormat="false" ht="15" hidden="false" customHeight="false" outlineLevel="0" collapsed="false"/>
    <row r="10284" customFormat="false" ht="15" hidden="false" customHeight="false" outlineLevel="0" collapsed="false"/>
    <row r="10285" customFormat="false" ht="15" hidden="false" customHeight="false" outlineLevel="0" collapsed="false"/>
    <row r="10286" customFormat="false" ht="15" hidden="false" customHeight="false" outlineLevel="0" collapsed="false"/>
    <row r="10287" customFormat="false" ht="15" hidden="false" customHeight="false" outlineLevel="0" collapsed="false"/>
    <row r="10288" customFormat="false" ht="15" hidden="false" customHeight="false" outlineLevel="0" collapsed="false"/>
    <row r="10289" customFormat="false" ht="15" hidden="false" customHeight="false" outlineLevel="0" collapsed="false"/>
    <row r="10290" customFormat="false" ht="15" hidden="false" customHeight="false" outlineLevel="0" collapsed="false"/>
    <row r="10291" customFormat="false" ht="15" hidden="false" customHeight="false" outlineLevel="0" collapsed="false"/>
    <row r="10292" customFormat="false" ht="15" hidden="false" customHeight="false" outlineLevel="0" collapsed="false"/>
    <row r="10293" customFormat="false" ht="15" hidden="false" customHeight="false" outlineLevel="0" collapsed="false"/>
    <row r="10294" customFormat="false" ht="15" hidden="false" customHeight="false" outlineLevel="0" collapsed="false"/>
    <row r="10295" customFormat="false" ht="15" hidden="false" customHeight="false" outlineLevel="0" collapsed="false"/>
    <row r="10296" customFormat="false" ht="15" hidden="false" customHeight="false" outlineLevel="0" collapsed="false"/>
    <row r="10297" customFormat="false" ht="15" hidden="false" customHeight="false" outlineLevel="0" collapsed="false"/>
    <row r="10298" customFormat="false" ht="15" hidden="false" customHeight="false" outlineLevel="0" collapsed="false"/>
    <row r="10299" customFormat="false" ht="15" hidden="false" customHeight="false" outlineLevel="0" collapsed="false"/>
    <row r="10300" customFormat="false" ht="15" hidden="false" customHeight="false" outlineLevel="0" collapsed="false"/>
    <row r="10301" customFormat="false" ht="15" hidden="false" customHeight="false" outlineLevel="0" collapsed="false"/>
    <row r="10302" customFormat="false" ht="15" hidden="false" customHeight="false" outlineLevel="0" collapsed="false"/>
    <row r="10303" customFormat="false" ht="15" hidden="false" customHeight="false" outlineLevel="0" collapsed="false"/>
    <row r="10304" customFormat="false" ht="15" hidden="false" customHeight="false" outlineLevel="0" collapsed="false"/>
    <row r="10305" customFormat="false" ht="15" hidden="false" customHeight="false" outlineLevel="0" collapsed="false"/>
    <row r="10306" customFormat="false" ht="15" hidden="false" customHeight="false" outlineLevel="0" collapsed="false"/>
    <row r="10307" customFormat="false" ht="15" hidden="false" customHeight="false" outlineLevel="0" collapsed="false"/>
    <row r="10308" customFormat="false" ht="15" hidden="false" customHeight="false" outlineLevel="0" collapsed="false"/>
    <row r="10309" customFormat="false" ht="15" hidden="false" customHeight="false" outlineLevel="0" collapsed="false"/>
    <row r="10310" customFormat="false" ht="15" hidden="false" customHeight="false" outlineLevel="0" collapsed="false"/>
    <row r="10311" customFormat="false" ht="15" hidden="false" customHeight="false" outlineLevel="0" collapsed="false"/>
    <row r="10312" customFormat="false" ht="15" hidden="false" customHeight="false" outlineLevel="0" collapsed="false"/>
    <row r="10313" customFormat="false" ht="15" hidden="false" customHeight="false" outlineLevel="0" collapsed="false"/>
    <row r="10314" customFormat="false" ht="15" hidden="false" customHeight="false" outlineLevel="0" collapsed="false"/>
    <row r="10315" customFormat="false" ht="15" hidden="false" customHeight="false" outlineLevel="0" collapsed="false"/>
    <row r="10316" customFormat="false" ht="15" hidden="false" customHeight="false" outlineLevel="0" collapsed="false"/>
    <row r="10317" customFormat="false" ht="15" hidden="false" customHeight="false" outlineLevel="0" collapsed="false"/>
    <row r="10318" customFormat="false" ht="15" hidden="false" customHeight="false" outlineLevel="0" collapsed="false"/>
    <row r="10319" customFormat="false" ht="15" hidden="false" customHeight="false" outlineLevel="0" collapsed="false"/>
    <row r="10320" customFormat="false" ht="15" hidden="false" customHeight="false" outlineLevel="0" collapsed="false"/>
    <row r="10321" customFormat="false" ht="15" hidden="false" customHeight="false" outlineLevel="0" collapsed="false"/>
    <row r="10322" customFormat="false" ht="15" hidden="false" customHeight="false" outlineLevel="0" collapsed="false"/>
    <row r="10323" customFormat="false" ht="15" hidden="false" customHeight="false" outlineLevel="0" collapsed="false"/>
    <row r="10324" customFormat="false" ht="15" hidden="false" customHeight="false" outlineLevel="0" collapsed="false"/>
    <row r="10325" customFormat="false" ht="15" hidden="false" customHeight="false" outlineLevel="0" collapsed="false"/>
    <row r="10326" customFormat="false" ht="15" hidden="false" customHeight="false" outlineLevel="0" collapsed="false"/>
    <row r="10327" customFormat="false" ht="15" hidden="false" customHeight="false" outlineLevel="0" collapsed="false"/>
    <row r="10328" customFormat="false" ht="15" hidden="false" customHeight="false" outlineLevel="0" collapsed="false"/>
    <row r="10329" customFormat="false" ht="15" hidden="false" customHeight="false" outlineLevel="0" collapsed="false"/>
    <row r="10330" customFormat="false" ht="15" hidden="false" customHeight="false" outlineLevel="0" collapsed="false"/>
    <row r="10331" customFormat="false" ht="15" hidden="false" customHeight="false" outlineLevel="0" collapsed="false"/>
    <row r="10332" customFormat="false" ht="15" hidden="false" customHeight="false" outlineLevel="0" collapsed="false"/>
    <row r="10333" customFormat="false" ht="15" hidden="false" customHeight="false" outlineLevel="0" collapsed="false"/>
    <row r="10334" customFormat="false" ht="15" hidden="false" customHeight="false" outlineLevel="0" collapsed="false"/>
    <row r="10335" customFormat="false" ht="15" hidden="false" customHeight="false" outlineLevel="0" collapsed="false"/>
    <row r="10336" customFormat="false" ht="15" hidden="false" customHeight="false" outlineLevel="0" collapsed="false"/>
    <row r="10337" customFormat="false" ht="15" hidden="false" customHeight="false" outlineLevel="0" collapsed="false"/>
    <row r="10338" customFormat="false" ht="15" hidden="false" customHeight="false" outlineLevel="0" collapsed="false"/>
    <row r="10339" customFormat="false" ht="15" hidden="false" customHeight="false" outlineLevel="0" collapsed="false"/>
    <row r="10340" customFormat="false" ht="15" hidden="false" customHeight="false" outlineLevel="0" collapsed="false"/>
    <row r="10341" customFormat="false" ht="15" hidden="false" customHeight="false" outlineLevel="0" collapsed="false"/>
    <row r="10342" customFormat="false" ht="15" hidden="false" customHeight="false" outlineLevel="0" collapsed="false"/>
    <row r="10343" customFormat="false" ht="15" hidden="false" customHeight="false" outlineLevel="0" collapsed="false"/>
    <row r="10344" customFormat="false" ht="15" hidden="false" customHeight="false" outlineLevel="0" collapsed="false"/>
    <row r="10345" customFormat="false" ht="15" hidden="false" customHeight="false" outlineLevel="0" collapsed="false"/>
    <row r="10346" customFormat="false" ht="15" hidden="false" customHeight="false" outlineLevel="0" collapsed="false"/>
    <row r="10347" customFormat="false" ht="15" hidden="false" customHeight="false" outlineLevel="0" collapsed="false"/>
    <row r="10348" customFormat="false" ht="15" hidden="false" customHeight="false" outlineLevel="0" collapsed="false"/>
    <row r="10349" customFormat="false" ht="15" hidden="false" customHeight="false" outlineLevel="0" collapsed="false"/>
    <row r="10350" customFormat="false" ht="15" hidden="false" customHeight="false" outlineLevel="0" collapsed="false"/>
    <row r="10351" customFormat="false" ht="15" hidden="false" customHeight="false" outlineLevel="0" collapsed="false"/>
    <row r="10352" customFormat="false" ht="15" hidden="false" customHeight="false" outlineLevel="0" collapsed="false"/>
    <row r="10353" customFormat="false" ht="15" hidden="false" customHeight="false" outlineLevel="0" collapsed="false"/>
    <row r="10354" customFormat="false" ht="15" hidden="false" customHeight="false" outlineLevel="0" collapsed="false"/>
    <row r="10355" customFormat="false" ht="15" hidden="false" customHeight="false" outlineLevel="0" collapsed="false"/>
    <row r="10356" customFormat="false" ht="15" hidden="false" customHeight="false" outlineLevel="0" collapsed="false"/>
    <row r="10357" customFormat="false" ht="15" hidden="false" customHeight="false" outlineLevel="0" collapsed="false"/>
    <row r="10358" customFormat="false" ht="15" hidden="false" customHeight="false" outlineLevel="0" collapsed="false"/>
    <row r="10359" customFormat="false" ht="15" hidden="false" customHeight="false" outlineLevel="0" collapsed="false"/>
    <row r="10360" customFormat="false" ht="15" hidden="false" customHeight="false" outlineLevel="0" collapsed="false"/>
    <row r="10361" customFormat="false" ht="15" hidden="false" customHeight="false" outlineLevel="0" collapsed="false"/>
    <row r="10362" customFormat="false" ht="15" hidden="false" customHeight="false" outlineLevel="0" collapsed="false"/>
    <row r="10363" customFormat="false" ht="15" hidden="false" customHeight="false" outlineLevel="0" collapsed="false"/>
    <row r="10364" customFormat="false" ht="15" hidden="false" customHeight="false" outlineLevel="0" collapsed="false"/>
    <row r="10365" customFormat="false" ht="15" hidden="false" customHeight="false" outlineLevel="0" collapsed="false"/>
    <row r="10366" customFormat="false" ht="15" hidden="false" customHeight="false" outlineLevel="0" collapsed="false"/>
    <row r="10367" customFormat="false" ht="15" hidden="false" customHeight="false" outlineLevel="0" collapsed="false"/>
    <row r="10368" customFormat="false" ht="15" hidden="false" customHeight="false" outlineLevel="0" collapsed="false"/>
    <row r="10369" customFormat="false" ht="15" hidden="false" customHeight="false" outlineLevel="0" collapsed="false"/>
    <row r="10370" customFormat="false" ht="15" hidden="false" customHeight="false" outlineLevel="0" collapsed="false"/>
    <row r="10371" customFormat="false" ht="15" hidden="false" customHeight="false" outlineLevel="0" collapsed="false"/>
    <row r="10372" customFormat="false" ht="15" hidden="false" customHeight="false" outlineLevel="0" collapsed="false"/>
    <row r="10373" customFormat="false" ht="15" hidden="false" customHeight="false" outlineLevel="0" collapsed="false"/>
    <row r="10374" customFormat="false" ht="15" hidden="false" customHeight="false" outlineLevel="0" collapsed="false"/>
    <row r="10375" customFormat="false" ht="15" hidden="false" customHeight="false" outlineLevel="0" collapsed="false"/>
    <row r="10376" customFormat="false" ht="15" hidden="false" customHeight="false" outlineLevel="0" collapsed="false"/>
    <row r="10377" customFormat="false" ht="15" hidden="false" customHeight="false" outlineLevel="0" collapsed="false"/>
    <row r="10378" customFormat="false" ht="15" hidden="false" customHeight="false" outlineLevel="0" collapsed="false"/>
    <row r="10379" customFormat="false" ht="15" hidden="false" customHeight="false" outlineLevel="0" collapsed="false"/>
    <row r="10380" customFormat="false" ht="15" hidden="false" customHeight="false" outlineLevel="0" collapsed="false"/>
    <row r="10381" customFormat="false" ht="15" hidden="false" customHeight="false" outlineLevel="0" collapsed="false"/>
    <row r="10382" customFormat="false" ht="15" hidden="false" customHeight="false" outlineLevel="0" collapsed="false"/>
    <row r="10383" customFormat="false" ht="15" hidden="false" customHeight="false" outlineLevel="0" collapsed="false"/>
    <row r="10384" customFormat="false" ht="15" hidden="false" customHeight="false" outlineLevel="0" collapsed="false"/>
    <row r="10385" customFormat="false" ht="15" hidden="false" customHeight="false" outlineLevel="0" collapsed="false"/>
    <row r="10386" customFormat="false" ht="15" hidden="false" customHeight="false" outlineLevel="0" collapsed="false"/>
    <row r="10387" customFormat="false" ht="15" hidden="false" customHeight="false" outlineLevel="0" collapsed="false"/>
    <row r="10388" customFormat="false" ht="15" hidden="false" customHeight="false" outlineLevel="0" collapsed="false"/>
    <row r="10389" customFormat="false" ht="15" hidden="false" customHeight="false" outlineLevel="0" collapsed="false"/>
    <row r="10390" customFormat="false" ht="15" hidden="false" customHeight="false" outlineLevel="0" collapsed="false"/>
    <row r="10391" customFormat="false" ht="15" hidden="false" customHeight="false" outlineLevel="0" collapsed="false"/>
    <row r="10392" customFormat="false" ht="15" hidden="false" customHeight="false" outlineLevel="0" collapsed="false"/>
    <row r="10393" customFormat="false" ht="15" hidden="false" customHeight="false" outlineLevel="0" collapsed="false"/>
    <row r="10394" customFormat="false" ht="15" hidden="false" customHeight="false" outlineLevel="0" collapsed="false"/>
    <row r="10395" customFormat="false" ht="15" hidden="false" customHeight="false" outlineLevel="0" collapsed="false"/>
    <row r="10396" customFormat="false" ht="15" hidden="false" customHeight="false" outlineLevel="0" collapsed="false"/>
    <row r="10397" customFormat="false" ht="15" hidden="false" customHeight="false" outlineLevel="0" collapsed="false"/>
    <row r="10398" customFormat="false" ht="15" hidden="false" customHeight="false" outlineLevel="0" collapsed="false"/>
    <row r="10399" customFormat="false" ht="15" hidden="false" customHeight="false" outlineLevel="0" collapsed="false"/>
    <row r="10400" customFormat="false" ht="15" hidden="false" customHeight="false" outlineLevel="0" collapsed="false"/>
    <row r="10401" customFormat="false" ht="15" hidden="false" customHeight="false" outlineLevel="0" collapsed="false"/>
    <row r="10402" customFormat="false" ht="15" hidden="false" customHeight="false" outlineLevel="0" collapsed="false"/>
    <row r="10403" customFormat="false" ht="15" hidden="false" customHeight="false" outlineLevel="0" collapsed="false"/>
    <row r="10404" customFormat="false" ht="15" hidden="false" customHeight="false" outlineLevel="0" collapsed="false"/>
    <row r="10405" customFormat="false" ht="15" hidden="false" customHeight="false" outlineLevel="0" collapsed="false"/>
    <row r="10406" customFormat="false" ht="15" hidden="false" customHeight="false" outlineLevel="0" collapsed="false"/>
    <row r="10407" customFormat="false" ht="15" hidden="false" customHeight="false" outlineLevel="0" collapsed="false"/>
    <row r="10408" customFormat="false" ht="15" hidden="false" customHeight="false" outlineLevel="0" collapsed="false"/>
    <row r="10409" customFormat="false" ht="15" hidden="false" customHeight="false" outlineLevel="0" collapsed="false"/>
    <row r="10410" customFormat="false" ht="15" hidden="false" customHeight="false" outlineLevel="0" collapsed="false"/>
    <row r="10411" customFormat="false" ht="15" hidden="false" customHeight="false" outlineLevel="0" collapsed="false"/>
    <row r="10412" customFormat="false" ht="15" hidden="false" customHeight="false" outlineLevel="0" collapsed="false"/>
    <row r="10413" customFormat="false" ht="15" hidden="false" customHeight="false" outlineLevel="0" collapsed="false"/>
    <row r="10414" customFormat="false" ht="15" hidden="false" customHeight="false" outlineLevel="0" collapsed="false"/>
    <row r="10415" customFormat="false" ht="15" hidden="false" customHeight="false" outlineLevel="0" collapsed="false"/>
    <row r="10416" customFormat="false" ht="15" hidden="false" customHeight="false" outlineLevel="0" collapsed="false"/>
    <row r="10417" customFormat="false" ht="15" hidden="false" customHeight="false" outlineLevel="0" collapsed="false"/>
    <row r="10418" customFormat="false" ht="15" hidden="false" customHeight="false" outlineLevel="0" collapsed="false"/>
    <row r="10419" customFormat="false" ht="15" hidden="false" customHeight="false" outlineLevel="0" collapsed="false"/>
    <row r="10420" customFormat="false" ht="15" hidden="false" customHeight="false" outlineLevel="0" collapsed="false"/>
    <row r="10421" customFormat="false" ht="15" hidden="false" customHeight="false" outlineLevel="0" collapsed="false"/>
    <row r="10422" customFormat="false" ht="15" hidden="false" customHeight="false" outlineLevel="0" collapsed="false"/>
    <row r="10423" customFormat="false" ht="15" hidden="false" customHeight="false" outlineLevel="0" collapsed="false"/>
    <row r="10424" customFormat="false" ht="15" hidden="false" customHeight="false" outlineLevel="0" collapsed="false"/>
    <row r="10425" customFormat="false" ht="15" hidden="false" customHeight="false" outlineLevel="0" collapsed="false"/>
    <row r="10426" customFormat="false" ht="15" hidden="false" customHeight="false" outlineLevel="0" collapsed="false"/>
    <row r="10427" customFormat="false" ht="15" hidden="false" customHeight="false" outlineLevel="0" collapsed="false"/>
    <row r="10428" customFormat="false" ht="15" hidden="false" customHeight="false" outlineLevel="0" collapsed="false"/>
    <row r="10429" customFormat="false" ht="15" hidden="false" customHeight="false" outlineLevel="0" collapsed="false"/>
    <row r="10430" customFormat="false" ht="15" hidden="false" customHeight="false" outlineLevel="0" collapsed="false"/>
    <row r="10431" customFormat="false" ht="15" hidden="false" customHeight="false" outlineLevel="0" collapsed="false"/>
    <row r="10432" customFormat="false" ht="15" hidden="false" customHeight="false" outlineLevel="0" collapsed="false"/>
    <row r="10433" customFormat="false" ht="15" hidden="false" customHeight="false" outlineLevel="0" collapsed="false"/>
    <row r="10434" customFormat="false" ht="15" hidden="false" customHeight="false" outlineLevel="0" collapsed="false"/>
    <row r="10435" customFormat="false" ht="15" hidden="false" customHeight="false" outlineLevel="0" collapsed="false"/>
    <row r="10436" customFormat="false" ht="15" hidden="false" customHeight="false" outlineLevel="0" collapsed="false"/>
    <row r="10437" customFormat="false" ht="15" hidden="false" customHeight="false" outlineLevel="0" collapsed="false"/>
    <row r="10438" customFormat="false" ht="15" hidden="false" customHeight="false" outlineLevel="0" collapsed="false"/>
    <row r="10439" customFormat="false" ht="15" hidden="false" customHeight="false" outlineLevel="0" collapsed="false"/>
    <row r="10440" customFormat="false" ht="15" hidden="false" customHeight="false" outlineLevel="0" collapsed="false"/>
    <row r="10441" customFormat="false" ht="15" hidden="false" customHeight="false" outlineLevel="0" collapsed="false"/>
    <row r="10442" customFormat="false" ht="15" hidden="false" customHeight="false" outlineLevel="0" collapsed="false"/>
    <row r="10443" customFormat="false" ht="15" hidden="false" customHeight="false" outlineLevel="0" collapsed="false"/>
    <row r="10444" customFormat="false" ht="15" hidden="false" customHeight="false" outlineLevel="0" collapsed="false"/>
    <row r="10445" customFormat="false" ht="15" hidden="false" customHeight="false" outlineLevel="0" collapsed="false"/>
    <row r="10446" customFormat="false" ht="15" hidden="false" customHeight="false" outlineLevel="0" collapsed="false"/>
    <row r="10447" customFormat="false" ht="15" hidden="false" customHeight="false" outlineLevel="0" collapsed="false"/>
    <row r="10448" customFormat="false" ht="15" hidden="false" customHeight="false" outlineLevel="0" collapsed="false"/>
    <row r="10449" customFormat="false" ht="15" hidden="false" customHeight="false" outlineLevel="0" collapsed="false"/>
    <row r="10450" customFormat="false" ht="15" hidden="false" customHeight="false" outlineLevel="0" collapsed="false"/>
    <row r="10451" customFormat="false" ht="15" hidden="false" customHeight="false" outlineLevel="0" collapsed="false"/>
    <row r="10452" customFormat="false" ht="15" hidden="false" customHeight="false" outlineLevel="0" collapsed="false"/>
    <row r="10453" customFormat="false" ht="15" hidden="false" customHeight="false" outlineLevel="0" collapsed="false"/>
    <row r="10454" customFormat="false" ht="15" hidden="false" customHeight="false" outlineLevel="0" collapsed="false"/>
    <row r="10455" customFormat="false" ht="15" hidden="false" customHeight="false" outlineLevel="0" collapsed="false"/>
    <row r="10456" customFormat="false" ht="15" hidden="false" customHeight="false" outlineLevel="0" collapsed="false"/>
    <row r="10457" customFormat="false" ht="15" hidden="false" customHeight="false" outlineLevel="0" collapsed="false"/>
    <row r="10458" customFormat="false" ht="15" hidden="false" customHeight="false" outlineLevel="0" collapsed="false"/>
    <row r="10459" customFormat="false" ht="15" hidden="false" customHeight="false" outlineLevel="0" collapsed="false"/>
    <row r="10460" customFormat="false" ht="15" hidden="false" customHeight="false" outlineLevel="0" collapsed="false"/>
    <row r="10461" customFormat="false" ht="15" hidden="false" customHeight="false" outlineLevel="0" collapsed="false"/>
    <row r="10462" customFormat="false" ht="15" hidden="false" customHeight="false" outlineLevel="0" collapsed="false"/>
    <row r="10463" customFormat="false" ht="15" hidden="false" customHeight="false" outlineLevel="0" collapsed="false"/>
    <row r="10464" customFormat="false" ht="15" hidden="false" customHeight="false" outlineLevel="0" collapsed="false"/>
    <row r="10465" customFormat="false" ht="15" hidden="false" customHeight="false" outlineLevel="0" collapsed="false"/>
    <row r="10466" customFormat="false" ht="15" hidden="false" customHeight="false" outlineLevel="0" collapsed="false"/>
    <row r="10467" customFormat="false" ht="15" hidden="false" customHeight="false" outlineLevel="0" collapsed="false"/>
    <row r="10468" customFormat="false" ht="15" hidden="false" customHeight="false" outlineLevel="0" collapsed="false"/>
    <row r="10469" customFormat="false" ht="15" hidden="false" customHeight="false" outlineLevel="0" collapsed="false"/>
    <row r="10470" customFormat="false" ht="15" hidden="false" customHeight="false" outlineLevel="0" collapsed="false"/>
    <row r="10471" customFormat="false" ht="15" hidden="false" customHeight="false" outlineLevel="0" collapsed="false"/>
    <row r="10472" customFormat="false" ht="15" hidden="false" customHeight="false" outlineLevel="0" collapsed="false"/>
    <row r="10473" customFormat="false" ht="15" hidden="false" customHeight="false" outlineLevel="0" collapsed="false"/>
    <row r="10474" customFormat="false" ht="15" hidden="false" customHeight="false" outlineLevel="0" collapsed="false"/>
    <row r="10475" customFormat="false" ht="15" hidden="false" customHeight="false" outlineLevel="0" collapsed="false"/>
    <row r="10476" customFormat="false" ht="15" hidden="false" customHeight="false" outlineLevel="0" collapsed="false"/>
    <row r="10477" customFormat="false" ht="15" hidden="false" customHeight="false" outlineLevel="0" collapsed="false"/>
    <row r="10478" customFormat="false" ht="15" hidden="false" customHeight="false" outlineLevel="0" collapsed="false"/>
    <row r="10479" customFormat="false" ht="15" hidden="false" customHeight="false" outlineLevel="0" collapsed="false"/>
    <row r="10480" customFormat="false" ht="15" hidden="false" customHeight="false" outlineLevel="0" collapsed="false"/>
    <row r="10481" customFormat="false" ht="15" hidden="false" customHeight="false" outlineLevel="0" collapsed="false"/>
    <row r="10482" customFormat="false" ht="15" hidden="false" customHeight="false" outlineLevel="0" collapsed="false"/>
    <row r="10483" customFormat="false" ht="15" hidden="false" customHeight="false" outlineLevel="0" collapsed="false"/>
    <row r="10484" customFormat="false" ht="15" hidden="false" customHeight="false" outlineLevel="0" collapsed="false"/>
    <row r="10485" customFormat="false" ht="15" hidden="false" customHeight="false" outlineLevel="0" collapsed="false"/>
    <row r="10486" customFormat="false" ht="15" hidden="false" customHeight="false" outlineLevel="0" collapsed="false"/>
    <row r="10487" customFormat="false" ht="15" hidden="false" customHeight="false" outlineLevel="0" collapsed="false"/>
    <row r="10488" customFormat="false" ht="15" hidden="false" customHeight="false" outlineLevel="0" collapsed="false"/>
    <row r="10489" customFormat="false" ht="15" hidden="false" customHeight="false" outlineLevel="0" collapsed="false"/>
    <row r="10490" customFormat="false" ht="15" hidden="false" customHeight="false" outlineLevel="0" collapsed="false"/>
    <row r="10491" customFormat="false" ht="15" hidden="false" customHeight="false" outlineLevel="0" collapsed="false"/>
    <row r="10492" customFormat="false" ht="15" hidden="false" customHeight="false" outlineLevel="0" collapsed="false"/>
    <row r="10493" customFormat="false" ht="15" hidden="false" customHeight="false" outlineLevel="0" collapsed="false"/>
    <row r="10494" customFormat="false" ht="15" hidden="false" customHeight="false" outlineLevel="0" collapsed="false"/>
    <row r="10495" customFormat="false" ht="15" hidden="false" customHeight="false" outlineLevel="0" collapsed="false"/>
    <row r="10496" customFormat="false" ht="15" hidden="false" customHeight="false" outlineLevel="0" collapsed="false"/>
    <row r="10497" customFormat="false" ht="15" hidden="false" customHeight="false" outlineLevel="0" collapsed="false"/>
    <row r="10498" customFormat="false" ht="15" hidden="false" customHeight="false" outlineLevel="0" collapsed="false"/>
    <row r="10499" customFormat="false" ht="15" hidden="false" customHeight="false" outlineLevel="0" collapsed="false"/>
    <row r="10500" customFormat="false" ht="15" hidden="false" customHeight="false" outlineLevel="0" collapsed="false"/>
    <row r="10501" customFormat="false" ht="15" hidden="false" customHeight="false" outlineLevel="0" collapsed="false"/>
    <row r="10502" customFormat="false" ht="15" hidden="false" customHeight="false" outlineLevel="0" collapsed="false"/>
    <row r="10503" customFormat="false" ht="15" hidden="false" customHeight="false" outlineLevel="0" collapsed="false"/>
    <row r="10504" customFormat="false" ht="15" hidden="false" customHeight="false" outlineLevel="0" collapsed="false"/>
    <row r="10505" customFormat="false" ht="15" hidden="false" customHeight="false" outlineLevel="0" collapsed="false"/>
    <row r="10506" customFormat="false" ht="15" hidden="false" customHeight="false" outlineLevel="0" collapsed="false"/>
    <row r="10507" customFormat="false" ht="15" hidden="false" customHeight="false" outlineLevel="0" collapsed="false"/>
    <row r="10508" customFormat="false" ht="15" hidden="false" customHeight="false" outlineLevel="0" collapsed="false"/>
    <row r="10509" customFormat="false" ht="15" hidden="false" customHeight="false" outlineLevel="0" collapsed="false"/>
    <row r="10510" customFormat="false" ht="15" hidden="false" customHeight="false" outlineLevel="0" collapsed="false"/>
    <row r="10511" customFormat="false" ht="15" hidden="false" customHeight="false" outlineLevel="0" collapsed="false"/>
    <row r="10512" customFormat="false" ht="15" hidden="false" customHeight="false" outlineLevel="0" collapsed="false"/>
    <row r="10513" customFormat="false" ht="15" hidden="false" customHeight="false" outlineLevel="0" collapsed="false"/>
    <row r="10514" customFormat="false" ht="15" hidden="false" customHeight="false" outlineLevel="0" collapsed="false"/>
    <row r="10515" customFormat="false" ht="15" hidden="false" customHeight="false" outlineLevel="0" collapsed="false"/>
    <row r="10516" customFormat="false" ht="15" hidden="false" customHeight="false" outlineLevel="0" collapsed="false"/>
    <row r="10517" customFormat="false" ht="15" hidden="false" customHeight="false" outlineLevel="0" collapsed="false"/>
    <row r="10518" customFormat="false" ht="15" hidden="false" customHeight="false" outlineLevel="0" collapsed="false"/>
    <row r="10519" customFormat="false" ht="15" hidden="false" customHeight="false" outlineLevel="0" collapsed="false"/>
    <row r="10520" customFormat="false" ht="15" hidden="false" customHeight="false" outlineLevel="0" collapsed="false"/>
    <row r="10521" customFormat="false" ht="15" hidden="false" customHeight="false" outlineLevel="0" collapsed="false"/>
    <row r="10522" customFormat="false" ht="15" hidden="false" customHeight="false" outlineLevel="0" collapsed="false"/>
    <row r="10523" customFormat="false" ht="15" hidden="false" customHeight="false" outlineLevel="0" collapsed="false"/>
    <row r="10524" customFormat="false" ht="15" hidden="false" customHeight="false" outlineLevel="0" collapsed="false"/>
    <row r="10525" customFormat="false" ht="15" hidden="false" customHeight="false" outlineLevel="0" collapsed="false"/>
    <row r="10526" customFormat="false" ht="15" hidden="false" customHeight="false" outlineLevel="0" collapsed="false"/>
    <row r="10527" customFormat="false" ht="15" hidden="false" customHeight="false" outlineLevel="0" collapsed="false"/>
    <row r="10528" customFormat="false" ht="15" hidden="false" customHeight="false" outlineLevel="0" collapsed="false"/>
    <row r="10529" customFormat="false" ht="15" hidden="false" customHeight="false" outlineLevel="0" collapsed="false"/>
    <row r="10530" customFormat="false" ht="15" hidden="false" customHeight="false" outlineLevel="0" collapsed="false"/>
    <row r="10531" customFormat="false" ht="15" hidden="false" customHeight="false" outlineLevel="0" collapsed="false"/>
    <row r="10532" customFormat="false" ht="15" hidden="false" customHeight="false" outlineLevel="0" collapsed="false"/>
    <row r="10533" customFormat="false" ht="15" hidden="false" customHeight="false" outlineLevel="0" collapsed="false"/>
    <row r="10534" customFormat="false" ht="15" hidden="false" customHeight="false" outlineLevel="0" collapsed="false"/>
    <row r="10535" customFormat="false" ht="15" hidden="false" customHeight="false" outlineLevel="0" collapsed="false"/>
    <row r="10536" customFormat="false" ht="15" hidden="false" customHeight="false" outlineLevel="0" collapsed="false"/>
    <row r="10537" customFormat="false" ht="15" hidden="false" customHeight="false" outlineLevel="0" collapsed="false"/>
    <row r="10538" customFormat="false" ht="15" hidden="false" customHeight="false" outlineLevel="0" collapsed="false"/>
    <row r="10539" customFormat="false" ht="15" hidden="false" customHeight="false" outlineLevel="0" collapsed="false"/>
    <row r="10540" customFormat="false" ht="15" hidden="false" customHeight="false" outlineLevel="0" collapsed="false"/>
    <row r="10541" customFormat="false" ht="15" hidden="false" customHeight="false" outlineLevel="0" collapsed="false"/>
    <row r="10542" customFormat="false" ht="15" hidden="false" customHeight="false" outlineLevel="0" collapsed="false"/>
    <row r="10543" customFormat="false" ht="15" hidden="false" customHeight="false" outlineLevel="0" collapsed="false"/>
    <row r="10544" customFormat="false" ht="15" hidden="false" customHeight="false" outlineLevel="0" collapsed="false"/>
    <row r="10545" customFormat="false" ht="15" hidden="false" customHeight="false" outlineLevel="0" collapsed="false"/>
    <row r="10546" customFormat="false" ht="15" hidden="false" customHeight="false" outlineLevel="0" collapsed="false"/>
    <row r="10547" customFormat="false" ht="15" hidden="false" customHeight="false" outlineLevel="0" collapsed="false"/>
    <row r="10548" customFormat="false" ht="15" hidden="false" customHeight="false" outlineLevel="0" collapsed="false"/>
    <row r="10549" customFormat="false" ht="15" hidden="false" customHeight="false" outlineLevel="0" collapsed="false"/>
    <row r="10550" customFormat="false" ht="15" hidden="false" customHeight="false" outlineLevel="0" collapsed="false"/>
    <row r="10551" customFormat="false" ht="15" hidden="false" customHeight="false" outlineLevel="0" collapsed="false"/>
    <row r="10552" customFormat="false" ht="15" hidden="false" customHeight="false" outlineLevel="0" collapsed="false"/>
    <row r="10553" customFormat="false" ht="15" hidden="false" customHeight="false" outlineLevel="0" collapsed="false"/>
    <row r="10554" customFormat="false" ht="15" hidden="false" customHeight="false" outlineLevel="0" collapsed="false"/>
    <row r="10555" customFormat="false" ht="15" hidden="false" customHeight="false" outlineLevel="0" collapsed="false"/>
    <row r="10556" customFormat="false" ht="15" hidden="false" customHeight="false" outlineLevel="0" collapsed="false"/>
    <row r="10557" customFormat="false" ht="15" hidden="false" customHeight="false" outlineLevel="0" collapsed="false"/>
    <row r="10558" customFormat="false" ht="15" hidden="false" customHeight="false" outlineLevel="0" collapsed="false"/>
    <row r="10559" customFormat="false" ht="15" hidden="false" customHeight="false" outlineLevel="0" collapsed="false"/>
    <row r="10560" customFormat="false" ht="15" hidden="false" customHeight="false" outlineLevel="0" collapsed="false"/>
    <row r="10561" customFormat="false" ht="15" hidden="false" customHeight="false" outlineLevel="0" collapsed="false"/>
    <row r="10562" customFormat="false" ht="15" hidden="false" customHeight="false" outlineLevel="0" collapsed="false"/>
    <row r="10563" customFormat="false" ht="15" hidden="false" customHeight="false" outlineLevel="0" collapsed="false"/>
    <row r="10564" customFormat="false" ht="15" hidden="false" customHeight="false" outlineLevel="0" collapsed="false"/>
    <row r="10565" customFormat="false" ht="15" hidden="false" customHeight="false" outlineLevel="0" collapsed="false"/>
    <row r="10566" customFormat="false" ht="15" hidden="false" customHeight="false" outlineLevel="0" collapsed="false"/>
    <row r="10567" customFormat="false" ht="15" hidden="false" customHeight="false" outlineLevel="0" collapsed="false"/>
    <row r="10568" customFormat="false" ht="15" hidden="false" customHeight="false" outlineLevel="0" collapsed="false"/>
    <row r="10569" customFormat="false" ht="15" hidden="false" customHeight="false" outlineLevel="0" collapsed="false"/>
    <row r="10570" customFormat="false" ht="15" hidden="false" customHeight="false" outlineLevel="0" collapsed="false"/>
    <row r="10571" customFormat="false" ht="15" hidden="false" customHeight="false" outlineLevel="0" collapsed="false"/>
    <row r="10572" customFormat="false" ht="15" hidden="false" customHeight="false" outlineLevel="0" collapsed="false"/>
    <row r="10573" customFormat="false" ht="15" hidden="false" customHeight="false" outlineLevel="0" collapsed="false"/>
    <row r="10574" customFormat="false" ht="15" hidden="false" customHeight="false" outlineLevel="0" collapsed="false"/>
    <row r="10575" customFormat="false" ht="15" hidden="false" customHeight="false" outlineLevel="0" collapsed="false"/>
    <row r="10576" customFormat="false" ht="15" hidden="false" customHeight="false" outlineLevel="0" collapsed="false"/>
    <row r="10577" customFormat="false" ht="15" hidden="false" customHeight="false" outlineLevel="0" collapsed="false"/>
    <row r="10578" customFormat="false" ht="15" hidden="false" customHeight="false" outlineLevel="0" collapsed="false"/>
    <row r="10579" customFormat="false" ht="15" hidden="false" customHeight="false" outlineLevel="0" collapsed="false"/>
    <row r="10580" customFormat="false" ht="15" hidden="false" customHeight="false" outlineLevel="0" collapsed="false"/>
    <row r="10581" customFormat="false" ht="15" hidden="false" customHeight="false" outlineLevel="0" collapsed="false"/>
    <row r="10582" customFormat="false" ht="15" hidden="false" customHeight="false" outlineLevel="0" collapsed="false"/>
    <row r="10583" customFormat="false" ht="15" hidden="false" customHeight="false" outlineLevel="0" collapsed="false"/>
    <row r="10584" customFormat="false" ht="15" hidden="false" customHeight="false" outlineLevel="0" collapsed="false"/>
    <row r="10585" customFormat="false" ht="15" hidden="false" customHeight="false" outlineLevel="0" collapsed="false"/>
    <row r="10586" customFormat="false" ht="15" hidden="false" customHeight="false" outlineLevel="0" collapsed="false"/>
    <row r="10587" customFormat="false" ht="15" hidden="false" customHeight="false" outlineLevel="0" collapsed="false"/>
    <row r="10588" customFormat="false" ht="15" hidden="false" customHeight="false" outlineLevel="0" collapsed="false"/>
    <row r="10589" customFormat="false" ht="15" hidden="false" customHeight="false" outlineLevel="0" collapsed="false"/>
    <row r="10590" customFormat="false" ht="15" hidden="false" customHeight="false" outlineLevel="0" collapsed="false"/>
    <row r="10591" customFormat="false" ht="15" hidden="false" customHeight="false" outlineLevel="0" collapsed="false"/>
    <row r="10592" customFormat="false" ht="15" hidden="false" customHeight="false" outlineLevel="0" collapsed="false"/>
    <row r="10593" customFormat="false" ht="15" hidden="false" customHeight="false" outlineLevel="0" collapsed="false"/>
    <row r="10594" customFormat="false" ht="15" hidden="false" customHeight="false" outlineLevel="0" collapsed="false"/>
    <row r="10595" customFormat="false" ht="15" hidden="false" customHeight="false" outlineLevel="0" collapsed="false"/>
    <row r="10596" customFormat="false" ht="15" hidden="false" customHeight="false" outlineLevel="0" collapsed="false"/>
    <row r="10597" customFormat="false" ht="15" hidden="false" customHeight="false" outlineLevel="0" collapsed="false"/>
    <row r="10598" customFormat="false" ht="15" hidden="false" customHeight="false" outlineLevel="0" collapsed="false"/>
    <row r="10599" customFormat="false" ht="15" hidden="false" customHeight="false" outlineLevel="0" collapsed="false"/>
    <row r="10600" customFormat="false" ht="15" hidden="false" customHeight="false" outlineLevel="0" collapsed="false"/>
    <row r="10601" customFormat="false" ht="15" hidden="false" customHeight="false" outlineLevel="0" collapsed="false"/>
    <row r="10602" customFormat="false" ht="15" hidden="false" customHeight="false" outlineLevel="0" collapsed="false"/>
    <row r="10603" customFormat="false" ht="15" hidden="false" customHeight="false" outlineLevel="0" collapsed="false"/>
    <row r="10604" customFormat="false" ht="15" hidden="false" customHeight="false" outlineLevel="0" collapsed="false"/>
    <row r="10605" customFormat="false" ht="15" hidden="false" customHeight="false" outlineLevel="0" collapsed="false"/>
    <row r="10606" customFormat="false" ht="15" hidden="false" customHeight="false" outlineLevel="0" collapsed="false"/>
    <row r="10607" customFormat="false" ht="15" hidden="false" customHeight="false" outlineLevel="0" collapsed="false"/>
    <row r="10608" customFormat="false" ht="15" hidden="false" customHeight="false" outlineLevel="0" collapsed="false"/>
    <row r="10609" customFormat="false" ht="15" hidden="false" customHeight="false" outlineLevel="0" collapsed="false"/>
    <row r="10610" customFormat="false" ht="15" hidden="false" customHeight="false" outlineLevel="0" collapsed="false"/>
    <row r="10611" customFormat="false" ht="15" hidden="false" customHeight="false" outlineLevel="0" collapsed="false"/>
    <row r="10612" customFormat="false" ht="15" hidden="false" customHeight="false" outlineLevel="0" collapsed="false"/>
    <row r="10613" customFormat="false" ht="15" hidden="false" customHeight="false" outlineLevel="0" collapsed="false"/>
    <row r="10614" customFormat="false" ht="15" hidden="false" customHeight="false" outlineLevel="0" collapsed="false"/>
    <row r="10615" customFormat="false" ht="15" hidden="false" customHeight="false" outlineLevel="0" collapsed="false"/>
    <row r="10616" customFormat="false" ht="15" hidden="false" customHeight="false" outlineLevel="0" collapsed="false"/>
    <row r="10617" customFormat="false" ht="15" hidden="false" customHeight="false" outlineLevel="0" collapsed="false"/>
    <row r="10618" customFormat="false" ht="15" hidden="false" customHeight="false" outlineLevel="0" collapsed="false"/>
    <row r="10619" customFormat="false" ht="15" hidden="false" customHeight="false" outlineLevel="0" collapsed="false"/>
    <row r="10620" customFormat="false" ht="15" hidden="false" customHeight="false" outlineLevel="0" collapsed="false"/>
    <row r="10621" customFormat="false" ht="15" hidden="false" customHeight="false" outlineLevel="0" collapsed="false"/>
    <row r="10622" customFormat="false" ht="15" hidden="false" customHeight="false" outlineLevel="0" collapsed="false"/>
    <row r="10623" customFormat="false" ht="15" hidden="false" customHeight="false" outlineLevel="0" collapsed="false"/>
    <row r="10624" customFormat="false" ht="15" hidden="false" customHeight="false" outlineLevel="0" collapsed="false"/>
    <row r="10625" customFormat="false" ht="15" hidden="false" customHeight="false" outlineLevel="0" collapsed="false"/>
    <row r="10626" customFormat="false" ht="15" hidden="false" customHeight="false" outlineLevel="0" collapsed="false"/>
    <row r="10627" customFormat="false" ht="15" hidden="false" customHeight="false" outlineLevel="0" collapsed="false"/>
    <row r="10628" customFormat="false" ht="15" hidden="false" customHeight="false" outlineLevel="0" collapsed="false"/>
    <row r="10629" customFormat="false" ht="15" hidden="false" customHeight="false" outlineLevel="0" collapsed="false"/>
    <row r="10630" customFormat="false" ht="15" hidden="false" customHeight="false" outlineLevel="0" collapsed="false"/>
    <row r="10631" customFormat="false" ht="15" hidden="false" customHeight="false" outlineLevel="0" collapsed="false"/>
    <row r="10632" customFormat="false" ht="15" hidden="false" customHeight="false" outlineLevel="0" collapsed="false"/>
    <row r="10633" customFormat="false" ht="15" hidden="false" customHeight="false" outlineLevel="0" collapsed="false"/>
    <row r="10634" customFormat="false" ht="15" hidden="false" customHeight="false" outlineLevel="0" collapsed="false"/>
    <row r="10635" customFormat="false" ht="15" hidden="false" customHeight="false" outlineLevel="0" collapsed="false"/>
    <row r="10636" customFormat="false" ht="15" hidden="false" customHeight="false" outlineLevel="0" collapsed="false"/>
    <row r="10637" customFormat="false" ht="15" hidden="false" customHeight="false" outlineLevel="0" collapsed="false"/>
    <row r="10638" customFormat="false" ht="15" hidden="false" customHeight="false" outlineLevel="0" collapsed="false"/>
    <row r="10639" customFormat="false" ht="15" hidden="false" customHeight="false" outlineLevel="0" collapsed="false"/>
    <row r="10640" customFormat="false" ht="15" hidden="false" customHeight="false" outlineLevel="0" collapsed="false"/>
    <row r="10641" customFormat="false" ht="15" hidden="false" customHeight="false" outlineLevel="0" collapsed="false"/>
    <row r="10642" customFormat="false" ht="15" hidden="false" customHeight="false" outlineLevel="0" collapsed="false"/>
    <row r="10643" customFormat="false" ht="15" hidden="false" customHeight="false" outlineLevel="0" collapsed="false"/>
    <row r="10644" customFormat="false" ht="15" hidden="false" customHeight="false" outlineLevel="0" collapsed="false"/>
    <row r="10645" customFormat="false" ht="15" hidden="false" customHeight="false" outlineLevel="0" collapsed="false"/>
    <row r="10646" customFormat="false" ht="15" hidden="false" customHeight="false" outlineLevel="0" collapsed="false"/>
    <row r="10647" customFormat="false" ht="15" hidden="false" customHeight="false" outlineLevel="0" collapsed="false"/>
    <row r="10648" customFormat="false" ht="15" hidden="false" customHeight="false" outlineLevel="0" collapsed="false"/>
    <row r="10649" customFormat="false" ht="15" hidden="false" customHeight="false" outlineLevel="0" collapsed="false"/>
    <row r="10650" customFormat="false" ht="15" hidden="false" customHeight="false" outlineLevel="0" collapsed="false"/>
    <row r="10651" customFormat="false" ht="15" hidden="false" customHeight="false" outlineLevel="0" collapsed="false"/>
    <row r="10652" customFormat="false" ht="15" hidden="false" customHeight="false" outlineLevel="0" collapsed="false"/>
    <row r="10653" customFormat="false" ht="15" hidden="false" customHeight="false" outlineLevel="0" collapsed="false"/>
    <row r="10654" customFormat="false" ht="15" hidden="false" customHeight="false" outlineLevel="0" collapsed="false"/>
    <row r="10655" customFormat="false" ht="15" hidden="false" customHeight="false" outlineLevel="0" collapsed="false"/>
    <row r="10656" customFormat="false" ht="15" hidden="false" customHeight="false" outlineLevel="0" collapsed="false"/>
    <row r="10657" customFormat="false" ht="15" hidden="false" customHeight="false" outlineLevel="0" collapsed="false"/>
    <row r="10658" customFormat="false" ht="15" hidden="false" customHeight="false" outlineLevel="0" collapsed="false"/>
    <row r="10659" customFormat="false" ht="15" hidden="false" customHeight="false" outlineLevel="0" collapsed="false"/>
    <row r="10660" customFormat="false" ht="15" hidden="false" customHeight="false" outlineLevel="0" collapsed="false"/>
    <row r="10661" customFormat="false" ht="15" hidden="false" customHeight="false" outlineLevel="0" collapsed="false"/>
    <row r="10662" customFormat="false" ht="15" hidden="false" customHeight="false" outlineLevel="0" collapsed="false"/>
    <row r="10663" customFormat="false" ht="15" hidden="false" customHeight="false" outlineLevel="0" collapsed="false"/>
    <row r="10664" customFormat="false" ht="15" hidden="false" customHeight="false" outlineLevel="0" collapsed="false"/>
    <row r="10665" customFormat="false" ht="15" hidden="false" customHeight="false" outlineLevel="0" collapsed="false"/>
    <row r="10666" customFormat="false" ht="15" hidden="false" customHeight="false" outlineLevel="0" collapsed="false"/>
    <row r="10667" customFormat="false" ht="15" hidden="false" customHeight="false" outlineLevel="0" collapsed="false"/>
    <row r="10668" customFormat="false" ht="15" hidden="false" customHeight="false" outlineLevel="0" collapsed="false"/>
    <row r="10669" customFormat="false" ht="15" hidden="false" customHeight="false" outlineLevel="0" collapsed="false"/>
    <row r="10670" customFormat="false" ht="15" hidden="false" customHeight="false" outlineLevel="0" collapsed="false"/>
    <row r="10671" customFormat="false" ht="15" hidden="false" customHeight="false" outlineLevel="0" collapsed="false"/>
    <row r="10672" customFormat="false" ht="15" hidden="false" customHeight="false" outlineLevel="0" collapsed="false"/>
    <row r="10673" customFormat="false" ht="15" hidden="false" customHeight="false" outlineLevel="0" collapsed="false"/>
    <row r="10674" customFormat="false" ht="15" hidden="false" customHeight="false" outlineLevel="0" collapsed="false"/>
    <row r="10675" customFormat="false" ht="15" hidden="false" customHeight="false" outlineLevel="0" collapsed="false"/>
    <row r="10676" customFormat="false" ht="15" hidden="false" customHeight="false" outlineLevel="0" collapsed="false"/>
    <row r="10677" customFormat="false" ht="15" hidden="false" customHeight="false" outlineLevel="0" collapsed="false"/>
    <row r="10678" customFormat="false" ht="15" hidden="false" customHeight="false" outlineLevel="0" collapsed="false"/>
    <row r="10679" customFormat="false" ht="15" hidden="false" customHeight="false" outlineLevel="0" collapsed="false"/>
    <row r="10680" customFormat="false" ht="15" hidden="false" customHeight="false" outlineLevel="0" collapsed="false"/>
    <row r="10681" customFormat="false" ht="15" hidden="false" customHeight="false" outlineLevel="0" collapsed="false"/>
    <row r="10682" customFormat="false" ht="15" hidden="false" customHeight="false" outlineLevel="0" collapsed="false"/>
    <row r="10683" customFormat="false" ht="15" hidden="false" customHeight="false" outlineLevel="0" collapsed="false"/>
    <row r="10684" customFormat="false" ht="15" hidden="false" customHeight="false" outlineLevel="0" collapsed="false"/>
    <row r="10685" customFormat="false" ht="15" hidden="false" customHeight="false" outlineLevel="0" collapsed="false"/>
    <row r="10686" customFormat="false" ht="15" hidden="false" customHeight="false" outlineLevel="0" collapsed="false"/>
    <row r="10687" customFormat="false" ht="15" hidden="false" customHeight="false" outlineLevel="0" collapsed="false"/>
    <row r="10688" customFormat="false" ht="15" hidden="false" customHeight="false" outlineLevel="0" collapsed="false"/>
    <row r="10689" customFormat="false" ht="15" hidden="false" customHeight="false" outlineLevel="0" collapsed="false"/>
    <row r="10690" customFormat="false" ht="15" hidden="false" customHeight="false" outlineLevel="0" collapsed="false"/>
    <row r="10691" customFormat="false" ht="15" hidden="false" customHeight="false" outlineLevel="0" collapsed="false"/>
    <row r="10692" customFormat="false" ht="15" hidden="false" customHeight="false" outlineLevel="0" collapsed="false"/>
    <row r="10693" customFormat="false" ht="15" hidden="false" customHeight="false" outlineLevel="0" collapsed="false"/>
    <row r="10694" customFormat="false" ht="15" hidden="false" customHeight="false" outlineLevel="0" collapsed="false"/>
    <row r="10695" customFormat="false" ht="15" hidden="false" customHeight="false" outlineLevel="0" collapsed="false"/>
    <row r="10696" customFormat="false" ht="15" hidden="false" customHeight="false" outlineLevel="0" collapsed="false"/>
    <row r="10697" customFormat="false" ht="15" hidden="false" customHeight="false" outlineLevel="0" collapsed="false"/>
    <row r="10698" customFormat="false" ht="15" hidden="false" customHeight="false" outlineLevel="0" collapsed="false"/>
    <row r="10699" customFormat="false" ht="15" hidden="false" customHeight="false" outlineLevel="0" collapsed="false"/>
    <row r="10700" customFormat="false" ht="15" hidden="false" customHeight="false" outlineLevel="0" collapsed="false"/>
    <row r="10701" customFormat="false" ht="15" hidden="false" customHeight="false" outlineLevel="0" collapsed="false"/>
    <row r="10702" customFormat="false" ht="15" hidden="false" customHeight="false" outlineLevel="0" collapsed="false"/>
    <row r="10703" customFormat="false" ht="15" hidden="false" customHeight="false" outlineLevel="0" collapsed="false"/>
    <row r="10704" customFormat="false" ht="15" hidden="false" customHeight="false" outlineLevel="0" collapsed="false"/>
    <row r="10705" customFormat="false" ht="15" hidden="false" customHeight="false" outlineLevel="0" collapsed="false"/>
    <row r="10706" customFormat="false" ht="15" hidden="false" customHeight="false" outlineLevel="0" collapsed="false"/>
    <row r="10707" customFormat="false" ht="15" hidden="false" customHeight="false" outlineLevel="0" collapsed="false"/>
    <row r="10708" customFormat="false" ht="15" hidden="false" customHeight="false" outlineLevel="0" collapsed="false"/>
    <row r="10709" customFormat="false" ht="15" hidden="false" customHeight="false" outlineLevel="0" collapsed="false"/>
    <row r="10710" customFormat="false" ht="15" hidden="false" customHeight="false" outlineLevel="0" collapsed="false"/>
    <row r="10711" customFormat="false" ht="15" hidden="false" customHeight="false" outlineLevel="0" collapsed="false"/>
    <row r="10712" customFormat="false" ht="15" hidden="false" customHeight="false" outlineLevel="0" collapsed="false"/>
    <row r="10713" customFormat="false" ht="15" hidden="false" customHeight="false" outlineLevel="0" collapsed="false"/>
    <row r="10714" customFormat="false" ht="15" hidden="false" customHeight="false" outlineLevel="0" collapsed="false"/>
    <row r="10715" customFormat="false" ht="15" hidden="false" customHeight="false" outlineLevel="0" collapsed="false"/>
    <row r="10716" customFormat="false" ht="15" hidden="false" customHeight="false" outlineLevel="0" collapsed="false"/>
    <row r="10717" customFormat="false" ht="15" hidden="false" customHeight="false" outlineLevel="0" collapsed="false"/>
    <row r="10718" customFormat="false" ht="15" hidden="false" customHeight="false" outlineLevel="0" collapsed="false"/>
    <row r="10719" customFormat="false" ht="15" hidden="false" customHeight="false" outlineLevel="0" collapsed="false"/>
    <row r="10720" customFormat="false" ht="15" hidden="false" customHeight="false" outlineLevel="0" collapsed="false"/>
    <row r="10721" customFormat="false" ht="15" hidden="false" customHeight="false" outlineLevel="0" collapsed="false"/>
    <row r="10722" customFormat="false" ht="15" hidden="false" customHeight="false" outlineLevel="0" collapsed="false"/>
    <row r="10723" customFormat="false" ht="15" hidden="false" customHeight="false" outlineLevel="0" collapsed="false"/>
    <row r="10724" customFormat="false" ht="15" hidden="false" customHeight="false" outlineLevel="0" collapsed="false"/>
    <row r="10725" customFormat="false" ht="15" hidden="false" customHeight="false" outlineLevel="0" collapsed="false"/>
    <row r="10726" customFormat="false" ht="15" hidden="false" customHeight="false" outlineLevel="0" collapsed="false"/>
    <row r="10727" customFormat="false" ht="15" hidden="false" customHeight="false" outlineLevel="0" collapsed="false"/>
    <row r="10728" customFormat="false" ht="15" hidden="false" customHeight="false" outlineLevel="0" collapsed="false"/>
    <row r="10729" customFormat="false" ht="15" hidden="false" customHeight="false" outlineLevel="0" collapsed="false"/>
    <row r="10730" customFormat="false" ht="15" hidden="false" customHeight="false" outlineLevel="0" collapsed="false"/>
    <row r="10731" customFormat="false" ht="15" hidden="false" customHeight="false" outlineLevel="0" collapsed="false"/>
    <row r="10732" customFormat="false" ht="15" hidden="false" customHeight="false" outlineLevel="0" collapsed="false"/>
    <row r="10733" customFormat="false" ht="15" hidden="false" customHeight="false" outlineLevel="0" collapsed="false"/>
    <row r="10734" customFormat="false" ht="15" hidden="false" customHeight="false" outlineLevel="0" collapsed="false"/>
    <row r="10735" customFormat="false" ht="15" hidden="false" customHeight="false" outlineLevel="0" collapsed="false"/>
    <row r="10736" customFormat="false" ht="15" hidden="false" customHeight="false" outlineLevel="0" collapsed="false"/>
    <row r="10737" customFormat="false" ht="15" hidden="false" customHeight="false" outlineLevel="0" collapsed="false"/>
    <row r="10738" customFormat="false" ht="15" hidden="false" customHeight="false" outlineLevel="0" collapsed="false"/>
    <row r="10739" customFormat="false" ht="15" hidden="false" customHeight="false" outlineLevel="0" collapsed="false"/>
    <row r="10740" customFormat="false" ht="15" hidden="false" customHeight="false" outlineLevel="0" collapsed="false"/>
    <row r="10741" customFormat="false" ht="15" hidden="false" customHeight="false" outlineLevel="0" collapsed="false"/>
    <row r="10742" customFormat="false" ht="15" hidden="false" customHeight="false" outlineLevel="0" collapsed="false"/>
    <row r="10743" customFormat="false" ht="15" hidden="false" customHeight="false" outlineLevel="0" collapsed="false"/>
    <row r="10744" customFormat="false" ht="15" hidden="false" customHeight="false" outlineLevel="0" collapsed="false"/>
    <row r="10745" customFormat="false" ht="15" hidden="false" customHeight="false" outlineLevel="0" collapsed="false"/>
    <row r="10746" customFormat="false" ht="15" hidden="false" customHeight="false" outlineLevel="0" collapsed="false"/>
    <row r="10747" customFormat="false" ht="15" hidden="false" customHeight="false" outlineLevel="0" collapsed="false"/>
    <row r="10748" customFormat="false" ht="15" hidden="false" customHeight="false" outlineLevel="0" collapsed="false"/>
    <row r="10749" customFormat="false" ht="15" hidden="false" customHeight="false" outlineLevel="0" collapsed="false"/>
    <row r="10750" customFormat="false" ht="15" hidden="false" customHeight="false" outlineLevel="0" collapsed="false"/>
    <row r="10751" customFormat="false" ht="15" hidden="false" customHeight="false" outlineLevel="0" collapsed="false"/>
    <row r="10752" customFormat="false" ht="15" hidden="false" customHeight="false" outlineLevel="0" collapsed="false"/>
    <row r="10753" customFormat="false" ht="15" hidden="false" customHeight="false" outlineLevel="0" collapsed="false"/>
    <row r="10754" customFormat="false" ht="15" hidden="false" customHeight="false" outlineLevel="0" collapsed="false"/>
    <row r="10755" customFormat="false" ht="15" hidden="false" customHeight="false" outlineLevel="0" collapsed="false"/>
    <row r="10756" customFormat="false" ht="15" hidden="false" customHeight="false" outlineLevel="0" collapsed="false"/>
    <row r="10757" customFormat="false" ht="15" hidden="false" customHeight="false" outlineLevel="0" collapsed="false"/>
    <row r="10758" customFormat="false" ht="15" hidden="false" customHeight="false" outlineLevel="0" collapsed="false"/>
    <row r="10759" customFormat="false" ht="15" hidden="false" customHeight="false" outlineLevel="0" collapsed="false"/>
    <row r="10760" customFormat="false" ht="15" hidden="false" customHeight="false" outlineLevel="0" collapsed="false"/>
    <row r="10761" customFormat="false" ht="15" hidden="false" customHeight="false" outlineLevel="0" collapsed="false"/>
    <row r="10762" customFormat="false" ht="15" hidden="false" customHeight="false" outlineLevel="0" collapsed="false"/>
    <row r="10763" customFormat="false" ht="15" hidden="false" customHeight="false" outlineLevel="0" collapsed="false"/>
    <row r="10764" customFormat="false" ht="15" hidden="false" customHeight="false" outlineLevel="0" collapsed="false"/>
    <row r="10765" customFormat="false" ht="15" hidden="false" customHeight="false" outlineLevel="0" collapsed="false"/>
    <row r="10766" customFormat="false" ht="15" hidden="false" customHeight="false" outlineLevel="0" collapsed="false"/>
    <row r="10767" customFormat="false" ht="15" hidden="false" customHeight="false" outlineLevel="0" collapsed="false"/>
    <row r="10768" customFormat="false" ht="15" hidden="false" customHeight="false" outlineLevel="0" collapsed="false"/>
    <row r="10769" customFormat="false" ht="15" hidden="false" customHeight="false" outlineLevel="0" collapsed="false"/>
    <row r="10770" customFormat="false" ht="15" hidden="false" customHeight="false" outlineLevel="0" collapsed="false"/>
    <row r="10771" customFormat="false" ht="15" hidden="false" customHeight="false" outlineLevel="0" collapsed="false"/>
    <row r="10772" customFormat="false" ht="15" hidden="false" customHeight="false" outlineLevel="0" collapsed="false"/>
    <row r="10773" customFormat="false" ht="15" hidden="false" customHeight="false" outlineLevel="0" collapsed="false"/>
    <row r="10774" customFormat="false" ht="15" hidden="false" customHeight="false" outlineLevel="0" collapsed="false"/>
    <row r="10775" customFormat="false" ht="15" hidden="false" customHeight="false" outlineLevel="0" collapsed="false"/>
    <row r="10776" customFormat="false" ht="15" hidden="false" customHeight="false" outlineLevel="0" collapsed="false"/>
    <row r="10777" customFormat="false" ht="15" hidden="false" customHeight="false" outlineLevel="0" collapsed="false"/>
    <row r="10778" customFormat="false" ht="15" hidden="false" customHeight="false" outlineLevel="0" collapsed="false"/>
    <row r="10779" customFormat="false" ht="15" hidden="false" customHeight="false" outlineLevel="0" collapsed="false"/>
    <row r="10780" customFormat="false" ht="15" hidden="false" customHeight="false" outlineLevel="0" collapsed="false"/>
    <row r="10781" customFormat="false" ht="15" hidden="false" customHeight="false" outlineLevel="0" collapsed="false"/>
    <row r="10782" customFormat="false" ht="15" hidden="false" customHeight="false" outlineLevel="0" collapsed="false"/>
    <row r="10783" customFormat="false" ht="15" hidden="false" customHeight="false" outlineLevel="0" collapsed="false"/>
    <row r="10784" customFormat="false" ht="15" hidden="false" customHeight="false" outlineLevel="0" collapsed="false"/>
    <row r="10785" customFormat="false" ht="15" hidden="false" customHeight="false" outlineLevel="0" collapsed="false"/>
    <row r="10786" customFormat="false" ht="15" hidden="false" customHeight="false" outlineLevel="0" collapsed="false"/>
    <row r="10787" customFormat="false" ht="15" hidden="false" customHeight="false" outlineLevel="0" collapsed="false"/>
    <row r="10788" customFormat="false" ht="15" hidden="false" customHeight="false" outlineLevel="0" collapsed="false"/>
    <row r="10789" customFormat="false" ht="15" hidden="false" customHeight="false" outlineLevel="0" collapsed="false"/>
    <row r="10790" customFormat="false" ht="15" hidden="false" customHeight="false" outlineLevel="0" collapsed="false"/>
    <row r="10791" customFormat="false" ht="15" hidden="false" customHeight="false" outlineLevel="0" collapsed="false"/>
    <row r="10792" customFormat="false" ht="15" hidden="false" customHeight="false" outlineLevel="0" collapsed="false"/>
    <row r="10793" customFormat="false" ht="15" hidden="false" customHeight="false" outlineLevel="0" collapsed="false"/>
    <row r="10794" customFormat="false" ht="15" hidden="false" customHeight="false" outlineLevel="0" collapsed="false"/>
    <row r="10795" customFormat="false" ht="15" hidden="false" customHeight="false" outlineLevel="0" collapsed="false"/>
    <row r="10796" customFormat="false" ht="15" hidden="false" customHeight="false" outlineLevel="0" collapsed="false"/>
    <row r="10797" customFormat="false" ht="15" hidden="false" customHeight="false" outlineLevel="0" collapsed="false"/>
    <row r="10798" customFormat="false" ht="15" hidden="false" customHeight="false" outlineLevel="0" collapsed="false"/>
    <row r="10799" customFormat="false" ht="15" hidden="false" customHeight="false" outlineLevel="0" collapsed="false"/>
    <row r="10800" customFormat="false" ht="15" hidden="false" customHeight="false" outlineLevel="0" collapsed="false"/>
    <row r="10801" customFormat="false" ht="15" hidden="false" customHeight="false" outlineLevel="0" collapsed="false"/>
    <row r="10802" customFormat="false" ht="15" hidden="false" customHeight="false" outlineLevel="0" collapsed="false"/>
    <row r="10803" customFormat="false" ht="15" hidden="false" customHeight="false" outlineLevel="0" collapsed="false"/>
    <row r="10804" customFormat="false" ht="15" hidden="false" customHeight="false" outlineLevel="0" collapsed="false"/>
    <row r="10805" customFormat="false" ht="15" hidden="false" customHeight="false" outlineLevel="0" collapsed="false"/>
    <row r="10806" customFormat="false" ht="15" hidden="false" customHeight="false" outlineLevel="0" collapsed="false"/>
    <row r="10807" customFormat="false" ht="15" hidden="false" customHeight="false" outlineLevel="0" collapsed="false"/>
    <row r="10808" customFormat="false" ht="15" hidden="false" customHeight="false" outlineLevel="0" collapsed="false"/>
    <row r="10809" customFormat="false" ht="15"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tabColor rgb="FF00FF00"/>
    <pageSetUpPr fitToPage="false"/>
  </sheetPr>
  <dimension ref="A1:J22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67"/>
  </cols>
  <sheetData>
    <row r="1" customFormat="false" ht="12.75" hidden="false" customHeight="false" outlineLevel="0" collapsed="false">
      <c r="A1" s="0" t="s">
        <v>1495</v>
      </c>
      <c r="B1" s="0" t="s">
        <v>1517</v>
      </c>
      <c r="I1" s="122" t="s">
        <v>1518</v>
      </c>
    </row>
    <row r="2" customFormat="false" ht="12.75" hidden="false" customHeight="false" outlineLevel="0" collapsed="false">
      <c r="I2" s="4" t="s">
        <v>1519</v>
      </c>
      <c r="J2" s="4" t="s">
        <v>1520</v>
      </c>
    </row>
    <row r="3" customFormat="false" ht="12.75" hidden="false" customHeight="false" outlineLevel="0" collapsed="false">
      <c r="A3" s="0" t="s">
        <v>1497</v>
      </c>
      <c r="B3" s="0" t="s">
        <v>1521</v>
      </c>
      <c r="C3" s="0" t="s">
        <v>1522</v>
      </c>
      <c r="D3" s="0" t="s">
        <v>1523</v>
      </c>
      <c r="E3" s="0" t="s">
        <v>1524</v>
      </c>
      <c r="F3" s="0" t="s">
        <v>1525</v>
      </c>
      <c r="G3" s="0" t="s">
        <v>1499</v>
      </c>
      <c r="I3" s="4" t="s">
        <v>1526</v>
      </c>
      <c r="J3" s="4" t="s">
        <v>1527</v>
      </c>
    </row>
    <row r="4" customFormat="false" ht="12.75" hidden="false" customHeight="false" outlineLevel="0" collapsed="false">
      <c r="A4" s="0" t="s">
        <v>363</v>
      </c>
      <c r="B4" s="0" t="s">
        <v>389</v>
      </c>
      <c r="C4" s="0" t="n">
        <v>94.296</v>
      </c>
      <c r="D4" s="0" t="n">
        <v>23.077</v>
      </c>
      <c r="E4" s="0" t="n">
        <v>42.184</v>
      </c>
      <c r="F4" s="0" t="s">
        <v>1277</v>
      </c>
      <c r="G4" s="0" t="n">
        <v>18</v>
      </c>
      <c r="I4" s="4" t="s">
        <v>1528</v>
      </c>
      <c r="J4" s="4" t="s">
        <v>1529</v>
      </c>
    </row>
    <row r="5" customFormat="false" ht="12.75" hidden="false" customHeight="false" outlineLevel="0" collapsed="false">
      <c r="A5" s="0" t="s">
        <v>363</v>
      </c>
      <c r="B5" s="0" t="s">
        <v>381</v>
      </c>
      <c r="C5" s="0" t="n">
        <v>16.408</v>
      </c>
      <c r="D5" s="0" t="n">
        <v>2.981</v>
      </c>
      <c r="E5" s="0" t="n">
        <v>6.02</v>
      </c>
      <c r="F5" s="0" t="s">
        <v>1277</v>
      </c>
      <c r="G5" s="0" t="n">
        <v>18</v>
      </c>
      <c r="I5" s="4" t="s">
        <v>1530</v>
      </c>
      <c r="J5" s="4" t="s">
        <v>1531</v>
      </c>
    </row>
    <row r="6" customFormat="false" ht="12.75" hidden="false" customHeight="false" outlineLevel="0" collapsed="false">
      <c r="A6" s="0" t="s">
        <v>363</v>
      </c>
      <c r="B6" s="0" t="s">
        <v>385</v>
      </c>
      <c r="C6" s="0" t="n">
        <v>119.999</v>
      </c>
      <c r="D6" s="0" t="n">
        <v>29.42</v>
      </c>
      <c r="E6" s="0" t="n">
        <v>46.446</v>
      </c>
      <c r="F6" s="0" t="s">
        <v>1277</v>
      </c>
      <c r="G6" s="0" t="n">
        <v>18</v>
      </c>
      <c r="I6" s="4" t="s">
        <v>1532</v>
      </c>
      <c r="J6" s="4" t="s">
        <v>1533</v>
      </c>
    </row>
    <row r="7" customFormat="false" ht="12.75" hidden="false" customHeight="false" outlineLevel="0" collapsed="false">
      <c r="A7" s="0" t="s">
        <v>363</v>
      </c>
      <c r="B7" s="0" t="s">
        <v>397</v>
      </c>
      <c r="C7" s="0" t="n">
        <v>6.839</v>
      </c>
      <c r="D7" s="0" t="n">
        <v>1.269</v>
      </c>
      <c r="E7" s="0" t="n">
        <v>3.128</v>
      </c>
      <c r="F7" s="0" t="s">
        <v>1277</v>
      </c>
      <c r="G7" s="0" t="n">
        <v>18</v>
      </c>
      <c r="I7" s="4" t="s">
        <v>1534</v>
      </c>
      <c r="J7" s="4" t="s">
        <v>1535</v>
      </c>
    </row>
    <row r="8" customFormat="false" ht="12.75" hidden="false" customHeight="false" outlineLevel="0" collapsed="false">
      <c r="A8" s="0" t="s">
        <v>363</v>
      </c>
      <c r="B8" s="0" t="s">
        <v>393</v>
      </c>
      <c r="C8" s="0" t="n">
        <v>11.402</v>
      </c>
      <c r="D8" s="0" t="n">
        <v>1.824</v>
      </c>
      <c r="E8" s="0" t="n">
        <v>4.378</v>
      </c>
      <c r="F8" s="0" t="s">
        <v>1277</v>
      </c>
      <c r="G8" s="0" t="n">
        <v>18</v>
      </c>
      <c r="I8" s="4" t="s">
        <v>1536</v>
      </c>
      <c r="J8" s="4" t="s">
        <v>1537</v>
      </c>
    </row>
    <row r="9" customFormat="false" ht="12.75" hidden="false" customHeight="false" outlineLevel="0" collapsed="false">
      <c r="A9" s="0" t="s">
        <v>363</v>
      </c>
      <c r="B9" s="0" t="s">
        <v>400</v>
      </c>
      <c r="C9" s="0" t="n">
        <v>10.342</v>
      </c>
      <c r="D9" s="0" t="n">
        <v>2.314</v>
      </c>
      <c r="E9" s="0" t="n">
        <v>4.672</v>
      </c>
      <c r="F9" s="0" t="s">
        <v>1277</v>
      </c>
      <c r="G9" s="0" t="n">
        <v>18</v>
      </c>
    </row>
    <row r="10" customFormat="false" ht="12.75" hidden="false" customHeight="false" outlineLevel="0" collapsed="false">
      <c r="A10" s="0" t="s">
        <v>363</v>
      </c>
      <c r="B10" s="0" t="s">
        <v>403</v>
      </c>
      <c r="C10" s="0" t="n">
        <v>5.606</v>
      </c>
      <c r="D10" s="0" t="n">
        <v>2.642</v>
      </c>
      <c r="E10" s="0" t="n">
        <v>0.097</v>
      </c>
      <c r="F10" s="0" t="s">
        <v>1277</v>
      </c>
      <c r="G10" s="0" t="n">
        <v>18</v>
      </c>
    </row>
    <row r="11" customFormat="false" ht="12.75" hidden="false" customHeight="false" outlineLevel="0" collapsed="false">
      <c r="A11" s="0" t="s">
        <v>363</v>
      </c>
      <c r="B11" s="0" t="s">
        <v>405</v>
      </c>
      <c r="C11" s="0" t="n">
        <v>67.925</v>
      </c>
      <c r="D11" s="0" t="n">
        <v>13.192</v>
      </c>
      <c r="E11" s="0" t="n">
        <v>55.618</v>
      </c>
      <c r="F11" s="0" t="s">
        <v>1277</v>
      </c>
      <c r="G11" s="0" t="n">
        <v>18</v>
      </c>
    </row>
    <row r="12" customFormat="false" ht="12.75" hidden="false" customHeight="false" outlineLevel="0" collapsed="false">
      <c r="A12" s="0" t="s">
        <v>363</v>
      </c>
      <c r="B12" s="0" t="s">
        <v>407</v>
      </c>
      <c r="C12" s="0" t="n">
        <v>21.801</v>
      </c>
      <c r="D12" s="0" t="n">
        <v>6.898</v>
      </c>
      <c r="E12" s="0" t="n">
        <v>19.647</v>
      </c>
      <c r="F12" s="0" t="s">
        <v>1277</v>
      </c>
      <c r="G12" s="0" t="n">
        <v>18</v>
      </c>
    </row>
    <row r="13" customFormat="false" ht="12.75" hidden="false" customHeight="false" outlineLevel="0" collapsed="false">
      <c r="A13" s="0" t="s">
        <v>363</v>
      </c>
      <c r="B13" s="0" t="s">
        <v>411</v>
      </c>
      <c r="C13" s="0" t="n">
        <v>9.577</v>
      </c>
      <c r="D13" s="0" t="n">
        <v>2.533</v>
      </c>
      <c r="E13" s="0" t="n">
        <v>5.114</v>
      </c>
      <c r="F13" s="0" t="s">
        <v>1277</v>
      </c>
      <c r="G13" s="0" t="n">
        <v>18</v>
      </c>
    </row>
    <row r="14" customFormat="false" ht="12.75" hidden="false" customHeight="false" outlineLevel="0" collapsed="false">
      <c r="A14" s="0" t="s">
        <v>363</v>
      </c>
      <c r="B14" s="0" t="s">
        <v>413</v>
      </c>
      <c r="C14" s="0" t="n">
        <v>0</v>
      </c>
      <c r="D14" s="0" t="n">
        <v>0</v>
      </c>
      <c r="E14" s="0" t="n">
        <v>0</v>
      </c>
      <c r="F14" s="0" t="s">
        <v>1277</v>
      </c>
      <c r="G14" s="0" t="n">
        <v>18</v>
      </c>
    </row>
    <row r="15" customFormat="false" ht="12.75" hidden="false" customHeight="false" outlineLevel="0" collapsed="false">
      <c r="A15" s="0" t="s">
        <v>363</v>
      </c>
      <c r="B15" s="0" t="s">
        <v>416</v>
      </c>
      <c r="C15" s="0" t="n">
        <v>13.321</v>
      </c>
      <c r="D15" s="0" t="n">
        <v>3.421</v>
      </c>
      <c r="E15" s="0" t="n">
        <v>6.908</v>
      </c>
      <c r="F15" s="0" t="s">
        <v>1277</v>
      </c>
      <c r="G15" s="0" t="n">
        <v>18</v>
      </c>
    </row>
    <row r="16" customFormat="false" ht="12.75" hidden="false" customHeight="false" outlineLevel="0" collapsed="false">
      <c r="A16" s="0" t="s">
        <v>363</v>
      </c>
      <c r="B16" s="0" t="s">
        <v>419</v>
      </c>
      <c r="C16" s="0" t="n">
        <v>57.509</v>
      </c>
      <c r="D16" s="0" t="n">
        <v>10.702</v>
      </c>
      <c r="E16" s="0" t="n">
        <v>31.693</v>
      </c>
      <c r="F16" s="0" t="s">
        <v>1277</v>
      </c>
      <c r="G16" s="0" t="n">
        <v>18</v>
      </c>
    </row>
    <row r="17" customFormat="false" ht="12.75" hidden="false" customHeight="false" outlineLevel="0" collapsed="false">
      <c r="A17" s="0" t="s">
        <v>363</v>
      </c>
      <c r="B17" s="0" t="s">
        <v>422</v>
      </c>
      <c r="C17" s="0" t="n">
        <v>17.76</v>
      </c>
      <c r="D17" s="0" t="n">
        <v>2.586</v>
      </c>
      <c r="E17" s="0" t="n">
        <v>6.315</v>
      </c>
      <c r="F17" s="0" t="s">
        <v>1277</v>
      </c>
      <c r="G17" s="0" t="n">
        <v>18</v>
      </c>
    </row>
    <row r="18" customFormat="false" ht="12.75" hidden="false" customHeight="false" outlineLevel="0" collapsed="false">
      <c r="A18" s="0" t="s">
        <v>363</v>
      </c>
      <c r="B18" s="0" t="s">
        <v>434</v>
      </c>
      <c r="C18" s="0" t="n">
        <v>1.839</v>
      </c>
      <c r="D18" s="0" t="n">
        <v>4.69</v>
      </c>
      <c r="E18" s="0" t="n">
        <v>11.452</v>
      </c>
      <c r="F18" s="0" t="s">
        <v>1277</v>
      </c>
      <c r="G18" s="0" t="n">
        <v>18</v>
      </c>
    </row>
    <row r="19" customFormat="false" ht="12.75" hidden="false" customHeight="false" outlineLevel="0" collapsed="false">
      <c r="A19" s="0" t="s">
        <v>363</v>
      </c>
      <c r="B19" s="0" t="s">
        <v>426</v>
      </c>
      <c r="C19" s="0" t="n">
        <v>10.748</v>
      </c>
      <c r="D19" s="0" t="n">
        <v>2.644</v>
      </c>
      <c r="E19" s="0" t="n">
        <v>6.456</v>
      </c>
      <c r="F19" s="0" t="s">
        <v>1277</v>
      </c>
      <c r="G19" s="0" t="n">
        <v>18</v>
      </c>
    </row>
    <row r="20" customFormat="false" ht="12.75" hidden="false" customHeight="false" outlineLevel="0" collapsed="false">
      <c r="A20" s="0" t="s">
        <v>363</v>
      </c>
      <c r="B20" s="0" t="s">
        <v>429</v>
      </c>
      <c r="C20" s="0" t="n">
        <v>41.858</v>
      </c>
      <c r="D20" s="0" t="n">
        <v>11.294</v>
      </c>
      <c r="E20" s="0" t="n">
        <v>18.663</v>
      </c>
      <c r="F20" s="0" t="s">
        <v>1277</v>
      </c>
      <c r="G20" s="0" t="n">
        <v>18</v>
      </c>
    </row>
    <row r="21" customFormat="false" ht="12.75" hidden="false" customHeight="false" outlineLevel="0" collapsed="false">
      <c r="A21" s="0" t="s">
        <v>363</v>
      </c>
      <c r="B21" s="0" t="s">
        <v>432</v>
      </c>
      <c r="C21" s="0" t="n">
        <v>63.088</v>
      </c>
      <c r="D21" s="0" t="n">
        <v>14.599</v>
      </c>
      <c r="E21" s="0" t="n">
        <v>23.827</v>
      </c>
      <c r="F21" s="0" t="s">
        <v>1277</v>
      </c>
      <c r="G21" s="0" t="n">
        <v>18</v>
      </c>
    </row>
    <row r="22" customFormat="false" ht="12.75" hidden="false" customHeight="false" outlineLevel="0" collapsed="false">
      <c r="A22" s="0" t="s">
        <v>363</v>
      </c>
      <c r="B22" s="0" t="s">
        <v>436</v>
      </c>
      <c r="C22" s="0" t="n">
        <v>9.728</v>
      </c>
      <c r="D22" s="0" t="n">
        <v>3.251</v>
      </c>
      <c r="E22" s="0" t="n">
        <v>6.564</v>
      </c>
      <c r="F22" s="0" t="s">
        <v>1277</v>
      </c>
      <c r="G22" s="0" t="n">
        <v>18</v>
      </c>
    </row>
    <row r="23" customFormat="false" ht="12.75" hidden="false" customHeight="false" outlineLevel="0" collapsed="false">
      <c r="A23" s="0" t="s">
        <v>363</v>
      </c>
      <c r="B23" s="0" t="s">
        <v>438</v>
      </c>
      <c r="C23" s="0" t="n">
        <v>43.817</v>
      </c>
      <c r="D23" s="0" t="n">
        <v>4.328</v>
      </c>
      <c r="E23" s="0" t="n">
        <v>12.413</v>
      </c>
      <c r="F23" s="0" t="s">
        <v>1277</v>
      </c>
      <c r="G23" s="0" t="n">
        <v>18</v>
      </c>
    </row>
    <row r="24" customFormat="false" ht="12.75" hidden="false" customHeight="false" outlineLevel="0" collapsed="false">
      <c r="A24" s="0" t="s">
        <v>363</v>
      </c>
      <c r="B24" s="0" t="s">
        <v>441</v>
      </c>
      <c r="C24" s="0" t="n">
        <v>164.754</v>
      </c>
      <c r="D24" s="0" t="n">
        <v>37.185</v>
      </c>
      <c r="E24" s="0" t="n">
        <v>68.475</v>
      </c>
      <c r="F24" s="0" t="s">
        <v>1277</v>
      </c>
      <c r="G24" s="0" t="n">
        <v>18</v>
      </c>
    </row>
    <row r="25" customFormat="false" ht="12.75" hidden="false" customHeight="false" outlineLevel="0" collapsed="false">
      <c r="A25" s="0" t="s">
        <v>363</v>
      </c>
      <c r="B25" s="0" t="s">
        <v>448</v>
      </c>
      <c r="C25" s="0" t="n">
        <v>0</v>
      </c>
      <c r="D25" s="0" t="n">
        <v>0</v>
      </c>
      <c r="E25" s="0" t="n">
        <v>0</v>
      </c>
      <c r="F25" s="0" t="s">
        <v>1277</v>
      </c>
      <c r="G25" s="0" t="n">
        <v>18</v>
      </c>
    </row>
    <row r="26" customFormat="false" ht="12.75" hidden="false" customHeight="false" outlineLevel="0" collapsed="false">
      <c r="A26" s="0" t="s">
        <v>363</v>
      </c>
      <c r="B26" s="0" t="s">
        <v>450</v>
      </c>
      <c r="C26" s="0" t="n">
        <v>0.408</v>
      </c>
      <c r="D26" s="0" t="n">
        <v>3.236</v>
      </c>
      <c r="E26" s="0" t="n">
        <v>7.902</v>
      </c>
      <c r="F26" s="0" t="s">
        <v>1277</v>
      </c>
      <c r="G26" s="0" t="n">
        <v>18</v>
      </c>
    </row>
    <row r="27" customFormat="false" ht="12.75" hidden="false" customHeight="false" outlineLevel="0" collapsed="false">
      <c r="A27" s="0" t="s">
        <v>363</v>
      </c>
      <c r="B27" s="0" t="s">
        <v>444</v>
      </c>
      <c r="C27" s="0" t="n">
        <v>93.489</v>
      </c>
      <c r="D27" s="0" t="n">
        <v>17.107</v>
      </c>
      <c r="E27" s="0" t="n">
        <v>41.545</v>
      </c>
      <c r="F27" s="0" t="s">
        <v>1277</v>
      </c>
      <c r="G27" s="0" t="n">
        <v>18</v>
      </c>
    </row>
    <row r="28" customFormat="false" ht="12.75" hidden="false" customHeight="false" outlineLevel="0" collapsed="false">
      <c r="A28" s="0" t="s">
        <v>363</v>
      </c>
      <c r="B28" s="0" t="s">
        <v>452</v>
      </c>
      <c r="C28" s="0" t="n">
        <v>80.305</v>
      </c>
      <c r="D28" s="0" t="n">
        <v>5.321</v>
      </c>
      <c r="E28" s="0" t="n">
        <v>61.357</v>
      </c>
      <c r="F28" s="0" t="s">
        <v>1277</v>
      </c>
      <c r="G28" s="0" t="n">
        <v>18</v>
      </c>
    </row>
    <row r="29" customFormat="false" ht="12.75" hidden="false" customHeight="false" outlineLevel="0" collapsed="false">
      <c r="A29" s="0" t="s">
        <v>363</v>
      </c>
      <c r="B29" s="0" t="s">
        <v>455</v>
      </c>
      <c r="C29" s="0" t="n">
        <v>97.135</v>
      </c>
      <c r="D29" s="0" t="n">
        <v>10.635</v>
      </c>
      <c r="E29" s="0" t="n">
        <v>40.133</v>
      </c>
      <c r="F29" s="0" t="s">
        <v>1277</v>
      </c>
      <c r="G29" s="0" t="n">
        <v>18</v>
      </c>
    </row>
    <row r="30" customFormat="false" ht="12.75" hidden="false" customHeight="false" outlineLevel="0" collapsed="false">
      <c r="A30" s="0" t="s">
        <v>363</v>
      </c>
      <c r="B30" s="0" t="s">
        <v>459</v>
      </c>
      <c r="C30" s="0" t="n">
        <v>148.218</v>
      </c>
      <c r="D30" s="0" t="n">
        <v>29.364</v>
      </c>
      <c r="E30" s="0" t="n">
        <v>65.768</v>
      </c>
      <c r="F30" s="0" t="s">
        <v>1277</v>
      </c>
      <c r="G30" s="0" t="n">
        <v>18</v>
      </c>
    </row>
    <row r="31" customFormat="false" ht="12.75" hidden="false" customHeight="false" outlineLevel="0" collapsed="false">
      <c r="A31" s="0" t="s">
        <v>363</v>
      </c>
      <c r="B31" s="0" t="s">
        <v>463</v>
      </c>
      <c r="C31" s="0" t="n">
        <v>71.75</v>
      </c>
      <c r="D31" s="0" t="n">
        <v>13.679</v>
      </c>
      <c r="E31" s="0" t="n">
        <v>35.991</v>
      </c>
      <c r="F31" s="0" t="s">
        <v>1277</v>
      </c>
      <c r="G31" s="0" t="n">
        <v>18</v>
      </c>
    </row>
    <row r="32" customFormat="false" ht="12.75" hidden="false" customHeight="false" outlineLevel="0" collapsed="false">
      <c r="A32" s="0" t="s">
        <v>363</v>
      </c>
      <c r="B32" s="0" t="s">
        <v>467</v>
      </c>
      <c r="C32" s="0" t="n">
        <v>22.795</v>
      </c>
      <c r="D32" s="0" t="n">
        <v>-17.875</v>
      </c>
      <c r="E32" s="0" t="n">
        <v>-25.312</v>
      </c>
      <c r="F32" s="0" t="s">
        <v>1277</v>
      </c>
      <c r="G32" s="0" t="n">
        <v>18</v>
      </c>
    </row>
    <row r="33" customFormat="false" ht="12.75" hidden="false" customHeight="false" outlineLevel="0" collapsed="false">
      <c r="A33" s="0" t="s">
        <v>363</v>
      </c>
      <c r="B33" s="0" t="s">
        <v>469</v>
      </c>
      <c r="C33" s="0" t="n">
        <v>6.785</v>
      </c>
      <c r="D33" s="0" t="n">
        <v>1.949</v>
      </c>
      <c r="E33" s="0" t="n">
        <v>3.935</v>
      </c>
      <c r="F33" s="0" t="s">
        <v>1277</v>
      </c>
      <c r="G33" s="0" t="n">
        <v>18</v>
      </c>
    </row>
    <row r="34" customFormat="false" ht="12.75" hidden="false" customHeight="false" outlineLevel="0" collapsed="false">
      <c r="A34" s="0" t="s">
        <v>363</v>
      </c>
      <c r="B34" s="0" t="s">
        <v>471</v>
      </c>
      <c r="C34" s="0" t="n">
        <v>273.911</v>
      </c>
      <c r="D34" s="0" t="n">
        <v>52.861</v>
      </c>
      <c r="E34" s="0" t="n">
        <v>122.577</v>
      </c>
      <c r="F34" s="0" t="s">
        <v>1277</v>
      </c>
      <c r="G34" s="0" t="n">
        <v>18</v>
      </c>
    </row>
    <row r="35" customFormat="false" ht="12.75" hidden="false" customHeight="false" outlineLevel="0" collapsed="false">
      <c r="A35" s="0" t="s">
        <v>363</v>
      </c>
      <c r="B35" s="0" t="s">
        <v>474</v>
      </c>
      <c r="C35" s="0" t="n">
        <v>8.812</v>
      </c>
      <c r="D35" s="0" t="n">
        <v>5.2</v>
      </c>
      <c r="E35" s="0" t="n">
        <v>12.697</v>
      </c>
      <c r="F35" s="0" t="s">
        <v>1277</v>
      </c>
      <c r="G35" s="0" t="n">
        <v>18</v>
      </c>
    </row>
    <row r="36" customFormat="false" ht="12.75" hidden="false" customHeight="false" outlineLevel="0" collapsed="false">
      <c r="A36" s="0" t="s">
        <v>363</v>
      </c>
      <c r="B36" s="0" t="s">
        <v>476</v>
      </c>
      <c r="C36" s="0" t="n">
        <v>60.817</v>
      </c>
      <c r="D36" s="0" t="n">
        <v>15.479</v>
      </c>
      <c r="E36" s="0" t="n">
        <v>28.418</v>
      </c>
      <c r="F36" s="0" t="s">
        <v>1277</v>
      </c>
      <c r="G36" s="0" t="n">
        <v>18</v>
      </c>
    </row>
    <row r="37" customFormat="false" ht="12.75" hidden="false" customHeight="false" outlineLevel="0" collapsed="false">
      <c r="A37" s="0" t="s">
        <v>363</v>
      </c>
      <c r="B37" s="0" t="s">
        <v>479</v>
      </c>
      <c r="C37" s="0" t="n">
        <v>12.094</v>
      </c>
      <c r="D37" s="0" t="n">
        <v>3.341</v>
      </c>
      <c r="E37" s="0" t="n">
        <v>6.747</v>
      </c>
      <c r="F37" s="0" t="s">
        <v>1277</v>
      </c>
      <c r="G37" s="0" t="n">
        <v>18</v>
      </c>
    </row>
    <row r="38" customFormat="false" ht="12.75" hidden="false" customHeight="false" outlineLevel="0" collapsed="false">
      <c r="A38" s="0" t="s">
        <v>363</v>
      </c>
      <c r="B38" s="0" t="s">
        <v>487</v>
      </c>
      <c r="C38" s="0" t="n">
        <v>89.116</v>
      </c>
      <c r="D38" s="0" t="n">
        <v>18.02</v>
      </c>
      <c r="E38" s="0" t="n">
        <v>49.052</v>
      </c>
      <c r="F38" s="0" t="s">
        <v>1277</v>
      </c>
      <c r="G38" s="0" t="n">
        <v>18</v>
      </c>
    </row>
    <row r="39" customFormat="false" ht="12.75" hidden="false" customHeight="false" outlineLevel="0" collapsed="false">
      <c r="A39" s="0" t="s">
        <v>363</v>
      </c>
      <c r="B39" s="0" t="s">
        <v>485</v>
      </c>
      <c r="C39" s="0" t="n">
        <v>10.034</v>
      </c>
      <c r="D39" s="0" t="n">
        <v>2.293</v>
      </c>
      <c r="E39" s="0" t="n">
        <v>5.6</v>
      </c>
      <c r="F39" s="0" t="s">
        <v>1277</v>
      </c>
      <c r="G39" s="0" t="n">
        <v>18</v>
      </c>
    </row>
    <row r="40" customFormat="false" ht="12.75" hidden="false" customHeight="false" outlineLevel="0" collapsed="false">
      <c r="A40" s="0" t="s">
        <v>363</v>
      </c>
      <c r="B40" s="0" t="s">
        <v>481</v>
      </c>
      <c r="C40" s="0" t="n">
        <v>130.608</v>
      </c>
      <c r="D40" s="0" t="n">
        <v>21.477</v>
      </c>
      <c r="E40" s="0" t="n">
        <v>48.598</v>
      </c>
      <c r="F40" s="0" t="s">
        <v>1277</v>
      </c>
      <c r="G40" s="0" t="n">
        <v>18</v>
      </c>
    </row>
    <row r="41" customFormat="false" ht="12.75" hidden="false" customHeight="false" outlineLevel="0" collapsed="false">
      <c r="A41" s="0" t="s">
        <v>363</v>
      </c>
      <c r="B41" s="0" t="s">
        <v>496</v>
      </c>
      <c r="C41" s="0" t="n">
        <v>103.03</v>
      </c>
      <c r="D41" s="0" t="n">
        <v>19.15</v>
      </c>
      <c r="E41" s="0" t="n">
        <v>43.607</v>
      </c>
      <c r="F41" s="0" t="s">
        <v>1277</v>
      </c>
      <c r="G41" s="0" t="n">
        <v>18</v>
      </c>
    </row>
    <row r="42" customFormat="false" ht="12.75" hidden="false" customHeight="false" outlineLevel="0" collapsed="false">
      <c r="A42" s="0" t="s">
        <v>363</v>
      </c>
      <c r="B42" s="0" t="s">
        <v>490</v>
      </c>
      <c r="C42" s="0" t="n">
        <v>257.866</v>
      </c>
      <c r="D42" s="0" t="n">
        <v>48.074</v>
      </c>
      <c r="E42" s="0" t="n">
        <v>78.89</v>
      </c>
      <c r="F42" s="0" t="s">
        <v>1277</v>
      </c>
      <c r="G42" s="0" t="n">
        <v>18</v>
      </c>
    </row>
    <row r="43" customFormat="false" ht="12.75" hidden="false" customHeight="false" outlineLevel="0" collapsed="false">
      <c r="A43" s="0" t="s">
        <v>363</v>
      </c>
      <c r="B43" s="0" t="s">
        <v>500</v>
      </c>
      <c r="C43" s="0" t="n">
        <v>3.117</v>
      </c>
      <c r="D43" s="0" t="n">
        <v>1.16</v>
      </c>
      <c r="E43" s="0" t="n">
        <v>2.343</v>
      </c>
      <c r="F43" s="0" t="s">
        <v>1277</v>
      </c>
      <c r="G43" s="0" t="n">
        <v>18</v>
      </c>
    </row>
    <row r="44" customFormat="false" ht="12.75" hidden="false" customHeight="false" outlineLevel="0" collapsed="false">
      <c r="A44" s="0" t="s">
        <v>363</v>
      </c>
      <c r="B44" s="0" t="s">
        <v>505</v>
      </c>
      <c r="C44" s="0" t="n">
        <v>114.561</v>
      </c>
      <c r="D44" s="0" t="n">
        <v>21.14</v>
      </c>
      <c r="E44" s="0" t="n">
        <v>46.482</v>
      </c>
      <c r="F44" s="0" t="s">
        <v>1277</v>
      </c>
      <c r="G44" s="0" t="n">
        <v>18</v>
      </c>
    </row>
    <row r="45" customFormat="false" ht="12.75" hidden="false" customHeight="false" outlineLevel="0" collapsed="false">
      <c r="A45" s="0" t="s">
        <v>363</v>
      </c>
      <c r="B45" s="0" t="s">
        <v>493</v>
      </c>
      <c r="C45" s="0" t="n">
        <v>189.492</v>
      </c>
      <c r="D45" s="0" t="n">
        <v>37.047</v>
      </c>
      <c r="E45" s="0" t="n">
        <v>61.279</v>
      </c>
      <c r="F45" s="0" t="s">
        <v>1277</v>
      </c>
      <c r="G45" s="0" t="n">
        <v>18</v>
      </c>
    </row>
    <row r="46" customFormat="false" ht="12.75" hidden="false" customHeight="false" outlineLevel="0" collapsed="false">
      <c r="A46" s="0" t="s">
        <v>363</v>
      </c>
      <c r="B46" s="0" t="s">
        <v>508</v>
      </c>
      <c r="C46" s="0" t="n">
        <v>3.512</v>
      </c>
      <c r="D46" s="0" t="n">
        <v>0.819</v>
      </c>
      <c r="E46" s="0" t="n">
        <v>1.654</v>
      </c>
      <c r="F46" s="0" t="s">
        <v>1277</v>
      </c>
      <c r="G46" s="0" t="n">
        <v>18</v>
      </c>
    </row>
    <row r="47" customFormat="false" ht="12.75" hidden="false" customHeight="false" outlineLevel="0" collapsed="false">
      <c r="A47" s="0" t="s">
        <v>363</v>
      </c>
      <c r="B47" s="0" t="s">
        <v>510</v>
      </c>
      <c r="C47" s="0" t="n">
        <v>2.06</v>
      </c>
      <c r="D47" s="0" t="n">
        <v>0.707</v>
      </c>
      <c r="E47" s="0" t="n">
        <v>1.428</v>
      </c>
      <c r="F47" s="0" t="s">
        <v>1277</v>
      </c>
      <c r="G47" s="0" t="n">
        <v>18</v>
      </c>
    </row>
    <row r="48" customFormat="false" ht="12.75" hidden="false" customHeight="false" outlineLevel="0" collapsed="false">
      <c r="A48" s="0" t="s">
        <v>363</v>
      </c>
      <c r="B48" s="0" t="s">
        <v>512</v>
      </c>
      <c r="C48" s="0" t="n">
        <v>24.277</v>
      </c>
      <c r="D48" s="0" t="n">
        <v>3.772</v>
      </c>
      <c r="E48" s="0" t="n">
        <v>9.211</v>
      </c>
      <c r="F48" s="0" t="s">
        <v>1277</v>
      </c>
      <c r="G48" s="0" t="n">
        <v>18</v>
      </c>
    </row>
    <row r="49" customFormat="false" ht="12.75" hidden="false" customHeight="false" outlineLevel="0" collapsed="false">
      <c r="A49" s="0" t="s">
        <v>363</v>
      </c>
      <c r="B49" s="0" t="s">
        <v>502</v>
      </c>
      <c r="C49" s="0" t="n">
        <v>54.193</v>
      </c>
      <c r="D49" s="0" t="n">
        <v>17.328</v>
      </c>
      <c r="E49" s="0" t="n">
        <v>63.278</v>
      </c>
      <c r="F49" s="0" t="s">
        <v>1277</v>
      </c>
      <c r="G49" s="0" t="n">
        <v>18</v>
      </c>
    </row>
    <row r="50" customFormat="false" ht="12.75" hidden="false" customHeight="false" outlineLevel="0" collapsed="false">
      <c r="A50" s="0" t="s">
        <v>363</v>
      </c>
      <c r="B50" s="0" t="s">
        <v>514</v>
      </c>
      <c r="C50" s="0" t="n">
        <v>11.736</v>
      </c>
      <c r="D50" s="0" t="n">
        <v>3.251</v>
      </c>
      <c r="E50" s="0" t="n">
        <v>6.564</v>
      </c>
      <c r="F50" s="0" t="s">
        <v>1277</v>
      </c>
      <c r="G50" s="0" t="n">
        <v>18</v>
      </c>
    </row>
    <row r="51" customFormat="false" ht="12.75" hidden="false" customHeight="false" outlineLevel="0" collapsed="false">
      <c r="A51" s="0" t="s">
        <v>363</v>
      </c>
      <c r="B51" s="0" t="s">
        <v>516</v>
      </c>
      <c r="C51" s="0" t="n">
        <v>138.58</v>
      </c>
      <c r="D51" s="0" t="n">
        <v>41.427</v>
      </c>
      <c r="E51" s="0" t="n">
        <v>98.084</v>
      </c>
      <c r="F51" s="0" t="s">
        <v>1277</v>
      </c>
      <c r="G51" s="0" t="n">
        <v>18</v>
      </c>
    </row>
    <row r="52" customFormat="false" ht="12.75" hidden="false" customHeight="false" outlineLevel="0" collapsed="false">
      <c r="A52" s="0" t="s">
        <v>363</v>
      </c>
      <c r="B52" s="0" t="s">
        <v>519</v>
      </c>
      <c r="C52" s="0" t="n">
        <v>60.558</v>
      </c>
      <c r="D52" s="0" t="n">
        <v>11</v>
      </c>
      <c r="E52" s="0" t="n">
        <v>26.68</v>
      </c>
      <c r="F52" s="0" t="s">
        <v>1277</v>
      </c>
      <c r="G52" s="0" t="n">
        <v>18</v>
      </c>
    </row>
    <row r="53" customFormat="false" ht="12.75" hidden="false" customHeight="false" outlineLevel="0" collapsed="false">
      <c r="A53" s="0" t="s">
        <v>363</v>
      </c>
      <c r="B53" s="0" t="s">
        <v>521</v>
      </c>
      <c r="C53" s="0" t="n">
        <v>141.082</v>
      </c>
      <c r="D53" s="0" t="n">
        <v>24.415</v>
      </c>
      <c r="E53" s="0" t="n">
        <v>54.821</v>
      </c>
      <c r="F53" s="0" t="s">
        <v>1277</v>
      </c>
      <c r="G53" s="0" t="n">
        <v>18</v>
      </c>
    </row>
    <row r="54" customFormat="false" ht="12.75" hidden="false" customHeight="false" outlineLevel="0" collapsed="false">
      <c r="A54" s="0" t="s">
        <v>363</v>
      </c>
      <c r="B54" s="0" t="s">
        <v>540</v>
      </c>
      <c r="C54" s="0" t="n">
        <v>8.326</v>
      </c>
      <c r="D54" s="0" t="n">
        <v>2.492</v>
      </c>
      <c r="E54" s="0" t="n">
        <v>5.032</v>
      </c>
      <c r="F54" s="0" t="s">
        <v>1277</v>
      </c>
      <c r="G54" s="0" t="n">
        <v>18</v>
      </c>
    </row>
    <row r="55" customFormat="false" ht="12.75" hidden="false" customHeight="false" outlineLevel="0" collapsed="false">
      <c r="A55" s="0" t="s">
        <v>363</v>
      </c>
      <c r="B55" s="0" t="s">
        <v>544</v>
      </c>
      <c r="C55" s="0" t="n">
        <v>0</v>
      </c>
      <c r="D55" s="0" t="n">
        <v>0</v>
      </c>
      <c r="E55" s="0" t="n">
        <v>0</v>
      </c>
      <c r="F55" s="0" t="s">
        <v>1277</v>
      </c>
      <c r="G55" s="0" t="n">
        <v>18</v>
      </c>
    </row>
    <row r="56" customFormat="false" ht="12.75" hidden="false" customHeight="false" outlineLevel="0" collapsed="false">
      <c r="A56" s="0" t="s">
        <v>363</v>
      </c>
      <c r="B56" s="0" t="s">
        <v>526</v>
      </c>
      <c r="C56" s="0" t="n">
        <v>15.043</v>
      </c>
      <c r="D56" s="0" t="n">
        <v>1.107</v>
      </c>
      <c r="E56" s="0" t="n">
        <v>6.911</v>
      </c>
      <c r="F56" s="0" t="s">
        <v>1277</v>
      </c>
      <c r="G56" s="0" t="n">
        <v>18</v>
      </c>
    </row>
    <row r="57" customFormat="false" ht="12.75" hidden="false" customHeight="false" outlineLevel="0" collapsed="false">
      <c r="A57" s="0" t="s">
        <v>363</v>
      </c>
      <c r="B57" s="0" t="s">
        <v>531</v>
      </c>
      <c r="C57" s="0" t="n">
        <v>92.997</v>
      </c>
      <c r="D57" s="0" t="n">
        <v>13.216</v>
      </c>
      <c r="E57" s="0" t="n">
        <v>39.35</v>
      </c>
      <c r="F57" s="0" t="s">
        <v>1277</v>
      </c>
      <c r="G57" s="0" t="n">
        <v>18</v>
      </c>
    </row>
    <row r="58" customFormat="false" ht="12.75" hidden="false" customHeight="false" outlineLevel="0" collapsed="false">
      <c r="A58" s="0" t="s">
        <v>363</v>
      </c>
      <c r="B58" s="0" t="s">
        <v>534</v>
      </c>
      <c r="C58" s="0" t="n">
        <v>129.691</v>
      </c>
      <c r="D58" s="0" t="n">
        <v>47.277</v>
      </c>
      <c r="E58" s="0" t="n">
        <v>43.748</v>
      </c>
      <c r="F58" s="0" t="s">
        <v>1277</v>
      </c>
      <c r="G58" s="0" t="n">
        <v>18</v>
      </c>
    </row>
    <row r="59" customFormat="false" ht="12.75" hidden="false" customHeight="false" outlineLevel="0" collapsed="false">
      <c r="A59" s="0" t="s">
        <v>363</v>
      </c>
      <c r="B59" s="0" t="s">
        <v>536</v>
      </c>
      <c r="C59" s="0" t="n">
        <v>24.869</v>
      </c>
      <c r="D59" s="0" t="n">
        <v>12.114</v>
      </c>
      <c r="E59" s="0" t="n">
        <v>24.154</v>
      </c>
      <c r="F59" s="0" t="s">
        <v>1277</v>
      </c>
      <c r="G59" s="0" t="n">
        <v>18</v>
      </c>
    </row>
    <row r="60" customFormat="false" ht="12.75" hidden="false" customHeight="false" outlineLevel="0" collapsed="false">
      <c r="A60" s="0" t="s">
        <v>363</v>
      </c>
      <c r="B60" s="0" t="s">
        <v>542</v>
      </c>
      <c r="C60" s="0" t="n">
        <v>102.497</v>
      </c>
      <c r="D60" s="0" t="n">
        <v>35.415</v>
      </c>
      <c r="E60" s="0" t="n">
        <v>50.719</v>
      </c>
      <c r="F60" s="0" t="s">
        <v>1277</v>
      </c>
      <c r="G60" s="0" t="n">
        <v>18</v>
      </c>
    </row>
    <row r="61" customFormat="false" ht="12.75" hidden="false" customHeight="false" outlineLevel="0" collapsed="false">
      <c r="A61" s="0" t="s">
        <v>363</v>
      </c>
      <c r="B61" s="0" t="s">
        <v>546</v>
      </c>
      <c r="C61" s="0" t="n">
        <v>0.344</v>
      </c>
      <c r="D61" s="0" t="n">
        <v>0.028</v>
      </c>
      <c r="E61" s="0" t="n">
        <v>0.056</v>
      </c>
      <c r="F61" s="0" t="s">
        <v>1277</v>
      </c>
      <c r="G61" s="0" t="n">
        <v>18</v>
      </c>
    </row>
    <row r="62" customFormat="false" ht="12.75" hidden="false" customHeight="false" outlineLevel="0" collapsed="false">
      <c r="A62" s="0" t="s">
        <v>363</v>
      </c>
      <c r="B62" s="0" t="s">
        <v>538</v>
      </c>
      <c r="C62" s="0" t="n">
        <v>6.701</v>
      </c>
      <c r="D62" s="0" t="n">
        <v>1.32</v>
      </c>
      <c r="E62" s="0" t="n">
        <v>3.222</v>
      </c>
      <c r="F62" s="0" t="s">
        <v>1277</v>
      </c>
      <c r="G62" s="0" t="n">
        <v>18</v>
      </c>
    </row>
    <row r="63" customFormat="false" ht="12.75" hidden="false" customHeight="false" outlineLevel="0" collapsed="false">
      <c r="A63" s="0" t="s">
        <v>363</v>
      </c>
      <c r="B63" s="0" t="s">
        <v>529</v>
      </c>
      <c r="C63" s="0" t="n">
        <v>7.364</v>
      </c>
      <c r="D63" s="0" t="n">
        <v>2.19</v>
      </c>
      <c r="E63" s="0" t="n">
        <v>5.234</v>
      </c>
      <c r="F63" s="0" t="s">
        <v>1277</v>
      </c>
      <c r="G63" s="0" t="n">
        <v>18</v>
      </c>
    </row>
    <row r="64" customFormat="false" ht="12.75" hidden="false" customHeight="false" outlineLevel="0" collapsed="false">
      <c r="A64" s="0" t="s">
        <v>363</v>
      </c>
      <c r="B64" s="0" t="s">
        <v>548</v>
      </c>
      <c r="C64" s="0" t="n">
        <v>0.26</v>
      </c>
      <c r="D64" s="0" t="n">
        <v>0</v>
      </c>
      <c r="E64" s="0" t="n">
        <v>0</v>
      </c>
      <c r="F64" s="0" t="s">
        <v>1277</v>
      </c>
      <c r="G64" s="0" t="n">
        <v>18</v>
      </c>
    </row>
    <row r="65" customFormat="false" ht="12.75" hidden="false" customHeight="false" outlineLevel="0" collapsed="false">
      <c r="A65" s="0" t="s">
        <v>363</v>
      </c>
      <c r="B65" s="0" t="s">
        <v>550</v>
      </c>
      <c r="C65" s="0" t="n">
        <v>237.518</v>
      </c>
      <c r="D65" s="0" t="n">
        <v>55.037</v>
      </c>
      <c r="E65" s="0" t="n">
        <v>97.154</v>
      </c>
      <c r="F65" s="0" t="s">
        <v>1277</v>
      </c>
      <c r="G65" s="0" t="n">
        <v>18</v>
      </c>
    </row>
    <row r="66" customFormat="false" ht="12.75" hidden="false" customHeight="false" outlineLevel="0" collapsed="false">
      <c r="A66" s="0" t="s">
        <v>363</v>
      </c>
      <c r="B66" s="0" t="s">
        <v>553</v>
      </c>
      <c r="C66" s="0" t="n">
        <v>10.085</v>
      </c>
      <c r="D66" s="0" t="n">
        <v>1.719</v>
      </c>
      <c r="E66" s="0" t="n">
        <v>4.197</v>
      </c>
      <c r="F66" s="0" t="s">
        <v>1277</v>
      </c>
      <c r="G66" s="0" t="n">
        <v>18</v>
      </c>
    </row>
    <row r="67" customFormat="false" ht="12.75" hidden="false" customHeight="false" outlineLevel="0" collapsed="false">
      <c r="A67" s="0" t="s">
        <v>363</v>
      </c>
      <c r="B67" s="0" t="s">
        <v>555</v>
      </c>
      <c r="C67" s="0" t="n">
        <v>8.774</v>
      </c>
      <c r="D67" s="0" t="n">
        <v>3.449</v>
      </c>
      <c r="E67" s="0" t="n">
        <v>6.965</v>
      </c>
      <c r="F67" s="0" t="s">
        <v>1277</v>
      </c>
      <c r="G67" s="0" t="n">
        <v>18</v>
      </c>
    </row>
    <row r="68" customFormat="false" ht="12.75" hidden="false" customHeight="false" outlineLevel="0" collapsed="false">
      <c r="A68" s="0" t="s">
        <v>363</v>
      </c>
      <c r="B68" s="0" t="s">
        <v>557</v>
      </c>
      <c r="C68" s="0" t="n">
        <v>6.434</v>
      </c>
      <c r="D68" s="0" t="n">
        <v>1.75</v>
      </c>
      <c r="E68" s="0" t="n">
        <v>4.274</v>
      </c>
      <c r="F68" s="0" t="s">
        <v>1277</v>
      </c>
      <c r="G68" s="0" t="n">
        <v>18</v>
      </c>
    </row>
    <row r="69" customFormat="false" ht="12.75" hidden="false" customHeight="false" outlineLevel="0" collapsed="false">
      <c r="A69" s="0" t="s">
        <v>363</v>
      </c>
      <c r="B69" s="0" t="s">
        <v>564</v>
      </c>
      <c r="C69" s="0" t="n">
        <v>26.444</v>
      </c>
      <c r="D69" s="0" t="n">
        <v>9.631</v>
      </c>
      <c r="E69" s="0" t="n">
        <v>17.433</v>
      </c>
      <c r="F69" s="0" t="s">
        <v>1277</v>
      </c>
      <c r="G69" s="0" t="n">
        <v>18</v>
      </c>
    </row>
    <row r="70" customFormat="false" ht="12.75" hidden="false" customHeight="false" outlineLevel="0" collapsed="false">
      <c r="A70" s="0" t="s">
        <v>363</v>
      </c>
      <c r="B70" s="0" t="s">
        <v>559</v>
      </c>
      <c r="C70" s="0" t="n">
        <v>121.858</v>
      </c>
      <c r="D70" s="0" t="n">
        <v>19.871</v>
      </c>
      <c r="E70" s="0" t="n">
        <v>43.706</v>
      </c>
      <c r="F70" s="0" t="s">
        <v>1277</v>
      </c>
      <c r="G70" s="0" t="n">
        <v>18</v>
      </c>
    </row>
    <row r="71" customFormat="false" ht="12.75" hidden="false" customHeight="false" outlineLevel="0" collapsed="false">
      <c r="A71" s="0" t="s">
        <v>363</v>
      </c>
      <c r="B71" s="0" t="s">
        <v>561</v>
      </c>
      <c r="C71" s="0" t="n">
        <v>183.834</v>
      </c>
      <c r="D71" s="0" t="n">
        <v>42.566</v>
      </c>
      <c r="E71" s="0" t="n">
        <v>78.969</v>
      </c>
      <c r="F71" s="0" t="s">
        <v>1277</v>
      </c>
      <c r="G71" s="0" t="n">
        <v>18</v>
      </c>
    </row>
    <row r="72" customFormat="false" ht="12.75" hidden="false" customHeight="false" outlineLevel="0" collapsed="false">
      <c r="A72" s="0" t="s">
        <v>363</v>
      </c>
      <c r="B72" s="0" t="s">
        <v>566</v>
      </c>
      <c r="C72" s="0" t="n">
        <v>96.233</v>
      </c>
      <c r="D72" s="0" t="n">
        <v>24.99</v>
      </c>
      <c r="E72" s="0" t="n">
        <v>42.063</v>
      </c>
      <c r="F72" s="0" t="s">
        <v>1277</v>
      </c>
      <c r="G72" s="0" t="n">
        <v>18</v>
      </c>
    </row>
    <row r="73" customFormat="false" ht="12.75" hidden="false" customHeight="false" outlineLevel="0" collapsed="false">
      <c r="A73" s="0" t="s">
        <v>363</v>
      </c>
      <c r="B73" s="0" t="s">
        <v>568</v>
      </c>
      <c r="C73" s="0" t="n">
        <v>0.996</v>
      </c>
      <c r="D73" s="0" t="n">
        <v>0</v>
      </c>
      <c r="E73" s="0" t="n">
        <v>0</v>
      </c>
      <c r="F73" s="0" t="s">
        <v>1277</v>
      </c>
      <c r="G73" s="0" t="n">
        <v>18</v>
      </c>
    </row>
    <row r="74" customFormat="false" ht="12.75" hidden="false" customHeight="false" outlineLevel="0" collapsed="false">
      <c r="A74" s="0" t="s">
        <v>363</v>
      </c>
      <c r="B74" s="0" t="s">
        <v>572</v>
      </c>
      <c r="C74" s="0" t="n">
        <v>3.595</v>
      </c>
      <c r="D74" s="0" t="n">
        <v>1.012</v>
      </c>
      <c r="E74" s="0" t="n">
        <v>2.044</v>
      </c>
      <c r="F74" s="0" t="s">
        <v>1277</v>
      </c>
      <c r="G74" s="0" t="n">
        <v>18</v>
      </c>
    </row>
    <row r="75" customFormat="false" ht="12.75" hidden="false" customHeight="false" outlineLevel="0" collapsed="false">
      <c r="A75" s="0" t="s">
        <v>363</v>
      </c>
      <c r="B75" s="0" t="s">
        <v>570</v>
      </c>
      <c r="C75" s="0" t="n">
        <v>0.173</v>
      </c>
      <c r="D75" s="0" t="n">
        <v>11.19</v>
      </c>
      <c r="E75" s="0" t="n">
        <v>17.203</v>
      </c>
      <c r="F75" s="0" t="s">
        <v>1277</v>
      </c>
      <c r="G75" s="0" t="n">
        <v>18</v>
      </c>
    </row>
    <row r="76" customFormat="false" ht="12.75" hidden="false" customHeight="false" outlineLevel="0" collapsed="false">
      <c r="A76" s="0" t="s">
        <v>363</v>
      </c>
      <c r="B76" s="0" t="s">
        <v>574</v>
      </c>
      <c r="C76" s="0" t="n">
        <v>29.341</v>
      </c>
      <c r="D76" s="0" t="n">
        <v>5.648</v>
      </c>
      <c r="E76" s="0" t="n">
        <v>13.79</v>
      </c>
      <c r="F76" s="0" t="s">
        <v>1277</v>
      </c>
      <c r="G76" s="0" t="n">
        <v>18</v>
      </c>
    </row>
    <row r="77" customFormat="false" ht="12.75" hidden="false" customHeight="false" outlineLevel="0" collapsed="false">
      <c r="A77" s="0" t="s">
        <v>363</v>
      </c>
      <c r="B77" s="0" t="s">
        <v>576</v>
      </c>
      <c r="C77" s="0" t="n">
        <v>21.575</v>
      </c>
      <c r="D77" s="0" t="n">
        <v>4.016</v>
      </c>
      <c r="E77" s="0" t="n">
        <v>9.807</v>
      </c>
      <c r="F77" s="0" t="s">
        <v>1277</v>
      </c>
      <c r="G77" s="0" t="n">
        <v>18</v>
      </c>
    </row>
    <row r="78" customFormat="false" ht="12.75" hidden="false" customHeight="false" outlineLevel="0" collapsed="false">
      <c r="A78" s="0" t="s">
        <v>363</v>
      </c>
      <c r="B78" s="0" t="s">
        <v>578</v>
      </c>
      <c r="C78" s="0" t="n">
        <v>19.409</v>
      </c>
      <c r="D78" s="0" t="n">
        <v>3.543</v>
      </c>
      <c r="E78" s="0" t="n">
        <v>8.651</v>
      </c>
      <c r="F78" s="0" t="s">
        <v>1277</v>
      </c>
      <c r="G78" s="0" t="n">
        <v>18</v>
      </c>
    </row>
    <row r="79" customFormat="false" ht="12.75" hidden="false" customHeight="false" outlineLevel="0" collapsed="false">
      <c r="A79" s="0" t="s">
        <v>363</v>
      </c>
      <c r="B79" s="0" t="s">
        <v>580</v>
      </c>
      <c r="C79" s="0" t="n">
        <v>101.46</v>
      </c>
      <c r="D79" s="0" t="n">
        <v>26.587</v>
      </c>
      <c r="E79" s="0" t="n">
        <v>67.511</v>
      </c>
      <c r="F79" s="0" t="s">
        <v>1277</v>
      </c>
      <c r="G79" s="0" t="n">
        <v>18</v>
      </c>
    </row>
    <row r="80" customFormat="false" ht="12.75" hidden="false" customHeight="false" outlineLevel="0" collapsed="false">
      <c r="A80" s="0" t="s">
        <v>363</v>
      </c>
      <c r="B80" s="0" t="s">
        <v>583</v>
      </c>
      <c r="C80" s="0" t="n">
        <v>7.322</v>
      </c>
      <c r="D80" s="0" t="n">
        <v>1.968</v>
      </c>
      <c r="E80" s="0" t="n">
        <v>3.973</v>
      </c>
      <c r="F80" s="0" t="s">
        <v>1277</v>
      </c>
      <c r="G80" s="0" t="n">
        <v>18</v>
      </c>
    </row>
    <row r="81" customFormat="false" ht="12.75" hidden="false" customHeight="false" outlineLevel="0" collapsed="false">
      <c r="A81" s="0" t="s">
        <v>363</v>
      </c>
      <c r="B81" s="0" t="s">
        <v>585</v>
      </c>
      <c r="C81" s="0" t="n">
        <v>163.838</v>
      </c>
      <c r="D81" s="0" t="n">
        <v>27.993</v>
      </c>
      <c r="E81" s="0" t="n">
        <v>68.088</v>
      </c>
      <c r="F81" s="0" t="s">
        <v>1277</v>
      </c>
      <c r="G81" s="0" t="n">
        <v>18</v>
      </c>
    </row>
    <row r="82" customFormat="false" ht="12.75" hidden="false" customHeight="false" outlineLevel="0" collapsed="false">
      <c r="A82" s="0" t="s">
        <v>363</v>
      </c>
      <c r="B82" s="0" t="s">
        <v>587</v>
      </c>
      <c r="C82" s="0" t="n">
        <v>173.909</v>
      </c>
      <c r="D82" s="0" t="n">
        <v>36.128</v>
      </c>
      <c r="E82" s="0" t="n">
        <v>95.438</v>
      </c>
      <c r="F82" s="0" t="s">
        <v>1277</v>
      </c>
      <c r="G82" s="0" t="n">
        <v>18</v>
      </c>
    </row>
    <row r="83" customFormat="false" ht="12.75" hidden="false" customHeight="false" outlineLevel="0" collapsed="false">
      <c r="A83" s="0" t="s">
        <v>363</v>
      </c>
      <c r="B83" s="0" t="s">
        <v>590</v>
      </c>
      <c r="C83" s="0" t="n">
        <v>12.177</v>
      </c>
      <c r="D83" s="0" t="n">
        <v>4.276</v>
      </c>
      <c r="E83" s="0" t="n">
        <v>10.44</v>
      </c>
      <c r="F83" s="0" t="s">
        <v>1277</v>
      </c>
      <c r="G83" s="0" t="n">
        <v>18</v>
      </c>
    </row>
    <row r="84" customFormat="false" ht="12.75" hidden="false" customHeight="false" outlineLevel="0" collapsed="false">
      <c r="A84" s="0" t="s">
        <v>363</v>
      </c>
      <c r="B84" s="0" t="s">
        <v>592</v>
      </c>
      <c r="C84" s="0" t="n">
        <v>10.965</v>
      </c>
      <c r="D84" s="0" t="n">
        <v>2.574</v>
      </c>
      <c r="E84" s="0" t="n">
        <v>5.198</v>
      </c>
      <c r="F84" s="0" t="s">
        <v>1277</v>
      </c>
      <c r="G84" s="0" t="n">
        <v>18</v>
      </c>
    </row>
    <row r="85" customFormat="false" ht="12.75" hidden="false" customHeight="false" outlineLevel="0" collapsed="false">
      <c r="A85" s="0" t="s">
        <v>363</v>
      </c>
      <c r="B85" s="0" t="s">
        <v>594</v>
      </c>
      <c r="C85" s="0" t="n">
        <v>170.273</v>
      </c>
      <c r="D85" s="0" t="n">
        <v>38.336</v>
      </c>
      <c r="E85" s="0" t="n">
        <v>68.046</v>
      </c>
      <c r="F85" s="0" t="s">
        <v>1277</v>
      </c>
      <c r="G85" s="0" t="n">
        <v>18</v>
      </c>
    </row>
    <row r="86" customFormat="false" ht="12.75" hidden="false" customHeight="false" outlineLevel="0" collapsed="false">
      <c r="A86" s="0" t="s">
        <v>363</v>
      </c>
      <c r="B86" s="0" t="s">
        <v>597</v>
      </c>
      <c r="C86" s="0" t="n">
        <v>16.745</v>
      </c>
      <c r="D86" s="0" t="n">
        <v>3.56</v>
      </c>
      <c r="E86" s="0" t="n">
        <v>8.694</v>
      </c>
      <c r="F86" s="0" t="s">
        <v>1277</v>
      </c>
      <c r="G86" s="0" t="n">
        <v>18</v>
      </c>
    </row>
    <row r="87" customFormat="false" ht="12.75" hidden="false" customHeight="false" outlineLevel="0" collapsed="false">
      <c r="A87" s="0" t="s">
        <v>363</v>
      </c>
      <c r="B87" s="0" t="s">
        <v>599</v>
      </c>
      <c r="C87" s="0" t="n">
        <v>19.292</v>
      </c>
      <c r="D87" s="0" t="n">
        <v>3.129</v>
      </c>
      <c r="E87" s="0" t="n">
        <v>7.641</v>
      </c>
      <c r="F87" s="0" t="s">
        <v>1277</v>
      </c>
      <c r="G87" s="0" t="n">
        <v>18</v>
      </c>
    </row>
    <row r="88" customFormat="false" ht="12.75" hidden="false" customHeight="false" outlineLevel="0" collapsed="false">
      <c r="A88" s="0" t="s">
        <v>363</v>
      </c>
      <c r="B88" s="0" t="s">
        <v>601</v>
      </c>
      <c r="C88" s="0" t="n">
        <v>6.086</v>
      </c>
      <c r="D88" s="0" t="n">
        <v>1.034</v>
      </c>
      <c r="E88" s="0" t="n">
        <v>2.525</v>
      </c>
      <c r="F88" s="0" t="s">
        <v>1277</v>
      </c>
      <c r="G88" s="0" t="n">
        <v>18</v>
      </c>
    </row>
    <row r="89" customFormat="false" ht="12.75" hidden="false" customHeight="false" outlineLevel="0" collapsed="false">
      <c r="A89" s="0" t="s">
        <v>363</v>
      </c>
      <c r="B89" s="0" t="s">
        <v>603</v>
      </c>
      <c r="C89" s="0" t="n">
        <v>0</v>
      </c>
      <c r="D89" s="0" t="n">
        <v>0</v>
      </c>
      <c r="E89" s="0" t="n">
        <v>0</v>
      </c>
      <c r="F89" s="0" t="s">
        <v>1277</v>
      </c>
      <c r="G89" s="0" t="n">
        <v>18</v>
      </c>
    </row>
    <row r="90" customFormat="false" ht="12.75" hidden="false" customHeight="false" outlineLevel="0" collapsed="false">
      <c r="A90" s="0" t="s">
        <v>363</v>
      </c>
      <c r="B90" s="0" t="s">
        <v>605</v>
      </c>
      <c r="C90" s="0" t="n">
        <v>16.716</v>
      </c>
      <c r="D90" s="0" t="n">
        <v>4.59</v>
      </c>
      <c r="E90" s="0" t="n">
        <v>11.208</v>
      </c>
      <c r="F90" s="0" t="s">
        <v>1277</v>
      </c>
      <c r="G90" s="0" t="n">
        <v>18</v>
      </c>
    </row>
    <row r="91" customFormat="false" ht="12.75" hidden="false" customHeight="false" outlineLevel="0" collapsed="false">
      <c r="A91" s="0" t="s">
        <v>363</v>
      </c>
      <c r="B91" s="0" t="s">
        <v>607</v>
      </c>
      <c r="C91" s="0" t="n">
        <v>6.831</v>
      </c>
      <c r="D91" s="0" t="n">
        <v>1.533</v>
      </c>
      <c r="E91" s="0" t="n">
        <v>3.743</v>
      </c>
      <c r="F91" s="0" t="s">
        <v>1277</v>
      </c>
      <c r="G91" s="0" t="n">
        <v>18</v>
      </c>
    </row>
    <row r="92" customFormat="false" ht="12.75" hidden="false" customHeight="false" outlineLevel="0" collapsed="false">
      <c r="A92" s="0" t="s">
        <v>363</v>
      </c>
      <c r="B92" s="0" t="s">
        <v>609</v>
      </c>
      <c r="C92" s="0" t="n">
        <v>0.201</v>
      </c>
      <c r="D92" s="0" t="n">
        <v>1.31</v>
      </c>
      <c r="E92" s="0" t="n">
        <v>3.198</v>
      </c>
      <c r="F92" s="0" t="s">
        <v>1277</v>
      </c>
      <c r="G92" s="0" t="n">
        <v>18</v>
      </c>
    </row>
    <row r="93" customFormat="false" ht="12.75" hidden="false" customHeight="false" outlineLevel="0" collapsed="false">
      <c r="A93" s="0" t="s">
        <v>363</v>
      </c>
      <c r="B93" s="0" t="s">
        <v>611</v>
      </c>
      <c r="C93" s="0" t="n">
        <v>15.765</v>
      </c>
      <c r="D93" s="0" t="n">
        <v>2.186</v>
      </c>
      <c r="E93" s="0" t="n">
        <v>5.337</v>
      </c>
      <c r="F93" s="0" t="s">
        <v>1277</v>
      </c>
      <c r="G93" s="0" t="n">
        <v>18</v>
      </c>
    </row>
    <row r="94" customFormat="false" ht="12.75" hidden="false" customHeight="false" outlineLevel="0" collapsed="false">
      <c r="A94" s="0" t="s">
        <v>363</v>
      </c>
      <c r="B94" s="0" t="s">
        <v>613</v>
      </c>
      <c r="C94" s="0" t="n">
        <v>3.378</v>
      </c>
      <c r="D94" s="0" t="n">
        <v>1.072</v>
      </c>
      <c r="E94" s="0" t="n">
        <v>2.165</v>
      </c>
      <c r="F94" s="0" t="s">
        <v>1277</v>
      </c>
      <c r="G94" s="0" t="n">
        <v>18</v>
      </c>
    </row>
    <row r="95" customFormat="false" ht="12.75" hidden="false" customHeight="false" outlineLevel="0" collapsed="false">
      <c r="A95" s="0" t="s">
        <v>363</v>
      </c>
      <c r="B95" s="0" t="s">
        <v>615</v>
      </c>
      <c r="C95" s="0" t="n">
        <v>53.183</v>
      </c>
      <c r="D95" s="0" t="n">
        <v>11.228</v>
      </c>
      <c r="E95" s="0" t="n">
        <v>31.722</v>
      </c>
      <c r="F95" s="0" t="s">
        <v>1277</v>
      </c>
      <c r="G95" s="0" t="n">
        <v>18</v>
      </c>
    </row>
    <row r="96" customFormat="false" ht="12.75" hidden="false" customHeight="false" outlineLevel="0" collapsed="false">
      <c r="A96" s="0" t="s">
        <v>363</v>
      </c>
      <c r="B96" s="0" t="s">
        <v>617</v>
      </c>
      <c r="C96" s="0" t="n">
        <v>43.358</v>
      </c>
      <c r="D96" s="0" t="n">
        <v>15.02</v>
      </c>
      <c r="E96" s="0" t="n">
        <v>19.176</v>
      </c>
      <c r="F96" s="0" t="s">
        <v>1277</v>
      </c>
      <c r="G96" s="0" t="n">
        <v>18</v>
      </c>
    </row>
    <row r="97" customFormat="false" ht="12.75" hidden="false" customHeight="false" outlineLevel="0" collapsed="false">
      <c r="A97" s="0" t="s">
        <v>363</v>
      </c>
      <c r="B97" s="0" t="s">
        <v>621</v>
      </c>
      <c r="C97" s="0" t="n">
        <v>17.711</v>
      </c>
      <c r="D97" s="0" t="n">
        <v>2.901</v>
      </c>
      <c r="E97" s="0" t="n">
        <v>7.084</v>
      </c>
      <c r="F97" s="0" t="s">
        <v>1277</v>
      </c>
      <c r="G97" s="0" t="n">
        <v>18</v>
      </c>
    </row>
    <row r="98" customFormat="false" ht="12.75" hidden="false" customHeight="false" outlineLevel="0" collapsed="false">
      <c r="A98" s="0" t="s">
        <v>363</v>
      </c>
      <c r="B98" s="0" t="s">
        <v>619</v>
      </c>
      <c r="C98" s="0" t="n">
        <v>41.104</v>
      </c>
      <c r="D98" s="0" t="n">
        <v>6.349</v>
      </c>
      <c r="E98" s="0" t="n">
        <v>15.502</v>
      </c>
      <c r="F98" s="0" t="s">
        <v>1277</v>
      </c>
      <c r="G98" s="0" t="n">
        <v>18</v>
      </c>
    </row>
    <row r="99" customFormat="false" ht="12.75" hidden="false" customHeight="false" outlineLevel="0" collapsed="false">
      <c r="A99" s="0" t="s">
        <v>363</v>
      </c>
      <c r="B99" s="0" t="s">
        <v>627</v>
      </c>
      <c r="C99" s="0" t="n">
        <v>0.375</v>
      </c>
      <c r="D99" s="0" t="n">
        <v>0.009</v>
      </c>
      <c r="E99" s="0" t="n">
        <v>0.019</v>
      </c>
      <c r="F99" s="0" t="s">
        <v>1277</v>
      </c>
      <c r="G99" s="0" t="n">
        <v>18</v>
      </c>
    </row>
    <row r="100" customFormat="false" ht="12.75" hidden="false" customHeight="false" outlineLevel="0" collapsed="false">
      <c r="A100" s="0" t="s">
        <v>363</v>
      </c>
      <c r="B100" s="0" t="s">
        <v>623</v>
      </c>
      <c r="C100" s="0" t="n">
        <v>8.456</v>
      </c>
      <c r="D100" s="0" t="n">
        <v>2.256</v>
      </c>
      <c r="E100" s="0" t="n">
        <v>4.556</v>
      </c>
      <c r="F100" s="0" t="s">
        <v>1277</v>
      </c>
      <c r="G100" s="0" t="n">
        <v>18</v>
      </c>
    </row>
    <row r="101" customFormat="false" ht="12.75" hidden="false" customHeight="false" outlineLevel="0" collapsed="false">
      <c r="A101" s="0" t="s">
        <v>363</v>
      </c>
      <c r="B101" s="0" t="s">
        <v>633</v>
      </c>
      <c r="C101" s="0" t="n">
        <v>2.262</v>
      </c>
      <c r="D101" s="0" t="n">
        <v>0.964</v>
      </c>
      <c r="E101" s="0" t="n">
        <v>1.947</v>
      </c>
      <c r="F101" s="0" t="s">
        <v>1277</v>
      </c>
      <c r="G101" s="0" t="n">
        <v>18</v>
      </c>
    </row>
    <row r="102" customFormat="false" ht="12.75" hidden="false" customHeight="false" outlineLevel="0" collapsed="false">
      <c r="A102" s="0" t="s">
        <v>363</v>
      </c>
      <c r="B102" s="0" t="s">
        <v>625</v>
      </c>
      <c r="C102" s="0" t="n">
        <v>21.904</v>
      </c>
      <c r="D102" s="0" t="n">
        <v>7.76</v>
      </c>
      <c r="E102" s="0" t="n">
        <v>18.949</v>
      </c>
      <c r="F102" s="0" t="s">
        <v>1277</v>
      </c>
      <c r="G102" s="0" t="n">
        <v>18</v>
      </c>
    </row>
    <row r="103" customFormat="false" ht="12.75" hidden="false" customHeight="false" outlineLevel="0" collapsed="false">
      <c r="A103" s="0" t="s">
        <v>363</v>
      </c>
      <c r="B103" s="0" t="s">
        <v>629</v>
      </c>
      <c r="C103" s="0" t="n">
        <v>21.85</v>
      </c>
      <c r="D103" s="0" t="n">
        <v>3.42</v>
      </c>
      <c r="E103" s="0" t="n">
        <v>8.351</v>
      </c>
      <c r="F103" s="0" t="s">
        <v>1277</v>
      </c>
      <c r="G103" s="0" t="n">
        <v>18</v>
      </c>
    </row>
    <row r="104" customFormat="false" ht="12.75" hidden="false" customHeight="false" outlineLevel="0" collapsed="false">
      <c r="A104" s="0" t="s">
        <v>363</v>
      </c>
      <c r="B104" s="0" t="s">
        <v>631</v>
      </c>
      <c r="C104" s="0" t="n">
        <v>7.493</v>
      </c>
      <c r="D104" s="0" t="n">
        <v>1.779</v>
      </c>
      <c r="E104" s="0" t="n">
        <v>4.344</v>
      </c>
      <c r="F104" s="0" t="s">
        <v>1277</v>
      </c>
      <c r="G104" s="0" t="n">
        <v>18</v>
      </c>
    </row>
    <row r="105" customFormat="false" ht="12.75" hidden="false" customHeight="false" outlineLevel="0" collapsed="false">
      <c r="A105" s="0" t="s">
        <v>363</v>
      </c>
      <c r="B105" s="0" t="s">
        <v>635</v>
      </c>
      <c r="C105" s="0" t="n">
        <v>8.189</v>
      </c>
      <c r="D105" s="0" t="n">
        <v>2.533</v>
      </c>
      <c r="E105" s="0" t="n">
        <v>5.114</v>
      </c>
      <c r="F105" s="0" t="s">
        <v>1277</v>
      </c>
      <c r="G105" s="0" t="n">
        <v>18</v>
      </c>
    </row>
    <row r="106" customFormat="false" ht="12.75" hidden="false" customHeight="false" outlineLevel="0" collapsed="false">
      <c r="A106" s="0" t="s">
        <v>363</v>
      </c>
      <c r="B106" s="0" t="s">
        <v>637</v>
      </c>
      <c r="C106" s="0" t="n">
        <v>58.71</v>
      </c>
      <c r="D106" s="0" t="n">
        <v>11.566</v>
      </c>
      <c r="E106" s="0" t="n">
        <v>24.234</v>
      </c>
      <c r="F106" s="0" t="s">
        <v>1277</v>
      </c>
      <c r="G106" s="0" t="n">
        <v>18</v>
      </c>
    </row>
    <row r="107" customFormat="false" ht="12.75" hidden="false" customHeight="false" outlineLevel="0" collapsed="false">
      <c r="A107" s="0" t="s">
        <v>363</v>
      </c>
      <c r="B107" s="0" t="s">
        <v>650</v>
      </c>
      <c r="C107" s="0" t="n">
        <v>92.624</v>
      </c>
      <c r="D107" s="0" t="n">
        <v>23.756</v>
      </c>
      <c r="E107" s="0" t="n">
        <v>69.702</v>
      </c>
      <c r="F107" s="0" t="s">
        <v>1277</v>
      </c>
      <c r="G107" s="0" t="n">
        <v>18</v>
      </c>
    </row>
    <row r="108" customFormat="false" ht="12.75" hidden="false" customHeight="false" outlineLevel="0" collapsed="false">
      <c r="A108" s="0" t="s">
        <v>363</v>
      </c>
      <c r="B108" s="0" t="s">
        <v>639</v>
      </c>
      <c r="C108" s="0" t="n">
        <v>0</v>
      </c>
      <c r="D108" s="0" t="n">
        <v>0</v>
      </c>
      <c r="E108" s="0" t="n">
        <v>0</v>
      </c>
      <c r="F108" s="0" t="s">
        <v>1277</v>
      </c>
      <c r="G108" s="0" t="n">
        <v>18</v>
      </c>
    </row>
    <row r="109" customFormat="false" ht="12.75" hidden="false" customHeight="false" outlineLevel="0" collapsed="false">
      <c r="A109" s="0" t="s">
        <v>363</v>
      </c>
      <c r="B109" s="0" t="s">
        <v>653</v>
      </c>
      <c r="C109" s="0" t="n">
        <v>1.798</v>
      </c>
      <c r="D109" s="0" t="n">
        <v>1.411</v>
      </c>
      <c r="E109" s="0" t="n">
        <v>3.445</v>
      </c>
      <c r="F109" s="0" t="s">
        <v>1277</v>
      </c>
      <c r="G109" s="0" t="n">
        <v>18</v>
      </c>
    </row>
    <row r="110" customFormat="false" ht="12.75" hidden="false" customHeight="false" outlineLevel="0" collapsed="false">
      <c r="A110" s="0" t="s">
        <v>363</v>
      </c>
      <c r="B110" s="0" t="s">
        <v>641</v>
      </c>
      <c r="C110" s="0" t="n">
        <v>136.983</v>
      </c>
      <c r="D110" s="0" t="n">
        <v>26.949</v>
      </c>
      <c r="E110" s="0" t="n">
        <v>63.342</v>
      </c>
      <c r="F110" s="0" t="s">
        <v>1277</v>
      </c>
      <c r="G110" s="0" t="n">
        <v>18</v>
      </c>
    </row>
    <row r="111" customFormat="false" ht="12.75" hidden="false" customHeight="false" outlineLevel="0" collapsed="false">
      <c r="A111" s="0" t="s">
        <v>363</v>
      </c>
      <c r="B111" s="0" t="s">
        <v>648</v>
      </c>
      <c r="C111" s="0" t="n">
        <v>32.574</v>
      </c>
      <c r="D111" s="0" t="n">
        <v>4.497</v>
      </c>
      <c r="E111" s="0" t="n">
        <v>10.98</v>
      </c>
      <c r="F111" s="0" t="s">
        <v>1277</v>
      </c>
      <c r="G111" s="0" t="n">
        <v>18</v>
      </c>
    </row>
    <row r="112" customFormat="false" ht="12.75" hidden="false" customHeight="false" outlineLevel="0" collapsed="false">
      <c r="A112" s="0" t="s">
        <v>363</v>
      </c>
      <c r="B112" s="0" t="s">
        <v>644</v>
      </c>
      <c r="C112" s="0" t="n">
        <v>23.262</v>
      </c>
      <c r="D112" s="0" t="n">
        <v>4.411</v>
      </c>
      <c r="E112" s="0" t="n">
        <v>10.771</v>
      </c>
      <c r="F112" s="0" t="s">
        <v>1277</v>
      </c>
      <c r="G112" s="0" t="n">
        <v>18</v>
      </c>
    </row>
    <row r="113" customFormat="false" ht="12.75" hidden="false" customHeight="false" outlineLevel="0" collapsed="false">
      <c r="A113" s="0" t="s">
        <v>363</v>
      </c>
      <c r="B113" s="0" t="s">
        <v>646</v>
      </c>
      <c r="C113" s="0" t="n">
        <v>16.302</v>
      </c>
      <c r="D113" s="0" t="n">
        <v>-0.966</v>
      </c>
      <c r="E113" s="0" t="n">
        <v>-0.44</v>
      </c>
      <c r="F113" s="0" t="s">
        <v>1277</v>
      </c>
      <c r="G113" s="0" t="n">
        <v>18</v>
      </c>
    </row>
    <row r="114" customFormat="false" ht="12.75" hidden="false" customHeight="false" outlineLevel="0" collapsed="false">
      <c r="A114" s="0" t="s">
        <v>363</v>
      </c>
      <c r="B114" s="0" t="s">
        <v>655</v>
      </c>
      <c r="C114" s="0" t="n">
        <v>18.194</v>
      </c>
      <c r="D114" s="0" t="n">
        <v>2.686</v>
      </c>
      <c r="E114" s="0" t="n">
        <v>6.558</v>
      </c>
      <c r="F114" s="0" t="s">
        <v>1277</v>
      </c>
      <c r="G114" s="0" t="n">
        <v>18</v>
      </c>
    </row>
    <row r="115" customFormat="false" ht="12.75" hidden="false" customHeight="false" outlineLevel="0" collapsed="false">
      <c r="A115" s="0" t="s">
        <v>363</v>
      </c>
      <c r="B115" s="0" t="s">
        <v>657</v>
      </c>
      <c r="C115" s="0" t="n">
        <v>14.117</v>
      </c>
      <c r="D115" s="0" t="n">
        <v>3.844</v>
      </c>
      <c r="E115" s="0" t="n">
        <v>7.762</v>
      </c>
      <c r="F115" s="0" t="s">
        <v>1277</v>
      </c>
      <c r="G115" s="0" t="n">
        <v>18</v>
      </c>
    </row>
    <row r="116" customFormat="false" ht="12.75" hidden="false" customHeight="false" outlineLevel="0" collapsed="false">
      <c r="A116" s="0" t="s">
        <v>363</v>
      </c>
      <c r="B116" s="0" t="s">
        <v>659</v>
      </c>
      <c r="C116" s="0" t="n">
        <v>109.61</v>
      </c>
      <c r="D116" s="0" t="n">
        <v>22.665</v>
      </c>
      <c r="E116" s="0" t="n">
        <v>36.505</v>
      </c>
      <c r="F116" s="0" t="s">
        <v>1277</v>
      </c>
      <c r="G116" s="0" t="n">
        <v>18</v>
      </c>
    </row>
    <row r="117" customFormat="false" ht="12.75" hidden="false" customHeight="false" outlineLevel="0" collapsed="false">
      <c r="A117" s="0" t="s">
        <v>363</v>
      </c>
      <c r="B117" s="0" t="s">
        <v>661</v>
      </c>
      <c r="C117" s="0" t="n">
        <v>149.789</v>
      </c>
      <c r="D117" s="0" t="n">
        <v>24.14</v>
      </c>
      <c r="E117" s="0" t="n">
        <v>50.549</v>
      </c>
      <c r="F117" s="0" t="s">
        <v>1277</v>
      </c>
      <c r="G117" s="0" t="n">
        <v>18</v>
      </c>
    </row>
    <row r="118" customFormat="false" ht="12.75" hidden="false" customHeight="false" outlineLevel="0" collapsed="false">
      <c r="A118" s="0" t="s">
        <v>363</v>
      </c>
      <c r="B118" s="0" t="s">
        <v>663</v>
      </c>
      <c r="C118" s="0" t="n">
        <v>135.476</v>
      </c>
      <c r="D118" s="0" t="n">
        <v>24.916</v>
      </c>
      <c r="E118" s="0" t="n">
        <v>60.481</v>
      </c>
      <c r="F118" s="0" t="s">
        <v>1277</v>
      </c>
      <c r="G118" s="0" t="n">
        <v>18</v>
      </c>
    </row>
    <row r="119" customFormat="false" ht="12.75" hidden="false" customHeight="false" outlineLevel="0" collapsed="false">
      <c r="A119" s="0" t="s">
        <v>363</v>
      </c>
      <c r="B119" s="0" t="s">
        <v>666</v>
      </c>
      <c r="C119" s="0" t="n">
        <v>11.12</v>
      </c>
      <c r="D119" s="0" t="n">
        <v>2.463</v>
      </c>
      <c r="E119" s="0" t="n">
        <v>6.015</v>
      </c>
      <c r="F119" s="0" t="s">
        <v>1277</v>
      </c>
      <c r="G119" s="0" t="n">
        <v>18</v>
      </c>
    </row>
    <row r="120" customFormat="false" ht="12.75" hidden="false" customHeight="false" outlineLevel="0" collapsed="false">
      <c r="A120" s="0" t="s">
        <v>363</v>
      </c>
      <c r="B120" s="0" t="s">
        <v>668</v>
      </c>
      <c r="C120" s="0" t="n">
        <v>112.384</v>
      </c>
      <c r="D120" s="0" t="n">
        <v>33.259</v>
      </c>
      <c r="E120" s="0" t="n">
        <v>50.873</v>
      </c>
      <c r="F120" s="0" t="s">
        <v>1277</v>
      </c>
      <c r="G120" s="0" t="n">
        <v>18</v>
      </c>
    </row>
    <row r="121" customFormat="false" ht="12.75" hidden="false" customHeight="false" outlineLevel="0" collapsed="false">
      <c r="A121" s="0" t="s">
        <v>363</v>
      </c>
      <c r="B121" s="0" t="s">
        <v>670</v>
      </c>
      <c r="C121" s="0" t="n">
        <v>0.176</v>
      </c>
      <c r="D121" s="0" t="n">
        <v>-0.002</v>
      </c>
      <c r="E121" s="0" t="n">
        <v>-0.001</v>
      </c>
      <c r="F121" s="0" t="s">
        <v>1277</v>
      </c>
      <c r="G121" s="0" t="n">
        <v>18</v>
      </c>
    </row>
    <row r="122" customFormat="false" ht="12.75" hidden="false" customHeight="false" outlineLevel="0" collapsed="false">
      <c r="A122" s="0" t="s">
        <v>363</v>
      </c>
      <c r="B122" s="0" t="s">
        <v>693</v>
      </c>
      <c r="C122" s="0" t="n">
        <v>1.279</v>
      </c>
      <c r="D122" s="0" t="n">
        <v>0.15</v>
      </c>
      <c r="E122" s="0" t="n">
        <v>0.303</v>
      </c>
      <c r="F122" s="0" t="s">
        <v>1277</v>
      </c>
      <c r="G122" s="0" t="n">
        <v>18</v>
      </c>
    </row>
    <row r="123" customFormat="false" ht="12.75" hidden="false" customHeight="false" outlineLevel="0" collapsed="false">
      <c r="A123" s="0" t="s">
        <v>363</v>
      </c>
      <c r="B123" s="0" t="s">
        <v>672</v>
      </c>
      <c r="C123" s="0" t="n">
        <v>104.01</v>
      </c>
      <c r="D123" s="0" t="n">
        <v>49.678</v>
      </c>
      <c r="E123" s="0" t="n">
        <v>48.483</v>
      </c>
      <c r="F123" s="0" t="s">
        <v>1277</v>
      </c>
      <c r="G123" s="0" t="n">
        <v>18</v>
      </c>
    </row>
    <row r="124" customFormat="false" ht="12.75" hidden="false" customHeight="false" outlineLevel="0" collapsed="false">
      <c r="A124" s="0" t="s">
        <v>363</v>
      </c>
      <c r="B124" s="0" t="s">
        <v>674</v>
      </c>
      <c r="C124" s="0" t="n">
        <v>116.126</v>
      </c>
      <c r="D124" s="0" t="n">
        <v>28.229</v>
      </c>
      <c r="E124" s="0" t="n">
        <v>54.404</v>
      </c>
      <c r="F124" s="0" t="s">
        <v>1277</v>
      </c>
      <c r="G124" s="0" t="n">
        <v>18</v>
      </c>
    </row>
    <row r="125" customFormat="false" ht="12.75" hidden="false" customHeight="false" outlineLevel="0" collapsed="false">
      <c r="A125" s="0" t="s">
        <v>363</v>
      </c>
      <c r="B125" s="0" t="s">
        <v>676</v>
      </c>
      <c r="C125" s="0" t="n">
        <v>33.871</v>
      </c>
      <c r="D125" s="0" t="n">
        <v>7.821</v>
      </c>
      <c r="E125" s="0" t="n">
        <v>16.74</v>
      </c>
      <c r="F125" s="0" t="s">
        <v>1277</v>
      </c>
      <c r="G125" s="0" t="n">
        <v>18</v>
      </c>
    </row>
    <row r="126" customFormat="false" ht="12.75" hidden="false" customHeight="false" outlineLevel="0" collapsed="false">
      <c r="A126" s="0" t="s">
        <v>363</v>
      </c>
      <c r="B126" s="0" t="s">
        <v>679</v>
      </c>
      <c r="C126" s="0" t="n">
        <v>163.711</v>
      </c>
      <c r="D126" s="0" t="n">
        <v>44.764</v>
      </c>
      <c r="E126" s="0" t="n">
        <v>65.696</v>
      </c>
      <c r="F126" s="0" t="s">
        <v>1277</v>
      </c>
      <c r="G126" s="0" t="n">
        <v>18</v>
      </c>
    </row>
    <row r="127" customFormat="false" ht="12.75" hidden="false" customHeight="false" outlineLevel="0" collapsed="false">
      <c r="A127" s="0" t="s">
        <v>363</v>
      </c>
      <c r="B127" s="0" t="s">
        <v>681</v>
      </c>
      <c r="C127" s="0" t="n">
        <v>0</v>
      </c>
      <c r="D127" s="0" t="n">
        <v>0</v>
      </c>
      <c r="E127" s="0" t="n">
        <v>0</v>
      </c>
      <c r="F127" s="0" t="s">
        <v>1277</v>
      </c>
      <c r="G127" s="0" t="n">
        <v>18</v>
      </c>
    </row>
    <row r="128" customFormat="false" ht="12.75" hidden="false" customHeight="false" outlineLevel="0" collapsed="false">
      <c r="A128" s="0" t="s">
        <v>363</v>
      </c>
      <c r="B128" s="0" t="s">
        <v>683</v>
      </c>
      <c r="C128" s="0" t="n">
        <v>2.55</v>
      </c>
      <c r="D128" s="0" t="n">
        <v>-0.505</v>
      </c>
      <c r="E128" s="0" t="n">
        <v>-0.443</v>
      </c>
      <c r="F128" s="0" t="s">
        <v>1277</v>
      </c>
      <c r="G128" s="0" t="n">
        <v>18</v>
      </c>
    </row>
    <row r="129" customFormat="false" ht="12.75" hidden="false" customHeight="false" outlineLevel="0" collapsed="false">
      <c r="A129" s="0" t="s">
        <v>363</v>
      </c>
      <c r="B129" s="0" t="s">
        <v>685</v>
      </c>
      <c r="C129" s="0" t="n">
        <v>94.774</v>
      </c>
      <c r="D129" s="0" t="n">
        <v>29.068</v>
      </c>
      <c r="E129" s="0" t="n">
        <v>33.424</v>
      </c>
      <c r="F129" s="0" t="s">
        <v>1277</v>
      </c>
      <c r="G129" s="0" t="n">
        <v>18</v>
      </c>
    </row>
    <row r="130" customFormat="false" ht="12.75" hidden="false" customHeight="false" outlineLevel="0" collapsed="false">
      <c r="A130" s="0" t="s">
        <v>363</v>
      </c>
      <c r="B130" s="0" t="s">
        <v>688</v>
      </c>
      <c r="C130" s="0" t="n">
        <v>9.733</v>
      </c>
      <c r="D130" s="0" t="n">
        <v>2.427</v>
      </c>
      <c r="E130" s="0" t="n">
        <v>5.926</v>
      </c>
      <c r="F130" s="0" t="s">
        <v>1277</v>
      </c>
      <c r="G130" s="0" t="n">
        <v>18</v>
      </c>
    </row>
    <row r="131" customFormat="false" ht="12.75" hidden="false" customHeight="false" outlineLevel="0" collapsed="false">
      <c r="A131" s="0" t="s">
        <v>363</v>
      </c>
      <c r="B131" s="0" t="s">
        <v>690</v>
      </c>
      <c r="C131" s="0" t="n">
        <v>262.056</v>
      </c>
      <c r="D131" s="0" t="n">
        <v>62.715</v>
      </c>
      <c r="E131" s="0" t="n">
        <v>115.994</v>
      </c>
      <c r="F131" s="0" t="s">
        <v>1277</v>
      </c>
      <c r="G131" s="0" t="n">
        <v>18</v>
      </c>
    </row>
    <row r="132" customFormat="false" ht="12.75" hidden="false" customHeight="false" outlineLevel="0" collapsed="false">
      <c r="A132" s="0" t="s">
        <v>363</v>
      </c>
      <c r="B132" s="0" t="s">
        <v>697</v>
      </c>
      <c r="C132" s="0" t="n">
        <v>8.599</v>
      </c>
      <c r="D132" s="0" t="n">
        <v>0.914</v>
      </c>
      <c r="E132" s="0" t="n">
        <v>4.649</v>
      </c>
      <c r="F132" s="0" t="s">
        <v>1277</v>
      </c>
      <c r="G132" s="0" t="n">
        <v>18</v>
      </c>
    </row>
    <row r="133" customFormat="false" ht="12.75" hidden="false" customHeight="false" outlineLevel="0" collapsed="false">
      <c r="A133" s="0" t="s">
        <v>363</v>
      </c>
      <c r="B133" s="0" t="s">
        <v>700</v>
      </c>
      <c r="C133" s="0" t="n">
        <v>5.25</v>
      </c>
      <c r="D133" s="0" t="n">
        <v>1.498</v>
      </c>
      <c r="E133" s="0" t="n">
        <v>3.025</v>
      </c>
      <c r="F133" s="0" t="s">
        <v>1277</v>
      </c>
      <c r="G133" s="0" t="n">
        <v>18</v>
      </c>
    </row>
    <row r="134" customFormat="false" ht="12.75" hidden="false" customHeight="false" outlineLevel="0" collapsed="false">
      <c r="A134" s="0" t="s">
        <v>363</v>
      </c>
      <c r="B134" s="0" t="s">
        <v>702</v>
      </c>
      <c r="C134" s="0" t="n">
        <v>114.979</v>
      </c>
      <c r="D134" s="0" t="n">
        <v>54.923</v>
      </c>
      <c r="E134" s="0" t="n">
        <v>53.151</v>
      </c>
      <c r="F134" s="0" t="s">
        <v>1277</v>
      </c>
      <c r="G134" s="0" t="n">
        <v>18</v>
      </c>
    </row>
    <row r="135" customFormat="false" ht="12.75" hidden="false" customHeight="false" outlineLevel="0" collapsed="false">
      <c r="A135" s="0" t="s">
        <v>363</v>
      </c>
      <c r="B135" s="0" t="s">
        <v>695</v>
      </c>
      <c r="C135" s="0" t="n">
        <v>7.331</v>
      </c>
      <c r="D135" s="0" t="n">
        <v>2.098</v>
      </c>
      <c r="E135" s="0" t="n">
        <v>4.237</v>
      </c>
      <c r="F135" s="0" t="s">
        <v>1277</v>
      </c>
      <c r="G135" s="0" t="n">
        <v>18</v>
      </c>
    </row>
    <row r="136" customFormat="false" ht="12.75" hidden="false" customHeight="false" outlineLevel="0" collapsed="false">
      <c r="A136" s="0" t="s">
        <v>363</v>
      </c>
      <c r="B136" s="0" t="s">
        <v>704</v>
      </c>
      <c r="C136" s="0" t="n">
        <v>8.904</v>
      </c>
      <c r="D136" s="0" t="n">
        <v>2.247</v>
      </c>
      <c r="E136" s="0" t="n">
        <v>5.487</v>
      </c>
      <c r="F136" s="0" t="s">
        <v>1277</v>
      </c>
      <c r="G136" s="0" t="n">
        <v>18</v>
      </c>
    </row>
    <row r="137" customFormat="false" ht="12.75" hidden="false" customHeight="false" outlineLevel="0" collapsed="false">
      <c r="A137" s="0" t="s">
        <v>363</v>
      </c>
      <c r="B137" s="0" t="s">
        <v>706</v>
      </c>
      <c r="C137" s="0" t="n">
        <v>36.459</v>
      </c>
      <c r="D137" s="0" t="n">
        <v>4.776</v>
      </c>
      <c r="E137" s="0" t="n">
        <v>11.661</v>
      </c>
      <c r="F137" s="0" t="s">
        <v>1277</v>
      </c>
      <c r="G137" s="0" t="n">
        <v>18</v>
      </c>
    </row>
    <row r="138" customFormat="false" ht="12.75" hidden="false" customHeight="false" outlineLevel="0" collapsed="false">
      <c r="A138" s="0" t="s">
        <v>363</v>
      </c>
      <c r="B138" s="0" t="s">
        <v>708</v>
      </c>
      <c r="C138" s="0" t="n">
        <v>0</v>
      </c>
      <c r="D138" s="0" t="n">
        <v>0</v>
      </c>
      <c r="E138" s="0" t="n">
        <v>0</v>
      </c>
      <c r="F138" s="0" t="s">
        <v>1277</v>
      </c>
      <c r="G138" s="0" t="n">
        <v>18</v>
      </c>
    </row>
    <row r="139" customFormat="false" ht="12.75" hidden="false" customHeight="false" outlineLevel="0" collapsed="false">
      <c r="A139" s="0" t="s">
        <v>363</v>
      </c>
      <c r="B139" s="0" t="s">
        <v>710</v>
      </c>
      <c r="C139" s="0" t="n">
        <v>0</v>
      </c>
      <c r="D139" s="0" t="n">
        <v>0</v>
      </c>
      <c r="E139" s="0" t="n">
        <v>0</v>
      </c>
      <c r="F139" s="0" t="s">
        <v>1277</v>
      </c>
      <c r="G139" s="0" t="n">
        <v>18</v>
      </c>
    </row>
    <row r="140" customFormat="false" ht="12.75" hidden="false" customHeight="false" outlineLevel="0" collapsed="false">
      <c r="A140" s="0" t="s">
        <v>363</v>
      </c>
      <c r="B140" s="0" t="s">
        <v>712</v>
      </c>
      <c r="C140" s="0" t="n">
        <v>5.763</v>
      </c>
      <c r="D140" s="0" t="n">
        <v>-4.613</v>
      </c>
      <c r="E140" s="0" t="n">
        <v>-2.099</v>
      </c>
      <c r="F140" s="0" t="s">
        <v>1277</v>
      </c>
      <c r="G140" s="0" t="n">
        <v>18</v>
      </c>
    </row>
    <row r="141" customFormat="false" ht="12.75" hidden="false" customHeight="false" outlineLevel="0" collapsed="false">
      <c r="A141" s="0" t="s">
        <v>363</v>
      </c>
      <c r="B141" s="0" t="s">
        <v>714</v>
      </c>
      <c r="C141" s="0" t="n">
        <v>7.568</v>
      </c>
      <c r="D141" s="0" t="n">
        <v>3.763</v>
      </c>
      <c r="E141" s="0" t="n">
        <v>9.188</v>
      </c>
      <c r="F141" s="0" t="s">
        <v>1277</v>
      </c>
      <c r="G141" s="0" t="n">
        <v>18</v>
      </c>
    </row>
    <row r="142" customFormat="false" ht="12.75" hidden="false" customHeight="false" outlineLevel="0" collapsed="false">
      <c r="A142" s="0" t="s">
        <v>363</v>
      </c>
      <c r="B142" s="0" t="s">
        <v>716</v>
      </c>
      <c r="C142" s="0" t="n">
        <v>15.681</v>
      </c>
      <c r="D142" s="0" t="n">
        <v>4.259</v>
      </c>
      <c r="E142" s="0" t="n">
        <v>10.401</v>
      </c>
      <c r="F142" s="0" t="s">
        <v>1277</v>
      </c>
      <c r="G142" s="0" t="n">
        <v>18</v>
      </c>
    </row>
    <row r="143" customFormat="false" ht="12.75" hidden="false" customHeight="false" outlineLevel="0" collapsed="false">
      <c r="A143" s="0" t="s">
        <v>363</v>
      </c>
      <c r="B143" s="0" t="s">
        <v>718</v>
      </c>
      <c r="C143" s="0" t="n">
        <v>12.581</v>
      </c>
      <c r="D143" s="0" t="n">
        <v>3.537</v>
      </c>
      <c r="E143" s="0" t="n">
        <v>8.638</v>
      </c>
      <c r="F143" s="0" t="s">
        <v>1277</v>
      </c>
      <c r="G143" s="0" t="n">
        <v>18</v>
      </c>
    </row>
    <row r="144" customFormat="false" ht="12.75" hidden="false" customHeight="false" outlineLevel="0" collapsed="false">
      <c r="A144" s="0" t="s">
        <v>363</v>
      </c>
      <c r="B144" s="0" t="s">
        <v>720</v>
      </c>
      <c r="C144" s="0" t="n">
        <v>12.343</v>
      </c>
      <c r="D144" s="0" t="n">
        <v>2.996</v>
      </c>
      <c r="E144" s="0" t="n">
        <v>7.316</v>
      </c>
      <c r="F144" s="0" t="s">
        <v>1277</v>
      </c>
      <c r="G144" s="0" t="n">
        <v>18</v>
      </c>
    </row>
    <row r="145" customFormat="false" ht="12.75" hidden="false" customHeight="false" outlineLevel="0" collapsed="false">
      <c r="A145" s="0" t="s">
        <v>363</v>
      </c>
      <c r="B145" s="0" t="s">
        <v>722</v>
      </c>
      <c r="C145" s="0" t="n">
        <v>10.567</v>
      </c>
      <c r="D145" s="0" t="n">
        <v>2.79</v>
      </c>
      <c r="E145" s="0" t="n">
        <v>5.016</v>
      </c>
      <c r="F145" s="0" t="s">
        <v>1277</v>
      </c>
      <c r="G145" s="0" t="n">
        <v>18</v>
      </c>
    </row>
    <row r="146" customFormat="false" ht="12.75" hidden="false" customHeight="false" outlineLevel="0" collapsed="false">
      <c r="A146" s="0" t="s">
        <v>363</v>
      </c>
      <c r="B146" s="0" t="s">
        <v>724</v>
      </c>
      <c r="C146" s="0" t="n">
        <v>253.797</v>
      </c>
      <c r="D146" s="0" t="n">
        <v>53.397</v>
      </c>
      <c r="E146" s="0" t="n">
        <v>129.089</v>
      </c>
      <c r="F146" s="0" t="s">
        <v>1277</v>
      </c>
      <c r="G146" s="0" t="n">
        <v>18</v>
      </c>
    </row>
    <row r="147" customFormat="false" ht="12.75" hidden="false" customHeight="false" outlineLevel="0" collapsed="false">
      <c r="A147" s="0" t="s">
        <v>363</v>
      </c>
      <c r="B147" s="0" t="s">
        <v>727</v>
      </c>
      <c r="C147" s="0" t="n">
        <v>93.378</v>
      </c>
      <c r="D147" s="0" t="n">
        <v>37.875</v>
      </c>
      <c r="E147" s="0" t="n">
        <v>42.663</v>
      </c>
      <c r="F147" s="0" t="s">
        <v>1277</v>
      </c>
      <c r="G147" s="0" t="n">
        <v>18</v>
      </c>
    </row>
    <row r="148" customFormat="false" ht="12.75" hidden="false" customHeight="false" outlineLevel="0" collapsed="false">
      <c r="A148" s="0" t="s">
        <v>363</v>
      </c>
      <c r="B148" s="0" t="s">
        <v>730</v>
      </c>
      <c r="C148" s="0" t="n">
        <v>1.737</v>
      </c>
      <c r="D148" s="0" t="n">
        <v>0.394</v>
      </c>
      <c r="E148" s="0" t="n">
        <v>0.795</v>
      </c>
      <c r="F148" s="0" t="s">
        <v>1277</v>
      </c>
      <c r="G148" s="0" t="n">
        <v>18</v>
      </c>
    </row>
    <row r="149" customFormat="false" ht="12.75" hidden="false" customHeight="false" outlineLevel="0" collapsed="false">
      <c r="A149" s="0" t="s">
        <v>363</v>
      </c>
      <c r="B149" s="0" t="s">
        <v>1179</v>
      </c>
      <c r="C149" s="0" t="n">
        <v>6.868</v>
      </c>
      <c r="D149" s="0" t="n">
        <v>1.32</v>
      </c>
      <c r="E149" s="0" t="n">
        <v>3.224</v>
      </c>
      <c r="F149" s="0" t="s">
        <v>1277</v>
      </c>
      <c r="G149" s="0" t="n">
        <v>18</v>
      </c>
    </row>
    <row r="150" customFormat="false" ht="12.75" hidden="false" customHeight="false" outlineLevel="0" collapsed="false">
      <c r="A150" s="0" t="s">
        <v>363</v>
      </c>
      <c r="B150" s="0" t="s">
        <v>1201</v>
      </c>
      <c r="C150" s="0" t="n">
        <v>23.114</v>
      </c>
      <c r="D150" s="0" t="n">
        <v>3.673</v>
      </c>
      <c r="E150" s="0" t="n">
        <v>8.968</v>
      </c>
      <c r="F150" s="0" t="s">
        <v>1277</v>
      </c>
      <c r="G150" s="0" t="n">
        <v>18</v>
      </c>
    </row>
    <row r="151" customFormat="false" ht="12.75" hidden="false" customHeight="false" outlineLevel="0" collapsed="false">
      <c r="A151" s="0" t="s">
        <v>363</v>
      </c>
      <c r="B151" s="0" t="s">
        <v>1204</v>
      </c>
      <c r="C151" s="0" t="n">
        <v>3.774</v>
      </c>
      <c r="D151" s="0" t="n">
        <v>-0.08</v>
      </c>
      <c r="E151" s="0" t="n">
        <v>-0.036</v>
      </c>
      <c r="F151" s="0" t="s">
        <v>1277</v>
      </c>
      <c r="G151" s="0" t="n">
        <v>18</v>
      </c>
    </row>
    <row r="152" customFormat="false" ht="12.75" hidden="false" customHeight="false" outlineLevel="0" collapsed="false">
      <c r="A152" s="0" t="s">
        <v>363</v>
      </c>
      <c r="B152" s="0" t="s">
        <v>1209</v>
      </c>
      <c r="C152" s="0" t="n">
        <v>0</v>
      </c>
      <c r="D152" s="0" t="n">
        <v>0</v>
      </c>
      <c r="E152" s="0" t="n">
        <v>0</v>
      </c>
      <c r="F152" s="0" t="s">
        <v>1277</v>
      </c>
      <c r="G152" s="0" t="n">
        <v>18</v>
      </c>
    </row>
    <row r="153" customFormat="false" ht="12.75" hidden="false" customHeight="false" outlineLevel="0" collapsed="false">
      <c r="A153" s="0" t="s">
        <v>363</v>
      </c>
      <c r="B153" s="0" t="s">
        <v>1213</v>
      </c>
      <c r="C153" s="0" t="n">
        <v>0</v>
      </c>
      <c r="D153" s="0" t="n">
        <v>0</v>
      </c>
      <c r="E153" s="0" t="n">
        <v>0</v>
      </c>
      <c r="F153" s="0" t="s">
        <v>1277</v>
      </c>
      <c r="G153" s="0" t="n">
        <v>18</v>
      </c>
    </row>
    <row r="154" customFormat="false" ht="12.75" hidden="false" customHeight="false" outlineLevel="0" collapsed="false">
      <c r="A154" s="0" t="s">
        <v>363</v>
      </c>
      <c r="B154" s="0" t="s">
        <v>1182</v>
      </c>
      <c r="C154" s="0" t="n">
        <v>3.962</v>
      </c>
      <c r="D154" s="0" t="n">
        <v>3.84</v>
      </c>
      <c r="E154" s="0" t="n">
        <v>9.377</v>
      </c>
      <c r="F154" s="0" t="s">
        <v>1277</v>
      </c>
      <c r="G154" s="0" t="n">
        <v>18</v>
      </c>
    </row>
    <row r="155" customFormat="false" ht="12.75" hidden="false" customHeight="false" outlineLevel="0" collapsed="false">
      <c r="A155" s="0" t="s">
        <v>363</v>
      </c>
      <c r="B155" s="0" t="s">
        <v>1184</v>
      </c>
      <c r="C155" s="0" t="n">
        <v>4.762</v>
      </c>
      <c r="D155" s="0" t="n">
        <v>-0.355</v>
      </c>
      <c r="E155" s="0" t="n">
        <v>-0.161</v>
      </c>
      <c r="F155" s="0" t="s">
        <v>1277</v>
      </c>
      <c r="G155" s="0" t="n">
        <v>18</v>
      </c>
    </row>
    <row r="156" customFormat="false" ht="12.75" hidden="false" customHeight="false" outlineLevel="0" collapsed="false">
      <c r="A156" s="0" t="s">
        <v>363</v>
      </c>
      <c r="B156" s="0" t="s">
        <v>1186</v>
      </c>
      <c r="C156" s="0" t="n">
        <v>17.679</v>
      </c>
      <c r="D156" s="0" t="n">
        <v>4.961</v>
      </c>
      <c r="E156" s="0" t="n">
        <v>12.114</v>
      </c>
      <c r="F156" s="0" t="s">
        <v>1277</v>
      </c>
      <c r="G156" s="0" t="n">
        <v>18</v>
      </c>
    </row>
    <row r="157" customFormat="false" ht="12.75" hidden="false" customHeight="false" outlineLevel="0" collapsed="false">
      <c r="A157" s="0" t="s">
        <v>363</v>
      </c>
      <c r="B157" s="0" t="s">
        <v>1189</v>
      </c>
      <c r="C157" s="0" t="n">
        <v>10.989</v>
      </c>
      <c r="D157" s="0" t="n">
        <v>2.817</v>
      </c>
      <c r="E157" s="0" t="n">
        <v>6.879</v>
      </c>
      <c r="F157" s="0" t="s">
        <v>1277</v>
      </c>
      <c r="G157" s="0" t="n">
        <v>18</v>
      </c>
    </row>
    <row r="158" customFormat="false" ht="12.75" hidden="false" customHeight="false" outlineLevel="0" collapsed="false">
      <c r="A158" s="0" t="s">
        <v>363</v>
      </c>
      <c r="B158" s="0" t="s">
        <v>1191</v>
      </c>
      <c r="C158" s="0" t="n">
        <v>5.066</v>
      </c>
      <c r="D158" s="0" t="n">
        <v>0.597</v>
      </c>
      <c r="E158" s="0" t="n">
        <v>1.459</v>
      </c>
      <c r="F158" s="0" t="s">
        <v>1277</v>
      </c>
      <c r="G158" s="0" t="n">
        <v>18</v>
      </c>
    </row>
    <row r="159" customFormat="false" ht="12.75" hidden="false" customHeight="false" outlineLevel="0" collapsed="false">
      <c r="A159" s="0" t="s">
        <v>363</v>
      </c>
      <c r="B159" s="0" t="s">
        <v>1194</v>
      </c>
      <c r="C159" s="0" t="n">
        <v>10.416</v>
      </c>
      <c r="D159" s="0" t="n">
        <v>2.584</v>
      </c>
      <c r="E159" s="0" t="n">
        <v>6.31</v>
      </c>
      <c r="F159" s="0" t="s">
        <v>1277</v>
      </c>
      <c r="G159" s="0" t="n">
        <v>18</v>
      </c>
    </row>
    <row r="160" customFormat="false" ht="12.75" hidden="false" customHeight="false" outlineLevel="0" collapsed="false">
      <c r="A160" s="0" t="s">
        <v>363</v>
      </c>
      <c r="B160" s="0" t="s">
        <v>1196</v>
      </c>
      <c r="C160" s="0" t="n">
        <v>17.099</v>
      </c>
      <c r="D160" s="0" t="n">
        <v>-3.443</v>
      </c>
      <c r="E160" s="0" t="n">
        <v>-1.567</v>
      </c>
      <c r="F160" s="0" t="s">
        <v>1277</v>
      </c>
      <c r="G160" s="0" t="n">
        <v>18</v>
      </c>
    </row>
    <row r="161" customFormat="false" ht="12.75" hidden="false" customHeight="false" outlineLevel="0" collapsed="false">
      <c r="A161" s="0" t="s">
        <v>363</v>
      </c>
      <c r="B161" s="0" t="s">
        <v>1199</v>
      </c>
      <c r="C161" s="0" t="n">
        <v>-0.163</v>
      </c>
      <c r="D161" s="0" t="n">
        <v>-2.905</v>
      </c>
      <c r="E161" s="0" t="n">
        <v>-1.322</v>
      </c>
      <c r="F161" s="0" t="s">
        <v>1277</v>
      </c>
      <c r="G161" s="0" t="n">
        <v>18</v>
      </c>
    </row>
    <row r="162" customFormat="false" ht="12.75" hidden="false" customHeight="false" outlineLevel="0" collapsed="false">
      <c r="A162" s="0" t="s">
        <v>363</v>
      </c>
      <c r="B162" s="0" t="s">
        <v>732</v>
      </c>
      <c r="C162" s="0" t="n">
        <v>35.783</v>
      </c>
      <c r="D162" s="0" t="n">
        <v>8.597</v>
      </c>
      <c r="E162" s="0" t="n">
        <v>20.412</v>
      </c>
      <c r="F162" s="0" t="s">
        <v>1277</v>
      </c>
      <c r="G162" s="0" t="n">
        <v>18</v>
      </c>
    </row>
    <row r="163" customFormat="false" ht="12.75" hidden="false" customHeight="false" outlineLevel="0" collapsed="false">
      <c r="A163" s="0" t="s">
        <v>363</v>
      </c>
      <c r="B163" s="0" t="s">
        <v>734</v>
      </c>
      <c r="C163" s="0" t="n">
        <v>50.206</v>
      </c>
      <c r="D163" s="0" t="n">
        <v>8.506</v>
      </c>
      <c r="E163" s="0" t="n">
        <v>16.582</v>
      </c>
      <c r="F163" s="0" t="s">
        <v>1277</v>
      </c>
      <c r="G163" s="0" t="n">
        <v>18</v>
      </c>
    </row>
    <row r="164" customFormat="false" ht="12.75" hidden="false" customHeight="false" outlineLevel="0" collapsed="false">
      <c r="A164" s="0" t="s">
        <v>363</v>
      </c>
      <c r="B164" s="0" t="s">
        <v>736</v>
      </c>
      <c r="C164" s="0" t="n">
        <v>17.742</v>
      </c>
      <c r="D164" s="0" t="n">
        <v>2.979</v>
      </c>
      <c r="E164" s="0" t="n">
        <v>7.274</v>
      </c>
      <c r="F164" s="0" t="s">
        <v>1277</v>
      </c>
      <c r="G164" s="0" t="n">
        <v>18</v>
      </c>
    </row>
    <row r="165" customFormat="false" ht="12.75" hidden="false" customHeight="false" outlineLevel="0" collapsed="false">
      <c r="A165" s="0" t="s">
        <v>363</v>
      </c>
      <c r="B165" s="0" t="s">
        <v>738</v>
      </c>
      <c r="C165" s="0" t="n">
        <v>138.923</v>
      </c>
      <c r="D165" s="0" t="n">
        <v>25.871</v>
      </c>
      <c r="E165" s="0" t="n">
        <v>62.163</v>
      </c>
      <c r="F165" s="0" t="s">
        <v>1277</v>
      </c>
      <c r="G165" s="0" t="n">
        <v>18</v>
      </c>
    </row>
    <row r="166" customFormat="false" ht="12.75" hidden="false" customHeight="false" outlineLevel="0" collapsed="false">
      <c r="A166" s="0" t="s">
        <v>363</v>
      </c>
      <c r="B166" s="0" t="s">
        <v>740</v>
      </c>
      <c r="C166" s="0" t="n">
        <v>117.558</v>
      </c>
      <c r="D166" s="0" t="n">
        <v>22.019</v>
      </c>
      <c r="E166" s="0" t="n">
        <v>48.669</v>
      </c>
      <c r="F166" s="0" t="s">
        <v>1277</v>
      </c>
      <c r="G166" s="0" t="n">
        <v>18</v>
      </c>
    </row>
    <row r="167" customFormat="false" ht="12.75" hidden="false" customHeight="false" outlineLevel="0" collapsed="false">
      <c r="A167" s="0" t="s">
        <v>363</v>
      </c>
      <c r="B167" s="0" t="s">
        <v>742</v>
      </c>
      <c r="C167" s="0" t="n">
        <v>35.227</v>
      </c>
      <c r="D167" s="0" t="n">
        <v>4.371</v>
      </c>
      <c r="E167" s="0" t="n">
        <v>11.335</v>
      </c>
      <c r="F167" s="0" t="s">
        <v>1277</v>
      </c>
      <c r="G167" s="0" t="n">
        <v>18</v>
      </c>
    </row>
    <row r="168" customFormat="false" ht="12.75" hidden="false" customHeight="false" outlineLevel="0" collapsed="false">
      <c r="A168" s="0" t="s">
        <v>363</v>
      </c>
      <c r="B168" s="0" t="s">
        <v>745</v>
      </c>
      <c r="C168" s="0" t="n">
        <v>3.484</v>
      </c>
      <c r="D168" s="0" t="n">
        <v>0.685</v>
      </c>
      <c r="E168" s="0" t="n">
        <v>1.673</v>
      </c>
      <c r="F168" s="0" t="s">
        <v>1277</v>
      </c>
      <c r="G168" s="0" t="n">
        <v>18</v>
      </c>
    </row>
    <row r="169" customFormat="false" ht="12.75" hidden="false" customHeight="false" outlineLevel="0" collapsed="false">
      <c r="A169" s="0" t="s">
        <v>363</v>
      </c>
      <c r="B169" s="0" t="s">
        <v>747</v>
      </c>
      <c r="C169" s="0" t="n">
        <v>49.408</v>
      </c>
      <c r="D169" s="0" t="n">
        <v>7.507</v>
      </c>
      <c r="E169" s="0" t="n">
        <v>23.889</v>
      </c>
      <c r="F169" s="0" t="s">
        <v>1277</v>
      </c>
      <c r="G169" s="0" t="n">
        <v>18</v>
      </c>
    </row>
    <row r="170" customFormat="false" ht="12.75" hidden="false" customHeight="false" outlineLevel="0" collapsed="false">
      <c r="A170" s="0" t="s">
        <v>363</v>
      </c>
      <c r="B170" s="0" t="s">
        <v>749</v>
      </c>
      <c r="C170" s="0" t="n">
        <v>10.577</v>
      </c>
      <c r="D170" s="0" t="n">
        <v>2.18</v>
      </c>
      <c r="E170" s="0" t="n">
        <v>5.323</v>
      </c>
      <c r="F170" s="0" t="s">
        <v>1277</v>
      </c>
      <c r="G170" s="0" t="n">
        <v>18</v>
      </c>
    </row>
    <row r="171" customFormat="false" ht="12.75" hidden="false" customHeight="false" outlineLevel="0" collapsed="false">
      <c r="A171" s="0" t="s">
        <v>363</v>
      </c>
      <c r="B171" s="0" t="s">
        <v>754</v>
      </c>
      <c r="C171" s="0" t="n">
        <v>1.105</v>
      </c>
      <c r="D171" s="0" t="n">
        <v>8.851</v>
      </c>
      <c r="E171" s="0" t="n">
        <v>9.627</v>
      </c>
      <c r="F171" s="0" t="s">
        <v>1277</v>
      </c>
      <c r="G171" s="0" t="n">
        <v>18</v>
      </c>
    </row>
    <row r="172" customFormat="false" ht="12.75" hidden="false" customHeight="false" outlineLevel="0" collapsed="false">
      <c r="A172" s="0" t="s">
        <v>363</v>
      </c>
      <c r="B172" s="0" t="s">
        <v>751</v>
      </c>
      <c r="C172" s="0" t="n">
        <v>29.547</v>
      </c>
      <c r="D172" s="0" t="n">
        <v>-15.438</v>
      </c>
      <c r="E172" s="0" t="n">
        <v>-7.776</v>
      </c>
      <c r="F172" s="0" t="s">
        <v>1277</v>
      </c>
      <c r="G172" s="0" t="n">
        <v>18</v>
      </c>
    </row>
    <row r="173" customFormat="false" ht="12.75" hidden="false" customHeight="false" outlineLevel="0" collapsed="false">
      <c r="A173" s="0" t="s">
        <v>363</v>
      </c>
      <c r="B173" s="0" t="s">
        <v>756</v>
      </c>
      <c r="C173" s="0" t="n">
        <v>2.689</v>
      </c>
      <c r="D173" s="0" t="n">
        <v>0.504</v>
      </c>
      <c r="E173" s="0" t="n">
        <v>1.231</v>
      </c>
      <c r="F173" s="0" t="s">
        <v>1277</v>
      </c>
      <c r="G173" s="0" t="n">
        <v>18</v>
      </c>
    </row>
    <row r="174" customFormat="false" ht="12.75" hidden="false" customHeight="false" outlineLevel="0" collapsed="false">
      <c r="A174" s="0" t="s">
        <v>363</v>
      </c>
      <c r="B174" s="0" t="s">
        <v>758</v>
      </c>
      <c r="C174" s="0" t="n">
        <v>102.1</v>
      </c>
      <c r="D174" s="0" t="n">
        <v>22.066</v>
      </c>
      <c r="E174" s="0" t="n">
        <v>42.757</v>
      </c>
      <c r="F174" s="0" t="s">
        <v>1277</v>
      </c>
      <c r="G174" s="0" t="n">
        <v>18</v>
      </c>
    </row>
    <row r="175" customFormat="false" ht="12.75" hidden="false" customHeight="false" outlineLevel="0" collapsed="false">
      <c r="A175" s="0" t="s">
        <v>363</v>
      </c>
      <c r="B175" s="0" t="s">
        <v>760</v>
      </c>
      <c r="C175" s="0" t="n">
        <v>49.702</v>
      </c>
      <c r="D175" s="0" t="n">
        <v>0.512</v>
      </c>
      <c r="E175" s="0" t="n">
        <v>8.533</v>
      </c>
      <c r="F175" s="0" t="s">
        <v>1277</v>
      </c>
      <c r="G175" s="0" t="n">
        <v>18</v>
      </c>
    </row>
    <row r="176" customFormat="false" ht="12.75" hidden="false" customHeight="false" outlineLevel="0" collapsed="false">
      <c r="A176" s="0" t="s">
        <v>363</v>
      </c>
      <c r="B176" s="0" t="s">
        <v>763</v>
      </c>
      <c r="C176" s="0" t="n">
        <v>1.568</v>
      </c>
      <c r="D176" s="0" t="n">
        <v>0.58</v>
      </c>
      <c r="E176" s="0" t="n">
        <v>2.792</v>
      </c>
      <c r="F176" s="0" t="s">
        <v>1277</v>
      </c>
      <c r="G176" s="0" t="n">
        <v>18</v>
      </c>
    </row>
    <row r="177" customFormat="false" ht="12.75" hidden="false" customHeight="false" outlineLevel="0" collapsed="false">
      <c r="A177" s="0" t="s">
        <v>363</v>
      </c>
      <c r="B177" s="0" t="s">
        <v>766</v>
      </c>
      <c r="C177" s="0" t="n">
        <v>151.53</v>
      </c>
      <c r="D177" s="0" t="n">
        <v>36.936</v>
      </c>
      <c r="E177" s="0" t="n">
        <v>111.888</v>
      </c>
      <c r="F177" s="0" t="s">
        <v>1277</v>
      </c>
      <c r="G177" s="0" t="n">
        <v>18</v>
      </c>
    </row>
    <row r="178" customFormat="false" ht="12.75" hidden="false" customHeight="false" outlineLevel="0" collapsed="false">
      <c r="A178" s="0" t="s">
        <v>363</v>
      </c>
      <c r="B178" s="0" t="s">
        <v>768</v>
      </c>
      <c r="C178" s="0" t="n">
        <v>21.652</v>
      </c>
      <c r="D178" s="0" t="n">
        <v>6.359</v>
      </c>
      <c r="E178" s="0" t="n">
        <v>15.526</v>
      </c>
      <c r="F178" s="0" t="s">
        <v>1277</v>
      </c>
      <c r="G178" s="0" t="n">
        <v>18</v>
      </c>
    </row>
    <row r="179" customFormat="false" ht="12.75" hidden="false" customHeight="false" outlineLevel="0" collapsed="false">
      <c r="A179" s="0" t="s">
        <v>363</v>
      </c>
      <c r="B179" s="0" t="s">
        <v>770</v>
      </c>
      <c r="C179" s="0" t="n">
        <v>27.489</v>
      </c>
      <c r="D179" s="0" t="n">
        <v>6.99</v>
      </c>
      <c r="E179" s="0" t="n">
        <v>14.115</v>
      </c>
      <c r="F179" s="0" t="s">
        <v>1277</v>
      </c>
      <c r="G179" s="0" t="n">
        <v>18</v>
      </c>
    </row>
    <row r="180" customFormat="false" ht="12.75" hidden="false" customHeight="false" outlineLevel="0" collapsed="false">
      <c r="A180" s="0" t="s">
        <v>363</v>
      </c>
      <c r="B180" s="0" t="s">
        <v>772</v>
      </c>
      <c r="C180" s="0" t="n">
        <v>183.497</v>
      </c>
      <c r="D180" s="0" t="n">
        <v>42.33</v>
      </c>
      <c r="E180" s="0" t="n">
        <v>87.174</v>
      </c>
      <c r="F180" s="0" t="s">
        <v>1277</v>
      </c>
      <c r="G180" s="0" t="n">
        <v>18</v>
      </c>
    </row>
    <row r="181" customFormat="false" ht="12.75" hidden="false" customHeight="false" outlineLevel="0" collapsed="false">
      <c r="A181" s="0" t="s">
        <v>363</v>
      </c>
      <c r="B181" s="0" t="s">
        <v>775</v>
      </c>
      <c r="C181" s="0" t="n">
        <v>72.316</v>
      </c>
      <c r="D181" s="0" t="n">
        <v>14.341</v>
      </c>
      <c r="E181" s="0" t="n">
        <v>23.047</v>
      </c>
      <c r="F181" s="0" t="s">
        <v>1277</v>
      </c>
      <c r="G181" s="0" t="n">
        <v>18</v>
      </c>
    </row>
    <row r="182" customFormat="false" ht="12.75" hidden="false" customHeight="false" outlineLevel="0" collapsed="false">
      <c r="A182" s="0" t="s">
        <v>363</v>
      </c>
      <c r="B182" s="0" t="s">
        <v>777</v>
      </c>
      <c r="C182" s="0" t="n">
        <v>137.321</v>
      </c>
      <c r="D182" s="0" t="n">
        <v>44.595</v>
      </c>
      <c r="E182" s="0" t="n">
        <v>61.647</v>
      </c>
      <c r="F182" s="0" t="s">
        <v>1277</v>
      </c>
      <c r="G182" s="0" t="n">
        <v>18</v>
      </c>
    </row>
    <row r="183" customFormat="false" ht="12.75" hidden="false" customHeight="false" outlineLevel="0" collapsed="false">
      <c r="A183" s="0" t="s">
        <v>363</v>
      </c>
      <c r="B183" s="0" t="s">
        <v>779</v>
      </c>
      <c r="C183" s="0" t="n">
        <v>43.332</v>
      </c>
      <c r="D183" s="0" t="n">
        <v>8.345</v>
      </c>
      <c r="E183" s="0" t="n">
        <v>17.853</v>
      </c>
      <c r="F183" s="0" t="s">
        <v>1277</v>
      </c>
      <c r="G183" s="0" t="n">
        <v>18</v>
      </c>
    </row>
    <row r="184" customFormat="false" ht="12.75" hidden="false" customHeight="false" outlineLevel="0" collapsed="false">
      <c r="A184" s="0" t="s">
        <v>363</v>
      </c>
      <c r="B184" s="0" t="s">
        <v>781</v>
      </c>
      <c r="C184" s="0" t="n">
        <v>20.155</v>
      </c>
      <c r="D184" s="0" t="n">
        <v>3.148</v>
      </c>
      <c r="E184" s="0" t="n">
        <v>7.687</v>
      </c>
      <c r="F184" s="0" t="s">
        <v>1277</v>
      </c>
      <c r="G184" s="0" t="n">
        <v>18</v>
      </c>
    </row>
    <row r="185" customFormat="false" ht="12.75" hidden="false" customHeight="false" outlineLevel="0" collapsed="false">
      <c r="A185" s="0" t="s">
        <v>363</v>
      </c>
      <c r="B185" s="0" t="s">
        <v>783</v>
      </c>
      <c r="C185" s="0" t="n">
        <v>19.952</v>
      </c>
      <c r="D185" s="0" t="n">
        <v>2.84</v>
      </c>
      <c r="E185" s="0" t="n">
        <v>7.324</v>
      </c>
      <c r="F185" s="0" t="s">
        <v>1277</v>
      </c>
      <c r="G185" s="0" t="n">
        <v>18</v>
      </c>
    </row>
    <row r="186" customFormat="false" ht="12.75" hidden="false" customHeight="false" outlineLevel="0" collapsed="false">
      <c r="A186" s="0" t="s">
        <v>363</v>
      </c>
      <c r="B186" s="0" t="s">
        <v>785</v>
      </c>
      <c r="C186" s="0" t="n">
        <v>34.819</v>
      </c>
      <c r="D186" s="0" t="n">
        <v>6.532</v>
      </c>
      <c r="E186" s="0" t="n">
        <v>15.949</v>
      </c>
      <c r="F186" s="0" t="s">
        <v>1277</v>
      </c>
      <c r="G186" s="0" t="n">
        <v>18</v>
      </c>
    </row>
    <row r="187" customFormat="false" ht="12.75" hidden="false" customHeight="false" outlineLevel="0" collapsed="false">
      <c r="A187" s="0" t="s">
        <v>363</v>
      </c>
      <c r="B187" s="0" t="s">
        <v>787</v>
      </c>
      <c r="C187" s="0" t="n">
        <v>114.525</v>
      </c>
      <c r="D187" s="0" t="n">
        <v>42.331</v>
      </c>
      <c r="E187" s="0" t="n">
        <v>68.49</v>
      </c>
      <c r="F187" s="0" t="s">
        <v>1277</v>
      </c>
      <c r="G187" s="0" t="n">
        <v>18</v>
      </c>
    </row>
    <row r="188" customFormat="false" ht="12.75" hidden="false" customHeight="false" outlineLevel="0" collapsed="false">
      <c r="A188" s="0" t="s">
        <v>363</v>
      </c>
      <c r="B188" s="0" t="s">
        <v>789</v>
      </c>
      <c r="C188" s="0" t="n">
        <v>200.724</v>
      </c>
      <c r="D188" s="0" t="n">
        <v>36.626</v>
      </c>
      <c r="E188" s="0" t="n">
        <v>77.865</v>
      </c>
      <c r="F188" s="0" t="s">
        <v>1277</v>
      </c>
      <c r="G188" s="0" t="n">
        <v>18</v>
      </c>
    </row>
    <row r="189" customFormat="false" ht="12.75" hidden="false" customHeight="false" outlineLevel="0" collapsed="false">
      <c r="A189" s="0" t="s">
        <v>363</v>
      </c>
      <c r="B189" s="0" t="s">
        <v>792</v>
      </c>
      <c r="C189" s="0" t="n">
        <v>29.227</v>
      </c>
      <c r="D189" s="0" t="n">
        <v>4.003</v>
      </c>
      <c r="E189" s="0" t="n">
        <v>11.393</v>
      </c>
      <c r="F189" s="0" t="s">
        <v>1277</v>
      </c>
      <c r="G189" s="0" t="n">
        <v>18</v>
      </c>
    </row>
    <row r="190" customFormat="false" ht="12.75" hidden="false" customHeight="false" outlineLevel="0" collapsed="false">
      <c r="A190" s="0" t="s">
        <v>363</v>
      </c>
      <c r="B190" s="0" t="s">
        <v>794</v>
      </c>
      <c r="C190" s="0" t="n">
        <v>14.116</v>
      </c>
      <c r="D190" s="0" t="n">
        <v>2.642</v>
      </c>
      <c r="E190" s="0" t="n">
        <v>5.335</v>
      </c>
      <c r="F190" s="0" t="s">
        <v>1277</v>
      </c>
      <c r="G190" s="0" t="n">
        <v>18</v>
      </c>
    </row>
    <row r="191" customFormat="false" ht="12.75" hidden="false" customHeight="false" outlineLevel="0" collapsed="false">
      <c r="A191" s="0" t="s">
        <v>363</v>
      </c>
      <c r="B191" s="0" t="s">
        <v>796</v>
      </c>
      <c r="C191" s="0" t="n">
        <v>123.493</v>
      </c>
      <c r="D191" s="0" t="n">
        <v>46.655</v>
      </c>
      <c r="E191" s="0" t="n">
        <v>70.759</v>
      </c>
      <c r="F191" s="0" t="s">
        <v>1277</v>
      </c>
      <c r="G191" s="0" t="n">
        <v>18</v>
      </c>
    </row>
    <row r="192" customFormat="false" ht="12.75" hidden="false" customHeight="false" outlineLevel="0" collapsed="false">
      <c r="A192" s="0" t="s">
        <v>363</v>
      </c>
      <c r="B192" s="0" t="s">
        <v>799</v>
      </c>
      <c r="C192" s="0" t="n">
        <v>0</v>
      </c>
      <c r="D192" s="0" t="n">
        <v>0</v>
      </c>
      <c r="E192" s="0" t="n">
        <v>0</v>
      </c>
      <c r="F192" s="0" t="s">
        <v>1277</v>
      </c>
      <c r="G192" s="0" t="n">
        <v>18</v>
      </c>
    </row>
    <row r="193" customFormat="false" ht="12.75" hidden="false" customHeight="false" outlineLevel="0" collapsed="false">
      <c r="A193" s="0" t="s">
        <v>363</v>
      </c>
      <c r="B193" s="0" t="s">
        <v>818</v>
      </c>
      <c r="C193" s="0" t="n">
        <v>82.127</v>
      </c>
      <c r="D193" s="0" t="n">
        <v>10.486</v>
      </c>
      <c r="E193" s="0" t="n">
        <v>29.906</v>
      </c>
      <c r="F193" s="0" t="s">
        <v>1277</v>
      </c>
      <c r="G193" s="0" t="n">
        <v>18</v>
      </c>
    </row>
    <row r="194" customFormat="false" ht="12.75" hidden="false" customHeight="false" outlineLevel="0" collapsed="false">
      <c r="A194" s="0" t="s">
        <v>363</v>
      </c>
      <c r="B194" s="0" t="s">
        <v>820</v>
      </c>
      <c r="C194" s="0" t="n">
        <v>26.657</v>
      </c>
      <c r="D194" s="0" t="n">
        <v>8.45</v>
      </c>
      <c r="E194" s="0" t="n">
        <v>7.301</v>
      </c>
      <c r="F194" s="0" t="s">
        <v>1277</v>
      </c>
      <c r="G194" s="0" t="n">
        <v>18</v>
      </c>
    </row>
    <row r="195" customFormat="false" ht="12.75" hidden="false" customHeight="false" outlineLevel="0" collapsed="false">
      <c r="A195" s="0" t="s">
        <v>363</v>
      </c>
      <c r="B195" s="0" t="s">
        <v>801</v>
      </c>
      <c r="C195" s="0" t="n">
        <v>38.828</v>
      </c>
      <c r="D195" s="0" t="n">
        <v>7.837</v>
      </c>
      <c r="E195" s="0" t="n">
        <v>19.137</v>
      </c>
      <c r="F195" s="0" t="s">
        <v>1277</v>
      </c>
      <c r="G195" s="0" t="n">
        <v>18</v>
      </c>
    </row>
    <row r="196" customFormat="false" ht="12.75" hidden="false" customHeight="false" outlineLevel="0" collapsed="false">
      <c r="A196" s="0" t="s">
        <v>363</v>
      </c>
      <c r="B196" s="0" t="s">
        <v>803</v>
      </c>
      <c r="C196" s="0" t="n">
        <v>0.896</v>
      </c>
      <c r="D196" s="0" t="n">
        <v>-0.29</v>
      </c>
      <c r="E196" s="0" t="n">
        <v>-0.254</v>
      </c>
      <c r="F196" s="0" t="s">
        <v>1277</v>
      </c>
      <c r="G196" s="0" t="n">
        <v>18</v>
      </c>
    </row>
    <row r="197" customFormat="false" ht="12.75" hidden="false" customHeight="false" outlineLevel="0" collapsed="false">
      <c r="A197" s="0" t="s">
        <v>363</v>
      </c>
      <c r="B197" s="0" t="s">
        <v>805</v>
      </c>
      <c r="C197" s="0" t="n">
        <v>16.485</v>
      </c>
      <c r="D197" s="0" t="n">
        <v>3.765</v>
      </c>
      <c r="E197" s="0" t="n">
        <v>9.194</v>
      </c>
      <c r="F197" s="0" t="s">
        <v>1277</v>
      </c>
      <c r="G197" s="0" t="n">
        <v>18</v>
      </c>
    </row>
    <row r="198" customFormat="false" ht="12.75" hidden="false" customHeight="false" outlineLevel="0" collapsed="false">
      <c r="A198" s="0" t="s">
        <v>363</v>
      </c>
      <c r="B198" s="0" t="s">
        <v>807</v>
      </c>
      <c r="C198" s="0" t="n">
        <v>21.833</v>
      </c>
      <c r="D198" s="0" t="n">
        <v>4.541</v>
      </c>
      <c r="E198" s="0" t="n">
        <v>11.088</v>
      </c>
      <c r="F198" s="0" t="s">
        <v>1277</v>
      </c>
      <c r="G198" s="0" t="n">
        <v>18</v>
      </c>
    </row>
    <row r="199" customFormat="false" ht="12.75" hidden="false" customHeight="false" outlineLevel="0" collapsed="false">
      <c r="A199" s="0" t="s">
        <v>363</v>
      </c>
      <c r="B199" s="0" t="s">
        <v>809</v>
      </c>
      <c r="C199" s="0" t="n">
        <v>16.471</v>
      </c>
      <c r="D199" s="0" t="n">
        <v>2.999</v>
      </c>
      <c r="E199" s="0" t="n">
        <v>7.323</v>
      </c>
      <c r="F199" s="0" t="s">
        <v>1277</v>
      </c>
      <c r="G199" s="0" t="n">
        <v>18</v>
      </c>
    </row>
    <row r="200" customFormat="false" ht="12.75" hidden="false" customHeight="false" outlineLevel="0" collapsed="false">
      <c r="A200" s="0" t="s">
        <v>363</v>
      </c>
      <c r="B200" s="0" t="s">
        <v>814</v>
      </c>
      <c r="C200" s="0" t="n">
        <v>0.74</v>
      </c>
      <c r="D200" s="0" t="n">
        <v>0.215</v>
      </c>
      <c r="E200" s="0" t="n">
        <v>0.434</v>
      </c>
      <c r="F200" s="0" t="s">
        <v>1277</v>
      </c>
      <c r="G200" s="0" t="n">
        <v>18</v>
      </c>
    </row>
    <row r="201" customFormat="false" ht="12.75" hidden="false" customHeight="false" outlineLevel="0" collapsed="false">
      <c r="A201" s="0" t="s">
        <v>363</v>
      </c>
      <c r="B201" s="0" t="s">
        <v>811</v>
      </c>
      <c r="C201" s="0" t="n">
        <v>101.682</v>
      </c>
      <c r="D201" s="0" t="n">
        <v>29.706</v>
      </c>
      <c r="E201" s="0" t="n">
        <v>38.619</v>
      </c>
      <c r="F201" s="0" t="s">
        <v>1277</v>
      </c>
      <c r="G201" s="0" t="n">
        <v>18</v>
      </c>
    </row>
    <row r="202" customFormat="false" ht="12.75" hidden="false" customHeight="false" outlineLevel="0" collapsed="false">
      <c r="A202" s="0" t="s">
        <v>363</v>
      </c>
      <c r="B202" s="0" t="s">
        <v>816</v>
      </c>
      <c r="C202" s="0" t="n">
        <v>19.92</v>
      </c>
      <c r="D202" s="0" t="n">
        <v>4.445</v>
      </c>
      <c r="E202" s="0" t="n">
        <v>8.976</v>
      </c>
      <c r="F202" s="0" t="s">
        <v>1277</v>
      </c>
      <c r="G202" s="0" t="n">
        <v>18</v>
      </c>
    </row>
    <row r="203" customFormat="false" ht="12.75" hidden="false" customHeight="false" outlineLevel="0" collapsed="false">
      <c r="A203" s="0" t="s">
        <v>363</v>
      </c>
      <c r="B203" s="0" t="s">
        <v>822</v>
      </c>
      <c r="C203" s="0" t="n">
        <v>62.985</v>
      </c>
      <c r="D203" s="0" t="n">
        <v>11.142</v>
      </c>
      <c r="E203" s="0" t="n">
        <v>24.896</v>
      </c>
      <c r="F203" s="0" t="s">
        <v>1277</v>
      </c>
      <c r="G203" s="0" t="n">
        <v>18</v>
      </c>
    </row>
    <row r="204" customFormat="false" ht="12.75" hidden="false" customHeight="false" outlineLevel="0" collapsed="false">
      <c r="A204" s="0" t="s">
        <v>363</v>
      </c>
      <c r="B204" s="0" t="s">
        <v>824</v>
      </c>
      <c r="C204" s="0" t="n">
        <v>157.48</v>
      </c>
      <c r="D204" s="0" t="n">
        <v>25.47</v>
      </c>
      <c r="E204" s="0" t="n">
        <v>60.055</v>
      </c>
      <c r="F204" s="0" t="s">
        <v>1277</v>
      </c>
      <c r="G204" s="0" t="n">
        <v>18</v>
      </c>
    </row>
    <row r="205" customFormat="false" ht="12.75" hidden="false" customHeight="false" outlineLevel="0" collapsed="false">
      <c r="A205" s="0" t="s">
        <v>363</v>
      </c>
      <c r="B205" s="0" t="s">
        <v>826</v>
      </c>
      <c r="C205" s="0" t="n">
        <v>24.168</v>
      </c>
      <c r="D205" s="0" t="n">
        <v>6.665</v>
      </c>
      <c r="E205" s="0" t="n">
        <v>15.828</v>
      </c>
      <c r="F205" s="0" t="s">
        <v>1277</v>
      </c>
      <c r="G205" s="0" t="n">
        <v>18</v>
      </c>
    </row>
    <row r="206" customFormat="false" ht="12.75" hidden="false" customHeight="false" outlineLevel="0" collapsed="false">
      <c r="A206" s="0" t="s">
        <v>363</v>
      </c>
      <c r="B206" s="0" t="s">
        <v>829</v>
      </c>
      <c r="C206" s="0" t="n">
        <v>109.732</v>
      </c>
      <c r="D206" s="0" t="n">
        <v>29.994</v>
      </c>
      <c r="E206" s="0" t="n">
        <v>57.029</v>
      </c>
      <c r="F206" s="0" t="s">
        <v>1277</v>
      </c>
      <c r="G206" s="0" t="n">
        <v>18</v>
      </c>
    </row>
    <row r="207" customFormat="false" ht="12.75" hidden="false" customHeight="false" outlineLevel="0" collapsed="false">
      <c r="A207" s="0" t="s">
        <v>363</v>
      </c>
      <c r="B207" s="0" t="s">
        <v>832</v>
      </c>
      <c r="C207" s="0" t="n">
        <v>0.595</v>
      </c>
      <c r="D207" s="0" t="n">
        <v>0.102</v>
      </c>
      <c r="E207" s="0" t="n">
        <v>0.206</v>
      </c>
      <c r="F207" s="0" t="s">
        <v>1277</v>
      </c>
      <c r="G207" s="0" t="n">
        <v>18</v>
      </c>
    </row>
    <row r="208" customFormat="false" ht="12.75" hidden="false" customHeight="false" outlineLevel="0" collapsed="false">
      <c r="A208" s="0" t="s">
        <v>363</v>
      </c>
      <c r="B208" s="0" t="s">
        <v>834</v>
      </c>
      <c r="C208" s="0" t="n">
        <v>89.03</v>
      </c>
      <c r="D208" s="0" t="n">
        <v>22.596</v>
      </c>
      <c r="E208" s="0" t="n">
        <v>43.329</v>
      </c>
      <c r="F208" s="0" t="s">
        <v>1277</v>
      </c>
      <c r="G208" s="0" t="n">
        <v>18</v>
      </c>
    </row>
    <row r="209" customFormat="false" ht="12.75" hidden="false" customHeight="false" outlineLevel="0" collapsed="false">
      <c r="A209" s="0" t="s">
        <v>363</v>
      </c>
      <c r="B209" s="0" t="s">
        <v>836</v>
      </c>
      <c r="C209" s="0" t="n">
        <v>108.479</v>
      </c>
      <c r="D209" s="0" t="n">
        <v>27.999</v>
      </c>
      <c r="E209" s="0" t="n">
        <v>83.963</v>
      </c>
      <c r="F209" s="0" t="s">
        <v>1277</v>
      </c>
      <c r="G209" s="0" t="n">
        <v>18</v>
      </c>
    </row>
    <row r="210" customFormat="false" ht="12.75" hidden="false" customHeight="false" outlineLevel="0" collapsed="false">
      <c r="A210" s="0" t="s">
        <v>363</v>
      </c>
      <c r="B210" s="0" t="s">
        <v>838</v>
      </c>
      <c r="C210" s="0" t="n">
        <v>93.058</v>
      </c>
      <c r="D210" s="0" t="n">
        <v>17.456</v>
      </c>
      <c r="E210" s="0" t="n">
        <v>45.192</v>
      </c>
      <c r="F210" s="0" t="s">
        <v>1277</v>
      </c>
      <c r="G210" s="0" t="n">
        <v>18</v>
      </c>
    </row>
    <row r="211" customFormat="false" ht="12.75" hidden="false" customHeight="false" outlineLevel="0" collapsed="false">
      <c r="A211" s="0" t="s">
        <v>363</v>
      </c>
      <c r="B211" s="0" t="s">
        <v>841</v>
      </c>
      <c r="C211" s="0" t="n">
        <v>25.12</v>
      </c>
      <c r="D211" s="0" t="n">
        <v>8.586</v>
      </c>
      <c r="E211" s="0" t="n">
        <v>20.966</v>
      </c>
      <c r="F211" s="0" t="s">
        <v>1277</v>
      </c>
      <c r="G211" s="0" t="n">
        <v>18</v>
      </c>
    </row>
    <row r="212" customFormat="false" ht="12.75" hidden="false" customHeight="false" outlineLevel="0" collapsed="false">
      <c r="A212" s="0" t="s">
        <v>363</v>
      </c>
      <c r="B212" s="0" t="s">
        <v>851</v>
      </c>
      <c r="C212" s="0" t="n">
        <v>7.548</v>
      </c>
      <c r="D212" s="0" t="n">
        <v>2.021</v>
      </c>
      <c r="E212" s="0" t="n">
        <v>4.935</v>
      </c>
      <c r="F212" s="0" t="s">
        <v>1277</v>
      </c>
      <c r="G212" s="0" t="n">
        <v>18</v>
      </c>
    </row>
    <row r="213" customFormat="false" ht="12.75" hidden="false" customHeight="false" outlineLevel="0" collapsed="false">
      <c r="A213" s="0" t="s">
        <v>363</v>
      </c>
      <c r="B213" s="0" t="s">
        <v>843</v>
      </c>
      <c r="C213" s="0" t="n">
        <v>4.537</v>
      </c>
      <c r="D213" s="0" t="n">
        <v>-2.241</v>
      </c>
      <c r="E213" s="0" t="n">
        <v>-1.02</v>
      </c>
      <c r="F213" s="0" t="s">
        <v>1277</v>
      </c>
      <c r="G213" s="0" t="n">
        <v>18</v>
      </c>
    </row>
    <row r="214" customFormat="false" ht="12.75" hidden="false" customHeight="false" outlineLevel="0" collapsed="false">
      <c r="A214" s="0" t="s">
        <v>363</v>
      </c>
      <c r="B214" s="0" t="s">
        <v>845</v>
      </c>
      <c r="C214" s="0" t="n">
        <v>121.059</v>
      </c>
      <c r="D214" s="0" t="n">
        <v>30.015</v>
      </c>
      <c r="E214" s="0" t="n">
        <v>48.744</v>
      </c>
      <c r="F214" s="0" t="s">
        <v>1277</v>
      </c>
      <c r="G214" s="0" t="n">
        <v>18</v>
      </c>
    </row>
    <row r="215" customFormat="false" ht="12.75" hidden="false" customHeight="false" outlineLevel="0" collapsed="false">
      <c r="A215" s="0" t="s">
        <v>363</v>
      </c>
      <c r="B215" s="0" t="s">
        <v>847</v>
      </c>
      <c r="C215" s="0" t="n">
        <v>29.789</v>
      </c>
      <c r="D215" s="0" t="n">
        <v>6.223</v>
      </c>
      <c r="E215" s="0" t="n">
        <v>13.907</v>
      </c>
      <c r="F215" s="0" t="s">
        <v>1277</v>
      </c>
      <c r="G215" s="0" t="n">
        <v>18</v>
      </c>
    </row>
    <row r="216" customFormat="false" ht="12.75" hidden="false" customHeight="false" outlineLevel="0" collapsed="false">
      <c r="A216" s="0" t="s">
        <v>363</v>
      </c>
      <c r="B216" s="0" t="s">
        <v>849</v>
      </c>
      <c r="C216" s="0" t="n">
        <v>4.345</v>
      </c>
      <c r="D216" s="0" t="n">
        <v>2.111</v>
      </c>
      <c r="E216" s="0" t="n">
        <v>2.831</v>
      </c>
      <c r="F216" s="0" t="s">
        <v>1277</v>
      </c>
      <c r="G216" s="0" t="n">
        <v>18</v>
      </c>
    </row>
    <row r="217" customFormat="false" ht="12.75" hidden="false" customHeight="false" outlineLevel="0" collapsed="false">
      <c r="A217" s="0" t="s">
        <v>363</v>
      </c>
      <c r="B217" s="0" t="s">
        <v>853</v>
      </c>
      <c r="C217" s="0" t="n">
        <v>92.287</v>
      </c>
      <c r="D217" s="0" t="n">
        <v>18.7</v>
      </c>
      <c r="E217" s="0" t="n">
        <v>40.126</v>
      </c>
      <c r="F217" s="0" t="s">
        <v>1277</v>
      </c>
      <c r="G217" s="0" t="n">
        <v>18</v>
      </c>
    </row>
    <row r="218" customFormat="false" ht="12.75" hidden="false" customHeight="false" outlineLevel="0" collapsed="false">
      <c r="A218" s="0" t="s">
        <v>363</v>
      </c>
      <c r="B218" s="0" t="s">
        <v>855</v>
      </c>
      <c r="C218" s="0" t="n">
        <v>18.9</v>
      </c>
      <c r="D218" s="0" t="n">
        <v>2.489</v>
      </c>
      <c r="E218" s="0" t="n">
        <v>6.515</v>
      </c>
      <c r="F218" s="0" t="s">
        <v>1277</v>
      </c>
      <c r="G218" s="0" t="n">
        <v>18</v>
      </c>
    </row>
    <row r="219" customFormat="false" ht="12.75" hidden="false" customHeight="false" outlineLevel="0" collapsed="false">
      <c r="A219" s="0" t="s">
        <v>363</v>
      </c>
      <c r="B219" s="0" t="s">
        <v>857</v>
      </c>
      <c r="C219" s="0" t="n">
        <v>197.699</v>
      </c>
      <c r="D219" s="0" t="n">
        <v>46.34</v>
      </c>
      <c r="E219" s="0" t="n">
        <v>89.635</v>
      </c>
      <c r="F219" s="0" t="s">
        <v>1277</v>
      </c>
      <c r="G219" s="0" t="n">
        <v>18</v>
      </c>
    </row>
    <row r="220" customFormat="false" ht="12.75" hidden="false" customHeight="false" outlineLevel="0" collapsed="false">
      <c r="A220" s="0" t="s">
        <v>363</v>
      </c>
      <c r="B220" s="0" t="s">
        <v>859</v>
      </c>
      <c r="C220" s="0" t="n">
        <v>7.197</v>
      </c>
      <c r="D220" s="0" t="n">
        <v>2.291</v>
      </c>
      <c r="E220" s="0" t="n">
        <v>4.626</v>
      </c>
      <c r="F220" s="0" t="s">
        <v>1277</v>
      </c>
      <c r="G220" s="0" t="n">
        <v>18</v>
      </c>
    </row>
    <row r="221" customFormat="false" ht="12.75" hidden="false" customHeight="false" outlineLevel="0" collapsed="false">
      <c r="A221" s="0" t="s">
        <v>363</v>
      </c>
      <c r="B221" s="0" t="s">
        <v>861</v>
      </c>
      <c r="C221" s="0" t="n">
        <v>9.819</v>
      </c>
      <c r="D221" s="0" t="n">
        <v>2.275</v>
      </c>
      <c r="E221" s="0" t="n">
        <v>4.594</v>
      </c>
      <c r="F221" s="0" t="s">
        <v>1277</v>
      </c>
      <c r="G221" s="0" t="n">
        <v>18</v>
      </c>
    </row>
    <row r="222" customFormat="false" ht="12.75" hidden="false" customHeight="false" outlineLevel="0" collapsed="false">
      <c r="A222" s="0" t="s">
        <v>363</v>
      </c>
      <c r="B222" s="0" t="s">
        <v>863</v>
      </c>
      <c r="C222" s="0" t="n">
        <v>28.815</v>
      </c>
      <c r="D222" s="0" t="n">
        <v>8.678</v>
      </c>
      <c r="E222" s="0" t="n">
        <v>9.115</v>
      </c>
      <c r="F222" s="0" t="s">
        <v>1277</v>
      </c>
      <c r="G222" s="0" t="n">
        <v>18</v>
      </c>
    </row>
    <row r="223" customFormat="false" ht="12.75" hidden="false" customHeight="false" outlineLevel="0" collapsed="false">
      <c r="A223" s="0" t="s">
        <v>363</v>
      </c>
      <c r="B223" s="0" t="s">
        <v>866</v>
      </c>
      <c r="C223" s="0" t="n">
        <v>7.604</v>
      </c>
      <c r="D223" s="0" t="n">
        <v>1.479</v>
      </c>
      <c r="E223" s="0" t="n">
        <v>2.987</v>
      </c>
      <c r="F223" s="0" t="s">
        <v>1277</v>
      </c>
      <c r="G223" s="0" t="n">
        <v>18</v>
      </c>
    </row>
    <row r="224" customFormat="false" ht="12.75" hidden="false" customHeight="false" outlineLevel="0" collapsed="false">
      <c r="A224" s="0" t="s">
        <v>363</v>
      </c>
      <c r="B224" s="0" t="s">
        <v>870</v>
      </c>
      <c r="C224" s="0" t="n">
        <v>17.441</v>
      </c>
      <c r="D224" s="0" t="n">
        <v>6.928</v>
      </c>
      <c r="E224" s="0" t="n">
        <v>28.665</v>
      </c>
      <c r="F224" s="0" t="s">
        <v>1277</v>
      </c>
      <c r="G224" s="0" t="n">
        <v>18</v>
      </c>
    </row>
    <row r="225" customFormat="false" ht="12.75" hidden="false" customHeight="false" outlineLevel="0" collapsed="false">
      <c r="A225" s="0" t="s">
        <v>363</v>
      </c>
      <c r="B225" s="0" t="s">
        <v>868</v>
      </c>
      <c r="C225" s="0" t="n">
        <v>184.191</v>
      </c>
      <c r="D225" s="0" t="n">
        <v>34.633</v>
      </c>
      <c r="E225" s="0" t="n">
        <v>100.851</v>
      </c>
      <c r="F225" s="0" t="s">
        <v>1277</v>
      </c>
      <c r="G225" s="0" t="n">
        <v>18</v>
      </c>
    </row>
    <row r="226" customFormat="false" ht="12.75" hidden="false" customHeight="false" outlineLevel="0" collapsed="false">
      <c r="A226" s="0" t="s">
        <v>363</v>
      </c>
      <c r="B226" s="0" t="s">
        <v>873</v>
      </c>
      <c r="C226" s="0" t="n">
        <v>0.777</v>
      </c>
      <c r="D226" s="0" t="n">
        <v>-1.373</v>
      </c>
      <c r="E226" s="0" t="n">
        <v>-0.625</v>
      </c>
      <c r="F226" s="0" t="s">
        <v>1277</v>
      </c>
      <c r="G226" s="0" t="n">
        <v>18</v>
      </c>
    </row>
    <row r="227" customFormat="false" ht="12.75" hidden="false" customHeight="false" outlineLevel="0" collapsed="false">
      <c r="A227" s="0" t="s">
        <v>363</v>
      </c>
      <c r="B227" s="0" t="s">
        <v>875</v>
      </c>
      <c r="C227" s="0" t="n">
        <v>139.639</v>
      </c>
      <c r="D227" s="0" t="n">
        <v>25.045</v>
      </c>
      <c r="E227" s="0" t="n">
        <v>72.431</v>
      </c>
      <c r="F227" s="0" t="s">
        <v>1277</v>
      </c>
      <c r="G227" s="0" t="n">
        <v>18</v>
      </c>
    </row>
    <row r="228" customFormat="false" ht="12.75" hidden="false" customHeight="false" outlineLevel="0" collapsed="false">
      <c r="A228" s="0" t="s">
        <v>363</v>
      </c>
      <c r="B228" s="0" t="s">
        <v>880</v>
      </c>
      <c r="C228" s="0" t="n">
        <v>17.387</v>
      </c>
      <c r="D228" s="0" t="n">
        <v>4.294</v>
      </c>
      <c r="E228" s="0" t="n">
        <v>8.671</v>
      </c>
      <c r="F228" s="0" t="s">
        <v>1277</v>
      </c>
      <c r="G228" s="0" t="n">
        <v>18</v>
      </c>
    </row>
    <row r="229" customFormat="false" ht="12.75" hidden="false" customHeight="false" outlineLevel="0" collapsed="false">
      <c r="A229" s="0" t="s">
        <v>363</v>
      </c>
      <c r="B229" s="0" t="s">
        <v>878</v>
      </c>
      <c r="C229" s="0" t="n">
        <v>50.938</v>
      </c>
      <c r="D229" s="0" t="n">
        <v>10.057</v>
      </c>
      <c r="E229" s="0" t="n">
        <v>25.042</v>
      </c>
      <c r="F229" s="0" t="s">
        <v>1277</v>
      </c>
      <c r="G229" s="0" t="n">
        <v>18</v>
      </c>
    </row>
    <row r="230" customFormat="false" ht="12.75" hidden="false" customHeight="false" outlineLevel="0" collapsed="false">
      <c r="A230" s="0" t="s">
        <v>363</v>
      </c>
      <c r="B230" s="0" t="s">
        <v>882</v>
      </c>
      <c r="C230" s="0" t="n">
        <v>96.896</v>
      </c>
      <c r="D230" s="0" t="n">
        <v>17.519</v>
      </c>
      <c r="E230" s="0" t="n">
        <v>107.017</v>
      </c>
      <c r="F230" s="0" t="s">
        <v>1277</v>
      </c>
      <c r="G230" s="0" t="n">
        <v>18</v>
      </c>
    </row>
    <row r="231" customFormat="false" ht="12.75" hidden="false" customHeight="false" outlineLevel="0" collapsed="false">
      <c r="A231" s="0" t="s">
        <v>363</v>
      </c>
      <c r="B231" s="0" t="s">
        <v>884</v>
      </c>
      <c r="C231" s="0" t="n">
        <v>5.284</v>
      </c>
      <c r="D231" s="0" t="n">
        <v>0.439</v>
      </c>
      <c r="E231" s="0" t="n">
        <v>0.886</v>
      </c>
      <c r="F231" s="0" t="s">
        <v>1277</v>
      </c>
      <c r="G231" s="0" t="n">
        <v>18</v>
      </c>
    </row>
    <row r="232" customFormat="false" ht="12.75" hidden="false" customHeight="false" outlineLevel="0" collapsed="false">
      <c r="A232" s="0" t="s">
        <v>363</v>
      </c>
      <c r="B232" s="0" t="s">
        <v>886</v>
      </c>
      <c r="C232" s="0" t="n">
        <v>8.827</v>
      </c>
      <c r="D232" s="0" t="n">
        <v>2.548</v>
      </c>
      <c r="E232" s="0" t="n">
        <v>5.145</v>
      </c>
      <c r="F232" s="0" t="s">
        <v>1277</v>
      </c>
      <c r="G232" s="0" t="n">
        <v>18</v>
      </c>
    </row>
    <row r="233" customFormat="false" ht="12.75" hidden="false" customHeight="false" outlineLevel="0" collapsed="false">
      <c r="A233" s="0" t="s">
        <v>363</v>
      </c>
      <c r="B233" s="0" t="s">
        <v>895</v>
      </c>
      <c r="C233" s="0" t="n">
        <v>41.782</v>
      </c>
      <c r="D233" s="0" t="n">
        <v>8.238</v>
      </c>
      <c r="E233" s="0" t="n">
        <v>20.116</v>
      </c>
      <c r="F233" s="0" t="s">
        <v>1277</v>
      </c>
      <c r="G233" s="0" t="n">
        <v>18</v>
      </c>
    </row>
    <row r="234" customFormat="false" ht="12.75" hidden="false" customHeight="false" outlineLevel="0" collapsed="false">
      <c r="A234" s="0" t="s">
        <v>363</v>
      </c>
      <c r="B234" s="0" t="s">
        <v>888</v>
      </c>
      <c r="C234" s="0" t="n">
        <v>107.014</v>
      </c>
      <c r="D234" s="0" t="n">
        <v>36.922</v>
      </c>
      <c r="E234" s="0" t="n">
        <v>44.334</v>
      </c>
      <c r="F234" s="0" t="s">
        <v>1277</v>
      </c>
      <c r="G234" s="0" t="n">
        <v>18</v>
      </c>
    </row>
    <row r="235" customFormat="false" ht="12.75" hidden="false" customHeight="false" outlineLevel="0" collapsed="false">
      <c r="A235" s="0" t="s">
        <v>363</v>
      </c>
      <c r="B235" s="0" t="s">
        <v>890</v>
      </c>
      <c r="C235" s="0" t="n">
        <v>25.572</v>
      </c>
      <c r="D235" s="0" t="n">
        <v>4.442</v>
      </c>
      <c r="E235" s="0" t="n">
        <v>11.952</v>
      </c>
      <c r="F235" s="0" t="s">
        <v>1277</v>
      </c>
      <c r="G235" s="0" t="n">
        <v>18</v>
      </c>
    </row>
    <row r="236" customFormat="false" ht="12.75" hidden="false" customHeight="false" outlineLevel="0" collapsed="false">
      <c r="A236" s="0" t="s">
        <v>363</v>
      </c>
      <c r="B236" s="0" t="s">
        <v>897</v>
      </c>
      <c r="C236" s="0" t="n">
        <v>2.831</v>
      </c>
      <c r="D236" s="0" t="n">
        <v>-0.499</v>
      </c>
      <c r="E236" s="0" t="n">
        <v>-0.227</v>
      </c>
      <c r="F236" s="0" t="s">
        <v>1277</v>
      </c>
      <c r="G236" s="0" t="n">
        <v>18</v>
      </c>
    </row>
    <row r="237" customFormat="false" ht="12.75" hidden="false" customHeight="false" outlineLevel="0" collapsed="false">
      <c r="A237" s="0" t="s">
        <v>363</v>
      </c>
      <c r="B237" s="0" t="s">
        <v>892</v>
      </c>
      <c r="C237" s="0" t="n">
        <v>95.113</v>
      </c>
      <c r="D237" s="0" t="n">
        <v>17.641</v>
      </c>
      <c r="E237" s="0" t="n">
        <v>37.617</v>
      </c>
      <c r="F237" s="0" t="s">
        <v>1277</v>
      </c>
      <c r="G237" s="0" t="n">
        <v>18</v>
      </c>
    </row>
    <row r="238" customFormat="false" ht="12.75" hidden="false" customHeight="false" outlineLevel="0" collapsed="false">
      <c r="A238" s="0" t="s">
        <v>363</v>
      </c>
      <c r="B238" s="0" t="s">
        <v>903</v>
      </c>
      <c r="C238" s="0" t="n">
        <v>131.752</v>
      </c>
      <c r="D238" s="0" t="n">
        <v>23.031</v>
      </c>
      <c r="E238" s="0" t="n">
        <v>55.327</v>
      </c>
      <c r="F238" s="0" t="s">
        <v>1277</v>
      </c>
      <c r="G238" s="0" t="n">
        <v>18</v>
      </c>
    </row>
    <row r="239" customFormat="false" ht="12.75" hidden="false" customHeight="false" outlineLevel="0" collapsed="false">
      <c r="A239" s="0" t="s">
        <v>363</v>
      </c>
      <c r="B239" s="0" t="s">
        <v>901</v>
      </c>
      <c r="C239" s="0" t="n">
        <v>41.81</v>
      </c>
      <c r="D239" s="0" t="n">
        <v>9.307</v>
      </c>
      <c r="E239" s="0" t="n">
        <v>19.577</v>
      </c>
      <c r="F239" s="0" t="s">
        <v>1277</v>
      </c>
      <c r="G239" s="0" t="n">
        <v>18</v>
      </c>
    </row>
    <row r="240" customFormat="false" ht="12.75" hidden="false" customHeight="false" outlineLevel="0" collapsed="false">
      <c r="A240" s="0" t="s">
        <v>363</v>
      </c>
      <c r="B240" s="0" t="s">
        <v>899</v>
      </c>
      <c r="C240" s="0" t="n">
        <v>144.502</v>
      </c>
      <c r="D240" s="0" t="n">
        <v>22.333</v>
      </c>
      <c r="E240" s="0" t="n">
        <v>49.253</v>
      </c>
      <c r="F240" s="0" t="s">
        <v>1277</v>
      </c>
      <c r="G240" s="0" t="n">
        <v>18</v>
      </c>
    </row>
    <row r="241" customFormat="false" ht="12.75" hidden="false" customHeight="false" outlineLevel="0" collapsed="false">
      <c r="A241" s="0" t="s">
        <v>363</v>
      </c>
      <c r="B241" s="0" t="s">
        <v>907</v>
      </c>
      <c r="C241" s="0" t="n">
        <v>20.229</v>
      </c>
      <c r="D241" s="0" t="n">
        <v>2.865</v>
      </c>
      <c r="E241" s="0" t="n">
        <v>7.582</v>
      </c>
      <c r="F241" s="0" t="s">
        <v>1277</v>
      </c>
      <c r="G241" s="0" t="n">
        <v>18</v>
      </c>
    </row>
    <row r="242" customFormat="false" ht="12.75" hidden="false" customHeight="false" outlineLevel="0" collapsed="false">
      <c r="A242" s="0" t="s">
        <v>363</v>
      </c>
      <c r="B242" s="0" t="s">
        <v>909</v>
      </c>
      <c r="C242" s="0" t="n">
        <v>196.732</v>
      </c>
      <c r="D242" s="0" t="n">
        <v>10.305</v>
      </c>
      <c r="E242" s="0" t="n">
        <v>91.698</v>
      </c>
      <c r="F242" s="0" t="s">
        <v>1277</v>
      </c>
      <c r="G242" s="0" t="n">
        <v>18</v>
      </c>
    </row>
    <row r="243" customFormat="false" ht="12.75" hidden="false" customHeight="false" outlineLevel="0" collapsed="false">
      <c r="A243" s="0" t="s">
        <v>363</v>
      </c>
      <c r="B243" s="0" t="s">
        <v>905</v>
      </c>
      <c r="C243" s="0" t="n">
        <v>153.791</v>
      </c>
      <c r="D243" s="0" t="n">
        <v>32.119</v>
      </c>
      <c r="E243" s="0" t="n">
        <v>67.363</v>
      </c>
      <c r="F243" s="0" t="s">
        <v>1277</v>
      </c>
      <c r="G243" s="0" t="n">
        <v>18</v>
      </c>
    </row>
    <row r="244" customFormat="false" ht="12.75" hidden="false" customHeight="false" outlineLevel="0" collapsed="false">
      <c r="A244" s="0" t="s">
        <v>363</v>
      </c>
      <c r="B244" s="0" t="s">
        <v>912</v>
      </c>
      <c r="C244" s="0" t="n">
        <v>84.776</v>
      </c>
      <c r="D244" s="0" t="n">
        <v>18.721</v>
      </c>
      <c r="E244" s="0" t="n">
        <v>62.493</v>
      </c>
      <c r="F244" s="0" t="s">
        <v>1277</v>
      </c>
      <c r="G244" s="0" t="n">
        <v>18</v>
      </c>
    </row>
    <row r="245" customFormat="false" ht="12.75" hidden="false" customHeight="false" outlineLevel="0" collapsed="false">
      <c r="A245" s="0" t="s">
        <v>363</v>
      </c>
      <c r="B245" s="0" t="s">
        <v>914</v>
      </c>
      <c r="C245" s="0" t="n">
        <v>33.706</v>
      </c>
      <c r="D245" s="0" t="n">
        <v>6.138</v>
      </c>
      <c r="E245" s="0" t="n">
        <v>13.632</v>
      </c>
      <c r="F245" s="0" t="s">
        <v>1277</v>
      </c>
      <c r="G245" s="0" t="n">
        <v>18</v>
      </c>
    </row>
    <row r="246" customFormat="false" ht="12.75" hidden="false" customHeight="false" outlineLevel="0" collapsed="false">
      <c r="A246" s="0" t="s">
        <v>363</v>
      </c>
      <c r="B246" s="0" t="s">
        <v>916</v>
      </c>
      <c r="C246" s="0" t="n">
        <v>20.99</v>
      </c>
      <c r="D246" s="0" t="n">
        <v>3.571</v>
      </c>
      <c r="E246" s="0" t="n">
        <v>9.403</v>
      </c>
      <c r="F246" s="0" t="s">
        <v>1277</v>
      </c>
      <c r="G246" s="0" t="n">
        <v>18</v>
      </c>
    </row>
    <row r="247" customFormat="false" ht="12.75" hidden="false" customHeight="false" outlineLevel="0" collapsed="false">
      <c r="A247" s="0" t="s">
        <v>363</v>
      </c>
      <c r="B247" s="0" t="s">
        <v>918</v>
      </c>
      <c r="C247" s="0" t="n">
        <v>37.359</v>
      </c>
      <c r="D247" s="0" t="n">
        <v>8.502</v>
      </c>
      <c r="E247" s="0" t="n">
        <v>14.878</v>
      </c>
      <c r="F247" s="0" t="s">
        <v>1277</v>
      </c>
      <c r="G247" s="0" t="n">
        <v>18</v>
      </c>
    </row>
    <row r="248" customFormat="false" ht="12.75" hidden="false" customHeight="false" outlineLevel="0" collapsed="false">
      <c r="A248" s="0" t="s">
        <v>363</v>
      </c>
      <c r="B248" s="0" t="s">
        <v>920</v>
      </c>
      <c r="C248" s="0" t="n">
        <v>3.498</v>
      </c>
      <c r="D248" s="0" t="n">
        <v>13.599</v>
      </c>
      <c r="E248" s="0" t="n">
        <v>17.743</v>
      </c>
      <c r="F248" s="0" t="s">
        <v>1277</v>
      </c>
      <c r="G248" s="0" t="n">
        <v>18</v>
      </c>
    </row>
    <row r="249" customFormat="false" ht="12.75" hidden="false" customHeight="false" outlineLevel="0" collapsed="false">
      <c r="A249" s="0" t="s">
        <v>363</v>
      </c>
      <c r="B249" s="0" t="s">
        <v>922</v>
      </c>
      <c r="C249" s="0" t="n">
        <v>0</v>
      </c>
      <c r="D249" s="0" t="n">
        <v>0</v>
      </c>
      <c r="E249" s="0" t="n">
        <v>0</v>
      </c>
      <c r="F249" s="0" t="s">
        <v>1277</v>
      </c>
      <c r="G249" s="0" t="n">
        <v>18</v>
      </c>
    </row>
    <row r="250" customFormat="false" ht="12.75" hidden="false" customHeight="false" outlineLevel="0" collapsed="false">
      <c r="A250" s="0" t="s">
        <v>363</v>
      </c>
      <c r="B250" s="0" t="s">
        <v>924</v>
      </c>
      <c r="C250" s="0" t="n">
        <v>92.054</v>
      </c>
      <c r="D250" s="0" t="n">
        <v>24.52</v>
      </c>
      <c r="E250" s="0" t="n">
        <v>39.957</v>
      </c>
      <c r="F250" s="0" t="s">
        <v>1277</v>
      </c>
      <c r="G250" s="0" t="n">
        <v>18</v>
      </c>
    </row>
    <row r="251" customFormat="false" ht="12.75" hidden="false" customHeight="false" outlineLevel="0" collapsed="false">
      <c r="A251" s="0" t="s">
        <v>363</v>
      </c>
      <c r="B251" s="0" t="s">
        <v>927</v>
      </c>
      <c r="C251" s="0" t="n">
        <v>72.945</v>
      </c>
      <c r="D251" s="0" t="n">
        <v>14.257</v>
      </c>
      <c r="E251" s="0" t="n">
        <v>35.304</v>
      </c>
      <c r="F251" s="0" t="s">
        <v>1277</v>
      </c>
      <c r="G251" s="0" t="n">
        <v>18</v>
      </c>
    </row>
    <row r="252" customFormat="false" ht="12.75" hidden="false" customHeight="false" outlineLevel="0" collapsed="false">
      <c r="A252" s="0" t="s">
        <v>363</v>
      </c>
      <c r="B252" s="0" t="s">
        <v>930</v>
      </c>
      <c r="C252" s="0" t="n">
        <v>10.578</v>
      </c>
      <c r="D252" s="0" t="n">
        <v>2.212</v>
      </c>
      <c r="E252" s="0" t="n">
        <v>5.402</v>
      </c>
      <c r="F252" s="0" t="s">
        <v>1277</v>
      </c>
      <c r="G252" s="0" t="n">
        <v>18</v>
      </c>
    </row>
    <row r="253" customFormat="false" ht="12.75" hidden="false" customHeight="false" outlineLevel="0" collapsed="false">
      <c r="A253" s="0" t="s">
        <v>363</v>
      </c>
      <c r="B253" s="0" t="s">
        <v>932</v>
      </c>
      <c r="C253" s="0" t="n">
        <v>19.5</v>
      </c>
      <c r="D253" s="0" t="n">
        <v>3.189</v>
      </c>
      <c r="E253" s="0" t="n">
        <v>7.786</v>
      </c>
      <c r="F253" s="0" t="s">
        <v>1277</v>
      </c>
      <c r="G253" s="0" t="n">
        <v>18</v>
      </c>
    </row>
    <row r="254" customFormat="false" ht="12.75" hidden="false" customHeight="false" outlineLevel="0" collapsed="false">
      <c r="A254" s="0" t="s">
        <v>363</v>
      </c>
      <c r="B254" s="0" t="s">
        <v>954</v>
      </c>
      <c r="C254" s="0" t="n">
        <v>1.013</v>
      </c>
      <c r="D254" s="0" t="n">
        <v>1.26</v>
      </c>
      <c r="E254" s="0" t="n">
        <v>2.544</v>
      </c>
      <c r="F254" s="0" t="s">
        <v>1277</v>
      </c>
      <c r="G254" s="0" t="n">
        <v>18</v>
      </c>
    </row>
    <row r="255" customFormat="false" ht="12.75" hidden="false" customHeight="false" outlineLevel="0" collapsed="false">
      <c r="A255" s="0" t="s">
        <v>363</v>
      </c>
      <c r="B255" s="0" t="s">
        <v>956</v>
      </c>
      <c r="C255" s="0" t="n">
        <v>2.23</v>
      </c>
      <c r="D255" s="0" t="n">
        <v>1.155</v>
      </c>
      <c r="E255" s="0" t="n">
        <v>2.332</v>
      </c>
      <c r="F255" s="0" t="s">
        <v>1277</v>
      </c>
      <c r="G255" s="0" t="n">
        <v>18</v>
      </c>
    </row>
    <row r="256" customFormat="false" ht="12.75" hidden="false" customHeight="false" outlineLevel="0" collapsed="false">
      <c r="A256" s="0" t="s">
        <v>363</v>
      </c>
      <c r="B256" s="0" t="s">
        <v>934</v>
      </c>
      <c r="C256" s="0" t="n">
        <v>84.496</v>
      </c>
      <c r="D256" s="0" t="n">
        <v>17.673</v>
      </c>
      <c r="E256" s="0" t="n">
        <v>39.274</v>
      </c>
      <c r="F256" s="0" t="s">
        <v>1277</v>
      </c>
      <c r="G256" s="0" t="n">
        <v>18</v>
      </c>
    </row>
    <row r="257" customFormat="false" ht="12.75" hidden="false" customHeight="false" outlineLevel="0" collapsed="false">
      <c r="A257" s="0" t="s">
        <v>363</v>
      </c>
      <c r="B257" s="0" t="s">
        <v>937</v>
      </c>
      <c r="C257" s="0" t="n">
        <v>40.037</v>
      </c>
      <c r="D257" s="0" t="n">
        <v>12.645</v>
      </c>
      <c r="E257" s="0" t="n">
        <v>43.447</v>
      </c>
      <c r="F257" s="0" t="s">
        <v>1277</v>
      </c>
      <c r="G257" s="0" t="n">
        <v>18</v>
      </c>
    </row>
    <row r="258" customFormat="false" ht="12.75" hidden="false" customHeight="false" outlineLevel="0" collapsed="false">
      <c r="A258" s="0" t="s">
        <v>363</v>
      </c>
      <c r="B258" s="0" t="s">
        <v>945</v>
      </c>
      <c r="C258" s="0" t="n">
        <v>65.258</v>
      </c>
      <c r="D258" s="0" t="n">
        <v>16.81</v>
      </c>
      <c r="E258" s="0" t="n">
        <v>31.524</v>
      </c>
      <c r="F258" s="0" t="s">
        <v>1277</v>
      </c>
      <c r="G258" s="0" t="n">
        <v>18</v>
      </c>
    </row>
    <row r="259" customFormat="false" ht="12.75" hidden="false" customHeight="false" outlineLevel="0" collapsed="false">
      <c r="A259" s="0" t="s">
        <v>363</v>
      </c>
      <c r="B259" s="0" t="s">
        <v>939</v>
      </c>
      <c r="C259" s="0" t="n">
        <v>114.317</v>
      </c>
      <c r="D259" s="0" t="n">
        <v>15.842</v>
      </c>
      <c r="E259" s="0" t="n">
        <v>39.521</v>
      </c>
      <c r="F259" s="0" t="s">
        <v>1277</v>
      </c>
      <c r="G259" s="0" t="n">
        <v>18</v>
      </c>
    </row>
    <row r="260" customFormat="false" ht="12.75" hidden="false" customHeight="false" outlineLevel="0" collapsed="false">
      <c r="A260" s="0" t="s">
        <v>363</v>
      </c>
      <c r="B260" s="0" t="s">
        <v>942</v>
      </c>
      <c r="C260" s="0" t="n">
        <v>42.663</v>
      </c>
      <c r="D260" s="0" t="n">
        <v>-0.703</v>
      </c>
      <c r="E260" s="0" t="n">
        <v>30.013</v>
      </c>
      <c r="F260" s="0" t="s">
        <v>1277</v>
      </c>
      <c r="G260" s="0" t="n">
        <v>18</v>
      </c>
    </row>
    <row r="261" customFormat="false" ht="12.75" hidden="false" customHeight="false" outlineLevel="0" collapsed="false">
      <c r="A261" s="0" t="s">
        <v>363</v>
      </c>
      <c r="B261" s="0" t="s">
        <v>948</v>
      </c>
      <c r="C261" s="0" t="n">
        <v>86.274</v>
      </c>
      <c r="D261" s="0" t="n">
        <v>10.365</v>
      </c>
      <c r="E261" s="0" t="n">
        <v>30.043</v>
      </c>
      <c r="F261" s="0" t="s">
        <v>1277</v>
      </c>
      <c r="G261" s="0" t="n">
        <v>18</v>
      </c>
    </row>
    <row r="262" customFormat="false" ht="12.75" hidden="false" customHeight="false" outlineLevel="0" collapsed="false">
      <c r="A262" s="0" t="s">
        <v>363</v>
      </c>
      <c r="B262" s="0" t="s">
        <v>950</v>
      </c>
      <c r="C262" s="0" t="n">
        <v>9.917</v>
      </c>
      <c r="D262" s="0" t="n">
        <v>2.806</v>
      </c>
      <c r="E262" s="0" t="n">
        <v>4.772</v>
      </c>
      <c r="F262" s="0" t="s">
        <v>1277</v>
      </c>
      <c r="G262" s="0" t="n">
        <v>18</v>
      </c>
    </row>
    <row r="263" customFormat="false" ht="12.75" hidden="false" customHeight="false" outlineLevel="0" collapsed="false">
      <c r="A263" s="0" t="s">
        <v>363</v>
      </c>
      <c r="B263" s="0" t="s">
        <v>952</v>
      </c>
      <c r="C263" s="0" t="n">
        <v>13.134</v>
      </c>
      <c r="D263" s="0" t="n">
        <v>3.086</v>
      </c>
      <c r="E263" s="0" t="n">
        <v>6.232</v>
      </c>
      <c r="F263" s="0" t="s">
        <v>1277</v>
      </c>
      <c r="G263" s="0" t="n">
        <v>18</v>
      </c>
    </row>
    <row r="264" customFormat="false" ht="12.75" hidden="false" customHeight="false" outlineLevel="0" collapsed="false">
      <c r="A264" s="0" t="s">
        <v>363</v>
      </c>
      <c r="B264" s="0" t="s">
        <v>958</v>
      </c>
      <c r="C264" s="0" t="n">
        <v>11.535</v>
      </c>
      <c r="D264" s="0" t="n">
        <v>2.312</v>
      </c>
      <c r="E264" s="0" t="n">
        <v>4.704</v>
      </c>
      <c r="F264" s="0" t="s">
        <v>1277</v>
      </c>
      <c r="G264" s="0" t="n">
        <v>18</v>
      </c>
    </row>
    <row r="265" customFormat="false" ht="12.75" hidden="false" customHeight="false" outlineLevel="0" collapsed="false">
      <c r="A265" s="0" t="s">
        <v>363</v>
      </c>
      <c r="B265" s="0" t="s">
        <v>966</v>
      </c>
      <c r="C265" s="0" t="n">
        <v>39.305</v>
      </c>
      <c r="D265" s="0" t="n">
        <v>8.532</v>
      </c>
      <c r="E265" s="0" t="n">
        <v>20.833</v>
      </c>
      <c r="F265" s="0" t="s">
        <v>1277</v>
      </c>
      <c r="G265" s="0" t="n">
        <v>18</v>
      </c>
    </row>
    <row r="266" customFormat="false" ht="12.75" hidden="false" customHeight="false" outlineLevel="0" collapsed="false">
      <c r="A266" s="0" t="s">
        <v>363</v>
      </c>
      <c r="B266" s="0" t="s">
        <v>960</v>
      </c>
      <c r="C266" s="0" t="n">
        <v>12.546</v>
      </c>
      <c r="D266" s="0" t="n">
        <v>2.244</v>
      </c>
      <c r="E266" s="0" t="n">
        <v>7.834</v>
      </c>
      <c r="F266" s="0" t="s">
        <v>1277</v>
      </c>
      <c r="G266" s="0" t="n">
        <v>18</v>
      </c>
    </row>
    <row r="267" customFormat="false" ht="12.75" hidden="false" customHeight="false" outlineLevel="0" collapsed="false">
      <c r="A267" s="0" t="s">
        <v>363</v>
      </c>
      <c r="B267" s="0" t="s">
        <v>962</v>
      </c>
      <c r="C267" s="0" t="n">
        <v>7.003</v>
      </c>
      <c r="D267" s="0" t="n">
        <v>1.745</v>
      </c>
      <c r="E267" s="0" t="n">
        <v>3.523</v>
      </c>
      <c r="F267" s="0" t="s">
        <v>1277</v>
      </c>
      <c r="G267" s="0" t="n">
        <v>18</v>
      </c>
    </row>
    <row r="268" customFormat="false" ht="12.75" hidden="false" customHeight="false" outlineLevel="0" collapsed="false">
      <c r="A268" s="0" t="s">
        <v>363</v>
      </c>
      <c r="B268" s="0" t="s">
        <v>964</v>
      </c>
      <c r="C268" s="0" t="n">
        <v>13.576</v>
      </c>
      <c r="D268" s="0" t="n">
        <v>2.522</v>
      </c>
      <c r="E268" s="0" t="n">
        <v>6.158</v>
      </c>
      <c r="F268" s="0" t="s">
        <v>1277</v>
      </c>
      <c r="G268" s="0" t="n">
        <v>18</v>
      </c>
    </row>
    <row r="269" customFormat="false" ht="12.75" hidden="false" customHeight="false" outlineLevel="0" collapsed="false">
      <c r="A269" s="0" t="s">
        <v>363</v>
      </c>
      <c r="B269" s="0" t="s">
        <v>968</v>
      </c>
      <c r="C269" s="0" t="n">
        <v>37.736</v>
      </c>
      <c r="D269" s="0" t="n">
        <v>13.169</v>
      </c>
      <c r="E269" s="0" t="n">
        <v>26.176</v>
      </c>
      <c r="F269" s="0" t="s">
        <v>1277</v>
      </c>
      <c r="G269" s="0" t="n">
        <v>18</v>
      </c>
    </row>
    <row r="270" customFormat="false" ht="12.75" hidden="false" customHeight="false" outlineLevel="0" collapsed="false">
      <c r="A270" s="0" t="s">
        <v>363</v>
      </c>
      <c r="B270" s="0" t="s">
        <v>970</v>
      </c>
      <c r="C270" s="0" t="n">
        <v>0.018</v>
      </c>
      <c r="D270" s="0" t="n">
        <v>0</v>
      </c>
      <c r="E270" s="0" t="n">
        <v>0</v>
      </c>
      <c r="F270" s="0" t="s">
        <v>1277</v>
      </c>
      <c r="G270" s="0" t="n">
        <v>18</v>
      </c>
    </row>
    <row r="271" customFormat="false" ht="12.75" hidden="false" customHeight="false" outlineLevel="0" collapsed="false">
      <c r="A271" s="0" t="s">
        <v>363</v>
      </c>
      <c r="B271" s="0" t="s">
        <v>972</v>
      </c>
      <c r="C271" s="0" t="n">
        <v>145.083</v>
      </c>
      <c r="D271" s="0" t="n">
        <v>34.854</v>
      </c>
      <c r="E271" s="0" t="n">
        <v>53.849</v>
      </c>
      <c r="F271" s="0" t="s">
        <v>1277</v>
      </c>
      <c r="G271" s="0" t="n">
        <v>18</v>
      </c>
    </row>
    <row r="272" customFormat="false" ht="12.75" hidden="false" customHeight="false" outlineLevel="0" collapsed="false">
      <c r="A272" s="0" t="s">
        <v>363</v>
      </c>
      <c r="B272" s="0" t="s">
        <v>974</v>
      </c>
      <c r="C272" s="0" t="n">
        <v>0.811</v>
      </c>
      <c r="D272" s="0" t="n">
        <v>-0.15</v>
      </c>
      <c r="E272" s="0" t="n">
        <v>-0.132</v>
      </c>
      <c r="F272" s="0" t="s">
        <v>1277</v>
      </c>
      <c r="G272" s="0" t="n">
        <v>18</v>
      </c>
    </row>
    <row r="273" customFormat="false" ht="12.75" hidden="false" customHeight="false" outlineLevel="0" collapsed="false">
      <c r="A273" s="0" t="s">
        <v>363</v>
      </c>
      <c r="B273" s="0" t="s">
        <v>976</v>
      </c>
      <c r="C273" s="0" t="n">
        <v>97.989</v>
      </c>
      <c r="D273" s="0" t="n">
        <v>24.693</v>
      </c>
      <c r="E273" s="0" t="n">
        <v>34.682</v>
      </c>
      <c r="F273" s="0" t="s">
        <v>1277</v>
      </c>
      <c r="G273" s="0" t="n">
        <v>18</v>
      </c>
    </row>
    <row r="274" customFormat="false" ht="12.75" hidden="false" customHeight="false" outlineLevel="0" collapsed="false">
      <c r="A274" s="0" t="s">
        <v>363</v>
      </c>
      <c r="B274" s="0" t="s">
        <v>978</v>
      </c>
      <c r="C274" s="0" t="n">
        <v>172.85</v>
      </c>
      <c r="D274" s="0" t="n">
        <v>42.997</v>
      </c>
      <c r="E274" s="0" t="n">
        <v>68.836</v>
      </c>
      <c r="F274" s="0" t="s">
        <v>1277</v>
      </c>
      <c r="G274" s="0" t="n">
        <v>18</v>
      </c>
    </row>
    <row r="275" customFormat="false" ht="12.75" hidden="false" customHeight="false" outlineLevel="0" collapsed="false">
      <c r="A275" s="0" t="s">
        <v>363</v>
      </c>
      <c r="B275" s="0" t="s">
        <v>981</v>
      </c>
      <c r="C275" s="0" t="n">
        <v>5.385</v>
      </c>
      <c r="D275" s="0" t="n">
        <v>2.486</v>
      </c>
      <c r="E275" s="0" t="n">
        <v>6.07</v>
      </c>
      <c r="F275" s="0" t="s">
        <v>1277</v>
      </c>
      <c r="G275" s="0" t="n">
        <v>18</v>
      </c>
    </row>
    <row r="276" customFormat="false" ht="12.75" hidden="false" customHeight="false" outlineLevel="0" collapsed="false">
      <c r="A276" s="0" t="s">
        <v>363</v>
      </c>
      <c r="B276" s="0" t="s">
        <v>983</v>
      </c>
      <c r="C276" s="0" t="n">
        <v>149.41</v>
      </c>
      <c r="D276" s="0" t="n">
        <v>28.243</v>
      </c>
      <c r="E276" s="0" t="n">
        <v>62.799</v>
      </c>
      <c r="F276" s="0" t="s">
        <v>1277</v>
      </c>
      <c r="G276" s="0" t="n">
        <v>18</v>
      </c>
    </row>
    <row r="277" customFormat="false" ht="12.75" hidden="false" customHeight="false" outlineLevel="0" collapsed="false">
      <c r="A277" s="0" t="s">
        <v>363</v>
      </c>
      <c r="B277" s="0" t="s">
        <v>986</v>
      </c>
      <c r="C277" s="0" t="n">
        <v>39.382</v>
      </c>
      <c r="D277" s="0" t="n">
        <v>6.736</v>
      </c>
      <c r="E277" s="0" t="n">
        <v>16.889</v>
      </c>
      <c r="F277" s="0" t="s">
        <v>1277</v>
      </c>
      <c r="G277" s="0" t="n">
        <v>18</v>
      </c>
    </row>
    <row r="278" customFormat="false" ht="12.75" hidden="false" customHeight="false" outlineLevel="0" collapsed="false">
      <c r="A278" s="0" t="s">
        <v>363</v>
      </c>
      <c r="B278" s="0" t="s">
        <v>988</v>
      </c>
      <c r="C278" s="0" t="n">
        <v>5.465</v>
      </c>
      <c r="D278" s="0" t="n">
        <v>4.059</v>
      </c>
      <c r="E278" s="0" t="n">
        <v>9.912</v>
      </c>
      <c r="F278" s="0" t="s">
        <v>1277</v>
      </c>
      <c r="G278" s="0" t="n">
        <v>18</v>
      </c>
    </row>
    <row r="279" customFormat="false" ht="12.75" hidden="false" customHeight="false" outlineLevel="0" collapsed="false">
      <c r="A279" s="0" t="s">
        <v>363</v>
      </c>
      <c r="B279" s="0" t="s">
        <v>990</v>
      </c>
      <c r="C279" s="0" t="n">
        <v>11.178</v>
      </c>
      <c r="D279" s="0" t="n">
        <v>3.033</v>
      </c>
      <c r="E279" s="0" t="n">
        <v>6.124</v>
      </c>
      <c r="F279" s="0" t="s">
        <v>1277</v>
      </c>
      <c r="G279" s="0" t="n">
        <v>18</v>
      </c>
    </row>
    <row r="280" customFormat="false" ht="12.75" hidden="false" customHeight="false" outlineLevel="0" collapsed="false">
      <c r="A280" s="0" t="s">
        <v>363</v>
      </c>
      <c r="B280" s="0" t="s">
        <v>992</v>
      </c>
      <c r="C280" s="0" t="n">
        <v>26.842</v>
      </c>
      <c r="D280" s="0" t="n">
        <v>20.305</v>
      </c>
      <c r="E280" s="0" t="n">
        <v>40.415</v>
      </c>
      <c r="F280" s="0" t="s">
        <v>1277</v>
      </c>
      <c r="G280" s="0" t="n">
        <v>18</v>
      </c>
    </row>
    <row r="281" customFormat="false" ht="12.75" hidden="false" customHeight="false" outlineLevel="0" collapsed="false">
      <c r="A281" s="0" t="s">
        <v>363</v>
      </c>
      <c r="B281" s="0" t="s">
        <v>996</v>
      </c>
      <c r="C281" s="0" t="n">
        <v>74.261</v>
      </c>
      <c r="D281" s="0" t="n">
        <v>7.048</v>
      </c>
      <c r="E281" s="0" t="n">
        <v>27.253</v>
      </c>
      <c r="F281" s="0" t="s">
        <v>1277</v>
      </c>
      <c r="G281" s="0" t="n">
        <v>18</v>
      </c>
    </row>
    <row r="282" customFormat="false" ht="12.75" hidden="false" customHeight="false" outlineLevel="0" collapsed="false">
      <c r="A282" s="0" t="s">
        <v>363</v>
      </c>
      <c r="B282" s="0" t="s">
        <v>994</v>
      </c>
      <c r="C282" s="0" t="n">
        <v>4.089</v>
      </c>
      <c r="D282" s="0" t="n">
        <v>17.249</v>
      </c>
      <c r="E282" s="0" t="n">
        <v>27.046</v>
      </c>
      <c r="F282" s="0" t="s">
        <v>1277</v>
      </c>
      <c r="G282" s="0" t="n">
        <v>18</v>
      </c>
    </row>
    <row r="283" customFormat="false" ht="12.75" hidden="false" customHeight="false" outlineLevel="0" collapsed="false">
      <c r="A283" s="0" t="s">
        <v>363</v>
      </c>
      <c r="B283" s="0" t="s">
        <v>998</v>
      </c>
      <c r="C283" s="0" t="n">
        <v>79.146</v>
      </c>
      <c r="D283" s="0" t="n">
        <v>11.336</v>
      </c>
      <c r="E283" s="0" t="n">
        <v>31.048</v>
      </c>
      <c r="F283" s="0" t="s">
        <v>1277</v>
      </c>
      <c r="G283" s="0" t="n">
        <v>18</v>
      </c>
    </row>
    <row r="284" customFormat="false" ht="12.75" hidden="false" customHeight="false" outlineLevel="0" collapsed="false">
      <c r="A284" s="0" t="s">
        <v>363</v>
      </c>
      <c r="B284" s="0" t="s">
        <v>1000</v>
      </c>
      <c r="C284" s="0" t="n">
        <v>124.233</v>
      </c>
      <c r="D284" s="0" t="n">
        <v>23.77</v>
      </c>
      <c r="E284" s="0" t="n">
        <v>49.378</v>
      </c>
      <c r="F284" s="0" t="s">
        <v>1277</v>
      </c>
      <c r="G284" s="0" t="n">
        <v>18</v>
      </c>
    </row>
    <row r="285" customFormat="false" ht="12.75" hidden="false" customHeight="false" outlineLevel="0" collapsed="false">
      <c r="A285" s="0" t="s">
        <v>363</v>
      </c>
      <c r="B285" s="0" t="s">
        <v>1005</v>
      </c>
      <c r="C285" s="0" t="n">
        <v>55.503</v>
      </c>
      <c r="D285" s="0" t="n">
        <v>41.308</v>
      </c>
      <c r="E285" s="0" t="n">
        <v>21.296</v>
      </c>
      <c r="F285" s="0" t="s">
        <v>1277</v>
      </c>
      <c r="G285" s="0" t="n">
        <v>18</v>
      </c>
    </row>
    <row r="286" customFormat="false" ht="12.75" hidden="false" customHeight="false" outlineLevel="0" collapsed="false">
      <c r="A286" s="0" t="s">
        <v>363</v>
      </c>
      <c r="B286" s="0" t="s">
        <v>1015</v>
      </c>
      <c r="C286" s="0" t="n">
        <v>-0.6</v>
      </c>
      <c r="D286" s="0" t="n">
        <v>30.769</v>
      </c>
      <c r="E286" s="0" t="n">
        <v>35.548</v>
      </c>
      <c r="F286" s="0" t="s">
        <v>1277</v>
      </c>
      <c r="G286" s="0" t="n">
        <v>18</v>
      </c>
    </row>
    <row r="287" customFormat="false" ht="12.75" hidden="false" customHeight="false" outlineLevel="0" collapsed="false">
      <c r="A287" s="0" t="s">
        <v>363</v>
      </c>
      <c r="B287" s="0" t="s">
        <v>1003</v>
      </c>
      <c r="C287" s="0" t="n">
        <v>32.502</v>
      </c>
      <c r="D287" s="0" t="n">
        <v>10.903</v>
      </c>
      <c r="E287" s="0" t="n">
        <v>17.038</v>
      </c>
      <c r="F287" s="0" t="s">
        <v>1277</v>
      </c>
      <c r="G287" s="0" t="n">
        <v>18</v>
      </c>
    </row>
    <row r="288" customFormat="false" ht="12.75" hidden="false" customHeight="false" outlineLevel="0" collapsed="false">
      <c r="A288" s="0" t="s">
        <v>363</v>
      </c>
      <c r="B288" s="0" t="s">
        <v>1038</v>
      </c>
      <c r="C288" s="0" t="n">
        <v>16.288</v>
      </c>
      <c r="D288" s="0" t="n">
        <v>2.802</v>
      </c>
      <c r="E288" s="0" t="n">
        <v>6.841</v>
      </c>
      <c r="F288" s="0" t="s">
        <v>1277</v>
      </c>
      <c r="G288" s="0" t="n">
        <v>18</v>
      </c>
    </row>
    <row r="289" customFormat="false" ht="12.75" hidden="false" customHeight="false" outlineLevel="0" collapsed="false">
      <c r="A289" s="0" t="s">
        <v>363</v>
      </c>
      <c r="B289" s="0" t="s">
        <v>1046</v>
      </c>
      <c r="C289" s="0" t="n">
        <v>0</v>
      </c>
      <c r="D289" s="0" t="n">
        <v>0</v>
      </c>
      <c r="E289" s="0" t="n">
        <v>0</v>
      </c>
      <c r="F289" s="0" t="s">
        <v>1277</v>
      </c>
      <c r="G289" s="0" t="n">
        <v>18</v>
      </c>
    </row>
    <row r="290" customFormat="false" ht="12.75" hidden="false" customHeight="false" outlineLevel="0" collapsed="false">
      <c r="A290" s="0" t="s">
        <v>363</v>
      </c>
      <c r="B290" s="0" t="s">
        <v>1063</v>
      </c>
      <c r="C290" s="0" t="n">
        <v>65.291</v>
      </c>
      <c r="D290" s="0" t="n">
        <v>11.437</v>
      </c>
      <c r="E290" s="0" t="n">
        <v>22.851</v>
      </c>
      <c r="F290" s="0" t="s">
        <v>1277</v>
      </c>
      <c r="G290" s="0" t="n">
        <v>18</v>
      </c>
    </row>
    <row r="291" customFormat="false" ht="12.75" hidden="false" customHeight="false" outlineLevel="0" collapsed="false">
      <c r="A291" s="0" t="s">
        <v>363</v>
      </c>
      <c r="B291" s="0" t="s">
        <v>1007</v>
      </c>
      <c r="C291" s="0" t="n">
        <v>135.72</v>
      </c>
      <c r="D291" s="0" t="n">
        <v>21.484</v>
      </c>
      <c r="E291" s="0" t="n">
        <v>47.49</v>
      </c>
      <c r="F291" s="0" t="s">
        <v>1277</v>
      </c>
      <c r="G291" s="0" t="n">
        <v>18</v>
      </c>
    </row>
    <row r="292" customFormat="false" ht="12.75" hidden="false" customHeight="false" outlineLevel="0" collapsed="false">
      <c r="A292" s="0" t="s">
        <v>363</v>
      </c>
      <c r="B292" s="0" t="s">
        <v>1010</v>
      </c>
      <c r="C292" s="0" t="n">
        <v>71.138</v>
      </c>
      <c r="D292" s="0" t="n">
        <v>11.886</v>
      </c>
      <c r="E292" s="0" t="n">
        <v>31.04</v>
      </c>
      <c r="F292" s="0" t="s">
        <v>1277</v>
      </c>
      <c r="G292" s="0" t="n">
        <v>18</v>
      </c>
    </row>
    <row r="293" customFormat="false" ht="12.75" hidden="false" customHeight="false" outlineLevel="0" collapsed="false">
      <c r="A293" s="0" t="s">
        <v>363</v>
      </c>
      <c r="B293" s="0" t="s">
        <v>1040</v>
      </c>
      <c r="C293" s="0" t="n">
        <v>0.566</v>
      </c>
      <c r="D293" s="0" t="n">
        <v>-0.055</v>
      </c>
      <c r="E293" s="0" t="n">
        <v>-0.048</v>
      </c>
      <c r="F293" s="0" t="s">
        <v>1277</v>
      </c>
      <c r="G293" s="0" t="n">
        <v>18</v>
      </c>
    </row>
    <row r="294" customFormat="false" ht="12.75" hidden="false" customHeight="false" outlineLevel="0" collapsed="false">
      <c r="A294" s="0" t="s">
        <v>363</v>
      </c>
      <c r="B294" s="0" t="s">
        <v>1042</v>
      </c>
      <c r="C294" s="0" t="n">
        <v>0.613</v>
      </c>
      <c r="D294" s="0" t="n">
        <v>0.16</v>
      </c>
      <c r="E294" s="0" t="n">
        <v>0.323</v>
      </c>
      <c r="F294" s="0" t="s">
        <v>1277</v>
      </c>
      <c r="G294" s="0" t="n">
        <v>18</v>
      </c>
    </row>
    <row r="295" customFormat="false" ht="12.75" hidden="false" customHeight="false" outlineLevel="0" collapsed="false">
      <c r="A295" s="0" t="s">
        <v>363</v>
      </c>
      <c r="B295" s="0" t="s">
        <v>1013</v>
      </c>
      <c r="C295" s="0" t="n">
        <v>9.878</v>
      </c>
      <c r="D295" s="0" t="n">
        <v>1.957</v>
      </c>
      <c r="E295" s="0" t="n">
        <v>4.12</v>
      </c>
      <c r="F295" s="0" t="s">
        <v>1277</v>
      </c>
      <c r="G295" s="0" t="n">
        <v>18</v>
      </c>
    </row>
    <row r="296" customFormat="false" ht="12.75" hidden="false" customHeight="false" outlineLevel="0" collapsed="false">
      <c r="A296" s="0" t="s">
        <v>363</v>
      </c>
      <c r="B296" s="0" t="s">
        <v>1017</v>
      </c>
      <c r="C296" s="0" t="n">
        <v>2.785</v>
      </c>
      <c r="D296" s="0" t="n">
        <v>0.142</v>
      </c>
      <c r="E296" s="0" t="n">
        <v>0.287</v>
      </c>
      <c r="F296" s="0" t="s">
        <v>1277</v>
      </c>
      <c r="G296" s="0" t="n">
        <v>18</v>
      </c>
    </row>
    <row r="297" customFormat="false" ht="12.75" hidden="false" customHeight="false" outlineLevel="0" collapsed="false">
      <c r="A297" s="0" t="s">
        <v>363</v>
      </c>
      <c r="B297" s="0" t="s">
        <v>1021</v>
      </c>
      <c r="C297" s="0" t="n">
        <v>21.882</v>
      </c>
      <c r="D297" s="0" t="n">
        <v>5.741</v>
      </c>
      <c r="E297" s="0" t="n">
        <v>14.018</v>
      </c>
      <c r="F297" s="0" t="s">
        <v>1277</v>
      </c>
      <c r="G297" s="0" t="n">
        <v>18</v>
      </c>
    </row>
    <row r="298" customFormat="false" ht="12.75" hidden="false" customHeight="false" outlineLevel="0" collapsed="false">
      <c r="A298" s="0" t="s">
        <v>363</v>
      </c>
      <c r="B298" s="0" t="s">
        <v>1019</v>
      </c>
      <c r="C298" s="0" t="n">
        <v>42.656</v>
      </c>
      <c r="D298" s="0" t="n">
        <v>10.286</v>
      </c>
      <c r="E298" s="0" t="n">
        <v>40.714</v>
      </c>
      <c r="F298" s="0" t="s">
        <v>1277</v>
      </c>
      <c r="G298" s="0" t="n">
        <v>18</v>
      </c>
    </row>
    <row r="299" customFormat="false" ht="12.75" hidden="false" customHeight="false" outlineLevel="0" collapsed="false">
      <c r="A299" s="0" t="s">
        <v>363</v>
      </c>
      <c r="B299" s="0" t="s">
        <v>1023</v>
      </c>
      <c r="C299" s="0" t="n">
        <v>38.732</v>
      </c>
      <c r="D299" s="0" t="n">
        <v>7.078</v>
      </c>
      <c r="E299" s="0" t="n">
        <v>17.283</v>
      </c>
      <c r="F299" s="0" t="s">
        <v>1277</v>
      </c>
      <c r="G299" s="0" t="n">
        <v>18</v>
      </c>
    </row>
    <row r="300" customFormat="false" ht="12.75" hidden="false" customHeight="false" outlineLevel="0" collapsed="false">
      <c r="A300" s="0" t="s">
        <v>363</v>
      </c>
      <c r="B300" s="0" t="s">
        <v>1044</v>
      </c>
      <c r="C300" s="0" t="n">
        <v>91.147</v>
      </c>
      <c r="D300" s="0" t="n">
        <v>20.955</v>
      </c>
      <c r="E300" s="0" t="n">
        <v>41.227</v>
      </c>
      <c r="F300" s="0" t="s">
        <v>1277</v>
      </c>
      <c r="G300" s="0" t="n">
        <v>18</v>
      </c>
    </row>
    <row r="301" customFormat="false" ht="12.75" hidden="false" customHeight="false" outlineLevel="0" collapsed="false">
      <c r="A301" s="0" t="s">
        <v>363</v>
      </c>
      <c r="B301" s="0" t="s">
        <v>1025</v>
      </c>
      <c r="C301" s="0" t="n">
        <v>210</v>
      </c>
      <c r="D301" s="0" t="n">
        <v>44.525</v>
      </c>
      <c r="E301" s="0" t="n">
        <v>84.287</v>
      </c>
      <c r="F301" s="0" t="s">
        <v>1277</v>
      </c>
      <c r="G301" s="0" t="n">
        <v>18</v>
      </c>
    </row>
    <row r="302" customFormat="false" ht="12.75" hidden="false" customHeight="false" outlineLevel="0" collapsed="false">
      <c r="A302" s="0" t="s">
        <v>363</v>
      </c>
      <c r="B302" s="0" t="s">
        <v>1027</v>
      </c>
      <c r="C302" s="0" t="n">
        <v>0.912</v>
      </c>
      <c r="D302" s="0" t="n">
        <v>-0.099</v>
      </c>
      <c r="E302" s="0" t="n">
        <v>-0.086</v>
      </c>
      <c r="F302" s="0" t="s">
        <v>1277</v>
      </c>
      <c r="G302" s="0" t="n">
        <v>18</v>
      </c>
    </row>
    <row r="303" customFormat="false" ht="12.75" hidden="false" customHeight="false" outlineLevel="0" collapsed="false">
      <c r="A303" s="0" t="s">
        <v>363</v>
      </c>
      <c r="B303" s="0" t="s">
        <v>1029</v>
      </c>
      <c r="C303" s="0" t="n">
        <v>99.262</v>
      </c>
      <c r="D303" s="0" t="n">
        <v>22.435</v>
      </c>
      <c r="E303" s="0" t="n">
        <v>42.305</v>
      </c>
      <c r="F303" s="0" t="s">
        <v>1277</v>
      </c>
      <c r="G303" s="0" t="n">
        <v>18</v>
      </c>
    </row>
    <row r="304" customFormat="false" ht="12.75" hidden="false" customHeight="false" outlineLevel="0" collapsed="false">
      <c r="A304" s="0" t="s">
        <v>363</v>
      </c>
      <c r="B304" s="0" t="s">
        <v>1033</v>
      </c>
      <c r="C304" s="0" t="n">
        <v>10.884</v>
      </c>
      <c r="D304" s="0" t="n">
        <v>2.549</v>
      </c>
      <c r="E304" s="0" t="n">
        <v>6.225</v>
      </c>
      <c r="F304" s="0" t="s">
        <v>1277</v>
      </c>
      <c r="G304" s="0" t="n">
        <v>18</v>
      </c>
    </row>
    <row r="305" customFormat="false" ht="12.75" hidden="false" customHeight="false" outlineLevel="0" collapsed="false">
      <c r="A305" s="0" t="s">
        <v>363</v>
      </c>
      <c r="B305" s="0" t="s">
        <v>1035</v>
      </c>
      <c r="C305" s="0" t="n">
        <v>88.28</v>
      </c>
      <c r="D305" s="0" t="n">
        <v>13.016</v>
      </c>
      <c r="E305" s="0" t="n">
        <v>33.167</v>
      </c>
      <c r="F305" s="0" t="s">
        <v>1277</v>
      </c>
      <c r="G305" s="0" t="n">
        <v>18</v>
      </c>
    </row>
    <row r="306" customFormat="false" ht="12.75" hidden="false" customHeight="false" outlineLevel="0" collapsed="false">
      <c r="A306" s="0" t="s">
        <v>363</v>
      </c>
      <c r="B306" s="0" t="s">
        <v>1031</v>
      </c>
      <c r="C306" s="0" t="n">
        <v>29.298</v>
      </c>
      <c r="D306" s="0" t="n">
        <v>8.095</v>
      </c>
      <c r="E306" s="0" t="n">
        <v>7.759</v>
      </c>
      <c r="F306" s="0" t="s">
        <v>1277</v>
      </c>
      <c r="G306" s="0" t="n">
        <v>18</v>
      </c>
    </row>
    <row r="307" customFormat="false" ht="12.75" hidden="false" customHeight="false" outlineLevel="0" collapsed="false">
      <c r="A307" s="0" t="s">
        <v>363</v>
      </c>
      <c r="B307" s="0" t="s">
        <v>1051</v>
      </c>
      <c r="C307" s="0" t="n">
        <v>56.472</v>
      </c>
      <c r="D307" s="0" t="n">
        <v>3.842</v>
      </c>
      <c r="E307" s="0" t="n">
        <v>18.15</v>
      </c>
      <c r="F307" s="0" t="s">
        <v>1277</v>
      </c>
      <c r="G307" s="0" t="n">
        <v>18</v>
      </c>
    </row>
    <row r="308" customFormat="false" ht="12.75" hidden="false" customHeight="false" outlineLevel="0" collapsed="false">
      <c r="A308" s="0" t="s">
        <v>363</v>
      </c>
      <c r="B308" s="0" t="s">
        <v>1048</v>
      </c>
      <c r="C308" s="0" t="n">
        <v>142.844</v>
      </c>
      <c r="D308" s="0" t="n">
        <v>31.501</v>
      </c>
      <c r="E308" s="0" t="n">
        <v>50.224</v>
      </c>
      <c r="F308" s="0" t="s">
        <v>1277</v>
      </c>
      <c r="G308" s="0" t="n">
        <v>18</v>
      </c>
    </row>
    <row r="309" customFormat="false" ht="12.75" hidden="false" customHeight="false" outlineLevel="0" collapsed="false">
      <c r="A309" s="0" t="s">
        <v>363</v>
      </c>
      <c r="B309" s="0" t="s">
        <v>1053</v>
      </c>
      <c r="C309" s="0" t="n">
        <v>51.811</v>
      </c>
      <c r="D309" s="0" t="n">
        <v>14.011</v>
      </c>
      <c r="E309" s="0" t="n">
        <v>40.899</v>
      </c>
      <c r="F309" s="0" t="s">
        <v>1277</v>
      </c>
      <c r="G309" s="0" t="n">
        <v>18</v>
      </c>
    </row>
    <row r="310" customFormat="false" ht="12.75" hidden="false" customHeight="false" outlineLevel="0" collapsed="false">
      <c r="A310" s="0" t="s">
        <v>363</v>
      </c>
      <c r="B310" s="0" t="s">
        <v>1056</v>
      </c>
      <c r="C310" s="0" t="n">
        <v>53.262</v>
      </c>
      <c r="D310" s="0" t="n">
        <v>10.697</v>
      </c>
      <c r="E310" s="0" t="n">
        <v>23.048</v>
      </c>
      <c r="F310" s="0" t="s">
        <v>1277</v>
      </c>
      <c r="G310" s="0" t="n">
        <v>18</v>
      </c>
    </row>
    <row r="311" customFormat="false" ht="12.75" hidden="false" customHeight="false" outlineLevel="0" collapsed="false">
      <c r="A311" s="0" t="s">
        <v>363</v>
      </c>
      <c r="B311" s="0" t="s">
        <v>1059</v>
      </c>
      <c r="C311" s="0" t="n">
        <v>85.717</v>
      </c>
      <c r="D311" s="0" t="n">
        <v>16.162</v>
      </c>
      <c r="E311" s="0" t="n">
        <v>41.746</v>
      </c>
      <c r="F311" s="0" t="s">
        <v>1277</v>
      </c>
      <c r="G311" s="0" t="n">
        <v>18</v>
      </c>
    </row>
    <row r="312" customFormat="false" ht="12.75" hidden="false" customHeight="false" outlineLevel="0" collapsed="false">
      <c r="A312" s="0" t="s">
        <v>363</v>
      </c>
      <c r="B312" s="0" t="s">
        <v>1065</v>
      </c>
      <c r="C312" s="0" t="n">
        <v>16.224</v>
      </c>
      <c r="D312" s="0" t="n">
        <v>2.826</v>
      </c>
      <c r="E312" s="0" t="n">
        <v>6.901</v>
      </c>
      <c r="F312" s="0" t="s">
        <v>1277</v>
      </c>
      <c r="G312" s="0" t="n">
        <v>18</v>
      </c>
    </row>
    <row r="313" customFormat="false" ht="12.75" hidden="false" customHeight="false" outlineLevel="0" collapsed="false">
      <c r="A313" s="0" t="s">
        <v>363</v>
      </c>
      <c r="B313" s="0" t="s">
        <v>1061</v>
      </c>
      <c r="C313" s="0" t="n">
        <v>18.547</v>
      </c>
      <c r="D313" s="0" t="n">
        <v>4.315</v>
      </c>
      <c r="E313" s="0" t="n">
        <v>10.535</v>
      </c>
      <c r="F313" s="0" t="s">
        <v>1277</v>
      </c>
      <c r="G313" s="0" t="n">
        <v>18</v>
      </c>
    </row>
    <row r="314" customFormat="false" ht="12.75" hidden="false" customHeight="false" outlineLevel="0" collapsed="false">
      <c r="A314" s="0" t="s">
        <v>363</v>
      </c>
      <c r="B314" s="0" t="s">
        <v>1067</v>
      </c>
      <c r="C314" s="0" t="n">
        <v>12.905</v>
      </c>
      <c r="D314" s="0" t="n">
        <v>2.114</v>
      </c>
      <c r="E314" s="0" t="n">
        <v>5.162</v>
      </c>
      <c r="F314" s="0" t="s">
        <v>1277</v>
      </c>
      <c r="G314" s="0" t="n">
        <v>18</v>
      </c>
    </row>
    <row r="315" customFormat="false" ht="12.75" hidden="false" customHeight="false" outlineLevel="0" collapsed="false">
      <c r="A315" s="0" t="s">
        <v>363</v>
      </c>
      <c r="B315" s="0" t="s">
        <v>1069</v>
      </c>
      <c r="C315" s="0" t="n">
        <v>4.47</v>
      </c>
      <c r="D315" s="0" t="n">
        <v>0.856</v>
      </c>
      <c r="E315" s="0" t="n">
        <v>1.728</v>
      </c>
      <c r="F315" s="0" t="s">
        <v>1277</v>
      </c>
      <c r="G315" s="0" t="n">
        <v>18</v>
      </c>
    </row>
    <row r="316" customFormat="false" ht="12.75" hidden="false" customHeight="false" outlineLevel="0" collapsed="false">
      <c r="A316" s="0" t="s">
        <v>363</v>
      </c>
      <c r="B316" s="0" t="s">
        <v>1071</v>
      </c>
      <c r="C316" s="0" t="n">
        <v>191.036</v>
      </c>
      <c r="D316" s="0" t="n">
        <v>33.954</v>
      </c>
      <c r="E316" s="0" t="n">
        <v>72.614</v>
      </c>
      <c r="F316" s="0" t="s">
        <v>1277</v>
      </c>
      <c r="G316" s="0" t="n">
        <v>18</v>
      </c>
    </row>
    <row r="317" customFormat="false" ht="12.75" hidden="false" customHeight="false" outlineLevel="0" collapsed="false">
      <c r="A317" s="0" t="s">
        <v>363</v>
      </c>
      <c r="B317" s="0" t="s">
        <v>1073</v>
      </c>
      <c r="C317" s="0" t="n">
        <v>229.49</v>
      </c>
      <c r="D317" s="0" t="n">
        <v>64.434</v>
      </c>
      <c r="E317" s="0" t="n">
        <v>115.485</v>
      </c>
      <c r="F317" s="0" t="s">
        <v>1277</v>
      </c>
      <c r="G317" s="0" t="n">
        <v>18</v>
      </c>
    </row>
    <row r="318" customFormat="false" ht="12.75" hidden="false" customHeight="false" outlineLevel="0" collapsed="false">
      <c r="A318" s="0" t="s">
        <v>363</v>
      </c>
      <c r="B318" s="0" t="s">
        <v>1075</v>
      </c>
      <c r="C318" s="0" t="n">
        <v>5.542</v>
      </c>
      <c r="D318" s="0" t="n">
        <v>1.214</v>
      </c>
      <c r="E318" s="0" t="n">
        <v>2.451</v>
      </c>
      <c r="F318" s="0" t="s">
        <v>1277</v>
      </c>
      <c r="G318" s="0" t="n">
        <v>18</v>
      </c>
    </row>
    <row r="319" customFormat="false" ht="12.75" hidden="false" customHeight="false" outlineLevel="0" collapsed="false">
      <c r="A319" s="0" t="s">
        <v>363</v>
      </c>
      <c r="B319" s="0" t="s">
        <v>1077</v>
      </c>
      <c r="C319" s="0" t="n">
        <v>23.574</v>
      </c>
      <c r="D319" s="0" t="n">
        <v>8.448</v>
      </c>
      <c r="E319" s="0" t="n">
        <v>24.976</v>
      </c>
      <c r="F319" s="0" t="s">
        <v>1277</v>
      </c>
      <c r="G319" s="0" t="n">
        <v>18</v>
      </c>
    </row>
    <row r="320" customFormat="false" ht="12.75" hidden="false" customHeight="false" outlineLevel="0" collapsed="false">
      <c r="A320" s="0" t="s">
        <v>363</v>
      </c>
      <c r="B320" s="0" t="s">
        <v>1080</v>
      </c>
      <c r="C320" s="0" t="n">
        <v>8.946</v>
      </c>
      <c r="D320" s="0" t="n">
        <v>1.648</v>
      </c>
      <c r="E320" s="0" t="n">
        <v>3.327</v>
      </c>
      <c r="F320" s="0" t="s">
        <v>1277</v>
      </c>
      <c r="G320" s="0" t="n">
        <v>18</v>
      </c>
    </row>
    <row r="321" customFormat="false" ht="12.75" hidden="false" customHeight="false" outlineLevel="0" collapsed="false">
      <c r="A321" s="0" t="s">
        <v>363</v>
      </c>
      <c r="B321" s="0" t="s">
        <v>1082</v>
      </c>
      <c r="C321" s="0" t="n">
        <v>17.056</v>
      </c>
      <c r="D321" s="0" t="n">
        <v>3.915</v>
      </c>
      <c r="E321" s="0" t="n">
        <v>9.558</v>
      </c>
      <c r="F321" s="0" t="s">
        <v>1277</v>
      </c>
      <c r="G321" s="0" t="n">
        <v>18</v>
      </c>
    </row>
    <row r="322" customFormat="false" ht="12.75" hidden="false" customHeight="false" outlineLevel="0" collapsed="false">
      <c r="A322" s="0" t="s">
        <v>363</v>
      </c>
      <c r="B322" s="0" t="s">
        <v>1084</v>
      </c>
      <c r="C322" s="0" t="n">
        <v>13.234</v>
      </c>
      <c r="D322" s="0" t="n">
        <v>5.286</v>
      </c>
      <c r="E322" s="0" t="n">
        <v>7.36</v>
      </c>
      <c r="F322" s="0" t="s">
        <v>1277</v>
      </c>
      <c r="G322" s="0" t="n">
        <v>18</v>
      </c>
    </row>
    <row r="323" customFormat="false" ht="12.75" hidden="false" customHeight="false" outlineLevel="0" collapsed="false">
      <c r="A323" s="0" t="s">
        <v>363</v>
      </c>
      <c r="B323" s="0" t="s">
        <v>1086</v>
      </c>
      <c r="C323" s="0" t="n">
        <v>79.786</v>
      </c>
      <c r="D323" s="0" t="n">
        <v>25.398</v>
      </c>
      <c r="E323" s="0" t="n">
        <v>37.848</v>
      </c>
      <c r="F323" s="0" t="s">
        <v>1277</v>
      </c>
      <c r="G323" s="0" t="n">
        <v>18</v>
      </c>
    </row>
    <row r="324" customFormat="false" ht="12.75" hidden="false" customHeight="false" outlineLevel="0" collapsed="false">
      <c r="A324" s="0" t="s">
        <v>363</v>
      </c>
      <c r="B324" s="0" t="s">
        <v>1090</v>
      </c>
      <c r="C324" s="0" t="n">
        <v>20.145</v>
      </c>
      <c r="D324" s="0" t="n">
        <v>3.914</v>
      </c>
      <c r="E324" s="0" t="n">
        <v>7.903</v>
      </c>
      <c r="F324" s="0" t="s">
        <v>1277</v>
      </c>
      <c r="G324" s="0" t="n">
        <v>18</v>
      </c>
    </row>
    <row r="325" customFormat="false" ht="12.75" hidden="false" customHeight="false" outlineLevel="0" collapsed="false">
      <c r="A325" s="0" t="s">
        <v>363</v>
      </c>
      <c r="B325" s="0" t="s">
        <v>1088</v>
      </c>
      <c r="C325" s="0" t="n">
        <v>70.719</v>
      </c>
      <c r="D325" s="0" t="n">
        <v>15.373</v>
      </c>
      <c r="E325" s="0" t="n">
        <v>21.975</v>
      </c>
      <c r="F325" s="0" t="s">
        <v>1277</v>
      </c>
      <c r="G325" s="0" t="n">
        <v>18</v>
      </c>
    </row>
    <row r="326" customFormat="false" ht="12.75" hidden="false" customHeight="false" outlineLevel="0" collapsed="false">
      <c r="A326" s="0" t="s">
        <v>363</v>
      </c>
      <c r="B326" s="0" t="s">
        <v>1092</v>
      </c>
      <c r="C326" s="0" t="n">
        <v>85.538</v>
      </c>
      <c r="D326" s="0" t="n">
        <v>17.045</v>
      </c>
      <c r="E326" s="0" t="n">
        <v>30.927</v>
      </c>
      <c r="F326" s="0" t="s">
        <v>1277</v>
      </c>
      <c r="G326" s="0" t="n">
        <v>18</v>
      </c>
    </row>
    <row r="327" customFormat="false" ht="12.75" hidden="false" customHeight="false" outlineLevel="0" collapsed="false">
      <c r="A327" s="0" t="s">
        <v>363</v>
      </c>
      <c r="B327" s="0" t="s">
        <v>1095</v>
      </c>
      <c r="C327" s="0" t="n">
        <v>4.712</v>
      </c>
      <c r="D327" s="0" t="n">
        <v>1.569</v>
      </c>
      <c r="E327" s="0" t="n">
        <v>3.83</v>
      </c>
      <c r="F327" s="0" t="s">
        <v>1277</v>
      </c>
      <c r="G327" s="0" t="n">
        <v>18</v>
      </c>
    </row>
    <row r="328" customFormat="false" ht="12.75" hidden="false" customHeight="false" outlineLevel="0" collapsed="false">
      <c r="A328" s="0" t="s">
        <v>363</v>
      </c>
      <c r="B328" s="0" t="s">
        <v>1097</v>
      </c>
      <c r="C328" s="0" t="n">
        <v>108.717</v>
      </c>
      <c r="D328" s="0" t="n">
        <v>20.313</v>
      </c>
      <c r="E328" s="0" t="n">
        <v>39.583</v>
      </c>
      <c r="F328" s="0" t="s">
        <v>1277</v>
      </c>
      <c r="G328" s="0" t="n">
        <v>18</v>
      </c>
    </row>
    <row r="329" customFormat="false" ht="12.75" hidden="false" customHeight="false" outlineLevel="0" collapsed="false">
      <c r="A329" s="0" t="s">
        <v>363</v>
      </c>
      <c r="B329" s="0" t="s">
        <v>1101</v>
      </c>
      <c r="C329" s="0" t="n">
        <v>32.921</v>
      </c>
      <c r="D329" s="0" t="n">
        <v>13.185</v>
      </c>
      <c r="E329" s="0" t="n">
        <v>39.436</v>
      </c>
      <c r="F329" s="0" t="s">
        <v>1277</v>
      </c>
      <c r="G329" s="0" t="n">
        <v>18</v>
      </c>
    </row>
    <row r="330" customFormat="false" ht="12.75" hidden="false" customHeight="false" outlineLevel="0" collapsed="false">
      <c r="A330" s="0" t="s">
        <v>363</v>
      </c>
      <c r="B330" s="0" t="s">
        <v>1104</v>
      </c>
      <c r="C330" s="0" t="n">
        <v>3.368</v>
      </c>
      <c r="D330" s="0" t="n">
        <v>1.336</v>
      </c>
      <c r="E330" s="0" t="n">
        <v>2.699</v>
      </c>
      <c r="F330" s="0" t="s">
        <v>1277</v>
      </c>
      <c r="G330" s="0" t="n">
        <v>18</v>
      </c>
    </row>
    <row r="331" customFormat="false" ht="12.75" hidden="false" customHeight="false" outlineLevel="0" collapsed="false">
      <c r="A331" s="0" t="s">
        <v>363</v>
      </c>
      <c r="B331" s="0" t="s">
        <v>1106</v>
      </c>
      <c r="C331" s="0" t="n">
        <v>45.612</v>
      </c>
      <c r="D331" s="0" t="n">
        <v>7.805</v>
      </c>
      <c r="E331" s="0" t="n">
        <v>18.182</v>
      </c>
      <c r="F331" s="0" t="s">
        <v>1277</v>
      </c>
      <c r="G331" s="0" t="n">
        <v>18</v>
      </c>
    </row>
    <row r="332" customFormat="false" ht="12.75" hidden="false" customHeight="false" outlineLevel="0" collapsed="false">
      <c r="A332" s="0" t="s">
        <v>363</v>
      </c>
      <c r="B332" s="0" t="s">
        <v>1108</v>
      </c>
      <c r="C332" s="0" t="n">
        <v>19.512</v>
      </c>
      <c r="D332" s="0" t="n">
        <v>9.149</v>
      </c>
      <c r="E332" s="0" t="n">
        <v>5.552</v>
      </c>
      <c r="F332" s="0" t="s">
        <v>1277</v>
      </c>
      <c r="G332" s="0" t="n">
        <v>18</v>
      </c>
    </row>
    <row r="333" customFormat="false" ht="12.75" hidden="false" customHeight="false" outlineLevel="0" collapsed="false">
      <c r="A333" s="0" t="s">
        <v>363</v>
      </c>
      <c r="B333" s="0" t="s">
        <v>1110</v>
      </c>
      <c r="C333" s="0" t="n">
        <v>72.531</v>
      </c>
      <c r="D333" s="0" t="n">
        <v>23.173</v>
      </c>
      <c r="E333" s="0" t="n">
        <v>41.496</v>
      </c>
      <c r="F333" s="0" t="s">
        <v>1277</v>
      </c>
      <c r="G333" s="0" t="n">
        <v>18</v>
      </c>
    </row>
    <row r="334" customFormat="false" ht="12.75" hidden="false" customHeight="false" outlineLevel="0" collapsed="false">
      <c r="A334" s="0" t="s">
        <v>363</v>
      </c>
      <c r="B334" s="0" t="s">
        <v>1112</v>
      </c>
      <c r="C334" s="0" t="n">
        <v>23.547</v>
      </c>
      <c r="D334" s="0" t="n">
        <v>2.877</v>
      </c>
      <c r="E334" s="0" t="n">
        <v>12.657</v>
      </c>
      <c r="F334" s="0" t="s">
        <v>1277</v>
      </c>
      <c r="G334" s="0" t="n">
        <v>18</v>
      </c>
    </row>
    <row r="335" customFormat="false" ht="12.75" hidden="false" customHeight="false" outlineLevel="0" collapsed="false">
      <c r="A335" s="0" t="s">
        <v>363</v>
      </c>
      <c r="B335" s="0" t="s">
        <v>1114</v>
      </c>
      <c r="C335" s="0" t="n">
        <v>97.806</v>
      </c>
      <c r="D335" s="0" t="n">
        <v>30.064</v>
      </c>
      <c r="E335" s="0" t="n">
        <v>51.73</v>
      </c>
      <c r="F335" s="0" t="s">
        <v>1277</v>
      </c>
      <c r="G335" s="0" t="n">
        <v>18</v>
      </c>
    </row>
    <row r="336" customFormat="false" ht="12.75" hidden="false" customHeight="false" outlineLevel="0" collapsed="false">
      <c r="A336" s="0" t="s">
        <v>363</v>
      </c>
      <c r="B336" s="0" t="s">
        <v>1119</v>
      </c>
      <c r="C336" s="0" t="n">
        <v>7.209</v>
      </c>
      <c r="D336" s="0" t="n">
        <v>22.398</v>
      </c>
      <c r="E336" s="0" t="n">
        <v>20.943</v>
      </c>
      <c r="F336" s="0" t="s">
        <v>1277</v>
      </c>
      <c r="G336" s="0" t="n">
        <v>18</v>
      </c>
    </row>
    <row r="337" customFormat="false" ht="12.75" hidden="false" customHeight="false" outlineLevel="0" collapsed="false">
      <c r="A337" s="0" t="s">
        <v>363</v>
      </c>
      <c r="B337" s="0" t="s">
        <v>1116</v>
      </c>
      <c r="C337" s="0" t="n">
        <v>189.604</v>
      </c>
      <c r="D337" s="0" t="n">
        <v>44.606</v>
      </c>
      <c r="E337" s="0" t="n">
        <v>80.204</v>
      </c>
      <c r="F337" s="0" t="s">
        <v>1277</v>
      </c>
      <c r="G337" s="0" t="n">
        <v>18</v>
      </c>
    </row>
    <row r="338" customFormat="false" ht="12.75" hidden="false" customHeight="false" outlineLevel="0" collapsed="false">
      <c r="A338" s="0" t="s">
        <v>363</v>
      </c>
      <c r="B338" s="0" t="s">
        <v>1121</v>
      </c>
      <c r="C338" s="0" t="n">
        <v>222.108</v>
      </c>
      <c r="D338" s="0" t="n">
        <v>41.178</v>
      </c>
      <c r="E338" s="0" t="n">
        <v>73.19</v>
      </c>
      <c r="F338" s="0" t="s">
        <v>1277</v>
      </c>
      <c r="G338" s="0" t="n">
        <v>18</v>
      </c>
    </row>
    <row r="339" customFormat="false" ht="12.75" hidden="false" customHeight="false" outlineLevel="0" collapsed="false">
      <c r="A339" s="0" t="s">
        <v>363</v>
      </c>
      <c r="B339" s="0" t="s">
        <v>1124</v>
      </c>
      <c r="C339" s="0" t="n">
        <v>14.709</v>
      </c>
      <c r="D339" s="0" t="n">
        <v>2.653</v>
      </c>
      <c r="E339" s="0" t="n">
        <v>43.113</v>
      </c>
      <c r="F339" s="0" t="s">
        <v>1277</v>
      </c>
      <c r="G339" s="0" t="n">
        <v>18</v>
      </c>
    </row>
    <row r="340" customFormat="false" ht="12.75" hidden="false" customHeight="false" outlineLevel="0" collapsed="false">
      <c r="A340" s="0" t="s">
        <v>363</v>
      </c>
      <c r="B340" s="0" t="s">
        <v>1126</v>
      </c>
      <c r="C340" s="0" t="n">
        <v>70.335</v>
      </c>
      <c r="D340" s="0" t="n">
        <v>10.75</v>
      </c>
      <c r="E340" s="0" t="n">
        <v>32.426</v>
      </c>
      <c r="F340" s="0" t="s">
        <v>1277</v>
      </c>
      <c r="G340" s="0" t="n">
        <v>18</v>
      </c>
    </row>
    <row r="341" customFormat="false" ht="12.75" hidden="false" customHeight="false" outlineLevel="0" collapsed="false">
      <c r="A341" s="0" t="s">
        <v>363</v>
      </c>
      <c r="B341" s="0" t="s">
        <v>1129</v>
      </c>
      <c r="C341" s="0" t="n">
        <v>34.959</v>
      </c>
      <c r="D341" s="0" t="n">
        <v>6.796</v>
      </c>
      <c r="E341" s="0" t="n">
        <v>15.286</v>
      </c>
      <c r="F341" s="0" t="s">
        <v>1277</v>
      </c>
      <c r="G341" s="0" t="n">
        <v>18</v>
      </c>
    </row>
    <row r="342" customFormat="false" ht="12.75" hidden="false" customHeight="false" outlineLevel="0" collapsed="false">
      <c r="A342" s="0" t="s">
        <v>363</v>
      </c>
      <c r="B342" s="0" t="s">
        <v>1131</v>
      </c>
      <c r="C342" s="0" t="n">
        <v>105.87</v>
      </c>
      <c r="D342" s="0" t="n">
        <v>23.263</v>
      </c>
      <c r="E342" s="0" t="n">
        <v>46.258</v>
      </c>
      <c r="F342" s="0" t="s">
        <v>1277</v>
      </c>
      <c r="G342" s="0" t="n">
        <v>18</v>
      </c>
    </row>
    <row r="343" customFormat="false" ht="12.75" hidden="false" customHeight="false" outlineLevel="0" collapsed="false">
      <c r="A343" s="0" t="s">
        <v>363</v>
      </c>
      <c r="B343" s="0" t="s">
        <v>1133</v>
      </c>
      <c r="C343" s="0" t="n">
        <v>84.282</v>
      </c>
      <c r="D343" s="0" t="n">
        <v>13.112</v>
      </c>
      <c r="E343" s="0" t="n">
        <v>32.573</v>
      </c>
      <c r="F343" s="0" t="s">
        <v>1277</v>
      </c>
      <c r="G343" s="0" t="n">
        <v>18</v>
      </c>
    </row>
    <row r="344" customFormat="false" ht="12.75" hidden="false" customHeight="false" outlineLevel="0" collapsed="false">
      <c r="A344" s="0" t="s">
        <v>363</v>
      </c>
      <c r="B344" s="0" t="s">
        <v>1135</v>
      </c>
      <c r="C344" s="0" t="n">
        <v>61.215</v>
      </c>
      <c r="D344" s="0" t="n">
        <v>14.021</v>
      </c>
      <c r="E344" s="0" t="n">
        <v>36.091</v>
      </c>
      <c r="F344" s="0" t="s">
        <v>1277</v>
      </c>
      <c r="G344" s="0" t="n">
        <v>18</v>
      </c>
    </row>
    <row r="345" customFormat="false" ht="12.75" hidden="false" customHeight="false" outlineLevel="0" collapsed="false">
      <c r="A345" s="0" t="s">
        <v>363</v>
      </c>
      <c r="B345" s="0" t="s">
        <v>1148</v>
      </c>
      <c r="C345" s="0" t="n">
        <v>10.108</v>
      </c>
      <c r="D345" s="0" t="n">
        <v>3.637</v>
      </c>
      <c r="E345" s="0" t="n">
        <v>8.881</v>
      </c>
      <c r="F345" s="0" t="s">
        <v>1277</v>
      </c>
      <c r="G345" s="0" t="n">
        <v>18</v>
      </c>
    </row>
    <row r="346" customFormat="false" ht="12.75" hidden="false" customHeight="false" outlineLevel="0" collapsed="false">
      <c r="A346" s="0" t="s">
        <v>363</v>
      </c>
      <c r="B346" s="0" t="s">
        <v>1138</v>
      </c>
      <c r="C346" s="0" t="n">
        <v>4.271</v>
      </c>
      <c r="D346" s="0" t="n">
        <v>1.08</v>
      </c>
      <c r="E346" s="0" t="n">
        <v>2.636</v>
      </c>
      <c r="F346" s="0" t="s">
        <v>1277</v>
      </c>
      <c r="G346" s="0" t="n">
        <v>18</v>
      </c>
    </row>
    <row r="347" customFormat="false" ht="12.75" hidden="false" customHeight="false" outlineLevel="0" collapsed="false">
      <c r="A347" s="0" t="s">
        <v>363</v>
      </c>
      <c r="B347" s="0" t="s">
        <v>1140</v>
      </c>
      <c r="C347" s="0" t="n">
        <v>148.709</v>
      </c>
      <c r="D347" s="0" t="n">
        <v>41.652</v>
      </c>
      <c r="E347" s="0" t="n">
        <v>73.192</v>
      </c>
      <c r="F347" s="0" t="s">
        <v>1277</v>
      </c>
      <c r="G347" s="0" t="n">
        <v>18</v>
      </c>
    </row>
    <row r="348" customFormat="false" ht="12.75" hidden="false" customHeight="false" outlineLevel="0" collapsed="false">
      <c r="A348" s="0" t="s">
        <v>363</v>
      </c>
      <c r="B348" s="0" t="s">
        <v>1150</v>
      </c>
      <c r="C348" s="0" t="n">
        <v>100.882</v>
      </c>
      <c r="D348" s="0" t="n">
        <v>19.314</v>
      </c>
      <c r="E348" s="0" t="n">
        <v>41.916</v>
      </c>
      <c r="F348" s="0" t="s">
        <v>1277</v>
      </c>
      <c r="G348" s="0" t="n">
        <v>18</v>
      </c>
    </row>
    <row r="349" customFormat="false" ht="12.75" hidden="false" customHeight="false" outlineLevel="0" collapsed="false">
      <c r="A349" s="0" t="s">
        <v>363</v>
      </c>
      <c r="B349" s="0" t="s">
        <v>1152</v>
      </c>
      <c r="C349" s="0" t="n">
        <v>26.851</v>
      </c>
      <c r="D349" s="0" t="n">
        <v>4.268</v>
      </c>
      <c r="E349" s="0" t="n">
        <v>10.422</v>
      </c>
      <c r="F349" s="0" t="s">
        <v>1277</v>
      </c>
      <c r="G349" s="0" t="n">
        <v>18</v>
      </c>
    </row>
    <row r="350" customFormat="false" ht="12.75" hidden="false" customHeight="false" outlineLevel="0" collapsed="false">
      <c r="A350" s="0" t="s">
        <v>363</v>
      </c>
      <c r="B350" s="0" t="s">
        <v>1168</v>
      </c>
      <c r="C350" s="0" t="n">
        <v>6.593</v>
      </c>
      <c r="D350" s="0" t="n">
        <v>1.383</v>
      </c>
      <c r="E350" s="0" t="n">
        <v>2.734</v>
      </c>
      <c r="F350" s="0" t="s">
        <v>1277</v>
      </c>
      <c r="G350" s="0" t="n">
        <v>18</v>
      </c>
    </row>
    <row r="351" customFormat="false" ht="12.75" hidden="false" customHeight="false" outlineLevel="0" collapsed="false">
      <c r="A351" s="0" t="s">
        <v>363</v>
      </c>
      <c r="B351" s="0" t="s">
        <v>1154</v>
      </c>
      <c r="C351" s="0" t="n">
        <v>51.872</v>
      </c>
      <c r="D351" s="0" t="n">
        <v>10.191</v>
      </c>
      <c r="E351" s="0" t="n">
        <v>16.136</v>
      </c>
      <c r="F351" s="0" t="s">
        <v>1277</v>
      </c>
      <c r="G351" s="0" t="n">
        <v>18</v>
      </c>
    </row>
    <row r="352" customFormat="false" ht="12.75" hidden="false" customHeight="false" outlineLevel="0" collapsed="false">
      <c r="A352" s="0" t="s">
        <v>363</v>
      </c>
      <c r="B352" s="0" t="s">
        <v>1160</v>
      </c>
      <c r="C352" s="0" t="n">
        <v>181.002</v>
      </c>
      <c r="D352" s="0" t="n">
        <v>45.693</v>
      </c>
      <c r="E352" s="0" t="n">
        <v>75.693</v>
      </c>
      <c r="F352" s="0" t="s">
        <v>1277</v>
      </c>
      <c r="G352" s="0" t="n">
        <v>18</v>
      </c>
    </row>
    <row r="353" customFormat="false" ht="12.75" hidden="false" customHeight="false" outlineLevel="0" collapsed="false">
      <c r="A353" s="0" t="s">
        <v>363</v>
      </c>
      <c r="B353" s="0" t="s">
        <v>1164</v>
      </c>
      <c r="C353" s="0" t="n">
        <v>27.088</v>
      </c>
      <c r="D353" s="0" t="n">
        <v>5.754</v>
      </c>
      <c r="E353" s="0" t="n">
        <v>9.838</v>
      </c>
      <c r="F353" s="0" t="s">
        <v>1277</v>
      </c>
      <c r="G353" s="0" t="n">
        <v>18</v>
      </c>
    </row>
    <row r="354" customFormat="false" ht="12.75" hidden="false" customHeight="false" outlineLevel="0" collapsed="false">
      <c r="A354" s="0" t="s">
        <v>363</v>
      </c>
      <c r="B354" s="0" t="s">
        <v>1166</v>
      </c>
      <c r="C354" s="0" t="n">
        <v>158.399</v>
      </c>
      <c r="D354" s="0" t="n">
        <v>28.59</v>
      </c>
      <c r="E354" s="0" t="n">
        <v>68.489</v>
      </c>
      <c r="F354" s="0" t="s">
        <v>1277</v>
      </c>
      <c r="G354" s="0" t="n">
        <v>18</v>
      </c>
    </row>
    <row r="355" customFormat="false" ht="12.75" hidden="false" customHeight="false" outlineLevel="0" collapsed="false">
      <c r="A355" s="0" t="s">
        <v>363</v>
      </c>
      <c r="B355" s="0" t="s">
        <v>1162</v>
      </c>
      <c r="C355" s="0" t="n">
        <v>8.552</v>
      </c>
      <c r="D355" s="0" t="n">
        <v>1.953</v>
      </c>
      <c r="E355" s="0" t="n">
        <v>3.944</v>
      </c>
      <c r="F355" s="0" t="s">
        <v>1277</v>
      </c>
      <c r="G355" s="0" t="n">
        <v>18</v>
      </c>
    </row>
    <row r="356" customFormat="false" ht="12.75" hidden="false" customHeight="false" outlineLevel="0" collapsed="false">
      <c r="A356" s="0" t="s">
        <v>363</v>
      </c>
      <c r="B356" s="0" t="s">
        <v>1156</v>
      </c>
      <c r="C356" s="0" t="n">
        <v>62.481</v>
      </c>
      <c r="D356" s="0" t="n">
        <v>11.406</v>
      </c>
      <c r="E356" s="0" t="n">
        <v>25.566</v>
      </c>
      <c r="F356" s="0" t="s">
        <v>1277</v>
      </c>
      <c r="G356" s="0" t="n">
        <v>18</v>
      </c>
    </row>
    <row r="357" customFormat="false" ht="12.75" hidden="false" customHeight="false" outlineLevel="0" collapsed="false">
      <c r="A357" s="0" t="s">
        <v>363</v>
      </c>
      <c r="B357" s="0" t="s">
        <v>1158</v>
      </c>
      <c r="C357" s="0" t="n">
        <v>17.749</v>
      </c>
      <c r="D357" s="0" t="n">
        <v>3.178</v>
      </c>
      <c r="E357" s="0" t="n">
        <v>7.046</v>
      </c>
      <c r="F357" s="0" t="s">
        <v>1277</v>
      </c>
      <c r="G357" s="0" t="n">
        <v>18</v>
      </c>
    </row>
    <row r="358" customFormat="false" ht="12.75" hidden="false" customHeight="false" outlineLevel="0" collapsed="false">
      <c r="A358" s="0" t="s">
        <v>363</v>
      </c>
      <c r="B358" s="0" t="s">
        <v>1170</v>
      </c>
      <c r="C358" s="0" t="n">
        <v>24.58</v>
      </c>
      <c r="D358" s="0" t="n">
        <v>5.896</v>
      </c>
      <c r="E358" s="0" t="n">
        <v>14.396</v>
      </c>
      <c r="F358" s="0" t="s">
        <v>1277</v>
      </c>
      <c r="G358" s="0" t="n">
        <v>18</v>
      </c>
    </row>
    <row r="359" customFormat="false" ht="12.75" hidden="false" customHeight="false" outlineLevel="0" collapsed="false">
      <c r="A359" s="0" t="s">
        <v>363</v>
      </c>
      <c r="B359" s="0" t="s">
        <v>1142</v>
      </c>
      <c r="C359" s="0" t="n">
        <v>160.515</v>
      </c>
      <c r="D359" s="0" t="n">
        <v>33.055</v>
      </c>
      <c r="E359" s="0" t="n">
        <v>61.695</v>
      </c>
      <c r="F359" s="0" t="s">
        <v>1277</v>
      </c>
      <c r="G359" s="0" t="n">
        <v>18</v>
      </c>
    </row>
    <row r="360" customFormat="false" ht="12.75" hidden="false" customHeight="false" outlineLevel="0" collapsed="false">
      <c r="A360" s="0" t="s">
        <v>363</v>
      </c>
      <c r="B360" s="0" t="s">
        <v>1172</v>
      </c>
      <c r="C360" s="0" t="n">
        <v>14.008</v>
      </c>
      <c r="D360" s="0" t="n">
        <v>4.024</v>
      </c>
      <c r="E360" s="0" t="n">
        <v>8.125</v>
      </c>
      <c r="F360" s="0" t="s">
        <v>1277</v>
      </c>
      <c r="G360" s="0" t="n">
        <v>18</v>
      </c>
    </row>
    <row r="361" customFormat="false" ht="12.75" hidden="false" customHeight="false" outlineLevel="0" collapsed="false">
      <c r="A361" s="0" t="s">
        <v>363</v>
      </c>
      <c r="B361" s="0" t="s">
        <v>1144</v>
      </c>
      <c r="C361" s="0" t="n">
        <v>22.009</v>
      </c>
      <c r="D361" s="0" t="n">
        <v>8.908</v>
      </c>
      <c r="E361" s="0" t="n">
        <v>12.481</v>
      </c>
      <c r="F361" s="0" t="s">
        <v>1277</v>
      </c>
      <c r="G361" s="0" t="n">
        <v>18</v>
      </c>
    </row>
    <row r="362" customFormat="false" ht="12.75" hidden="false" customHeight="false" outlineLevel="0" collapsed="false">
      <c r="A362" s="0" t="s">
        <v>363</v>
      </c>
      <c r="B362" s="0" t="s">
        <v>1146</v>
      </c>
      <c r="C362" s="0" t="n">
        <v>103.621</v>
      </c>
      <c r="D362" s="0" t="n">
        <v>21.27</v>
      </c>
      <c r="E362" s="0" t="n">
        <v>46.051</v>
      </c>
      <c r="F362" s="0" t="s">
        <v>1277</v>
      </c>
      <c r="G362" s="0" t="n">
        <v>18</v>
      </c>
    </row>
    <row r="363" customFormat="false" ht="12.75" hidden="false" customHeight="false" outlineLevel="0" collapsed="false">
      <c r="A363" s="0" t="s">
        <v>363</v>
      </c>
      <c r="B363" s="0" t="s">
        <v>1174</v>
      </c>
      <c r="C363" s="0" t="n">
        <v>17.764</v>
      </c>
      <c r="D363" s="0" t="n">
        <v>2.32</v>
      </c>
      <c r="E363" s="0" t="n">
        <v>7.199</v>
      </c>
      <c r="F363" s="0" t="s">
        <v>1277</v>
      </c>
      <c r="G363" s="0" t="n">
        <v>18</v>
      </c>
    </row>
    <row r="364" customFormat="false" ht="12.75" hidden="false" customHeight="false" outlineLevel="0" collapsed="false">
      <c r="A364" s="0" t="s">
        <v>363</v>
      </c>
      <c r="B364" s="0" t="s">
        <v>1177</v>
      </c>
      <c r="C364" s="0" t="n">
        <v>78.644</v>
      </c>
      <c r="D364" s="0" t="n">
        <v>13.92</v>
      </c>
      <c r="E364" s="0" t="n">
        <v>26.77</v>
      </c>
      <c r="F364" s="0" t="s">
        <v>1277</v>
      </c>
      <c r="G364" s="0" t="n">
        <v>18</v>
      </c>
    </row>
    <row r="365" customFormat="false" ht="12.75" hidden="false" customHeight="false" outlineLevel="0" collapsed="false">
      <c r="A365" s="0" t="s">
        <v>363</v>
      </c>
      <c r="B365" s="0" t="s">
        <v>389</v>
      </c>
      <c r="C365" s="0" t="n">
        <v>0.385</v>
      </c>
      <c r="D365" s="0" t="n">
        <v>0.023</v>
      </c>
      <c r="E365" s="0" t="n">
        <v>0.182</v>
      </c>
      <c r="F365" s="0" t="s">
        <v>1266</v>
      </c>
      <c r="G365" s="0" t="n">
        <v>18</v>
      </c>
    </row>
    <row r="366" customFormat="false" ht="12.75" hidden="false" customHeight="false" outlineLevel="0" collapsed="false">
      <c r="A366" s="0" t="s">
        <v>363</v>
      </c>
      <c r="B366" s="0" t="s">
        <v>381</v>
      </c>
      <c r="C366" s="0" t="n">
        <v>0</v>
      </c>
      <c r="D366" s="0" t="n">
        <v>0</v>
      </c>
      <c r="E366" s="0" t="n">
        <v>0</v>
      </c>
      <c r="F366" s="0" t="s">
        <v>1266</v>
      </c>
      <c r="G366" s="0" t="n">
        <v>18</v>
      </c>
    </row>
    <row r="367" customFormat="false" ht="12.75" hidden="false" customHeight="false" outlineLevel="0" collapsed="false">
      <c r="A367" s="0" t="s">
        <v>363</v>
      </c>
      <c r="B367" s="0" t="s">
        <v>385</v>
      </c>
      <c r="C367" s="0" t="n">
        <v>0.158</v>
      </c>
      <c r="D367" s="0" t="n">
        <v>0.009</v>
      </c>
      <c r="E367" s="0" t="n">
        <v>0.075</v>
      </c>
      <c r="F367" s="0" t="s">
        <v>1266</v>
      </c>
      <c r="G367" s="0" t="n">
        <v>18</v>
      </c>
    </row>
    <row r="368" customFormat="false" ht="12.75" hidden="false" customHeight="false" outlineLevel="0" collapsed="false">
      <c r="A368" s="0" t="s">
        <v>363</v>
      </c>
      <c r="B368" s="0" t="s">
        <v>397</v>
      </c>
      <c r="C368" s="0" t="n">
        <v>0.088</v>
      </c>
      <c r="D368" s="0" t="n">
        <v>0.005</v>
      </c>
      <c r="E368" s="0" t="n">
        <v>0.041</v>
      </c>
      <c r="F368" s="0" t="s">
        <v>1266</v>
      </c>
      <c r="G368" s="0" t="n">
        <v>18</v>
      </c>
    </row>
    <row r="369" customFormat="false" ht="12.75" hidden="false" customHeight="false" outlineLevel="0" collapsed="false">
      <c r="A369" s="0" t="s">
        <v>363</v>
      </c>
      <c r="B369" s="0" t="s">
        <v>393</v>
      </c>
      <c r="C369" s="0" t="n">
        <v>0.089</v>
      </c>
      <c r="D369" s="0" t="n">
        <v>0.005</v>
      </c>
      <c r="E369" s="0" t="n">
        <v>0.042</v>
      </c>
      <c r="F369" s="0" t="s">
        <v>1266</v>
      </c>
      <c r="G369" s="0" t="n">
        <v>18</v>
      </c>
    </row>
    <row r="370" customFormat="false" ht="12.75" hidden="false" customHeight="false" outlineLevel="0" collapsed="false">
      <c r="A370" s="0" t="s">
        <v>363</v>
      </c>
      <c r="B370" s="0" t="s">
        <v>400</v>
      </c>
      <c r="C370" s="0" t="n">
        <v>0</v>
      </c>
      <c r="D370" s="0" t="n">
        <v>0</v>
      </c>
      <c r="E370" s="0" t="n">
        <v>0</v>
      </c>
      <c r="F370" s="0" t="s">
        <v>1266</v>
      </c>
      <c r="G370" s="0" t="n">
        <v>18</v>
      </c>
    </row>
    <row r="371" customFormat="false" ht="12.75" hidden="false" customHeight="false" outlineLevel="0" collapsed="false">
      <c r="A371" s="0" t="s">
        <v>363</v>
      </c>
      <c r="B371" s="0" t="s">
        <v>403</v>
      </c>
      <c r="C371" s="0" t="n">
        <v>0</v>
      </c>
      <c r="D371" s="0" t="n">
        <v>0</v>
      </c>
      <c r="E371" s="0" t="n">
        <v>0</v>
      </c>
      <c r="F371" s="0" t="s">
        <v>1266</v>
      </c>
      <c r="G371" s="0" t="n">
        <v>18</v>
      </c>
    </row>
    <row r="372" customFormat="false" ht="12.75" hidden="false" customHeight="false" outlineLevel="0" collapsed="false">
      <c r="A372" s="0" t="s">
        <v>363</v>
      </c>
      <c r="B372" s="0" t="s">
        <v>405</v>
      </c>
      <c r="C372" s="0" t="n">
        <v>0</v>
      </c>
      <c r="D372" s="0" t="n">
        <v>0</v>
      </c>
      <c r="E372" s="0" t="n">
        <v>0</v>
      </c>
      <c r="F372" s="0" t="s">
        <v>1266</v>
      </c>
      <c r="G372" s="0" t="n">
        <v>18</v>
      </c>
    </row>
    <row r="373" customFormat="false" ht="12.75" hidden="false" customHeight="false" outlineLevel="0" collapsed="false">
      <c r="A373" s="0" t="s">
        <v>363</v>
      </c>
      <c r="B373" s="0" t="s">
        <v>407</v>
      </c>
      <c r="C373" s="0" t="n">
        <v>0.248</v>
      </c>
      <c r="D373" s="0" t="n">
        <v>0.015</v>
      </c>
      <c r="E373" s="0" t="n">
        <v>0.118</v>
      </c>
      <c r="F373" s="0" t="s">
        <v>1266</v>
      </c>
      <c r="G373" s="0" t="n">
        <v>18</v>
      </c>
    </row>
    <row r="374" customFormat="false" ht="12.75" hidden="false" customHeight="false" outlineLevel="0" collapsed="false">
      <c r="A374" s="0" t="s">
        <v>363</v>
      </c>
      <c r="B374" s="0" t="s">
        <v>411</v>
      </c>
      <c r="C374" s="0" t="n">
        <v>0</v>
      </c>
      <c r="D374" s="0" t="n">
        <v>0</v>
      </c>
      <c r="E374" s="0" t="n">
        <v>0</v>
      </c>
      <c r="F374" s="0" t="s">
        <v>1266</v>
      </c>
      <c r="G374" s="0" t="n">
        <v>18</v>
      </c>
    </row>
    <row r="375" customFormat="false" ht="12.75" hidden="false" customHeight="false" outlineLevel="0" collapsed="false">
      <c r="A375" s="0" t="s">
        <v>363</v>
      </c>
      <c r="B375" s="0" t="s">
        <v>413</v>
      </c>
      <c r="C375" s="0" t="n">
        <v>0</v>
      </c>
      <c r="D375" s="0" t="n">
        <v>0</v>
      </c>
      <c r="E375" s="0" t="n">
        <v>0</v>
      </c>
      <c r="F375" s="0" t="s">
        <v>1266</v>
      </c>
      <c r="G375" s="0" t="n">
        <v>18</v>
      </c>
    </row>
    <row r="376" customFormat="false" ht="12.75" hidden="false" customHeight="false" outlineLevel="0" collapsed="false">
      <c r="A376" s="0" t="s">
        <v>363</v>
      </c>
      <c r="B376" s="0" t="s">
        <v>416</v>
      </c>
      <c r="C376" s="0" t="n">
        <v>0.01</v>
      </c>
      <c r="D376" s="0" t="n">
        <v>0</v>
      </c>
      <c r="E376" s="0" t="n">
        <v>0.005</v>
      </c>
      <c r="F376" s="0" t="s">
        <v>1266</v>
      </c>
      <c r="G376" s="0" t="n">
        <v>18</v>
      </c>
    </row>
    <row r="377" customFormat="false" ht="12.75" hidden="false" customHeight="false" outlineLevel="0" collapsed="false">
      <c r="A377" s="0" t="s">
        <v>363</v>
      </c>
      <c r="B377" s="0" t="s">
        <v>419</v>
      </c>
      <c r="C377" s="0" t="n">
        <v>0</v>
      </c>
      <c r="D377" s="0" t="n">
        <v>0</v>
      </c>
      <c r="E377" s="0" t="n">
        <v>0</v>
      </c>
      <c r="F377" s="0" t="s">
        <v>1266</v>
      </c>
      <c r="G377" s="0" t="n">
        <v>18</v>
      </c>
    </row>
    <row r="378" customFormat="false" ht="12.75" hidden="false" customHeight="false" outlineLevel="0" collapsed="false">
      <c r="A378" s="0" t="s">
        <v>363</v>
      </c>
      <c r="B378" s="0" t="s">
        <v>422</v>
      </c>
      <c r="C378" s="0" t="n">
        <v>0</v>
      </c>
      <c r="D378" s="0" t="n">
        <v>0</v>
      </c>
      <c r="E378" s="0" t="n">
        <v>0</v>
      </c>
      <c r="F378" s="0" t="s">
        <v>1266</v>
      </c>
      <c r="G378" s="0" t="n">
        <v>18</v>
      </c>
    </row>
    <row r="379" customFormat="false" ht="12.75" hidden="false" customHeight="false" outlineLevel="0" collapsed="false">
      <c r="A379" s="0" t="s">
        <v>363</v>
      </c>
      <c r="B379" s="0" t="s">
        <v>434</v>
      </c>
      <c r="C379" s="0" t="n">
        <v>0</v>
      </c>
      <c r="D379" s="0" t="n">
        <v>0</v>
      </c>
      <c r="E379" s="0" t="n">
        <v>0</v>
      </c>
      <c r="F379" s="0" t="s">
        <v>1266</v>
      </c>
      <c r="G379" s="0" t="n">
        <v>18</v>
      </c>
    </row>
    <row r="380" customFormat="false" ht="12.75" hidden="false" customHeight="false" outlineLevel="0" collapsed="false">
      <c r="A380" s="0" t="s">
        <v>363</v>
      </c>
      <c r="B380" s="0" t="s">
        <v>426</v>
      </c>
      <c r="C380" s="0" t="n">
        <v>0.53</v>
      </c>
      <c r="D380" s="0" t="n">
        <v>0.03</v>
      </c>
      <c r="E380" s="0" t="n">
        <v>0.252</v>
      </c>
      <c r="F380" s="0" t="s">
        <v>1266</v>
      </c>
      <c r="G380" s="0" t="n">
        <v>18</v>
      </c>
    </row>
    <row r="381" customFormat="false" ht="12.75" hidden="false" customHeight="false" outlineLevel="0" collapsed="false">
      <c r="A381" s="0" t="s">
        <v>363</v>
      </c>
      <c r="B381" s="0" t="s">
        <v>429</v>
      </c>
      <c r="C381" s="0" t="n">
        <v>0.258</v>
      </c>
      <c r="D381" s="0" t="n">
        <v>0.015</v>
      </c>
      <c r="E381" s="0" t="n">
        <v>0.122</v>
      </c>
      <c r="F381" s="0" t="s">
        <v>1266</v>
      </c>
      <c r="G381" s="0" t="n">
        <v>18</v>
      </c>
    </row>
    <row r="382" customFormat="false" ht="12.75" hidden="false" customHeight="false" outlineLevel="0" collapsed="false">
      <c r="A382" s="0" t="s">
        <v>363</v>
      </c>
      <c r="B382" s="0" t="s">
        <v>432</v>
      </c>
      <c r="C382" s="0" t="n">
        <v>0.409</v>
      </c>
      <c r="D382" s="0" t="n">
        <v>0.024</v>
      </c>
      <c r="E382" s="0" t="n">
        <v>0.194</v>
      </c>
      <c r="F382" s="0" t="s">
        <v>1266</v>
      </c>
      <c r="G382" s="0" t="n">
        <v>18</v>
      </c>
    </row>
    <row r="383" customFormat="false" ht="12.75" hidden="false" customHeight="false" outlineLevel="0" collapsed="false">
      <c r="A383" s="0" t="s">
        <v>363</v>
      </c>
      <c r="B383" s="0" t="s">
        <v>436</v>
      </c>
      <c r="C383" s="0" t="n">
        <v>0</v>
      </c>
      <c r="D383" s="0" t="n">
        <v>0</v>
      </c>
      <c r="E383" s="0" t="n">
        <v>0</v>
      </c>
      <c r="F383" s="0" t="s">
        <v>1266</v>
      </c>
      <c r="G383" s="0" t="n">
        <v>18</v>
      </c>
    </row>
    <row r="384" customFormat="false" ht="12.75" hidden="false" customHeight="false" outlineLevel="0" collapsed="false">
      <c r="A384" s="0" t="s">
        <v>363</v>
      </c>
      <c r="B384" s="0" t="s">
        <v>438</v>
      </c>
      <c r="C384" s="0" t="n">
        <v>1.015</v>
      </c>
      <c r="D384" s="0" t="n">
        <v>0.06</v>
      </c>
      <c r="E384" s="0" t="n">
        <v>0.48</v>
      </c>
      <c r="F384" s="0" t="s">
        <v>1266</v>
      </c>
      <c r="G384" s="0" t="n">
        <v>18</v>
      </c>
    </row>
    <row r="385" customFormat="false" ht="12.75" hidden="false" customHeight="false" outlineLevel="0" collapsed="false">
      <c r="A385" s="0" t="s">
        <v>363</v>
      </c>
      <c r="B385" s="0" t="s">
        <v>441</v>
      </c>
      <c r="C385" s="0" t="n">
        <v>1.015</v>
      </c>
      <c r="D385" s="0" t="n">
        <v>0.06</v>
      </c>
      <c r="E385" s="0" t="n">
        <v>0.48</v>
      </c>
      <c r="F385" s="0" t="s">
        <v>1266</v>
      </c>
      <c r="G385" s="0" t="n">
        <v>18</v>
      </c>
    </row>
    <row r="386" customFormat="false" ht="12.75" hidden="false" customHeight="false" outlineLevel="0" collapsed="false">
      <c r="A386" s="0" t="s">
        <v>363</v>
      </c>
      <c r="B386" s="0" t="s">
        <v>448</v>
      </c>
      <c r="C386" s="0" t="n">
        <v>0</v>
      </c>
      <c r="D386" s="0" t="n">
        <v>0</v>
      </c>
      <c r="E386" s="0" t="n">
        <v>0</v>
      </c>
      <c r="F386" s="0" t="s">
        <v>1266</v>
      </c>
      <c r="G386" s="0" t="n">
        <v>18</v>
      </c>
    </row>
    <row r="387" customFormat="false" ht="12.75" hidden="false" customHeight="false" outlineLevel="0" collapsed="false">
      <c r="A387" s="0" t="s">
        <v>363</v>
      </c>
      <c r="B387" s="0" t="s">
        <v>450</v>
      </c>
      <c r="C387" s="0" t="n">
        <v>0</v>
      </c>
      <c r="D387" s="0" t="n">
        <v>0</v>
      </c>
      <c r="E387" s="0" t="n">
        <v>0</v>
      </c>
      <c r="F387" s="0" t="s">
        <v>1266</v>
      </c>
      <c r="G387" s="0" t="n">
        <v>18</v>
      </c>
    </row>
    <row r="388" customFormat="false" ht="12.75" hidden="false" customHeight="false" outlineLevel="0" collapsed="false">
      <c r="A388" s="0" t="s">
        <v>363</v>
      </c>
      <c r="B388" s="0" t="s">
        <v>444</v>
      </c>
      <c r="C388" s="0" t="n">
        <v>0.149</v>
      </c>
      <c r="D388" s="0" t="n">
        <v>0.009</v>
      </c>
      <c r="E388" s="0" t="n">
        <v>0.07</v>
      </c>
      <c r="F388" s="0" t="s">
        <v>1266</v>
      </c>
      <c r="G388" s="0" t="n">
        <v>18</v>
      </c>
    </row>
    <row r="389" customFormat="false" ht="12.75" hidden="false" customHeight="false" outlineLevel="0" collapsed="false">
      <c r="A389" s="0" t="s">
        <v>363</v>
      </c>
      <c r="B389" s="0" t="s">
        <v>452</v>
      </c>
      <c r="C389" s="0" t="n">
        <v>0</v>
      </c>
      <c r="D389" s="0" t="n">
        <v>0</v>
      </c>
      <c r="E389" s="0" t="n">
        <v>0</v>
      </c>
      <c r="F389" s="0" t="s">
        <v>1266</v>
      </c>
      <c r="G389" s="0" t="n">
        <v>18</v>
      </c>
    </row>
    <row r="390" customFormat="false" ht="12.75" hidden="false" customHeight="false" outlineLevel="0" collapsed="false">
      <c r="A390" s="0" t="s">
        <v>363</v>
      </c>
      <c r="B390" s="0" t="s">
        <v>455</v>
      </c>
      <c r="C390" s="0" t="n">
        <v>0</v>
      </c>
      <c r="D390" s="0" t="n">
        <v>0</v>
      </c>
      <c r="E390" s="0" t="n">
        <v>0</v>
      </c>
      <c r="F390" s="0" t="s">
        <v>1266</v>
      </c>
      <c r="G390" s="0" t="n">
        <v>18</v>
      </c>
    </row>
    <row r="391" customFormat="false" ht="12.75" hidden="false" customHeight="false" outlineLevel="0" collapsed="false">
      <c r="A391" s="0" t="s">
        <v>363</v>
      </c>
      <c r="B391" s="0" t="s">
        <v>459</v>
      </c>
      <c r="C391" s="0" t="n">
        <v>0.676</v>
      </c>
      <c r="D391" s="0" t="n">
        <v>0.04</v>
      </c>
      <c r="E391" s="0" t="n">
        <v>0.32</v>
      </c>
      <c r="F391" s="0" t="s">
        <v>1266</v>
      </c>
      <c r="G391" s="0" t="n">
        <v>18</v>
      </c>
    </row>
    <row r="392" customFormat="false" ht="12.75" hidden="false" customHeight="false" outlineLevel="0" collapsed="false">
      <c r="A392" s="0" t="s">
        <v>363</v>
      </c>
      <c r="B392" s="0" t="s">
        <v>463</v>
      </c>
      <c r="C392" s="0" t="n">
        <v>0.367</v>
      </c>
      <c r="D392" s="0" t="n">
        <v>0.022</v>
      </c>
      <c r="E392" s="0" t="n">
        <v>0.174</v>
      </c>
      <c r="F392" s="0" t="s">
        <v>1266</v>
      </c>
      <c r="G392" s="0" t="n">
        <v>18</v>
      </c>
    </row>
    <row r="393" customFormat="false" ht="12.75" hidden="false" customHeight="false" outlineLevel="0" collapsed="false">
      <c r="A393" s="0" t="s">
        <v>363</v>
      </c>
      <c r="B393" s="0" t="s">
        <v>467</v>
      </c>
      <c r="C393" s="0" t="n">
        <v>0.172</v>
      </c>
      <c r="D393" s="0" t="n">
        <v>0.01</v>
      </c>
      <c r="E393" s="0" t="n">
        <v>0.081</v>
      </c>
      <c r="F393" s="0" t="s">
        <v>1266</v>
      </c>
      <c r="G393" s="0" t="n">
        <v>18</v>
      </c>
    </row>
    <row r="394" customFormat="false" ht="12.75" hidden="false" customHeight="false" outlineLevel="0" collapsed="false">
      <c r="A394" s="0" t="s">
        <v>363</v>
      </c>
      <c r="B394" s="0" t="s">
        <v>469</v>
      </c>
      <c r="C394" s="0" t="n">
        <v>0</v>
      </c>
      <c r="D394" s="0" t="n">
        <v>0</v>
      </c>
      <c r="E394" s="0" t="n">
        <v>0</v>
      </c>
      <c r="F394" s="0" t="s">
        <v>1266</v>
      </c>
      <c r="G394" s="0" t="n">
        <v>18</v>
      </c>
    </row>
    <row r="395" customFormat="false" ht="12.75" hidden="false" customHeight="false" outlineLevel="0" collapsed="false">
      <c r="A395" s="0" t="s">
        <v>363</v>
      </c>
      <c r="B395" s="0" t="s">
        <v>471</v>
      </c>
      <c r="C395" s="0" t="n">
        <v>2.982</v>
      </c>
      <c r="D395" s="0" t="n">
        <v>0.176</v>
      </c>
      <c r="E395" s="0" t="n">
        <v>1.411</v>
      </c>
      <c r="F395" s="0" t="s">
        <v>1266</v>
      </c>
      <c r="G395" s="0" t="n">
        <v>18</v>
      </c>
    </row>
    <row r="396" customFormat="false" ht="12.75" hidden="false" customHeight="false" outlineLevel="0" collapsed="false">
      <c r="A396" s="0" t="s">
        <v>363</v>
      </c>
      <c r="B396" s="0" t="s">
        <v>474</v>
      </c>
      <c r="C396" s="0" t="n">
        <v>0</v>
      </c>
      <c r="D396" s="0" t="n">
        <v>0</v>
      </c>
      <c r="E396" s="0" t="n">
        <v>0</v>
      </c>
      <c r="F396" s="0" t="s">
        <v>1266</v>
      </c>
      <c r="G396" s="0" t="n">
        <v>18</v>
      </c>
    </row>
    <row r="397" customFormat="false" ht="12.75" hidden="false" customHeight="false" outlineLevel="0" collapsed="false">
      <c r="A397" s="0" t="s">
        <v>363</v>
      </c>
      <c r="B397" s="0" t="s">
        <v>476</v>
      </c>
      <c r="C397" s="0" t="n">
        <v>0</v>
      </c>
      <c r="D397" s="0" t="n">
        <v>0</v>
      </c>
      <c r="E397" s="0" t="n">
        <v>0</v>
      </c>
      <c r="F397" s="0" t="s">
        <v>1266</v>
      </c>
      <c r="G397" s="0" t="n">
        <v>18</v>
      </c>
    </row>
    <row r="398" customFormat="false" ht="12.75" hidden="false" customHeight="false" outlineLevel="0" collapsed="false">
      <c r="A398" s="0" t="s">
        <v>363</v>
      </c>
      <c r="B398" s="0" t="s">
        <v>479</v>
      </c>
      <c r="C398" s="0" t="n">
        <v>0</v>
      </c>
      <c r="D398" s="0" t="n">
        <v>0</v>
      </c>
      <c r="E398" s="0" t="n">
        <v>0</v>
      </c>
      <c r="F398" s="0" t="s">
        <v>1266</v>
      </c>
      <c r="G398" s="0" t="n">
        <v>18</v>
      </c>
    </row>
    <row r="399" customFormat="false" ht="12.75" hidden="false" customHeight="false" outlineLevel="0" collapsed="false">
      <c r="A399" s="0" t="s">
        <v>363</v>
      </c>
      <c r="B399" s="0" t="s">
        <v>487</v>
      </c>
      <c r="C399" s="0" t="n">
        <v>0.293</v>
      </c>
      <c r="D399" s="0" t="n">
        <v>0.017</v>
      </c>
      <c r="E399" s="0" t="n">
        <v>0.139</v>
      </c>
      <c r="F399" s="0" t="s">
        <v>1266</v>
      </c>
      <c r="G399" s="0" t="n">
        <v>18</v>
      </c>
    </row>
    <row r="400" customFormat="false" ht="12.75" hidden="false" customHeight="false" outlineLevel="0" collapsed="false">
      <c r="A400" s="0" t="s">
        <v>363</v>
      </c>
      <c r="B400" s="0" t="s">
        <v>485</v>
      </c>
      <c r="C400" s="0" t="n">
        <v>0</v>
      </c>
      <c r="D400" s="0" t="n">
        <v>0</v>
      </c>
      <c r="E400" s="0" t="n">
        <v>0</v>
      </c>
      <c r="F400" s="0" t="s">
        <v>1266</v>
      </c>
      <c r="G400" s="0" t="n">
        <v>18</v>
      </c>
    </row>
    <row r="401" customFormat="false" ht="12.75" hidden="false" customHeight="false" outlineLevel="0" collapsed="false">
      <c r="A401" s="0" t="s">
        <v>363</v>
      </c>
      <c r="B401" s="0" t="s">
        <v>481</v>
      </c>
      <c r="C401" s="0" t="n">
        <v>1.192</v>
      </c>
      <c r="D401" s="0" t="n">
        <v>0.071</v>
      </c>
      <c r="E401" s="0" t="n">
        <v>0.564</v>
      </c>
      <c r="F401" s="0" t="s">
        <v>1266</v>
      </c>
      <c r="G401" s="0" t="n">
        <v>18</v>
      </c>
    </row>
    <row r="402" customFormat="false" ht="12.75" hidden="false" customHeight="false" outlineLevel="0" collapsed="false">
      <c r="A402" s="0" t="s">
        <v>363</v>
      </c>
      <c r="B402" s="0" t="s">
        <v>496</v>
      </c>
      <c r="C402" s="0" t="n">
        <v>0.856</v>
      </c>
      <c r="D402" s="0" t="n">
        <v>0.051</v>
      </c>
      <c r="E402" s="0" t="n">
        <v>0.405</v>
      </c>
      <c r="F402" s="0" t="s">
        <v>1266</v>
      </c>
      <c r="G402" s="0" t="n">
        <v>18</v>
      </c>
    </row>
    <row r="403" customFormat="false" ht="12.75" hidden="false" customHeight="false" outlineLevel="0" collapsed="false">
      <c r="A403" s="0" t="s">
        <v>363</v>
      </c>
      <c r="B403" s="0" t="s">
        <v>490</v>
      </c>
      <c r="C403" s="0" t="n">
        <v>2.3</v>
      </c>
      <c r="D403" s="0" t="n">
        <v>0.136</v>
      </c>
      <c r="E403" s="0" t="n">
        <v>1.089</v>
      </c>
      <c r="F403" s="0" t="s">
        <v>1266</v>
      </c>
      <c r="G403" s="0" t="n">
        <v>18</v>
      </c>
    </row>
    <row r="404" customFormat="false" ht="12.75" hidden="false" customHeight="false" outlineLevel="0" collapsed="false">
      <c r="A404" s="0" t="s">
        <v>363</v>
      </c>
      <c r="B404" s="0" t="s">
        <v>500</v>
      </c>
      <c r="C404" s="0" t="n">
        <v>0.08</v>
      </c>
      <c r="D404" s="0" t="n">
        <v>0</v>
      </c>
      <c r="E404" s="0" t="n">
        <v>0.038</v>
      </c>
      <c r="F404" s="0" t="s">
        <v>1266</v>
      </c>
      <c r="G404" s="0" t="n">
        <v>18</v>
      </c>
    </row>
    <row r="405" customFormat="false" ht="12.75" hidden="false" customHeight="false" outlineLevel="0" collapsed="false">
      <c r="A405" s="0" t="s">
        <v>363</v>
      </c>
      <c r="B405" s="0" t="s">
        <v>505</v>
      </c>
      <c r="C405" s="0" t="n">
        <v>1.438</v>
      </c>
      <c r="D405" s="0" t="n">
        <v>0.085</v>
      </c>
      <c r="E405" s="0" t="n">
        <v>0.68</v>
      </c>
      <c r="F405" s="0" t="s">
        <v>1266</v>
      </c>
      <c r="G405" s="0" t="n">
        <v>18</v>
      </c>
    </row>
    <row r="406" customFormat="false" ht="12.75" hidden="false" customHeight="false" outlineLevel="0" collapsed="false">
      <c r="A406" s="0" t="s">
        <v>363</v>
      </c>
      <c r="B406" s="0" t="s">
        <v>493</v>
      </c>
      <c r="C406" s="0" t="n">
        <v>0</v>
      </c>
      <c r="D406" s="0" t="n">
        <v>0</v>
      </c>
      <c r="E406" s="0" t="n">
        <v>0</v>
      </c>
      <c r="F406" s="0" t="s">
        <v>1266</v>
      </c>
      <c r="G406" s="0" t="n">
        <v>18</v>
      </c>
    </row>
    <row r="407" customFormat="false" ht="12.75" hidden="false" customHeight="false" outlineLevel="0" collapsed="false">
      <c r="A407" s="0" t="s">
        <v>363</v>
      </c>
      <c r="B407" s="0" t="s">
        <v>508</v>
      </c>
      <c r="C407" s="0" t="n">
        <v>0</v>
      </c>
      <c r="D407" s="0" t="n">
        <v>0</v>
      </c>
      <c r="E407" s="0" t="n">
        <v>0</v>
      </c>
      <c r="F407" s="0" t="s">
        <v>1266</v>
      </c>
      <c r="G407" s="0" t="n">
        <v>18</v>
      </c>
    </row>
    <row r="408" customFormat="false" ht="12.75" hidden="false" customHeight="false" outlineLevel="0" collapsed="false">
      <c r="A408" s="0" t="s">
        <v>363</v>
      </c>
      <c r="B408" s="0" t="s">
        <v>510</v>
      </c>
      <c r="C408" s="0" t="n">
        <v>0</v>
      </c>
      <c r="D408" s="0" t="n">
        <v>0</v>
      </c>
      <c r="E408" s="0" t="n">
        <v>0</v>
      </c>
      <c r="F408" s="0" t="s">
        <v>1266</v>
      </c>
      <c r="G408" s="0" t="n">
        <v>18</v>
      </c>
    </row>
    <row r="409" customFormat="false" ht="12.75" hidden="false" customHeight="false" outlineLevel="0" collapsed="false">
      <c r="A409" s="0" t="s">
        <v>363</v>
      </c>
      <c r="B409" s="0" t="s">
        <v>512</v>
      </c>
      <c r="C409" s="0" t="n">
        <v>0</v>
      </c>
      <c r="D409" s="0" t="n">
        <v>0</v>
      </c>
      <c r="E409" s="0" t="n">
        <v>0</v>
      </c>
      <c r="F409" s="0" t="s">
        <v>1266</v>
      </c>
      <c r="G409" s="0" t="n">
        <v>18</v>
      </c>
    </row>
    <row r="410" customFormat="false" ht="12.75" hidden="false" customHeight="false" outlineLevel="0" collapsed="false">
      <c r="A410" s="0" t="s">
        <v>363</v>
      </c>
      <c r="B410" s="0" t="s">
        <v>502</v>
      </c>
      <c r="C410" s="0" t="n">
        <v>0</v>
      </c>
      <c r="D410" s="0" t="n">
        <v>0</v>
      </c>
      <c r="E410" s="0" t="n">
        <v>0</v>
      </c>
      <c r="F410" s="0" t="s">
        <v>1266</v>
      </c>
      <c r="G410" s="0" t="n">
        <v>18</v>
      </c>
    </row>
    <row r="411" customFormat="false" ht="12.75" hidden="false" customHeight="false" outlineLevel="0" collapsed="false">
      <c r="A411" s="0" t="s">
        <v>363</v>
      </c>
      <c r="B411" s="0" t="s">
        <v>514</v>
      </c>
      <c r="C411" s="0" t="n">
        <v>0.13</v>
      </c>
      <c r="D411" s="0" t="n">
        <v>0.01</v>
      </c>
      <c r="E411" s="0" t="n">
        <v>0.06</v>
      </c>
      <c r="F411" s="0" t="s">
        <v>1266</v>
      </c>
      <c r="G411" s="0" t="n">
        <v>18</v>
      </c>
    </row>
    <row r="412" customFormat="false" ht="12.75" hidden="false" customHeight="false" outlineLevel="0" collapsed="false">
      <c r="A412" s="0" t="s">
        <v>363</v>
      </c>
      <c r="B412" s="0" t="s">
        <v>516</v>
      </c>
      <c r="C412" s="0" t="n">
        <v>1.084</v>
      </c>
      <c r="D412" s="0" t="n">
        <v>0.064</v>
      </c>
      <c r="E412" s="0" t="n">
        <v>0.513</v>
      </c>
      <c r="F412" s="0" t="s">
        <v>1266</v>
      </c>
      <c r="G412" s="0" t="n">
        <v>18</v>
      </c>
    </row>
    <row r="413" customFormat="false" ht="12.75" hidden="false" customHeight="false" outlineLevel="0" collapsed="false">
      <c r="A413" s="0" t="s">
        <v>363</v>
      </c>
      <c r="B413" s="0" t="s">
        <v>519</v>
      </c>
      <c r="C413" s="0" t="n">
        <v>0</v>
      </c>
      <c r="D413" s="0" t="n">
        <v>0</v>
      </c>
      <c r="E413" s="0" t="n">
        <v>0</v>
      </c>
      <c r="F413" s="0" t="s">
        <v>1266</v>
      </c>
      <c r="G413" s="0" t="n">
        <v>18</v>
      </c>
    </row>
    <row r="414" customFormat="false" ht="12.75" hidden="false" customHeight="false" outlineLevel="0" collapsed="false">
      <c r="A414" s="0" t="s">
        <v>363</v>
      </c>
      <c r="B414" s="0" t="s">
        <v>521</v>
      </c>
      <c r="C414" s="0" t="n">
        <v>0.504</v>
      </c>
      <c r="D414" s="0" t="n">
        <v>0.03</v>
      </c>
      <c r="E414" s="0" t="n">
        <v>0.238</v>
      </c>
      <c r="F414" s="0" t="s">
        <v>1266</v>
      </c>
      <c r="G414" s="0" t="n">
        <v>18</v>
      </c>
    </row>
    <row r="415" customFormat="false" ht="12.75" hidden="false" customHeight="false" outlineLevel="0" collapsed="false">
      <c r="A415" s="0" t="s">
        <v>363</v>
      </c>
      <c r="B415" s="0" t="s">
        <v>540</v>
      </c>
      <c r="C415" s="0" t="n">
        <v>0</v>
      </c>
      <c r="D415" s="0" t="n">
        <v>0</v>
      </c>
      <c r="E415" s="0" t="n">
        <v>0</v>
      </c>
      <c r="F415" s="0" t="s">
        <v>1266</v>
      </c>
      <c r="G415" s="0" t="n">
        <v>18</v>
      </c>
    </row>
    <row r="416" customFormat="false" ht="12.75" hidden="false" customHeight="false" outlineLevel="0" collapsed="false">
      <c r="A416" s="0" t="s">
        <v>363</v>
      </c>
      <c r="B416" s="0" t="s">
        <v>544</v>
      </c>
      <c r="C416" s="0" t="n">
        <v>0</v>
      </c>
      <c r="D416" s="0" t="n">
        <v>0</v>
      </c>
      <c r="E416" s="0" t="n">
        <v>0</v>
      </c>
      <c r="F416" s="0" t="s">
        <v>1266</v>
      </c>
      <c r="G416" s="0" t="n">
        <v>18</v>
      </c>
    </row>
    <row r="417" customFormat="false" ht="12.75" hidden="false" customHeight="false" outlineLevel="0" collapsed="false">
      <c r="A417" s="0" t="s">
        <v>363</v>
      </c>
      <c r="B417" s="0" t="s">
        <v>526</v>
      </c>
      <c r="C417" s="0" t="n">
        <v>0.043</v>
      </c>
      <c r="D417" s="0" t="n">
        <v>0.002</v>
      </c>
      <c r="E417" s="0" t="n">
        <v>0.02</v>
      </c>
      <c r="F417" s="0" t="s">
        <v>1266</v>
      </c>
      <c r="G417" s="0" t="n">
        <v>18</v>
      </c>
    </row>
    <row r="418" customFormat="false" ht="12.75" hidden="false" customHeight="false" outlineLevel="0" collapsed="false">
      <c r="A418" s="0" t="s">
        <v>363</v>
      </c>
      <c r="B418" s="0" t="s">
        <v>531</v>
      </c>
      <c r="C418" s="0" t="n">
        <v>1.239</v>
      </c>
      <c r="D418" s="0" t="n">
        <v>0.073</v>
      </c>
      <c r="E418" s="0" t="n">
        <v>0.587</v>
      </c>
      <c r="F418" s="0" t="s">
        <v>1266</v>
      </c>
      <c r="G418" s="0" t="n">
        <v>18</v>
      </c>
    </row>
    <row r="419" customFormat="false" ht="12.75" hidden="false" customHeight="false" outlineLevel="0" collapsed="false">
      <c r="A419" s="0" t="s">
        <v>363</v>
      </c>
      <c r="B419" s="0" t="s">
        <v>534</v>
      </c>
      <c r="C419" s="0" t="n">
        <v>0.521</v>
      </c>
      <c r="D419" s="0" t="n">
        <v>0.031</v>
      </c>
      <c r="E419" s="0" t="n">
        <v>0.247</v>
      </c>
      <c r="F419" s="0" t="s">
        <v>1266</v>
      </c>
      <c r="G419" s="0" t="n">
        <v>18</v>
      </c>
    </row>
    <row r="420" customFormat="false" ht="12.75" hidden="false" customHeight="false" outlineLevel="0" collapsed="false">
      <c r="A420" s="0" t="s">
        <v>363</v>
      </c>
      <c r="B420" s="0" t="s">
        <v>536</v>
      </c>
      <c r="C420" s="0" t="n">
        <v>0.583</v>
      </c>
      <c r="D420" s="0" t="n">
        <v>0.034</v>
      </c>
      <c r="E420" s="0" t="n">
        <v>0.276</v>
      </c>
      <c r="F420" s="0" t="s">
        <v>1266</v>
      </c>
      <c r="G420" s="0" t="n">
        <v>18</v>
      </c>
    </row>
    <row r="421" customFormat="false" ht="12.75" hidden="false" customHeight="false" outlineLevel="0" collapsed="false">
      <c r="A421" s="0" t="s">
        <v>363</v>
      </c>
      <c r="B421" s="0" t="s">
        <v>542</v>
      </c>
      <c r="C421" s="0" t="n">
        <v>0</v>
      </c>
      <c r="D421" s="0" t="n">
        <v>0</v>
      </c>
      <c r="E421" s="0" t="n">
        <v>0</v>
      </c>
      <c r="F421" s="0" t="s">
        <v>1266</v>
      </c>
      <c r="G421" s="0" t="n">
        <v>18</v>
      </c>
    </row>
    <row r="422" customFormat="false" ht="12.75" hidden="false" customHeight="false" outlineLevel="0" collapsed="false">
      <c r="A422" s="0" t="s">
        <v>363</v>
      </c>
      <c r="B422" s="0" t="s">
        <v>546</v>
      </c>
      <c r="C422" s="0" t="n">
        <v>0</v>
      </c>
      <c r="D422" s="0" t="n">
        <v>0</v>
      </c>
      <c r="E422" s="0" t="n">
        <v>0</v>
      </c>
      <c r="F422" s="0" t="s">
        <v>1266</v>
      </c>
      <c r="G422" s="0" t="n">
        <v>18</v>
      </c>
    </row>
    <row r="423" customFormat="false" ht="12.75" hidden="false" customHeight="false" outlineLevel="0" collapsed="false">
      <c r="A423" s="0" t="s">
        <v>363</v>
      </c>
      <c r="B423" s="0" t="s">
        <v>538</v>
      </c>
      <c r="C423" s="0" t="n">
        <v>0</v>
      </c>
      <c r="D423" s="0" t="n">
        <v>0</v>
      </c>
      <c r="E423" s="0" t="n">
        <v>0</v>
      </c>
      <c r="F423" s="0" t="s">
        <v>1266</v>
      </c>
      <c r="G423" s="0" t="n">
        <v>18</v>
      </c>
    </row>
    <row r="424" customFormat="false" ht="12.75" hidden="false" customHeight="false" outlineLevel="0" collapsed="false">
      <c r="A424" s="0" t="s">
        <v>363</v>
      </c>
      <c r="B424" s="0" t="s">
        <v>529</v>
      </c>
      <c r="C424" s="0" t="n">
        <v>0</v>
      </c>
      <c r="D424" s="0" t="n">
        <v>0</v>
      </c>
      <c r="E424" s="0" t="n">
        <v>0</v>
      </c>
      <c r="F424" s="0" t="s">
        <v>1266</v>
      </c>
      <c r="G424" s="0" t="n">
        <v>18</v>
      </c>
    </row>
    <row r="425" customFormat="false" ht="12.75" hidden="false" customHeight="false" outlineLevel="0" collapsed="false">
      <c r="A425" s="0" t="s">
        <v>363</v>
      </c>
      <c r="B425" s="0" t="s">
        <v>548</v>
      </c>
      <c r="C425" s="0" t="n">
        <v>0</v>
      </c>
      <c r="D425" s="0" t="n">
        <v>0</v>
      </c>
      <c r="E425" s="0" t="n">
        <v>0</v>
      </c>
      <c r="F425" s="0" t="s">
        <v>1266</v>
      </c>
      <c r="G425" s="0" t="n">
        <v>18</v>
      </c>
    </row>
    <row r="426" customFormat="false" ht="12.75" hidden="false" customHeight="false" outlineLevel="0" collapsed="false">
      <c r="A426" s="0" t="s">
        <v>363</v>
      </c>
      <c r="B426" s="0" t="s">
        <v>550</v>
      </c>
      <c r="C426" s="0" t="n">
        <v>1.178</v>
      </c>
      <c r="D426" s="0" t="n">
        <v>0.07</v>
      </c>
      <c r="E426" s="0" t="n">
        <v>0.558</v>
      </c>
      <c r="F426" s="0" t="s">
        <v>1266</v>
      </c>
      <c r="G426" s="0" t="n">
        <v>18</v>
      </c>
    </row>
    <row r="427" customFormat="false" ht="12.75" hidden="false" customHeight="false" outlineLevel="0" collapsed="false">
      <c r="A427" s="0" t="s">
        <v>363</v>
      </c>
      <c r="B427" s="0" t="s">
        <v>553</v>
      </c>
      <c r="C427" s="0" t="n">
        <v>0</v>
      </c>
      <c r="D427" s="0" t="n">
        <v>0</v>
      </c>
      <c r="E427" s="0" t="n">
        <v>0</v>
      </c>
      <c r="F427" s="0" t="s">
        <v>1266</v>
      </c>
      <c r="G427" s="0" t="n">
        <v>18</v>
      </c>
    </row>
    <row r="428" customFormat="false" ht="12.75" hidden="false" customHeight="false" outlineLevel="0" collapsed="false">
      <c r="A428" s="0" t="s">
        <v>363</v>
      </c>
      <c r="B428" s="0" t="s">
        <v>555</v>
      </c>
      <c r="C428" s="0" t="n">
        <v>0</v>
      </c>
      <c r="D428" s="0" t="n">
        <v>0</v>
      </c>
      <c r="E428" s="0" t="n">
        <v>0</v>
      </c>
      <c r="F428" s="0" t="s">
        <v>1266</v>
      </c>
      <c r="G428" s="0" t="n">
        <v>18</v>
      </c>
    </row>
    <row r="429" customFormat="false" ht="12.75" hidden="false" customHeight="false" outlineLevel="0" collapsed="false">
      <c r="A429" s="0" t="s">
        <v>363</v>
      </c>
      <c r="B429" s="0" t="s">
        <v>557</v>
      </c>
      <c r="C429" s="0" t="n">
        <v>1.58</v>
      </c>
      <c r="D429" s="0" t="n">
        <v>0.09</v>
      </c>
      <c r="E429" s="0" t="n">
        <v>0.749</v>
      </c>
      <c r="F429" s="0" t="s">
        <v>1266</v>
      </c>
      <c r="G429" s="0" t="n">
        <v>18</v>
      </c>
    </row>
    <row r="430" customFormat="false" ht="12.75" hidden="false" customHeight="false" outlineLevel="0" collapsed="false">
      <c r="A430" s="0" t="s">
        <v>363</v>
      </c>
      <c r="B430" s="0" t="s">
        <v>564</v>
      </c>
      <c r="C430" s="0" t="n">
        <v>0</v>
      </c>
      <c r="D430" s="0" t="n">
        <v>0</v>
      </c>
      <c r="E430" s="0" t="n">
        <v>0</v>
      </c>
      <c r="F430" s="0" t="s">
        <v>1266</v>
      </c>
      <c r="G430" s="0" t="n">
        <v>18</v>
      </c>
    </row>
    <row r="431" customFormat="false" ht="12.75" hidden="false" customHeight="false" outlineLevel="0" collapsed="false">
      <c r="A431" s="0" t="s">
        <v>363</v>
      </c>
      <c r="B431" s="0" t="s">
        <v>559</v>
      </c>
      <c r="C431" s="0" t="n">
        <v>1.153</v>
      </c>
      <c r="D431" s="0" t="n">
        <v>0.068</v>
      </c>
      <c r="E431" s="0" t="n">
        <v>0.546</v>
      </c>
      <c r="F431" s="0" t="s">
        <v>1266</v>
      </c>
      <c r="G431" s="0" t="n">
        <v>18</v>
      </c>
    </row>
    <row r="432" customFormat="false" ht="12.75" hidden="false" customHeight="false" outlineLevel="0" collapsed="false">
      <c r="A432" s="0" t="s">
        <v>363</v>
      </c>
      <c r="B432" s="0" t="s">
        <v>561</v>
      </c>
      <c r="C432" s="0" t="n">
        <v>0</v>
      </c>
      <c r="D432" s="0" t="n">
        <v>0</v>
      </c>
      <c r="E432" s="0" t="n">
        <v>0</v>
      </c>
      <c r="F432" s="0" t="s">
        <v>1266</v>
      </c>
      <c r="G432" s="0" t="n">
        <v>18</v>
      </c>
    </row>
    <row r="433" customFormat="false" ht="12.75" hidden="false" customHeight="false" outlineLevel="0" collapsed="false">
      <c r="A433" s="0" t="s">
        <v>363</v>
      </c>
      <c r="B433" s="0" t="s">
        <v>566</v>
      </c>
      <c r="C433" s="0" t="n">
        <v>0.255</v>
      </c>
      <c r="D433" s="0" t="n">
        <v>0.015</v>
      </c>
      <c r="E433" s="0" t="n">
        <v>0.121</v>
      </c>
      <c r="F433" s="0" t="s">
        <v>1266</v>
      </c>
      <c r="G433" s="0" t="n">
        <v>18</v>
      </c>
    </row>
    <row r="434" customFormat="false" ht="12.75" hidden="false" customHeight="false" outlineLevel="0" collapsed="false">
      <c r="A434" s="0" t="s">
        <v>363</v>
      </c>
      <c r="B434" s="0" t="s">
        <v>568</v>
      </c>
      <c r="C434" s="0" t="n">
        <v>0</v>
      </c>
      <c r="D434" s="0" t="n">
        <v>0</v>
      </c>
      <c r="E434" s="0" t="n">
        <v>0</v>
      </c>
      <c r="F434" s="0" t="s">
        <v>1266</v>
      </c>
      <c r="G434" s="0" t="n">
        <v>18</v>
      </c>
    </row>
    <row r="435" customFormat="false" ht="12.75" hidden="false" customHeight="false" outlineLevel="0" collapsed="false">
      <c r="A435" s="0" t="s">
        <v>363</v>
      </c>
      <c r="B435" s="0" t="s">
        <v>572</v>
      </c>
      <c r="C435" s="0" t="n">
        <v>0.18</v>
      </c>
      <c r="D435" s="0" t="n">
        <v>0.01</v>
      </c>
      <c r="E435" s="0" t="n">
        <v>0.086</v>
      </c>
      <c r="F435" s="0" t="s">
        <v>1266</v>
      </c>
      <c r="G435" s="0" t="n">
        <v>18</v>
      </c>
    </row>
    <row r="436" customFormat="false" ht="12.75" hidden="false" customHeight="false" outlineLevel="0" collapsed="false">
      <c r="A436" s="0" t="s">
        <v>363</v>
      </c>
      <c r="B436" s="0" t="s">
        <v>570</v>
      </c>
      <c r="C436" s="0" t="n">
        <v>0</v>
      </c>
      <c r="D436" s="0" t="n">
        <v>0</v>
      </c>
      <c r="E436" s="0" t="n">
        <v>0</v>
      </c>
      <c r="F436" s="0" t="s">
        <v>1266</v>
      </c>
      <c r="G436" s="0" t="n">
        <v>18</v>
      </c>
    </row>
    <row r="437" customFormat="false" ht="12.75" hidden="false" customHeight="false" outlineLevel="0" collapsed="false">
      <c r="A437" s="0" t="s">
        <v>363</v>
      </c>
      <c r="B437" s="0" t="s">
        <v>574</v>
      </c>
      <c r="C437" s="0" t="n">
        <v>0</v>
      </c>
      <c r="D437" s="0" t="n">
        <v>0</v>
      </c>
      <c r="E437" s="0" t="n">
        <v>0</v>
      </c>
      <c r="F437" s="0" t="s">
        <v>1266</v>
      </c>
      <c r="G437" s="0" t="n">
        <v>18</v>
      </c>
    </row>
    <row r="438" customFormat="false" ht="12.75" hidden="false" customHeight="false" outlineLevel="0" collapsed="false">
      <c r="A438" s="0" t="s">
        <v>363</v>
      </c>
      <c r="B438" s="0" t="s">
        <v>576</v>
      </c>
      <c r="C438" s="0" t="n">
        <v>0</v>
      </c>
      <c r="D438" s="0" t="n">
        <v>0</v>
      </c>
      <c r="E438" s="0" t="n">
        <v>0</v>
      </c>
      <c r="F438" s="0" t="s">
        <v>1266</v>
      </c>
      <c r="G438" s="0" t="n">
        <v>18</v>
      </c>
    </row>
    <row r="439" customFormat="false" ht="12.75" hidden="false" customHeight="false" outlineLevel="0" collapsed="false">
      <c r="A439" s="0" t="s">
        <v>363</v>
      </c>
      <c r="B439" s="0" t="s">
        <v>578</v>
      </c>
      <c r="C439" s="0" t="n">
        <v>0</v>
      </c>
      <c r="D439" s="0" t="n">
        <v>0</v>
      </c>
      <c r="E439" s="0" t="n">
        <v>0</v>
      </c>
      <c r="F439" s="0" t="s">
        <v>1266</v>
      </c>
      <c r="G439" s="0" t="n">
        <v>18</v>
      </c>
    </row>
    <row r="440" customFormat="false" ht="12.75" hidden="false" customHeight="false" outlineLevel="0" collapsed="false">
      <c r="A440" s="0" t="s">
        <v>363</v>
      </c>
      <c r="B440" s="0" t="s">
        <v>580</v>
      </c>
      <c r="C440" s="0" t="n">
        <v>0.173</v>
      </c>
      <c r="D440" s="0" t="n">
        <v>0.01</v>
      </c>
      <c r="E440" s="0" t="n">
        <v>0.082</v>
      </c>
      <c r="F440" s="0" t="s">
        <v>1266</v>
      </c>
      <c r="G440" s="0" t="n">
        <v>18</v>
      </c>
    </row>
    <row r="441" customFormat="false" ht="12.75" hidden="false" customHeight="false" outlineLevel="0" collapsed="false">
      <c r="A441" s="0" t="s">
        <v>363</v>
      </c>
      <c r="B441" s="0" t="s">
        <v>583</v>
      </c>
      <c r="C441" s="0" t="n">
        <v>0</v>
      </c>
      <c r="D441" s="0" t="n">
        <v>0</v>
      </c>
      <c r="E441" s="0" t="n">
        <v>0</v>
      </c>
      <c r="F441" s="0" t="s">
        <v>1266</v>
      </c>
      <c r="G441" s="0" t="n">
        <v>18</v>
      </c>
    </row>
    <row r="442" customFormat="false" ht="12.75" hidden="false" customHeight="false" outlineLevel="0" collapsed="false">
      <c r="A442" s="0" t="s">
        <v>363</v>
      </c>
      <c r="B442" s="0" t="s">
        <v>585</v>
      </c>
      <c r="C442" s="0" t="n">
        <v>0.844</v>
      </c>
      <c r="D442" s="0" t="n">
        <v>0.05</v>
      </c>
      <c r="E442" s="0" t="n">
        <v>0.399</v>
      </c>
      <c r="F442" s="0" t="s">
        <v>1266</v>
      </c>
      <c r="G442" s="0" t="n">
        <v>18</v>
      </c>
    </row>
    <row r="443" customFormat="false" ht="12.75" hidden="false" customHeight="false" outlineLevel="0" collapsed="false">
      <c r="A443" s="0" t="s">
        <v>363</v>
      </c>
      <c r="B443" s="0" t="s">
        <v>587</v>
      </c>
      <c r="C443" s="0" t="n">
        <v>0.007</v>
      </c>
      <c r="D443" s="0" t="n">
        <v>0.001</v>
      </c>
      <c r="E443" s="0" t="n">
        <v>0.003</v>
      </c>
      <c r="F443" s="0" t="s">
        <v>1266</v>
      </c>
      <c r="G443" s="0" t="n">
        <v>18</v>
      </c>
    </row>
    <row r="444" customFormat="false" ht="12.75" hidden="false" customHeight="false" outlineLevel="0" collapsed="false">
      <c r="A444" s="0" t="s">
        <v>363</v>
      </c>
      <c r="B444" s="0" t="s">
        <v>590</v>
      </c>
      <c r="C444" s="0" t="n">
        <v>0</v>
      </c>
      <c r="D444" s="0" t="n">
        <v>0</v>
      </c>
      <c r="E444" s="0" t="n">
        <v>0</v>
      </c>
      <c r="F444" s="0" t="s">
        <v>1266</v>
      </c>
      <c r="G444" s="0" t="n">
        <v>18</v>
      </c>
    </row>
    <row r="445" customFormat="false" ht="12.75" hidden="false" customHeight="false" outlineLevel="0" collapsed="false">
      <c r="A445" s="0" t="s">
        <v>363</v>
      </c>
      <c r="B445" s="0" t="s">
        <v>592</v>
      </c>
      <c r="C445" s="0" t="n">
        <v>0</v>
      </c>
      <c r="D445" s="0" t="n">
        <v>0</v>
      </c>
      <c r="E445" s="0" t="n">
        <v>0</v>
      </c>
      <c r="F445" s="0" t="s">
        <v>1266</v>
      </c>
      <c r="G445" s="0" t="n">
        <v>18</v>
      </c>
    </row>
    <row r="446" customFormat="false" ht="12.75" hidden="false" customHeight="false" outlineLevel="0" collapsed="false">
      <c r="A446" s="0" t="s">
        <v>363</v>
      </c>
      <c r="B446" s="0" t="s">
        <v>594</v>
      </c>
      <c r="C446" s="0" t="n">
        <v>0.899</v>
      </c>
      <c r="D446" s="0" t="n">
        <v>0.053</v>
      </c>
      <c r="E446" s="0" t="n">
        <v>0.426</v>
      </c>
      <c r="F446" s="0" t="s">
        <v>1266</v>
      </c>
      <c r="G446" s="0" t="n">
        <v>18</v>
      </c>
    </row>
    <row r="447" customFormat="false" ht="12.75" hidden="false" customHeight="false" outlineLevel="0" collapsed="false">
      <c r="A447" s="0" t="s">
        <v>363</v>
      </c>
      <c r="B447" s="0" t="s">
        <v>597</v>
      </c>
      <c r="C447" s="0" t="n">
        <v>0</v>
      </c>
      <c r="D447" s="0" t="n">
        <v>0</v>
      </c>
      <c r="E447" s="0" t="n">
        <v>0</v>
      </c>
      <c r="F447" s="0" t="s">
        <v>1266</v>
      </c>
      <c r="G447" s="0" t="n">
        <v>18</v>
      </c>
    </row>
    <row r="448" customFormat="false" ht="12.75" hidden="false" customHeight="false" outlineLevel="0" collapsed="false">
      <c r="A448" s="0" t="s">
        <v>363</v>
      </c>
      <c r="B448" s="0" t="s">
        <v>599</v>
      </c>
      <c r="C448" s="0" t="n">
        <v>0</v>
      </c>
      <c r="D448" s="0" t="n">
        <v>0</v>
      </c>
      <c r="E448" s="0" t="n">
        <v>0</v>
      </c>
      <c r="F448" s="0" t="s">
        <v>1266</v>
      </c>
      <c r="G448" s="0" t="n">
        <v>18</v>
      </c>
    </row>
    <row r="449" customFormat="false" ht="12.75" hidden="false" customHeight="false" outlineLevel="0" collapsed="false">
      <c r="A449" s="0" t="s">
        <v>363</v>
      </c>
      <c r="B449" s="0" t="s">
        <v>601</v>
      </c>
      <c r="C449" s="0" t="n">
        <v>0</v>
      </c>
      <c r="D449" s="0" t="n">
        <v>0</v>
      </c>
      <c r="E449" s="0" t="n">
        <v>0</v>
      </c>
      <c r="F449" s="0" t="s">
        <v>1266</v>
      </c>
      <c r="G449" s="0" t="n">
        <v>18</v>
      </c>
    </row>
    <row r="450" customFormat="false" ht="12.75" hidden="false" customHeight="false" outlineLevel="0" collapsed="false">
      <c r="A450" s="0" t="s">
        <v>363</v>
      </c>
      <c r="B450" s="0" t="s">
        <v>603</v>
      </c>
      <c r="C450" s="0" t="n">
        <v>0</v>
      </c>
      <c r="D450" s="0" t="n">
        <v>0</v>
      </c>
      <c r="E450" s="0" t="n">
        <v>0</v>
      </c>
      <c r="F450" s="0" t="s">
        <v>1266</v>
      </c>
      <c r="G450" s="0" t="n">
        <v>18</v>
      </c>
    </row>
    <row r="451" customFormat="false" ht="12.75" hidden="false" customHeight="false" outlineLevel="0" collapsed="false">
      <c r="A451" s="0" t="s">
        <v>363</v>
      </c>
      <c r="B451" s="0" t="s">
        <v>605</v>
      </c>
      <c r="C451" s="0" t="n">
        <v>0</v>
      </c>
      <c r="D451" s="0" t="n">
        <v>0</v>
      </c>
      <c r="E451" s="0" t="n">
        <v>0</v>
      </c>
      <c r="F451" s="0" t="s">
        <v>1266</v>
      </c>
      <c r="G451" s="0" t="n">
        <v>18</v>
      </c>
    </row>
    <row r="452" customFormat="false" ht="12.75" hidden="false" customHeight="false" outlineLevel="0" collapsed="false">
      <c r="A452" s="0" t="s">
        <v>363</v>
      </c>
      <c r="B452" s="0" t="s">
        <v>607</v>
      </c>
      <c r="C452" s="0" t="n">
        <v>0</v>
      </c>
      <c r="D452" s="0" t="n">
        <v>0</v>
      </c>
      <c r="E452" s="0" t="n">
        <v>0</v>
      </c>
      <c r="F452" s="0" t="s">
        <v>1266</v>
      </c>
      <c r="G452" s="0" t="n">
        <v>18</v>
      </c>
    </row>
    <row r="453" customFormat="false" ht="12.75" hidden="false" customHeight="false" outlineLevel="0" collapsed="false">
      <c r="A453" s="0" t="s">
        <v>363</v>
      </c>
      <c r="B453" s="0" t="s">
        <v>609</v>
      </c>
      <c r="C453" s="0" t="n">
        <v>0</v>
      </c>
      <c r="D453" s="0" t="n">
        <v>0</v>
      </c>
      <c r="E453" s="0" t="n">
        <v>0</v>
      </c>
      <c r="F453" s="0" t="s">
        <v>1266</v>
      </c>
      <c r="G453" s="0" t="n">
        <v>18</v>
      </c>
    </row>
    <row r="454" customFormat="false" ht="12.75" hidden="false" customHeight="false" outlineLevel="0" collapsed="false">
      <c r="A454" s="0" t="s">
        <v>363</v>
      </c>
      <c r="B454" s="0" t="s">
        <v>611</v>
      </c>
      <c r="C454" s="0" t="n">
        <v>0.43</v>
      </c>
      <c r="D454" s="0" t="n">
        <v>0.03</v>
      </c>
      <c r="E454" s="0" t="n">
        <v>0.205</v>
      </c>
      <c r="F454" s="0" t="s">
        <v>1266</v>
      </c>
      <c r="G454" s="0" t="n">
        <v>18</v>
      </c>
    </row>
    <row r="455" customFormat="false" ht="12.75" hidden="false" customHeight="false" outlineLevel="0" collapsed="false">
      <c r="A455" s="0" t="s">
        <v>363</v>
      </c>
      <c r="B455" s="0" t="s">
        <v>613</v>
      </c>
      <c r="C455" s="0" t="n">
        <v>0</v>
      </c>
      <c r="D455" s="0" t="n">
        <v>0</v>
      </c>
      <c r="E455" s="0" t="n">
        <v>0</v>
      </c>
      <c r="F455" s="0" t="s">
        <v>1266</v>
      </c>
      <c r="G455" s="0" t="n">
        <v>18</v>
      </c>
    </row>
    <row r="456" customFormat="false" ht="12.75" hidden="false" customHeight="false" outlineLevel="0" collapsed="false">
      <c r="A456" s="0" t="s">
        <v>363</v>
      </c>
      <c r="B456" s="0" t="s">
        <v>615</v>
      </c>
      <c r="C456" s="0" t="n">
        <v>0</v>
      </c>
      <c r="D456" s="0" t="n">
        <v>0</v>
      </c>
      <c r="E456" s="0" t="n">
        <v>0</v>
      </c>
      <c r="F456" s="0" t="s">
        <v>1266</v>
      </c>
      <c r="G456" s="0" t="n">
        <v>18</v>
      </c>
    </row>
    <row r="457" customFormat="false" ht="12.75" hidden="false" customHeight="false" outlineLevel="0" collapsed="false">
      <c r="A457" s="0" t="s">
        <v>363</v>
      </c>
      <c r="B457" s="0" t="s">
        <v>617</v>
      </c>
      <c r="C457" s="0" t="n">
        <v>0.095</v>
      </c>
      <c r="D457" s="0" t="n">
        <v>0.006</v>
      </c>
      <c r="E457" s="0" t="n">
        <v>0.045</v>
      </c>
      <c r="F457" s="0" t="s">
        <v>1266</v>
      </c>
      <c r="G457" s="0" t="n">
        <v>18</v>
      </c>
    </row>
    <row r="458" customFormat="false" ht="12.75" hidden="false" customHeight="false" outlineLevel="0" collapsed="false">
      <c r="A458" s="0" t="s">
        <v>363</v>
      </c>
      <c r="B458" s="0" t="s">
        <v>621</v>
      </c>
      <c r="C458" s="0" t="n">
        <v>0</v>
      </c>
      <c r="D458" s="0" t="n">
        <v>0</v>
      </c>
      <c r="E458" s="0" t="n">
        <v>0</v>
      </c>
      <c r="F458" s="0" t="s">
        <v>1266</v>
      </c>
      <c r="G458" s="0" t="n">
        <v>18</v>
      </c>
    </row>
    <row r="459" customFormat="false" ht="12.75" hidden="false" customHeight="false" outlineLevel="0" collapsed="false">
      <c r="A459" s="0" t="s">
        <v>363</v>
      </c>
      <c r="B459" s="0" t="s">
        <v>619</v>
      </c>
      <c r="C459" s="0" t="n">
        <v>0</v>
      </c>
      <c r="D459" s="0" t="n">
        <v>0</v>
      </c>
      <c r="E459" s="0" t="n">
        <v>0</v>
      </c>
      <c r="F459" s="0" t="s">
        <v>1266</v>
      </c>
      <c r="G459" s="0" t="n">
        <v>18</v>
      </c>
    </row>
    <row r="460" customFormat="false" ht="12.75" hidden="false" customHeight="false" outlineLevel="0" collapsed="false">
      <c r="A460" s="0" t="s">
        <v>363</v>
      </c>
      <c r="B460" s="0" t="s">
        <v>627</v>
      </c>
      <c r="C460" s="0" t="n">
        <v>0</v>
      </c>
      <c r="D460" s="0" t="n">
        <v>0</v>
      </c>
      <c r="E460" s="0" t="n">
        <v>0</v>
      </c>
      <c r="F460" s="0" t="s">
        <v>1266</v>
      </c>
      <c r="G460" s="0" t="n">
        <v>18</v>
      </c>
    </row>
    <row r="461" customFormat="false" ht="12.75" hidden="false" customHeight="false" outlineLevel="0" collapsed="false">
      <c r="A461" s="0" t="s">
        <v>363</v>
      </c>
      <c r="B461" s="0" t="s">
        <v>623</v>
      </c>
      <c r="C461" s="0" t="n">
        <v>0.21</v>
      </c>
      <c r="D461" s="0" t="n">
        <v>0.01</v>
      </c>
      <c r="E461" s="0" t="n">
        <v>0.098</v>
      </c>
      <c r="F461" s="0" t="s">
        <v>1266</v>
      </c>
      <c r="G461" s="0" t="n">
        <v>18</v>
      </c>
    </row>
    <row r="462" customFormat="false" ht="12.75" hidden="false" customHeight="false" outlineLevel="0" collapsed="false">
      <c r="A462" s="0" t="s">
        <v>363</v>
      </c>
      <c r="B462" s="0" t="s">
        <v>633</v>
      </c>
      <c r="C462" s="0" t="n">
        <v>0</v>
      </c>
      <c r="D462" s="0" t="n">
        <v>0</v>
      </c>
      <c r="E462" s="0" t="n">
        <v>0</v>
      </c>
      <c r="F462" s="0" t="s">
        <v>1266</v>
      </c>
      <c r="G462" s="0" t="n">
        <v>18</v>
      </c>
    </row>
    <row r="463" customFormat="false" ht="12.75" hidden="false" customHeight="false" outlineLevel="0" collapsed="false">
      <c r="A463" s="0" t="s">
        <v>363</v>
      </c>
      <c r="B463" s="0" t="s">
        <v>625</v>
      </c>
      <c r="C463" s="0" t="n">
        <v>0</v>
      </c>
      <c r="D463" s="0" t="n">
        <v>0</v>
      </c>
      <c r="E463" s="0" t="n">
        <v>0</v>
      </c>
      <c r="F463" s="0" t="s">
        <v>1266</v>
      </c>
      <c r="G463" s="0" t="n">
        <v>18</v>
      </c>
    </row>
    <row r="464" customFormat="false" ht="12.75" hidden="false" customHeight="false" outlineLevel="0" collapsed="false">
      <c r="A464" s="0" t="s">
        <v>363</v>
      </c>
      <c r="B464" s="0" t="s">
        <v>629</v>
      </c>
      <c r="C464" s="0" t="n">
        <v>0</v>
      </c>
      <c r="D464" s="0" t="n">
        <v>0</v>
      </c>
      <c r="E464" s="0" t="n">
        <v>0</v>
      </c>
      <c r="F464" s="0" t="s">
        <v>1266</v>
      </c>
      <c r="G464" s="0" t="n">
        <v>18</v>
      </c>
    </row>
    <row r="465" customFormat="false" ht="12.75" hidden="false" customHeight="false" outlineLevel="0" collapsed="false">
      <c r="A465" s="0" t="s">
        <v>363</v>
      </c>
      <c r="B465" s="0" t="s">
        <v>631</v>
      </c>
      <c r="C465" s="0" t="n">
        <v>0</v>
      </c>
      <c r="D465" s="0" t="n">
        <v>0</v>
      </c>
      <c r="E465" s="0" t="n">
        <v>0</v>
      </c>
      <c r="F465" s="0" t="s">
        <v>1266</v>
      </c>
      <c r="G465" s="0" t="n">
        <v>18</v>
      </c>
    </row>
    <row r="466" customFormat="false" ht="12.75" hidden="false" customHeight="false" outlineLevel="0" collapsed="false">
      <c r="A466" s="0" t="s">
        <v>363</v>
      </c>
      <c r="B466" s="0" t="s">
        <v>635</v>
      </c>
      <c r="C466" s="0" t="n">
        <v>0.14</v>
      </c>
      <c r="D466" s="0" t="n">
        <v>0.01</v>
      </c>
      <c r="E466" s="0" t="n">
        <v>0.065</v>
      </c>
      <c r="F466" s="0" t="s">
        <v>1266</v>
      </c>
      <c r="G466" s="0" t="n">
        <v>18</v>
      </c>
    </row>
    <row r="467" customFormat="false" ht="12.75" hidden="false" customHeight="false" outlineLevel="0" collapsed="false">
      <c r="A467" s="0" t="s">
        <v>363</v>
      </c>
      <c r="B467" s="0" t="s">
        <v>637</v>
      </c>
      <c r="C467" s="0" t="n">
        <v>0</v>
      </c>
      <c r="D467" s="0" t="n">
        <v>0</v>
      </c>
      <c r="E467" s="0" t="n">
        <v>0</v>
      </c>
      <c r="F467" s="0" t="s">
        <v>1266</v>
      </c>
      <c r="G467" s="0" t="n">
        <v>18</v>
      </c>
    </row>
    <row r="468" customFormat="false" ht="12.75" hidden="false" customHeight="false" outlineLevel="0" collapsed="false">
      <c r="A468" s="0" t="s">
        <v>363</v>
      </c>
      <c r="B468" s="0" t="s">
        <v>650</v>
      </c>
      <c r="C468" s="0" t="n">
        <v>0.891</v>
      </c>
      <c r="D468" s="0" t="n">
        <v>0.053</v>
      </c>
      <c r="E468" s="0" t="n">
        <v>0.422</v>
      </c>
      <c r="F468" s="0" t="s">
        <v>1266</v>
      </c>
      <c r="G468" s="0" t="n">
        <v>18</v>
      </c>
    </row>
    <row r="469" customFormat="false" ht="12.75" hidden="false" customHeight="false" outlineLevel="0" collapsed="false">
      <c r="A469" s="0" t="s">
        <v>363</v>
      </c>
      <c r="B469" s="0" t="s">
        <v>639</v>
      </c>
      <c r="C469" s="0" t="n">
        <v>0</v>
      </c>
      <c r="D469" s="0" t="n">
        <v>0</v>
      </c>
      <c r="E469" s="0" t="n">
        <v>0</v>
      </c>
      <c r="F469" s="0" t="s">
        <v>1266</v>
      </c>
      <c r="G469" s="0" t="n">
        <v>18</v>
      </c>
    </row>
    <row r="470" customFormat="false" ht="12.75" hidden="false" customHeight="false" outlineLevel="0" collapsed="false">
      <c r="A470" s="0" t="s">
        <v>363</v>
      </c>
      <c r="B470" s="0" t="s">
        <v>653</v>
      </c>
      <c r="C470" s="0" t="n">
        <v>0</v>
      </c>
      <c r="D470" s="0" t="n">
        <v>0</v>
      </c>
      <c r="E470" s="0" t="n">
        <v>0</v>
      </c>
      <c r="F470" s="0" t="s">
        <v>1266</v>
      </c>
      <c r="G470" s="0" t="n">
        <v>18</v>
      </c>
    </row>
    <row r="471" customFormat="false" ht="12.75" hidden="false" customHeight="false" outlineLevel="0" collapsed="false">
      <c r="A471" s="0" t="s">
        <v>363</v>
      </c>
      <c r="B471" s="0" t="s">
        <v>641</v>
      </c>
      <c r="C471" s="0" t="n">
        <v>4.665</v>
      </c>
      <c r="D471" s="0" t="n">
        <v>0.276</v>
      </c>
      <c r="E471" s="0" t="n">
        <v>2.208</v>
      </c>
      <c r="F471" s="0" t="s">
        <v>1266</v>
      </c>
      <c r="G471" s="0" t="n">
        <v>18</v>
      </c>
    </row>
    <row r="472" customFormat="false" ht="12.75" hidden="false" customHeight="false" outlineLevel="0" collapsed="false">
      <c r="A472" s="0" t="s">
        <v>363</v>
      </c>
      <c r="B472" s="0" t="s">
        <v>648</v>
      </c>
      <c r="C472" s="0" t="n">
        <v>0</v>
      </c>
      <c r="D472" s="0" t="n">
        <v>0</v>
      </c>
      <c r="E472" s="0" t="n">
        <v>0</v>
      </c>
      <c r="F472" s="0" t="s">
        <v>1266</v>
      </c>
      <c r="G472" s="0" t="n">
        <v>18</v>
      </c>
    </row>
    <row r="473" customFormat="false" ht="12.75" hidden="false" customHeight="false" outlineLevel="0" collapsed="false">
      <c r="A473" s="0" t="s">
        <v>363</v>
      </c>
      <c r="B473" s="0" t="s">
        <v>644</v>
      </c>
      <c r="C473" s="0" t="n">
        <v>0</v>
      </c>
      <c r="D473" s="0" t="n">
        <v>0</v>
      </c>
      <c r="E473" s="0" t="n">
        <v>0</v>
      </c>
      <c r="F473" s="0" t="s">
        <v>1266</v>
      </c>
      <c r="G473" s="0" t="n">
        <v>18</v>
      </c>
    </row>
    <row r="474" customFormat="false" ht="12.75" hidden="false" customHeight="false" outlineLevel="0" collapsed="false">
      <c r="A474" s="0" t="s">
        <v>363</v>
      </c>
      <c r="B474" s="0" t="s">
        <v>646</v>
      </c>
      <c r="C474" s="0" t="n">
        <v>0</v>
      </c>
      <c r="D474" s="0" t="n">
        <v>0</v>
      </c>
      <c r="E474" s="0" t="n">
        <v>0</v>
      </c>
      <c r="F474" s="0" t="s">
        <v>1266</v>
      </c>
      <c r="G474" s="0" t="n">
        <v>18</v>
      </c>
    </row>
    <row r="475" customFormat="false" ht="12.75" hidden="false" customHeight="false" outlineLevel="0" collapsed="false">
      <c r="A475" s="0" t="s">
        <v>363</v>
      </c>
      <c r="B475" s="0" t="s">
        <v>655</v>
      </c>
      <c r="C475" s="0" t="n">
        <v>0.01</v>
      </c>
      <c r="D475" s="0" t="n">
        <v>0</v>
      </c>
      <c r="E475" s="0" t="n">
        <v>0.006</v>
      </c>
      <c r="F475" s="0" t="s">
        <v>1266</v>
      </c>
      <c r="G475" s="0" t="n">
        <v>18</v>
      </c>
    </row>
    <row r="476" customFormat="false" ht="12.75" hidden="false" customHeight="false" outlineLevel="0" collapsed="false">
      <c r="A476" s="0" t="s">
        <v>363</v>
      </c>
      <c r="B476" s="0" t="s">
        <v>657</v>
      </c>
      <c r="C476" s="0" t="n">
        <v>0</v>
      </c>
      <c r="D476" s="0" t="n">
        <v>0</v>
      </c>
      <c r="E476" s="0" t="n">
        <v>0</v>
      </c>
      <c r="F476" s="0" t="s">
        <v>1266</v>
      </c>
      <c r="G476" s="0" t="n">
        <v>18</v>
      </c>
    </row>
    <row r="477" customFormat="false" ht="12.75" hidden="false" customHeight="false" outlineLevel="0" collapsed="false">
      <c r="A477" s="0" t="s">
        <v>363</v>
      </c>
      <c r="B477" s="0" t="s">
        <v>659</v>
      </c>
      <c r="C477" s="0" t="n">
        <v>1.016</v>
      </c>
      <c r="D477" s="0" t="n">
        <v>0.06</v>
      </c>
      <c r="E477" s="0" t="n">
        <v>0.481</v>
      </c>
      <c r="F477" s="0" t="s">
        <v>1266</v>
      </c>
      <c r="G477" s="0" t="n">
        <v>18</v>
      </c>
    </row>
    <row r="478" customFormat="false" ht="12.75" hidden="false" customHeight="false" outlineLevel="0" collapsed="false">
      <c r="A478" s="0" t="s">
        <v>363</v>
      </c>
      <c r="B478" s="0" t="s">
        <v>661</v>
      </c>
      <c r="C478" s="0" t="n">
        <v>1.813</v>
      </c>
      <c r="D478" s="0" t="n">
        <v>0.107</v>
      </c>
      <c r="E478" s="0" t="n">
        <v>0.858</v>
      </c>
      <c r="F478" s="0" t="s">
        <v>1266</v>
      </c>
      <c r="G478" s="0" t="n">
        <v>18</v>
      </c>
    </row>
    <row r="479" customFormat="false" ht="12.75" hidden="false" customHeight="false" outlineLevel="0" collapsed="false">
      <c r="A479" s="0" t="s">
        <v>363</v>
      </c>
      <c r="B479" s="0" t="s">
        <v>663</v>
      </c>
      <c r="C479" s="0" t="n">
        <v>1.658</v>
      </c>
      <c r="D479" s="0" t="n">
        <v>0.098</v>
      </c>
      <c r="E479" s="0" t="n">
        <v>0.785</v>
      </c>
      <c r="F479" s="0" t="s">
        <v>1266</v>
      </c>
      <c r="G479" s="0" t="n">
        <v>18</v>
      </c>
    </row>
    <row r="480" customFormat="false" ht="12.75" hidden="false" customHeight="false" outlineLevel="0" collapsed="false">
      <c r="A480" s="0" t="s">
        <v>363</v>
      </c>
      <c r="B480" s="0" t="s">
        <v>666</v>
      </c>
      <c r="C480" s="0" t="n">
        <v>0</v>
      </c>
      <c r="D480" s="0" t="n">
        <v>0</v>
      </c>
      <c r="E480" s="0" t="n">
        <v>0</v>
      </c>
      <c r="F480" s="0" t="s">
        <v>1266</v>
      </c>
      <c r="G480" s="0" t="n">
        <v>18</v>
      </c>
    </row>
    <row r="481" customFormat="false" ht="12.75" hidden="false" customHeight="false" outlineLevel="0" collapsed="false">
      <c r="A481" s="0" t="s">
        <v>363</v>
      </c>
      <c r="B481" s="0" t="s">
        <v>668</v>
      </c>
      <c r="C481" s="0" t="n">
        <v>0.767</v>
      </c>
      <c r="D481" s="0" t="n">
        <v>0.045</v>
      </c>
      <c r="E481" s="0" t="n">
        <v>0.363</v>
      </c>
      <c r="F481" s="0" t="s">
        <v>1266</v>
      </c>
      <c r="G481" s="0" t="n">
        <v>18</v>
      </c>
    </row>
    <row r="482" customFormat="false" ht="12.75" hidden="false" customHeight="false" outlineLevel="0" collapsed="false">
      <c r="A482" s="0" t="s">
        <v>363</v>
      </c>
      <c r="B482" s="0" t="s">
        <v>670</v>
      </c>
      <c r="C482" s="0" t="n">
        <v>0</v>
      </c>
      <c r="D482" s="0" t="n">
        <v>0</v>
      </c>
      <c r="E482" s="0" t="n">
        <v>0</v>
      </c>
      <c r="F482" s="0" t="s">
        <v>1266</v>
      </c>
      <c r="G482" s="0" t="n">
        <v>18</v>
      </c>
    </row>
    <row r="483" customFormat="false" ht="12.75" hidden="false" customHeight="false" outlineLevel="0" collapsed="false">
      <c r="A483" s="0" t="s">
        <v>363</v>
      </c>
      <c r="B483" s="0" t="s">
        <v>693</v>
      </c>
      <c r="C483" s="0" t="n">
        <v>0</v>
      </c>
      <c r="D483" s="0" t="n">
        <v>0</v>
      </c>
      <c r="E483" s="0" t="n">
        <v>0</v>
      </c>
      <c r="F483" s="0" t="s">
        <v>1266</v>
      </c>
      <c r="G483" s="0" t="n">
        <v>18</v>
      </c>
    </row>
    <row r="484" customFormat="false" ht="12.75" hidden="false" customHeight="false" outlineLevel="0" collapsed="false">
      <c r="A484" s="0" t="s">
        <v>363</v>
      </c>
      <c r="B484" s="0" t="s">
        <v>672</v>
      </c>
      <c r="C484" s="0" t="n">
        <v>0</v>
      </c>
      <c r="D484" s="0" t="n">
        <v>0</v>
      </c>
      <c r="E484" s="0" t="n">
        <v>0</v>
      </c>
      <c r="F484" s="0" t="s">
        <v>1266</v>
      </c>
      <c r="G484" s="0" t="n">
        <v>18</v>
      </c>
    </row>
    <row r="485" customFormat="false" ht="12.75" hidden="false" customHeight="false" outlineLevel="0" collapsed="false">
      <c r="A485" s="0" t="s">
        <v>363</v>
      </c>
      <c r="B485" s="0" t="s">
        <v>674</v>
      </c>
      <c r="C485" s="0" t="n">
        <v>0</v>
      </c>
      <c r="D485" s="0" t="n">
        <v>0</v>
      </c>
      <c r="E485" s="0" t="n">
        <v>0</v>
      </c>
      <c r="F485" s="0" t="s">
        <v>1266</v>
      </c>
      <c r="G485" s="0" t="n">
        <v>18</v>
      </c>
    </row>
    <row r="486" customFormat="false" ht="12.75" hidden="false" customHeight="false" outlineLevel="0" collapsed="false">
      <c r="A486" s="0" t="s">
        <v>363</v>
      </c>
      <c r="B486" s="0" t="s">
        <v>676</v>
      </c>
      <c r="C486" s="0" t="n">
        <v>0.215</v>
      </c>
      <c r="D486" s="0" t="n">
        <v>0.013</v>
      </c>
      <c r="E486" s="0" t="n">
        <v>0.102</v>
      </c>
      <c r="F486" s="0" t="s">
        <v>1266</v>
      </c>
      <c r="G486" s="0" t="n">
        <v>18</v>
      </c>
    </row>
    <row r="487" customFormat="false" ht="12.75" hidden="false" customHeight="false" outlineLevel="0" collapsed="false">
      <c r="A487" s="0" t="s">
        <v>363</v>
      </c>
      <c r="B487" s="0" t="s">
        <v>679</v>
      </c>
      <c r="C487" s="0" t="n">
        <v>0.691</v>
      </c>
      <c r="D487" s="0" t="n">
        <v>0.041</v>
      </c>
      <c r="E487" s="0" t="n">
        <v>0.327</v>
      </c>
      <c r="F487" s="0" t="s">
        <v>1266</v>
      </c>
      <c r="G487" s="0" t="n">
        <v>18</v>
      </c>
    </row>
    <row r="488" customFormat="false" ht="12.75" hidden="false" customHeight="false" outlineLevel="0" collapsed="false">
      <c r="A488" s="0" t="s">
        <v>363</v>
      </c>
      <c r="B488" s="0" t="s">
        <v>681</v>
      </c>
      <c r="C488" s="0" t="n">
        <v>0</v>
      </c>
      <c r="D488" s="0" t="n">
        <v>0</v>
      </c>
      <c r="E488" s="0" t="n">
        <v>0</v>
      </c>
      <c r="F488" s="0" t="s">
        <v>1266</v>
      </c>
      <c r="G488" s="0" t="n">
        <v>18</v>
      </c>
    </row>
    <row r="489" customFormat="false" ht="12.75" hidden="false" customHeight="false" outlineLevel="0" collapsed="false">
      <c r="A489" s="0" t="s">
        <v>363</v>
      </c>
      <c r="B489" s="0" t="s">
        <v>683</v>
      </c>
      <c r="C489" s="0" t="n">
        <v>0</v>
      </c>
      <c r="D489" s="0" t="n">
        <v>0</v>
      </c>
      <c r="E489" s="0" t="n">
        <v>0</v>
      </c>
      <c r="F489" s="0" t="s">
        <v>1266</v>
      </c>
      <c r="G489" s="0" t="n">
        <v>18</v>
      </c>
    </row>
    <row r="490" customFormat="false" ht="12.75" hidden="false" customHeight="false" outlineLevel="0" collapsed="false">
      <c r="A490" s="0" t="s">
        <v>363</v>
      </c>
      <c r="B490" s="0" t="s">
        <v>685</v>
      </c>
      <c r="C490" s="0" t="n">
        <v>0.803</v>
      </c>
      <c r="D490" s="0" t="n">
        <v>0.047</v>
      </c>
      <c r="E490" s="0" t="n">
        <v>0.38</v>
      </c>
      <c r="F490" s="0" t="s">
        <v>1266</v>
      </c>
      <c r="G490" s="0" t="n">
        <v>18</v>
      </c>
    </row>
    <row r="491" customFormat="false" ht="12.75" hidden="false" customHeight="false" outlineLevel="0" collapsed="false">
      <c r="A491" s="0" t="s">
        <v>363</v>
      </c>
      <c r="B491" s="0" t="s">
        <v>688</v>
      </c>
      <c r="C491" s="0" t="n">
        <v>0</v>
      </c>
      <c r="D491" s="0" t="n">
        <v>0</v>
      </c>
      <c r="E491" s="0" t="n">
        <v>0</v>
      </c>
      <c r="F491" s="0" t="s">
        <v>1266</v>
      </c>
      <c r="G491" s="0" t="n">
        <v>18</v>
      </c>
    </row>
    <row r="492" customFormat="false" ht="12.75" hidden="false" customHeight="false" outlineLevel="0" collapsed="false">
      <c r="A492" s="0" t="s">
        <v>363</v>
      </c>
      <c r="B492" s="0" t="s">
        <v>690</v>
      </c>
      <c r="C492" s="0" t="n">
        <v>0.019</v>
      </c>
      <c r="D492" s="0" t="n">
        <v>0.001</v>
      </c>
      <c r="E492" s="0" t="n">
        <v>0.009</v>
      </c>
      <c r="F492" s="0" t="s">
        <v>1266</v>
      </c>
      <c r="G492" s="0" t="n">
        <v>18</v>
      </c>
    </row>
    <row r="493" customFormat="false" ht="12.75" hidden="false" customHeight="false" outlineLevel="0" collapsed="false">
      <c r="A493" s="0" t="s">
        <v>363</v>
      </c>
      <c r="B493" s="0" t="s">
        <v>697</v>
      </c>
      <c r="C493" s="0" t="n">
        <v>0.047</v>
      </c>
      <c r="D493" s="0" t="n">
        <v>0.003</v>
      </c>
      <c r="E493" s="0" t="n">
        <v>0.022</v>
      </c>
      <c r="F493" s="0" t="s">
        <v>1266</v>
      </c>
      <c r="G493" s="0" t="n">
        <v>18</v>
      </c>
    </row>
    <row r="494" customFormat="false" ht="12.75" hidden="false" customHeight="false" outlineLevel="0" collapsed="false">
      <c r="A494" s="0" t="s">
        <v>363</v>
      </c>
      <c r="B494" s="0" t="s">
        <v>700</v>
      </c>
      <c r="C494" s="0" t="n">
        <v>0</v>
      </c>
      <c r="D494" s="0" t="n">
        <v>0</v>
      </c>
      <c r="E494" s="0" t="n">
        <v>0</v>
      </c>
      <c r="F494" s="0" t="s">
        <v>1266</v>
      </c>
      <c r="G494" s="0" t="n">
        <v>18</v>
      </c>
    </row>
    <row r="495" customFormat="false" ht="12.75" hidden="false" customHeight="false" outlineLevel="0" collapsed="false">
      <c r="A495" s="0" t="s">
        <v>363</v>
      </c>
      <c r="B495" s="0" t="s">
        <v>702</v>
      </c>
      <c r="C495" s="0" t="n">
        <v>0.089</v>
      </c>
      <c r="D495" s="0" t="n">
        <v>0.005</v>
      </c>
      <c r="E495" s="0" t="n">
        <v>0.042</v>
      </c>
      <c r="F495" s="0" t="s">
        <v>1266</v>
      </c>
      <c r="G495" s="0" t="n">
        <v>18</v>
      </c>
    </row>
    <row r="496" customFormat="false" ht="12.75" hidden="false" customHeight="false" outlineLevel="0" collapsed="false">
      <c r="A496" s="0" t="s">
        <v>363</v>
      </c>
      <c r="B496" s="0" t="s">
        <v>695</v>
      </c>
      <c r="C496" s="0" t="n">
        <v>0</v>
      </c>
      <c r="D496" s="0" t="n">
        <v>0</v>
      </c>
      <c r="E496" s="0" t="n">
        <v>0</v>
      </c>
      <c r="F496" s="0" t="s">
        <v>1266</v>
      </c>
      <c r="G496" s="0" t="n">
        <v>18</v>
      </c>
    </row>
    <row r="497" customFormat="false" ht="12.75" hidden="false" customHeight="false" outlineLevel="0" collapsed="false">
      <c r="A497" s="0" t="s">
        <v>363</v>
      </c>
      <c r="B497" s="0" t="s">
        <v>704</v>
      </c>
      <c r="C497" s="0" t="n">
        <v>0.09</v>
      </c>
      <c r="D497" s="0" t="n">
        <v>0.01</v>
      </c>
      <c r="E497" s="0" t="n">
        <v>0.045</v>
      </c>
      <c r="F497" s="0" t="s">
        <v>1266</v>
      </c>
      <c r="G497" s="0" t="n">
        <v>18</v>
      </c>
    </row>
    <row r="498" customFormat="false" ht="12.75" hidden="false" customHeight="false" outlineLevel="0" collapsed="false">
      <c r="A498" s="0" t="s">
        <v>363</v>
      </c>
      <c r="B498" s="0" t="s">
        <v>706</v>
      </c>
      <c r="C498" s="0" t="n">
        <v>0</v>
      </c>
      <c r="D498" s="0" t="n">
        <v>0</v>
      </c>
      <c r="E498" s="0" t="n">
        <v>0</v>
      </c>
      <c r="F498" s="0" t="s">
        <v>1266</v>
      </c>
      <c r="G498" s="0" t="n">
        <v>18</v>
      </c>
    </row>
    <row r="499" customFormat="false" ht="12.75" hidden="false" customHeight="false" outlineLevel="0" collapsed="false">
      <c r="A499" s="0" t="s">
        <v>363</v>
      </c>
      <c r="B499" s="0" t="s">
        <v>708</v>
      </c>
      <c r="C499" s="0" t="n">
        <v>0</v>
      </c>
      <c r="D499" s="0" t="n">
        <v>0</v>
      </c>
      <c r="E499" s="0" t="n">
        <v>0</v>
      </c>
      <c r="F499" s="0" t="s">
        <v>1266</v>
      </c>
      <c r="G499" s="0" t="n">
        <v>18</v>
      </c>
    </row>
    <row r="500" customFormat="false" ht="12.75" hidden="false" customHeight="false" outlineLevel="0" collapsed="false">
      <c r="A500" s="0" t="s">
        <v>363</v>
      </c>
      <c r="B500" s="0" t="s">
        <v>710</v>
      </c>
      <c r="C500" s="0" t="n">
        <v>0</v>
      </c>
      <c r="D500" s="0" t="n">
        <v>0</v>
      </c>
      <c r="E500" s="0" t="n">
        <v>0</v>
      </c>
      <c r="F500" s="0" t="s">
        <v>1266</v>
      </c>
      <c r="G500" s="0" t="n">
        <v>18</v>
      </c>
    </row>
    <row r="501" customFormat="false" ht="12.75" hidden="false" customHeight="false" outlineLevel="0" collapsed="false">
      <c r="A501" s="0" t="s">
        <v>363</v>
      </c>
      <c r="B501" s="0" t="s">
        <v>712</v>
      </c>
      <c r="C501" s="0" t="n">
        <v>0</v>
      </c>
      <c r="D501" s="0" t="n">
        <v>0</v>
      </c>
      <c r="E501" s="0" t="n">
        <v>0</v>
      </c>
      <c r="F501" s="0" t="s">
        <v>1266</v>
      </c>
      <c r="G501" s="0" t="n">
        <v>18</v>
      </c>
    </row>
    <row r="502" customFormat="false" ht="12.75" hidden="false" customHeight="false" outlineLevel="0" collapsed="false">
      <c r="A502" s="0" t="s">
        <v>363</v>
      </c>
      <c r="B502" s="0" t="s">
        <v>714</v>
      </c>
      <c r="C502" s="0" t="n">
        <v>0</v>
      </c>
      <c r="D502" s="0" t="n">
        <v>0</v>
      </c>
      <c r="E502" s="0" t="n">
        <v>0</v>
      </c>
      <c r="F502" s="0" t="s">
        <v>1266</v>
      </c>
      <c r="G502" s="0" t="n">
        <v>18</v>
      </c>
    </row>
    <row r="503" customFormat="false" ht="12.75" hidden="false" customHeight="false" outlineLevel="0" collapsed="false">
      <c r="A503" s="0" t="s">
        <v>363</v>
      </c>
      <c r="B503" s="0" t="s">
        <v>716</v>
      </c>
      <c r="C503" s="0" t="n">
        <v>0</v>
      </c>
      <c r="D503" s="0" t="n">
        <v>0</v>
      </c>
      <c r="E503" s="0" t="n">
        <v>0</v>
      </c>
      <c r="F503" s="0" t="s">
        <v>1266</v>
      </c>
      <c r="G503" s="0" t="n">
        <v>18</v>
      </c>
    </row>
    <row r="504" customFormat="false" ht="12.75" hidden="false" customHeight="false" outlineLevel="0" collapsed="false">
      <c r="A504" s="0" t="s">
        <v>363</v>
      </c>
      <c r="B504" s="0" t="s">
        <v>718</v>
      </c>
      <c r="C504" s="0" t="n">
        <v>0</v>
      </c>
      <c r="D504" s="0" t="n">
        <v>0</v>
      </c>
      <c r="E504" s="0" t="n">
        <v>0</v>
      </c>
      <c r="F504" s="0" t="s">
        <v>1266</v>
      </c>
      <c r="G504" s="0" t="n">
        <v>18</v>
      </c>
    </row>
    <row r="505" customFormat="false" ht="12.75" hidden="false" customHeight="false" outlineLevel="0" collapsed="false">
      <c r="A505" s="0" t="s">
        <v>363</v>
      </c>
      <c r="B505" s="0" t="s">
        <v>720</v>
      </c>
      <c r="C505" s="0" t="n">
        <v>0</v>
      </c>
      <c r="D505" s="0" t="n">
        <v>0</v>
      </c>
      <c r="E505" s="0" t="n">
        <v>0</v>
      </c>
      <c r="F505" s="0" t="s">
        <v>1266</v>
      </c>
      <c r="G505" s="0" t="n">
        <v>18</v>
      </c>
    </row>
    <row r="506" customFormat="false" ht="12.75" hidden="false" customHeight="false" outlineLevel="0" collapsed="false">
      <c r="A506" s="0" t="s">
        <v>363</v>
      </c>
      <c r="B506" s="0" t="s">
        <v>722</v>
      </c>
      <c r="C506" s="0" t="n">
        <v>0</v>
      </c>
      <c r="D506" s="0" t="n">
        <v>0</v>
      </c>
      <c r="E506" s="0" t="n">
        <v>0</v>
      </c>
      <c r="F506" s="0" t="s">
        <v>1266</v>
      </c>
      <c r="G506" s="0" t="n">
        <v>18</v>
      </c>
    </row>
    <row r="507" customFormat="false" ht="12.75" hidden="false" customHeight="false" outlineLevel="0" collapsed="false">
      <c r="A507" s="0" t="s">
        <v>363</v>
      </c>
      <c r="B507" s="0" t="s">
        <v>724</v>
      </c>
      <c r="C507" s="0" t="n">
        <v>0.938</v>
      </c>
      <c r="D507" s="0" t="n">
        <v>0.055</v>
      </c>
      <c r="E507" s="0" t="n">
        <v>0.444</v>
      </c>
      <c r="F507" s="0" t="s">
        <v>1266</v>
      </c>
      <c r="G507" s="0" t="n">
        <v>18</v>
      </c>
    </row>
    <row r="508" customFormat="false" ht="12.75" hidden="false" customHeight="false" outlineLevel="0" collapsed="false">
      <c r="A508" s="0" t="s">
        <v>363</v>
      </c>
      <c r="B508" s="0" t="s">
        <v>727</v>
      </c>
      <c r="C508" s="0" t="n">
        <v>0.313</v>
      </c>
      <c r="D508" s="0" t="n">
        <v>0.019</v>
      </c>
      <c r="E508" s="0" t="n">
        <v>0.148</v>
      </c>
      <c r="F508" s="0" t="s">
        <v>1266</v>
      </c>
      <c r="G508" s="0" t="n">
        <v>18</v>
      </c>
    </row>
    <row r="509" customFormat="false" ht="12.75" hidden="false" customHeight="false" outlineLevel="0" collapsed="false">
      <c r="A509" s="0" t="s">
        <v>363</v>
      </c>
      <c r="B509" s="0" t="s">
        <v>730</v>
      </c>
      <c r="C509" s="0" t="n">
        <v>0</v>
      </c>
      <c r="D509" s="0" t="n">
        <v>0</v>
      </c>
      <c r="E509" s="0" t="n">
        <v>0</v>
      </c>
      <c r="F509" s="0" t="s">
        <v>1266</v>
      </c>
      <c r="G509" s="0" t="n">
        <v>18</v>
      </c>
    </row>
    <row r="510" customFormat="false" ht="12.75" hidden="false" customHeight="false" outlineLevel="0" collapsed="false">
      <c r="A510" s="0" t="s">
        <v>363</v>
      </c>
      <c r="B510" s="0" t="s">
        <v>1179</v>
      </c>
      <c r="C510" s="0" t="n">
        <v>0</v>
      </c>
      <c r="D510" s="0" t="n">
        <v>0</v>
      </c>
      <c r="E510" s="0" t="n">
        <v>0</v>
      </c>
      <c r="F510" s="0" t="s">
        <v>1266</v>
      </c>
      <c r="G510" s="0" t="n">
        <v>18</v>
      </c>
    </row>
    <row r="511" customFormat="false" ht="12.75" hidden="false" customHeight="false" outlineLevel="0" collapsed="false">
      <c r="A511" s="0" t="s">
        <v>363</v>
      </c>
      <c r="B511" s="0" t="s">
        <v>1201</v>
      </c>
      <c r="C511" s="0" t="n">
        <v>0</v>
      </c>
      <c r="D511" s="0" t="n">
        <v>0</v>
      </c>
      <c r="E511" s="0" t="n">
        <v>0</v>
      </c>
      <c r="F511" s="0" t="s">
        <v>1266</v>
      </c>
      <c r="G511" s="0" t="n">
        <v>18</v>
      </c>
    </row>
    <row r="512" customFormat="false" ht="12.75" hidden="false" customHeight="false" outlineLevel="0" collapsed="false">
      <c r="A512" s="0" t="s">
        <v>363</v>
      </c>
      <c r="B512" s="0" t="s">
        <v>1204</v>
      </c>
      <c r="C512" s="0" t="n">
        <v>0</v>
      </c>
      <c r="D512" s="0" t="n">
        <v>0</v>
      </c>
      <c r="E512" s="0" t="n">
        <v>0</v>
      </c>
      <c r="F512" s="0" t="s">
        <v>1266</v>
      </c>
      <c r="G512" s="0" t="n">
        <v>18</v>
      </c>
    </row>
    <row r="513" customFormat="false" ht="12.75" hidden="false" customHeight="false" outlineLevel="0" collapsed="false">
      <c r="A513" s="0" t="s">
        <v>363</v>
      </c>
      <c r="B513" s="0" t="s">
        <v>1209</v>
      </c>
      <c r="C513" s="0" t="n">
        <v>0</v>
      </c>
      <c r="D513" s="0" t="n">
        <v>0</v>
      </c>
      <c r="E513" s="0" t="n">
        <v>0</v>
      </c>
      <c r="F513" s="0" t="s">
        <v>1266</v>
      </c>
      <c r="G513" s="0" t="n">
        <v>18</v>
      </c>
    </row>
    <row r="514" customFormat="false" ht="12.75" hidden="false" customHeight="false" outlineLevel="0" collapsed="false">
      <c r="A514" s="0" t="s">
        <v>363</v>
      </c>
      <c r="B514" s="0" t="s">
        <v>1213</v>
      </c>
      <c r="C514" s="0" t="n">
        <v>0</v>
      </c>
      <c r="D514" s="0" t="n">
        <v>0</v>
      </c>
      <c r="E514" s="0" t="n">
        <v>0</v>
      </c>
      <c r="F514" s="0" t="s">
        <v>1266</v>
      </c>
      <c r="G514" s="0" t="n">
        <v>18</v>
      </c>
    </row>
    <row r="515" customFormat="false" ht="12.75" hidden="false" customHeight="false" outlineLevel="0" collapsed="false">
      <c r="A515" s="0" t="s">
        <v>363</v>
      </c>
      <c r="B515" s="0" t="s">
        <v>1182</v>
      </c>
      <c r="C515" s="0" t="n">
        <v>0.08</v>
      </c>
      <c r="D515" s="0" t="n">
        <v>0</v>
      </c>
      <c r="E515" s="0" t="n">
        <v>0.037</v>
      </c>
      <c r="F515" s="0" t="s">
        <v>1266</v>
      </c>
      <c r="G515" s="0" t="n">
        <v>18</v>
      </c>
    </row>
    <row r="516" customFormat="false" ht="12.75" hidden="false" customHeight="false" outlineLevel="0" collapsed="false">
      <c r="A516" s="0" t="s">
        <v>363</v>
      </c>
      <c r="B516" s="0" t="s">
        <v>1184</v>
      </c>
      <c r="C516" s="0" t="n">
        <v>0</v>
      </c>
      <c r="D516" s="0" t="n">
        <v>0</v>
      </c>
      <c r="E516" s="0" t="n">
        <v>0</v>
      </c>
      <c r="F516" s="0" t="s">
        <v>1266</v>
      </c>
      <c r="G516" s="0" t="n">
        <v>18</v>
      </c>
    </row>
    <row r="517" customFormat="false" ht="12.75" hidden="false" customHeight="false" outlineLevel="0" collapsed="false">
      <c r="A517" s="0" t="s">
        <v>363</v>
      </c>
      <c r="B517" s="0" t="s">
        <v>1186</v>
      </c>
      <c r="C517" s="0" t="n">
        <v>0</v>
      </c>
      <c r="D517" s="0" t="n">
        <v>0</v>
      </c>
      <c r="E517" s="0" t="n">
        <v>0</v>
      </c>
      <c r="F517" s="0" t="s">
        <v>1266</v>
      </c>
      <c r="G517" s="0" t="n">
        <v>18</v>
      </c>
    </row>
    <row r="518" customFormat="false" ht="12.75" hidden="false" customHeight="false" outlineLevel="0" collapsed="false">
      <c r="A518" s="0" t="s">
        <v>363</v>
      </c>
      <c r="B518" s="0" t="s">
        <v>1189</v>
      </c>
      <c r="C518" s="0" t="n">
        <v>0</v>
      </c>
      <c r="D518" s="0" t="n">
        <v>0</v>
      </c>
      <c r="E518" s="0" t="n">
        <v>0</v>
      </c>
      <c r="F518" s="0" t="s">
        <v>1266</v>
      </c>
      <c r="G518" s="0" t="n">
        <v>18</v>
      </c>
    </row>
    <row r="519" customFormat="false" ht="12.75" hidden="false" customHeight="false" outlineLevel="0" collapsed="false">
      <c r="A519" s="0" t="s">
        <v>363</v>
      </c>
      <c r="B519" s="0" t="s">
        <v>1191</v>
      </c>
      <c r="C519" s="0" t="n">
        <v>0</v>
      </c>
      <c r="D519" s="0" t="n">
        <v>0</v>
      </c>
      <c r="E519" s="0" t="n">
        <v>0</v>
      </c>
      <c r="F519" s="0" t="s">
        <v>1266</v>
      </c>
      <c r="G519" s="0" t="n">
        <v>18</v>
      </c>
    </row>
    <row r="520" customFormat="false" ht="12.75" hidden="false" customHeight="false" outlineLevel="0" collapsed="false">
      <c r="A520" s="0" t="s">
        <v>363</v>
      </c>
      <c r="B520" s="0" t="s">
        <v>1194</v>
      </c>
      <c r="C520" s="0" t="n">
        <v>0</v>
      </c>
      <c r="D520" s="0" t="n">
        <v>0</v>
      </c>
      <c r="E520" s="0" t="n">
        <v>0</v>
      </c>
      <c r="F520" s="0" t="s">
        <v>1266</v>
      </c>
      <c r="G520" s="0" t="n">
        <v>18</v>
      </c>
    </row>
    <row r="521" customFormat="false" ht="12.75" hidden="false" customHeight="false" outlineLevel="0" collapsed="false">
      <c r="A521" s="0" t="s">
        <v>363</v>
      </c>
      <c r="B521" s="0" t="s">
        <v>1196</v>
      </c>
      <c r="C521" s="0" t="n">
        <v>0</v>
      </c>
      <c r="D521" s="0" t="n">
        <v>0</v>
      </c>
      <c r="E521" s="0" t="n">
        <v>0</v>
      </c>
      <c r="F521" s="0" t="s">
        <v>1266</v>
      </c>
      <c r="G521" s="0" t="n">
        <v>18</v>
      </c>
    </row>
    <row r="522" customFormat="false" ht="12.75" hidden="false" customHeight="false" outlineLevel="0" collapsed="false">
      <c r="A522" s="0" t="s">
        <v>363</v>
      </c>
      <c r="B522" s="0" t="s">
        <v>1199</v>
      </c>
      <c r="C522" s="0" t="n">
        <v>0</v>
      </c>
      <c r="D522" s="0" t="n">
        <v>0</v>
      </c>
      <c r="E522" s="0" t="n">
        <v>0</v>
      </c>
      <c r="F522" s="0" t="s">
        <v>1266</v>
      </c>
      <c r="G522" s="0" t="n">
        <v>18</v>
      </c>
    </row>
    <row r="523" customFormat="false" ht="12.75" hidden="false" customHeight="false" outlineLevel="0" collapsed="false">
      <c r="A523" s="0" t="s">
        <v>363</v>
      </c>
      <c r="B523" s="0" t="s">
        <v>732</v>
      </c>
      <c r="C523" s="0" t="n">
        <v>0.27</v>
      </c>
      <c r="D523" s="0" t="n">
        <v>0.016</v>
      </c>
      <c r="E523" s="0" t="n">
        <v>0.128</v>
      </c>
      <c r="F523" s="0" t="s">
        <v>1266</v>
      </c>
      <c r="G523" s="0" t="n">
        <v>18</v>
      </c>
    </row>
    <row r="524" customFormat="false" ht="12.75" hidden="false" customHeight="false" outlineLevel="0" collapsed="false">
      <c r="A524" s="0" t="s">
        <v>363</v>
      </c>
      <c r="B524" s="0" t="s">
        <v>734</v>
      </c>
      <c r="C524" s="0" t="n">
        <v>0.27</v>
      </c>
      <c r="D524" s="0" t="n">
        <v>0.016</v>
      </c>
      <c r="E524" s="0" t="n">
        <v>0.128</v>
      </c>
      <c r="F524" s="0" t="s">
        <v>1266</v>
      </c>
      <c r="G524" s="0" t="n">
        <v>18</v>
      </c>
    </row>
    <row r="525" customFormat="false" ht="12.75" hidden="false" customHeight="false" outlineLevel="0" collapsed="false">
      <c r="A525" s="0" t="s">
        <v>363</v>
      </c>
      <c r="B525" s="0" t="s">
        <v>736</v>
      </c>
      <c r="C525" s="0" t="n">
        <v>0</v>
      </c>
      <c r="D525" s="0" t="n">
        <v>0</v>
      </c>
      <c r="E525" s="0" t="n">
        <v>0</v>
      </c>
      <c r="F525" s="0" t="s">
        <v>1266</v>
      </c>
      <c r="G525" s="0" t="n">
        <v>18</v>
      </c>
    </row>
    <row r="526" customFormat="false" ht="12.75" hidden="false" customHeight="false" outlineLevel="0" collapsed="false">
      <c r="A526" s="0" t="s">
        <v>363</v>
      </c>
      <c r="B526" s="0" t="s">
        <v>738</v>
      </c>
      <c r="C526" s="0" t="n">
        <v>0</v>
      </c>
      <c r="D526" s="0" t="n">
        <v>0</v>
      </c>
      <c r="E526" s="0" t="n">
        <v>0</v>
      </c>
      <c r="F526" s="0" t="s">
        <v>1266</v>
      </c>
      <c r="G526" s="0" t="n">
        <v>18</v>
      </c>
    </row>
    <row r="527" customFormat="false" ht="12.75" hidden="false" customHeight="false" outlineLevel="0" collapsed="false">
      <c r="A527" s="0" t="s">
        <v>363</v>
      </c>
      <c r="B527" s="0" t="s">
        <v>740</v>
      </c>
      <c r="C527" s="0" t="n">
        <v>0.389</v>
      </c>
      <c r="D527" s="0" t="n">
        <v>0.023</v>
      </c>
      <c r="E527" s="0" t="n">
        <v>0.184</v>
      </c>
      <c r="F527" s="0" t="s">
        <v>1266</v>
      </c>
      <c r="G527" s="0" t="n">
        <v>18</v>
      </c>
    </row>
    <row r="528" customFormat="false" ht="12.75" hidden="false" customHeight="false" outlineLevel="0" collapsed="false">
      <c r="A528" s="0" t="s">
        <v>363</v>
      </c>
      <c r="B528" s="0" t="s">
        <v>742</v>
      </c>
      <c r="C528" s="0" t="n">
        <v>0.1</v>
      </c>
      <c r="D528" s="0" t="n">
        <v>0.006</v>
      </c>
      <c r="E528" s="0" t="n">
        <v>0.047</v>
      </c>
      <c r="F528" s="0" t="s">
        <v>1266</v>
      </c>
      <c r="G528" s="0" t="n">
        <v>18</v>
      </c>
    </row>
    <row r="529" customFormat="false" ht="12.75" hidden="false" customHeight="false" outlineLevel="0" collapsed="false">
      <c r="A529" s="0" t="s">
        <v>363</v>
      </c>
      <c r="B529" s="0" t="s">
        <v>745</v>
      </c>
      <c r="C529" s="0" t="n">
        <v>0</v>
      </c>
      <c r="D529" s="0" t="n">
        <v>0</v>
      </c>
      <c r="E529" s="0" t="n">
        <v>0</v>
      </c>
      <c r="F529" s="0" t="s">
        <v>1266</v>
      </c>
      <c r="G529" s="0" t="n">
        <v>18</v>
      </c>
    </row>
    <row r="530" customFormat="false" ht="12.75" hidden="false" customHeight="false" outlineLevel="0" collapsed="false">
      <c r="A530" s="0" t="s">
        <v>363</v>
      </c>
      <c r="B530" s="0" t="s">
        <v>747</v>
      </c>
      <c r="C530" s="0" t="n">
        <v>0.197</v>
      </c>
      <c r="D530" s="0" t="n">
        <v>0.012</v>
      </c>
      <c r="E530" s="0" t="n">
        <v>0.093</v>
      </c>
      <c r="F530" s="0" t="s">
        <v>1266</v>
      </c>
      <c r="G530" s="0" t="n">
        <v>18</v>
      </c>
    </row>
    <row r="531" customFormat="false" ht="12.75" hidden="false" customHeight="false" outlineLevel="0" collapsed="false">
      <c r="A531" s="0" t="s">
        <v>363</v>
      </c>
      <c r="B531" s="0" t="s">
        <v>749</v>
      </c>
      <c r="C531" s="0" t="n">
        <v>0</v>
      </c>
      <c r="D531" s="0" t="n">
        <v>0</v>
      </c>
      <c r="E531" s="0" t="n">
        <v>0</v>
      </c>
      <c r="F531" s="0" t="s">
        <v>1266</v>
      </c>
      <c r="G531" s="0" t="n">
        <v>18</v>
      </c>
    </row>
    <row r="532" customFormat="false" ht="12.75" hidden="false" customHeight="false" outlineLevel="0" collapsed="false">
      <c r="A532" s="0" t="s">
        <v>363</v>
      </c>
      <c r="B532" s="0" t="s">
        <v>754</v>
      </c>
      <c r="C532" s="0" t="n">
        <v>0</v>
      </c>
      <c r="D532" s="0" t="n">
        <v>0</v>
      </c>
      <c r="E532" s="0" t="n">
        <v>0</v>
      </c>
      <c r="F532" s="0" t="s">
        <v>1266</v>
      </c>
      <c r="G532" s="0" t="n">
        <v>18</v>
      </c>
    </row>
    <row r="533" customFormat="false" ht="12.75" hidden="false" customHeight="false" outlineLevel="0" collapsed="false">
      <c r="A533" s="0" t="s">
        <v>363</v>
      </c>
      <c r="B533" s="0" t="s">
        <v>751</v>
      </c>
      <c r="C533" s="0" t="n">
        <v>0.275</v>
      </c>
      <c r="D533" s="0" t="n">
        <v>0.016</v>
      </c>
      <c r="E533" s="0" t="n">
        <v>0.13</v>
      </c>
      <c r="F533" s="0" t="s">
        <v>1266</v>
      </c>
      <c r="G533" s="0" t="n">
        <v>18</v>
      </c>
    </row>
    <row r="534" customFormat="false" ht="12.75" hidden="false" customHeight="false" outlineLevel="0" collapsed="false">
      <c r="A534" s="0" t="s">
        <v>363</v>
      </c>
      <c r="B534" s="0" t="s">
        <v>756</v>
      </c>
      <c r="C534" s="0" t="n">
        <v>0</v>
      </c>
      <c r="D534" s="0" t="n">
        <v>0</v>
      </c>
      <c r="E534" s="0" t="n">
        <v>0</v>
      </c>
      <c r="F534" s="0" t="s">
        <v>1266</v>
      </c>
      <c r="G534" s="0" t="n">
        <v>18</v>
      </c>
    </row>
    <row r="535" customFormat="false" ht="12.75" hidden="false" customHeight="false" outlineLevel="0" collapsed="false">
      <c r="A535" s="0" t="s">
        <v>363</v>
      </c>
      <c r="B535" s="0" t="s">
        <v>758</v>
      </c>
      <c r="C535" s="0" t="n">
        <v>0.891</v>
      </c>
      <c r="D535" s="0" t="n">
        <v>0.053</v>
      </c>
      <c r="E535" s="0" t="n">
        <v>0.422</v>
      </c>
      <c r="F535" s="0" t="s">
        <v>1266</v>
      </c>
      <c r="G535" s="0" t="n">
        <v>18</v>
      </c>
    </row>
    <row r="536" customFormat="false" ht="12.75" hidden="false" customHeight="false" outlineLevel="0" collapsed="false">
      <c r="A536" s="0" t="s">
        <v>363</v>
      </c>
      <c r="B536" s="0" t="s">
        <v>760</v>
      </c>
      <c r="C536" s="0" t="n">
        <v>0</v>
      </c>
      <c r="D536" s="0" t="n">
        <v>0</v>
      </c>
      <c r="E536" s="0" t="n">
        <v>0</v>
      </c>
      <c r="F536" s="0" t="s">
        <v>1266</v>
      </c>
      <c r="G536" s="0" t="n">
        <v>18</v>
      </c>
    </row>
    <row r="537" customFormat="false" ht="12.75" hidden="false" customHeight="false" outlineLevel="0" collapsed="false">
      <c r="A537" s="0" t="s">
        <v>363</v>
      </c>
      <c r="B537" s="0" t="s">
        <v>763</v>
      </c>
      <c r="C537" s="0" t="n">
        <v>0.036</v>
      </c>
      <c r="D537" s="0" t="n">
        <v>0.002</v>
      </c>
      <c r="E537" s="0" t="n">
        <v>0.017</v>
      </c>
      <c r="F537" s="0" t="s">
        <v>1266</v>
      </c>
      <c r="G537" s="0" t="n">
        <v>18</v>
      </c>
    </row>
    <row r="538" customFormat="false" ht="12.75" hidden="false" customHeight="false" outlineLevel="0" collapsed="false">
      <c r="A538" s="0" t="s">
        <v>363</v>
      </c>
      <c r="B538" s="0" t="s">
        <v>766</v>
      </c>
      <c r="C538" s="0" t="n">
        <v>0.188</v>
      </c>
      <c r="D538" s="0" t="n">
        <v>0.011</v>
      </c>
      <c r="E538" s="0" t="n">
        <v>0.089</v>
      </c>
      <c r="F538" s="0" t="s">
        <v>1266</v>
      </c>
      <c r="G538" s="0" t="n">
        <v>18</v>
      </c>
    </row>
    <row r="539" customFormat="false" ht="12.75" hidden="false" customHeight="false" outlineLevel="0" collapsed="false">
      <c r="A539" s="0" t="s">
        <v>363</v>
      </c>
      <c r="B539" s="0" t="s">
        <v>768</v>
      </c>
      <c r="C539" s="0" t="n">
        <v>0</v>
      </c>
      <c r="D539" s="0" t="n">
        <v>0</v>
      </c>
      <c r="E539" s="0" t="n">
        <v>0</v>
      </c>
      <c r="F539" s="0" t="s">
        <v>1266</v>
      </c>
      <c r="G539" s="0" t="n">
        <v>18</v>
      </c>
    </row>
    <row r="540" customFormat="false" ht="12.75" hidden="false" customHeight="false" outlineLevel="0" collapsed="false">
      <c r="A540" s="0" t="s">
        <v>363</v>
      </c>
      <c r="B540" s="0" t="s">
        <v>770</v>
      </c>
      <c r="C540" s="0" t="n">
        <v>0.11</v>
      </c>
      <c r="D540" s="0" t="n">
        <v>0.01</v>
      </c>
      <c r="E540" s="0" t="n">
        <v>0.052</v>
      </c>
      <c r="F540" s="0" t="s">
        <v>1266</v>
      </c>
      <c r="G540" s="0" t="n">
        <v>18</v>
      </c>
    </row>
    <row r="541" customFormat="false" ht="12.75" hidden="false" customHeight="false" outlineLevel="0" collapsed="false">
      <c r="A541" s="0" t="s">
        <v>363</v>
      </c>
      <c r="B541" s="0" t="s">
        <v>772</v>
      </c>
      <c r="C541" s="0" t="n">
        <v>2.071</v>
      </c>
      <c r="D541" s="0" t="n">
        <v>0.122</v>
      </c>
      <c r="E541" s="0" t="n">
        <v>0.98</v>
      </c>
      <c r="F541" s="0" t="s">
        <v>1266</v>
      </c>
      <c r="G541" s="0" t="n">
        <v>18</v>
      </c>
    </row>
    <row r="542" customFormat="false" ht="12.75" hidden="false" customHeight="false" outlineLevel="0" collapsed="false">
      <c r="A542" s="0" t="s">
        <v>363</v>
      </c>
      <c r="B542" s="0" t="s">
        <v>775</v>
      </c>
      <c r="C542" s="0" t="n">
        <v>0.205</v>
      </c>
      <c r="D542" s="0" t="n">
        <v>0.012</v>
      </c>
      <c r="E542" s="0" t="n">
        <v>0.097</v>
      </c>
      <c r="F542" s="0" t="s">
        <v>1266</v>
      </c>
      <c r="G542" s="0" t="n">
        <v>18</v>
      </c>
    </row>
    <row r="543" customFormat="false" ht="12.75" hidden="false" customHeight="false" outlineLevel="0" collapsed="false">
      <c r="A543" s="0" t="s">
        <v>363</v>
      </c>
      <c r="B543" s="0" t="s">
        <v>777</v>
      </c>
      <c r="C543" s="0" t="n">
        <v>0</v>
      </c>
      <c r="D543" s="0" t="n">
        <v>0</v>
      </c>
      <c r="E543" s="0" t="n">
        <v>0</v>
      </c>
      <c r="F543" s="0" t="s">
        <v>1266</v>
      </c>
      <c r="G543" s="0" t="n">
        <v>18</v>
      </c>
    </row>
    <row r="544" customFormat="false" ht="12.75" hidden="false" customHeight="false" outlineLevel="0" collapsed="false">
      <c r="A544" s="0" t="s">
        <v>363</v>
      </c>
      <c r="B544" s="0" t="s">
        <v>779</v>
      </c>
      <c r="C544" s="0" t="n">
        <v>0.128</v>
      </c>
      <c r="D544" s="0" t="n">
        <v>0.008</v>
      </c>
      <c r="E544" s="0" t="n">
        <v>0.061</v>
      </c>
      <c r="F544" s="0" t="s">
        <v>1266</v>
      </c>
      <c r="G544" s="0" t="n">
        <v>18</v>
      </c>
    </row>
    <row r="545" customFormat="false" ht="12.75" hidden="false" customHeight="false" outlineLevel="0" collapsed="false">
      <c r="A545" s="0" t="s">
        <v>363</v>
      </c>
      <c r="B545" s="0" t="s">
        <v>781</v>
      </c>
      <c r="C545" s="0" t="n">
        <v>0</v>
      </c>
      <c r="D545" s="0" t="n">
        <v>0</v>
      </c>
      <c r="E545" s="0" t="n">
        <v>0</v>
      </c>
      <c r="F545" s="0" t="s">
        <v>1266</v>
      </c>
      <c r="G545" s="0" t="n">
        <v>18</v>
      </c>
    </row>
    <row r="546" customFormat="false" ht="12.75" hidden="false" customHeight="false" outlineLevel="0" collapsed="false">
      <c r="A546" s="0" t="s">
        <v>363</v>
      </c>
      <c r="B546" s="0" t="s">
        <v>783</v>
      </c>
      <c r="C546" s="0" t="n">
        <v>0.261</v>
      </c>
      <c r="D546" s="0" t="n">
        <v>0.015</v>
      </c>
      <c r="E546" s="0" t="n">
        <v>0.123</v>
      </c>
      <c r="F546" s="0" t="s">
        <v>1266</v>
      </c>
      <c r="G546" s="0" t="n">
        <v>18</v>
      </c>
    </row>
    <row r="547" customFormat="false" ht="12.75" hidden="false" customHeight="false" outlineLevel="0" collapsed="false">
      <c r="A547" s="0" t="s">
        <v>363</v>
      </c>
      <c r="B547" s="0" t="s">
        <v>785</v>
      </c>
      <c r="C547" s="0" t="n">
        <v>0</v>
      </c>
      <c r="D547" s="0" t="n">
        <v>0</v>
      </c>
      <c r="E547" s="0" t="n">
        <v>0</v>
      </c>
      <c r="F547" s="0" t="s">
        <v>1266</v>
      </c>
      <c r="G547" s="0" t="n">
        <v>18</v>
      </c>
    </row>
    <row r="548" customFormat="false" ht="12.75" hidden="false" customHeight="false" outlineLevel="0" collapsed="false">
      <c r="A548" s="0" t="s">
        <v>363</v>
      </c>
      <c r="B548" s="0" t="s">
        <v>787</v>
      </c>
      <c r="C548" s="0" t="n">
        <v>0.768</v>
      </c>
      <c r="D548" s="0" t="n">
        <v>0.045</v>
      </c>
      <c r="E548" s="0" t="n">
        <v>0.364</v>
      </c>
      <c r="F548" s="0" t="s">
        <v>1266</v>
      </c>
      <c r="G548" s="0" t="n">
        <v>18</v>
      </c>
    </row>
    <row r="549" customFormat="false" ht="12.75" hidden="false" customHeight="false" outlineLevel="0" collapsed="false">
      <c r="A549" s="0" t="s">
        <v>363</v>
      </c>
      <c r="B549" s="0" t="s">
        <v>789</v>
      </c>
      <c r="C549" s="0" t="n">
        <v>0</v>
      </c>
      <c r="D549" s="0" t="n">
        <v>0</v>
      </c>
      <c r="E549" s="0" t="n">
        <v>0</v>
      </c>
      <c r="F549" s="0" t="s">
        <v>1266</v>
      </c>
      <c r="G549" s="0" t="n">
        <v>18</v>
      </c>
    </row>
    <row r="550" customFormat="false" ht="12.75" hidden="false" customHeight="false" outlineLevel="0" collapsed="false">
      <c r="A550" s="0" t="s">
        <v>363</v>
      </c>
      <c r="B550" s="0" t="s">
        <v>792</v>
      </c>
      <c r="C550" s="0" t="n">
        <v>0</v>
      </c>
      <c r="D550" s="0" t="n">
        <v>0</v>
      </c>
      <c r="E550" s="0" t="n">
        <v>0</v>
      </c>
      <c r="F550" s="0" t="s">
        <v>1266</v>
      </c>
      <c r="G550" s="0" t="n">
        <v>18</v>
      </c>
    </row>
    <row r="551" customFormat="false" ht="12.75" hidden="false" customHeight="false" outlineLevel="0" collapsed="false">
      <c r="A551" s="0" t="s">
        <v>363</v>
      </c>
      <c r="B551" s="0" t="s">
        <v>794</v>
      </c>
      <c r="C551" s="0" t="n">
        <v>0</v>
      </c>
      <c r="D551" s="0" t="n">
        <v>0</v>
      </c>
      <c r="E551" s="0" t="n">
        <v>0</v>
      </c>
      <c r="F551" s="0" t="s">
        <v>1266</v>
      </c>
      <c r="G551" s="0" t="n">
        <v>18</v>
      </c>
    </row>
    <row r="552" customFormat="false" ht="12.75" hidden="false" customHeight="false" outlineLevel="0" collapsed="false">
      <c r="A552" s="0" t="s">
        <v>363</v>
      </c>
      <c r="B552" s="0" t="s">
        <v>796</v>
      </c>
      <c r="C552" s="0" t="n">
        <v>0.386</v>
      </c>
      <c r="D552" s="0" t="n">
        <v>0.023</v>
      </c>
      <c r="E552" s="0" t="n">
        <v>0.183</v>
      </c>
      <c r="F552" s="0" t="s">
        <v>1266</v>
      </c>
      <c r="G552" s="0" t="n">
        <v>18</v>
      </c>
    </row>
    <row r="553" customFormat="false" ht="12.75" hidden="false" customHeight="false" outlineLevel="0" collapsed="false">
      <c r="A553" s="0" t="s">
        <v>363</v>
      </c>
      <c r="B553" s="0" t="s">
        <v>799</v>
      </c>
      <c r="C553" s="0" t="n">
        <v>0</v>
      </c>
      <c r="D553" s="0" t="n">
        <v>0</v>
      </c>
      <c r="E553" s="0" t="n">
        <v>0</v>
      </c>
      <c r="F553" s="0" t="s">
        <v>1266</v>
      </c>
      <c r="G553" s="0" t="n">
        <v>18</v>
      </c>
    </row>
    <row r="554" customFormat="false" ht="12.75" hidden="false" customHeight="false" outlineLevel="0" collapsed="false">
      <c r="A554" s="0" t="s">
        <v>363</v>
      </c>
      <c r="B554" s="0" t="s">
        <v>818</v>
      </c>
      <c r="C554" s="0" t="n">
        <v>0</v>
      </c>
      <c r="D554" s="0" t="n">
        <v>0</v>
      </c>
      <c r="E554" s="0" t="n">
        <v>0</v>
      </c>
      <c r="F554" s="0" t="s">
        <v>1266</v>
      </c>
      <c r="G554" s="0" t="n">
        <v>18</v>
      </c>
    </row>
    <row r="555" customFormat="false" ht="12.75" hidden="false" customHeight="false" outlineLevel="0" collapsed="false">
      <c r="A555" s="0" t="s">
        <v>363</v>
      </c>
      <c r="B555" s="0" t="s">
        <v>820</v>
      </c>
      <c r="C555" s="0" t="n">
        <v>0.273</v>
      </c>
      <c r="D555" s="0" t="n">
        <v>0.016</v>
      </c>
      <c r="E555" s="0" t="n">
        <v>0.129</v>
      </c>
      <c r="F555" s="0" t="s">
        <v>1266</v>
      </c>
      <c r="G555" s="0" t="n">
        <v>18</v>
      </c>
    </row>
    <row r="556" customFormat="false" ht="12.75" hidden="false" customHeight="false" outlineLevel="0" collapsed="false">
      <c r="A556" s="0" t="s">
        <v>363</v>
      </c>
      <c r="B556" s="0" t="s">
        <v>801</v>
      </c>
      <c r="C556" s="0" t="n">
        <v>0</v>
      </c>
      <c r="D556" s="0" t="n">
        <v>0</v>
      </c>
      <c r="E556" s="0" t="n">
        <v>0</v>
      </c>
      <c r="F556" s="0" t="s">
        <v>1266</v>
      </c>
      <c r="G556" s="0" t="n">
        <v>18</v>
      </c>
    </row>
    <row r="557" customFormat="false" ht="12.75" hidden="false" customHeight="false" outlineLevel="0" collapsed="false">
      <c r="A557" s="0" t="s">
        <v>363</v>
      </c>
      <c r="B557" s="0" t="s">
        <v>803</v>
      </c>
      <c r="C557" s="0" t="n">
        <v>0</v>
      </c>
      <c r="D557" s="0" t="n">
        <v>0</v>
      </c>
      <c r="E557" s="0" t="n">
        <v>0</v>
      </c>
      <c r="F557" s="0" t="s">
        <v>1266</v>
      </c>
      <c r="G557" s="0" t="n">
        <v>18</v>
      </c>
    </row>
    <row r="558" customFormat="false" ht="12.75" hidden="false" customHeight="false" outlineLevel="0" collapsed="false">
      <c r="A558" s="0" t="s">
        <v>363</v>
      </c>
      <c r="B558" s="0" t="s">
        <v>805</v>
      </c>
      <c r="C558" s="0" t="n">
        <v>0</v>
      </c>
      <c r="D558" s="0" t="n">
        <v>0</v>
      </c>
      <c r="E558" s="0" t="n">
        <v>0</v>
      </c>
      <c r="F558" s="0" t="s">
        <v>1266</v>
      </c>
      <c r="G558" s="0" t="n">
        <v>18</v>
      </c>
    </row>
    <row r="559" customFormat="false" ht="12.75" hidden="false" customHeight="false" outlineLevel="0" collapsed="false">
      <c r="A559" s="0" t="s">
        <v>363</v>
      </c>
      <c r="B559" s="0" t="s">
        <v>807</v>
      </c>
      <c r="C559" s="0" t="n">
        <v>0.23</v>
      </c>
      <c r="D559" s="0" t="n">
        <v>0.01</v>
      </c>
      <c r="E559" s="0" t="n">
        <v>0.109</v>
      </c>
      <c r="F559" s="0" t="s">
        <v>1266</v>
      </c>
      <c r="G559" s="0" t="n">
        <v>18</v>
      </c>
    </row>
    <row r="560" customFormat="false" ht="12.75" hidden="false" customHeight="false" outlineLevel="0" collapsed="false">
      <c r="A560" s="0" t="s">
        <v>363</v>
      </c>
      <c r="B560" s="0" t="s">
        <v>809</v>
      </c>
      <c r="C560" s="0" t="n">
        <v>0</v>
      </c>
      <c r="D560" s="0" t="n">
        <v>0</v>
      </c>
      <c r="E560" s="0" t="n">
        <v>0</v>
      </c>
      <c r="F560" s="0" t="s">
        <v>1266</v>
      </c>
      <c r="G560" s="0" t="n">
        <v>18</v>
      </c>
    </row>
    <row r="561" customFormat="false" ht="12.75" hidden="false" customHeight="false" outlineLevel="0" collapsed="false">
      <c r="A561" s="0" t="s">
        <v>363</v>
      </c>
      <c r="B561" s="0" t="s">
        <v>814</v>
      </c>
      <c r="C561" s="0" t="n">
        <v>0</v>
      </c>
      <c r="D561" s="0" t="n">
        <v>0</v>
      </c>
      <c r="E561" s="0" t="n">
        <v>0</v>
      </c>
      <c r="F561" s="0" t="s">
        <v>1266</v>
      </c>
      <c r="G561" s="0" t="n">
        <v>18</v>
      </c>
    </row>
    <row r="562" customFormat="false" ht="12.75" hidden="false" customHeight="false" outlineLevel="0" collapsed="false">
      <c r="A562" s="0" t="s">
        <v>363</v>
      </c>
      <c r="B562" s="0" t="s">
        <v>811</v>
      </c>
      <c r="C562" s="0" t="n">
        <v>0.536</v>
      </c>
      <c r="D562" s="0" t="n">
        <v>0.032</v>
      </c>
      <c r="E562" s="0" t="n">
        <v>0.254</v>
      </c>
      <c r="F562" s="0" t="s">
        <v>1266</v>
      </c>
      <c r="G562" s="0" t="n">
        <v>18</v>
      </c>
    </row>
    <row r="563" customFormat="false" ht="12.75" hidden="false" customHeight="false" outlineLevel="0" collapsed="false">
      <c r="A563" s="0" t="s">
        <v>363</v>
      </c>
      <c r="B563" s="0" t="s">
        <v>816</v>
      </c>
      <c r="C563" s="0" t="n">
        <v>0.04</v>
      </c>
      <c r="D563" s="0" t="n">
        <v>0</v>
      </c>
      <c r="E563" s="0" t="n">
        <v>0.021</v>
      </c>
      <c r="F563" s="0" t="s">
        <v>1266</v>
      </c>
      <c r="G563" s="0" t="n">
        <v>18</v>
      </c>
    </row>
    <row r="564" customFormat="false" ht="12.75" hidden="false" customHeight="false" outlineLevel="0" collapsed="false">
      <c r="A564" s="0" t="s">
        <v>363</v>
      </c>
      <c r="B564" s="0" t="s">
        <v>822</v>
      </c>
      <c r="C564" s="0" t="n">
        <v>0.79</v>
      </c>
      <c r="D564" s="0" t="n">
        <v>0.047</v>
      </c>
      <c r="E564" s="0" t="n">
        <v>0.374</v>
      </c>
      <c r="F564" s="0" t="s">
        <v>1266</v>
      </c>
      <c r="G564" s="0" t="n">
        <v>18</v>
      </c>
    </row>
    <row r="565" customFormat="false" ht="12.75" hidden="false" customHeight="false" outlineLevel="0" collapsed="false">
      <c r="A565" s="0" t="s">
        <v>363</v>
      </c>
      <c r="B565" s="0" t="s">
        <v>824</v>
      </c>
      <c r="C565" s="0" t="n">
        <v>0</v>
      </c>
      <c r="D565" s="0" t="n">
        <v>0</v>
      </c>
      <c r="E565" s="0" t="n">
        <v>0</v>
      </c>
      <c r="F565" s="0" t="s">
        <v>1266</v>
      </c>
      <c r="G565" s="0" t="n">
        <v>18</v>
      </c>
    </row>
    <row r="566" customFormat="false" ht="12.75" hidden="false" customHeight="false" outlineLevel="0" collapsed="false">
      <c r="A566" s="0" t="s">
        <v>363</v>
      </c>
      <c r="B566" s="0" t="s">
        <v>826</v>
      </c>
      <c r="C566" s="0" t="n">
        <v>0.239</v>
      </c>
      <c r="D566" s="0" t="n">
        <v>0.014</v>
      </c>
      <c r="E566" s="0" t="n">
        <v>0.113</v>
      </c>
      <c r="F566" s="0" t="s">
        <v>1266</v>
      </c>
      <c r="G566" s="0" t="n">
        <v>18</v>
      </c>
    </row>
    <row r="567" customFormat="false" ht="12.75" hidden="false" customHeight="false" outlineLevel="0" collapsed="false">
      <c r="A567" s="0" t="s">
        <v>363</v>
      </c>
      <c r="B567" s="0" t="s">
        <v>829</v>
      </c>
      <c r="C567" s="0" t="n">
        <v>0.136</v>
      </c>
      <c r="D567" s="0" t="n">
        <v>0.008</v>
      </c>
      <c r="E567" s="0" t="n">
        <v>0.065</v>
      </c>
      <c r="F567" s="0" t="s">
        <v>1266</v>
      </c>
      <c r="G567" s="0" t="n">
        <v>18</v>
      </c>
    </row>
    <row r="568" customFormat="false" ht="12.75" hidden="false" customHeight="false" outlineLevel="0" collapsed="false">
      <c r="A568" s="0" t="s">
        <v>363</v>
      </c>
      <c r="B568" s="0" t="s">
        <v>832</v>
      </c>
      <c r="C568" s="0" t="n">
        <v>0</v>
      </c>
      <c r="D568" s="0" t="n">
        <v>0</v>
      </c>
      <c r="E568" s="0" t="n">
        <v>0</v>
      </c>
      <c r="F568" s="0" t="s">
        <v>1266</v>
      </c>
      <c r="G568" s="0" t="n">
        <v>18</v>
      </c>
    </row>
    <row r="569" customFormat="false" ht="12.75" hidden="false" customHeight="false" outlineLevel="0" collapsed="false">
      <c r="A569" s="0" t="s">
        <v>363</v>
      </c>
      <c r="B569" s="0" t="s">
        <v>834</v>
      </c>
      <c r="C569" s="0" t="n">
        <v>0.356</v>
      </c>
      <c r="D569" s="0" t="n">
        <v>0.021</v>
      </c>
      <c r="E569" s="0" t="n">
        <v>0.169</v>
      </c>
      <c r="F569" s="0" t="s">
        <v>1266</v>
      </c>
      <c r="G569" s="0" t="n">
        <v>18</v>
      </c>
    </row>
    <row r="570" customFormat="false" ht="12.75" hidden="false" customHeight="false" outlineLevel="0" collapsed="false">
      <c r="A570" s="0" t="s">
        <v>363</v>
      </c>
      <c r="B570" s="0" t="s">
        <v>836</v>
      </c>
      <c r="C570" s="0" t="n">
        <v>0.309</v>
      </c>
      <c r="D570" s="0" t="n">
        <v>0.018</v>
      </c>
      <c r="E570" s="0" t="n">
        <v>0.146</v>
      </c>
      <c r="F570" s="0" t="s">
        <v>1266</v>
      </c>
      <c r="G570" s="0" t="n">
        <v>18</v>
      </c>
    </row>
    <row r="571" customFormat="false" ht="12.75" hidden="false" customHeight="false" outlineLevel="0" collapsed="false">
      <c r="A571" s="0" t="s">
        <v>363</v>
      </c>
      <c r="B571" s="0" t="s">
        <v>838</v>
      </c>
      <c r="C571" s="0" t="n">
        <v>0.246</v>
      </c>
      <c r="D571" s="0" t="n">
        <v>0.015</v>
      </c>
      <c r="E571" s="0" t="n">
        <v>0.116</v>
      </c>
      <c r="F571" s="0" t="s">
        <v>1266</v>
      </c>
      <c r="G571" s="0" t="n">
        <v>18</v>
      </c>
    </row>
    <row r="572" customFormat="false" ht="12.75" hidden="false" customHeight="false" outlineLevel="0" collapsed="false">
      <c r="A572" s="0" t="s">
        <v>363</v>
      </c>
      <c r="B572" s="0" t="s">
        <v>841</v>
      </c>
      <c r="C572" s="0" t="n">
        <v>0</v>
      </c>
      <c r="D572" s="0" t="n">
        <v>0</v>
      </c>
      <c r="E572" s="0" t="n">
        <v>0</v>
      </c>
      <c r="F572" s="0" t="s">
        <v>1266</v>
      </c>
      <c r="G572" s="0" t="n">
        <v>18</v>
      </c>
    </row>
    <row r="573" customFormat="false" ht="12.75" hidden="false" customHeight="false" outlineLevel="0" collapsed="false">
      <c r="A573" s="0" t="s">
        <v>363</v>
      </c>
      <c r="B573" s="0" t="s">
        <v>851</v>
      </c>
      <c r="C573" s="0" t="n">
        <v>0</v>
      </c>
      <c r="D573" s="0" t="n">
        <v>0</v>
      </c>
      <c r="E573" s="0" t="n">
        <v>0</v>
      </c>
      <c r="F573" s="0" t="s">
        <v>1266</v>
      </c>
      <c r="G573" s="0" t="n">
        <v>18</v>
      </c>
    </row>
    <row r="574" customFormat="false" ht="12.75" hidden="false" customHeight="false" outlineLevel="0" collapsed="false">
      <c r="A574" s="0" t="s">
        <v>363</v>
      </c>
      <c r="B574" s="0" t="s">
        <v>843</v>
      </c>
      <c r="C574" s="0" t="n">
        <v>0</v>
      </c>
      <c r="D574" s="0" t="n">
        <v>0</v>
      </c>
      <c r="E574" s="0" t="n">
        <v>0</v>
      </c>
      <c r="F574" s="0" t="s">
        <v>1266</v>
      </c>
      <c r="G574" s="0" t="n">
        <v>18</v>
      </c>
    </row>
    <row r="575" customFormat="false" ht="12.75" hidden="false" customHeight="false" outlineLevel="0" collapsed="false">
      <c r="A575" s="0" t="s">
        <v>363</v>
      </c>
      <c r="B575" s="0" t="s">
        <v>845</v>
      </c>
      <c r="C575" s="0" t="n">
        <v>0.518</v>
      </c>
      <c r="D575" s="0" t="n">
        <v>0.031</v>
      </c>
      <c r="E575" s="0" t="n">
        <v>0.245</v>
      </c>
      <c r="F575" s="0" t="s">
        <v>1266</v>
      </c>
      <c r="G575" s="0" t="n">
        <v>18</v>
      </c>
    </row>
    <row r="576" customFormat="false" ht="12.75" hidden="false" customHeight="false" outlineLevel="0" collapsed="false">
      <c r="A576" s="0" t="s">
        <v>363</v>
      </c>
      <c r="B576" s="0" t="s">
        <v>847</v>
      </c>
      <c r="C576" s="0" t="n">
        <v>0.298</v>
      </c>
      <c r="D576" s="0" t="n">
        <v>0.018</v>
      </c>
      <c r="E576" s="0" t="n">
        <v>0.141</v>
      </c>
      <c r="F576" s="0" t="s">
        <v>1266</v>
      </c>
      <c r="G576" s="0" t="n">
        <v>18</v>
      </c>
    </row>
    <row r="577" customFormat="false" ht="12.75" hidden="false" customHeight="false" outlineLevel="0" collapsed="false">
      <c r="A577" s="0" t="s">
        <v>363</v>
      </c>
      <c r="B577" s="0" t="s">
        <v>849</v>
      </c>
      <c r="C577" s="0" t="n">
        <v>0.297</v>
      </c>
      <c r="D577" s="0" t="n">
        <v>0.018</v>
      </c>
      <c r="E577" s="0" t="n">
        <v>0.141</v>
      </c>
      <c r="F577" s="0" t="s">
        <v>1266</v>
      </c>
      <c r="G577" s="0" t="n">
        <v>18</v>
      </c>
    </row>
    <row r="578" customFormat="false" ht="12.75" hidden="false" customHeight="false" outlineLevel="0" collapsed="false">
      <c r="A578" s="0" t="s">
        <v>363</v>
      </c>
      <c r="B578" s="0" t="s">
        <v>853</v>
      </c>
      <c r="C578" s="0" t="n">
        <v>1.204</v>
      </c>
      <c r="D578" s="0" t="n">
        <v>0.071</v>
      </c>
      <c r="E578" s="0" t="n">
        <v>0.57</v>
      </c>
      <c r="F578" s="0" t="s">
        <v>1266</v>
      </c>
      <c r="G578" s="0" t="n">
        <v>18</v>
      </c>
    </row>
    <row r="579" customFormat="false" ht="12.75" hidden="false" customHeight="false" outlineLevel="0" collapsed="false">
      <c r="A579" s="0" t="s">
        <v>363</v>
      </c>
      <c r="B579" s="0" t="s">
        <v>855</v>
      </c>
      <c r="C579" s="0" t="n">
        <v>0</v>
      </c>
      <c r="D579" s="0" t="n">
        <v>0</v>
      </c>
      <c r="E579" s="0" t="n">
        <v>0</v>
      </c>
      <c r="F579" s="0" t="s">
        <v>1266</v>
      </c>
      <c r="G579" s="0" t="n">
        <v>18</v>
      </c>
    </row>
    <row r="580" customFormat="false" ht="12.75" hidden="false" customHeight="false" outlineLevel="0" collapsed="false">
      <c r="A580" s="0" t="s">
        <v>363</v>
      </c>
      <c r="B580" s="0" t="s">
        <v>857</v>
      </c>
      <c r="C580" s="0" t="n">
        <v>0.03</v>
      </c>
      <c r="D580" s="0" t="n">
        <v>0.002</v>
      </c>
      <c r="E580" s="0" t="n">
        <v>0.014</v>
      </c>
      <c r="F580" s="0" t="s">
        <v>1266</v>
      </c>
      <c r="G580" s="0" t="n">
        <v>18</v>
      </c>
    </row>
    <row r="581" customFormat="false" ht="12.75" hidden="false" customHeight="false" outlineLevel="0" collapsed="false">
      <c r="A581" s="0" t="s">
        <v>363</v>
      </c>
      <c r="B581" s="0" t="s">
        <v>859</v>
      </c>
      <c r="C581" s="0" t="n">
        <v>0</v>
      </c>
      <c r="D581" s="0" t="n">
        <v>0</v>
      </c>
      <c r="E581" s="0" t="n">
        <v>0</v>
      </c>
      <c r="F581" s="0" t="s">
        <v>1266</v>
      </c>
      <c r="G581" s="0" t="n">
        <v>18</v>
      </c>
    </row>
    <row r="582" customFormat="false" ht="12.75" hidden="false" customHeight="false" outlineLevel="0" collapsed="false">
      <c r="A582" s="0" t="s">
        <v>363</v>
      </c>
      <c r="B582" s="0" t="s">
        <v>861</v>
      </c>
      <c r="C582" s="0" t="n">
        <v>0</v>
      </c>
      <c r="D582" s="0" t="n">
        <v>0</v>
      </c>
      <c r="E582" s="0" t="n">
        <v>0</v>
      </c>
      <c r="F582" s="0" t="s">
        <v>1266</v>
      </c>
      <c r="G582" s="0" t="n">
        <v>18</v>
      </c>
    </row>
    <row r="583" customFormat="false" ht="12.75" hidden="false" customHeight="false" outlineLevel="0" collapsed="false">
      <c r="A583" s="0" t="s">
        <v>363</v>
      </c>
      <c r="B583" s="0" t="s">
        <v>863</v>
      </c>
      <c r="C583" s="0" t="n">
        <v>0</v>
      </c>
      <c r="D583" s="0" t="n">
        <v>0</v>
      </c>
      <c r="E583" s="0" t="n">
        <v>0</v>
      </c>
      <c r="F583" s="0" t="s">
        <v>1266</v>
      </c>
      <c r="G583" s="0" t="n">
        <v>18</v>
      </c>
    </row>
    <row r="584" customFormat="false" ht="12.75" hidden="false" customHeight="false" outlineLevel="0" collapsed="false">
      <c r="A584" s="0" t="s">
        <v>363</v>
      </c>
      <c r="B584" s="0" t="s">
        <v>866</v>
      </c>
      <c r="C584" s="0" t="n">
        <v>0</v>
      </c>
      <c r="D584" s="0" t="n">
        <v>0</v>
      </c>
      <c r="E584" s="0" t="n">
        <v>0</v>
      </c>
      <c r="F584" s="0" t="s">
        <v>1266</v>
      </c>
      <c r="G584" s="0" t="n">
        <v>18</v>
      </c>
    </row>
    <row r="585" customFormat="false" ht="12.75" hidden="false" customHeight="false" outlineLevel="0" collapsed="false">
      <c r="A585" s="0" t="s">
        <v>363</v>
      </c>
      <c r="B585" s="0" t="s">
        <v>870</v>
      </c>
      <c r="C585" s="0" t="n">
        <v>0</v>
      </c>
      <c r="D585" s="0" t="n">
        <v>0</v>
      </c>
      <c r="E585" s="0" t="n">
        <v>0</v>
      </c>
      <c r="F585" s="0" t="s">
        <v>1266</v>
      </c>
      <c r="G585" s="0" t="n">
        <v>18</v>
      </c>
    </row>
    <row r="586" customFormat="false" ht="12.75" hidden="false" customHeight="false" outlineLevel="0" collapsed="false">
      <c r="A586" s="0" t="s">
        <v>363</v>
      </c>
      <c r="B586" s="0" t="s">
        <v>868</v>
      </c>
      <c r="C586" s="0" t="n">
        <v>0.007</v>
      </c>
      <c r="D586" s="0" t="n">
        <v>0.001</v>
      </c>
      <c r="E586" s="0" t="n">
        <v>0.003</v>
      </c>
      <c r="F586" s="0" t="s">
        <v>1266</v>
      </c>
      <c r="G586" s="0" t="n">
        <v>18</v>
      </c>
    </row>
    <row r="587" customFormat="false" ht="12.75" hidden="false" customHeight="false" outlineLevel="0" collapsed="false">
      <c r="A587" s="0" t="s">
        <v>363</v>
      </c>
      <c r="B587" s="0" t="s">
        <v>873</v>
      </c>
      <c r="C587" s="0" t="n">
        <v>0</v>
      </c>
      <c r="D587" s="0" t="n">
        <v>0</v>
      </c>
      <c r="E587" s="0" t="n">
        <v>0</v>
      </c>
      <c r="F587" s="0" t="s">
        <v>1266</v>
      </c>
      <c r="G587" s="0" t="n">
        <v>18</v>
      </c>
    </row>
    <row r="588" customFormat="false" ht="12.75" hidden="false" customHeight="false" outlineLevel="0" collapsed="false">
      <c r="A588" s="0" t="s">
        <v>363</v>
      </c>
      <c r="B588" s="0" t="s">
        <v>875</v>
      </c>
      <c r="C588" s="0" t="n">
        <v>0.008</v>
      </c>
      <c r="D588" s="0" t="n">
        <v>0.001</v>
      </c>
      <c r="E588" s="0" t="n">
        <v>0.004</v>
      </c>
      <c r="F588" s="0" t="s">
        <v>1266</v>
      </c>
      <c r="G588" s="0" t="n">
        <v>18</v>
      </c>
    </row>
    <row r="589" customFormat="false" ht="12.75" hidden="false" customHeight="false" outlineLevel="0" collapsed="false">
      <c r="A589" s="0" t="s">
        <v>363</v>
      </c>
      <c r="B589" s="0" t="s">
        <v>880</v>
      </c>
      <c r="C589" s="0" t="n">
        <v>0</v>
      </c>
      <c r="D589" s="0" t="n">
        <v>0</v>
      </c>
      <c r="E589" s="0" t="n">
        <v>0</v>
      </c>
      <c r="F589" s="0" t="s">
        <v>1266</v>
      </c>
      <c r="G589" s="0" t="n">
        <v>18</v>
      </c>
    </row>
    <row r="590" customFormat="false" ht="12.75" hidden="false" customHeight="false" outlineLevel="0" collapsed="false">
      <c r="A590" s="0" t="s">
        <v>363</v>
      </c>
      <c r="B590" s="0" t="s">
        <v>878</v>
      </c>
      <c r="C590" s="0" t="n">
        <v>1.28</v>
      </c>
      <c r="D590" s="0" t="n">
        <v>0.076</v>
      </c>
      <c r="E590" s="0" t="n">
        <v>0.606</v>
      </c>
      <c r="F590" s="0" t="s">
        <v>1266</v>
      </c>
      <c r="G590" s="0" t="n">
        <v>18</v>
      </c>
    </row>
    <row r="591" customFormat="false" ht="12.75" hidden="false" customHeight="false" outlineLevel="0" collapsed="false">
      <c r="A591" s="0" t="s">
        <v>363</v>
      </c>
      <c r="B591" s="0" t="s">
        <v>882</v>
      </c>
      <c r="C591" s="0" t="n">
        <v>0</v>
      </c>
      <c r="D591" s="0" t="n">
        <v>0</v>
      </c>
      <c r="E591" s="0" t="n">
        <v>0</v>
      </c>
      <c r="F591" s="0" t="s">
        <v>1266</v>
      </c>
      <c r="G591" s="0" t="n">
        <v>18</v>
      </c>
    </row>
    <row r="592" customFormat="false" ht="12.75" hidden="false" customHeight="false" outlineLevel="0" collapsed="false">
      <c r="A592" s="0" t="s">
        <v>363</v>
      </c>
      <c r="B592" s="0" t="s">
        <v>884</v>
      </c>
      <c r="C592" s="0" t="n">
        <v>0.02</v>
      </c>
      <c r="D592" s="0" t="n">
        <v>0</v>
      </c>
      <c r="E592" s="0" t="n">
        <v>0.012</v>
      </c>
      <c r="F592" s="0" t="s">
        <v>1266</v>
      </c>
      <c r="G592" s="0" t="n">
        <v>18</v>
      </c>
    </row>
    <row r="593" customFormat="false" ht="12.75" hidden="false" customHeight="false" outlineLevel="0" collapsed="false">
      <c r="A593" s="0" t="s">
        <v>363</v>
      </c>
      <c r="B593" s="0" t="s">
        <v>886</v>
      </c>
      <c r="C593" s="0" t="n">
        <v>0</v>
      </c>
      <c r="D593" s="0" t="n">
        <v>0</v>
      </c>
      <c r="E593" s="0" t="n">
        <v>0</v>
      </c>
      <c r="F593" s="0" t="s">
        <v>1266</v>
      </c>
      <c r="G593" s="0" t="n">
        <v>18</v>
      </c>
    </row>
    <row r="594" customFormat="false" ht="12.75" hidden="false" customHeight="false" outlineLevel="0" collapsed="false">
      <c r="A594" s="0" t="s">
        <v>363</v>
      </c>
      <c r="B594" s="0" t="s">
        <v>895</v>
      </c>
      <c r="C594" s="0" t="n">
        <v>0.23</v>
      </c>
      <c r="D594" s="0" t="n">
        <v>0.01</v>
      </c>
      <c r="E594" s="0" t="n">
        <v>0.107</v>
      </c>
      <c r="F594" s="0" t="s">
        <v>1266</v>
      </c>
      <c r="G594" s="0" t="n">
        <v>18</v>
      </c>
    </row>
    <row r="595" customFormat="false" ht="12.75" hidden="false" customHeight="false" outlineLevel="0" collapsed="false">
      <c r="A595" s="0" t="s">
        <v>363</v>
      </c>
      <c r="B595" s="0" t="s">
        <v>888</v>
      </c>
      <c r="C595" s="0" t="n">
        <v>9.76</v>
      </c>
      <c r="D595" s="0" t="n">
        <v>0.576</v>
      </c>
      <c r="E595" s="0" t="n">
        <v>4.62</v>
      </c>
      <c r="F595" s="0" t="s">
        <v>1266</v>
      </c>
      <c r="G595" s="0" t="n">
        <v>18</v>
      </c>
    </row>
    <row r="596" customFormat="false" ht="12.75" hidden="false" customHeight="false" outlineLevel="0" collapsed="false">
      <c r="A596" s="0" t="s">
        <v>363</v>
      </c>
      <c r="B596" s="0" t="s">
        <v>890</v>
      </c>
      <c r="C596" s="0" t="n">
        <v>0.293</v>
      </c>
      <c r="D596" s="0" t="n">
        <v>0.017</v>
      </c>
      <c r="E596" s="0" t="n">
        <v>0.139</v>
      </c>
      <c r="F596" s="0" t="s">
        <v>1266</v>
      </c>
      <c r="G596" s="0" t="n">
        <v>18</v>
      </c>
    </row>
    <row r="597" customFormat="false" ht="12.75" hidden="false" customHeight="false" outlineLevel="0" collapsed="false">
      <c r="A597" s="0" t="s">
        <v>363</v>
      </c>
      <c r="B597" s="0" t="s">
        <v>897</v>
      </c>
      <c r="C597" s="0" t="n">
        <v>0</v>
      </c>
      <c r="D597" s="0" t="n">
        <v>0</v>
      </c>
      <c r="E597" s="0" t="n">
        <v>0</v>
      </c>
      <c r="F597" s="0" t="s">
        <v>1266</v>
      </c>
      <c r="G597" s="0" t="n">
        <v>18</v>
      </c>
    </row>
    <row r="598" customFormat="false" ht="12.75" hidden="false" customHeight="false" outlineLevel="0" collapsed="false">
      <c r="A598" s="0" t="s">
        <v>363</v>
      </c>
      <c r="B598" s="0" t="s">
        <v>892</v>
      </c>
      <c r="C598" s="0" t="n">
        <v>0.63</v>
      </c>
      <c r="D598" s="0" t="n">
        <v>0.037</v>
      </c>
      <c r="E598" s="0" t="n">
        <v>0.298</v>
      </c>
      <c r="F598" s="0" t="s">
        <v>1266</v>
      </c>
      <c r="G598" s="0" t="n">
        <v>18</v>
      </c>
    </row>
    <row r="599" customFormat="false" ht="12.75" hidden="false" customHeight="false" outlineLevel="0" collapsed="false">
      <c r="A599" s="0" t="s">
        <v>363</v>
      </c>
      <c r="B599" s="0" t="s">
        <v>903</v>
      </c>
      <c r="C599" s="0" t="n">
        <v>1.898</v>
      </c>
      <c r="D599" s="0" t="n">
        <v>0.112</v>
      </c>
      <c r="E599" s="0" t="n">
        <v>0.898</v>
      </c>
      <c r="F599" s="0" t="s">
        <v>1266</v>
      </c>
      <c r="G599" s="0" t="n">
        <v>18</v>
      </c>
    </row>
    <row r="600" customFormat="false" ht="12.75" hidden="false" customHeight="false" outlineLevel="0" collapsed="false">
      <c r="A600" s="0" t="s">
        <v>363</v>
      </c>
      <c r="B600" s="0" t="s">
        <v>901</v>
      </c>
      <c r="C600" s="0" t="n">
        <v>0.136</v>
      </c>
      <c r="D600" s="0" t="n">
        <v>0.008</v>
      </c>
      <c r="E600" s="0" t="n">
        <v>0.065</v>
      </c>
      <c r="F600" s="0" t="s">
        <v>1266</v>
      </c>
      <c r="G600" s="0" t="n">
        <v>18</v>
      </c>
    </row>
    <row r="601" customFormat="false" ht="12.75" hidden="false" customHeight="false" outlineLevel="0" collapsed="false">
      <c r="A601" s="0" t="s">
        <v>363</v>
      </c>
      <c r="B601" s="0" t="s">
        <v>899</v>
      </c>
      <c r="C601" s="0" t="n">
        <v>1.837</v>
      </c>
      <c r="D601" s="0" t="n">
        <v>0.109</v>
      </c>
      <c r="E601" s="0" t="n">
        <v>0.87</v>
      </c>
      <c r="F601" s="0" t="s">
        <v>1266</v>
      </c>
      <c r="G601" s="0" t="n">
        <v>18</v>
      </c>
    </row>
    <row r="602" customFormat="false" ht="12.75" hidden="false" customHeight="false" outlineLevel="0" collapsed="false">
      <c r="A602" s="0" t="s">
        <v>363</v>
      </c>
      <c r="B602" s="0" t="s">
        <v>907</v>
      </c>
      <c r="C602" s="0" t="n">
        <v>0.375</v>
      </c>
      <c r="D602" s="0" t="n">
        <v>0.022</v>
      </c>
      <c r="E602" s="0" t="n">
        <v>0.178</v>
      </c>
      <c r="F602" s="0" t="s">
        <v>1266</v>
      </c>
      <c r="G602" s="0" t="n">
        <v>18</v>
      </c>
    </row>
    <row r="603" customFormat="false" ht="12.75" hidden="false" customHeight="false" outlineLevel="0" collapsed="false">
      <c r="A603" s="0" t="s">
        <v>363</v>
      </c>
      <c r="B603" s="0" t="s">
        <v>909</v>
      </c>
      <c r="C603" s="0" t="n">
        <v>1.724</v>
      </c>
      <c r="D603" s="0" t="n">
        <v>0.102</v>
      </c>
      <c r="E603" s="0" t="n">
        <v>0.816</v>
      </c>
      <c r="F603" s="0" t="s">
        <v>1266</v>
      </c>
      <c r="G603" s="0" t="n">
        <v>18</v>
      </c>
    </row>
    <row r="604" customFormat="false" ht="12.75" hidden="false" customHeight="false" outlineLevel="0" collapsed="false">
      <c r="A604" s="0" t="s">
        <v>363</v>
      </c>
      <c r="B604" s="0" t="s">
        <v>905</v>
      </c>
      <c r="C604" s="0" t="n">
        <v>0.574</v>
      </c>
      <c r="D604" s="0" t="n">
        <v>0.034</v>
      </c>
      <c r="E604" s="0" t="n">
        <v>0.272</v>
      </c>
      <c r="F604" s="0" t="s">
        <v>1266</v>
      </c>
      <c r="G604" s="0" t="n">
        <v>18</v>
      </c>
    </row>
    <row r="605" customFormat="false" ht="12.75" hidden="false" customHeight="false" outlineLevel="0" collapsed="false">
      <c r="A605" s="0" t="s">
        <v>363</v>
      </c>
      <c r="B605" s="0" t="s">
        <v>912</v>
      </c>
      <c r="C605" s="0" t="n">
        <v>0.02</v>
      </c>
      <c r="D605" s="0" t="n">
        <v>0.001</v>
      </c>
      <c r="E605" s="0" t="n">
        <v>0.01</v>
      </c>
      <c r="F605" s="0" t="s">
        <v>1266</v>
      </c>
      <c r="G605" s="0" t="n">
        <v>18</v>
      </c>
    </row>
    <row r="606" customFormat="false" ht="12.75" hidden="false" customHeight="false" outlineLevel="0" collapsed="false">
      <c r="A606" s="0" t="s">
        <v>363</v>
      </c>
      <c r="B606" s="0" t="s">
        <v>914</v>
      </c>
      <c r="C606" s="0" t="n">
        <v>0.107</v>
      </c>
      <c r="D606" s="0" t="n">
        <v>0.006</v>
      </c>
      <c r="E606" s="0" t="n">
        <v>0.051</v>
      </c>
      <c r="F606" s="0" t="s">
        <v>1266</v>
      </c>
      <c r="G606" s="0" t="n">
        <v>18</v>
      </c>
    </row>
    <row r="607" customFormat="false" ht="12.75" hidden="false" customHeight="false" outlineLevel="0" collapsed="false">
      <c r="A607" s="0" t="s">
        <v>363</v>
      </c>
      <c r="B607" s="0" t="s">
        <v>916</v>
      </c>
      <c r="C607" s="0" t="n">
        <v>0.104</v>
      </c>
      <c r="D607" s="0" t="n">
        <v>0.006</v>
      </c>
      <c r="E607" s="0" t="n">
        <v>0.049</v>
      </c>
      <c r="F607" s="0" t="s">
        <v>1266</v>
      </c>
      <c r="G607" s="0" t="n">
        <v>18</v>
      </c>
    </row>
    <row r="608" customFormat="false" ht="12.75" hidden="false" customHeight="false" outlineLevel="0" collapsed="false">
      <c r="A608" s="0" t="s">
        <v>363</v>
      </c>
      <c r="B608" s="0" t="s">
        <v>918</v>
      </c>
      <c r="C608" s="0" t="n">
        <v>0.328</v>
      </c>
      <c r="D608" s="0" t="n">
        <v>0.019</v>
      </c>
      <c r="E608" s="0" t="n">
        <v>0.155</v>
      </c>
      <c r="F608" s="0" t="s">
        <v>1266</v>
      </c>
      <c r="G608" s="0" t="n">
        <v>18</v>
      </c>
    </row>
    <row r="609" customFormat="false" ht="12.75" hidden="false" customHeight="false" outlineLevel="0" collapsed="false">
      <c r="A609" s="0" t="s">
        <v>363</v>
      </c>
      <c r="B609" s="0" t="s">
        <v>920</v>
      </c>
      <c r="C609" s="0" t="n">
        <v>0</v>
      </c>
      <c r="D609" s="0" t="n">
        <v>0</v>
      </c>
      <c r="E609" s="0" t="n">
        <v>0</v>
      </c>
      <c r="F609" s="0" t="s">
        <v>1266</v>
      </c>
      <c r="G609" s="0" t="n">
        <v>18</v>
      </c>
    </row>
    <row r="610" customFormat="false" ht="12.75" hidden="false" customHeight="false" outlineLevel="0" collapsed="false">
      <c r="A610" s="0" t="s">
        <v>363</v>
      </c>
      <c r="B610" s="0" t="s">
        <v>922</v>
      </c>
      <c r="C610" s="0" t="n">
        <v>0</v>
      </c>
      <c r="D610" s="0" t="n">
        <v>0</v>
      </c>
      <c r="E610" s="0" t="n">
        <v>0</v>
      </c>
      <c r="F610" s="0" t="s">
        <v>1266</v>
      </c>
      <c r="G610" s="0" t="n">
        <v>18</v>
      </c>
    </row>
    <row r="611" customFormat="false" ht="12.75" hidden="false" customHeight="false" outlineLevel="0" collapsed="false">
      <c r="A611" s="0" t="s">
        <v>363</v>
      </c>
      <c r="B611" s="0" t="s">
        <v>924</v>
      </c>
      <c r="C611" s="0" t="n">
        <v>0.359</v>
      </c>
      <c r="D611" s="0" t="n">
        <v>0.021</v>
      </c>
      <c r="E611" s="0" t="n">
        <v>0.17</v>
      </c>
      <c r="F611" s="0" t="s">
        <v>1266</v>
      </c>
      <c r="G611" s="0" t="n">
        <v>18</v>
      </c>
    </row>
    <row r="612" customFormat="false" ht="12.75" hidden="false" customHeight="false" outlineLevel="0" collapsed="false">
      <c r="A612" s="0" t="s">
        <v>363</v>
      </c>
      <c r="B612" s="0" t="s">
        <v>927</v>
      </c>
      <c r="C612" s="0" t="n">
        <v>0.417</v>
      </c>
      <c r="D612" s="0" t="n">
        <v>0.025</v>
      </c>
      <c r="E612" s="0" t="n">
        <v>0.197</v>
      </c>
      <c r="F612" s="0" t="s">
        <v>1266</v>
      </c>
      <c r="G612" s="0" t="n">
        <v>18</v>
      </c>
    </row>
    <row r="613" customFormat="false" ht="12.75" hidden="false" customHeight="false" outlineLevel="0" collapsed="false">
      <c r="A613" s="0" t="s">
        <v>363</v>
      </c>
      <c r="B613" s="0" t="s">
        <v>930</v>
      </c>
      <c r="C613" s="0" t="n">
        <v>0.16</v>
      </c>
      <c r="D613" s="0" t="n">
        <v>0.01</v>
      </c>
      <c r="E613" s="0" t="n">
        <v>0.078</v>
      </c>
      <c r="F613" s="0" t="s">
        <v>1266</v>
      </c>
      <c r="G613" s="0" t="n">
        <v>18</v>
      </c>
    </row>
    <row r="614" customFormat="false" ht="12.75" hidden="false" customHeight="false" outlineLevel="0" collapsed="false">
      <c r="A614" s="0" t="s">
        <v>363</v>
      </c>
      <c r="B614" s="0" t="s">
        <v>932</v>
      </c>
      <c r="C614" s="0" t="n">
        <v>0</v>
      </c>
      <c r="D614" s="0" t="n">
        <v>0</v>
      </c>
      <c r="E614" s="0" t="n">
        <v>0</v>
      </c>
      <c r="F614" s="0" t="s">
        <v>1266</v>
      </c>
      <c r="G614" s="0" t="n">
        <v>18</v>
      </c>
    </row>
    <row r="615" customFormat="false" ht="12.75" hidden="false" customHeight="false" outlineLevel="0" collapsed="false">
      <c r="A615" s="0" t="s">
        <v>363</v>
      </c>
      <c r="B615" s="0" t="s">
        <v>954</v>
      </c>
      <c r="C615" s="0" t="n">
        <v>0</v>
      </c>
      <c r="D615" s="0" t="n">
        <v>0</v>
      </c>
      <c r="E615" s="0" t="n">
        <v>0</v>
      </c>
      <c r="F615" s="0" t="s">
        <v>1266</v>
      </c>
      <c r="G615" s="0" t="n">
        <v>18</v>
      </c>
    </row>
    <row r="616" customFormat="false" ht="12.75" hidden="false" customHeight="false" outlineLevel="0" collapsed="false">
      <c r="A616" s="0" t="s">
        <v>363</v>
      </c>
      <c r="B616" s="0" t="s">
        <v>956</v>
      </c>
      <c r="C616" s="0" t="n">
        <v>0</v>
      </c>
      <c r="D616" s="0" t="n">
        <v>0</v>
      </c>
      <c r="E616" s="0" t="n">
        <v>0</v>
      </c>
      <c r="F616" s="0" t="s">
        <v>1266</v>
      </c>
      <c r="G616" s="0" t="n">
        <v>18</v>
      </c>
    </row>
    <row r="617" customFormat="false" ht="12.75" hidden="false" customHeight="false" outlineLevel="0" collapsed="false">
      <c r="A617" s="0" t="s">
        <v>363</v>
      </c>
      <c r="B617" s="0" t="s">
        <v>934</v>
      </c>
      <c r="C617" s="0" t="n">
        <v>0.912</v>
      </c>
      <c r="D617" s="0" t="n">
        <v>0.054</v>
      </c>
      <c r="E617" s="0" t="n">
        <v>0.432</v>
      </c>
      <c r="F617" s="0" t="s">
        <v>1266</v>
      </c>
      <c r="G617" s="0" t="n">
        <v>18</v>
      </c>
    </row>
    <row r="618" customFormat="false" ht="12.75" hidden="false" customHeight="false" outlineLevel="0" collapsed="false">
      <c r="A618" s="0" t="s">
        <v>363</v>
      </c>
      <c r="B618" s="0" t="s">
        <v>937</v>
      </c>
      <c r="C618" s="0" t="n">
        <v>0</v>
      </c>
      <c r="D618" s="0" t="n">
        <v>0</v>
      </c>
      <c r="E618" s="0" t="n">
        <v>0</v>
      </c>
      <c r="F618" s="0" t="s">
        <v>1266</v>
      </c>
      <c r="G618" s="0" t="n">
        <v>18</v>
      </c>
    </row>
    <row r="619" customFormat="false" ht="12.75" hidden="false" customHeight="false" outlineLevel="0" collapsed="false">
      <c r="A619" s="0" t="s">
        <v>363</v>
      </c>
      <c r="B619" s="0" t="s">
        <v>945</v>
      </c>
      <c r="C619" s="0" t="n">
        <v>0</v>
      </c>
      <c r="D619" s="0" t="n">
        <v>0</v>
      </c>
      <c r="E619" s="0" t="n">
        <v>0</v>
      </c>
      <c r="F619" s="0" t="s">
        <v>1266</v>
      </c>
      <c r="G619" s="0" t="n">
        <v>18</v>
      </c>
    </row>
    <row r="620" customFormat="false" ht="12.75" hidden="false" customHeight="false" outlineLevel="0" collapsed="false">
      <c r="A620" s="0" t="s">
        <v>363</v>
      </c>
      <c r="B620" s="0" t="s">
        <v>939</v>
      </c>
      <c r="C620" s="0" t="n">
        <v>0</v>
      </c>
      <c r="D620" s="0" t="n">
        <v>0</v>
      </c>
      <c r="E620" s="0" t="n">
        <v>0</v>
      </c>
      <c r="F620" s="0" t="s">
        <v>1266</v>
      </c>
      <c r="G620" s="0" t="n">
        <v>18</v>
      </c>
    </row>
    <row r="621" customFormat="false" ht="12.75" hidden="false" customHeight="false" outlineLevel="0" collapsed="false">
      <c r="A621" s="0" t="s">
        <v>363</v>
      </c>
      <c r="B621" s="0" t="s">
        <v>942</v>
      </c>
      <c r="C621" s="0" t="n">
        <v>0.116</v>
      </c>
      <c r="D621" s="0" t="n">
        <v>0.007</v>
      </c>
      <c r="E621" s="0" t="n">
        <v>0.055</v>
      </c>
      <c r="F621" s="0" t="s">
        <v>1266</v>
      </c>
      <c r="G621" s="0" t="n">
        <v>18</v>
      </c>
    </row>
    <row r="622" customFormat="false" ht="12.75" hidden="false" customHeight="false" outlineLevel="0" collapsed="false">
      <c r="A622" s="0" t="s">
        <v>363</v>
      </c>
      <c r="B622" s="0" t="s">
        <v>948</v>
      </c>
      <c r="C622" s="0" t="n">
        <v>0.629</v>
      </c>
      <c r="D622" s="0" t="n">
        <v>0.037</v>
      </c>
      <c r="E622" s="0" t="n">
        <v>0.298</v>
      </c>
      <c r="F622" s="0" t="s">
        <v>1266</v>
      </c>
      <c r="G622" s="0" t="n">
        <v>18</v>
      </c>
    </row>
    <row r="623" customFormat="false" ht="12.75" hidden="false" customHeight="false" outlineLevel="0" collapsed="false">
      <c r="A623" s="0" t="s">
        <v>363</v>
      </c>
      <c r="B623" s="0" t="s">
        <v>950</v>
      </c>
      <c r="C623" s="0" t="n">
        <v>0</v>
      </c>
      <c r="D623" s="0" t="n">
        <v>0</v>
      </c>
      <c r="E623" s="0" t="n">
        <v>0</v>
      </c>
      <c r="F623" s="0" t="s">
        <v>1266</v>
      </c>
      <c r="G623" s="0" t="n">
        <v>18</v>
      </c>
    </row>
    <row r="624" customFormat="false" ht="12.75" hidden="false" customHeight="false" outlineLevel="0" collapsed="false">
      <c r="A624" s="0" t="s">
        <v>363</v>
      </c>
      <c r="B624" s="0" t="s">
        <v>952</v>
      </c>
      <c r="C624" s="0" t="n">
        <v>0</v>
      </c>
      <c r="D624" s="0" t="n">
        <v>0</v>
      </c>
      <c r="E624" s="0" t="n">
        <v>0</v>
      </c>
      <c r="F624" s="0" t="s">
        <v>1266</v>
      </c>
      <c r="G624" s="0" t="n">
        <v>18</v>
      </c>
    </row>
    <row r="625" customFormat="false" ht="12.75" hidden="false" customHeight="false" outlineLevel="0" collapsed="false">
      <c r="A625" s="0" t="s">
        <v>363</v>
      </c>
      <c r="B625" s="0" t="s">
        <v>958</v>
      </c>
      <c r="C625" s="0" t="n">
        <v>0.123</v>
      </c>
      <c r="D625" s="0" t="n">
        <v>0.007</v>
      </c>
      <c r="E625" s="0" t="n">
        <v>0.058</v>
      </c>
      <c r="F625" s="0" t="s">
        <v>1266</v>
      </c>
      <c r="G625" s="0" t="n">
        <v>18</v>
      </c>
    </row>
    <row r="626" customFormat="false" ht="12.75" hidden="false" customHeight="false" outlineLevel="0" collapsed="false">
      <c r="A626" s="0" t="s">
        <v>363</v>
      </c>
      <c r="B626" s="0" t="s">
        <v>966</v>
      </c>
      <c r="C626" s="0" t="n">
        <v>0</v>
      </c>
      <c r="D626" s="0" t="n">
        <v>0</v>
      </c>
      <c r="E626" s="0" t="n">
        <v>0</v>
      </c>
      <c r="F626" s="0" t="s">
        <v>1266</v>
      </c>
      <c r="G626" s="0" t="n">
        <v>18</v>
      </c>
    </row>
    <row r="627" customFormat="false" ht="12.75" hidden="false" customHeight="false" outlineLevel="0" collapsed="false">
      <c r="A627" s="0" t="s">
        <v>363</v>
      </c>
      <c r="B627" s="0" t="s">
        <v>960</v>
      </c>
      <c r="C627" s="0" t="n">
        <v>0.07</v>
      </c>
      <c r="D627" s="0" t="n">
        <v>0.004</v>
      </c>
      <c r="E627" s="0" t="n">
        <v>0.033</v>
      </c>
      <c r="F627" s="0" t="s">
        <v>1266</v>
      </c>
      <c r="G627" s="0" t="n">
        <v>18</v>
      </c>
    </row>
    <row r="628" customFormat="false" ht="12.75" hidden="false" customHeight="false" outlineLevel="0" collapsed="false">
      <c r="A628" s="0" t="s">
        <v>363</v>
      </c>
      <c r="B628" s="0" t="s">
        <v>962</v>
      </c>
      <c r="C628" s="0" t="n">
        <v>0</v>
      </c>
      <c r="D628" s="0" t="n">
        <v>0</v>
      </c>
      <c r="E628" s="0" t="n">
        <v>0</v>
      </c>
      <c r="F628" s="0" t="s">
        <v>1266</v>
      </c>
      <c r="G628" s="0" t="n">
        <v>18</v>
      </c>
    </row>
    <row r="629" customFormat="false" ht="12.75" hidden="false" customHeight="false" outlineLevel="0" collapsed="false">
      <c r="A629" s="0" t="s">
        <v>363</v>
      </c>
      <c r="B629" s="0" t="s">
        <v>964</v>
      </c>
      <c r="C629" s="0" t="n">
        <v>0</v>
      </c>
      <c r="D629" s="0" t="n">
        <v>0</v>
      </c>
      <c r="E629" s="0" t="n">
        <v>0</v>
      </c>
      <c r="F629" s="0" t="s">
        <v>1266</v>
      </c>
      <c r="G629" s="0" t="n">
        <v>18</v>
      </c>
    </row>
    <row r="630" customFormat="false" ht="12.75" hidden="false" customHeight="false" outlineLevel="0" collapsed="false">
      <c r="A630" s="0" t="s">
        <v>363</v>
      </c>
      <c r="B630" s="0" t="s">
        <v>968</v>
      </c>
      <c r="C630" s="0" t="n">
        <v>0</v>
      </c>
      <c r="D630" s="0" t="n">
        <v>0</v>
      </c>
      <c r="E630" s="0" t="n">
        <v>0</v>
      </c>
      <c r="F630" s="0" t="s">
        <v>1266</v>
      </c>
      <c r="G630" s="0" t="n">
        <v>18</v>
      </c>
    </row>
    <row r="631" customFormat="false" ht="12.75" hidden="false" customHeight="false" outlineLevel="0" collapsed="false">
      <c r="A631" s="0" t="s">
        <v>363</v>
      </c>
      <c r="B631" s="0" t="s">
        <v>970</v>
      </c>
      <c r="C631" s="0" t="n">
        <v>0</v>
      </c>
      <c r="D631" s="0" t="n">
        <v>0</v>
      </c>
      <c r="E631" s="0" t="n">
        <v>0</v>
      </c>
      <c r="F631" s="0" t="s">
        <v>1266</v>
      </c>
      <c r="G631" s="0" t="n">
        <v>18</v>
      </c>
    </row>
    <row r="632" customFormat="false" ht="12.75" hidden="false" customHeight="false" outlineLevel="0" collapsed="false">
      <c r="A632" s="0" t="s">
        <v>363</v>
      </c>
      <c r="B632" s="0" t="s">
        <v>972</v>
      </c>
      <c r="C632" s="0" t="n">
        <v>0</v>
      </c>
      <c r="D632" s="0" t="n">
        <v>0</v>
      </c>
      <c r="E632" s="0" t="n">
        <v>0</v>
      </c>
      <c r="F632" s="0" t="s">
        <v>1266</v>
      </c>
      <c r="G632" s="0" t="n">
        <v>18</v>
      </c>
    </row>
    <row r="633" customFormat="false" ht="12.75" hidden="false" customHeight="false" outlineLevel="0" collapsed="false">
      <c r="A633" s="0" t="s">
        <v>363</v>
      </c>
      <c r="B633" s="0" t="s">
        <v>974</v>
      </c>
      <c r="C633" s="0" t="n">
        <v>0</v>
      </c>
      <c r="D633" s="0" t="n">
        <v>0</v>
      </c>
      <c r="E633" s="0" t="n">
        <v>0</v>
      </c>
      <c r="F633" s="0" t="s">
        <v>1266</v>
      </c>
      <c r="G633" s="0" t="n">
        <v>18</v>
      </c>
    </row>
    <row r="634" customFormat="false" ht="12.75" hidden="false" customHeight="false" outlineLevel="0" collapsed="false">
      <c r="A634" s="0" t="s">
        <v>363</v>
      </c>
      <c r="B634" s="0" t="s">
        <v>976</v>
      </c>
      <c r="C634" s="0" t="n">
        <v>0.084</v>
      </c>
      <c r="D634" s="0" t="n">
        <v>0.005</v>
      </c>
      <c r="E634" s="0" t="n">
        <v>0.04</v>
      </c>
      <c r="F634" s="0" t="s">
        <v>1266</v>
      </c>
      <c r="G634" s="0" t="n">
        <v>18</v>
      </c>
    </row>
    <row r="635" customFormat="false" ht="12.75" hidden="false" customHeight="false" outlineLevel="0" collapsed="false">
      <c r="A635" s="0" t="s">
        <v>363</v>
      </c>
      <c r="B635" s="0" t="s">
        <v>978</v>
      </c>
      <c r="C635" s="0" t="n">
        <v>0.14</v>
      </c>
      <c r="D635" s="0" t="n">
        <v>0.008</v>
      </c>
      <c r="E635" s="0" t="n">
        <v>0.067</v>
      </c>
      <c r="F635" s="0" t="s">
        <v>1266</v>
      </c>
      <c r="G635" s="0" t="n">
        <v>18</v>
      </c>
    </row>
    <row r="636" customFormat="false" ht="12.75" hidden="false" customHeight="false" outlineLevel="0" collapsed="false">
      <c r="A636" s="0" t="s">
        <v>363</v>
      </c>
      <c r="B636" s="0" t="s">
        <v>981</v>
      </c>
      <c r="C636" s="0" t="n">
        <v>0</v>
      </c>
      <c r="D636" s="0" t="n">
        <v>0</v>
      </c>
      <c r="E636" s="0" t="n">
        <v>0</v>
      </c>
      <c r="F636" s="0" t="s">
        <v>1266</v>
      </c>
      <c r="G636" s="0" t="n">
        <v>18</v>
      </c>
    </row>
    <row r="637" customFormat="false" ht="12.75" hidden="false" customHeight="false" outlineLevel="0" collapsed="false">
      <c r="A637" s="0" t="s">
        <v>363</v>
      </c>
      <c r="B637" s="0" t="s">
        <v>983</v>
      </c>
      <c r="C637" s="0" t="n">
        <v>1.532</v>
      </c>
      <c r="D637" s="0" t="n">
        <v>0.091</v>
      </c>
      <c r="E637" s="0" t="n">
        <v>0.725</v>
      </c>
      <c r="F637" s="0" t="s">
        <v>1266</v>
      </c>
      <c r="G637" s="0" t="n">
        <v>18</v>
      </c>
    </row>
    <row r="638" customFormat="false" ht="12.75" hidden="false" customHeight="false" outlineLevel="0" collapsed="false">
      <c r="A638" s="0" t="s">
        <v>363</v>
      </c>
      <c r="B638" s="0" t="s">
        <v>986</v>
      </c>
      <c r="C638" s="0" t="n">
        <v>0.284</v>
      </c>
      <c r="D638" s="0" t="n">
        <v>0.017</v>
      </c>
      <c r="E638" s="0" t="n">
        <v>0.134</v>
      </c>
      <c r="F638" s="0" t="s">
        <v>1266</v>
      </c>
      <c r="G638" s="0" t="n">
        <v>18</v>
      </c>
    </row>
    <row r="639" customFormat="false" ht="12.75" hidden="false" customHeight="false" outlineLevel="0" collapsed="false">
      <c r="A639" s="0" t="s">
        <v>363</v>
      </c>
      <c r="B639" s="0" t="s">
        <v>988</v>
      </c>
      <c r="C639" s="0" t="n">
        <v>0.39</v>
      </c>
      <c r="D639" s="0" t="n">
        <v>0.02</v>
      </c>
      <c r="E639" s="0" t="n">
        <v>0.186</v>
      </c>
      <c r="F639" s="0" t="s">
        <v>1266</v>
      </c>
      <c r="G639" s="0" t="n">
        <v>18</v>
      </c>
    </row>
    <row r="640" customFormat="false" ht="12.75" hidden="false" customHeight="false" outlineLevel="0" collapsed="false">
      <c r="A640" s="0" t="s">
        <v>363</v>
      </c>
      <c r="B640" s="0" t="s">
        <v>990</v>
      </c>
      <c r="C640" s="0" t="n">
        <v>0</v>
      </c>
      <c r="D640" s="0" t="n">
        <v>0</v>
      </c>
      <c r="E640" s="0" t="n">
        <v>0</v>
      </c>
      <c r="F640" s="0" t="s">
        <v>1266</v>
      </c>
      <c r="G640" s="0" t="n">
        <v>18</v>
      </c>
    </row>
    <row r="641" customFormat="false" ht="12.75" hidden="false" customHeight="false" outlineLevel="0" collapsed="false">
      <c r="A641" s="0" t="s">
        <v>363</v>
      </c>
      <c r="B641" s="0" t="s">
        <v>992</v>
      </c>
      <c r="C641" s="0" t="n">
        <v>0</v>
      </c>
      <c r="D641" s="0" t="n">
        <v>0</v>
      </c>
      <c r="E641" s="0" t="n">
        <v>0</v>
      </c>
      <c r="F641" s="0" t="s">
        <v>1266</v>
      </c>
      <c r="G641" s="0" t="n">
        <v>18</v>
      </c>
    </row>
    <row r="642" customFormat="false" ht="12.75" hidden="false" customHeight="false" outlineLevel="0" collapsed="false">
      <c r="A642" s="0" t="s">
        <v>363</v>
      </c>
      <c r="B642" s="0" t="s">
        <v>996</v>
      </c>
      <c r="C642" s="0" t="n">
        <v>1.331</v>
      </c>
      <c r="D642" s="0" t="n">
        <v>0.079</v>
      </c>
      <c r="E642" s="0" t="n">
        <v>0.63</v>
      </c>
      <c r="F642" s="0" t="s">
        <v>1266</v>
      </c>
      <c r="G642" s="0" t="n">
        <v>18</v>
      </c>
    </row>
    <row r="643" customFormat="false" ht="12.75" hidden="false" customHeight="false" outlineLevel="0" collapsed="false">
      <c r="A643" s="0" t="s">
        <v>363</v>
      </c>
      <c r="B643" s="0" t="s">
        <v>994</v>
      </c>
      <c r="C643" s="0" t="n">
        <v>0</v>
      </c>
      <c r="D643" s="0" t="n">
        <v>0</v>
      </c>
      <c r="E643" s="0" t="n">
        <v>0</v>
      </c>
      <c r="F643" s="0" t="s">
        <v>1266</v>
      </c>
      <c r="G643" s="0" t="n">
        <v>18</v>
      </c>
    </row>
    <row r="644" customFormat="false" ht="12.75" hidden="false" customHeight="false" outlineLevel="0" collapsed="false">
      <c r="A644" s="0" t="s">
        <v>363</v>
      </c>
      <c r="B644" s="0" t="s">
        <v>998</v>
      </c>
      <c r="C644" s="0" t="n">
        <v>0</v>
      </c>
      <c r="D644" s="0" t="n">
        <v>0</v>
      </c>
      <c r="E644" s="0" t="n">
        <v>0</v>
      </c>
      <c r="F644" s="0" t="s">
        <v>1266</v>
      </c>
      <c r="G644" s="0" t="n">
        <v>18</v>
      </c>
    </row>
    <row r="645" customFormat="false" ht="12.75" hidden="false" customHeight="false" outlineLevel="0" collapsed="false">
      <c r="A645" s="0" t="s">
        <v>363</v>
      </c>
      <c r="B645" s="0" t="s">
        <v>1000</v>
      </c>
      <c r="C645" s="0" t="n">
        <v>0.895</v>
      </c>
      <c r="D645" s="0" t="n">
        <v>0.053</v>
      </c>
      <c r="E645" s="0" t="n">
        <v>0.424</v>
      </c>
      <c r="F645" s="0" t="s">
        <v>1266</v>
      </c>
      <c r="G645" s="0" t="n">
        <v>18</v>
      </c>
    </row>
    <row r="646" customFormat="false" ht="12.75" hidden="false" customHeight="false" outlineLevel="0" collapsed="false">
      <c r="A646" s="0" t="s">
        <v>363</v>
      </c>
      <c r="B646" s="0" t="s">
        <v>1005</v>
      </c>
      <c r="C646" s="0" t="n">
        <v>0.001</v>
      </c>
      <c r="D646" s="0" t="n">
        <v>0</v>
      </c>
      <c r="E646" s="0" t="n">
        <v>0.001</v>
      </c>
      <c r="F646" s="0" t="s">
        <v>1266</v>
      </c>
      <c r="G646" s="0" t="n">
        <v>18</v>
      </c>
    </row>
    <row r="647" customFormat="false" ht="12.75" hidden="false" customHeight="false" outlineLevel="0" collapsed="false">
      <c r="A647" s="0" t="s">
        <v>363</v>
      </c>
      <c r="B647" s="0" t="s">
        <v>1015</v>
      </c>
      <c r="C647" s="0" t="n">
        <v>0</v>
      </c>
      <c r="D647" s="0" t="n">
        <v>0</v>
      </c>
      <c r="E647" s="0" t="n">
        <v>0</v>
      </c>
      <c r="F647" s="0" t="s">
        <v>1266</v>
      </c>
      <c r="G647" s="0" t="n">
        <v>18</v>
      </c>
    </row>
    <row r="648" customFormat="false" ht="12.75" hidden="false" customHeight="false" outlineLevel="0" collapsed="false">
      <c r="A648" s="0" t="s">
        <v>363</v>
      </c>
      <c r="B648" s="0" t="s">
        <v>1003</v>
      </c>
      <c r="C648" s="0" t="n">
        <v>0.12</v>
      </c>
      <c r="D648" s="0" t="n">
        <v>0.007</v>
      </c>
      <c r="E648" s="0" t="n">
        <v>0.057</v>
      </c>
      <c r="F648" s="0" t="s">
        <v>1266</v>
      </c>
      <c r="G648" s="0" t="n">
        <v>18</v>
      </c>
    </row>
    <row r="649" customFormat="false" ht="12.75" hidden="false" customHeight="false" outlineLevel="0" collapsed="false">
      <c r="A649" s="0" t="s">
        <v>363</v>
      </c>
      <c r="B649" s="0" t="s">
        <v>1038</v>
      </c>
      <c r="C649" s="0" t="n">
        <v>0</v>
      </c>
      <c r="D649" s="0" t="n">
        <v>0</v>
      </c>
      <c r="E649" s="0" t="n">
        <v>0</v>
      </c>
      <c r="F649" s="0" t="s">
        <v>1266</v>
      </c>
      <c r="G649" s="0" t="n">
        <v>18</v>
      </c>
    </row>
    <row r="650" customFormat="false" ht="12.75" hidden="false" customHeight="false" outlineLevel="0" collapsed="false">
      <c r="A650" s="0" t="s">
        <v>363</v>
      </c>
      <c r="B650" s="0" t="s">
        <v>1046</v>
      </c>
      <c r="C650" s="0" t="n">
        <v>0</v>
      </c>
      <c r="D650" s="0" t="n">
        <v>0</v>
      </c>
      <c r="E650" s="0" t="n">
        <v>0</v>
      </c>
      <c r="F650" s="0" t="s">
        <v>1266</v>
      </c>
      <c r="G650" s="0" t="n">
        <v>18</v>
      </c>
    </row>
    <row r="651" customFormat="false" ht="12.75" hidden="false" customHeight="false" outlineLevel="0" collapsed="false">
      <c r="A651" s="0" t="s">
        <v>363</v>
      </c>
      <c r="B651" s="0" t="s">
        <v>1063</v>
      </c>
      <c r="C651" s="0" t="n">
        <v>1.193</v>
      </c>
      <c r="D651" s="0" t="n">
        <v>0.071</v>
      </c>
      <c r="E651" s="0" t="n">
        <v>0.565</v>
      </c>
      <c r="F651" s="0" t="s">
        <v>1266</v>
      </c>
      <c r="G651" s="0" t="n">
        <v>18</v>
      </c>
    </row>
    <row r="652" customFormat="false" ht="12.75" hidden="false" customHeight="false" outlineLevel="0" collapsed="false">
      <c r="A652" s="0" t="s">
        <v>363</v>
      </c>
      <c r="B652" s="0" t="s">
        <v>1007</v>
      </c>
      <c r="C652" s="0" t="n">
        <v>0.325</v>
      </c>
      <c r="D652" s="0" t="n">
        <v>0.019</v>
      </c>
      <c r="E652" s="0" t="n">
        <v>0.154</v>
      </c>
      <c r="F652" s="0" t="s">
        <v>1266</v>
      </c>
      <c r="G652" s="0" t="n">
        <v>18</v>
      </c>
    </row>
    <row r="653" customFormat="false" ht="12.75" hidden="false" customHeight="false" outlineLevel="0" collapsed="false">
      <c r="A653" s="0" t="s">
        <v>363</v>
      </c>
      <c r="B653" s="0" t="s">
        <v>1010</v>
      </c>
      <c r="C653" s="0" t="n">
        <v>0.648</v>
      </c>
      <c r="D653" s="0" t="n">
        <v>0.038</v>
      </c>
      <c r="E653" s="0" t="n">
        <v>0.307</v>
      </c>
      <c r="F653" s="0" t="s">
        <v>1266</v>
      </c>
      <c r="G653" s="0" t="n">
        <v>18</v>
      </c>
    </row>
    <row r="654" customFormat="false" ht="12.75" hidden="false" customHeight="false" outlineLevel="0" collapsed="false">
      <c r="A654" s="0" t="s">
        <v>363</v>
      </c>
      <c r="B654" s="0" t="s">
        <v>1040</v>
      </c>
      <c r="C654" s="0" t="n">
        <v>0</v>
      </c>
      <c r="D654" s="0" t="n">
        <v>0</v>
      </c>
      <c r="E654" s="0" t="n">
        <v>0</v>
      </c>
      <c r="F654" s="0" t="s">
        <v>1266</v>
      </c>
      <c r="G654" s="0" t="n">
        <v>18</v>
      </c>
    </row>
    <row r="655" customFormat="false" ht="12.75" hidden="false" customHeight="false" outlineLevel="0" collapsed="false">
      <c r="A655" s="0" t="s">
        <v>363</v>
      </c>
      <c r="B655" s="0" t="s">
        <v>1042</v>
      </c>
      <c r="C655" s="0" t="n">
        <v>0</v>
      </c>
      <c r="D655" s="0" t="n">
        <v>0</v>
      </c>
      <c r="E655" s="0" t="n">
        <v>0</v>
      </c>
      <c r="F655" s="0" t="s">
        <v>1266</v>
      </c>
      <c r="G655" s="0" t="n">
        <v>18</v>
      </c>
    </row>
    <row r="656" customFormat="false" ht="12.75" hidden="false" customHeight="false" outlineLevel="0" collapsed="false">
      <c r="A656" s="0" t="s">
        <v>363</v>
      </c>
      <c r="B656" s="0" t="s">
        <v>1013</v>
      </c>
      <c r="C656" s="0" t="n">
        <v>0.146</v>
      </c>
      <c r="D656" s="0" t="n">
        <v>0.009</v>
      </c>
      <c r="E656" s="0" t="n">
        <v>0.069</v>
      </c>
      <c r="F656" s="0" t="s">
        <v>1266</v>
      </c>
      <c r="G656" s="0" t="n">
        <v>18</v>
      </c>
    </row>
    <row r="657" customFormat="false" ht="12.75" hidden="false" customHeight="false" outlineLevel="0" collapsed="false">
      <c r="A657" s="0" t="s">
        <v>363</v>
      </c>
      <c r="B657" s="0" t="s">
        <v>1017</v>
      </c>
      <c r="C657" s="0" t="n">
        <v>0</v>
      </c>
      <c r="D657" s="0" t="n">
        <v>0</v>
      </c>
      <c r="E657" s="0" t="n">
        <v>0</v>
      </c>
      <c r="F657" s="0" t="s">
        <v>1266</v>
      </c>
      <c r="G657" s="0" t="n">
        <v>18</v>
      </c>
    </row>
    <row r="658" customFormat="false" ht="12.75" hidden="false" customHeight="false" outlineLevel="0" collapsed="false">
      <c r="A658" s="0" t="s">
        <v>363</v>
      </c>
      <c r="B658" s="0" t="s">
        <v>1021</v>
      </c>
      <c r="C658" s="0" t="n">
        <v>0.27</v>
      </c>
      <c r="D658" s="0" t="n">
        <v>0.02</v>
      </c>
      <c r="E658" s="0" t="n">
        <v>0.127</v>
      </c>
      <c r="F658" s="0" t="s">
        <v>1266</v>
      </c>
      <c r="G658" s="0" t="n">
        <v>18</v>
      </c>
    </row>
    <row r="659" customFormat="false" ht="12.75" hidden="false" customHeight="false" outlineLevel="0" collapsed="false">
      <c r="A659" s="0" t="s">
        <v>363</v>
      </c>
      <c r="B659" s="0" t="s">
        <v>1019</v>
      </c>
      <c r="C659" s="0" t="n">
        <v>0.262</v>
      </c>
      <c r="D659" s="0" t="n">
        <v>0.016</v>
      </c>
      <c r="E659" s="0" t="n">
        <v>0.124</v>
      </c>
      <c r="F659" s="0" t="s">
        <v>1266</v>
      </c>
      <c r="G659" s="0" t="n">
        <v>18</v>
      </c>
    </row>
    <row r="660" customFormat="false" ht="12.75" hidden="false" customHeight="false" outlineLevel="0" collapsed="false">
      <c r="A660" s="0" t="s">
        <v>363</v>
      </c>
      <c r="B660" s="0" t="s">
        <v>1023</v>
      </c>
      <c r="C660" s="0" t="n">
        <v>0</v>
      </c>
      <c r="D660" s="0" t="n">
        <v>0</v>
      </c>
      <c r="E660" s="0" t="n">
        <v>0</v>
      </c>
      <c r="F660" s="0" t="s">
        <v>1266</v>
      </c>
      <c r="G660" s="0" t="n">
        <v>18</v>
      </c>
    </row>
    <row r="661" customFormat="false" ht="12.75" hidden="false" customHeight="false" outlineLevel="0" collapsed="false">
      <c r="A661" s="0" t="s">
        <v>363</v>
      </c>
      <c r="B661" s="0" t="s">
        <v>1044</v>
      </c>
      <c r="C661" s="0" t="n">
        <v>1.346</v>
      </c>
      <c r="D661" s="0" t="n">
        <v>0.08</v>
      </c>
      <c r="E661" s="0" t="n">
        <v>0.637</v>
      </c>
      <c r="F661" s="0" t="s">
        <v>1266</v>
      </c>
      <c r="G661" s="0" t="n">
        <v>18</v>
      </c>
    </row>
    <row r="662" customFormat="false" ht="12.75" hidden="false" customHeight="false" outlineLevel="0" collapsed="false">
      <c r="A662" s="0" t="s">
        <v>363</v>
      </c>
      <c r="B662" s="0" t="s">
        <v>1025</v>
      </c>
      <c r="C662" s="0" t="n">
        <v>1.317</v>
      </c>
      <c r="D662" s="0" t="n">
        <v>0.078</v>
      </c>
      <c r="E662" s="0" t="n">
        <v>0.624</v>
      </c>
      <c r="F662" s="0" t="s">
        <v>1266</v>
      </c>
      <c r="G662" s="0" t="n">
        <v>18</v>
      </c>
    </row>
    <row r="663" customFormat="false" ht="12.75" hidden="false" customHeight="false" outlineLevel="0" collapsed="false">
      <c r="A663" s="0" t="s">
        <v>363</v>
      </c>
      <c r="B663" s="0" t="s">
        <v>1027</v>
      </c>
      <c r="C663" s="0" t="n">
        <v>0</v>
      </c>
      <c r="D663" s="0" t="n">
        <v>0</v>
      </c>
      <c r="E663" s="0" t="n">
        <v>0</v>
      </c>
      <c r="F663" s="0" t="s">
        <v>1266</v>
      </c>
      <c r="G663" s="0" t="n">
        <v>18</v>
      </c>
    </row>
    <row r="664" customFormat="false" ht="12.75" hidden="false" customHeight="false" outlineLevel="0" collapsed="false">
      <c r="A664" s="0" t="s">
        <v>363</v>
      </c>
      <c r="B664" s="0" t="s">
        <v>1029</v>
      </c>
      <c r="C664" s="0" t="n">
        <v>0</v>
      </c>
      <c r="D664" s="0" t="n">
        <v>0</v>
      </c>
      <c r="E664" s="0" t="n">
        <v>0</v>
      </c>
      <c r="F664" s="0" t="s">
        <v>1266</v>
      </c>
      <c r="G664" s="0" t="n">
        <v>18</v>
      </c>
    </row>
    <row r="665" customFormat="false" ht="12.75" hidden="false" customHeight="false" outlineLevel="0" collapsed="false">
      <c r="A665" s="0" t="s">
        <v>363</v>
      </c>
      <c r="B665" s="0" t="s">
        <v>1033</v>
      </c>
      <c r="C665" s="0" t="n">
        <v>0</v>
      </c>
      <c r="D665" s="0" t="n">
        <v>0</v>
      </c>
      <c r="E665" s="0" t="n">
        <v>0</v>
      </c>
      <c r="F665" s="0" t="s">
        <v>1266</v>
      </c>
      <c r="G665" s="0" t="n">
        <v>18</v>
      </c>
    </row>
    <row r="666" customFormat="false" ht="12.75" hidden="false" customHeight="false" outlineLevel="0" collapsed="false">
      <c r="A666" s="0" t="s">
        <v>363</v>
      </c>
      <c r="B666" s="0" t="s">
        <v>1035</v>
      </c>
      <c r="C666" s="0" t="n">
        <v>0.446</v>
      </c>
      <c r="D666" s="0" t="n">
        <v>0.026</v>
      </c>
      <c r="E666" s="0" t="n">
        <v>0.211</v>
      </c>
      <c r="F666" s="0" t="s">
        <v>1266</v>
      </c>
      <c r="G666" s="0" t="n">
        <v>18</v>
      </c>
    </row>
    <row r="667" customFormat="false" ht="12.75" hidden="false" customHeight="false" outlineLevel="0" collapsed="false">
      <c r="A667" s="0" t="s">
        <v>363</v>
      </c>
      <c r="B667" s="0" t="s">
        <v>1031</v>
      </c>
      <c r="C667" s="0" t="n">
        <v>0.081</v>
      </c>
      <c r="D667" s="0" t="n">
        <v>0.005</v>
      </c>
      <c r="E667" s="0" t="n">
        <v>0.038</v>
      </c>
      <c r="F667" s="0" t="s">
        <v>1266</v>
      </c>
      <c r="G667" s="0" t="n">
        <v>18</v>
      </c>
    </row>
    <row r="668" customFormat="false" ht="12.75" hidden="false" customHeight="false" outlineLevel="0" collapsed="false">
      <c r="A668" s="0" t="s">
        <v>363</v>
      </c>
      <c r="B668" s="0" t="s">
        <v>1051</v>
      </c>
      <c r="C668" s="0" t="n">
        <v>0.371</v>
      </c>
      <c r="D668" s="0" t="n">
        <v>0.022</v>
      </c>
      <c r="E668" s="0" t="n">
        <v>0.176</v>
      </c>
      <c r="F668" s="0" t="s">
        <v>1266</v>
      </c>
      <c r="G668" s="0" t="n">
        <v>18</v>
      </c>
    </row>
    <row r="669" customFormat="false" ht="12.75" hidden="false" customHeight="false" outlineLevel="0" collapsed="false">
      <c r="A669" s="0" t="s">
        <v>363</v>
      </c>
      <c r="B669" s="0" t="s">
        <v>1048</v>
      </c>
      <c r="C669" s="0" t="n">
        <v>0</v>
      </c>
      <c r="D669" s="0" t="n">
        <v>0</v>
      </c>
      <c r="E669" s="0" t="n">
        <v>0</v>
      </c>
      <c r="F669" s="0" t="s">
        <v>1266</v>
      </c>
      <c r="G669" s="0" t="n">
        <v>18</v>
      </c>
    </row>
    <row r="670" customFormat="false" ht="12.75" hidden="false" customHeight="false" outlineLevel="0" collapsed="false">
      <c r="A670" s="0" t="s">
        <v>363</v>
      </c>
      <c r="B670" s="0" t="s">
        <v>1053</v>
      </c>
      <c r="C670" s="0" t="n">
        <v>0</v>
      </c>
      <c r="D670" s="0" t="n">
        <v>0</v>
      </c>
      <c r="E670" s="0" t="n">
        <v>0</v>
      </c>
      <c r="F670" s="0" t="s">
        <v>1266</v>
      </c>
      <c r="G670" s="0" t="n">
        <v>18</v>
      </c>
    </row>
    <row r="671" customFormat="false" ht="12.75" hidden="false" customHeight="false" outlineLevel="0" collapsed="false">
      <c r="A671" s="0" t="s">
        <v>363</v>
      </c>
      <c r="B671" s="0" t="s">
        <v>1056</v>
      </c>
      <c r="C671" s="0" t="n">
        <v>0.367</v>
      </c>
      <c r="D671" s="0" t="n">
        <v>0.022</v>
      </c>
      <c r="E671" s="0" t="n">
        <v>0.174</v>
      </c>
      <c r="F671" s="0" t="s">
        <v>1266</v>
      </c>
      <c r="G671" s="0" t="n">
        <v>18</v>
      </c>
    </row>
    <row r="672" customFormat="false" ht="12.75" hidden="false" customHeight="false" outlineLevel="0" collapsed="false">
      <c r="A672" s="0" t="s">
        <v>363</v>
      </c>
      <c r="B672" s="0" t="s">
        <v>1059</v>
      </c>
      <c r="C672" s="0" t="n">
        <v>0.328</v>
      </c>
      <c r="D672" s="0" t="n">
        <v>0.019</v>
      </c>
      <c r="E672" s="0" t="n">
        <v>0.155</v>
      </c>
      <c r="F672" s="0" t="s">
        <v>1266</v>
      </c>
      <c r="G672" s="0" t="n">
        <v>18</v>
      </c>
    </row>
    <row r="673" customFormat="false" ht="12.75" hidden="false" customHeight="false" outlineLevel="0" collapsed="false">
      <c r="A673" s="0" t="s">
        <v>363</v>
      </c>
      <c r="B673" s="0" t="s">
        <v>1065</v>
      </c>
      <c r="C673" s="0" t="n">
        <v>0</v>
      </c>
      <c r="D673" s="0" t="n">
        <v>0</v>
      </c>
      <c r="E673" s="0" t="n">
        <v>0</v>
      </c>
      <c r="F673" s="0" t="s">
        <v>1266</v>
      </c>
      <c r="G673" s="0" t="n">
        <v>18</v>
      </c>
    </row>
    <row r="674" customFormat="false" ht="12.75" hidden="false" customHeight="false" outlineLevel="0" collapsed="false">
      <c r="A674" s="0" t="s">
        <v>363</v>
      </c>
      <c r="B674" s="0" t="s">
        <v>1061</v>
      </c>
      <c r="C674" s="0" t="n">
        <v>0</v>
      </c>
      <c r="D674" s="0" t="n">
        <v>0</v>
      </c>
      <c r="E674" s="0" t="n">
        <v>0</v>
      </c>
      <c r="F674" s="0" t="s">
        <v>1266</v>
      </c>
      <c r="G674" s="0" t="n">
        <v>18</v>
      </c>
    </row>
    <row r="675" customFormat="false" ht="12.75" hidden="false" customHeight="false" outlineLevel="0" collapsed="false">
      <c r="A675" s="0" t="s">
        <v>363</v>
      </c>
      <c r="B675" s="0" t="s">
        <v>1067</v>
      </c>
      <c r="C675" s="0" t="n">
        <v>0</v>
      </c>
      <c r="D675" s="0" t="n">
        <v>0</v>
      </c>
      <c r="E675" s="0" t="n">
        <v>0</v>
      </c>
      <c r="F675" s="0" t="s">
        <v>1266</v>
      </c>
      <c r="G675" s="0" t="n">
        <v>18</v>
      </c>
    </row>
    <row r="676" customFormat="false" ht="12.75" hidden="false" customHeight="false" outlineLevel="0" collapsed="false">
      <c r="A676" s="0" t="s">
        <v>363</v>
      </c>
      <c r="B676" s="0" t="s">
        <v>1069</v>
      </c>
      <c r="C676" s="0" t="n">
        <v>0</v>
      </c>
      <c r="D676" s="0" t="n">
        <v>0</v>
      </c>
      <c r="E676" s="0" t="n">
        <v>0</v>
      </c>
      <c r="F676" s="0" t="s">
        <v>1266</v>
      </c>
      <c r="G676" s="0" t="n">
        <v>18</v>
      </c>
    </row>
    <row r="677" customFormat="false" ht="12.75" hidden="false" customHeight="false" outlineLevel="0" collapsed="false">
      <c r="A677" s="0" t="s">
        <v>363</v>
      </c>
      <c r="B677" s="0" t="s">
        <v>1071</v>
      </c>
      <c r="C677" s="0" t="n">
        <v>2.022</v>
      </c>
      <c r="D677" s="0" t="n">
        <v>0.12</v>
      </c>
      <c r="E677" s="0" t="n">
        <v>0.957</v>
      </c>
      <c r="F677" s="0" t="s">
        <v>1266</v>
      </c>
      <c r="G677" s="0" t="n">
        <v>18</v>
      </c>
    </row>
    <row r="678" customFormat="false" ht="12.75" hidden="false" customHeight="false" outlineLevel="0" collapsed="false">
      <c r="A678" s="0" t="s">
        <v>363</v>
      </c>
      <c r="B678" s="0" t="s">
        <v>1073</v>
      </c>
      <c r="C678" s="0" t="n">
        <v>0.59</v>
      </c>
      <c r="D678" s="0" t="n">
        <v>0.035</v>
      </c>
      <c r="E678" s="0" t="n">
        <v>0.279</v>
      </c>
      <c r="F678" s="0" t="s">
        <v>1266</v>
      </c>
      <c r="G678" s="0" t="n">
        <v>18</v>
      </c>
    </row>
    <row r="679" customFormat="false" ht="12.75" hidden="false" customHeight="false" outlineLevel="0" collapsed="false">
      <c r="A679" s="0" t="s">
        <v>363</v>
      </c>
      <c r="B679" s="0" t="s">
        <v>1075</v>
      </c>
      <c r="C679" s="0" t="n">
        <v>0</v>
      </c>
      <c r="D679" s="0" t="n">
        <v>0</v>
      </c>
      <c r="E679" s="0" t="n">
        <v>0</v>
      </c>
      <c r="F679" s="0" t="s">
        <v>1266</v>
      </c>
      <c r="G679" s="0" t="n">
        <v>18</v>
      </c>
    </row>
    <row r="680" customFormat="false" ht="12.75" hidden="false" customHeight="false" outlineLevel="0" collapsed="false">
      <c r="A680" s="0" t="s">
        <v>363</v>
      </c>
      <c r="B680" s="0" t="s">
        <v>1077</v>
      </c>
      <c r="C680" s="0" t="n">
        <v>0.358</v>
      </c>
      <c r="D680" s="0" t="n">
        <v>0.021</v>
      </c>
      <c r="E680" s="0" t="n">
        <v>0.169</v>
      </c>
      <c r="F680" s="0" t="s">
        <v>1266</v>
      </c>
      <c r="G680" s="0" t="n">
        <v>18</v>
      </c>
    </row>
    <row r="681" customFormat="false" ht="12.75" hidden="false" customHeight="false" outlineLevel="0" collapsed="false">
      <c r="A681" s="0" t="s">
        <v>363</v>
      </c>
      <c r="B681" s="0" t="s">
        <v>1080</v>
      </c>
      <c r="C681" s="0" t="n">
        <v>0</v>
      </c>
      <c r="D681" s="0" t="n">
        <v>0</v>
      </c>
      <c r="E681" s="0" t="n">
        <v>0</v>
      </c>
      <c r="F681" s="0" t="s">
        <v>1266</v>
      </c>
      <c r="G681" s="0" t="n">
        <v>18</v>
      </c>
    </row>
    <row r="682" customFormat="false" ht="12.75" hidden="false" customHeight="false" outlineLevel="0" collapsed="false">
      <c r="A682" s="0" t="s">
        <v>363</v>
      </c>
      <c r="B682" s="0" t="s">
        <v>1082</v>
      </c>
      <c r="C682" s="0" t="n">
        <v>0.26</v>
      </c>
      <c r="D682" s="0" t="n">
        <v>0.02</v>
      </c>
      <c r="E682" s="0" t="n">
        <v>0.123</v>
      </c>
      <c r="F682" s="0" t="s">
        <v>1266</v>
      </c>
      <c r="G682" s="0" t="n">
        <v>18</v>
      </c>
    </row>
    <row r="683" customFormat="false" ht="12.75" hidden="false" customHeight="false" outlineLevel="0" collapsed="false">
      <c r="A683" s="0" t="s">
        <v>363</v>
      </c>
      <c r="B683" s="0" t="s">
        <v>1084</v>
      </c>
      <c r="C683" s="0" t="n">
        <v>0.022</v>
      </c>
      <c r="D683" s="0" t="n">
        <v>0.001</v>
      </c>
      <c r="E683" s="0" t="n">
        <v>0.01</v>
      </c>
      <c r="F683" s="0" t="s">
        <v>1266</v>
      </c>
      <c r="G683" s="0" t="n">
        <v>18</v>
      </c>
    </row>
    <row r="684" customFormat="false" ht="12.75" hidden="false" customHeight="false" outlineLevel="0" collapsed="false">
      <c r="A684" s="0" t="s">
        <v>363</v>
      </c>
      <c r="B684" s="0" t="s">
        <v>1086</v>
      </c>
      <c r="C684" s="0" t="n">
        <v>1.122</v>
      </c>
      <c r="D684" s="0" t="n">
        <v>0.066</v>
      </c>
      <c r="E684" s="0" t="n">
        <v>0.531</v>
      </c>
      <c r="F684" s="0" t="s">
        <v>1266</v>
      </c>
      <c r="G684" s="0" t="n">
        <v>18</v>
      </c>
    </row>
    <row r="685" customFormat="false" ht="12.75" hidden="false" customHeight="false" outlineLevel="0" collapsed="false">
      <c r="A685" s="0" t="s">
        <v>363</v>
      </c>
      <c r="B685" s="0" t="s">
        <v>1090</v>
      </c>
      <c r="C685" s="0" t="n">
        <v>0.03</v>
      </c>
      <c r="D685" s="0" t="n">
        <v>0</v>
      </c>
      <c r="E685" s="0" t="n">
        <v>0.015</v>
      </c>
      <c r="F685" s="0" t="s">
        <v>1266</v>
      </c>
      <c r="G685" s="0" t="n">
        <v>18</v>
      </c>
    </row>
    <row r="686" customFormat="false" ht="12.75" hidden="false" customHeight="false" outlineLevel="0" collapsed="false">
      <c r="A686" s="0" t="s">
        <v>363</v>
      </c>
      <c r="B686" s="0" t="s">
        <v>1088</v>
      </c>
      <c r="C686" s="0" t="n">
        <v>0.834</v>
      </c>
      <c r="D686" s="0" t="n">
        <v>0.049</v>
      </c>
      <c r="E686" s="0" t="n">
        <v>0.395</v>
      </c>
      <c r="F686" s="0" t="s">
        <v>1266</v>
      </c>
      <c r="G686" s="0" t="n">
        <v>18</v>
      </c>
    </row>
    <row r="687" customFormat="false" ht="12.75" hidden="false" customHeight="false" outlineLevel="0" collapsed="false">
      <c r="A687" s="0" t="s">
        <v>363</v>
      </c>
      <c r="B687" s="0" t="s">
        <v>1092</v>
      </c>
      <c r="C687" s="0" t="n">
        <v>0.495</v>
      </c>
      <c r="D687" s="0" t="n">
        <v>0.029</v>
      </c>
      <c r="E687" s="0" t="n">
        <v>0.234</v>
      </c>
      <c r="F687" s="0" t="s">
        <v>1266</v>
      </c>
      <c r="G687" s="0" t="n">
        <v>18</v>
      </c>
    </row>
    <row r="688" customFormat="false" ht="12.75" hidden="false" customHeight="false" outlineLevel="0" collapsed="false">
      <c r="A688" s="0" t="s">
        <v>363</v>
      </c>
      <c r="B688" s="0" t="s">
        <v>1095</v>
      </c>
      <c r="C688" s="0" t="n">
        <v>0</v>
      </c>
      <c r="D688" s="0" t="n">
        <v>0</v>
      </c>
      <c r="E688" s="0" t="n">
        <v>0</v>
      </c>
      <c r="F688" s="0" t="s">
        <v>1266</v>
      </c>
      <c r="G688" s="0" t="n">
        <v>18</v>
      </c>
    </row>
    <row r="689" customFormat="false" ht="12.75" hidden="false" customHeight="false" outlineLevel="0" collapsed="false">
      <c r="A689" s="0" t="s">
        <v>363</v>
      </c>
      <c r="B689" s="0" t="s">
        <v>1097</v>
      </c>
      <c r="C689" s="0" t="n">
        <v>0.813</v>
      </c>
      <c r="D689" s="0" t="n">
        <v>0.048</v>
      </c>
      <c r="E689" s="0" t="n">
        <v>0.385</v>
      </c>
      <c r="F689" s="0" t="s">
        <v>1266</v>
      </c>
      <c r="G689" s="0" t="n">
        <v>18</v>
      </c>
    </row>
    <row r="690" customFormat="false" ht="12.75" hidden="false" customHeight="false" outlineLevel="0" collapsed="false">
      <c r="A690" s="0" t="s">
        <v>363</v>
      </c>
      <c r="B690" s="0" t="s">
        <v>1101</v>
      </c>
      <c r="C690" s="0" t="n">
        <v>0.03</v>
      </c>
      <c r="D690" s="0" t="n">
        <v>0.002</v>
      </c>
      <c r="E690" s="0" t="n">
        <v>0.014</v>
      </c>
      <c r="F690" s="0" t="s">
        <v>1266</v>
      </c>
      <c r="G690" s="0" t="n">
        <v>18</v>
      </c>
    </row>
    <row r="691" customFormat="false" ht="12.75" hidden="false" customHeight="false" outlineLevel="0" collapsed="false">
      <c r="A691" s="0" t="s">
        <v>363</v>
      </c>
      <c r="B691" s="0" t="s">
        <v>1104</v>
      </c>
      <c r="C691" s="0" t="n">
        <v>0</v>
      </c>
      <c r="D691" s="0" t="n">
        <v>0</v>
      </c>
      <c r="E691" s="0" t="n">
        <v>0</v>
      </c>
      <c r="F691" s="0" t="s">
        <v>1266</v>
      </c>
      <c r="G691" s="0" t="n">
        <v>18</v>
      </c>
    </row>
    <row r="692" customFormat="false" ht="12.75" hidden="false" customHeight="false" outlineLevel="0" collapsed="false">
      <c r="A692" s="0" t="s">
        <v>363</v>
      </c>
      <c r="B692" s="0" t="s">
        <v>1106</v>
      </c>
      <c r="C692" s="0" t="n">
        <v>0.294</v>
      </c>
      <c r="D692" s="0" t="n">
        <v>0.017</v>
      </c>
      <c r="E692" s="0" t="n">
        <v>0.139</v>
      </c>
      <c r="F692" s="0" t="s">
        <v>1266</v>
      </c>
      <c r="G692" s="0" t="n">
        <v>18</v>
      </c>
    </row>
    <row r="693" customFormat="false" ht="12.75" hidden="false" customHeight="false" outlineLevel="0" collapsed="false">
      <c r="A693" s="0" t="s">
        <v>363</v>
      </c>
      <c r="B693" s="0" t="s">
        <v>1108</v>
      </c>
      <c r="C693" s="0" t="n">
        <v>0.105</v>
      </c>
      <c r="D693" s="0" t="n">
        <v>0.006</v>
      </c>
      <c r="E693" s="0" t="n">
        <v>0.05</v>
      </c>
      <c r="F693" s="0" t="s">
        <v>1266</v>
      </c>
      <c r="G693" s="0" t="n">
        <v>18</v>
      </c>
    </row>
    <row r="694" customFormat="false" ht="12.75" hidden="false" customHeight="false" outlineLevel="0" collapsed="false">
      <c r="A694" s="0" t="s">
        <v>363</v>
      </c>
      <c r="B694" s="0" t="s">
        <v>1110</v>
      </c>
      <c r="C694" s="0" t="n">
        <v>0.05</v>
      </c>
      <c r="D694" s="0" t="n">
        <v>0.003</v>
      </c>
      <c r="E694" s="0" t="n">
        <v>0.024</v>
      </c>
      <c r="F694" s="0" t="s">
        <v>1266</v>
      </c>
      <c r="G694" s="0" t="n">
        <v>18</v>
      </c>
    </row>
    <row r="695" customFormat="false" ht="12.75" hidden="false" customHeight="false" outlineLevel="0" collapsed="false">
      <c r="A695" s="0" t="s">
        <v>363</v>
      </c>
      <c r="B695" s="0" t="s">
        <v>1112</v>
      </c>
      <c r="C695" s="0" t="n">
        <v>0</v>
      </c>
      <c r="D695" s="0" t="n">
        <v>0</v>
      </c>
      <c r="E695" s="0" t="n">
        <v>0</v>
      </c>
      <c r="F695" s="0" t="s">
        <v>1266</v>
      </c>
      <c r="G695" s="0" t="n">
        <v>18</v>
      </c>
    </row>
    <row r="696" customFormat="false" ht="12.75" hidden="false" customHeight="false" outlineLevel="0" collapsed="false">
      <c r="A696" s="0" t="s">
        <v>363</v>
      </c>
      <c r="B696" s="0" t="s">
        <v>1114</v>
      </c>
      <c r="C696" s="0" t="n">
        <v>0.261</v>
      </c>
      <c r="D696" s="0" t="n">
        <v>0.015</v>
      </c>
      <c r="E696" s="0" t="n">
        <v>0.123</v>
      </c>
      <c r="F696" s="0" t="s">
        <v>1266</v>
      </c>
      <c r="G696" s="0" t="n">
        <v>18</v>
      </c>
    </row>
    <row r="697" customFormat="false" ht="12.75" hidden="false" customHeight="false" outlineLevel="0" collapsed="false">
      <c r="A697" s="0" t="s">
        <v>363</v>
      </c>
      <c r="B697" s="0" t="s">
        <v>1119</v>
      </c>
      <c r="C697" s="0" t="n">
        <v>0</v>
      </c>
      <c r="D697" s="0" t="n">
        <v>0</v>
      </c>
      <c r="E697" s="0" t="n">
        <v>0</v>
      </c>
      <c r="F697" s="0" t="s">
        <v>1266</v>
      </c>
      <c r="G697" s="0" t="n">
        <v>18</v>
      </c>
    </row>
    <row r="698" customFormat="false" ht="12.75" hidden="false" customHeight="false" outlineLevel="0" collapsed="false">
      <c r="A698" s="0" t="s">
        <v>363</v>
      </c>
      <c r="B698" s="0" t="s">
        <v>1116</v>
      </c>
      <c r="C698" s="0" t="n">
        <v>1.305</v>
      </c>
      <c r="D698" s="0" t="n">
        <v>0.077</v>
      </c>
      <c r="E698" s="0" t="n">
        <v>0.618</v>
      </c>
      <c r="F698" s="0" t="s">
        <v>1266</v>
      </c>
      <c r="G698" s="0" t="n">
        <v>18</v>
      </c>
    </row>
    <row r="699" customFormat="false" ht="12.75" hidden="false" customHeight="false" outlineLevel="0" collapsed="false">
      <c r="A699" s="0" t="s">
        <v>363</v>
      </c>
      <c r="B699" s="0" t="s">
        <v>1121</v>
      </c>
      <c r="C699" s="0" t="n">
        <v>1.228</v>
      </c>
      <c r="D699" s="0" t="n">
        <v>0.073</v>
      </c>
      <c r="E699" s="0" t="n">
        <v>0.581</v>
      </c>
      <c r="F699" s="0" t="s">
        <v>1266</v>
      </c>
      <c r="G699" s="0" t="n">
        <v>18</v>
      </c>
    </row>
    <row r="700" customFormat="false" ht="12.75" hidden="false" customHeight="false" outlineLevel="0" collapsed="false">
      <c r="A700" s="0" t="s">
        <v>363</v>
      </c>
      <c r="B700" s="0" t="s">
        <v>1124</v>
      </c>
      <c r="C700" s="0" t="n">
        <v>0</v>
      </c>
      <c r="D700" s="0" t="n">
        <v>0</v>
      </c>
      <c r="E700" s="0" t="n">
        <v>0</v>
      </c>
      <c r="F700" s="0" t="s">
        <v>1266</v>
      </c>
      <c r="G700" s="0" t="n">
        <v>18</v>
      </c>
    </row>
    <row r="701" customFormat="false" ht="12.75" hidden="false" customHeight="false" outlineLevel="0" collapsed="false">
      <c r="A701" s="0" t="s">
        <v>363</v>
      </c>
      <c r="B701" s="0" t="s">
        <v>1126</v>
      </c>
      <c r="C701" s="0" t="n">
        <v>0.792</v>
      </c>
      <c r="D701" s="0" t="n">
        <v>0.047</v>
      </c>
      <c r="E701" s="0" t="n">
        <v>0.375</v>
      </c>
      <c r="F701" s="0" t="s">
        <v>1266</v>
      </c>
      <c r="G701" s="0" t="n">
        <v>18</v>
      </c>
    </row>
    <row r="702" customFormat="false" ht="12.75" hidden="false" customHeight="false" outlineLevel="0" collapsed="false">
      <c r="A702" s="0" t="s">
        <v>363</v>
      </c>
      <c r="B702" s="0" t="s">
        <v>1129</v>
      </c>
      <c r="C702" s="0" t="n">
        <v>0</v>
      </c>
      <c r="D702" s="0" t="n">
        <v>0</v>
      </c>
      <c r="E702" s="0" t="n">
        <v>0</v>
      </c>
      <c r="F702" s="0" t="s">
        <v>1266</v>
      </c>
      <c r="G702" s="0" t="n">
        <v>18</v>
      </c>
    </row>
    <row r="703" customFormat="false" ht="12.75" hidden="false" customHeight="false" outlineLevel="0" collapsed="false">
      <c r="A703" s="0" t="s">
        <v>363</v>
      </c>
      <c r="B703" s="0" t="s">
        <v>1131</v>
      </c>
      <c r="C703" s="0" t="n">
        <v>1.3</v>
      </c>
      <c r="D703" s="0" t="n">
        <v>0.077</v>
      </c>
      <c r="E703" s="0" t="n">
        <v>0.615</v>
      </c>
      <c r="F703" s="0" t="s">
        <v>1266</v>
      </c>
      <c r="G703" s="0" t="n">
        <v>18</v>
      </c>
    </row>
    <row r="704" customFormat="false" ht="12.75" hidden="false" customHeight="false" outlineLevel="0" collapsed="false">
      <c r="A704" s="0" t="s">
        <v>363</v>
      </c>
      <c r="B704" s="0" t="s">
        <v>1133</v>
      </c>
      <c r="C704" s="0" t="n">
        <v>0.419</v>
      </c>
      <c r="D704" s="0" t="n">
        <v>0.025</v>
      </c>
      <c r="E704" s="0" t="n">
        <v>0.198</v>
      </c>
      <c r="F704" s="0" t="s">
        <v>1266</v>
      </c>
      <c r="G704" s="0" t="n">
        <v>18</v>
      </c>
    </row>
    <row r="705" customFormat="false" ht="12.75" hidden="false" customHeight="false" outlineLevel="0" collapsed="false">
      <c r="A705" s="0" t="s">
        <v>363</v>
      </c>
      <c r="B705" s="0" t="s">
        <v>1135</v>
      </c>
      <c r="C705" s="0" t="n">
        <v>0.408</v>
      </c>
      <c r="D705" s="0" t="n">
        <v>0.024</v>
      </c>
      <c r="E705" s="0" t="n">
        <v>0.193</v>
      </c>
      <c r="F705" s="0" t="s">
        <v>1266</v>
      </c>
      <c r="G705" s="0" t="n">
        <v>18</v>
      </c>
    </row>
    <row r="706" customFormat="false" ht="12.75" hidden="false" customHeight="false" outlineLevel="0" collapsed="false">
      <c r="A706" s="0" t="s">
        <v>363</v>
      </c>
      <c r="B706" s="0" t="s">
        <v>1148</v>
      </c>
      <c r="C706" s="0" t="n">
        <v>0</v>
      </c>
      <c r="D706" s="0" t="n">
        <v>0</v>
      </c>
      <c r="E706" s="0" t="n">
        <v>0</v>
      </c>
      <c r="F706" s="0" t="s">
        <v>1266</v>
      </c>
      <c r="G706" s="0" t="n">
        <v>18</v>
      </c>
    </row>
    <row r="707" customFormat="false" ht="12.75" hidden="false" customHeight="false" outlineLevel="0" collapsed="false">
      <c r="A707" s="0" t="s">
        <v>363</v>
      </c>
      <c r="B707" s="0" t="s">
        <v>1138</v>
      </c>
      <c r="C707" s="0" t="n">
        <v>0</v>
      </c>
      <c r="D707" s="0" t="n">
        <v>0</v>
      </c>
      <c r="E707" s="0" t="n">
        <v>0</v>
      </c>
      <c r="F707" s="0" t="s">
        <v>1266</v>
      </c>
      <c r="G707" s="0" t="n">
        <v>18</v>
      </c>
    </row>
    <row r="708" customFormat="false" ht="12.75" hidden="false" customHeight="false" outlineLevel="0" collapsed="false">
      <c r="A708" s="0" t="s">
        <v>363</v>
      </c>
      <c r="B708" s="0" t="s">
        <v>1140</v>
      </c>
      <c r="C708" s="0" t="n">
        <v>0.678</v>
      </c>
      <c r="D708" s="0" t="n">
        <v>0.04</v>
      </c>
      <c r="E708" s="0" t="n">
        <v>0.321</v>
      </c>
      <c r="F708" s="0" t="s">
        <v>1266</v>
      </c>
      <c r="G708" s="0" t="n">
        <v>18</v>
      </c>
    </row>
    <row r="709" customFormat="false" ht="12.75" hidden="false" customHeight="false" outlineLevel="0" collapsed="false">
      <c r="A709" s="0" t="s">
        <v>363</v>
      </c>
      <c r="B709" s="0" t="s">
        <v>1150</v>
      </c>
      <c r="C709" s="0" t="n">
        <v>1.335</v>
      </c>
      <c r="D709" s="0" t="n">
        <v>0.079</v>
      </c>
      <c r="E709" s="0" t="n">
        <v>0.632</v>
      </c>
      <c r="F709" s="0" t="s">
        <v>1266</v>
      </c>
      <c r="G709" s="0" t="n">
        <v>18</v>
      </c>
    </row>
    <row r="710" customFormat="false" ht="12.75" hidden="false" customHeight="false" outlineLevel="0" collapsed="false">
      <c r="A710" s="0" t="s">
        <v>363</v>
      </c>
      <c r="B710" s="0" t="s">
        <v>1152</v>
      </c>
      <c r="C710" s="0" t="n">
        <v>0</v>
      </c>
      <c r="D710" s="0" t="n">
        <v>0</v>
      </c>
      <c r="E710" s="0" t="n">
        <v>0</v>
      </c>
      <c r="F710" s="0" t="s">
        <v>1266</v>
      </c>
      <c r="G710" s="0" t="n">
        <v>18</v>
      </c>
    </row>
    <row r="711" customFormat="false" ht="12.75" hidden="false" customHeight="false" outlineLevel="0" collapsed="false">
      <c r="A711" s="0" t="s">
        <v>363</v>
      </c>
      <c r="B711" s="0" t="s">
        <v>1168</v>
      </c>
      <c r="C711" s="0" t="n">
        <v>0.036</v>
      </c>
      <c r="D711" s="0" t="n">
        <v>0.002</v>
      </c>
      <c r="E711" s="0" t="n">
        <v>0.017</v>
      </c>
      <c r="F711" s="0" t="s">
        <v>1266</v>
      </c>
      <c r="G711" s="0" t="n">
        <v>18</v>
      </c>
    </row>
    <row r="712" customFormat="false" ht="12.75" hidden="false" customHeight="false" outlineLevel="0" collapsed="false">
      <c r="A712" s="0" t="s">
        <v>363</v>
      </c>
      <c r="B712" s="0" t="s">
        <v>1154</v>
      </c>
      <c r="C712" s="0" t="n">
        <v>0.312</v>
      </c>
      <c r="D712" s="0" t="n">
        <v>0.019</v>
      </c>
      <c r="E712" s="0" t="n">
        <v>0.148</v>
      </c>
      <c r="F712" s="0" t="s">
        <v>1266</v>
      </c>
      <c r="G712" s="0" t="n">
        <v>18</v>
      </c>
    </row>
    <row r="713" customFormat="false" ht="12.75" hidden="false" customHeight="false" outlineLevel="0" collapsed="false">
      <c r="A713" s="0" t="s">
        <v>363</v>
      </c>
      <c r="B713" s="0" t="s">
        <v>1160</v>
      </c>
      <c r="C713" s="0" t="n">
        <v>1.473</v>
      </c>
      <c r="D713" s="0" t="n">
        <v>0.087</v>
      </c>
      <c r="E713" s="0" t="n">
        <v>0.697</v>
      </c>
      <c r="F713" s="0" t="s">
        <v>1266</v>
      </c>
      <c r="G713" s="0" t="n">
        <v>18</v>
      </c>
    </row>
    <row r="714" customFormat="false" ht="12.75" hidden="false" customHeight="false" outlineLevel="0" collapsed="false">
      <c r="A714" s="0" t="s">
        <v>363</v>
      </c>
      <c r="B714" s="0" t="s">
        <v>1164</v>
      </c>
      <c r="C714" s="0" t="n">
        <v>0.844</v>
      </c>
      <c r="D714" s="0" t="n">
        <v>0.05</v>
      </c>
      <c r="E714" s="0" t="n">
        <v>0.399</v>
      </c>
      <c r="F714" s="0" t="s">
        <v>1266</v>
      </c>
      <c r="G714" s="0" t="n">
        <v>18</v>
      </c>
    </row>
    <row r="715" customFormat="false" ht="12.75" hidden="false" customHeight="false" outlineLevel="0" collapsed="false">
      <c r="A715" s="0" t="s">
        <v>363</v>
      </c>
      <c r="B715" s="0" t="s">
        <v>1166</v>
      </c>
      <c r="C715" s="0" t="n">
        <v>0.844</v>
      </c>
      <c r="D715" s="0" t="n">
        <v>0.05</v>
      </c>
      <c r="E715" s="0" t="n">
        <v>0.399</v>
      </c>
      <c r="F715" s="0" t="s">
        <v>1266</v>
      </c>
      <c r="G715" s="0" t="n">
        <v>18</v>
      </c>
    </row>
    <row r="716" customFormat="false" ht="12.75" hidden="false" customHeight="false" outlineLevel="0" collapsed="false">
      <c r="A716" s="0" t="s">
        <v>363</v>
      </c>
      <c r="B716" s="0" t="s">
        <v>1162</v>
      </c>
      <c r="C716" s="0" t="n">
        <v>0</v>
      </c>
      <c r="D716" s="0" t="n">
        <v>0</v>
      </c>
      <c r="E716" s="0" t="n">
        <v>0</v>
      </c>
      <c r="F716" s="0" t="s">
        <v>1266</v>
      </c>
      <c r="G716" s="0" t="n">
        <v>18</v>
      </c>
    </row>
    <row r="717" customFormat="false" ht="12.75" hidden="false" customHeight="false" outlineLevel="0" collapsed="false">
      <c r="A717" s="0" t="s">
        <v>363</v>
      </c>
      <c r="B717" s="0" t="s">
        <v>1156</v>
      </c>
      <c r="C717" s="0" t="n">
        <v>0.373</v>
      </c>
      <c r="D717" s="0" t="n">
        <v>0.022</v>
      </c>
      <c r="E717" s="0" t="n">
        <v>0.176</v>
      </c>
      <c r="F717" s="0" t="s">
        <v>1266</v>
      </c>
      <c r="G717" s="0" t="n">
        <v>18</v>
      </c>
    </row>
    <row r="718" customFormat="false" ht="12.75" hidden="false" customHeight="false" outlineLevel="0" collapsed="false">
      <c r="A718" s="0" t="s">
        <v>363</v>
      </c>
      <c r="B718" s="0" t="s">
        <v>1158</v>
      </c>
      <c r="C718" s="0" t="n">
        <v>0.366</v>
      </c>
      <c r="D718" s="0" t="n">
        <v>0.022</v>
      </c>
      <c r="E718" s="0" t="n">
        <v>0.173</v>
      </c>
      <c r="F718" s="0" t="s">
        <v>1266</v>
      </c>
      <c r="G718" s="0" t="n">
        <v>18</v>
      </c>
    </row>
    <row r="719" customFormat="false" ht="12.75" hidden="false" customHeight="false" outlineLevel="0" collapsed="false">
      <c r="A719" s="0" t="s">
        <v>363</v>
      </c>
      <c r="B719" s="0" t="s">
        <v>1170</v>
      </c>
      <c r="C719" s="0" t="n">
        <v>0</v>
      </c>
      <c r="D719" s="0" t="n">
        <v>0</v>
      </c>
      <c r="E719" s="0" t="n">
        <v>0</v>
      </c>
      <c r="F719" s="0" t="s">
        <v>1266</v>
      </c>
      <c r="G719" s="0" t="n">
        <v>18</v>
      </c>
    </row>
    <row r="720" customFormat="false" ht="12.75" hidden="false" customHeight="false" outlineLevel="0" collapsed="false">
      <c r="A720" s="0" t="s">
        <v>363</v>
      </c>
      <c r="B720" s="0" t="s">
        <v>1142</v>
      </c>
      <c r="C720" s="0" t="n">
        <v>1.11</v>
      </c>
      <c r="D720" s="0" t="n">
        <v>0.066</v>
      </c>
      <c r="E720" s="0" t="n">
        <v>0.525</v>
      </c>
      <c r="F720" s="0" t="s">
        <v>1266</v>
      </c>
      <c r="G720" s="0" t="n">
        <v>18</v>
      </c>
    </row>
    <row r="721" customFormat="false" ht="12.75" hidden="false" customHeight="false" outlineLevel="0" collapsed="false">
      <c r="A721" s="0" t="s">
        <v>363</v>
      </c>
      <c r="B721" s="0" t="s">
        <v>1172</v>
      </c>
      <c r="C721" s="0" t="n">
        <v>0</v>
      </c>
      <c r="D721" s="0" t="n">
        <v>0</v>
      </c>
      <c r="E721" s="0" t="n">
        <v>0</v>
      </c>
      <c r="F721" s="0" t="s">
        <v>1266</v>
      </c>
      <c r="G721" s="0" t="n">
        <v>18</v>
      </c>
    </row>
    <row r="722" customFormat="false" ht="12.75" hidden="false" customHeight="false" outlineLevel="0" collapsed="false">
      <c r="A722" s="0" t="s">
        <v>363</v>
      </c>
      <c r="B722" s="0" t="s">
        <v>1144</v>
      </c>
      <c r="C722" s="0" t="n">
        <v>0.049</v>
      </c>
      <c r="D722" s="0" t="n">
        <v>0.003</v>
      </c>
      <c r="E722" s="0" t="n">
        <v>0.023</v>
      </c>
      <c r="F722" s="0" t="s">
        <v>1266</v>
      </c>
      <c r="G722" s="0" t="n">
        <v>18</v>
      </c>
    </row>
    <row r="723" customFormat="false" ht="12.75" hidden="false" customHeight="false" outlineLevel="0" collapsed="false">
      <c r="A723" s="0" t="s">
        <v>363</v>
      </c>
      <c r="B723" s="0" t="s">
        <v>1146</v>
      </c>
      <c r="C723" s="0" t="n">
        <v>1.59</v>
      </c>
      <c r="D723" s="0" t="n">
        <v>0.094</v>
      </c>
      <c r="E723" s="0" t="n">
        <v>0.753</v>
      </c>
      <c r="F723" s="0" t="s">
        <v>1266</v>
      </c>
      <c r="G723" s="0" t="n">
        <v>18</v>
      </c>
    </row>
    <row r="724" customFormat="false" ht="12.75" hidden="false" customHeight="false" outlineLevel="0" collapsed="false">
      <c r="A724" s="0" t="s">
        <v>363</v>
      </c>
      <c r="B724" s="0" t="s">
        <v>1174</v>
      </c>
      <c r="C724" s="0" t="n">
        <v>0.007</v>
      </c>
      <c r="D724" s="0" t="n">
        <v>0.001</v>
      </c>
      <c r="E724" s="0" t="n">
        <v>0.003</v>
      </c>
      <c r="F724" s="0" t="s">
        <v>1266</v>
      </c>
      <c r="G724" s="0" t="n">
        <v>18</v>
      </c>
    </row>
    <row r="725" customFormat="false" ht="12.75" hidden="false" customHeight="false" outlineLevel="0" collapsed="false">
      <c r="A725" s="0" t="s">
        <v>363</v>
      </c>
      <c r="B725" s="0" t="s">
        <v>1177</v>
      </c>
      <c r="C725" s="0" t="n">
        <v>0.891</v>
      </c>
      <c r="D725" s="0" t="n">
        <v>0.053</v>
      </c>
      <c r="E725" s="0" t="n">
        <v>0.422</v>
      </c>
      <c r="F725" s="0" t="s">
        <v>1266</v>
      </c>
      <c r="G725" s="0" t="n">
        <v>18</v>
      </c>
    </row>
    <row r="726" customFormat="false" ht="12.75" hidden="false" customHeight="false" outlineLevel="0" collapsed="false">
      <c r="A726" s="0" t="s">
        <v>363</v>
      </c>
      <c r="B726" s="0" t="s">
        <v>389</v>
      </c>
      <c r="C726" s="0" t="n">
        <v>98.854</v>
      </c>
      <c r="D726" s="0" t="n">
        <v>41.743</v>
      </c>
      <c r="E726" s="0" t="n">
        <v>46.136</v>
      </c>
      <c r="F726" s="0" t="s">
        <v>1260</v>
      </c>
      <c r="G726" s="0" t="n">
        <v>18</v>
      </c>
    </row>
    <row r="727" customFormat="false" ht="12.75" hidden="false" customHeight="false" outlineLevel="0" collapsed="false">
      <c r="A727" s="0" t="s">
        <v>363</v>
      </c>
      <c r="B727" s="0" t="s">
        <v>381</v>
      </c>
      <c r="C727" s="0" t="n">
        <v>10.175</v>
      </c>
      <c r="D727" s="0" t="n">
        <v>3.71</v>
      </c>
      <c r="E727" s="0" t="n">
        <v>4.214</v>
      </c>
      <c r="F727" s="0" t="s">
        <v>1260</v>
      </c>
      <c r="G727" s="0" t="n">
        <v>18</v>
      </c>
    </row>
    <row r="728" customFormat="false" ht="12.75" hidden="false" customHeight="false" outlineLevel="0" collapsed="false">
      <c r="A728" s="0" t="s">
        <v>363</v>
      </c>
      <c r="B728" s="0" t="s">
        <v>385</v>
      </c>
      <c r="C728" s="0" t="n">
        <v>112.569</v>
      </c>
      <c r="D728" s="0" t="n">
        <v>48.393</v>
      </c>
      <c r="E728" s="0" t="n">
        <v>43.985</v>
      </c>
      <c r="F728" s="0" t="s">
        <v>1260</v>
      </c>
      <c r="G728" s="0" t="n">
        <v>18</v>
      </c>
    </row>
    <row r="729" customFormat="false" ht="12.75" hidden="false" customHeight="false" outlineLevel="0" collapsed="false">
      <c r="A729" s="0" t="s">
        <v>363</v>
      </c>
      <c r="B729" s="0" t="s">
        <v>397</v>
      </c>
      <c r="C729" s="0" t="n">
        <v>9.139</v>
      </c>
      <c r="D729" s="0" t="n">
        <v>2.839</v>
      </c>
      <c r="E729" s="0" t="n">
        <v>4.618</v>
      </c>
      <c r="F729" s="0" t="s">
        <v>1260</v>
      </c>
      <c r="G729" s="0" t="n">
        <v>18</v>
      </c>
    </row>
    <row r="730" customFormat="false" ht="12.75" hidden="false" customHeight="false" outlineLevel="0" collapsed="false">
      <c r="A730" s="0" t="s">
        <v>363</v>
      </c>
      <c r="B730" s="0" t="s">
        <v>393</v>
      </c>
      <c r="C730" s="0" t="n">
        <v>12.821</v>
      </c>
      <c r="D730" s="0" t="n">
        <v>3.505</v>
      </c>
      <c r="E730" s="0" t="n">
        <v>5.231</v>
      </c>
      <c r="F730" s="0" t="s">
        <v>1260</v>
      </c>
      <c r="G730" s="0" t="n">
        <v>18</v>
      </c>
    </row>
    <row r="731" customFormat="false" ht="12.75" hidden="false" customHeight="false" outlineLevel="0" collapsed="false">
      <c r="A731" s="0" t="s">
        <v>363</v>
      </c>
      <c r="B731" s="0" t="s">
        <v>400</v>
      </c>
      <c r="C731" s="0" t="n">
        <v>9.82</v>
      </c>
      <c r="D731" s="0" t="n">
        <v>4.05</v>
      </c>
      <c r="E731" s="0" t="n">
        <v>4.903</v>
      </c>
      <c r="F731" s="0" t="s">
        <v>1260</v>
      </c>
      <c r="G731" s="0" t="n">
        <v>18</v>
      </c>
    </row>
    <row r="732" customFormat="false" ht="12.75" hidden="false" customHeight="false" outlineLevel="0" collapsed="false">
      <c r="A732" s="0" t="s">
        <v>363</v>
      </c>
      <c r="B732" s="0" t="s">
        <v>403</v>
      </c>
      <c r="C732" s="0" t="n">
        <v>6.304</v>
      </c>
      <c r="D732" s="0" t="n">
        <v>5.077</v>
      </c>
      <c r="E732" s="0" t="n">
        <v>0.116</v>
      </c>
      <c r="F732" s="0" t="s">
        <v>1260</v>
      </c>
      <c r="G732" s="0" t="n">
        <v>18</v>
      </c>
    </row>
    <row r="733" customFormat="false" ht="12.75" hidden="false" customHeight="false" outlineLevel="0" collapsed="false">
      <c r="A733" s="0" t="s">
        <v>363</v>
      </c>
      <c r="B733" s="0" t="s">
        <v>405</v>
      </c>
      <c r="C733" s="0" t="n">
        <v>78.117</v>
      </c>
      <c r="D733" s="0" t="n">
        <v>25.857</v>
      </c>
      <c r="E733" s="0" t="n">
        <v>68.352</v>
      </c>
      <c r="F733" s="0" t="s">
        <v>1260</v>
      </c>
      <c r="G733" s="0" t="n">
        <v>18</v>
      </c>
    </row>
    <row r="734" customFormat="false" ht="12.75" hidden="false" customHeight="false" outlineLevel="0" collapsed="false">
      <c r="A734" s="0" t="s">
        <v>363</v>
      </c>
      <c r="B734" s="0" t="s">
        <v>407</v>
      </c>
      <c r="C734" s="0" t="n">
        <v>21.478</v>
      </c>
      <c r="D734" s="0" t="n">
        <v>11.83</v>
      </c>
      <c r="E734" s="0" t="n">
        <v>19.837</v>
      </c>
      <c r="F734" s="0" t="s">
        <v>1260</v>
      </c>
      <c r="G734" s="0" t="n">
        <v>18</v>
      </c>
    </row>
    <row r="735" customFormat="false" ht="12.75" hidden="false" customHeight="false" outlineLevel="0" collapsed="false">
      <c r="A735" s="0" t="s">
        <v>363</v>
      </c>
      <c r="B735" s="0" t="s">
        <v>411</v>
      </c>
      <c r="C735" s="0" t="n">
        <v>9.455</v>
      </c>
      <c r="D735" s="0" t="n">
        <v>4.58</v>
      </c>
      <c r="E735" s="0" t="n">
        <v>5.572</v>
      </c>
      <c r="F735" s="0" t="s">
        <v>1260</v>
      </c>
      <c r="G735" s="0" t="n">
        <v>18</v>
      </c>
    </row>
    <row r="736" customFormat="false" ht="12.75" hidden="false" customHeight="false" outlineLevel="0" collapsed="false">
      <c r="A736" s="0" t="s">
        <v>363</v>
      </c>
      <c r="B736" s="0" t="s">
        <v>413</v>
      </c>
      <c r="C736" s="0" t="n">
        <v>0</v>
      </c>
      <c r="D736" s="0" t="n">
        <v>0</v>
      </c>
      <c r="E736" s="0" t="n">
        <v>0</v>
      </c>
      <c r="F736" s="0" t="s">
        <v>1260</v>
      </c>
      <c r="G736" s="0" t="n">
        <v>18</v>
      </c>
    </row>
    <row r="737" customFormat="false" ht="12.75" hidden="false" customHeight="false" outlineLevel="0" collapsed="false">
      <c r="A737" s="0" t="s">
        <v>363</v>
      </c>
      <c r="B737" s="0" t="s">
        <v>416</v>
      </c>
      <c r="C737" s="0" t="n">
        <v>8.956</v>
      </c>
      <c r="D737" s="0" t="n">
        <v>4.529</v>
      </c>
      <c r="E737" s="0" t="n">
        <v>5.214</v>
      </c>
      <c r="F737" s="0" t="s">
        <v>1260</v>
      </c>
      <c r="G737" s="0" t="n">
        <v>18</v>
      </c>
    </row>
    <row r="738" customFormat="false" ht="12.75" hidden="false" customHeight="false" outlineLevel="0" collapsed="false">
      <c r="A738" s="0" t="s">
        <v>363</v>
      </c>
      <c r="B738" s="0" t="s">
        <v>419</v>
      </c>
      <c r="C738" s="0" t="n">
        <v>57.768</v>
      </c>
      <c r="D738" s="0" t="n">
        <v>18.66</v>
      </c>
      <c r="E738" s="0" t="n">
        <v>32.813</v>
      </c>
      <c r="F738" s="0" t="s">
        <v>1260</v>
      </c>
      <c r="G738" s="0" t="n">
        <v>18</v>
      </c>
    </row>
    <row r="739" customFormat="false" ht="12.75" hidden="false" customHeight="false" outlineLevel="0" collapsed="false">
      <c r="A739" s="0" t="s">
        <v>363</v>
      </c>
      <c r="B739" s="0" t="s">
        <v>422</v>
      </c>
      <c r="C739" s="0" t="n">
        <v>21.09</v>
      </c>
      <c r="D739" s="0" t="n">
        <v>6.023</v>
      </c>
      <c r="E739" s="0" t="n">
        <v>9.149</v>
      </c>
      <c r="F739" s="0" t="s">
        <v>1260</v>
      </c>
      <c r="G739" s="0" t="n">
        <v>18</v>
      </c>
    </row>
    <row r="740" customFormat="false" ht="12.75" hidden="false" customHeight="false" outlineLevel="0" collapsed="false">
      <c r="A740" s="0" t="s">
        <v>363</v>
      </c>
      <c r="B740" s="0" t="s">
        <v>434</v>
      </c>
      <c r="C740" s="0" t="n">
        <v>2.013</v>
      </c>
      <c r="D740" s="0" t="n">
        <v>10.2</v>
      </c>
      <c r="E740" s="0" t="n">
        <v>15.373</v>
      </c>
      <c r="F740" s="0" t="s">
        <v>1260</v>
      </c>
      <c r="G740" s="0" t="n">
        <v>18</v>
      </c>
    </row>
    <row r="741" customFormat="false" ht="12.75" hidden="false" customHeight="false" outlineLevel="0" collapsed="false">
      <c r="A741" s="0" t="s">
        <v>363</v>
      </c>
      <c r="B741" s="0" t="s">
        <v>426</v>
      </c>
      <c r="C741" s="0" t="n">
        <v>9.983</v>
      </c>
      <c r="D741" s="0" t="n">
        <v>4.83</v>
      </c>
      <c r="E741" s="0" t="n">
        <v>7.114</v>
      </c>
      <c r="F741" s="0" t="s">
        <v>1260</v>
      </c>
      <c r="G741" s="0" t="n">
        <v>18</v>
      </c>
    </row>
    <row r="742" customFormat="false" ht="12.75" hidden="false" customHeight="false" outlineLevel="0" collapsed="false">
      <c r="A742" s="0" t="s">
        <v>363</v>
      </c>
      <c r="B742" s="0" t="s">
        <v>429</v>
      </c>
      <c r="C742" s="0" t="n">
        <v>48.598</v>
      </c>
      <c r="D742" s="0" t="n">
        <v>22.321</v>
      </c>
      <c r="E742" s="0" t="n">
        <v>23.208</v>
      </c>
      <c r="F742" s="0" t="s">
        <v>1260</v>
      </c>
      <c r="G742" s="0" t="n">
        <v>18</v>
      </c>
    </row>
    <row r="743" customFormat="false" ht="12.75" hidden="false" customHeight="false" outlineLevel="0" collapsed="false">
      <c r="A743" s="0" t="s">
        <v>363</v>
      </c>
      <c r="B743" s="0" t="s">
        <v>432</v>
      </c>
      <c r="C743" s="0" t="n">
        <v>70.94</v>
      </c>
      <c r="D743" s="0" t="n">
        <v>28.06</v>
      </c>
      <c r="E743" s="0" t="n">
        <v>28.471</v>
      </c>
      <c r="F743" s="0" t="s">
        <v>1260</v>
      </c>
      <c r="G743" s="0" t="n">
        <v>18</v>
      </c>
    </row>
    <row r="744" customFormat="false" ht="12.75" hidden="false" customHeight="false" outlineLevel="0" collapsed="false">
      <c r="A744" s="0" t="s">
        <v>363</v>
      </c>
      <c r="B744" s="0" t="s">
        <v>436</v>
      </c>
      <c r="C744" s="0" t="n">
        <v>9.024</v>
      </c>
      <c r="D744" s="0" t="n">
        <v>5.581</v>
      </c>
      <c r="E744" s="0" t="n">
        <v>6.736</v>
      </c>
      <c r="F744" s="0" t="s">
        <v>1260</v>
      </c>
      <c r="G744" s="0" t="n">
        <v>18</v>
      </c>
    </row>
    <row r="745" customFormat="false" ht="12.75" hidden="false" customHeight="false" outlineLevel="0" collapsed="false">
      <c r="A745" s="0" t="s">
        <v>363</v>
      </c>
      <c r="B745" s="0" t="s">
        <v>438</v>
      </c>
      <c r="C745" s="0" t="n">
        <v>43.312</v>
      </c>
      <c r="D745" s="0" t="n">
        <v>7.443</v>
      </c>
      <c r="E745" s="0" t="n">
        <v>12.587</v>
      </c>
      <c r="F745" s="0" t="s">
        <v>1260</v>
      </c>
      <c r="G745" s="0" t="n">
        <v>18</v>
      </c>
    </row>
    <row r="746" customFormat="false" ht="12.75" hidden="false" customHeight="false" outlineLevel="0" collapsed="false">
      <c r="A746" s="0" t="s">
        <v>363</v>
      </c>
      <c r="B746" s="0" t="s">
        <v>441</v>
      </c>
      <c r="C746" s="0" t="n">
        <v>143.748</v>
      </c>
      <c r="D746" s="0" t="n">
        <v>57.539</v>
      </c>
      <c r="E746" s="0" t="n">
        <v>58.875</v>
      </c>
      <c r="F746" s="0" t="s">
        <v>1260</v>
      </c>
      <c r="G746" s="0" t="n">
        <v>18</v>
      </c>
    </row>
    <row r="747" customFormat="false" ht="12.75" hidden="false" customHeight="false" outlineLevel="0" collapsed="false">
      <c r="A747" s="0" t="s">
        <v>363</v>
      </c>
      <c r="B747" s="0" t="s">
        <v>448</v>
      </c>
      <c r="C747" s="0" t="n">
        <v>0</v>
      </c>
      <c r="D747" s="0" t="n">
        <v>0</v>
      </c>
      <c r="E747" s="0" t="n">
        <v>0</v>
      </c>
      <c r="F747" s="0" t="s">
        <v>1260</v>
      </c>
      <c r="G747" s="0" t="n">
        <v>18</v>
      </c>
    </row>
    <row r="748" customFormat="false" ht="12.75" hidden="false" customHeight="false" outlineLevel="0" collapsed="false">
      <c r="A748" s="0" t="s">
        <v>363</v>
      </c>
      <c r="B748" s="0" t="s">
        <v>450</v>
      </c>
      <c r="C748" s="0" t="n">
        <v>0.837</v>
      </c>
      <c r="D748" s="0" t="n">
        <v>12.178</v>
      </c>
      <c r="E748" s="0" t="n">
        <v>19.272</v>
      </c>
      <c r="F748" s="0" t="s">
        <v>1260</v>
      </c>
      <c r="G748" s="0" t="n">
        <v>18</v>
      </c>
    </row>
    <row r="749" customFormat="false" ht="12.75" hidden="false" customHeight="false" outlineLevel="0" collapsed="false">
      <c r="A749" s="0" t="s">
        <v>363</v>
      </c>
      <c r="B749" s="0" t="s">
        <v>444</v>
      </c>
      <c r="C749" s="0" t="n">
        <v>117.062</v>
      </c>
      <c r="D749" s="0" t="n">
        <v>36.127</v>
      </c>
      <c r="E749" s="0" t="n">
        <v>56.698</v>
      </c>
      <c r="F749" s="0" t="s">
        <v>1260</v>
      </c>
      <c r="G749" s="0" t="n">
        <v>18</v>
      </c>
    </row>
    <row r="750" customFormat="false" ht="12.75" hidden="false" customHeight="false" outlineLevel="0" collapsed="false">
      <c r="A750" s="0" t="s">
        <v>363</v>
      </c>
      <c r="B750" s="0" t="s">
        <v>452</v>
      </c>
      <c r="C750" s="0" t="n">
        <v>90.194</v>
      </c>
      <c r="D750" s="0" t="n">
        <v>10.216</v>
      </c>
      <c r="E750" s="0" t="n">
        <v>73.209</v>
      </c>
      <c r="F750" s="0" t="s">
        <v>1260</v>
      </c>
      <c r="G750" s="0" t="n">
        <v>18</v>
      </c>
    </row>
    <row r="751" customFormat="false" ht="12.75" hidden="false" customHeight="false" outlineLevel="0" collapsed="false">
      <c r="A751" s="0" t="s">
        <v>363</v>
      </c>
      <c r="B751" s="0" t="s">
        <v>455</v>
      </c>
      <c r="C751" s="0" t="n">
        <v>89.813</v>
      </c>
      <c r="D751" s="0" t="n">
        <v>17.281</v>
      </c>
      <c r="E751" s="0" t="n">
        <v>37.288</v>
      </c>
      <c r="F751" s="0" t="s">
        <v>1260</v>
      </c>
      <c r="G751" s="0" t="n">
        <v>18</v>
      </c>
    </row>
    <row r="752" customFormat="false" ht="12.75" hidden="false" customHeight="false" outlineLevel="0" collapsed="false">
      <c r="A752" s="0" t="s">
        <v>363</v>
      </c>
      <c r="B752" s="0" t="s">
        <v>459</v>
      </c>
      <c r="C752" s="0" t="n">
        <v>152.136</v>
      </c>
      <c r="D752" s="0" t="n">
        <v>52.158</v>
      </c>
      <c r="E752" s="0" t="n">
        <v>70.012</v>
      </c>
      <c r="F752" s="0" t="s">
        <v>1260</v>
      </c>
      <c r="G752" s="0" t="n">
        <v>18</v>
      </c>
    </row>
    <row r="753" customFormat="false" ht="12.75" hidden="false" customHeight="false" outlineLevel="0" collapsed="false">
      <c r="A753" s="0" t="s">
        <v>363</v>
      </c>
      <c r="B753" s="0" t="s">
        <v>463</v>
      </c>
      <c r="C753" s="0" t="n">
        <v>59.6</v>
      </c>
      <c r="D753" s="0" t="n">
        <v>20.317</v>
      </c>
      <c r="E753" s="0" t="n">
        <v>28.942</v>
      </c>
      <c r="F753" s="0" t="s">
        <v>1260</v>
      </c>
      <c r="G753" s="0" t="n">
        <v>18</v>
      </c>
    </row>
    <row r="754" customFormat="false" ht="12.75" hidden="false" customHeight="false" outlineLevel="0" collapsed="false">
      <c r="A754" s="0" t="s">
        <v>363</v>
      </c>
      <c r="B754" s="0" t="s">
        <v>467</v>
      </c>
      <c r="C754" s="0" t="n">
        <v>25.574</v>
      </c>
      <c r="D754" s="0" t="n">
        <v>-34.287</v>
      </c>
      <c r="E754" s="0" t="n">
        <v>-30.16</v>
      </c>
      <c r="F754" s="0" t="s">
        <v>1260</v>
      </c>
      <c r="G754" s="0" t="n">
        <v>18</v>
      </c>
    </row>
    <row r="755" customFormat="false" ht="12.75" hidden="false" customHeight="false" outlineLevel="0" collapsed="false">
      <c r="A755" s="0" t="s">
        <v>363</v>
      </c>
      <c r="B755" s="0" t="s">
        <v>469</v>
      </c>
      <c r="C755" s="0" t="n">
        <v>8.67</v>
      </c>
      <c r="D755" s="0" t="n">
        <v>4.394</v>
      </c>
      <c r="E755" s="0" t="n">
        <v>5.5</v>
      </c>
      <c r="F755" s="0" t="s">
        <v>1260</v>
      </c>
      <c r="G755" s="0" t="n">
        <v>18</v>
      </c>
    </row>
    <row r="756" customFormat="false" ht="12.75" hidden="false" customHeight="false" outlineLevel="0" collapsed="false">
      <c r="A756" s="0" t="s">
        <v>363</v>
      </c>
      <c r="B756" s="0" t="s">
        <v>471</v>
      </c>
      <c r="C756" s="0" t="n">
        <v>287.608</v>
      </c>
      <c r="D756" s="0" t="n">
        <v>95.747</v>
      </c>
      <c r="E756" s="0" t="n">
        <v>134.33</v>
      </c>
      <c r="F756" s="0" t="s">
        <v>1260</v>
      </c>
      <c r="G756" s="0" t="n">
        <v>18</v>
      </c>
    </row>
    <row r="757" customFormat="false" ht="12.75" hidden="false" customHeight="false" outlineLevel="0" collapsed="false">
      <c r="A757" s="0" t="s">
        <v>363</v>
      </c>
      <c r="B757" s="0" t="s">
        <v>474</v>
      </c>
      <c r="C757" s="0" t="n">
        <v>6.794</v>
      </c>
      <c r="D757" s="0" t="n">
        <v>8.513</v>
      </c>
      <c r="E757" s="0" t="n">
        <v>12.331</v>
      </c>
      <c r="F757" s="0" t="s">
        <v>1260</v>
      </c>
      <c r="G757" s="0" t="n">
        <v>18</v>
      </c>
    </row>
    <row r="758" customFormat="false" ht="12.75" hidden="false" customHeight="false" outlineLevel="0" collapsed="false">
      <c r="A758" s="0" t="s">
        <v>363</v>
      </c>
      <c r="B758" s="0" t="s">
        <v>476</v>
      </c>
      <c r="C758" s="0" t="n">
        <v>57.129</v>
      </c>
      <c r="D758" s="0" t="n">
        <v>25.49</v>
      </c>
      <c r="E758" s="0" t="n">
        <v>26.96</v>
      </c>
      <c r="F758" s="0" t="s">
        <v>1260</v>
      </c>
      <c r="G758" s="0" t="n">
        <v>18</v>
      </c>
    </row>
    <row r="759" customFormat="false" ht="12.75" hidden="false" customHeight="false" outlineLevel="0" collapsed="false">
      <c r="A759" s="0" t="s">
        <v>363</v>
      </c>
      <c r="B759" s="0" t="s">
        <v>479</v>
      </c>
      <c r="C759" s="0" t="n">
        <v>11.987</v>
      </c>
      <c r="D759" s="0" t="n">
        <v>6.063</v>
      </c>
      <c r="E759" s="0" t="n">
        <v>7.379</v>
      </c>
      <c r="F759" s="0" t="s">
        <v>1260</v>
      </c>
      <c r="G759" s="0" t="n">
        <v>18</v>
      </c>
    </row>
    <row r="760" customFormat="false" ht="12.75" hidden="false" customHeight="false" outlineLevel="0" collapsed="false">
      <c r="A760" s="0" t="s">
        <v>363</v>
      </c>
      <c r="B760" s="0" t="s">
        <v>487</v>
      </c>
      <c r="C760" s="0" t="n">
        <v>94.805</v>
      </c>
      <c r="D760" s="0" t="n">
        <v>33.01</v>
      </c>
      <c r="E760" s="0" t="n">
        <v>54.658</v>
      </c>
      <c r="F760" s="0" t="s">
        <v>1260</v>
      </c>
      <c r="G760" s="0" t="n">
        <v>18</v>
      </c>
    </row>
    <row r="761" customFormat="false" ht="12.75" hidden="false" customHeight="false" outlineLevel="0" collapsed="false">
      <c r="A761" s="0" t="s">
        <v>363</v>
      </c>
      <c r="B761" s="0" t="s">
        <v>485</v>
      </c>
      <c r="C761" s="0" t="n">
        <v>10.702</v>
      </c>
      <c r="D761" s="0" t="n">
        <v>4.918</v>
      </c>
      <c r="E761" s="0" t="n">
        <v>7.399</v>
      </c>
      <c r="F761" s="0" t="s">
        <v>1260</v>
      </c>
      <c r="G761" s="0" t="n">
        <v>18</v>
      </c>
    </row>
    <row r="762" customFormat="false" ht="12.75" hidden="false" customHeight="false" outlineLevel="0" collapsed="false">
      <c r="A762" s="0" t="s">
        <v>363</v>
      </c>
      <c r="B762" s="0" t="s">
        <v>481</v>
      </c>
      <c r="C762" s="0" t="n">
        <v>143.468</v>
      </c>
      <c r="D762" s="0" t="n">
        <v>40.449</v>
      </c>
      <c r="E762" s="0" t="n">
        <v>56.39</v>
      </c>
      <c r="F762" s="0" t="s">
        <v>1260</v>
      </c>
      <c r="G762" s="0" t="n">
        <v>18</v>
      </c>
    </row>
    <row r="763" customFormat="false" ht="12.75" hidden="false" customHeight="false" outlineLevel="0" collapsed="false">
      <c r="A763" s="0" t="s">
        <v>363</v>
      </c>
      <c r="B763" s="0" t="s">
        <v>496</v>
      </c>
      <c r="C763" s="0" t="n">
        <v>91.269</v>
      </c>
      <c r="D763" s="0" t="n">
        <v>30.012</v>
      </c>
      <c r="E763" s="0" t="n">
        <v>38.268</v>
      </c>
      <c r="F763" s="0" t="s">
        <v>1260</v>
      </c>
      <c r="G763" s="0" t="n">
        <v>18</v>
      </c>
    </row>
    <row r="764" customFormat="false" ht="12.75" hidden="false" customHeight="false" outlineLevel="0" collapsed="false">
      <c r="A764" s="0" t="s">
        <v>363</v>
      </c>
      <c r="B764" s="0" t="s">
        <v>490</v>
      </c>
      <c r="C764" s="0" t="n">
        <v>263.235</v>
      </c>
      <c r="D764" s="0" t="n">
        <v>84.992</v>
      </c>
      <c r="E764" s="0" t="n">
        <v>83.392</v>
      </c>
      <c r="F764" s="0" t="s">
        <v>1260</v>
      </c>
      <c r="G764" s="0" t="n">
        <v>18</v>
      </c>
    </row>
    <row r="765" customFormat="false" ht="12.75" hidden="false" customHeight="false" outlineLevel="0" collapsed="false">
      <c r="A765" s="0" t="s">
        <v>363</v>
      </c>
      <c r="B765" s="0" t="s">
        <v>500</v>
      </c>
      <c r="C765" s="0" t="n">
        <v>3.067</v>
      </c>
      <c r="D765" s="0" t="n">
        <v>2.049</v>
      </c>
      <c r="E765" s="0" t="n">
        <v>2.483</v>
      </c>
      <c r="F765" s="0" t="s">
        <v>1260</v>
      </c>
      <c r="G765" s="0" t="n">
        <v>18</v>
      </c>
    </row>
    <row r="766" customFormat="false" ht="12.75" hidden="false" customHeight="false" outlineLevel="0" collapsed="false">
      <c r="A766" s="0" t="s">
        <v>363</v>
      </c>
      <c r="B766" s="0" t="s">
        <v>505</v>
      </c>
      <c r="C766" s="0" t="n">
        <v>103.105</v>
      </c>
      <c r="D766" s="0" t="n">
        <v>33.576</v>
      </c>
      <c r="E766" s="0" t="n">
        <v>41.665</v>
      </c>
      <c r="F766" s="0" t="s">
        <v>1260</v>
      </c>
      <c r="G766" s="0" t="n">
        <v>18</v>
      </c>
    </row>
    <row r="767" customFormat="false" ht="12.75" hidden="false" customHeight="false" outlineLevel="0" collapsed="false">
      <c r="A767" s="0" t="s">
        <v>363</v>
      </c>
      <c r="B767" s="0" t="s">
        <v>493</v>
      </c>
      <c r="C767" s="0" t="n">
        <v>210.243</v>
      </c>
      <c r="D767" s="0" t="n">
        <v>70.381</v>
      </c>
      <c r="E767" s="0" t="n">
        <v>72.004</v>
      </c>
      <c r="F767" s="0" t="s">
        <v>1260</v>
      </c>
      <c r="G767" s="0" t="n">
        <v>18</v>
      </c>
    </row>
    <row r="768" customFormat="false" ht="12.75" hidden="false" customHeight="false" outlineLevel="0" collapsed="false">
      <c r="A768" s="0" t="s">
        <v>363</v>
      </c>
      <c r="B768" s="0" t="s">
        <v>508</v>
      </c>
      <c r="C768" s="0" t="n">
        <v>3.894</v>
      </c>
      <c r="D768" s="0" t="n">
        <v>1.635</v>
      </c>
      <c r="E768" s="0" t="n">
        <v>2.015</v>
      </c>
      <c r="F768" s="0" t="s">
        <v>1260</v>
      </c>
      <c r="G768" s="0" t="n">
        <v>18</v>
      </c>
    </row>
    <row r="769" customFormat="false" ht="12.75" hidden="false" customHeight="false" outlineLevel="0" collapsed="false">
      <c r="A769" s="0" t="s">
        <v>363</v>
      </c>
      <c r="B769" s="0" t="s">
        <v>510</v>
      </c>
      <c r="C769" s="0" t="n">
        <v>2.485</v>
      </c>
      <c r="D769" s="0" t="n">
        <v>1.516</v>
      </c>
      <c r="E769" s="0" t="n">
        <v>1.887</v>
      </c>
      <c r="F769" s="0" t="s">
        <v>1260</v>
      </c>
      <c r="G769" s="0" t="n">
        <v>18</v>
      </c>
    </row>
    <row r="770" customFormat="false" ht="12.75" hidden="false" customHeight="false" outlineLevel="0" collapsed="false">
      <c r="A770" s="0" t="s">
        <v>363</v>
      </c>
      <c r="B770" s="0" t="s">
        <v>512</v>
      </c>
      <c r="C770" s="0" t="n">
        <v>22.913</v>
      </c>
      <c r="D770" s="0" t="n">
        <v>7.283</v>
      </c>
      <c r="E770" s="0" t="n">
        <v>10.811</v>
      </c>
      <c r="F770" s="0" t="s">
        <v>1260</v>
      </c>
      <c r="G770" s="0" t="n">
        <v>18</v>
      </c>
    </row>
    <row r="771" customFormat="false" ht="12.75" hidden="false" customHeight="false" outlineLevel="0" collapsed="false">
      <c r="A771" s="0" t="s">
        <v>363</v>
      </c>
      <c r="B771" s="0" t="s">
        <v>502</v>
      </c>
      <c r="C771" s="0" t="n">
        <v>58.538</v>
      </c>
      <c r="D771" s="0" t="n">
        <v>32.163</v>
      </c>
      <c r="E771" s="0" t="n">
        <v>71.884</v>
      </c>
      <c r="F771" s="0" t="s">
        <v>1260</v>
      </c>
      <c r="G771" s="0" t="n">
        <v>18</v>
      </c>
    </row>
    <row r="772" customFormat="false" ht="12.75" hidden="false" customHeight="false" outlineLevel="0" collapsed="false">
      <c r="A772" s="0" t="s">
        <v>363</v>
      </c>
      <c r="B772" s="0" t="s">
        <v>514</v>
      </c>
      <c r="C772" s="0" t="n">
        <v>12.899</v>
      </c>
      <c r="D772" s="0" t="n">
        <v>6.379</v>
      </c>
      <c r="E772" s="0" t="n">
        <v>7.848</v>
      </c>
      <c r="F772" s="0" t="s">
        <v>1260</v>
      </c>
      <c r="G772" s="0" t="n">
        <v>18</v>
      </c>
    </row>
    <row r="773" customFormat="false" ht="12.75" hidden="false" customHeight="false" outlineLevel="0" collapsed="false">
      <c r="A773" s="0" t="s">
        <v>363</v>
      </c>
      <c r="B773" s="0" t="s">
        <v>516</v>
      </c>
      <c r="C773" s="0" t="n">
        <v>172.042</v>
      </c>
      <c r="D773" s="0" t="n">
        <v>86.829</v>
      </c>
      <c r="E773" s="0" t="n">
        <v>132.465</v>
      </c>
      <c r="F773" s="0" t="s">
        <v>1260</v>
      </c>
      <c r="G773" s="0" t="n">
        <v>18</v>
      </c>
    </row>
    <row r="774" customFormat="false" ht="12.75" hidden="false" customHeight="false" outlineLevel="0" collapsed="false">
      <c r="A774" s="0" t="s">
        <v>363</v>
      </c>
      <c r="B774" s="0" t="s">
        <v>519</v>
      </c>
      <c r="C774" s="0" t="n">
        <v>50.573</v>
      </c>
      <c r="D774" s="0" t="n">
        <v>16.41</v>
      </c>
      <c r="E774" s="0" t="n">
        <v>21.613</v>
      </c>
      <c r="F774" s="0" t="s">
        <v>1260</v>
      </c>
      <c r="G774" s="0" t="n">
        <v>18</v>
      </c>
    </row>
    <row r="775" customFormat="false" ht="12.75" hidden="false" customHeight="false" outlineLevel="0" collapsed="false">
      <c r="A775" s="0" t="s">
        <v>363</v>
      </c>
      <c r="B775" s="0" t="s">
        <v>521</v>
      </c>
      <c r="C775" s="0" t="n">
        <v>91.893</v>
      </c>
      <c r="D775" s="0" t="n">
        <v>29.752</v>
      </c>
      <c r="E775" s="0" t="n">
        <v>31.009</v>
      </c>
      <c r="F775" s="0" t="s">
        <v>1260</v>
      </c>
      <c r="G775" s="0" t="n">
        <v>18</v>
      </c>
    </row>
    <row r="776" customFormat="false" ht="12.75" hidden="false" customHeight="false" outlineLevel="0" collapsed="false">
      <c r="A776" s="0" t="s">
        <v>363</v>
      </c>
      <c r="B776" s="0" t="s">
        <v>540</v>
      </c>
      <c r="C776" s="0" t="n">
        <v>9.53</v>
      </c>
      <c r="D776" s="0" t="n">
        <v>5.11</v>
      </c>
      <c r="E776" s="0" t="n">
        <v>6.323</v>
      </c>
      <c r="F776" s="0" t="s">
        <v>1260</v>
      </c>
      <c r="G776" s="0" t="n">
        <v>18</v>
      </c>
    </row>
    <row r="777" customFormat="false" ht="12.75" hidden="false" customHeight="false" outlineLevel="0" collapsed="false">
      <c r="A777" s="0" t="s">
        <v>363</v>
      </c>
      <c r="B777" s="0" t="s">
        <v>544</v>
      </c>
      <c r="C777" s="0" t="n">
        <v>0</v>
      </c>
      <c r="D777" s="0" t="n">
        <v>0.884</v>
      </c>
      <c r="E777" s="0" t="n">
        <v>1.491</v>
      </c>
      <c r="F777" s="0" t="s">
        <v>1260</v>
      </c>
      <c r="G777" s="0" t="n">
        <v>18</v>
      </c>
    </row>
    <row r="778" customFormat="false" ht="12.75" hidden="false" customHeight="false" outlineLevel="0" collapsed="false">
      <c r="A778" s="0" t="s">
        <v>363</v>
      </c>
      <c r="B778" s="0" t="s">
        <v>526</v>
      </c>
      <c r="C778" s="0" t="n">
        <v>15.646</v>
      </c>
      <c r="D778" s="0" t="n">
        <v>1.988</v>
      </c>
      <c r="E778" s="0" t="n">
        <v>7.482</v>
      </c>
      <c r="F778" s="0" t="s">
        <v>1260</v>
      </c>
      <c r="G778" s="0" t="n">
        <v>18</v>
      </c>
    </row>
    <row r="779" customFormat="false" ht="12.75" hidden="false" customHeight="false" outlineLevel="0" collapsed="false">
      <c r="A779" s="0" t="s">
        <v>363</v>
      </c>
      <c r="B779" s="0" t="s">
        <v>531</v>
      </c>
      <c r="C779" s="0" t="n">
        <v>102.009</v>
      </c>
      <c r="D779" s="0" t="n">
        <v>24.859</v>
      </c>
      <c r="E779" s="0" t="n">
        <v>45.578</v>
      </c>
      <c r="F779" s="0" t="s">
        <v>1260</v>
      </c>
      <c r="G779" s="0" t="n">
        <v>18</v>
      </c>
    </row>
    <row r="780" customFormat="false" ht="12.75" hidden="false" customHeight="false" outlineLevel="0" collapsed="false">
      <c r="A780" s="0" t="s">
        <v>363</v>
      </c>
      <c r="B780" s="0" t="s">
        <v>534</v>
      </c>
      <c r="C780" s="0" t="n">
        <v>151.937</v>
      </c>
      <c r="D780" s="0" t="n">
        <v>94.176</v>
      </c>
      <c r="E780" s="0" t="n">
        <v>55.015</v>
      </c>
      <c r="F780" s="0" t="s">
        <v>1260</v>
      </c>
      <c r="G780" s="0" t="n">
        <v>18</v>
      </c>
    </row>
    <row r="781" customFormat="false" ht="12.75" hidden="false" customHeight="false" outlineLevel="0" collapsed="false">
      <c r="A781" s="0" t="s">
        <v>363</v>
      </c>
      <c r="B781" s="0" t="s">
        <v>536</v>
      </c>
      <c r="C781" s="0" t="n">
        <v>30.325</v>
      </c>
      <c r="D781" s="0" t="n">
        <v>24.992</v>
      </c>
      <c r="E781" s="0" t="n">
        <v>31.911</v>
      </c>
      <c r="F781" s="0" t="s">
        <v>1260</v>
      </c>
      <c r="G781" s="0" t="n">
        <v>18</v>
      </c>
    </row>
    <row r="782" customFormat="false" ht="12.75" hidden="false" customHeight="false" outlineLevel="0" collapsed="false">
      <c r="A782" s="0" t="s">
        <v>363</v>
      </c>
      <c r="B782" s="0" t="s">
        <v>542</v>
      </c>
      <c r="C782" s="0" t="n">
        <v>97.123</v>
      </c>
      <c r="D782" s="0" t="n">
        <v>58.754</v>
      </c>
      <c r="E782" s="0" t="n">
        <v>48.672</v>
      </c>
      <c r="F782" s="0" t="s">
        <v>1260</v>
      </c>
      <c r="G782" s="0" t="n">
        <v>18</v>
      </c>
    </row>
    <row r="783" customFormat="false" ht="12.75" hidden="false" customHeight="false" outlineLevel="0" collapsed="false">
      <c r="A783" s="0" t="s">
        <v>363</v>
      </c>
      <c r="B783" s="0" t="s">
        <v>546</v>
      </c>
      <c r="C783" s="0" t="n">
        <v>0.736</v>
      </c>
      <c r="D783" s="0" t="n">
        <v>0.099</v>
      </c>
      <c r="E783" s="0" t="n">
        <v>0.129</v>
      </c>
      <c r="F783" s="0" t="s">
        <v>1260</v>
      </c>
      <c r="G783" s="0" t="n">
        <v>18</v>
      </c>
    </row>
    <row r="784" customFormat="false" ht="12.75" hidden="false" customHeight="false" outlineLevel="0" collapsed="false">
      <c r="A784" s="0" t="s">
        <v>363</v>
      </c>
      <c r="B784" s="0" t="s">
        <v>538</v>
      </c>
      <c r="C784" s="0" t="n">
        <v>5.544</v>
      </c>
      <c r="D784" s="0" t="n">
        <v>2.312</v>
      </c>
      <c r="E784" s="0" t="n">
        <v>3.385</v>
      </c>
      <c r="F784" s="0" t="s">
        <v>1260</v>
      </c>
      <c r="G784" s="0" t="n">
        <v>18</v>
      </c>
    </row>
    <row r="785" customFormat="false" ht="12.75" hidden="false" customHeight="false" outlineLevel="0" collapsed="false">
      <c r="A785" s="0" t="s">
        <v>363</v>
      </c>
      <c r="B785" s="0" t="s">
        <v>529</v>
      </c>
      <c r="C785" s="0" t="n">
        <v>8.281</v>
      </c>
      <c r="D785" s="0" t="n">
        <v>4.209</v>
      </c>
      <c r="E785" s="0" t="n">
        <v>6.254</v>
      </c>
      <c r="F785" s="0" t="s">
        <v>1260</v>
      </c>
      <c r="G785" s="0" t="n">
        <v>18</v>
      </c>
    </row>
    <row r="786" customFormat="false" ht="12.75" hidden="false" customHeight="false" outlineLevel="0" collapsed="false">
      <c r="A786" s="0" t="s">
        <v>363</v>
      </c>
      <c r="B786" s="0" t="s">
        <v>548</v>
      </c>
      <c r="C786" s="0" t="n">
        <v>0.248</v>
      </c>
      <c r="D786" s="0" t="n">
        <v>0</v>
      </c>
      <c r="E786" s="0" t="n">
        <v>0</v>
      </c>
      <c r="F786" s="0" t="s">
        <v>1260</v>
      </c>
      <c r="G786" s="0" t="n">
        <v>18</v>
      </c>
    </row>
    <row r="787" customFormat="false" ht="12.75" hidden="false" customHeight="false" outlineLevel="0" collapsed="false">
      <c r="A787" s="0" t="s">
        <v>363</v>
      </c>
      <c r="B787" s="0" t="s">
        <v>550</v>
      </c>
      <c r="C787" s="0" t="n">
        <v>219.34</v>
      </c>
      <c r="D787" s="0" t="n">
        <v>89.334</v>
      </c>
      <c r="E787" s="0" t="n">
        <v>90.118</v>
      </c>
      <c r="F787" s="0" t="s">
        <v>1260</v>
      </c>
      <c r="G787" s="0" t="n">
        <v>18</v>
      </c>
    </row>
    <row r="788" customFormat="false" ht="12.75" hidden="false" customHeight="false" outlineLevel="0" collapsed="false">
      <c r="A788" s="0" t="s">
        <v>363</v>
      </c>
      <c r="B788" s="0" t="s">
        <v>553</v>
      </c>
      <c r="C788" s="0" t="n">
        <v>13.311</v>
      </c>
      <c r="D788" s="0" t="n">
        <v>4.381</v>
      </c>
      <c r="E788" s="0" t="n">
        <v>6.718</v>
      </c>
      <c r="F788" s="0" t="s">
        <v>1260</v>
      </c>
      <c r="G788" s="0" t="n">
        <v>18</v>
      </c>
    </row>
    <row r="789" customFormat="false" ht="12.75" hidden="false" customHeight="false" outlineLevel="0" collapsed="false">
      <c r="A789" s="0" t="s">
        <v>363</v>
      </c>
      <c r="B789" s="0" t="s">
        <v>555</v>
      </c>
      <c r="C789" s="0" t="n">
        <v>4.647</v>
      </c>
      <c r="D789" s="0" t="n">
        <v>3.813</v>
      </c>
      <c r="E789" s="0" t="n">
        <v>4.207</v>
      </c>
      <c r="F789" s="0" t="s">
        <v>1260</v>
      </c>
      <c r="G789" s="0" t="n">
        <v>18</v>
      </c>
    </row>
    <row r="790" customFormat="false" ht="12.75" hidden="false" customHeight="false" outlineLevel="0" collapsed="false">
      <c r="A790" s="0" t="s">
        <v>363</v>
      </c>
      <c r="B790" s="0" t="s">
        <v>557</v>
      </c>
      <c r="C790" s="0" t="n">
        <v>26.093</v>
      </c>
      <c r="D790" s="0" t="n">
        <v>10.237</v>
      </c>
      <c r="E790" s="0" t="n">
        <v>16.577</v>
      </c>
      <c r="F790" s="0" t="s">
        <v>1260</v>
      </c>
      <c r="G790" s="0" t="n">
        <v>18</v>
      </c>
    </row>
    <row r="791" customFormat="false" ht="12.75" hidden="false" customHeight="false" outlineLevel="0" collapsed="false">
      <c r="A791" s="0" t="s">
        <v>363</v>
      </c>
      <c r="B791" s="0" t="s">
        <v>564</v>
      </c>
      <c r="C791" s="0" t="n">
        <v>36.352</v>
      </c>
      <c r="D791" s="0" t="n">
        <v>22.094</v>
      </c>
      <c r="E791" s="0" t="n">
        <v>26.632</v>
      </c>
      <c r="F791" s="0" t="s">
        <v>1260</v>
      </c>
      <c r="G791" s="0" t="n">
        <v>18</v>
      </c>
    </row>
    <row r="792" customFormat="false" ht="12.75" hidden="false" customHeight="false" outlineLevel="0" collapsed="false">
      <c r="A792" s="0" t="s">
        <v>363</v>
      </c>
      <c r="B792" s="0" t="s">
        <v>559</v>
      </c>
      <c r="C792" s="0" t="n">
        <v>110.508</v>
      </c>
      <c r="D792" s="0" t="n">
        <v>31.764</v>
      </c>
      <c r="E792" s="0" t="n">
        <v>39.576</v>
      </c>
      <c r="F792" s="0" t="s">
        <v>1260</v>
      </c>
      <c r="G792" s="0" t="n">
        <v>18</v>
      </c>
    </row>
    <row r="793" customFormat="false" ht="12.75" hidden="false" customHeight="false" outlineLevel="0" collapsed="false">
      <c r="A793" s="0" t="s">
        <v>363</v>
      </c>
      <c r="B793" s="0" t="s">
        <v>561</v>
      </c>
      <c r="C793" s="0" t="n">
        <v>200.522</v>
      </c>
      <c r="D793" s="0" t="n">
        <v>79.68</v>
      </c>
      <c r="E793" s="0" t="n">
        <v>90.823</v>
      </c>
      <c r="F793" s="0" t="s">
        <v>1260</v>
      </c>
      <c r="G793" s="0" t="n">
        <v>18</v>
      </c>
    </row>
    <row r="794" customFormat="false" ht="12.75" hidden="false" customHeight="false" outlineLevel="0" collapsed="false">
      <c r="A794" s="0" t="s">
        <v>363</v>
      </c>
      <c r="B794" s="0" t="s">
        <v>566</v>
      </c>
      <c r="C794" s="0" t="n">
        <v>307.337</v>
      </c>
      <c r="D794" s="0" t="n">
        <v>124.907</v>
      </c>
      <c r="E794" s="0" t="n">
        <v>166.026</v>
      </c>
      <c r="F794" s="0" t="s">
        <v>1260</v>
      </c>
      <c r="G794" s="0" t="n">
        <v>18</v>
      </c>
    </row>
    <row r="795" customFormat="false" ht="12.75" hidden="false" customHeight="false" outlineLevel="0" collapsed="false">
      <c r="A795" s="0" t="s">
        <v>363</v>
      </c>
      <c r="B795" s="0" t="s">
        <v>568</v>
      </c>
      <c r="C795" s="0" t="n">
        <v>0.992</v>
      </c>
      <c r="D795" s="0" t="n">
        <v>0</v>
      </c>
      <c r="E795" s="0" t="n">
        <v>0</v>
      </c>
      <c r="F795" s="0" t="s">
        <v>1260</v>
      </c>
      <c r="G795" s="0" t="n">
        <v>18</v>
      </c>
    </row>
    <row r="796" customFormat="false" ht="12.75" hidden="false" customHeight="false" outlineLevel="0" collapsed="false">
      <c r="A796" s="0" t="s">
        <v>363</v>
      </c>
      <c r="B796" s="0" t="s">
        <v>572</v>
      </c>
      <c r="C796" s="0" t="n">
        <v>11.414</v>
      </c>
      <c r="D796" s="0" t="n">
        <v>5.071</v>
      </c>
      <c r="E796" s="0" t="n">
        <v>6.744</v>
      </c>
      <c r="F796" s="0" t="s">
        <v>1260</v>
      </c>
      <c r="G796" s="0" t="n">
        <v>18</v>
      </c>
    </row>
    <row r="797" customFormat="false" ht="12.75" hidden="false" customHeight="false" outlineLevel="0" collapsed="false">
      <c r="A797" s="0" t="s">
        <v>363</v>
      </c>
      <c r="B797" s="0" t="s">
        <v>570</v>
      </c>
      <c r="C797" s="0" t="n">
        <v>0.195</v>
      </c>
      <c r="D797" s="0" t="n">
        <v>21.508</v>
      </c>
      <c r="E797" s="0" t="n">
        <v>20.556</v>
      </c>
      <c r="F797" s="0" t="s">
        <v>1260</v>
      </c>
      <c r="G797" s="0" t="n">
        <v>18</v>
      </c>
    </row>
    <row r="798" customFormat="false" ht="12.75" hidden="false" customHeight="false" outlineLevel="0" collapsed="false">
      <c r="A798" s="0" t="s">
        <v>363</v>
      </c>
      <c r="B798" s="0" t="s">
        <v>574</v>
      </c>
      <c r="C798" s="0" t="n">
        <v>30.439</v>
      </c>
      <c r="D798" s="0" t="n">
        <v>11.898</v>
      </c>
      <c r="E798" s="0" t="n">
        <v>17.863</v>
      </c>
      <c r="F798" s="0" t="s">
        <v>1260</v>
      </c>
      <c r="G798" s="0" t="n">
        <v>18</v>
      </c>
    </row>
    <row r="799" customFormat="false" ht="12.75" hidden="false" customHeight="false" outlineLevel="0" collapsed="false">
      <c r="A799" s="0" t="s">
        <v>363</v>
      </c>
      <c r="B799" s="0" t="s">
        <v>576</v>
      </c>
      <c r="C799" s="0" t="n">
        <v>21.92</v>
      </c>
      <c r="D799" s="0" t="n">
        <v>8.21</v>
      </c>
      <c r="E799" s="0" t="n">
        <v>12.279</v>
      </c>
      <c r="F799" s="0" t="s">
        <v>1260</v>
      </c>
      <c r="G799" s="0" t="n">
        <v>18</v>
      </c>
    </row>
    <row r="800" customFormat="false" ht="12.75" hidden="false" customHeight="false" outlineLevel="0" collapsed="false">
      <c r="A800" s="0" t="s">
        <v>363</v>
      </c>
      <c r="B800" s="0" t="s">
        <v>578</v>
      </c>
      <c r="C800" s="0" t="n">
        <v>17.678</v>
      </c>
      <c r="D800" s="0" t="n">
        <v>6.623</v>
      </c>
      <c r="E800" s="0" t="n">
        <v>9.788</v>
      </c>
      <c r="F800" s="0" t="s">
        <v>1260</v>
      </c>
      <c r="G800" s="0" t="n">
        <v>18</v>
      </c>
    </row>
    <row r="801" customFormat="false" ht="12.75" hidden="false" customHeight="false" outlineLevel="0" collapsed="false">
      <c r="A801" s="0" t="s">
        <v>363</v>
      </c>
      <c r="B801" s="0" t="s">
        <v>580</v>
      </c>
      <c r="C801" s="0" t="n">
        <v>101.435</v>
      </c>
      <c r="D801" s="0" t="n">
        <v>46.171</v>
      </c>
      <c r="E801" s="0" t="n">
        <v>69.472</v>
      </c>
      <c r="F801" s="0" t="s">
        <v>1260</v>
      </c>
      <c r="G801" s="0" t="n">
        <v>18</v>
      </c>
    </row>
    <row r="802" customFormat="false" ht="12.75" hidden="false" customHeight="false" outlineLevel="0" collapsed="false">
      <c r="A802" s="0" t="s">
        <v>363</v>
      </c>
      <c r="B802" s="0" t="s">
        <v>583</v>
      </c>
      <c r="C802" s="0" t="n">
        <v>7.642</v>
      </c>
      <c r="D802" s="0" t="n">
        <v>3.729</v>
      </c>
      <c r="E802" s="0" t="n">
        <v>4.567</v>
      </c>
      <c r="F802" s="0" t="s">
        <v>1260</v>
      </c>
      <c r="G802" s="0" t="n">
        <v>18</v>
      </c>
    </row>
    <row r="803" customFormat="false" ht="12.75" hidden="false" customHeight="false" outlineLevel="0" collapsed="false">
      <c r="A803" s="0" t="s">
        <v>363</v>
      </c>
      <c r="B803" s="0" t="s">
        <v>585</v>
      </c>
      <c r="C803" s="0" t="n">
        <v>160.969</v>
      </c>
      <c r="D803" s="0" t="n">
        <v>47.895</v>
      </c>
      <c r="E803" s="0" t="n">
        <v>68.502</v>
      </c>
      <c r="F803" s="0" t="s">
        <v>1260</v>
      </c>
      <c r="G803" s="0" t="n">
        <v>18</v>
      </c>
    </row>
    <row r="804" customFormat="false" ht="12.75" hidden="false" customHeight="false" outlineLevel="0" collapsed="false">
      <c r="A804" s="0" t="s">
        <v>363</v>
      </c>
      <c r="B804" s="0" t="s">
        <v>587</v>
      </c>
      <c r="C804" s="0" t="n">
        <v>197.229</v>
      </c>
      <c r="D804" s="0" t="n">
        <v>69.955</v>
      </c>
      <c r="E804" s="0" t="n">
        <v>115.263</v>
      </c>
      <c r="F804" s="0" t="s">
        <v>1260</v>
      </c>
      <c r="G804" s="0" t="n">
        <v>18</v>
      </c>
    </row>
    <row r="805" customFormat="false" ht="12.75" hidden="false" customHeight="false" outlineLevel="0" collapsed="false">
      <c r="A805" s="0" t="s">
        <v>363</v>
      </c>
      <c r="B805" s="0" t="s">
        <v>590</v>
      </c>
      <c r="C805" s="0" t="n">
        <v>12.114</v>
      </c>
      <c r="D805" s="0" t="n">
        <v>8.589</v>
      </c>
      <c r="E805" s="0" t="n">
        <v>12.818</v>
      </c>
      <c r="F805" s="0" t="s">
        <v>1260</v>
      </c>
      <c r="G805" s="0" t="n">
        <v>18</v>
      </c>
    </row>
    <row r="806" customFormat="false" ht="12.75" hidden="false" customHeight="false" outlineLevel="0" collapsed="false">
      <c r="A806" s="0" t="s">
        <v>363</v>
      </c>
      <c r="B806" s="0" t="s">
        <v>592</v>
      </c>
      <c r="C806" s="0" t="n">
        <v>6.197</v>
      </c>
      <c r="D806" s="0" t="n">
        <v>3.018</v>
      </c>
      <c r="E806" s="0" t="n">
        <v>3.381</v>
      </c>
      <c r="F806" s="0" t="s">
        <v>1260</v>
      </c>
      <c r="G806" s="0" t="n">
        <v>18</v>
      </c>
    </row>
    <row r="807" customFormat="false" ht="12.75" hidden="false" customHeight="false" outlineLevel="0" collapsed="false">
      <c r="A807" s="0" t="s">
        <v>363</v>
      </c>
      <c r="B807" s="0" t="s">
        <v>594</v>
      </c>
      <c r="C807" s="0" t="n">
        <v>183.949</v>
      </c>
      <c r="D807" s="0" t="n">
        <v>71.166</v>
      </c>
      <c r="E807" s="0" t="n">
        <v>77.314</v>
      </c>
      <c r="F807" s="0" t="s">
        <v>1260</v>
      </c>
      <c r="G807" s="0" t="n">
        <v>18</v>
      </c>
    </row>
    <row r="808" customFormat="false" ht="12.75" hidden="false" customHeight="false" outlineLevel="0" collapsed="false">
      <c r="A808" s="0" t="s">
        <v>363</v>
      </c>
      <c r="B808" s="0" t="s">
        <v>597</v>
      </c>
      <c r="C808" s="0" t="n">
        <v>24.488</v>
      </c>
      <c r="D808" s="0" t="n">
        <v>9.917</v>
      </c>
      <c r="E808" s="0" t="n">
        <v>15.335</v>
      </c>
      <c r="F808" s="0" t="s">
        <v>1260</v>
      </c>
      <c r="G808" s="0" t="n">
        <v>18</v>
      </c>
    </row>
    <row r="809" customFormat="false" ht="12.75" hidden="false" customHeight="false" outlineLevel="0" collapsed="false">
      <c r="A809" s="0" t="s">
        <v>363</v>
      </c>
      <c r="B809" s="0" t="s">
        <v>599</v>
      </c>
      <c r="C809" s="0" t="n">
        <v>22.208</v>
      </c>
      <c r="D809" s="0" t="n">
        <v>7.099</v>
      </c>
      <c r="E809" s="0" t="n">
        <v>10.751</v>
      </c>
      <c r="F809" s="0" t="s">
        <v>1260</v>
      </c>
      <c r="G809" s="0" t="n">
        <v>18</v>
      </c>
    </row>
    <row r="810" customFormat="false" ht="12.75" hidden="false" customHeight="false" outlineLevel="0" collapsed="false">
      <c r="A810" s="0" t="s">
        <v>363</v>
      </c>
      <c r="B810" s="0" t="s">
        <v>601</v>
      </c>
      <c r="C810" s="0" t="n">
        <v>3.554</v>
      </c>
      <c r="D810" s="0" t="n">
        <v>1.383</v>
      </c>
      <c r="E810" s="0" t="n">
        <v>1.929</v>
      </c>
      <c r="F810" s="0" t="s">
        <v>1260</v>
      </c>
      <c r="G810" s="0" t="n">
        <v>18</v>
      </c>
    </row>
    <row r="811" customFormat="false" ht="12.75" hidden="false" customHeight="false" outlineLevel="0" collapsed="false">
      <c r="A811" s="0" t="s">
        <v>363</v>
      </c>
      <c r="B811" s="0" t="s">
        <v>603</v>
      </c>
      <c r="C811" s="0" t="n">
        <v>0</v>
      </c>
      <c r="D811" s="0" t="n">
        <v>4.205</v>
      </c>
      <c r="E811" s="0" t="n">
        <v>5.862</v>
      </c>
      <c r="F811" s="0" t="s">
        <v>1260</v>
      </c>
      <c r="G811" s="0" t="n">
        <v>18</v>
      </c>
    </row>
    <row r="812" customFormat="false" ht="12.75" hidden="false" customHeight="false" outlineLevel="0" collapsed="false">
      <c r="A812" s="0" t="s">
        <v>363</v>
      </c>
      <c r="B812" s="0" t="s">
        <v>605</v>
      </c>
      <c r="C812" s="0" t="n">
        <v>16.322</v>
      </c>
      <c r="D812" s="0" t="n">
        <v>9.138</v>
      </c>
      <c r="E812" s="0" t="n">
        <v>13.621</v>
      </c>
      <c r="F812" s="0" t="s">
        <v>1260</v>
      </c>
      <c r="G812" s="0" t="n">
        <v>18</v>
      </c>
    </row>
    <row r="813" customFormat="false" ht="12.75" hidden="false" customHeight="false" outlineLevel="0" collapsed="false">
      <c r="A813" s="0" t="s">
        <v>363</v>
      </c>
      <c r="B813" s="0" t="s">
        <v>607</v>
      </c>
      <c r="C813" s="0" t="n">
        <v>11.376</v>
      </c>
      <c r="D813" s="0" t="n">
        <v>4.787</v>
      </c>
      <c r="E813" s="0" t="n">
        <v>7.474</v>
      </c>
      <c r="F813" s="0" t="s">
        <v>1260</v>
      </c>
      <c r="G813" s="0" t="n">
        <v>18</v>
      </c>
    </row>
    <row r="814" customFormat="false" ht="12.75" hidden="false" customHeight="false" outlineLevel="0" collapsed="false">
      <c r="A814" s="0" t="s">
        <v>363</v>
      </c>
      <c r="B814" s="0" t="s">
        <v>609</v>
      </c>
      <c r="C814" s="0" t="n">
        <v>0.163</v>
      </c>
      <c r="D814" s="0" t="n">
        <v>2.232</v>
      </c>
      <c r="E814" s="0" t="n">
        <v>3.254</v>
      </c>
      <c r="F814" s="0" t="s">
        <v>1260</v>
      </c>
      <c r="G814" s="0" t="n">
        <v>18</v>
      </c>
    </row>
    <row r="815" customFormat="false" ht="12.75" hidden="false" customHeight="false" outlineLevel="0" collapsed="false">
      <c r="A815" s="0" t="s">
        <v>363</v>
      </c>
      <c r="B815" s="0" t="s">
        <v>611</v>
      </c>
      <c r="C815" s="0" t="n">
        <v>32.818</v>
      </c>
      <c r="D815" s="0" t="n">
        <v>8.25</v>
      </c>
      <c r="E815" s="0" t="n">
        <v>13.059</v>
      </c>
      <c r="F815" s="0" t="s">
        <v>1260</v>
      </c>
      <c r="G815" s="0" t="n">
        <v>18</v>
      </c>
    </row>
    <row r="816" customFormat="false" ht="12.75" hidden="false" customHeight="false" outlineLevel="0" collapsed="false">
      <c r="A816" s="0" t="s">
        <v>363</v>
      </c>
      <c r="B816" s="0" t="s">
        <v>613</v>
      </c>
      <c r="C816" s="0" t="n">
        <v>3.036</v>
      </c>
      <c r="D816" s="0" t="n">
        <v>1.794</v>
      </c>
      <c r="E816" s="0" t="n">
        <v>2.156</v>
      </c>
      <c r="F816" s="0" t="s">
        <v>1260</v>
      </c>
      <c r="G816" s="0" t="n">
        <v>18</v>
      </c>
    </row>
    <row r="817" customFormat="false" ht="12.75" hidden="false" customHeight="false" outlineLevel="0" collapsed="false">
      <c r="A817" s="0" t="s">
        <v>363</v>
      </c>
      <c r="B817" s="0" t="s">
        <v>615</v>
      </c>
      <c r="C817" s="0" t="n">
        <v>62.594</v>
      </c>
      <c r="D817" s="0" t="n">
        <v>22.456</v>
      </c>
      <c r="E817" s="0" t="n">
        <v>40.119</v>
      </c>
      <c r="F817" s="0" t="s">
        <v>1260</v>
      </c>
      <c r="G817" s="0" t="n">
        <v>18</v>
      </c>
    </row>
    <row r="818" customFormat="false" ht="12.75" hidden="false" customHeight="false" outlineLevel="0" collapsed="false">
      <c r="A818" s="0" t="s">
        <v>363</v>
      </c>
      <c r="B818" s="0" t="s">
        <v>617</v>
      </c>
      <c r="C818" s="0" t="n">
        <v>44.232</v>
      </c>
      <c r="D818" s="0" t="n">
        <v>26.539</v>
      </c>
      <c r="E818" s="0" t="n">
        <v>20.253</v>
      </c>
      <c r="F818" s="0" t="s">
        <v>1260</v>
      </c>
      <c r="G818" s="0" t="n">
        <v>18</v>
      </c>
    </row>
    <row r="819" customFormat="false" ht="12.75" hidden="false" customHeight="false" outlineLevel="0" collapsed="false">
      <c r="A819" s="0" t="s">
        <v>363</v>
      </c>
      <c r="B819" s="0" t="s">
        <v>621</v>
      </c>
      <c r="C819" s="0" t="n">
        <v>16.071</v>
      </c>
      <c r="D819" s="0" t="n">
        <v>5.407</v>
      </c>
      <c r="E819" s="0" t="n">
        <v>7.987</v>
      </c>
      <c r="F819" s="0" t="s">
        <v>1260</v>
      </c>
      <c r="G819" s="0" t="n">
        <v>18</v>
      </c>
    </row>
    <row r="820" customFormat="false" ht="12.75" hidden="false" customHeight="false" outlineLevel="0" collapsed="false">
      <c r="A820" s="0" t="s">
        <v>363</v>
      </c>
      <c r="B820" s="0" t="s">
        <v>619</v>
      </c>
      <c r="C820" s="0" t="n">
        <v>17.318</v>
      </c>
      <c r="D820" s="0" t="n">
        <v>6.726</v>
      </c>
      <c r="E820" s="0" t="n">
        <v>8.871</v>
      </c>
      <c r="F820" s="0" t="s">
        <v>1260</v>
      </c>
      <c r="G820" s="0" t="n">
        <v>18</v>
      </c>
    </row>
    <row r="821" customFormat="false" ht="12.75" hidden="false" customHeight="false" outlineLevel="0" collapsed="false">
      <c r="A821" s="0" t="s">
        <v>363</v>
      </c>
      <c r="B821" s="0" t="s">
        <v>627</v>
      </c>
      <c r="C821" s="0" t="n">
        <v>0.337</v>
      </c>
      <c r="D821" s="0" t="n">
        <v>0.016</v>
      </c>
      <c r="E821" s="0" t="n">
        <v>0.019</v>
      </c>
      <c r="F821" s="0" t="s">
        <v>1260</v>
      </c>
      <c r="G821" s="0" t="n">
        <v>18</v>
      </c>
    </row>
    <row r="822" customFormat="false" ht="12.75" hidden="false" customHeight="false" outlineLevel="0" collapsed="false">
      <c r="A822" s="0" t="s">
        <v>363</v>
      </c>
      <c r="B822" s="0" t="s">
        <v>623</v>
      </c>
      <c r="C822" s="0" t="n">
        <v>14.693</v>
      </c>
      <c r="D822" s="0" t="n">
        <v>6.537</v>
      </c>
      <c r="E822" s="0" t="n">
        <v>8.388</v>
      </c>
      <c r="F822" s="0" t="s">
        <v>1260</v>
      </c>
      <c r="G822" s="0" t="n">
        <v>18</v>
      </c>
    </row>
    <row r="823" customFormat="false" ht="12.75" hidden="false" customHeight="false" outlineLevel="0" collapsed="false">
      <c r="A823" s="0" t="s">
        <v>363</v>
      </c>
      <c r="B823" s="0" t="s">
        <v>633</v>
      </c>
      <c r="C823" s="0" t="n">
        <v>1.956</v>
      </c>
      <c r="D823" s="0" t="n">
        <v>1.562</v>
      </c>
      <c r="E823" s="0" t="n">
        <v>1.868</v>
      </c>
      <c r="F823" s="0" t="s">
        <v>1260</v>
      </c>
      <c r="G823" s="0" t="n">
        <v>18</v>
      </c>
    </row>
    <row r="824" customFormat="false" ht="12.75" hidden="false" customHeight="false" outlineLevel="0" collapsed="false">
      <c r="A824" s="0" t="s">
        <v>363</v>
      </c>
      <c r="B824" s="0" t="s">
        <v>625</v>
      </c>
      <c r="C824" s="0" t="n">
        <v>23.186</v>
      </c>
      <c r="D824" s="0" t="n">
        <v>16.41</v>
      </c>
      <c r="E824" s="0" t="n">
        <v>24.649</v>
      </c>
      <c r="F824" s="0" t="s">
        <v>1260</v>
      </c>
      <c r="G824" s="0" t="n">
        <v>18</v>
      </c>
    </row>
    <row r="825" customFormat="false" ht="12.75" hidden="false" customHeight="false" outlineLevel="0" collapsed="false">
      <c r="A825" s="0" t="s">
        <v>363</v>
      </c>
      <c r="B825" s="0" t="s">
        <v>629</v>
      </c>
      <c r="C825" s="0" t="n">
        <v>13.594</v>
      </c>
      <c r="D825" s="0" t="n">
        <v>4.753</v>
      </c>
      <c r="E825" s="0" t="n">
        <v>6.684</v>
      </c>
      <c r="F825" s="0" t="s">
        <v>1260</v>
      </c>
      <c r="G825" s="0" t="n">
        <v>18</v>
      </c>
    </row>
    <row r="826" customFormat="false" ht="12.75" hidden="false" customHeight="false" outlineLevel="0" collapsed="false">
      <c r="A826" s="0" t="s">
        <v>363</v>
      </c>
      <c r="B826" s="0" t="s">
        <v>631</v>
      </c>
      <c r="C826" s="0" t="n">
        <v>9.105</v>
      </c>
      <c r="D826" s="0" t="n">
        <v>4.224</v>
      </c>
      <c r="E826" s="0" t="n">
        <v>6.43</v>
      </c>
      <c r="F826" s="0" t="s">
        <v>1260</v>
      </c>
      <c r="G826" s="0" t="n">
        <v>18</v>
      </c>
    </row>
    <row r="827" customFormat="false" ht="12.75" hidden="false" customHeight="false" outlineLevel="0" collapsed="false">
      <c r="A827" s="0" t="s">
        <v>363</v>
      </c>
      <c r="B827" s="0" t="s">
        <v>635</v>
      </c>
      <c r="C827" s="0" t="n">
        <v>9.132</v>
      </c>
      <c r="D827" s="0" t="n">
        <v>5.029</v>
      </c>
      <c r="E827" s="0" t="n">
        <v>6.197</v>
      </c>
      <c r="F827" s="0" t="s">
        <v>1260</v>
      </c>
      <c r="G827" s="0" t="n">
        <v>18</v>
      </c>
    </row>
    <row r="828" customFormat="false" ht="12.75" hidden="false" customHeight="false" outlineLevel="0" collapsed="false">
      <c r="A828" s="0" t="s">
        <v>363</v>
      </c>
      <c r="B828" s="0" t="s">
        <v>637</v>
      </c>
      <c r="C828" s="0" t="n">
        <v>73.61</v>
      </c>
      <c r="D828" s="0" t="n">
        <v>24.453</v>
      </c>
      <c r="E828" s="0" t="n">
        <v>33.125</v>
      </c>
      <c r="F828" s="0" t="s">
        <v>1260</v>
      </c>
      <c r="G828" s="0" t="n">
        <v>18</v>
      </c>
    </row>
    <row r="829" customFormat="false" ht="12.75" hidden="false" customHeight="false" outlineLevel="0" collapsed="false">
      <c r="A829" s="0" t="s">
        <v>363</v>
      </c>
      <c r="B829" s="0" t="s">
        <v>650</v>
      </c>
      <c r="C829" s="0" t="n">
        <v>101.483</v>
      </c>
      <c r="D829" s="0" t="n">
        <v>44.641</v>
      </c>
      <c r="E829" s="0" t="n">
        <v>80.616</v>
      </c>
      <c r="F829" s="0" t="s">
        <v>1260</v>
      </c>
      <c r="G829" s="0" t="n">
        <v>18</v>
      </c>
    </row>
    <row r="830" customFormat="false" ht="12.75" hidden="false" customHeight="false" outlineLevel="0" collapsed="false">
      <c r="A830" s="0" t="s">
        <v>363</v>
      </c>
      <c r="B830" s="0" t="s">
        <v>639</v>
      </c>
      <c r="C830" s="0" t="n">
        <v>0</v>
      </c>
      <c r="D830" s="0" t="n">
        <v>-2.412</v>
      </c>
      <c r="E830" s="0" t="n">
        <v>-0.758</v>
      </c>
      <c r="F830" s="0" t="s">
        <v>1260</v>
      </c>
      <c r="G830" s="0" t="n">
        <v>18</v>
      </c>
    </row>
    <row r="831" customFormat="false" ht="12.75" hidden="false" customHeight="false" outlineLevel="0" collapsed="false">
      <c r="A831" s="0" t="s">
        <v>363</v>
      </c>
      <c r="B831" s="0" t="s">
        <v>653</v>
      </c>
      <c r="C831" s="0" t="n">
        <v>1.642</v>
      </c>
      <c r="D831" s="0" t="n">
        <v>2.643</v>
      </c>
      <c r="E831" s="0" t="n">
        <v>3.907</v>
      </c>
      <c r="F831" s="0" t="s">
        <v>1260</v>
      </c>
      <c r="G831" s="0" t="n">
        <v>18</v>
      </c>
    </row>
    <row r="832" customFormat="false" ht="12.75" hidden="false" customHeight="false" outlineLevel="0" collapsed="false">
      <c r="A832" s="0" t="s">
        <v>363</v>
      </c>
      <c r="B832" s="0" t="s">
        <v>641</v>
      </c>
      <c r="C832" s="0" t="n">
        <v>130.118</v>
      </c>
      <c r="D832" s="0" t="n">
        <v>44.802</v>
      </c>
      <c r="E832" s="0" t="n">
        <v>60.98</v>
      </c>
      <c r="F832" s="0" t="s">
        <v>1260</v>
      </c>
      <c r="G832" s="0" t="n">
        <v>18</v>
      </c>
    </row>
    <row r="833" customFormat="false" ht="12.75" hidden="false" customHeight="false" outlineLevel="0" collapsed="false">
      <c r="A833" s="0" t="s">
        <v>363</v>
      </c>
      <c r="B833" s="0" t="s">
        <v>648</v>
      </c>
      <c r="C833" s="0" t="n">
        <v>26.895</v>
      </c>
      <c r="D833" s="0" t="n">
        <v>7.802</v>
      </c>
      <c r="E833" s="0" t="n">
        <v>11.406</v>
      </c>
      <c r="F833" s="0" t="s">
        <v>1260</v>
      </c>
      <c r="G833" s="0" t="n">
        <v>18</v>
      </c>
    </row>
    <row r="834" customFormat="false" ht="12.75" hidden="false" customHeight="false" outlineLevel="0" collapsed="false">
      <c r="A834" s="0" t="s">
        <v>363</v>
      </c>
      <c r="B834" s="0" t="s">
        <v>644</v>
      </c>
      <c r="C834" s="0" t="n">
        <v>18.244</v>
      </c>
      <c r="D834" s="0" t="n">
        <v>7.333</v>
      </c>
      <c r="E834" s="0" t="n">
        <v>10.648</v>
      </c>
      <c r="F834" s="0" t="s">
        <v>1260</v>
      </c>
      <c r="G834" s="0" t="n">
        <v>18</v>
      </c>
    </row>
    <row r="835" customFormat="false" ht="12.75" hidden="false" customHeight="false" outlineLevel="0" collapsed="false">
      <c r="A835" s="0" t="s">
        <v>363</v>
      </c>
      <c r="B835" s="0" t="s">
        <v>646</v>
      </c>
      <c r="C835" s="0" t="n">
        <v>9.711</v>
      </c>
      <c r="D835" s="0" t="n">
        <v>-1.3</v>
      </c>
      <c r="E835" s="0" t="n">
        <v>-0.339</v>
      </c>
      <c r="F835" s="0" t="s">
        <v>1260</v>
      </c>
      <c r="G835" s="0" t="n">
        <v>18</v>
      </c>
    </row>
    <row r="836" customFormat="false" ht="12.75" hidden="false" customHeight="false" outlineLevel="0" collapsed="false">
      <c r="A836" s="0" t="s">
        <v>363</v>
      </c>
      <c r="B836" s="0" t="s">
        <v>655</v>
      </c>
      <c r="C836" s="0" t="n">
        <v>9.969</v>
      </c>
      <c r="D836" s="0" t="n">
        <v>3.4</v>
      </c>
      <c r="E836" s="0" t="n">
        <v>4.688</v>
      </c>
      <c r="F836" s="0" t="s">
        <v>1260</v>
      </c>
      <c r="G836" s="0" t="n">
        <v>18</v>
      </c>
    </row>
    <row r="837" customFormat="false" ht="12.75" hidden="false" customHeight="false" outlineLevel="0" collapsed="false">
      <c r="A837" s="0" t="s">
        <v>363</v>
      </c>
      <c r="B837" s="0" t="s">
        <v>657</v>
      </c>
      <c r="C837" s="0" t="n">
        <v>13.622</v>
      </c>
      <c r="D837" s="0" t="n">
        <v>6.82</v>
      </c>
      <c r="E837" s="0" t="n">
        <v>8.273</v>
      </c>
      <c r="F837" s="0" t="s">
        <v>1260</v>
      </c>
      <c r="G837" s="0" t="n">
        <v>18</v>
      </c>
    </row>
    <row r="838" customFormat="false" ht="12.75" hidden="false" customHeight="false" outlineLevel="0" collapsed="false">
      <c r="A838" s="0" t="s">
        <v>363</v>
      </c>
      <c r="B838" s="0" t="s">
        <v>659</v>
      </c>
      <c r="C838" s="0" t="n">
        <v>110.994</v>
      </c>
      <c r="D838" s="0" t="n">
        <v>39.794</v>
      </c>
      <c r="E838" s="0" t="n">
        <v>38.19</v>
      </c>
      <c r="F838" s="0" t="s">
        <v>1260</v>
      </c>
      <c r="G838" s="0" t="n">
        <v>18</v>
      </c>
    </row>
    <row r="839" customFormat="false" ht="12.75" hidden="false" customHeight="false" outlineLevel="0" collapsed="false">
      <c r="A839" s="0" t="s">
        <v>363</v>
      </c>
      <c r="B839" s="0" t="s">
        <v>661</v>
      </c>
      <c r="C839" s="0" t="n">
        <v>136.654</v>
      </c>
      <c r="D839" s="0" t="n">
        <v>38.783</v>
      </c>
      <c r="E839" s="0" t="n">
        <v>46.138</v>
      </c>
      <c r="F839" s="0" t="s">
        <v>1260</v>
      </c>
      <c r="G839" s="0" t="n">
        <v>18</v>
      </c>
    </row>
    <row r="840" customFormat="false" ht="12.75" hidden="false" customHeight="false" outlineLevel="0" collapsed="false">
      <c r="A840" s="0" t="s">
        <v>363</v>
      </c>
      <c r="B840" s="0" t="s">
        <v>663</v>
      </c>
      <c r="C840" s="0" t="n">
        <v>169.671</v>
      </c>
      <c r="D840" s="0" t="n">
        <v>52.627</v>
      </c>
      <c r="E840" s="0" t="n">
        <v>82.562</v>
      </c>
      <c r="F840" s="0" t="s">
        <v>1260</v>
      </c>
      <c r="G840" s="0" t="n">
        <v>18</v>
      </c>
    </row>
    <row r="841" customFormat="false" ht="12.75" hidden="false" customHeight="false" outlineLevel="0" collapsed="false">
      <c r="A841" s="0" t="s">
        <v>363</v>
      </c>
      <c r="B841" s="0" t="s">
        <v>666</v>
      </c>
      <c r="C841" s="0" t="n">
        <v>7.402</v>
      </c>
      <c r="D841" s="0" t="n">
        <v>3.602</v>
      </c>
      <c r="E841" s="0" t="n">
        <v>5.115</v>
      </c>
      <c r="F841" s="0" t="s">
        <v>1260</v>
      </c>
      <c r="G841" s="0" t="n">
        <v>18</v>
      </c>
    </row>
    <row r="842" customFormat="false" ht="12.75" hidden="false" customHeight="false" outlineLevel="0" collapsed="false">
      <c r="A842" s="0" t="s">
        <v>363</v>
      </c>
      <c r="B842" s="0" t="s">
        <v>668</v>
      </c>
      <c r="C842" s="0" t="n">
        <v>122.861</v>
      </c>
      <c r="D842" s="0" t="n">
        <v>62.379</v>
      </c>
      <c r="E842" s="0" t="n">
        <v>58.675</v>
      </c>
      <c r="F842" s="0" t="s">
        <v>1260</v>
      </c>
      <c r="G842" s="0" t="n">
        <v>18</v>
      </c>
    </row>
    <row r="843" customFormat="false" ht="12.75" hidden="false" customHeight="false" outlineLevel="0" collapsed="false">
      <c r="A843" s="0" t="s">
        <v>363</v>
      </c>
      <c r="B843" s="0" t="s">
        <v>670</v>
      </c>
      <c r="C843" s="0" t="n">
        <v>0.158</v>
      </c>
      <c r="D843" s="0" t="n">
        <v>-0.003</v>
      </c>
      <c r="E843" s="0" t="n">
        <v>-0.001</v>
      </c>
      <c r="F843" s="0" t="s">
        <v>1260</v>
      </c>
      <c r="G843" s="0" t="n">
        <v>18</v>
      </c>
    </row>
    <row r="844" customFormat="false" ht="12.75" hidden="false" customHeight="false" outlineLevel="0" collapsed="false">
      <c r="A844" s="0" t="s">
        <v>363</v>
      </c>
      <c r="B844" s="0" t="s">
        <v>693</v>
      </c>
      <c r="C844" s="0" t="n">
        <v>1.744</v>
      </c>
      <c r="D844" s="0" t="n">
        <v>0.358</v>
      </c>
      <c r="E844" s="0" t="n">
        <v>0.451</v>
      </c>
      <c r="F844" s="0" t="s">
        <v>1260</v>
      </c>
      <c r="G844" s="0" t="n">
        <v>18</v>
      </c>
    </row>
    <row r="845" customFormat="false" ht="12.75" hidden="false" customHeight="false" outlineLevel="0" collapsed="false">
      <c r="A845" s="0" t="s">
        <v>363</v>
      </c>
      <c r="B845" s="0" t="s">
        <v>672</v>
      </c>
      <c r="C845" s="0" t="n">
        <v>114.449</v>
      </c>
      <c r="D845" s="0" t="n">
        <v>93.702</v>
      </c>
      <c r="E845" s="0" t="n">
        <v>56.379</v>
      </c>
      <c r="F845" s="0" t="s">
        <v>1260</v>
      </c>
      <c r="G845" s="0" t="n">
        <v>18</v>
      </c>
    </row>
    <row r="846" customFormat="false" ht="12.75" hidden="false" customHeight="false" outlineLevel="0" collapsed="false">
      <c r="A846" s="0" t="s">
        <v>363</v>
      </c>
      <c r="B846" s="0" t="s">
        <v>674</v>
      </c>
      <c r="C846" s="0" t="n">
        <v>119.168</v>
      </c>
      <c r="D846" s="0" t="n">
        <v>50.132</v>
      </c>
      <c r="E846" s="0" t="n">
        <v>57.898</v>
      </c>
      <c r="F846" s="0" t="s">
        <v>1260</v>
      </c>
      <c r="G846" s="0" t="n">
        <v>18</v>
      </c>
    </row>
    <row r="847" customFormat="false" ht="12.75" hidden="false" customHeight="false" outlineLevel="0" collapsed="false">
      <c r="A847" s="0" t="s">
        <v>363</v>
      </c>
      <c r="B847" s="0" t="s">
        <v>676</v>
      </c>
      <c r="C847" s="0" t="n">
        <v>24.946</v>
      </c>
      <c r="D847" s="0" t="n">
        <v>10.521</v>
      </c>
      <c r="E847" s="0" t="n">
        <v>11.365</v>
      </c>
      <c r="F847" s="0" t="s">
        <v>1260</v>
      </c>
      <c r="G847" s="0" t="n">
        <v>18</v>
      </c>
    </row>
    <row r="848" customFormat="false" ht="12.75" hidden="false" customHeight="false" outlineLevel="0" collapsed="false">
      <c r="A848" s="0" t="s">
        <v>363</v>
      </c>
      <c r="B848" s="0" t="s">
        <v>679</v>
      </c>
      <c r="C848" s="0" t="n">
        <v>140.961</v>
      </c>
      <c r="D848" s="0" t="n">
        <v>68.505</v>
      </c>
      <c r="E848" s="0" t="n">
        <v>55.483</v>
      </c>
      <c r="F848" s="0" t="s">
        <v>1260</v>
      </c>
      <c r="G848" s="0" t="n">
        <v>18</v>
      </c>
    </row>
    <row r="849" customFormat="false" ht="12.75" hidden="false" customHeight="false" outlineLevel="0" collapsed="false">
      <c r="A849" s="0" t="s">
        <v>363</v>
      </c>
      <c r="B849" s="0" t="s">
        <v>681</v>
      </c>
      <c r="C849" s="0" t="n">
        <v>0</v>
      </c>
      <c r="D849" s="0" t="n">
        <v>0</v>
      </c>
      <c r="E849" s="0" t="n">
        <v>0</v>
      </c>
      <c r="F849" s="0" t="s">
        <v>1260</v>
      </c>
      <c r="G849" s="0" t="n">
        <v>18</v>
      </c>
    </row>
    <row r="850" customFormat="false" ht="12.75" hidden="false" customHeight="false" outlineLevel="0" collapsed="false">
      <c r="A850" s="0" t="s">
        <v>363</v>
      </c>
      <c r="B850" s="0" t="s">
        <v>683</v>
      </c>
      <c r="C850" s="0" t="n">
        <v>3.377</v>
      </c>
      <c r="D850" s="0" t="n">
        <v>-1.175</v>
      </c>
      <c r="E850" s="0" t="n">
        <v>-0.641</v>
      </c>
      <c r="F850" s="0" t="s">
        <v>1260</v>
      </c>
      <c r="G850" s="0" t="n">
        <v>18</v>
      </c>
    </row>
    <row r="851" customFormat="false" ht="12.75" hidden="false" customHeight="false" outlineLevel="0" collapsed="false">
      <c r="A851" s="0" t="s">
        <v>363</v>
      </c>
      <c r="B851" s="0" t="s">
        <v>685</v>
      </c>
      <c r="C851" s="0" t="n">
        <v>118.087</v>
      </c>
      <c r="D851" s="0" t="n">
        <v>61.121</v>
      </c>
      <c r="E851" s="0" t="n">
        <v>45.341</v>
      </c>
      <c r="F851" s="0" t="s">
        <v>1260</v>
      </c>
      <c r="G851" s="0" t="n">
        <v>18</v>
      </c>
    </row>
    <row r="852" customFormat="false" ht="12.75" hidden="false" customHeight="false" outlineLevel="0" collapsed="false">
      <c r="A852" s="0" t="s">
        <v>363</v>
      </c>
      <c r="B852" s="0" t="s">
        <v>688</v>
      </c>
      <c r="C852" s="0" t="n">
        <v>18.812</v>
      </c>
      <c r="D852" s="0" t="n">
        <v>8.778</v>
      </c>
      <c r="E852" s="0" t="n">
        <v>13.856</v>
      </c>
      <c r="F852" s="0" t="s">
        <v>1260</v>
      </c>
      <c r="G852" s="0" t="n">
        <v>18</v>
      </c>
    </row>
    <row r="853" customFormat="false" ht="12.75" hidden="false" customHeight="false" outlineLevel="0" collapsed="false">
      <c r="A853" s="0" t="s">
        <v>363</v>
      </c>
      <c r="B853" s="0" t="s">
        <v>690</v>
      </c>
      <c r="C853" s="0" t="n">
        <v>255.176</v>
      </c>
      <c r="D853" s="0" t="n">
        <v>106.485</v>
      </c>
      <c r="E853" s="0" t="n">
        <v>115.35</v>
      </c>
      <c r="F853" s="0" t="s">
        <v>1260</v>
      </c>
      <c r="G853" s="0" t="n">
        <v>18</v>
      </c>
    </row>
    <row r="854" customFormat="false" ht="12.75" hidden="false" customHeight="false" outlineLevel="0" collapsed="false">
      <c r="A854" s="0" t="s">
        <v>363</v>
      </c>
      <c r="B854" s="0" t="s">
        <v>697</v>
      </c>
      <c r="C854" s="0" t="n">
        <v>14.823</v>
      </c>
      <c r="D854" s="0" t="n">
        <v>2.571</v>
      </c>
      <c r="E854" s="0" t="n">
        <v>9.261</v>
      </c>
      <c r="F854" s="0" t="s">
        <v>1260</v>
      </c>
      <c r="G854" s="0" t="n">
        <v>18</v>
      </c>
    </row>
    <row r="855" customFormat="false" ht="12.75" hidden="false" customHeight="false" outlineLevel="0" collapsed="false">
      <c r="A855" s="0" t="s">
        <v>363</v>
      </c>
      <c r="B855" s="0" t="s">
        <v>700</v>
      </c>
      <c r="C855" s="0" t="n">
        <v>5.831</v>
      </c>
      <c r="D855" s="0" t="n">
        <v>2.993</v>
      </c>
      <c r="E855" s="0" t="n">
        <v>3.692</v>
      </c>
      <c r="F855" s="0" t="s">
        <v>1260</v>
      </c>
      <c r="G855" s="0" t="n">
        <v>18</v>
      </c>
    </row>
    <row r="856" customFormat="false" ht="12.75" hidden="false" customHeight="false" outlineLevel="0" collapsed="false">
      <c r="A856" s="0" t="s">
        <v>363</v>
      </c>
      <c r="B856" s="0" t="s">
        <v>702</v>
      </c>
      <c r="C856" s="0" t="n">
        <v>120.695</v>
      </c>
      <c r="D856" s="0" t="n">
        <v>99.458</v>
      </c>
      <c r="E856" s="0" t="n">
        <v>58.227</v>
      </c>
      <c r="F856" s="0" t="s">
        <v>1260</v>
      </c>
      <c r="G856" s="0" t="n">
        <v>18</v>
      </c>
    </row>
    <row r="857" customFormat="false" ht="12.75" hidden="false" customHeight="false" outlineLevel="0" collapsed="false">
      <c r="A857" s="0" t="s">
        <v>363</v>
      </c>
      <c r="B857" s="0" t="s">
        <v>695</v>
      </c>
      <c r="C857" s="0" t="n">
        <v>9.642</v>
      </c>
      <c r="D857" s="0" t="n">
        <v>4.852</v>
      </c>
      <c r="E857" s="0" t="n">
        <v>6.09</v>
      </c>
      <c r="F857" s="0" t="s">
        <v>1260</v>
      </c>
      <c r="G857" s="0" t="n">
        <v>18</v>
      </c>
    </row>
    <row r="858" customFormat="false" ht="12.75" hidden="false" customHeight="false" outlineLevel="0" collapsed="false">
      <c r="A858" s="0" t="s">
        <v>363</v>
      </c>
      <c r="B858" s="0" t="s">
        <v>704</v>
      </c>
      <c r="C858" s="0" t="n">
        <v>11.542</v>
      </c>
      <c r="D858" s="0" t="n">
        <v>5.588</v>
      </c>
      <c r="E858" s="0" t="n">
        <v>8.547</v>
      </c>
      <c r="F858" s="0" t="s">
        <v>1260</v>
      </c>
      <c r="G858" s="0" t="n">
        <v>18</v>
      </c>
    </row>
    <row r="859" customFormat="false" ht="12.75" hidden="false" customHeight="false" outlineLevel="0" collapsed="false">
      <c r="A859" s="0" t="s">
        <v>363</v>
      </c>
      <c r="B859" s="0" t="s">
        <v>706</v>
      </c>
      <c r="C859" s="0" t="n">
        <v>17.968</v>
      </c>
      <c r="D859" s="0" t="n">
        <v>5.626</v>
      </c>
      <c r="E859" s="0" t="n">
        <v>7.628</v>
      </c>
      <c r="F859" s="0" t="s">
        <v>1260</v>
      </c>
      <c r="G859" s="0" t="n">
        <v>18</v>
      </c>
    </row>
    <row r="860" customFormat="false" ht="12.75" hidden="false" customHeight="false" outlineLevel="0" collapsed="false">
      <c r="A860" s="0" t="s">
        <v>363</v>
      </c>
      <c r="B860" s="0" t="s">
        <v>708</v>
      </c>
      <c r="C860" s="0" t="n">
        <v>0</v>
      </c>
      <c r="D860" s="0" t="n">
        <v>0</v>
      </c>
      <c r="E860" s="0" t="n">
        <v>0</v>
      </c>
      <c r="F860" s="0" t="s">
        <v>1260</v>
      </c>
      <c r="G860" s="0" t="n">
        <v>18</v>
      </c>
    </row>
    <row r="861" customFormat="false" ht="12.75" hidden="false" customHeight="false" outlineLevel="0" collapsed="false">
      <c r="A861" s="0" t="s">
        <v>363</v>
      </c>
      <c r="B861" s="0" t="s">
        <v>710</v>
      </c>
      <c r="C861" s="0" t="n">
        <v>0</v>
      </c>
      <c r="D861" s="0" t="n">
        <v>0.588</v>
      </c>
      <c r="E861" s="0" t="n">
        <v>0.991</v>
      </c>
      <c r="F861" s="0" t="s">
        <v>1260</v>
      </c>
      <c r="G861" s="0" t="n">
        <v>18</v>
      </c>
    </row>
    <row r="862" customFormat="false" ht="12.75" hidden="false" customHeight="false" outlineLevel="0" collapsed="false">
      <c r="A862" s="0" t="s">
        <v>363</v>
      </c>
      <c r="B862" s="0" t="s">
        <v>712</v>
      </c>
      <c r="C862" s="0" t="n">
        <v>7.588</v>
      </c>
      <c r="D862" s="0" t="n">
        <v>-11.731</v>
      </c>
      <c r="E862" s="0" t="n">
        <v>-3.352</v>
      </c>
      <c r="F862" s="0" t="s">
        <v>1260</v>
      </c>
      <c r="G862" s="0" t="n">
        <v>18</v>
      </c>
    </row>
    <row r="863" customFormat="false" ht="12.75" hidden="false" customHeight="false" outlineLevel="0" collapsed="false">
      <c r="A863" s="0" t="s">
        <v>363</v>
      </c>
      <c r="B863" s="0" t="s">
        <v>714</v>
      </c>
      <c r="C863" s="0" t="n">
        <v>5.312</v>
      </c>
      <c r="D863" s="0" t="n">
        <v>5.729</v>
      </c>
      <c r="E863" s="0" t="n">
        <v>8.195</v>
      </c>
      <c r="F863" s="0" t="s">
        <v>1260</v>
      </c>
      <c r="G863" s="0" t="n">
        <v>18</v>
      </c>
    </row>
    <row r="864" customFormat="false" ht="12.75" hidden="false" customHeight="false" outlineLevel="0" collapsed="false">
      <c r="A864" s="0" t="s">
        <v>363</v>
      </c>
      <c r="B864" s="0" t="s">
        <v>716</v>
      </c>
      <c r="C864" s="0" t="n">
        <v>11.651</v>
      </c>
      <c r="D864" s="0" t="n">
        <v>6.775</v>
      </c>
      <c r="E864" s="0" t="n">
        <v>9.767</v>
      </c>
      <c r="F864" s="0" t="s">
        <v>1260</v>
      </c>
      <c r="G864" s="0" t="n">
        <v>18</v>
      </c>
    </row>
    <row r="865" customFormat="false" ht="12.75" hidden="false" customHeight="false" outlineLevel="0" collapsed="false">
      <c r="A865" s="0" t="s">
        <v>363</v>
      </c>
      <c r="B865" s="0" t="s">
        <v>718</v>
      </c>
      <c r="C865" s="0" t="n">
        <v>9.932</v>
      </c>
      <c r="D865" s="0" t="n">
        <v>5.973</v>
      </c>
      <c r="E865" s="0" t="n">
        <v>8.694</v>
      </c>
      <c r="F865" s="0" t="s">
        <v>1260</v>
      </c>
      <c r="G865" s="0" t="n">
        <v>18</v>
      </c>
    </row>
    <row r="866" customFormat="false" ht="12.75" hidden="false" customHeight="false" outlineLevel="0" collapsed="false">
      <c r="A866" s="0" t="s">
        <v>363</v>
      </c>
      <c r="B866" s="0" t="s">
        <v>720</v>
      </c>
      <c r="C866" s="0" t="n">
        <v>14.346</v>
      </c>
      <c r="D866" s="0" t="n">
        <v>6.943</v>
      </c>
      <c r="E866" s="0" t="n">
        <v>10.541</v>
      </c>
      <c r="F866" s="0" t="s">
        <v>1260</v>
      </c>
      <c r="G866" s="0" t="n">
        <v>18</v>
      </c>
    </row>
    <row r="867" customFormat="false" ht="12.75" hidden="false" customHeight="false" outlineLevel="0" collapsed="false">
      <c r="A867" s="0" t="s">
        <v>363</v>
      </c>
      <c r="B867" s="0" t="s">
        <v>722</v>
      </c>
      <c r="C867" s="0" t="n">
        <v>11.882</v>
      </c>
      <c r="D867" s="0" t="n">
        <v>5.362</v>
      </c>
      <c r="E867" s="0" t="n">
        <v>5.994</v>
      </c>
      <c r="F867" s="0" t="s">
        <v>1260</v>
      </c>
      <c r="G867" s="0" t="n">
        <v>18</v>
      </c>
    </row>
    <row r="868" customFormat="false" ht="12.75" hidden="false" customHeight="false" outlineLevel="0" collapsed="false">
      <c r="A868" s="0" t="s">
        <v>363</v>
      </c>
      <c r="B868" s="0" t="s">
        <v>724</v>
      </c>
      <c r="C868" s="0" t="n">
        <v>269.507</v>
      </c>
      <c r="D868" s="0" t="n">
        <v>97.662</v>
      </c>
      <c r="E868" s="0" t="n">
        <v>143.509</v>
      </c>
      <c r="F868" s="0" t="s">
        <v>1260</v>
      </c>
      <c r="G868" s="0" t="n">
        <v>18</v>
      </c>
    </row>
    <row r="869" customFormat="false" ht="12.75" hidden="false" customHeight="false" outlineLevel="0" collapsed="false">
      <c r="A869" s="0" t="s">
        <v>363</v>
      </c>
      <c r="B869" s="0" t="s">
        <v>727</v>
      </c>
      <c r="C869" s="0" t="n">
        <v>87.345</v>
      </c>
      <c r="D869" s="0" t="n">
        <v>62.149</v>
      </c>
      <c r="E869" s="0" t="n">
        <v>40.25</v>
      </c>
      <c r="F869" s="0" t="s">
        <v>1260</v>
      </c>
      <c r="G869" s="0" t="n">
        <v>18</v>
      </c>
    </row>
    <row r="870" customFormat="false" ht="12.75" hidden="false" customHeight="false" outlineLevel="0" collapsed="false">
      <c r="A870" s="0" t="s">
        <v>363</v>
      </c>
      <c r="B870" s="0" t="s">
        <v>730</v>
      </c>
      <c r="C870" s="0" t="n">
        <v>2.292</v>
      </c>
      <c r="D870" s="0" t="n">
        <v>0.913</v>
      </c>
      <c r="E870" s="0" t="n">
        <v>1.146</v>
      </c>
      <c r="F870" s="0" t="s">
        <v>1260</v>
      </c>
      <c r="G870" s="0" t="n">
        <v>18</v>
      </c>
    </row>
    <row r="871" customFormat="false" ht="12.75" hidden="false" customHeight="false" outlineLevel="0" collapsed="false">
      <c r="A871" s="0" t="s">
        <v>363</v>
      </c>
      <c r="B871" s="0" t="s">
        <v>1179</v>
      </c>
      <c r="C871" s="0" t="n">
        <v>5.429</v>
      </c>
      <c r="D871" s="0" t="n">
        <v>2.204</v>
      </c>
      <c r="E871" s="0" t="n">
        <v>3.203</v>
      </c>
      <c r="F871" s="0" t="s">
        <v>1260</v>
      </c>
      <c r="G871" s="0" t="n">
        <v>18</v>
      </c>
    </row>
    <row r="872" customFormat="false" ht="12.75" hidden="false" customHeight="false" outlineLevel="0" collapsed="false">
      <c r="A872" s="0" t="s">
        <v>363</v>
      </c>
      <c r="B872" s="0" t="s">
        <v>1201</v>
      </c>
      <c r="C872" s="0" t="n">
        <v>8.239</v>
      </c>
      <c r="D872" s="0" t="n">
        <v>3.507</v>
      </c>
      <c r="E872" s="0" t="n">
        <v>4.485</v>
      </c>
      <c r="F872" s="0" t="s">
        <v>1260</v>
      </c>
      <c r="G872" s="0" t="n">
        <v>18</v>
      </c>
    </row>
    <row r="873" customFormat="false" ht="12.75" hidden="false" customHeight="false" outlineLevel="0" collapsed="false">
      <c r="A873" s="0" t="s">
        <v>363</v>
      </c>
      <c r="B873" s="0" t="s">
        <v>1204</v>
      </c>
      <c r="C873" s="0" t="n">
        <v>1.345</v>
      </c>
      <c r="D873" s="0" t="n">
        <v>-0.076</v>
      </c>
      <c r="E873" s="0" t="n">
        <v>-0.018</v>
      </c>
      <c r="F873" s="0" t="s">
        <v>1260</v>
      </c>
      <c r="G873" s="0" t="n">
        <v>18</v>
      </c>
    </row>
    <row r="874" customFormat="false" ht="12.75" hidden="false" customHeight="false" outlineLevel="0" collapsed="false">
      <c r="A874" s="0" t="s">
        <v>363</v>
      </c>
      <c r="B874" s="0" t="s">
        <v>1209</v>
      </c>
      <c r="C874" s="0" t="n">
        <v>0</v>
      </c>
      <c r="D874" s="0" t="n">
        <v>0</v>
      </c>
      <c r="E874" s="0" t="n">
        <v>0</v>
      </c>
      <c r="F874" s="0" t="s">
        <v>1260</v>
      </c>
      <c r="G874" s="0" t="n">
        <v>18</v>
      </c>
    </row>
    <row r="875" customFormat="false" ht="12.75" hidden="false" customHeight="false" outlineLevel="0" collapsed="false">
      <c r="A875" s="0" t="s">
        <v>363</v>
      </c>
      <c r="B875" s="0" t="s">
        <v>1213</v>
      </c>
      <c r="C875" s="0" t="n">
        <v>0</v>
      </c>
      <c r="D875" s="0" t="n">
        <v>0</v>
      </c>
      <c r="E875" s="0" t="n">
        <v>0</v>
      </c>
      <c r="F875" s="0" t="s">
        <v>1260</v>
      </c>
      <c r="G875" s="0" t="n">
        <v>18</v>
      </c>
    </row>
    <row r="876" customFormat="false" ht="12.75" hidden="false" customHeight="false" outlineLevel="0" collapsed="false">
      <c r="A876" s="0" t="s">
        <v>363</v>
      </c>
      <c r="B876" s="0" t="s">
        <v>1182</v>
      </c>
      <c r="C876" s="0" t="n">
        <v>3.194</v>
      </c>
      <c r="D876" s="0" t="n">
        <v>6.411</v>
      </c>
      <c r="E876" s="0" t="n">
        <v>9.315</v>
      </c>
      <c r="F876" s="0" t="s">
        <v>1260</v>
      </c>
      <c r="G876" s="0" t="n">
        <v>18</v>
      </c>
    </row>
    <row r="877" customFormat="false" ht="12.75" hidden="false" customHeight="false" outlineLevel="0" collapsed="false">
      <c r="A877" s="0" t="s">
        <v>363</v>
      </c>
      <c r="B877" s="0" t="s">
        <v>1184</v>
      </c>
      <c r="C877" s="0" t="n">
        <v>3.764</v>
      </c>
      <c r="D877" s="0" t="n">
        <v>-0.592</v>
      </c>
      <c r="E877" s="0" t="n">
        <v>-0.16</v>
      </c>
      <c r="F877" s="0" t="s">
        <v>1260</v>
      </c>
      <c r="G877" s="0" t="n">
        <v>18</v>
      </c>
    </row>
    <row r="878" customFormat="false" ht="12.75" hidden="false" customHeight="false" outlineLevel="0" collapsed="false">
      <c r="A878" s="0" t="s">
        <v>363</v>
      </c>
      <c r="B878" s="0" t="s">
        <v>1186</v>
      </c>
      <c r="C878" s="0" t="n">
        <v>13.15</v>
      </c>
      <c r="D878" s="0" t="n">
        <v>7.898</v>
      </c>
      <c r="E878" s="0" t="n">
        <v>11.387</v>
      </c>
      <c r="F878" s="0" t="s">
        <v>1260</v>
      </c>
      <c r="G878" s="0" t="n">
        <v>18</v>
      </c>
    </row>
    <row r="879" customFormat="false" ht="12.75" hidden="false" customHeight="false" outlineLevel="0" collapsed="false">
      <c r="A879" s="0" t="s">
        <v>363</v>
      </c>
      <c r="B879" s="0" t="s">
        <v>1189</v>
      </c>
      <c r="C879" s="0" t="n">
        <v>8.174</v>
      </c>
      <c r="D879" s="0" t="n">
        <v>4.485</v>
      </c>
      <c r="E879" s="0" t="n">
        <v>6.466</v>
      </c>
      <c r="F879" s="0" t="s">
        <v>1260</v>
      </c>
      <c r="G879" s="0" t="n">
        <v>18</v>
      </c>
    </row>
    <row r="880" customFormat="false" ht="12.75" hidden="false" customHeight="false" outlineLevel="0" collapsed="false">
      <c r="A880" s="0" t="s">
        <v>363</v>
      </c>
      <c r="B880" s="0" t="s">
        <v>1191</v>
      </c>
      <c r="C880" s="0" t="n">
        <v>2.835</v>
      </c>
      <c r="D880" s="0" t="n">
        <v>0.769</v>
      </c>
      <c r="E880" s="0" t="n">
        <v>1.064</v>
      </c>
      <c r="F880" s="0" t="s">
        <v>1260</v>
      </c>
      <c r="G880" s="0" t="n">
        <v>18</v>
      </c>
    </row>
    <row r="881" customFormat="false" ht="12.75" hidden="false" customHeight="false" outlineLevel="0" collapsed="false">
      <c r="A881" s="0" t="s">
        <v>363</v>
      </c>
      <c r="B881" s="0" t="s">
        <v>1194</v>
      </c>
      <c r="C881" s="0" t="n">
        <v>5.829</v>
      </c>
      <c r="D881" s="0" t="n">
        <v>3.326</v>
      </c>
      <c r="E881" s="0" t="n">
        <v>4.602</v>
      </c>
      <c r="F881" s="0" t="s">
        <v>1260</v>
      </c>
      <c r="G881" s="0" t="n">
        <v>18</v>
      </c>
    </row>
    <row r="882" customFormat="false" ht="12.75" hidden="false" customHeight="false" outlineLevel="0" collapsed="false">
      <c r="A882" s="0" t="s">
        <v>363</v>
      </c>
      <c r="B882" s="0" t="s">
        <v>1196</v>
      </c>
      <c r="C882" s="0" t="n">
        <v>10.177</v>
      </c>
      <c r="D882" s="0" t="n">
        <v>-4.632</v>
      </c>
      <c r="E882" s="0" t="n">
        <v>-1.206</v>
      </c>
      <c r="F882" s="0" t="s">
        <v>1260</v>
      </c>
      <c r="G882" s="0" t="n">
        <v>18</v>
      </c>
    </row>
    <row r="883" customFormat="false" ht="12.75" hidden="false" customHeight="false" outlineLevel="0" collapsed="false">
      <c r="A883" s="0" t="s">
        <v>363</v>
      </c>
      <c r="B883" s="0" t="s">
        <v>1199</v>
      </c>
      <c r="C883" s="0" t="n">
        <v>-0.097</v>
      </c>
      <c r="D883" s="0" t="n">
        <v>-3.907</v>
      </c>
      <c r="E883" s="0" t="n">
        <v>-1.017</v>
      </c>
      <c r="F883" s="0" t="s">
        <v>1260</v>
      </c>
      <c r="G883" s="0" t="n">
        <v>18</v>
      </c>
    </row>
    <row r="884" customFormat="false" ht="12.75" hidden="false" customHeight="false" outlineLevel="0" collapsed="false">
      <c r="A884" s="0" t="s">
        <v>363</v>
      </c>
      <c r="B884" s="0" t="s">
        <v>732</v>
      </c>
      <c r="C884" s="0" t="n">
        <v>50.017</v>
      </c>
      <c r="D884" s="0" t="n">
        <v>20.018</v>
      </c>
      <c r="E884" s="0" t="n">
        <v>31.811</v>
      </c>
      <c r="F884" s="0" t="s">
        <v>1260</v>
      </c>
      <c r="G884" s="0" t="n">
        <v>18</v>
      </c>
    </row>
    <row r="885" customFormat="false" ht="12.75" hidden="false" customHeight="false" outlineLevel="0" collapsed="false">
      <c r="A885" s="0" t="s">
        <v>363</v>
      </c>
      <c r="B885" s="0" t="s">
        <v>734</v>
      </c>
      <c r="C885" s="0" t="n">
        <v>56.455</v>
      </c>
      <c r="D885" s="0" t="n">
        <v>16.348</v>
      </c>
      <c r="E885" s="0" t="n">
        <v>19.814</v>
      </c>
      <c r="F885" s="0" t="s">
        <v>1260</v>
      </c>
      <c r="G885" s="0" t="n">
        <v>18</v>
      </c>
    </row>
    <row r="886" customFormat="false" ht="12.75" hidden="false" customHeight="false" outlineLevel="0" collapsed="false">
      <c r="A886" s="0" t="s">
        <v>363</v>
      </c>
      <c r="B886" s="0" t="s">
        <v>736</v>
      </c>
      <c r="C886" s="0" t="n">
        <v>12.086</v>
      </c>
      <c r="D886" s="0" t="n">
        <v>4.486</v>
      </c>
      <c r="E886" s="0" t="n">
        <v>6.404</v>
      </c>
      <c r="F886" s="0" t="s">
        <v>1260</v>
      </c>
      <c r="G886" s="0" t="n">
        <v>18</v>
      </c>
    </row>
    <row r="887" customFormat="false" ht="12.75" hidden="false" customHeight="false" outlineLevel="0" collapsed="false">
      <c r="A887" s="0" t="s">
        <v>363</v>
      </c>
      <c r="B887" s="0" t="s">
        <v>738</v>
      </c>
      <c r="C887" s="0" t="n">
        <v>134.425</v>
      </c>
      <c r="D887" s="0" t="n">
        <v>43.692</v>
      </c>
      <c r="E887" s="0" t="n">
        <v>61.312</v>
      </c>
      <c r="F887" s="0" t="s">
        <v>1260</v>
      </c>
      <c r="G887" s="0" t="n">
        <v>18</v>
      </c>
    </row>
    <row r="888" customFormat="false" ht="12.75" hidden="false" customHeight="false" outlineLevel="0" collapsed="false">
      <c r="A888" s="0" t="s">
        <v>363</v>
      </c>
      <c r="B888" s="0" t="s">
        <v>740</v>
      </c>
      <c r="C888" s="0" t="n">
        <v>168.045</v>
      </c>
      <c r="D888" s="0" t="n">
        <v>52.305</v>
      </c>
      <c r="E888" s="0" t="n">
        <v>77.898</v>
      </c>
      <c r="F888" s="0" t="s">
        <v>1260</v>
      </c>
      <c r="G888" s="0" t="n">
        <v>18</v>
      </c>
    </row>
    <row r="889" customFormat="false" ht="12.75" hidden="false" customHeight="false" outlineLevel="0" collapsed="false">
      <c r="A889" s="0" t="s">
        <v>363</v>
      </c>
      <c r="B889" s="0" t="s">
        <v>742</v>
      </c>
      <c r="C889" s="0" t="n">
        <v>27.268</v>
      </c>
      <c r="D889" s="0" t="n">
        <v>6.124</v>
      </c>
      <c r="E889" s="0" t="n">
        <v>8.262</v>
      </c>
      <c r="F889" s="0" t="s">
        <v>1260</v>
      </c>
      <c r="G889" s="0" t="n">
        <v>18</v>
      </c>
    </row>
    <row r="890" customFormat="false" ht="12.75" hidden="false" customHeight="false" outlineLevel="0" collapsed="false">
      <c r="A890" s="0" t="s">
        <v>363</v>
      </c>
      <c r="B890" s="0" t="s">
        <v>745</v>
      </c>
      <c r="C890" s="0" t="n">
        <v>3.162</v>
      </c>
      <c r="D890" s="0" t="n">
        <v>1.277</v>
      </c>
      <c r="E890" s="0" t="n">
        <v>1.886</v>
      </c>
      <c r="F890" s="0" t="s">
        <v>1260</v>
      </c>
      <c r="G890" s="0" t="n">
        <v>18</v>
      </c>
    </row>
    <row r="891" customFormat="false" ht="12.75" hidden="false" customHeight="false" outlineLevel="0" collapsed="false">
      <c r="A891" s="0" t="s">
        <v>363</v>
      </c>
      <c r="B891" s="0" t="s">
        <v>747</v>
      </c>
      <c r="C891" s="0" t="n">
        <v>30.161</v>
      </c>
      <c r="D891" s="0" t="n">
        <v>8.692</v>
      </c>
      <c r="E891" s="0" t="n">
        <v>12.214</v>
      </c>
      <c r="F891" s="0" t="s">
        <v>1260</v>
      </c>
      <c r="G891" s="0" t="n">
        <v>18</v>
      </c>
    </row>
    <row r="892" customFormat="false" ht="12.75" hidden="false" customHeight="false" outlineLevel="0" collapsed="false">
      <c r="A892" s="0" t="s">
        <v>363</v>
      </c>
      <c r="B892" s="0" t="s">
        <v>749</v>
      </c>
      <c r="C892" s="0" t="n">
        <v>6.638</v>
      </c>
      <c r="D892" s="0" t="n">
        <v>3.049</v>
      </c>
      <c r="E892" s="0" t="n">
        <v>4.293</v>
      </c>
      <c r="F892" s="0" t="s">
        <v>1260</v>
      </c>
      <c r="G892" s="0" t="n">
        <v>18</v>
      </c>
    </row>
    <row r="893" customFormat="false" ht="12.75" hidden="false" customHeight="false" outlineLevel="0" collapsed="false">
      <c r="A893" s="0" t="s">
        <v>363</v>
      </c>
      <c r="B893" s="0" t="s">
        <v>754</v>
      </c>
      <c r="C893" s="0" t="n">
        <v>1.242</v>
      </c>
      <c r="D893" s="0" t="n">
        <v>17.013</v>
      </c>
      <c r="E893" s="0" t="n">
        <v>11.504</v>
      </c>
      <c r="F893" s="0" t="s">
        <v>1260</v>
      </c>
      <c r="G893" s="0" t="n">
        <v>18</v>
      </c>
    </row>
    <row r="894" customFormat="false" ht="12.75" hidden="false" customHeight="false" outlineLevel="0" collapsed="false">
      <c r="A894" s="0" t="s">
        <v>363</v>
      </c>
      <c r="B894" s="0" t="s">
        <v>751</v>
      </c>
      <c r="C894" s="0" t="n">
        <v>32.364</v>
      </c>
      <c r="D894" s="0" t="n">
        <v>-29.004</v>
      </c>
      <c r="E894" s="0" t="n">
        <v>-8.99</v>
      </c>
      <c r="F894" s="0" t="s">
        <v>1260</v>
      </c>
      <c r="G894" s="0" t="n">
        <v>18</v>
      </c>
    </row>
    <row r="895" customFormat="false" ht="12.75" hidden="false" customHeight="false" outlineLevel="0" collapsed="false">
      <c r="A895" s="0" t="s">
        <v>363</v>
      </c>
      <c r="B895" s="0" t="s">
        <v>756</v>
      </c>
      <c r="C895" s="0" t="n">
        <v>1.795</v>
      </c>
      <c r="D895" s="0" t="n">
        <v>0.739</v>
      </c>
      <c r="E895" s="0" t="n">
        <v>1.05</v>
      </c>
      <c r="F895" s="0" t="s">
        <v>1260</v>
      </c>
      <c r="G895" s="0" t="n">
        <v>18</v>
      </c>
    </row>
    <row r="896" customFormat="false" ht="12.75" hidden="false" customHeight="false" outlineLevel="0" collapsed="false">
      <c r="A896" s="0" t="s">
        <v>363</v>
      </c>
      <c r="B896" s="0" t="s">
        <v>758</v>
      </c>
      <c r="C896" s="0" t="n">
        <v>93.503</v>
      </c>
      <c r="D896" s="0" t="n">
        <v>35.565</v>
      </c>
      <c r="E896" s="0" t="n">
        <v>39.224</v>
      </c>
      <c r="F896" s="0" t="s">
        <v>1260</v>
      </c>
      <c r="G896" s="0" t="n">
        <v>18</v>
      </c>
    </row>
    <row r="897" customFormat="false" ht="12.75" hidden="false" customHeight="false" outlineLevel="0" collapsed="false">
      <c r="A897" s="0" t="s">
        <v>363</v>
      </c>
      <c r="B897" s="0" t="s">
        <v>760</v>
      </c>
      <c r="C897" s="0" t="n">
        <v>77.561</v>
      </c>
      <c r="D897" s="0" t="n">
        <v>1.316</v>
      </c>
      <c r="E897" s="0" t="n">
        <v>15.145</v>
      </c>
      <c r="F897" s="0" t="s">
        <v>1260</v>
      </c>
      <c r="G897" s="0" t="n">
        <v>18</v>
      </c>
    </row>
    <row r="898" customFormat="false" ht="12.75" hidden="false" customHeight="false" outlineLevel="0" collapsed="false">
      <c r="A898" s="0" t="s">
        <v>363</v>
      </c>
      <c r="B898" s="0" t="s">
        <v>763</v>
      </c>
      <c r="C898" s="0" t="n">
        <v>1.522</v>
      </c>
      <c r="D898" s="0" t="n">
        <v>0.983</v>
      </c>
      <c r="E898" s="0" t="n">
        <v>2.765</v>
      </c>
      <c r="F898" s="0" t="s">
        <v>1260</v>
      </c>
      <c r="G898" s="0" t="n">
        <v>18</v>
      </c>
    </row>
    <row r="899" customFormat="false" ht="12.75" hidden="false" customHeight="false" outlineLevel="0" collapsed="false">
      <c r="A899" s="0" t="s">
        <v>363</v>
      </c>
      <c r="B899" s="0" t="s">
        <v>766</v>
      </c>
      <c r="C899" s="0" t="n">
        <v>140.809</v>
      </c>
      <c r="D899" s="0" t="n">
        <v>60.271</v>
      </c>
      <c r="E899" s="0" t="n">
        <v>104.645</v>
      </c>
      <c r="F899" s="0" t="s">
        <v>1260</v>
      </c>
      <c r="G899" s="0" t="n">
        <v>18</v>
      </c>
    </row>
    <row r="900" customFormat="false" ht="12.75" hidden="false" customHeight="false" outlineLevel="0" collapsed="false">
      <c r="A900" s="0" t="s">
        <v>363</v>
      </c>
      <c r="B900" s="0" t="s">
        <v>768</v>
      </c>
      <c r="C900" s="0" t="n">
        <v>12.493</v>
      </c>
      <c r="D900" s="0" t="n">
        <v>8.376</v>
      </c>
      <c r="E900" s="0" t="n">
        <v>11.65</v>
      </c>
      <c r="F900" s="0" t="s">
        <v>1260</v>
      </c>
      <c r="G900" s="0" t="n">
        <v>18</v>
      </c>
    </row>
    <row r="901" customFormat="false" ht="12.75" hidden="false" customHeight="false" outlineLevel="0" collapsed="false">
      <c r="A901" s="0" t="s">
        <v>363</v>
      </c>
      <c r="B901" s="0" t="s">
        <v>770</v>
      </c>
      <c r="C901" s="0" t="n">
        <v>16.569</v>
      </c>
      <c r="D901" s="0" t="n">
        <v>8.486</v>
      </c>
      <c r="E901" s="0" t="n">
        <v>9.584</v>
      </c>
      <c r="F901" s="0" t="s">
        <v>1260</v>
      </c>
      <c r="G901" s="0" t="n">
        <v>18</v>
      </c>
    </row>
    <row r="902" customFormat="false" ht="12.75" hidden="false" customHeight="false" outlineLevel="0" collapsed="false">
      <c r="A902" s="0" t="s">
        <v>363</v>
      </c>
      <c r="B902" s="0" t="s">
        <v>772</v>
      </c>
      <c r="C902" s="0" t="n">
        <v>195.778</v>
      </c>
      <c r="D902" s="0" t="n">
        <v>77.737</v>
      </c>
      <c r="E902" s="0" t="n">
        <v>97.495</v>
      </c>
      <c r="F902" s="0" t="s">
        <v>1260</v>
      </c>
      <c r="G902" s="0" t="n">
        <v>18</v>
      </c>
    </row>
    <row r="903" customFormat="false" ht="12.75" hidden="false" customHeight="false" outlineLevel="0" collapsed="false">
      <c r="A903" s="0" t="s">
        <v>363</v>
      </c>
      <c r="B903" s="0" t="s">
        <v>775</v>
      </c>
      <c r="C903" s="0" t="n">
        <v>69.893</v>
      </c>
      <c r="D903" s="0" t="n">
        <v>24.195</v>
      </c>
      <c r="E903" s="0" t="n">
        <v>22.697</v>
      </c>
      <c r="F903" s="0" t="s">
        <v>1260</v>
      </c>
      <c r="G903" s="0" t="n">
        <v>18</v>
      </c>
    </row>
    <row r="904" customFormat="false" ht="12.75" hidden="false" customHeight="false" outlineLevel="0" collapsed="false">
      <c r="A904" s="0" t="s">
        <v>363</v>
      </c>
      <c r="B904" s="0" t="s">
        <v>777</v>
      </c>
      <c r="C904" s="0" t="n">
        <v>152.843</v>
      </c>
      <c r="D904" s="0" t="n">
        <v>84.953</v>
      </c>
      <c r="E904" s="0" t="n">
        <v>72.726</v>
      </c>
      <c r="F904" s="0" t="s">
        <v>1260</v>
      </c>
      <c r="G904" s="0" t="n">
        <v>18</v>
      </c>
    </row>
    <row r="905" customFormat="false" ht="12.75" hidden="false" customHeight="false" outlineLevel="0" collapsed="false">
      <c r="A905" s="0" t="s">
        <v>363</v>
      </c>
      <c r="B905" s="0" t="s">
        <v>779</v>
      </c>
      <c r="C905" s="0" t="n">
        <v>35.038</v>
      </c>
      <c r="D905" s="0" t="n">
        <v>12.12</v>
      </c>
      <c r="E905" s="0" t="n">
        <v>13.833</v>
      </c>
      <c r="F905" s="0" t="s">
        <v>1260</v>
      </c>
      <c r="G905" s="0" t="n">
        <v>18</v>
      </c>
    </row>
    <row r="906" customFormat="false" ht="12.75" hidden="false" customHeight="false" outlineLevel="0" collapsed="false">
      <c r="A906" s="0" t="s">
        <v>363</v>
      </c>
      <c r="B906" s="0" t="s">
        <v>781</v>
      </c>
      <c r="C906" s="0" t="n">
        <v>14.627</v>
      </c>
      <c r="D906" s="0" t="n">
        <v>4.917</v>
      </c>
      <c r="E906" s="0" t="n">
        <v>7.066</v>
      </c>
      <c r="F906" s="0" t="s">
        <v>1260</v>
      </c>
      <c r="G906" s="0" t="n">
        <v>18</v>
      </c>
    </row>
    <row r="907" customFormat="false" ht="12.75" hidden="false" customHeight="false" outlineLevel="0" collapsed="false">
      <c r="A907" s="0" t="s">
        <v>363</v>
      </c>
      <c r="B907" s="0" t="s">
        <v>783</v>
      </c>
      <c r="C907" s="0" t="n">
        <v>13.399</v>
      </c>
      <c r="D907" s="0" t="n">
        <v>3.546</v>
      </c>
      <c r="E907" s="0" t="n">
        <v>4.34</v>
      </c>
      <c r="F907" s="0" t="s">
        <v>1260</v>
      </c>
      <c r="G907" s="0" t="n">
        <v>18</v>
      </c>
    </row>
    <row r="908" customFormat="false" ht="12.75" hidden="false" customHeight="false" outlineLevel="0" collapsed="false">
      <c r="A908" s="0" t="s">
        <v>363</v>
      </c>
      <c r="B908" s="0" t="s">
        <v>785</v>
      </c>
      <c r="C908" s="0" t="n">
        <v>24.995</v>
      </c>
      <c r="D908" s="0" t="n">
        <v>10.149</v>
      </c>
      <c r="E908" s="0" t="n">
        <v>14.57</v>
      </c>
      <c r="F908" s="0" t="s">
        <v>1260</v>
      </c>
      <c r="G908" s="0" t="n">
        <v>18</v>
      </c>
    </row>
    <row r="909" customFormat="false" ht="12.75" hidden="false" customHeight="false" outlineLevel="0" collapsed="false">
      <c r="A909" s="0" t="s">
        <v>363</v>
      </c>
      <c r="B909" s="0" t="s">
        <v>787</v>
      </c>
      <c r="C909" s="0" t="n">
        <v>118.488</v>
      </c>
      <c r="D909" s="0" t="n">
        <v>75.705</v>
      </c>
      <c r="E909" s="0" t="n">
        <v>73.654</v>
      </c>
      <c r="F909" s="0" t="s">
        <v>1260</v>
      </c>
      <c r="G909" s="0" t="n">
        <v>18</v>
      </c>
    </row>
    <row r="910" customFormat="false" ht="12.75" hidden="false" customHeight="false" outlineLevel="0" collapsed="false">
      <c r="A910" s="0" t="s">
        <v>363</v>
      </c>
      <c r="B910" s="0" t="s">
        <v>789</v>
      </c>
      <c r="C910" s="0" t="n">
        <v>168.631</v>
      </c>
      <c r="D910" s="0" t="n">
        <v>54.912</v>
      </c>
      <c r="E910" s="0" t="n">
        <v>63.594</v>
      </c>
      <c r="F910" s="0" t="s">
        <v>1260</v>
      </c>
      <c r="G910" s="0" t="n">
        <v>18</v>
      </c>
    </row>
    <row r="911" customFormat="false" ht="12.75" hidden="false" customHeight="false" outlineLevel="0" collapsed="false">
      <c r="A911" s="0" t="s">
        <v>363</v>
      </c>
      <c r="B911" s="0" t="s">
        <v>792</v>
      </c>
      <c r="C911" s="0" t="n">
        <v>32.865</v>
      </c>
      <c r="D911" s="0" t="n">
        <v>7.694</v>
      </c>
      <c r="E911" s="0" t="n">
        <v>13.614</v>
      </c>
      <c r="F911" s="0" t="s">
        <v>1260</v>
      </c>
      <c r="G911" s="0" t="n">
        <v>18</v>
      </c>
    </row>
    <row r="912" customFormat="false" ht="12.75" hidden="false" customHeight="false" outlineLevel="0" collapsed="false">
      <c r="A912" s="0" t="s">
        <v>363</v>
      </c>
      <c r="B912" s="0" t="s">
        <v>794</v>
      </c>
      <c r="C912" s="0" t="n">
        <v>18.211</v>
      </c>
      <c r="D912" s="0" t="n">
        <v>6.008</v>
      </c>
      <c r="E912" s="0" t="n">
        <v>7.527</v>
      </c>
      <c r="F912" s="0" t="s">
        <v>1260</v>
      </c>
      <c r="G912" s="0" t="n">
        <v>18</v>
      </c>
    </row>
    <row r="913" customFormat="false" ht="12.75" hidden="false" customHeight="false" outlineLevel="0" collapsed="false">
      <c r="A913" s="0" t="s">
        <v>363</v>
      </c>
      <c r="B913" s="0" t="s">
        <v>796</v>
      </c>
      <c r="C913" s="0" t="n">
        <v>114.296</v>
      </c>
      <c r="D913" s="0" t="n">
        <v>75.871</v>
      </c>
      <c r="E913" s="0" t="n">
        <v>65.828</v>
      </c>
      <c r="F913" s="0" t="s">
        <v>1260</v>
      </c>
      <c r="G913" s="0" t="n">
        <v>18</v>
      </c>
    </row>
    <row r="914" customFormat="false" ht="12.75" hidden="false" customHeight="false" outlineLevel="0" collapsed="false">
      <c r="A914" s="0" t="s">
        <v>363</v>
      </c>
      <c r="B914" s="0" t="s">
        <v>799</v>
      </c>
      <c r="C914" s="0" t="n">
        <v>0</v>
      </c>
      <c r="D914" s="0" t="n">
        <v>2.23</v>
      </c>
      <c r="E914" s="0" t="n">
        <v>3.759</v>
      </c>
      <c r="F914" s="0" t="s">
        <v>1260</v>
      </c>
      <c r="G914" s="0" t="n">
        <v>18</v>
      </c>
    </row>
    <row r="915" customFormat="false" ht="12.75" hidden="false" customHeight="false" outlineLevel="0" collapsed="false">
      <c r="A915" s="0" t="s">
        <v>363</v>
      </c>
      <c r="B915" s="0" t="s">
        <v>818</v>
      </c>
      <c r="C915" s="0" t="n">
        <v>86.509</v>
      </c>
      <c r="D915" s="0" t="n">
        <v>19.045</v>
      </c>
      <c r="E915" s="0" t="n">
        <v>32.907</v>
      </c>
      <c r="F915" s="0" t="s">
        <v>1260</v>
      </c>
      <c r="G915" s="0" t="n">
        <v>18</v>
      </c>
    </row>
    <row r="916" customFormat="false" ht="12.75" hidden="false" customHeight="false" outlineLevel="0" collapsed="false">
      <c r="A916" s="0" t="s">
        <v>363</v>
      </c>
      <c r="B916" s="0" t="s">
        <v>820</v>
      </c>
      <c r="C916" s="0" t="n">
        <v>24.165</v>
      </c>
      <c r="D916" s="0" t="n">
        <v>13.503</v>
      </c>
      <c r="E916" s="0" t="n">
        <v>6.607</v>
      </c>
      <c r="F916" s="0" t="s">
        <v>1260</v>
      </c>
      <c r="G916" s="0" t="n">
        <v>18</v>
      </c>
    </row>
    <row r="917" customFormat="false" ht="12.75" hidden="false" customHeight="false" outlineLevel="0" collapsed="false">
      <c r="A917" s="0" t="s">
        <v>363</v>
      </c>
      <c r="B917" s="0" t="s">
        <v>801</v>
      </c>
      <c r="C917" s="0" t="n">
        <v>19.875</v>
      </c>
      <c r="D917" s="0" t="n">
        <v>9.527</v>
      </c>
      <c r="E917" s="0" t="n">
        <v>13.015</v>
      </c>
      <c r="F917" s="0" t="s">
        <v>1260</v>
      </c>
      <c r="G917" s="0" t="n">
        <v>18</v>
      </c>
    </row>
    <row r="918" customFormat="false" ht="12.75" hidden="false" customHeight="false" outlineLevel="0" collapsed="false">
      <c r="A918" s="0" t="s">
        <v>363</v>
      </c>
      <c r="B918" s="0" t="s">
        <v>803</v>
      </c>
      <c r="C918" s="0" t="n">
        <v>1.536</v>
      </c>
      <c r="D918" s="0" t="n">
        <v>-0.848</v>
      </c>
      <c r="E918" s="0" t="n">
        <v>-0.473</v>
      </c>
      <c r="F918" s="0" t="s">
        <v>1260</v>
      </c>
      <c r="G918" s="0" t="n">
        <v>18</v>
      </c>
    </row>
    <row r="919" customFormat="false" ht="12.75" hidden="false" customHeight="false" outlineLevel="0" collapsed="false">
      <c r="A919" s="0" t="s">
        <v>363</v>
      </c>
      <c r="B919" s="0" t="s">
        <v>805</v>
      </c>
      <c r="C919" s="0" t="n">
        <v>15.064</v>
      </c>
      <c r="D919" s="0" t="n">
        <v>7.057</v>
      </c>
      <c r="E919" s="0" t="n">
        <v>10.434</v>
      </c>
      <c r="F919" s="0" t="s">
        <v>1260</v>
      </c>
      <c r="G919" s="0" t="n">
        <v>18</v>
      </c>
    </row>
    <row r="920" customFormat="false" ht="12.75" hidden="false" customHeight="false" outlineLevel="0" collapsed="false">
      <c r="A920" s="0" t="s">
        <v>363</v>
      </c>
      <c r="B920" s="0" t="s">
        <v>807</v>
      </c>
      <c r="C920" s="0" t="n">
        <v>27.031</v>
      </c>
      <c r="D920" s="0" t="n">
        <v>10.859</v>
      </c>
      <c r="E920" s="0" t="n">
        <v>16.542</v>
      </c>
      <c r="F920" s="0" t="s">
        <v>1260</v>
      </c>
      <c r="G920" s="0" t="n">
        <v>18</v>
      </c>
    </row>
    <row r="921" customFormat="false" ht="12.75" hidden="false" customHeight="false" outlineLevel="0" collapsed="false">
      <c r="A921" s="0" t="s">
        <v>363</v>
      </c>
      <c r="B921" s="0" t="s">
        <v>809</v>
      </c>
      <c r="C921" s="0" t="n">
        <v>11.919</v>
      </c>
      <c r="D921" s="0" t="n">
        <v>4.674</v>
      </c>
      <c r="E921" s="0" t="n">
        <v>6.714</v>
      </c>
      <c r="F921" s="0" t="s">
        <v>1260</v>
      </c>
      <c r="G921" s="0" t="n">
        <v>18</v>
      </c>
    </row>
    <row r="922" customFormat="false" ht="12.75" hidden="false" customHeight="false" outlineLevel="0" collapsed="false">
      <c r="A922" s="0" t="s">
        <v>363</v>
      </c>
      <c r="B922" s="0" t="s">
        <v>814</v>
      </c>
      <c r="C922" s="0" t="n">
        <v>1.236</v>
      </c>
      <c r="D922" s="0" t="n">
        <v>0.615</v>
      </c>
      <c r="E922" s="0" t="n">
        <v>0.788</v>
      </c>
      <c r="F922" s="0" t="s">
        <v>1260</v>
      </c>
      <c r="G922" s="0" t="n">
        <v>18</v>
      </c>
    </row>
    <row r="923" customFormat="false" ht="12.75" hidden="false" customHeight="false" outlineLevel="0" collapsed="false">
      <c r="A923" s="0" t="s">
        <v>363</v>
      </c>
      <c r="B923" s="0" t="s">
        <v>811</v>
      </c>
      <c r="C923" s="0" t="n">
        <v>91.631</v>
      </c>
      <c r="D923" s="0" t="n">
        <v>47.233</v>
      </c>
      <c r="E923" s="0" t="n">
        <v>34.676</v>
      </c>
      <c r="F923" s="0" t="s">
        <v>1260</v>
      </c>
      <c r="G923" s="0" t="n">
        <v>18</v>
      </c>
    </row>
    <row r="924" customFormat="false" ht="12.75" hidden="false" customHeight="false" outlineLevel="0" collapsed="false">
      <c r="A924" s="0" t="s">
        <v>363</v>
      </c>
      <c r="B924" s="0" t="s">
        <v>816</v>
      </c>
      <c r="C924" s="0" t="n">
        <v>21.238</v>
      </c>
      <c r="D924" s="0" t="n">
        <v>8.562</v>
      </c>
      <c r="E924" s="0" t="n">
        <v>10.508</v>
      </c>
      <c r="F924" s="0" t="s">
        <v>1260</v>
      </c>
      <c r="G924" s="0" t="n">
        <v>18</v>
      </c>
    </row>
    <row r="925" customFormat="false" ht="12.75" hidden="false" customHeight="false" outlineLevel="0" collapsed="false">
      <c r="A925" s="0" t="s">
        <v>363</v>
      </c>
      <c r="B925" s="0" t="s">
        <v>822</v>
      </c>
      <c r="C925" s="0" t="n">
        <v>76.561</v>
      </c>
      <c r="D925" s="0" t="n">
        <v>22.924</v>
      </c>
      <c r="E925" s="0" t="n">
        <v>32.765</v>
      </c>
      <c r="F925" s="0" t="s">
        <v>1260</v>
      </c>
      <c r="G925" s="0" t="n">
        <v>18</v>
      </c>
    </row>
    <row r="926" customFormat="false" ht="12.75" hidden="false" customHeight="false" outlineLevel="0" collapsed="false">
      <c r="A926" s="0" t="s">
        <v>363</v>
      </c>
      <c r="B926" s="0" t="s">
        <v>824</v>
      </c>
      <c r="C926" s="0" t="n">
        <v>102.545</v>
      </c>
      <c r="D926" s="0" t="n">
        <v>31.031</v>
      </c>
      <c r="E926" s="0" t="n">
        <v>33.955</v>
      </c>
      <c r="F926" s="0" t="s">
        <v>1260</v>
      </c>
      <c r="G926" s="0" t="n">
        <v>18</v>
      </c>
    </row>
    <row r="927" customFormat="false" ht="12.75" hidden="false" customHeight="false" outlineLevel="0" collapsed="false">
      <c r="A927" s="0" t="s">
        <v>363</v>
      </c>
      <c r="B927" s="0" t="s">
        <v>826</v>
      </c>
      <c r="C927" s="0" t="n">
        <v>27.284</v>
      </c>
      <c r="D927" s="0" t="n">
        <v>12.856</v>
      </c>
      <c r="E927" s="0" t="n">
        <v>19.008</v>
      </c>
      <c r="F927" s="0" t="s">
        <v>1260</v>
      </c>
      <c r="G927" s="0" t="n">
        <v>18</v>
      </c>
    </row>
    <row r="928" customFormat="false" ht="12.75" hidden="false" customHeight="false" outlineLevel="0" collapsed="false">
      <c r="A928" s="0" t="s">
        <v>363</v>
      </c>
      <c r="B928" s="0" t="s">
        <v>829</v>
      </c>
      <c r="C928" s="0" t="n">
        <v>85.351</v>
      </c>
      <c r="D928" s="0" t="n">
        <v>42.19</v>
      </c>
      <c r="E928" s="0" t="n">
        <v>41.851</v>
      </c>
      <c r="F928" s="0" t="s">
        <v>1260</v>
      </c>
      <c r="G928" s="0" t="n">
        <v>18</v>
      </c>
    </row>
    <row r="929" customFormat="false" ht="12.75" hidden="false" customHeight="false" outlineLevel="0" collapsed="false">
      <c r="A929" s="0" t="s">
        <v>363</v>
      </c>
      <c r="B929" s="0" t="s">
        <v>832</v>
      </c>
      <c r="C929" s="0" t="n">
        <v>0.936</v>
      </c>
      <c r="D929" s="0" t="n">
        <v>0.276</v>
      </c>
      <c r="E929" s="0" t="n">
        <v>0.352</v>
      </c>
      <c r="F929" s="0" t="s">
        <v>1260</v>
      </c>
      <c r="G929" s="0" t="n">
        <v>18</v>
      </c>
    </row>
    <row r="930" customFormat="false" ht="12.75" hidden="false" customHeight="false" outlineLevel="0" collapsed="false">
      <c r="A930" s="0" t="s">
        <v>363</v>
      </c>
      <c r="B930" s="0" t="s">
        <v>834</v>
      </c>
      <c r="C930" s="0" t="n">
        <v>86.995</v>
      </c>
      <c r="D930" s="0" t="n">
        <v>38.481</v>
      </c>
      <c r="E930" s="0" t="n">
        <v>43.285</v>
      </c>
      <c r="F930" s="0" t="s">
        <v>1260</v>
      </c>
      <c r="G930" s="0" t="n">
        <v>18</v>
      </c>
    </row>
    <row r="931" customFormat="false" ht="12.75" hidden="false" customHeight="false" outlineLevel="0" collapsed="false">
      <c r="A931" s="0" t="s">
        <v>363</v>
      </c>
      <c r="B931" s="0" t="s">
        <v>836</v>
      </c>
      <c r="C931" s="0" t="n">
        <v>84.841</v>
      </c>
      <c r="D931" s="0" t="n">
        <v>39.562</v>
      </c>
      <c r="E931" s="0" t="n">
        <v>62.095</v>
      </c>
      <c r="F931" s="0" t="s">
        <v>1260</v>
      </c>
      <c r="G931" s="0" t="n">
        <v>18</v>
      </c>
    </row>
    <row r="932" customFormat="false" ht="12.75" hidden="false" customHeight="false" outlineLevel="0" collapsed="false">
      <c r="A932" s="0" t="s">
        <v>363</v>
      </c>
      <c r="B932" s="0" t="s">
        <v>838</v>
      </c>
      <c r="C932" s="0" t="n">
        <v>108.524</v>
      </c>
      <c r="D932" s="0" t="n">
        <v>34.634</v>
      </c>
      <c r="E932" s="0" t="n">
        <v>56.51</v>
      </c>
      <c r="F932" s="0" t="s">
        <v>1260</v>
      </c>
      <c r="G932" s="0" t="n">
        <v>18</v>
      </c>
    </row>
    <row r="933" customFormat="false" ht="12.75" hidden="false" customHeight="false" outlineLevel="0" collapsed="false">
      <c r="A933" s="0" t="s">
        <v>363</v>
      </c>
      <c r="B933" s="0" t="s">
        <v>841</v>
      </c>
      <c r="C933" s="0" t="n">
        <v>18.874</v>
      </c>
      <c r="D933" s="0" t="n">
        <v>13.777</v>
      </c>
      <c r="E933" s="0" t="n">
        <v>19.889</v>
      </c>
      <c r="F933" s="0" t="s">
        <v>1260</v>
      </c>
      <c r="G933" s="0" t="n">
        <v>18</v>
      </c>
    </row>
    <row r="934" customFormat="false" ht="12.75" hidden="false" customHeight="false" outlineLevel="0" collapsed="false">
      <c r="A934" s="0" t="s">
        <v>363</v>
      </c>
      <c r="B934" s="0" t="s">
        <v>851</v>
      </c>
      <c r="C934" s="0" t="n">
        <v>9.399</v>
      </c>
      <c r="D934" s="0" t="n">
        <v>4.901</v>
      </c>
      <c r="E934" s="0" t="n">
        <v>7.476</v>
      </c>
      <c r="F934" s="0" t="s">
        <v>1260</v>
      </c>
      <c r="G934" s="0" t="n">
        <v>18</v>
      </c>
    </row>
    <row r="935" customFormat="false" ht="12.75" hidden="false" customHeight="false" outlineLevel="0" collapsed="false">
      <c r="A935" s="0" t="s">
        <v>363</v>
      </c>
      <c r="B935" s="0" t="s">
        <v>843</v>
      </c>
      <c r="C935" s="0" t="n">
        <v>3.655</v>
      </c>
      <c r="D935" s="0" t="n">
        <v>-3.819</v>
      </c>
      <c r="E935" s="0" t="n">
        <v>-1.037</v>
      </c>
      <c r="F935" s="0" t="s">
        <v>1260</v>
      </c>
      <c r="G935" s="0" t="n">
        <v>18</v>
      </c>
    </row>
    <row r="936" customFormat="false" ht="12.75" hidden="false" customHeight="false" outlineLevel="0" collapsed="false">
      <c r="A936" s="0" t="s">
        <v>363</v>
      </c>
      <c r="B936" s="0" t="s">
        <v>845</v>
      </c>
      <c r="C936" s="0" t="n">
        <v>123.423</v>
      </c>
      <c r="D936" s="0" t="n">
        <v>53.005</v>
      </c>
      <c r="E936" s="0" t="n">
        <v>51.442</v>
      </c>
      <c r="F936" s="0" t="s">
        <v>1260</v>
      </c>
      <c r="G936" s="0" t="n">
        <v>18</v>
      </c>
    </row>
    <row r="937" customFormat="false" ht="12.75" hidden="false" customHeight="false" outlineLevel="0" collapsed="false">
      <c r="A937" s="0" t="s">
        <v>363</v>
      </c>
      <c r="B937" s="0" t="s">
        <v>847</v>
      </c>
      <c r="C937" s="0" t="n">
        <v>43.609</v>
      </c>
      <c r="D937" s="0" t="n">
        <v>15.101</v>
      </c>
      <c r="E937" s="0" t="n">
        <v>22.896</v>
      </c>
      <c r="F937" s="0" t="s">
        <v>1260</v>
      </c>
      <c r="G937" s="0" t="n">
        <v>18</v>
      </c>
    </row>
    <row r="938" customFormat="false" ht="12.75" hidden="false" customHeight="false" outlineLevel="0" collapsed="false">
      <c r="A938" s="0" t="s">
        <v>363</v>
      </c>
      <c r="B938" s="0" t="s">
        <v>849</v>
      </c>
      <c r="C938" s="0" t="n">
        <v>4.205</v>
      </c>
      <c r="D938" s="0" t="n">
        <v>3.565</v>
      </c>
      <c r="E938" s="0" t="n">
        <v>2.793</v>
      </c>
      <c r="F938" s="0" t="s">
        <v>1260</v>
      </c>
      <c r="G938" s="0" t="n">
        <v>18</v>
      </c>
    </row>
    <row r="939" customFormat="false" ht="12.75" hidden="false" customHeight="false" outlineLevel="0" collapsed="false">
      <c r="A939" s="0" t="s">
        <v>363</v>
      </c>
      <c r="B939" s="0" t="s">
        <v>853</v>
      </c>
      <c r="C939" s="0" t="n">
        <v>143.023</v>
      </c>
      <c r="D939" s="0" t="n">
        <v>47.766</v>
      </c>
      <c r="E939" s="0" t="n">
        <v>70.644</v>
      </c>
      <c r="F939" s="0" t="s">
        <v>1260</v>
      </c>
      <c r="G939" s="0" t="n">
        <v>18</v>
      </c>
    </row>
    <row r="940" customFormat="false" ht="12.75" hidden="false" customHeight="false" outlineLevel="0" collapsed="false">
      <c r="A940" s="0" t="s">
        <v>363</v>
      </c>
      <c r="B940" s="0" t="s">
        <v>855</v>
      </c>
      <c r="C940" s="0" t="n">
        <v>15.105</v>
      </c>
      <c r="D940" s="0" t="n">
        <v>3.581</v>
      </c>
      <c r="E940" s="0" t="n">
        <v>4.967</v>
      </c>
      <c r="F940" s="0" t="s">
        <v>1260</v>
      </c>
      <c r="G940" s="0" t="n">
        <v>18</v>
      </c>
    </row>
    <row r="941" customFormat="false" ht="12.75" hidden="false" customHeight="false" outlineLevel="0" collapsed="false">
      <c r="A941" s="0" t="s">
        <v>363</v>
      </c>
      <c r="B941" s="0" t="s">
        <v>857</v>
      </c>
      <c r="C941" s="0" t="n">
        <v>209.567</v>
      </c>
      <c r="D941" s="0" t="n">
        <v>84.626</v>
      </c>
      <c r="E941" s="0" t="n">
        <v>99.424</v>
      </c>
      <c r="F941" s="0" t="s">
        <v>1260</v>
      </c>
      <c r="G941" s="0" t="n">
        <v>18</v>
      </c>
    </row>
    <row r="942" customFormat="false" ht="12.75" hidden="false" customHeight="false" outlineLevel="0" collapsed="false">
      <c r="A942" s="0" t="s">
        <v>363</v>
      </c>
      <c r="B942" s="0" t="s">
        <v>859</v>
      </c>
      <c r="C942" s="0" t="n">
        <v>7.866</v>
      </c>
      <c r="D942" s="0" t="n">
        <v>4.516</v>
      </c>
      <c r="E942" s="0" t="n">
        <v>5.559</v>
      </c>
      <c r="F942" s="0" t="s">
        <v>1260</v>
      </c>
      <c r="G942" s="0" t="n">
        <v>18</v>
      </c>
    </row>
    <row r="943" customFormat="false" ht="12.75" hidden="false" customHeight="false" outlineLevel="0" collapsed="false">
      <c r="A943" s="0" t="s">
        <v>363</v>
      </c>
      <c r="B943" s="0" t="s">
        <v>861</v>
      </c>
      <c r="C943" s="0" t="n">
        <v>6.452</v>
      </c>
      <c r="D943" s="0" t="n">
        <v>2.96</v>
      </c>
      <c r="E943" s="0" t="n">
        <v>3.396</v>
      </c>
      <c r="F943" s="0" t="s">
        <v>1260</v>
      </c>
      <c r="G943" s="0" t="n">
        <v>18</v>
      </c>
    </row>
    <row r="944" customFormat="false" ht="12.75" hidden="false" customHeight="false" outlineLevel="0" collapsed="false">
      <c r="A944" s="0" t="s">
        <v>363</v>
      </c>
      <c r="B944" s="0" t="s">
        <v>863</v>
      </c>
      <c r="C944" s="0" t="n">
        <v>39.97</v>
      </c>
      <c r="D944" s="0" t="n">
        <v>20.068</v>
      </c>
      <c r="E944" s="0" t="n">
        <v>14.075</v>
      </c>
      <c r="F944" s="0" t="s">
        <v>1260</v>
      </c>
      <c r="G944" s="0" t="n">
        <v>18</v>
      </c>
    </row>
    <row r="945" customFormat="false" ht="12.75" hidden="false" customHeight="false" outlineLevel="0" collapsed="false">
      <c r="A945" s="0" t="s">
        <v>363</v>
      </c>
      <c r="B945" s="0" t="s">
        <v>866</v>
      </c>
      <c r="C945" s="0" t="n">
        <v>9.448</v>
      </c>
      <c r="D945" s="0" t="n">
        <v>3.255</v>
      </c>
      <c r="E945" s="0" t="n">
        <v>4.063</v>
      </c>
      <c r="F945" s="0" t="s">
        <v>1260</v>
      </c>
      <c r="G945" s="0" t="n">
        <v>18</v>
      </c>
    </row>
    <row r="946" customFormat="false" ht="12.75" hidden="false" customHeight="false" outlineLevel="0" collapsed="false">
      <c r="A946" s="0" t="s">
        <v>363</v>
      </c>
      <c r="B946" s="0" t="s">
        <v>870</v>
      </c>
      <c r="C946" s="0" t="n">
        <v>13.812</v>
      </c>
      <c r="D946" s="0" t="n">
        <v>9.89</v>
      </c>
      <c r="E946" s="0" t="n">
        <v>21.574</v>
      </c>
      <c r="F946" s="0" t="s">
        <v>1260</v>
      </c>
      <c r="G946" s="0" t="n">
        <v>18</v>
      </c>
    </row>
    <row r="947" customFormat="false" ht="12.75" hidden="false" customHeight="false" outlineLevel="0" collapsed="false">
      <c r="A947" s="0" t="s">
        <v>363</v>
      </c>
      <c r="B947" s="0" t="s">
        <v>868</v>
      </c>
      <c r="C947" s="0" t="n">
        <v>208.709</v>
      </c>
      <c r="D947" s="0" t="n">
        <v>67.011</v>
      </c>
      <c r="E947" s="0" t="n">
        <v>121.667</v>
      </c>
      <c r="F947" s="0" t="s">
        <v>1260</v>
      </c>
      <c r="G947" s="0" t="n">
        <v>18</v>
      </c>
    </row>
    <row r="948" customFormat="false" ht="12.75" hidden="false" customHeight="false" outlineLevel="0" collapsed="false">
      <c r="A948" s="0" t="s">
        <v>363</v>
      </c>
      <c r="B948" s="0" t="s">
        <v>873</v>
      </c>
      <c r="C948" s="0" t="n">
        <v>1.383</v>
      </c>
      <c r="D948" s="0" t="n">
        <v>-4.548</v>
      </c>
      <c r="E948" s="0" t="n">
        <v>-1.33</v>
      </c>
      <c r="F948" s="0" t="s">
        <v>1260</v>
      </c>
      <c r="G948" s="0" t="n">
        <v>18</v>
      </c>
    </row>
    <row r="949" customFormat="false" ht="12.75" hidden="false" customHeight="false" outlineLevel="0" collapsed="false">
      <c r="A949" s="0" t="s">
        <v>363</v>
      </c>
      <c r="B949" s="0" t="s">
        <v>875</v>
      </c>
      <c r="C949" s="0" t="n">
        <v>148.66</v>
      </c>
      <c r="D949" s="0" t="n">
        <v>45.908</v>
      </c>
      <c r="E949" s="0" t="n">
        <v>80.782</v>
      </c>
      <c r="F949" s="0" t="s">
        <v>1260</v>
      </c>
      <c r="G949" s="0" t="n">
        <v>18</v>
      </c>
    </row>
    <row r="950" customFormat="false" ht="12.75" hidden="false" customHeight="false" outlineLevel="0" collapsed="false">
      <c r="A950" s="0" t="s">
        <v>363</v>
      </c>
      <c r="B950" s="0" t="s">
        <v>880</v>
      </c>
      <c r="C950" s="0" t="n">
        <v>13.58</v>
      </c>
      <c r="D950" s="0" t="n">
        <v>6.405</v>
      </c>
      <c r="E950" s="0" t="n">
        <v>7.55</v>
      </c>
      <c r="F950" s="0" t="s">
        <v>1260</v>
      </c>
      <c r="G950" s="0" t="n">
        <v>18</v>
      </c>
    </row>
    <row r="951" customFormat="false" ht="12.75" hidden="false" customHeight="false" outlineLevel="0" collapsed="false">
      <c r="A951" s="0" t="s">
        <v>363</v>
      </c>
      <c r="B951" s="0" t="s">
        <v>878</v>
      </c>
      <c r="C951" s="0" t="n">
        <v>54.201</v>
      </c>
      <c r="D951" s="0" t="n">
        <v>18.426</v>
      </c>
      <c r="E951" s="0" t="n">
        <v>27.911</v>
      </c>
      <c r="F951" s="0" t="s">
        <v>1260</v>
      </c>
      <c r="G951" s="0" t="n">
        <v>18</v>
      </c>
    </row>
    <row r="952" customFormat="false" ht="12.75" hidden="false" customHeight="false" outlineLevel="0" collapsed="false">
      <c r="A952" s="0" t="s">
        <v>363</v>
      </c>
      <c r="B952" s="0" t="s">
        <v>882</v>
      </c>
      <c r="C952" s="0" t="n">
        <v>95.921</v>
      </c>
      <c r="D952" s="0" t="n">
        <v>30.168</v>
      </c>
      <c r="E952" s="0" t="n">
        <v>108.729</v>
      </c>
      <c r="F952" s="0" t="s">
        <v>1260</v>
      </c>
      <c r="G952" s="0" t="n">
        <v>18</v>
      </c>
    </row>
    <row r="953" customFormat="false" ht="12.75" hidden="false" customHeight="false" outlineLevel="0" collapsed="false">
      <c r="A953" s="0" t="s">
        <v>363</v>
      </c>
      <c r="B953" s="0" t="s">
        <v>884</v>
      </c>
      <c r="C953" s="0" t="n">
        <v>5.927</v>
      </c>
      <c r="D953" s="0" t="n">
        <v>0.881</v>
      </c>
      <c r="E953" s="0" t="n">
        <v>1.087</v>
      </c>
      <c r="F953" s="0" t="s">
        <v>1260</v>
      </c>
      <c r="G953" s="0" t="n">
        <v>18</v>
      </c>
    </row>
    <row r="954" customFormat="false" ht="12.75" hidden="false" customHeight="false" outlineLevel="0" collapsed="false">
      <c r="A954" s="0" t="s">
        <v>363</v>
      </c>
      <c r="B954" s="0" t="s">
        <v>886</v>
      </c>
      <c r="C954" s="0" t="n">
        <v>10.176</v>
      </c>
      <c r="D954" s="0" t="n">
        <v>5.257</v>
      </c>
      <c r="E954" s="0" t="n">
        <v>6.509</v>
      </c>
      <c r="F954" s="0" t="s">
        <v>1260</v>
      </c>
      <c r="G954" s="0" t="n">
        <v>18</v>
      </c>
    </row>
    <row r="955" customFormat="false" ht="12.75" hidden="false" customHeight="false" outlineLevel="0" collapsed="false">
      <c r="A955" s="0" t="s">
        <v>363</v>
      </c>
      <c r="B955" s="0" t="s">
        <v>895</v>
      </c>
      <c r="C955" s="0" t="n">
        <v>28.329</v>
      </c>
      <c r="D955" s="0" t="n">
        <v>12.165</v>
      </c>
      <c r="E955" s="0" t="n">
        <v>17.307</v>
      </c>
      <c r="F955" s="0" t="s">
        <v>1260</v>
      </c>
      <c r="G955" s="0" t="n">
        <v>18</v>
      </c>
    </row>
    <row r="956" customFormat="false" ht="12.75" hidden="false" customHeight="false" outlineLevel="0" collapsed="false">
      <c r="A956" s="0" t="s">
        <v>363</v>
      </c>
      <c r="B956" s="0" t="s">
        <v>888</v>
      </c>
      <c r="C956" s="0" t="n">
        <v>114.018</v>
      </c>
      <c r="D956" s="0" t="n">
        <v>67.724</v>
      </c>
      <c r="E956" s="0" t="n">
        <v>49.496</v>
      </c>
      <c r="F956" s="0" t="s">
        <v>1260</v>
      </c>
      <c r="G956" s="0" t="n">
        <v>18</v>
      </c>
    </row>
    <row r="957" customFormat="false" ht="12.75" hidden="false" customHeight="false" outlineLevel="0" collapsed="false">
      <c r="A957" s="0" t="s">
        <v>363</v>
      </c>
      <c r="B957" s="0" t="s">
        <v>890</v>
      </c>
      <c r="C957" s="0" t="n">
        <v>25.65</v>
      </c>
      <c r="D957" s="0" t="n">
        <v>7.736</v>
      </c>
      <c r="E957" s="0" t="n">
        <v>12.352</v>
      </c>
      <c r="F957" s="0" t="s">
        <v>1260</v>
      </c>
      <c r="G957" s="0" t="n">
        <v>18</v>
      </c>
    </row>
    <row r="958" customFormat="false" ht="12.75" hidden="false" customHeight="false" outlineLevel="0" collapsed="false">
      <c r="A958" s="0" t="s">
        <v>363</v>
      </c>
      <c r="B958" s="0" t="s">
        <v>897</v>
      </c>
      <c r="C958" s="0" t="n">
        <v>5.324</v>
      </c>
      <c r="D958" s="0" t="n">
        <v>-1.738</v>
      </c>
      <c r="E958" s="0" t="n">
        <v>-0.51</v>
      </c>
      <c r="F958" s="0" t="s">
        <v>1260</v>
      </c>
      <c r="G958" s="0" t="n">
        <v>18</v>
      </c>
    </row>
    <row r="959" customFormat="false" ht="12.75" hidden="false" customHeight="false" outlineLevel="0" collapsed="false">
      <c r="A959" s="0" t="s">
        <v>363</v>
      </c>
      <c r="B959" s="0" t="s">
        <v>892</v>
      </c>
      <c r="C959" s="0" t="n">
        <v>154.781</v>
      </c>
      <c r="D959" s="0" t="n">
        <v>47.096</v>
      </c>
      <c r="E959" s="0" t="n">
        <v>70.11</v>
      </c>
      <c r="F959" s="0" t="s">
        <v>1260</v>
      </c>
      <c r="G959" s="0" t="n">
        <v>18</v>
      </c>
    </row>
    <row r="960" customFormat="false" ht="12.75" hidden="false" customHeight="false" outlineLevel="0" collapsed="false">
      <c r="A960" s="0" t="s">
        <v>363</v>
      </c>
      <c r="B960" s="0" t="s">
        <v>903</v>
      </c>
      <c r="C960" s="0" t="n">
        <v>139.153</v>
      </c>
      <c r="D960" s="0" t="n">
        <v>41.927</v>
      </c>
      <c r="E960" s="0" t="n">
        <v>61.086</v>
      </c>
      <c r="F960" s="0" t="s">
        <v>1260</v>
      </c>
      <c r="G960" s="0" t="n">
        <v>18</v>
      </c>
    </row>
    <row r="961" customFormat="false" ht="12.75" hidden="false" customHeight="false" outlineLevel="0" collapsed="false">
      <c r="A961" s="0" t="s">
        <v>363</v>
      </c>
      <c r="B961" s="0" t="s">
        <v>901</v>
      </c>
      <c r="C961" s="0" t="n">
        <v>53.38</v>
      </c>
      <c r="D961" s="0" t="n">
        <v>19.995</v>
      </c>
      <c r="E961" s="0" t="n">
        <v>27.359</v>
      </c>
      <c r="F961" s="0" t="s">
        <v>1260</v>
      </c>
      <c r="G961" s="0" t="n">
        <v>18</v>
      </c>
    </row>
    <row r="962" customFormat="false" ht="12.75" hidden="false" customHeight="false" outlineLevel="0" collapsed="false">
      <c r="A962" s="0" t="s">
        <v>363</v>
      </c>
      <c r="B962" s="0" t="s">
        <v>899</v>
      </c>
      <c r="C962" s="0" t="n">
        <v>142.764</v>
      </c>
      <c r="D962" s="0" t="n">
        <v>38.392</v>
      </c>
      <c r="E962" s="0" t="n">
        <v>49.912</v>
      </c>
      <c r="F962" s="0" t="s">
        <v>1260</v>
      </c>
      <c r="G962" s="0" t="n">
        <v>18</v>
      </c>
    </row>
    <row r="963" customFormat="false" ht="12.75" hidden="false" customHeight="false" outlineLevel="0" collapsed="false">
      <c r="A963" s="0" t="s">
        <v>363</v>
      </c>
      <c r="B963" s="0" t="s">
        <v>907</v>
      </c>
      <c r="C963" s="0" t="n">
        <v>17.284</v>
      </c>
      <c r="D963" s="0" t="n">
        <v>4.357</v>
      </c>
      <c r="E963" s="0" t="n">
        <v>6.337</v>
      </c>
      <c r="F963" s="0" t="s">
        <v>1260</v>
      </c>
      <c r="G963" s="0" t="n">
        <v>18</v>
      </c>
    </row>
    <row r="964" customFormat="false" ht="12.75" hidden="false" customHeight="false" outlineLevel="0" collapsed="false">
      <c r="A964" s="0" t="s">
        <v>363</v>
      </c>
      <c r="B964" s="0" t="s">
        <v>909</v>
      </c>
      <c r="C964" s="0" t="n">
        <v>220.858</v>
      </c>
      <c r="D964" s="0" t="n">
        <v>19.779</v>
      </c>
      <c r="E964" s="0" t="n">
        <v>109.348</v>
      </c>
      <c r="F964" s="0" t="s">
        <v>1260</v>
      </c>
      <c r="G964" s="0" t="n">
        <v>18</v>
      </c>
    </row>
    <row r="965" customFormat="false" ht="12.75" hidden="false" customHeight="false" outlineLevel="0" collapsed="false">
      <c r="A965" s="0" t="s">
        <v>363</v>
      </c>
      <c r="B965" s="0" t="s">
        <v>905</v>
      </c>
      <c r="C965" s="0" t="n">
        <v>176.131</v>
      </c>
      <c r="D965" s="0" t="n">
        <v>62.725</v>
      </c>
      <c r="E965" s="0" t="n">
        <v>82.358</v>
      </c>
      <c r="F965" s="0" t="s">
        <v>1260</v>
      </c>
      <c r="G965" s="0" t="n">
        <v>18</v>
      </c>
    </row>
    <row r="966" customFormat="false" ht="12.75" hidden="false" customHeight="false" outlineLevel="0" collapsed="false">
      <c r="A966" s="0" t="s">
        <v>363</v>
      </c>
      <c r="B966" s="0" t="s">
        <v>912</v>
      </c>
      <c r="C966" s="0" t="n">
        <v>110.23</v>
      </c>
      <c r="D966" s="0" t="n">
        <v>40.875</v>
      </c>
      <c r="E966" s="0" t="n">
        <v>89.285</v>
      </c>
      <c r="F966" s="0" t="s">
        <v>1260</v>
      </c>
      <c r="G966" s="0" t="n">
        <v>18</v>
      </c>
    </row>
    <row r="967" customFormat="false" ht="12.75" hidden="false" customHeight="false" outlineLevel="0" collapsed="false">
      <c r="A967" s="0" t="s">
        <v>363</v>
      </c>
      <c r="B967" s="0" t="s">
        <v>914</v>
      </c>
      <c r="C967" s="0" t="n">
        <v>30.396</v>
      </c>
      <c r="D967" s="0" t="n">
        <v>9.766</v>
      </c>
      <c r="E967" s="0" t="n">
        <v>12.252</v>
      </c>
      <c r="F967" s="0" t="s">
        <v>1260</v>
      </c>
      <c r="G967" s="0" t="n">
        <v>18</v>
      </c>
    </row>
    <row r="968" customFormat="false" ht="12.75" hidden="false" customHeight="false" outlineLevel="0" collapsed="false">
      <c r="A968" s="0" t="s">
        <v>363</v>
      </c>
      <c r="B968" s="0" t="s">
        <v>916</v>
      </c>
      <c r="C968" s="0" t="n">
        <v>18.349</v>
      </c>
      <c r="D968" s="0" t="n">
        <v>5.534</v>
      </c>
      <c r="E968" s="0" t="n">
        <v>8.105</v>
      </c>
      <c r="F968" s="0" t="s">
        <v>1260</v>
      </c>
      <c r="G968" s="0" t="n">
        <v>18</v>
      </c>
    </row>
    <row r="969" customFormat="false" ht="12.75" hidden="false" customHeight="false" outlineLevel="0" collapsed="false">
      <c r="A969" s="0" t="s">
        <v>363</v>
      </c>
      <c r="B969" s="0" t="s">
        <v>918</v>
      </c>
      <c r="C969" s="0" t="n">
        <v>37.019</v>
      </c>
      <c r="D969" s="0" t="n">
        <v>14.652</v>
      </c>
      <c r="E969" s="0" t="n">
        <v>15.135</v>
      </c>
      <c r="F969" s="0" t="s">
        <v>1260</v>
      </c>
      <c r="G969" s="0" t="n">
        <v>18</v>
      </c>
    </row>
    <row r="970" customFormat="false" ht="12.75" hidden="false" customHeight="false" outlineLevel="0" collapsed="false">
      <c r="A970" s="0" t="s">
        <v>363</v>
      </c>
      <c r="B970" s="0" t="s">
        <v>920</v>
      </c>
      <c r="C970" s="0" t="n">
        <v>3.933</v>
      </c>
      <c r="D970" s="0" t="n">
        <v>26.137</v>
      </c>
      <c r="E970" s="0" t="n">
        <v>21.202</v>
      </c>
      <c r="F970" s="0" t="s">
        <v>1260</v>
      </c>
      <c r="G970" s="0" t="n">
        <v>18</v>
      </c>
    </row>
    <row r="971" customFormat="false" ht="12.75" hidden="false" customHeight="false" outlineLevel="0" collapsed="false">
      <c r="A971" s="0" t="s">
        <v>363</v>
      </c>
      <c r="B971" s="0" t="s">
        <v>922</v>
      </c>
      <c r="C971" s="0" t="n">
        <v>0</v>
      </c>
      <c r="D971" s="0" t="n">
        <v>0</v>
      </c>
      <c r="E971" s="0" t="n">
        <v>0</v>
      </c>
      <c r="F971" s="0" t="s">
        <v>1260</v>
      </c>
      <c r="G971" s="0" t="n">
        <v>18</v>
      </c>
    </row>
    <row r="972" customFormat="false" ht="12.75" hidden="false" customHeight="false" outlineLevel="0" collapsed="false">
      <c r="A972" s="0" t="s">
        <v>363</v>
      </c>
      <c r="B972" s="0" t="s">
        <v>924</v>
      </c>
      <c r="C972" s="0" t="n">
        <v>109.089</v>
      </c>
      <c r="D972" s="0" t="n">
        <v>49.337</v>
      </c>
      <c r="E972" s="0" t="n">
        <v>50.966</v>
      </c>
      <c r="F972" s="0" t="s">
        <v>1260</v>
      </c>
      <c r="G972" s="0" t="n">
        <v>18</v>
      </c>
    </row>
    <row r="973" customFormat="false" ht="12.75" hidden="false" customHeight="false" outlineLevel="0" collapsed="false">
      <c r="A973" s="0" t="s">
        <v>363</v>
      </c>
      <c r="B973" s="0" t="s">
        <v>927</v>
      </c>
      <c r="C973" s="0" t="n">
        <v>84.403</v>
      </c>
      <c r="D973" s="0" t="n">
        <v>28.093</v>
      </c>
      <c r="E973" s="0" t="n">
        <v>43.717</v>
      </c>
      <c r="F973" s="0" t="s">
        <v>1260</v>
      </c>
      <c r="G973" s="0" t="n">
        <v>18</v>
      </c>
    </row>
    <row r="974" customFormat="false" ht="12.75" hidden="false" customHeight="false" outlineLevel="0" collapsed="false">
      <c r="A974" s="0" t="s">
        <v>363</v>
      </c>
      <c r="B974" s="0" t="s">
        <v>930</v>
      </c>
      <c r="C974" s="0" t="n">
        <v>14.615</v>
      </c>
      <c r="D974" s="0" t="n">
        <v>5.794</v>
      </c>
      <c r="E974" s="0" t="n">
        <v>8.909</v>
      </c>
      <c r="F974" s="0" t="s">
        <v>1260</v>
      </c>
      <c r="G974" s="0" t="n">
        <v>18</v>
      </c>
    </row>
    <row r="975" customFormat="false" ht="12.75" hidden="false" customHeight="false" outlineLevel="0" collapsed="false">
      <c r="A975" s="0" t="s">
        <v>363</v>
      </c>
      <c r="B975" s="0" t="s">
        <v>932</v>
      </c>
      <c r="C975" s="0" t="n">
        <v>17.651</v>
      </c>
      <c r="D975" s="0" t="n">
        <v>6.006</v>
      </c>
      <c r="E975" s="0" t="n">
        <v>8.886</v>
      </c>
      <c r="F975" s="0" t="s">
        <v>1260</v>
      </c>
      <c r="G975" s="0" t="n">
        <v>18</v>
      </c>
    </row>
    <row r="976" customFormat="false" ht="12.75" hidden="false" customHeight="false" outlineLevel="0" collapsed="false">
      <c r="A976" s="0" t="s">
        <v>363</v>
      </c>
      <c r="B976" s="0" t="s">
        <v>954</v>
      </c>
      <c r="C976" s="0" t="n">
        <v>1.608</v>
      </c>
      <c r="D976" s="0" t="n">
        <v>3.44</v>
      </c>
      <c r="E976" s="0" t="n">
        <v>4.391</v>
      </c>
      <c r="F976" s="0" t="s">
        <v>1260</v>
      </c>
      <c r="G976" s="0" t="n">
        <v>18</v>
      </c>
    </row>
    <row r="977" customFormat="false" ht="12.75" hidden="false" customHeight="false" outlineLevel="0" collapsed="false">
      <c r="A977" s="0" t="s">
        <v>363</v>
      </c>
      <c r="B977" s="0" t="s">
        <v>956</v>
      </c>
      <c r="C977" s="0" t="n">
        <v>1.66</v>
      </c>
      <c r="D977" s="0" t="n">
        <v>1.658</v>
      </c>
      <c r="E977" s="0" t="n">
        <v>1.94</v>
      </c>
      <c r="F977" s="0" t="s">
        <v>1260</v>
      </c>
      <c r="G977" s="0" t="n">
        <v>18</v>
      </c>
    </row>
    <row r="978" customFormat="false" ht="12.75" hidden="false" customHeight="false" outlineLevel="0" collapsed="false">
      <c r="A978" s="0" t="s">
        <v>363</v>
      </c>
      <c r="B978" s="0" t="s">
        <v>934</v>
      </c>
      <c r="C978" s="0" t="n">
        <v>86.076</v>
      </c>
      <c r="D978" s="0" t="n">
        <v>31.189</v>
      </c>
      <c r="E978" s="0" t="n">
        <v>41.405</v>
      </c>
      <c r="F978" s="0" t="s">
        <v>1260</v>
      </c>
      <c r="G978" s="0" t="n">
        <v>18</v>
      </c>
    </row>
    <row r="979" customFormat="false" ht="12.75" hidden="false" customHeight="false" outlineLevel="0" collapsed="false">
      <c r="A979" s="0" t="s">
        <v>363</v>
      </c>
      <c r="B979" s="0" t="s">
        <v>937</v>
      </c>
      <c r="C979" s="0" t="n">
        <v>54.945</v>
      </c>
      <c r="D979" s="0" t="n">
        <v>28.964</v>
      </c>
      <c r="E979" s="0" t="n">
        <v>66.24</v>
      </c>
      <c r="F979" s="0" t="s">
        <v>1260</v>
      </c>
      <c r="G979" s="0" t="n">
        <v>18</v>
      </c>
    </row>
    <row r="980" customFormat="false" ht="12.75" hidden="false" customHeight="false" outlineLevel="0" collapsed="false">
      <c r="A980" s="0" t="s">
        <v>363</v>
      </c>
      <c r="B980" s="0" t="s">
        <v>945</v>
      </c>
      <c r="C980" s="0" t="n">
        <v>73.381</v>
      </c>
      <c r="D980" s="0" t="n">
        <v>32.309</v>
      </c>
      <c r="E980" s="0" t="n">
        <v>37.669</v>
      </c>
      <c r="F980" s="0" t="s">
        <v>1260</v>
      </c>
      <c r="G980" s="0" t="n">
        <v>18</v>
      </c>
    </row>
    <row r="981" customFormat="false" ht="12.75" hidden="false" customHeight="false" outlineLevel="0" collapsed="false">
      <c r="A981" s="0" t="s">
        <v>363</v>
      </c>
      <c r="B981" s="0" t="s">
        <v>939</v>
      </c>
      <c r="C981" s="0" t="n">
        <v>82.731</v>
      </c>
      <c r="D981" s="0" t="n">
        <v>21.009</v>
      </c>
      <c r="E981" s="0" t="n">
        <v>26.158</v>
      </c>
      <c r="F981" s="0" t="s">
        <v>1260</v>
      </c>
      <c r="G981" s="0" t="n">
        <v>18</v>
      </c>
    </row>
    <row r="982" customFormat="false" ht="12.75" hidden="false" customHeight="false" outlineLevel="0" collapsed="false">
      <c r="A982" s="0" t="s">
        <v>363</v>
      </c>
      <c r="B982" s="0" t="s">
        <v>942</v>
      </c>
      <c r="C982" s="0" t="n">
        <v>47.249</v>
      </c>
      <c r="D982" s="0" t="n">
        <v>-1.334</v>
      </c>
      <c r="E982" s="0" t="n">
        <v>35.185</v>
      </c>
      <c r="F982" s="0" t="s">
        <v>1260</v>
      </c>
      <c r="G982" s="0" t="n">
        <v>18</v>
      </c>
    </row>
    <row r="983" customFormat="false" ht="12.75" hidden="false" customHeight="false" outlineLevel="0" collapsed="false">
      <c r="A983" s="0" t="s">
        <v>363</v>
      </c>
      <c r="B983" s="0" t="s">
        <v>948</v>
      </c>
      <c r="C983" s="0" t="n">
        <v>95.657</v>
      </c>
      <c r="D983" s="0" t="n">
        <v>19.679</v>
      </c>
      <c r="E983" s="0" t="n">
        <v>35.271</v>
      </c>
      <c r="F983" s="0" t="s">
        <v>1260</v>
      </c>
      <c r="G983" s="0" t="n">
        <v>18</v>
      </c>
    </row>
    <row r="984" customFormat="false" ht="12.75" hidden="false" customHeight="false" outlineLevel="0" collapsed="false">
      <c r="A984" s="0" t="s">
        <v>363</v>
      </c>
      <c r="B984" s="0" t="s">
        <v>950</v>
      </c>
      <c r="C984" s="0" t="n">
        <v>11.152</v>
      </c>
      <c r="D984" s="0" t="n">
        <v>5.394</v>
      </c>
      <c r="E984" s="0" t="n">
        <v>5.702</v>
      </c>
      <c r="F984" s="0" t="s">
        <v>1260</v>
      </c>
      <c r="G984" s="0" t="n">
        <v>18</v>
      </c>
    </row>
    <row r="985" customFormat="false" ht="12.75" hidden="false" customHeight="false" outlineLevel="0" collapsed="false">
      <c r="A985" s="0" t="s">
        <v>363</v>
      </c>
      <c r="B985" s="0" t="s">
        <v>952</v>
      </c>
      <c r="C985" s="0" t="n">
        <v>12.494</v>
      </c>
      <c r="D985" s="0" t="n">
        <v>5.482</v>
      </c>
      <c r="E985" s="0" t="n">
        <v>6.651</v>
      </c>
      <c r="F985" s="0" t="s">
        <v>1260</v>
      </c>
      <c r="G985" s="0" t="n">
        <v>18</v>
      </c>
    </row>
    <row r="986" customFormat="false" ht="12.75" hidden="false" customHeight="false" outlineLevel="0" collapsed="false">
      <c r="A986" s="0" t="s">
        <v>363</v>
      </c>
      <c r="B986" s="0" t="s">
        <v>958</v>
      </c>
      <c r="C986" s="0" t="n">
        <v>18.995</v>
      </c>
      <c r="D986" s="0" t="n">
        <v>6.239</v>
      </c>
      <c r="E986" s="0" t="n">
        <v>8.889</v>
      </c>
      <c r="F986" s="0" t="s">
        <v>1260</v>
      </c>
      <c r="G986" s="0" t="n">
        <v>18</v>
      </c>
    </row>
    <row r="987" customFormat="false" ht="12.75" hidden="false" customHeight="false" outlineLevel="0" collapsed="false">
      <c r="A987" s="0" t="s">
        <v>363</v>
      </c>
      <c r="B987" s="0" t="s">
        <v>966</v>
      </c>
      <c r="C987" s="0" t="n">
        <v>35.936</v>
      </c>
      <c r="D987" s="0" t="n">
        <v>16.147</v>
      </c>
      <c r="E987" s="0" t="n">
        <v>23.905</v>
      </c>
      <c r="F987" s="0" t="s">
        <v>1260</v>
      </c>
      <c r="G987" s="0" t="n">
        <v>18</v>
      </c>
    </row>
    <row r="988" customFormat="false" ht="12.75" hidden="false" customHeight="false" outlineLevel="0" collapsed="false">
      <c r="A988" s="0" t="s">
        <v>363</v>
      </c>
      <c r="B988" s="0" t="s">
        <v>960</v>
      </c>
      <c r="C988" s="0" t="n">
        <v>16.047</v>
      </c>
      <c r="D988" s="0" t="n">
        <v>4.828</v>
      </c>
      <c r="E988" s="0" t="n">
        <v>10.971</v>
      </c>
      <c r="F988" s="0" t="s">
        <v>1260</v>
      </c>
      <c r="G988" s="0" t="n">
        <v>18</v>
      </c>
    </row>
    <row r="989" customFormat="false" ht="12.75" hidden="false" customHeight="false" outlineLevel="0" collapsed="false">
      <c r="A989" s="0" t="s">
        <v>363</v>
      </c>
      <c r="B989" s="0" t="s">
        <v>962</v>
      </c>
      <c r="C989" s="0" t="n">
        <v>8.388</v>
      </c>
      <c r="D989" s="0" t="n">
        <v>3.72</v>
      </c>
      <c r="E989" s="0" t="n">
        <v>4.626</v>
      </c>
      <c r="F989" s="0" t="s">
        <v>1260</v>
      </c>
      <c r="G989" s="0" t="n">
        <v>18</v>
      </c>
    </row>
    <row r="990" customFormat="false" ht="12.75" hidden="false" customHeight="false" outlineLevel="0" collapsed="false">
      <c r="A990" s="0" t="s">
        <v>363</v>
      </c>
      <c r="B990" s="0" t="s">
        <v>964</v>
      </c>
      <c r="C990" s="0" t="n">
        <v>14.058</v>
      </c>
      <c r="D990" s="0" t="n">
        <v>5.305</v>
      </c>
      <c r="E990" s="0" t="n">
        <v>7.963</v>
      </c>
      <c r="F990" s="0" t="s">
        <v>1260</v>
      </c>
      <c r="G990" s="0" t="n">
        <v>18</v>
      </c>
    </row>
    <row r="991" customFormat="false" ht="12.75" hidden="false" customHeight="false" outlineLevel="0" collapsed="false">
      <c r="A991" s="0" t="s">
        <v>363</v>
      </c>
      <c r="B991" s="0" t="s">
        <v>968</v>
      </c>
      <c r="C991" s="0" t="n">
        <v>39.162</v>
      </c>
      <c r="D991" s="0" t="n">
        <v>23.615</v>
      </c>
      <c r="E991" s="0" t="n">
        <v>28.261</v>
      </c>
      <c r="F991" s="0" t="s">
        <v>1260</v>
      </c>
      <c r="G991" s="0" t="n">
        <v>18</v>
      </c>
    </row>
    <row r="992" customFormat="false" ht="12.75" hidden="false" customHeight="false" outlineLevel="0" collapsed="false">
      <c r="A992" s="0" t="s">
        <v>363</v>
      </c>
      <c r="B992" s="0" t="s">
        <v>970</v>
      </c>
      <c r="C992" s="0" t="n">
        <v>0.016</v>
      </c>
      <c r="D992" s="0" t="n">
        <v>0</v>
      </c>
      <c r="E992" s="0" t="n">
        <v>0</v>
      </c>
      <c r="F992" s="0" t="s">
        <v>1260</v>
      </c>
      <c r="G992" s="0" t="n">
        <v>18</v>
      </c>
    </row>
    <row r="993" customFormat="false" ht="12.75" hidden="false" customHeight="false" outlineLevel="0" collapsed="false">
      <c r="A993" s="0" t="s">
        <v>363</v>
      </c>
      <c r="B993" s="0" t="s">
        <v>972</v>
      </c>
      <c r="C993" s="0" t="n">
        <v>141.352</v>
      </c>
      <c r="D993" s="0" t="n">
        <v>59.207</v>
      </c>
      <c r="E993" s="0" t="n">
        <v>53.588</v>
      </c>
      <c r="F993" s="0" t="s">
        <v>1260</v>
      </c>
      <c r="G993" s="0" t="n">
        <v>18</v>
      </c>
    </row>
    <row r="994" customFormat="false" ht="12.75" hidden="false" customHeight="false" outlineLevel="0" collapsed="false">
      <c r="A994" s="0" t="s">
        <v>363</v>
      </c>
      <c r="B994" s="0" t="s">
        <v>974</v>
      </c>
      <c r="C994" s="0" t="n">
        <v>2.117</v>
      </c>
      <c r="D994" s="0" t="n">
        <v>-0.645</v>
      </c>
      <c r="E994" s="0" t="n">
        <v>-0.37</v>
      </c>
      <c r="F994" s="0" t="s">
        <v>1260</v>
      </c>
      <c r="G994" s="0" t="n">
        <v>18</v>
      </c>
    </row>
    <row r="995" customFormat="false" ht="12.75" hidden="false" customHeight="false" outlineLevel="0" collapsed="false">
      <c r="A995" s="0" t="s">
        <v>363</v>
      </c>
      <c r="B995" s="0" t="s">
        <v>976</v>
      </c>
      <c r="C995" s="0" t="n">
        <v>109.398</v>
      </c>
      <c r="D995" s="0" t="n">
        <v>47.165</v>
      </c>
      <c r="E995" s="0" t="n">
        <v>41.072</v>
      </c>
      <c r="F995" s="0" t="s">
        <v>1260</v>
      </c>
      <c r="G995" s="0" t="n">
        <v>18</v>
      </c>
    </row>
    <row r="996" customFormat="false" ht="12.75" hidden="false" customHeight="false" outlineLevel="0" collapsed="false">
      <c r="A996" s="0" t="s">
        <v>363</v>
      </c>
      <c r="B996" s="0" t="s">
        <v>978</v>
      </c>
      <c r="C996" s="0" t="n">
        <v>198.436</v>
      </c>
      <c r="D996" s="0" t="n">
        <v>84.146</v>
      </c>
      <c r="E996" s="0" t="n">
        <v>84.41</v>
      </c>
      <c r="F996" s="0" t="s">
        <v>1260</v>
      </c>
      <c r="G996" s="0" t="n">
        <v>18</v>
      </c>
    </row>
    <row r="997" customFormat="false" ht="12.75" hidden="false" customHeight="false" outlineLevel="0" collapsed="false">
      <c r="A997" s="0" t="s">
        <v>363</v>
      </c>
      <c r="B997" s="0" t="s">
        <v>981</v>
      </c>
      <c r="C997" s="0" t="n">
        <v>5.507</v>
      </c>
      <c r="D997" s="0" t="n">
        <v>5.108</v>
      </c>
      <c r="E997" s="0" t="n">
        <v>7.646</v>
      </c>
      <c r="F997" s="0" t="s">
        <v>1260</v>
      </c>
      <c r="G997" s="0" t="n">
        <v>18</v>
      </c>
    </row>
    <row r="998" customFormat="false" ht="12.75" hidden="false" customHeight="false" outlineLevel="0" collapsed="false">
      <c r="A998" s="0" t="s">
        <v>363</v>
      </c>
      <c r="B998" s="0" t="s">
        <v>983</v>
      </c>
      <c r="C998" s="0" t="n">
        <v>155.298</v>
      </c>
      <c r="D998" s="0" t="n">
        <v>50.711</v>
      </c>
      <c r="E998" s="0" t="n">
        <v>67.935</v>
      </c>
      <c r="F998" s="0" t="s">
        <v>1260</v>
      </c>
      <c r="G998" s="0" t="n">
        <v>18</v>
      </c>
    </row>
    <row r="999" customFormat="false" ht="12.75" hidden="false" customHeight="false" outlineLevel="0" collapsed="false">
      <c r="A999" s="0" t="s">
        <v>363</v>
      </c>
      <c r="B999" s="0" t="s">
        <v>986</v>
      </c>
      <c r="C999" s="0" t="n">
        <v>40.578</v>
      </c>
      <c r="D999" s="0" t="n">
        <v>12.005</v>
      </c>
      <c r="E999" s="0" t="n">
        <v>18.067</v>
      </c>
      <c r="F999" s="0" t="s">
        <v>1260</v>
      </c>
      <c r="G999" s="0" t="n">
        <v>18</v>
      </c>
    </row>
    <row r="1000" customFormat="false" ht="12.75" hidden="false" customHeight="false" outlineLevel="0" collapsed="false">
      <c r="A1000" s="0" t="s">
        <v>363</v>
      </c>
      <c r="B1000" s="0" t="s">
        <v>988</v>
      </c>
      <c r="C1000" s="0" t="n">
        <v>5.34</v>
      </c>
      <c r="D1000" s="0" t="n">
        <v>7.594</v>
      </c>
      <c r="E1000" s="0" t="n">
        <v>11.224</v>
      </c>
      <c r="F1000" s="0" t="s">
        <v>1260</v>
      </c>
      <c r="G1000" s="0" t="n">
        <v>18</v>
      </c>
    </row>
    <row r="1001" customFormat="false" ht="12.75" hidden="false" customHeight="false" outlineLevel="0" collapsed="false">
      <c r="A1001" s="0" t="s">
        <v>363</v>
      </c>
      <c r="B1001" s="0" t="s">
        <v>990</v>
      </c>
      <c r="C1001" s="0" t="n">
        <v>14.232</v>
      </c>
      <c r="D1001" s="0" t="n">
        <v>6.87</v>
      </c>
      <c r="E1001" s="0" t="n">
        <v>8.602</v>
      </c>
      <c r="F1001" s="0" t="s">
        <v>1260</v>
      </c>
      <c r="G1001" s="0" t="n">
        <v>18</v>
      </c>
    </row>
    <row r="1002" customFormat="false" ht="12.75" hidden="false" customHeight="false" outlineLevel="0" collapsed="false">
      <c r="A1002" s="0" t="s">
        <v>363</v>
      </c>
      <c r="B1002" s="0" t="s">
        <v>992</v>
      </c>
      <c r="C1002" s="0" t="n">
        <v>24.904</v>
      </c>
      <c r="D1002" s="0" t="n">
        <v>33.089</v>
      </c>
      <c r="E1002" s="0" t="n">
        <v>37.722</v>
      </c>
      <c r="F1002" s="0" t="s">
        <v>1260</v>
      </c>
      <c r="G1002" s="0" t="n">
        <v>18</v>
      </c>
    </row>
    <row r="1003" customFormat="false" ht="12.75" hidden="false" customHeight="false" outlineLevel="0" collapsed="false">
      <c r="A1003" s="0" t="s">
        <v>363</v>
      </c>
      <c r="B1003" s="0" t="s">
        <v>996</v>
      </c>
      <c r="C1003" s="0" t="n">
        <v>87.427</v>
      </c>
      <c r="D1003" s="0" t="n">
        <v>14.099</v>
      </c>
      <c r="E1003" s="0" t="n">
        <v>34.48</v>
      </c>
      <c r="F1003" s="0" t="s">
        <v>1260</v>
      </c>
      <c r="G1003" s="0" t="n">
        <v>18</v>
      </c>
    </row>
    <row r="1004" customFormat="false" ht="12.75" hidden="false" customHeight="false" outlineLevel="0" collapsed="false">
      <c r="A1004" s="0" t="s">
        <v>363</v>
      </c>
      <c r="B1004" s="0" t="s">
        <v>994</v>
      </c>
      <c r="C1004" s="0" t="n">
        <v>4.598</v>
      </c>
      <c r="D1004" s="0" t="n">
        <v>33.153</v>
      </c>
      <c r="E1004" s="0" t="n">
        <v>32.318</v>
      </c>
      <c r="F1004" s="0" t="s">
        <v>1260</v>
      </c>
      <c r="G1004" s="0" t="n">
        <v>18</v>
      </c>
    </row>
    <row r="1005" customFormat="false" ht="12.75" hidden="false" customHeight="false" outlineLevel="0" collapsed="false">
      <c r="A1005" s="0" t="s">
        <v>363</v>
      </c>
      <c r="B1005" s="0" t="s">
        <v>998</v>
      </c>
      <c r="C1005" s="0" t="n">
        <v>65.133</v>
      </c>
      <c r="D1005" s="0" t="n">
        <v>16.706</v>
      </c>
      <c r="E1005" s="0" t="n">
        <v>24.649</v>
      </c>
      <c r="F1005" s="0" t="s">
        <v>1260</v>
      </c>
      <c r="G1005" s="0" t="n">
        <v>18</v>
      </c>
    </row>
    <row r="1006" customFormat="false" ht="12.75" hidden="false" customHeight="false" outlineLevel="0" collapsed="false">
      <c r="A1006" s="0" t="s">
        <v>363</v>
      </c>
      <c r="B1006" s="0" t="s">
        <v>1000</v>
      </c>
      <c r="C1006" s="0" t="n">
        <v>123.557</v>
      </c>
      <c r="D1006" s="0" t="n">
        <v>41.095</v>
      </c>
      <c r="E1006" s="0" t="n">
        <v>50.471</v>
      </c>
      <c r="F1006" s="0" t="s">
        <v>1260</v>
      </c>
      <c r="G1006" s="0" t="n">
        <v>18</v>
      </c>
    </row>
    <row r="1007" customFormat="false" ht="12.75" hidden="false" customHeight="false" outlineLevel="0" collapsed="false">
      <c r="A1007" s="0" t="s">
        <v>363</v>
      </c>
      <c r="B1007" s="0" t="s">
        <v>1005</v>
      </c>
      <c r="C1007" s="0" t="n">
        <v>62.412</v>
      </c>
      <c r="D1007" s="0" t="n">
        <v>79.395</v>
      </c>
      <c r="E1007" s="0" t="n">
        <v>25.448</v>
      </c>
      <c r="F1007" s="0" t="s">
        <v>1260</v>
      </c>
      <c r="G1007" s="0" t="n">
        <v>18</v>
      </c>
    </row>
    <row r="1008" customFormat="false" ht="12.75" hidden="false" customHeight="false" outlineLevel="0" collapsed="false">
      <c r="A1008" s="0" t="s">
        <v>363</v>
      </c>
      <c r="B1008" s="0" t="s">
        <v>1015</v>
      </c>
      <c r="C1008" s="0" t="n">
        <v>-0.675</v>
      </c>
      <c r="D1008" s="0" t="n">
        <v>59.139</v>
      </c>
      <c r="E1008" s="0" t="n">
        <v>42.477</v>
      </c>
      <c r="F1008" s="0" t="s">
        <v>1260</v>
      </c>
      <c r="G1008" s="0" t="n">
        <v>18</v>
      </c>
    </row>
    <row r="1009" customFormat="false" ht="12.75" hidden="false" customHeight="false" outlineLevel="0" collapsed="false">
      <c r="A1009" s="0" t="s">
        <v>363</v>
      </c>
      <c r="B1009" s="0" t="s">
        <v>1003</v>
      </c>
      <c r="C1009" s="0" t="n">
        <v>39.639</v>
      </c>
      <c r="D1009" s="0" t="n">
        <v>22.498</v>
      </c>
      <c r="E1009" s="0" t="n">
        <v>22.516</v>
      </c>
      <c r="F1009" s="0" t="s">
        <v>1260</v>
      </c>
      <c r="G1009" s="0" t="n">
        <v>18</v>
      </c>
    </row>
    <row r="1010" customFormat="false" ht="12.75" hidden="false" customHeight="false" outlineLevel="0" collapsed="false">
      <c r="A1010" s="0" t="s">
        <v>363</v>
      </c>
      <c r="B1010" s="0" t="s">
        <v>1038</v>
      </c>
      <c r="C1010" s="0" t="n">
        <v>16.887</v>
      </c>
      <c r="D1010" s="0" t="n">
        <v>5.823</v>
      </c>
      <c r="E1010" s="0" t="n">
        <v>8.729</v>
      </c>
      <c r="F1010" s="0" t="s">
        <v>1260</v>
      </c>
      <c r="G1010" s="0" t="n">
        <v>18</v>
      </c>
    </row>
    <row r="1011" customFormat="false" ht="12.75" hidden="false" customHeight="false" outlineLevel="0" collapsed="false">
      <c r="A1011" s="0" t="s">
        <v>363</v>
      </c>
      <c r="B1011" s="0" t="s">
        <v>1046</v>
      </c>
      <c r="C1011" s="0" t="n">
        <v>0</v>
      </c>
      <c r="D1011" s="0" t="n">
        <v>0</v>
      </c>
      <c r="E1011" s="0" t="n">
        <v>0</v>
      </c>
      <c r="F1011" s="0" t="s">
        <v>1260</v>
      </c>
      <c r="G1011" s="0" t="n">
        <v>18</v>
      </c>
    </row>
    <row r="1012" customFormat="false" ht="12.75" hidden="false" customHeight="false" outlineLevel="0" collapsed="false">
      <c r="A1012" s="0" t="s">
        <v>363</v>
      </c>
      <c r="B1012" s="0" t="s">
        <v>1063</v>
      </c>
      <c r="C1012" s="0" t="n">
        <v>72.976</v>
      </c>
      <c r="D1012" s="0" t="n">
        <v>21.866</v>
      </c>
      <c r="E1012" s="0" t="n">
        <v>27.1</v>
      </c>
      <c r="F1012" s="0" t="s">
        <v>1260</v>
      </c>
      <c r="G1012" s="0" t="n">
        <v>18</v>
      </c>
    </row>
    <row r="1013" customFormat="false" ht="12.75" hidden="false" customHeight="false" outlineLevel="0" collapsed="false">
      <c r="A1013" s="0" t="s">
        <v>363</v>
      </c>
      <c r="B1013" s="0" t="s">
        <v>1007</v>
      </c>
      <c r="C1013" s="0" t="n">
        <v>140.365</v>
      </c>
      <c r="D1013" s="0" t="n">
        <v>38.409</v>
      </c>
      <c r="E1013" s="0" t="n">
        <v>51.047</v>
      </c>
      <c r="F1013" s="0" t="s">
        <v>1260</v>
      </c>
      <c r="G1013" s="0" t="n">
        <v>18</v>
      </c>
    </row>
    <row r="1014" customFormat="false" ht="12.75" hidden="false" customHeight="false" outlineLevel="0" collapsed="false">
      <c r="A1014" s="0" t="s">
        <v>363</v>
      </c>
      <c r="B1014" s="0" t="s">
        <v>1010</v>
      </c>
      <c r="C1014" s="0" t="n">
        <v>78.888</v>
      </c>
      <c r="D1014" s="0" t="n">
        <v>22.571</v>
      </c>
      <c r="E1014" s="0" t="n">
        <v>36.45</v>
      </c>
      <c r="F1014" s="0" t="s">
        <v>1260</v>
      </c>
      <c r="G1014" s="0" t="n">
        <v>18</v>
      </c>
    </row>
    <row r="1015" customFormat="false" ht="12.75" hidden="false" customHeight="false" outlineLevel="0" collapsed="false">
      <c r="A1015" s="0" t="s">
        <v>363</v>
      </c>
      <c r="B1015" s="0" t="s">
        <v>1040</v>
      </c>
      <c r="C1015" s="0" t="n">
        <v>1.099</v>
      </c>
      <c r="D1015" s="0" t="n">
        <v>-0.18</v>
      </c>
      <c r="E1015" s="0" t="n">
        <v>-0.101</v>
      </c>
      <c r="F1015" s="0" t="s">
        <v>1260</v>
      </c>
      <c r="G1015" s="0" t="n">
        <v>18</v>
      </c>
    </row>
    <row r="1016" customFormat="false" ht="12.75" hidden="false" customHeight="false" outlineLevel="0" collapsed="false">
      <c r="A1016" s="0" t="s">
        <v>363</v>
      </c>
      <c r="B1016" s="0" t="s">
        <v>1042</v>
      </c>
      <c r="C1016" s="0" t="n">
        <v>0.551</v>
      </c>
      <c r="D1016" s="0" t="n">
        <v>0.267</v>
      </c>
      <c r="E1016" s="0" t="n">
        <v>0.321</v>
      </c>
      <c r="F1016" s="0" t="s">
        <v>1260</v>
      </c>
      <c r="G1016" s="0" t="n">
        <v>18</v>
      </c>
    </row>
    <row r="1017" customFormat="false" ht="12.75" hidden="false" customHeight="false" outlineLevel="0" collapsed="false">
      <c r="A1017" s="0" t="s">
        <v>363</v>
      </c>
      <c r="B1017" s="0" t="s">
        <v>1013</v>
      </c>
      <c r="C1017" s="0" t="n">
        <v>28.925</v>
      </c>
      <c r="D1017" s="0" t="n">
        <v>9.012</v>
      </c>
      <c r="E1017" s="0" t="n">
        <v>14.806</v>
      </c>
      <c r="F1017" s="0" t="s">
        <v>1260</v>
      </c>
      <c r="G1017" s="0" t="n">
        <v>18</v>
      </c>
    </row>
    <row r="1018" customFormat="false" ht="12.75" hidden="false" customHeight="false" outlineLevel="0" collapsed="false">
      <c r="A1018" s="0" t="s">
        <v>363</v>
      </c>
      <c r="B1018" s="0" t="s">
        <v>1017</v>
      </c>
      <c r="C1018" s="0" t="n">
        <v>4.382</v>
      </c>
      <c r="D1018" s="0" t="n">
        <v>0.385</v>
      </c>
      <c r="E1018" s="0" t="n">
        <v>0.49</v>
      </c>
      <c r="F1018" s="0" t="s">
        <v>1260</v>
      </c>
      <c r="G1018" s="0" t="n">
        <v>18</v>
      </c>
    </row>
    <row r="1019" customFormat="false" ht="12.75" hidden="false" customHeight="false" outlineLevel="0" collapsed="false">
      <c r="A1019" s="0" t="s">
        <v>363</v>
      </c>
      <c r="B1019" s="0" t="s">
        <v>1021</v>
      </c>
      <c r="C1019" s="0" t="n">
        <v>27.716</v>
      </c>
      <c r="D1019" s="0" t="n">
        <v>14.166</v>
      </c>
      <c r="E1019" s="0" t="n">
        <v>21.65</v>
      </c>
      <c r="F1019" s="0" t="s">
        <v>1260</v>
      </c>
      <c r="G1019" s="0" t="n">
        <v>18</v>
      </c>
    </row>
    <row r="1020" customFormat="false" ht="12.75" hidden="false" customHeight="false" outlineLevel="0" collapsed="false">
      <c r="A1020" s="0" t="s">
        <v>363</v>
      </c>
      <c r="B1020" s="0" t="s">
        <v>1019</v>
      </c>
      <c r="C1020" s="0" t="n">
        <v>43.17</v>
      </c>
      <c r="D1020" s="0" t="n">
        <v>18.051</v>
      </c>
      <c r="E1020" s="0" t="n">
        <v>42.563</v>
      </c>
      <c r="F1020" s="0" t="s">
        <v>1260</v>
      </c>
      <c r="G1020" s="0" t="n">
        <v>18</v>
      </c>
    </row>
    <row r="1021" customFormat="false" ht="12.75" hidden="false" customHeight="false" outlineLevel="0" collapsed="false">
      <c r="A1021" s="0" t="s">
        <v>363</v>
      </c>
      <c r="B1021" s="0" t="s">
        <v>1023</v>
      </c>
      <c r="C1021" s="0" t="n">
        <v>40.777</v>
      </c>
      <c r="D1021" s="0" t="n">
        <v>15.095</v>
      </c>
      <c r="E1021" s="0" t="n">
        <v>22.697</v>
      </c>
      <c r="F1021" s="0" t="s">
        <v>1260</v>
      </c>
      <c r="G1021" s="0" t="n">
        <v>18</v>
      </c>
    </row>
    <row r="1022" customFormat="false" ht="12.75" hidden="false" customHeight="false" outlineLevel="0" collapsed="false">
      <c r="A1022" s="0" t="s">
        <v>363</v>
      </c>
      <c r="B1022" s="0" t="s">
        <v>1044</v>
      </c>
      <c r="C1022" s="0" t="n">
        <v>293.401</v>
      </c>
      <c r="D1022" s="0" t="n">
        <v>105.527</v>
      </c>
      <c r="E1022" s="0" t="n">
        <v>164.112</v>
      </c>
      <c r="F1022" s="0" t="s">
        <v>1260</v>
      </c>
      <c r="G1022" s="0" t="n">
        <v>18</v>
      </c>
    </row>
    <row r="1023" customFormat="false" ht="12.75" hidden="false" customHeight="false" outlineLevel="0" collapsed="false">
      <c r="A1023" s="0" t="s">
        <v>363</v>
      </c>
      <c r="B1023" s="0" t="s">
        <v>1025</v>
      </c>
      <c r="C1023" s="0" t="n">
        <v>194.96</v>
      </c>
      <c r="D1023" s="0" t="n">
        <v>72.598</v>
      </c>
      <c r="E1023" s="0" t="n">
        <v>78.734</v>
      </c>
      <c r="F1023" s="0" t="s">
        <v>1260</v>
      </c>
      <c r="G1023" s="0" t="n">
        <v>18</v>
      </c>
    </row>
    <row r="1024" customFormat="false" ht="12.75" hidden="false" customHeight="false" outlineLevel="0" collapsed="false">
      <c r="A1024" s="0" t="s">
        <v>363</v>
      </c>
      <c r="B1024" s="0" t="s">
        <v>1027</v>
      </c>
      <c r="C1024" s="0" t="n">
        <v>0.775</v>
      </c>
      <c r="D1024" s="0" t="n">
        <v>-0.158</v>
      </c>
      <c r="E1024" s="0" t="n">
        <v>-0.082</v>
      </c>
      <c r="F1024" s="0" t="s">
        <v>1260</v>
      </c>
      <c r="G1024" s="0" t="n">
        <v>18</v>
      </c>
    </row>
    <row r="1025" customFormat="false" ht="12.75" hidden="false" customHeight="false" outlineLevel="0" collapsed="false">
      <c r="A1025" s="0" t="s">
        <v>363</v>
      </c>
      <c r="B1025" s="0" t="s">
        <v>1029</v>
      </c>
      <c r="C1025" s="0" t="n">
        <v>113.304</v>
      </c>
      <c r="D1025" s="0" t="n">
        <v>43.687</v>
      </c>
      <c r="E1025" s="0" t="n">
        <v>51.508</v>
      </c>
      <c r="F1025" s="0" t="s">
        <v>1260</v>
      </c>
      <c r="G1025" s="0" t="n">
        <v>18</v>
      </c>
    </row>
    <row r="1026" customFormat="false" ht="12.75" hidden="false" customHeight="false" outlineLevel="0" collapsed="false">
      <c r="A1026" s="0" t="s">
        <v>363</v>
      </c>
      <c r="B1026" s="0" t="s">
        <v>1033</v>
      </c>
      <c r="C1026" s="0" t="n">
        <v>14.431</v>
      </c>
      <c r="D1026" s="0" t="n">
        <v>6.523</v>
      </c>
      <c r="E1026" s="0" t="n">
        <v>10.005</v>
      </c>
      <c r="F1026" s="0" t="s">
        <v>1260</v>
      </c>
      <c r="G1026" s="0" t="n">
        <v>18</v>
      </c>
    </row>
    <row r="1027" customFormat="false" ht="12.75" hidden="false" customHeight="false" outlineLevel="0" collapsed="false">
      <c r="A1027" s="0" t="s">
        <v>363</v>
      </c>
      <c r="B1027" s="0" t="s">
        <v>1035</v>
      </c>
      <c r="C1027" s="0" t="n">
        <v>80.913</v>
      </c>
      <c r="D1027" s="0" t="n">
        <v>20.993</v>
      </c>
      <c r="E1027" s="0" t="n">
        <v>30.46</v>
      </c>
      <c r="F1027" s="0" t="s">
        <v>1260</v>
      </c>
      <c r="G1027" s="0" t="n">
        <v>18</v>
      </c>
    </row>
    <row r="1028" customFormat="false" ht="12.75" hidden="false" customHeight="false" outlineLevel="0" collapsed="false">
      <c r="A1028" s="0" t="s">
        <v>363</v>
      </c>
      <c r="B1028" s="0" t="s">
        <v>1031</v>
      </c>
      <c r="C1028" s="0" t="n">
        <v>23.612</v>
      </c>
      <c r="D1028" s="0" t="n">
        <v>11.724</v>
      </c>
      <c r="E1028" s="0" t="n">
        <v>5.984</v>
      </c>
      <c r="F1028" s="0" t="s">
        <v>1260</v>
      </c>
      <c r="G1028" s="0" t="n">
        <v>18</v>
      </c>
    </row>
    <row r="1029" customFormat="false" ht="12.75" hidden="false" customHeight="false" outlineLevel="0" collapsed="false">
      <c r="A1029" s="0" t="s">
        <v>363</v>
      </c>
      <c r="B1029" s="0" t="s">
        <v>1051</v>
      </c>
      <c r="C1029" s="0" t="n">
        <v>62.262</v>
      </c>
      <c r="D1029" s="0" t="n">
        <v>7.259</v>
      </c>
      <c r="E1029" s="0" t="n">
        <v>21.158</v>
      </c>
      <c r="F1029" s="0" t="s">
        <v>1260</v>
      </c>
      <c r="G1029" s="0" t="n">
        <v>18</v>
      </c>
    </row>
    <row r="1030" customFormat="false" ht="12.75" hidden="false" customHeight="false" outlineLevel="0" collapsed="false">
      <c r="A1030" s="0" t="s">
        <v>363</v>
      </c>
      <c r="B1030" s="0" t="s">
        <v>1048</v>
      </c>
      <c r="C1030" s="0" t="n">
        <v>126.399</v>
      </c>
      <c r="D1030" s="0" t="n">
        <v>49.323</v>
      </c>
      <c r="E1030" s="0" t="n">
        <v>44.009</v>
      </c>
      <c r="F1030" s="0" t="s">
        <v>1260</v>
      </c>
      <c r="G1030" s="0" t="n">
        <v>18</v>
      </c>
    </row>
    <row r="1031" customFormat="false" ht="12.75" hidden="false" customHeight="false" outlineLevel="0" collapsed="false">
      <c r="A1031" s="0" t="s">
        <v>363</v>
      </c>
      <c r="B1031" s="0" t="s">
        <v>1053</v>
      </c>
      <c r="C1031" s="0" t="n">
        <v>77.365</v>
      </c>
      <c r="D1031" s="0" t="n">
        <v>34.611</v>
      </c>
      <c r="E1031" s="0" t="n">
        <v>68.931</v>
      </c>
      <c r="F1031" s="0" t="s">
        <v>1260</v>
      </c>
      <c r="G1031" s="0" t="n">
        <v>18</v>
      </c>
    </row>
    <row r="1032" customFormat="false" ht="12.75" hidden="false" customHeight="false" outlineLevel="0" collapsed="false">
      <c r="A1032" s="0" t="s">
        <v>363</v>
      </c>
      <c r="B1032" s="0" t="s">
        <v>1056</v>
      </c>
      <c r="C1032" s="0" t="n">
        <v>77.357</v>
      </c>
      <c r="D1032" s="0" t="n">
        <v>25.774</v>
      </c>
      <c r="E1032" s="0" t="n">
        <v>37.593</v>
      </c>
      <c r="F1032" s="0" t="s">
        <v>1260</v>
      </c>
      <c r="G1032" s="0" t="n">
        <v>18</v>
      </c>
    </row>
    <row r="1033" customFormat="false" ht="12.75" hidden="false" customHeight="false" outlineLevel="0" collapsed="false">
      <c r="A1033" s="0" t="s">
        <v>363</v>
      </c>
      <c r="B1033" s="0" t="s">
        <v>1059</v>
      </c>
      <c r="C1033" s="0" t="n">
        <v>82.593</v>
      </c>
      <c r="D1033" s="0" t="n">
        <v>27.196</v>
      </c>
      <c r="E1033" s="0" t="n">
        <v>40.949</v>
      </c>
      <c r="F1033" s="0" t="s">
        <v>1260</v>
      </c>
      <c r="G1033" s="0" t="n">
        <v>18</v>
      </c>
    </row>
    <row r="1034" customFormat="false" ht="12.75" hidden="false" customHeight="false" outlineLevel="0" collapsed="false">
      <c r="A1034" s="0" t="s">
        <v>363</v>
      </c>
      <c r="B1034" s="0" t="s">
        <v>1065</v>
      </c>
      <c r="C1034" s="0" t="n">
        <v>13.271</v>
      </c>
      <c r="D1034" s="0" t="n">
        <v>4.847</v>
      </c>
      <c r="E1034" s="0" t="n">
        <v>7.074</v>
      </c>
      <c r="F1034" s="0" t="s">
        <v>1260</v>
      </c>
      <c r="G1034" s="0" t="n">
        <v>18</v>
      </c>
    </row>
    <row r="1035" customFormat="false" ht="12.75" hidden="false" customHeight="false" outlineLevel="0" collapsed="false">
      <c r="A1035" s="0" t="s">
        <v>363</v>
      </c>
      <c r="B1035" s="0" t="s">
        <v>1061</v>
      </c>
      <c r="C1035" s="0" t="n">
        <v>24.99</v>
      </c>
      <c r="D1035" s="0" t="n">
        <v>11.194</v>
      </c>
      <c r="E1035" s="0" t="n">
        <v>17.195</v>
      </c>
      <c r="F1035" s="0" t="s">
        <v>1260</v>
      </c>
      <c r="G1035" s="0" t="n">
        <v>18</v>
      </c>
    </row>
    <row r="1036" customFormat="false" ht="12.75" hidden="false" customHeight="false" outlineLevel="0" collapsed="false">
      <c r="A1036" s="0" t="s">
        <v>363</v>
      </c>
      <c r="B1036" s="0" t="s">
        <v>1067</v>
      </c>
      <c r="C1036" s="0" t="n">
        <v>14.019</v>
      </c>
      <c r="D1036" s="0" t="n">
        <v>4.568</v>
      </c>
      <c r="E1036" s="0" t="n">
        <v>6.879</v>
      </c>
      <c r="F1036" s="0" t="s">
        <v>1260</v>
      </c>
      <c r="G1036" s="0" t="n">
        <v>18</v>
      </c>
    </row>
    <row r="1037" customFormat="false" ht="12.75" hidden="false" customHeight="false" outlineLevel="0" collapsed="false">
      <c r="A1037" s="0" t="s">
        <v>363</v>
      </c>
      <c r="B1037" s="0" t="s">
        <v>1069</v>
      </c>
      <c r="C1037" s="0" t="n">
        <v>4.82</v>
      </c>
      <c r="D1037" s="0" t="n">
        <v>1.668</v>
      </c>
      <c r="E1037" s="0" t="n">
        <v>2.05</v>
      </c>
      <c r="F1037" s="0" t="s">
        <v>1260</v>
      </c>
      <c r="G1037" s="0" t="n">
        <v>18</v>
      </c>
    </row>
    <row r="1038" customFormat="false" ht="12.75" hidden="false" customHeight="false" outlineLevel="0" collapsed="false">
      <c r="A1038" s="0" t="s">
        <v>363</v>
      </c>
      <c r="B1038" s="0" t="s">
        <v>1071</v>
      </c>
      <c r="C1038" s="0" t="n">
        <v>176.648</v>
      </c>
      <c r="D1038" s="0" t="n">
        <v>55.175</v>
      </c>
      <c r="E1038" s="0" t="n">
        <v>67.473</v>
      </c>
      <c r="F1038" s="0" t="s">
        <v>1260</v>
      </c>
      <c r="G1038" s="0" t="n">
        <v>18</v>
      </c>
    </row>
    <row r="1039" customFormat="false" ht="12.75" hidden="false" customHeight="false" outlineLevel="0" collapsed="false">
      <c r="A1039" s="0" t="s">
        <v>363</v>
      </c>
      <c r="B1039" s="0" t="s">
        <v>1073</v>
      </c>
      <c r="C1039" s="0" t="n">
        <v>264.639</v>
      </c>
      <c r="D1039" s="0" t="n">
        <v>126.592</v>
      </c>
      <c r="E1039" s="0" t="n">
        <v>142.402</v>
      </c>
      <c r="F1039" s="0" t="s">
        <v>1260</v>
      </c>
      <c r="G1039" s="0" t="n">
        <v>18</v>
      </c>
    </row>
    <row r="1040" customFormat="false" ht="12.75" hidden="false" customHeight="false" outlineLevel="0" collapsed="false">
      <c r="A1040" s="0" t="s">
        <v>363</v>
      </c>
      <c r="B1040" s="0" t="s">
        <v>1075</v>
      </c>
      <c r="C1040" s="0" t="n">
        <v>5.551</v>
      </c>
      <c r="D1040" s="0" t="n">
        <v>2.223</v>
      </c>
      <c r="E1040" s="0" t="n">
        <v>2.708</v>
      </c>
      <c r="F1040" s="0" t="s">
        <v>1260</v>
      </c>
      <c r="G1040" s="0" t="n">
        <v>18</v>
      </c>
    </row>
    <row r="1041" customFormat="false" ht="12.75" hidden="false" customHeight="false" outlineLevel="0" collapsed="false">
      <c r="A1041" s="0" t="s">
        <v>363</v>
      </c>
      <c r="B1041" s="0" t="s">
        <v>1077</v>
      </c>
      <c r="C1041" s="0" t="n">
        <v>24.767</v>
      </c>
      <c r="D1041" s="0" t="n">
        <v>15.31</v>
      </c>
      <c r="E1041" s="0" t="n">
        <v>27.39</v>
      </c>
      <c r="F1041" s="0" t="s">
        <v>1260</v>
      </c>
      <c r="G1041" s="0" t="n">
        <v>18</v>
      </c>
    </row>
    <row r="1042" customFormat="false" ht="12.75" hidden="false" customHeight="false" outlineLevel="0" collapsed="false">
      <c r="A1042" s="0" t="s">
        <v>363</v>
      </c>
      <c r="B1042" s="0" t="s">
        <v>1080</v>
      </c>
      <c r="C1042" s="0" t="n">
        <v>10.418</v>
      </c>
      <c r="D1042" s="0" t="n">
        <v>3.428</v>
      </c>
      <c r="E1042" s="0" t="n">
        <v>4.25</v>
      </c>
      <c r="F1042" s="0" t="s">
        <v>1260</v>
      </c>
      <c r="G1042" s="0" t="n">
        <v>18</v>
      </c>
    </row>
    <row r="1043" customFormat="false" ht="12.75" hidden="false" customHeight="false" outlineLevel="0" collapsed="false">
      <c r="A1043" s="0" t="s">
        <v>363</v>
      </c>
      <c r="B1043" s="0" t="s">
        <v>1082</v>
      </c>
      <c r="C1043" s="0" t="n">
        <v>8.434</v>
      </c>
      <c r="D1043" s="0" t="n">
        <v>4.612</v>
      </c>
      <c r="E1043" s="0" t="n">
        <v>6.254</v>
      </c>
      <c r="F1043" s="0" t="s">
        <v>1260</v>
      </c>
      <c r="G1043" s="0" t="n">
        <v>18</v>
      </c>
    </row>
    <row r="1044" customFormat="false" ht="12.75" hidden="false" customHeight="false" outlineLevel="0" collapsed="false">
      <c r="A1044" s="0" t="s">
        <v>363</v>
      </c>
      <c r="B1044" s="0" t="s">
        <v>1084</v>
      </c>
      <c r="C1044" s="0" t="n">
        <v>18.892</v>
      </c>
      <c r="D1044" s="0" t="n">
        <v>12.542</v>
      </c>
      <c r="E1044" s="0" t="n">
        <v>11.761</v>
      </c>
      <c r="F1044" s="0" t="s">
        <v>1260</v>
      </c>
      <c r="G1044" s="0" t="n">
        <v>18</v>
      </c>
    </row>
    <row r="1045" customFormat="false" ht="12.75" hidden="false" customHeight="false" outlineLevel="0" collapsed="false">
      <c r="A1045" s="0" t="s">
        <v>363</v>
      </c>
      <c r="B1045" s="0" t="s">
        <v>1086</v>
      </c>
      <c r="C1045" s="0" t="n">
        <v>95.426</v>
      </c>
      <c r="D1045" s="0" t="n">
        <v>51.518</v>
      </c>
      <c r="E1045" s="0" t="n">
        <v>48.827</v>
      </c>
      <c r="F1045" s="0" t="s">
        <v>1260</v>
      </c>
      <c r="G1045" s="0" t="n">
        <v>18</v>
      </c>
    </row>
    <row r="1046" customFormat="false" ht="12.75" hidden="false" customHeight="false" outlineLevel="0" collapsed="false">
      <c r="A1046" s="0" t="s">
        <v>363</v>
      </c>
      <c r="B1046" s="0" t="s">
        <v>1090</v>
      </c>
      <c r="C1046" s="0" t="n">
        <v>19.184</v>
      </c>
      <c r="D1046" s="0" t="n">
        <v>6.859</v>
      </c>
      <c r="E1046" s="0" t="n">
        <v>8.304</v>
      </c>
      <c r="F1046" s="0" t="s">
        <v>1260</v>
      </c>
      <c r="G1046" s="0" t="n">
        <v>18</v>
      </c>
    </row>
    <row r="1047" customFormat="false" ht="12.75" hidden="false" customHeight="false" outlineLevel="0" collapsed="false">
      <c r="A1047" s="0" t="s">
        <v>363</v>
      </c>
      <c r="B1047" s="0" t="s">
        <v>1088</v>
      </c>
      <c r="C1047" s="0" t="n">
        <v>56.497</v>
      </c>
      <c r="D1047" s="0" t="n">
        <v>22.106</v>
      </c>
      <c r="E1047" s="0" t="n">
        <v>16.743</v>
      </c>
      <c r="F1047" s="0" t="s">
        <v>1260</v>
      </c>
      <c r="G1047" s="0" t="n">
        <v>18</v>
      </c>
    </row>
    <row r="1048" customFormat="false" ht="12.75" hidden="false" customHeight="false" outlineLevel="0" collapsed="false">
      <c r="A1048" s="0" t="s">
        <v>363</v>
      </c>
      <c r="B1048" s="0" t="s">
        <v>1092</v>
      </c>
      <c r="C1048" s="0" t="n">
        <v>62.603</v>
      </c>
      <c r="D1048" s="0" t="n">
        <v>22.812</v>
      </c>
      <c r="E1048" s="0" t="n">
        <v>20.806</v>
      </c>
      <c r="F1048" s="0" t="s">
        <v>1260</v>
      </c>
      <c r="G1048" s="0" t="n">
        <v>18</v>
      </c>
    </row>
    <row r="1049" customFormat="false" ht="12.75" hidden="false" customHeight="false" outlineLevel="0" collapsed="false">
      <c r="A1049" s="0" t="s">
        <v>363</v>
      </c>
      <c r="B1049" s="0" t="s">
        <v>1095</v>
      </c>
      <c r="C1049" s="0" t="n">
        <v>6.529</v>
      </c>
      <c r="D1049" s="0" t="n">
        <v>4.169</v>
      </c>
      <c r="E1049" s="0" t="n">
        <v>6.418</v>
      </c>
      <c r="F1049" s="0" t="s">
        <v>1260</v>
      </c>
      <c r="G1049" s="0" t="n">
        <v>18</v>
      </c>
    </row>
    <row r="1050" customFormat="false" ht="12.75" hidden="false" customHeight="false" outlineLevel="0" collapsed="false">
      <c r="A1050" s="0" t="s">
        <v>363</v>
      </c>
      <c r="B1050" s="0" t="s">
        <v>1097</v>
      </c>
      <c r="C1050" s="0" t="n">
        <v>109.627</v>
      </c>
      <c r="D1050" s="0" t="n">
        <v>35.535</v>
      </c>
      <c r="E1050" s="0" t="n">
        <v>41.187</v>
      </c>
      <c r="F1050" s="0" t="s">
        <v>1260</v>
      </c>
      <c r="G1050" s="0" t="n">
        <v>18</v>
      </c>
    </row>
    <row r="1051" customFormat="false" ht="12.75" hidden="false" customHeight="false" outlineLevel="0" collapsed="false">
      <c r="A1051" s="0" t="s">
        <v>363</v>
      </c>
      <c r="B1051" s="0" t="s">
        <v>1101</v>
      </c>
      <c r="C1051" s="0" t="n">
        <v>37.844</v>
      </c>
      <c r="D1051" s="0" t="n">
        <v>25.833</v>
      </c>
      <c r="E1051" s="0" t="n">
        <v>48.437</v>
      </c>
      <c r="F1051" s="0" t="s">
        <v>1260</v>
      </c>
      <c r="G1051" s="0" t="n">
        <v>18</v>
      </c>
    </row>
    <row r="1052" customFormat="false" ht="12.75" hidden="false" customHeight="false" outlineLevel="0" collapsed="false">
      <c r="A1052" s="0" t="s">
        <v>363</v>
      </c>
      <c r="B1052" s="0" t="s">
        <v>1104</v>
      </c>
      <c r="C1052" s="0" t="n">
        <v>4.542</v>
      </c>
      <c r="D1052" s="0" t="n">
        <v>3.159</v>
      </c>
      <c r="E1052" s="0" t="n">
        <v>3.974</v>
      </c>
      <c r="F1052" s="0" t="s">
        <v>1260</v>
      </c>
      <c r="G1052" s="0" t="n">
        <v>18</v>
      </c>
    </row>
    <row r="1053" customFormat="false" ht="12.75" hidden="false" customHeight="false" outlineLevel="0" collapsed="false">
      <c r="A1053" s="0" t="s">
        <v>363</v>
      </c>
      <c r="B1053" s="0" t="s">
        <v>1106</v>
      </c>
      <c r="C1053" s="0" t="n">
        <v>51.289</v>
      </c>
      <c r="D1053" s="0" t="n">
        <v>15.001</v>
      </c>
      <c r="E1053" s="0" t="n">
        <v>21.726</v>
      </c>
      <c r="F1053" s="0" t="s">
        <v>1260</v>
      </c>
      <c r="G1053" s="0" t="n">
        <v>18</v>
      </c>
    </row>
    <row r="1054" customFormat="false" ht="12.75" hidden="false" customHeight="false" outlineLevel="0" collapsed="false">
      <c r="A1054" s="0" t="s">
        <v>363</v>
      </c>
      <c r="B1054" s="0" t="s">
        <v>1108</v>
      </c>
      <c r="C1054" s="0" t="n">
        <v>14.126</v>
      </c>
      <c r="D1054" s="0" t="n">
        <v>12.136</v>
      </c>
      <c r="E1054" s="0" t="n">
        <v>3.677</v>
      </c>
      <c r="F1054" s="0" t="s">
        <v>1260</v>
      </c>
      <c r="G1054" s="0" t="n">
        <v>18</v>
      </c>
    </row>
    <row r="1055" customFormat="false" ht="12.75" hidden="false" customHeight="false" outlineLevel="0" collapsed="false">
      <c r="A1055" s="0" t="s">
        <v>363</v>
      </c>
      <c r="B1055" s="0" t="s">
        <v>1110</v>
      </c>
      <c r="C1055" s="0" t="n">
        <v>66.746</v>
      </c>
      <c r="D1055" s="0" t="n">
        <v>37.502</v>
      </c>
      <c r="E1055" s="0" t="n">
        <v>38.312</v>
      </c>
      <c r="F1055" s="0" t="s">
        <v>1260</v>
      </c>
      <c r="G1055" s="0" t="n">
        <v>18</v>
      </c>
    </row>
    <row r="1056" customFormat="false" ht="12.75" hidden="false" customHeight="false" outlineLevel="0" collapsed="false">
      <c r="A1056" s="0" t="s">
        <v>363</v>
      </c>
      <c r="B1056" s="0" t="s">
        <v>1112</v>
      </c>
      <c r="C1056" s="0" t="n">
        <v>26.478</v>
      </c>
      <c r="D1056" s="0" t="n">
        <v>5.53</v>
      </c>
      <c r="E1056" s="0" t="n">
        <v>15.125</v>
      </c>
      <c r="F1056" s="0" t="s">
        <v>1260</v>
      </c>
      <c r="G1056" s="0" t="n">
        <v>18</v>
      </c>
    </row>
    <row r="1057" customFormat="false" ht="12.75" hidden="false" customHeight="false" outlineLevel="0" collapsed="false">
      <c r="A1057" s="0" t="s">
        <v>363</v>
      </c>
      <c r="B1057" s="0" t="s">
        <v>1114</v>
      </c>
      <c r="C1057" s="0" t="n">
        <v>97.986</v>
      </c>
      <c r="D1057" s="0" t="n">
        <v>52.302</v>
      </c>
      <c r="E1057" s="0" t="n">
        <v>53.376</v>
      </c>
      <c r="F1057" s="0" t="s">
        <v>1260</v>
      </c>
      <c r="G1057" s="0" t="n">
        <v>18</v>
      </c>
    </row>
    <row r="1058" customFormat="false" ht="12.75" hidden="false" customHeight="false" outlineLevel="0" collapsed="false">
      <c r="A1058" s="0" t="s">
        <v>363</v>
      </c>
      <c r="B1058" s="0" t="s">
        <v>1119</v>
      </c>
      <c r="C1058" s="0" t="n">
        <v>8.106</v>
      </c>
      <c r="D1058" s="0" t="n">
        <v>43.049</v>
      </c>
      <c r="E1058" s="0" t="n">
        <v>25.025</v>
      </c>
      <c r="F1058" s="0" t="s">
        <v>1260</v>
      </c>
      <c r="G1058" s="0" t="n">
        <v>18</v>
      </c>
    </row>
    <row r="1059" customFormat="false" ht="12.75" hidden="false" customHeight="false" outlineLevel="0" collapsed="false">
      <c r="A1059" s="0" t="s">
        <v>363</v>
      </c>
      <c r="B1059" s="0" t="s">
        <v>1116</v>
      </c>
      <c r="C1059" s="0" t="n">
        <v>186.18</v>
      </c>
      <c r="D1059" s="0" t="n">
        <v>76.282</v>
      </c>
      <c r="E1059" s="0" t="n">
        <v>80.634</v>
      </c>
      <c r="F1059" s="0" t="s">
        <v>1260</v>
      </c>
      <c r="G1059" s="0" t="n">
        <v>18</v>
      </c>
    </row>
    <row r="1060" customFormat="false" ht="12.75" hidden="false" customHeight="false" outlineLevel="0" collapsed="false">
      <c r="A1060" s="0" t="s">
        <v>363</v>
      </c>
      <c r="B1060" s="0" t="s">
        <v>1121</v>
      </c>
      <c r="C1060" s="0" t="n">
        <v>214.757</v>
      </c>
      <c r="D1060" s="0" t="n">
        <v>69.498</v>
      </c>
      <c r="E1060" s="0" t="n">
        <v>72.118</v>
      </c>
      <c r="F1060" s="0" t="s">
        <v>1260</v>
      </c>
      <c r="G1060" s="0" t="n">
        <v>18</v>
      </c>
    </row>
    <row r="1061" customFormat="false" ht="12.75" hidden="false" customHeight="false" outlineLevel="0" collapsed="false">
      <c r="A1061" s="0" t="s">
        <v>363</v>
      </c>
      <c r="B1061" s="0" t="s">
        <v>1124</v>
      </c>
      <c r="C1061" s="0" t="n">
        <v>16.348</v>
      </c>
      <c r="D1061" s="0" t="n">
        <v>5.048</v>
      </c>
      <c r="E1061" s="0" t="n">
        <v>50.768</v>
      </c>
      <c r="F1061" s="0" t="s">
        <v>1260</v>
      </c>
      <c r="G1061" s="0" t="n">
        <v>18</v>
      </c>
    </row>
    <row r="1062" customFormat="false" ht="12.75" hidden="false" customHeight="false" outlineLevel="0" collapsed="false">
      <c r="A1062" s="0" t="s">
        <v>363</v>
      </c>
      <c r="B1062" s="0" t="s">
        <v>1126</v>
      </c>
      <c r="C1062" s="0" t="n">
        <v>68.436</v>
      </c>
      <c r="D1062" s="0" t="n">
        <v>18.241</v>
      </c>
      <c r="E1062" s="0" t="n">
        <v>32.214</v>
      </c>
      <c r="F1062" s="0" t="s">
        <v>1260</v>
      </c>
      <c r="G1062" s="0" t="n">
        <v>18</v>
      </c>
    </row>
    <row r="1063" customFormat="false" ht="12.75" hidden="false" customHeight="false" outlineLevel="0" collapsed="false">
      <c r="A1063" s="0" t="s">
        <v>363</v>
      </c>
      <c r="B1063" s="0" t="s">
        <v>1129</v>
      </c>
      <c r="C1063" s="0" t="n">
        <v>42.621</v>
      </c>
      <c r="D1063" s="0" t="n">
        <v>14.02</v>
      </c>
      <c r="E1063" s="0" t="n">
        <v>20.19</v>
      </c>
      <c r="F1063" s="0" t="s">
        <v>1260</v>
      </c>
      <c r="G1063" s="0" t="n">
        <v>18</v>
      </c>
    </row>
    <row r="1064" customFormat="false" ht="12.75" hidden="false" customHeight="false" outlineLevel="0" collapsed="false">
      <c r="A1064" s="0" t="s">
        <v>363</v>
      </c>
      <c r="B1064" s="0" t="s">
        <v>1131</v>
      </c>
      <c r="C1064" s="0" t="n">
        <v>88.564</v>
      </c>
      <c r="D1064" s="0" t="n">
        <v>34.753</v>
      </c>
      <c r="E1064" s="0" t="n">
        <v>37.559</v>
      </c>
      <c r="F1064" s="0" t="s">
        <v>1260</v>
      </c>
      <c r="G1064" s="0" t="n">
        <v>18</v>
      </c>
    </row>
    <row r="1065" customFormat="false" ht="12.75" hidden="false" customHeight="false" outlineLevel="0" collapsed="false">
      <c r="A1065" s="0" t="s">
        <v>363</v>
      </c>
      <c r="B1065" s="0" t="s">
        <v>1133</v>
      </c>
      <c r="C1065" s="0" t="n">
        <v>74.266</v>
      </c>
      <c r="D1065" s="0" t="n">
        <v>20.459</v>
      </c>
      <c r="E1065" s="0" t="n">
        <v>28.381</v>
      </c>
      <c r="F1065" s="0" t="s">
        <v>1260</v>
      </c>
      <c r="G1065" s="0" t="n">
        <v>18</v>
      </c>
    </row>
    <row r="1066" customFormat="false" ht="12.75" hidden="false" customHeight="false" outlineLevel="0" collapsed="false">
      <c r="A1066" s="0" t="s">
        <v>363</v>
      </c>
      <c r="B1066" s="0" t="s">
        <v>1135</v>
      </c>
      <c r="C1066" s="0" t="n">
        <v>79.699</v>
      </c>
      <c r="D1066" s="0" t="n">
        <v>30.648</v>
      </c>
      <c r="E1066" s="0" t="n">
        <v>51.646</v>
      </c>
      <c r="F1066" s="0" t="s">
        <v>1260</v>
      </c>
      <c r="G1066" s="0" t="n">
        <v>18</v>
      </c>
    </row>
    <row r="1067" customFormat="false" ht="12.75" hidden="false" customHeight="false" outlineLevel="0" collapsed="false">
      <c r="A1067" s="0" t="s">
        <v>363</v>
      </c>
      <c r="B1067" s="0" t="s">
        <v>1148</v>
      </c>
      <c r="C1067" s="0" t="n">
        <v>6.061</v>
      </c>
      <c r="D1067" s="0" t="n">
        <v>4.919</v>
      </c>
      <c r="E1067" s="0" t="n">
        <v>6.879</v>
      </c>
      <c r="F1067" s="0" t="s">
        <v>1260</v>
      </c>
      <c r="G1067" s="0" t="n">
        <v>18</v>
      </c>
    </row>
    <row r="1068" customFormat="false" ht="12.75" hidden="false" customHeight="false" outlineLevel="0" collapsed="false">
      <c r="A1068" s="0" t="s">
        <v>363</v>
      </c>
      <c r="B1068" s="0" t="s">
        <v>1138</v>
      </c>
      <c r="C1068" s="0" t="n">
        <v>19.327</v>
      </c>
      <c r="D1068" s="0" t="n">
        <v>8.628</v>
      </c>
      <c r="E1068" s="0" t="n">
        <v>14.125</v>
      </c>
      <c r="F1068" s="0" t="s">
        <v>1260</v>
      </c>
      <c r="G1068" s="0" t="n">
        <v>18</v>
      </c>
    </row>
    <row r="1069" customFormat="false" ht="12.75" hidden="false" customHeight="false" outlineLevel="0" collapsed="false">
      <c r="A1069" s="0" t="s">
        <v>363</v>
      </c>
      <c r="B1069" s="0" t="s">
        <v>1140</v>
      </c>
      <c r="C1069" s="0" t="n">
        <v>169.591</v>
      </c>
      <c r="D1069" s="0" t="n">
        <v>81.043</v>
      </c>
      <c r="E1069" s="0" t="n">
        <v>89.012</v>
      </c>
      <c r="F1069" s="0" t="s">
        <v>1260</v>
      </c>
      <c r="G1069" s="0" t="n">
        <v>18</v>
      </c>
    </row>
    <row r="1070" customFormat="false" ht="12.75" hidden="false" customHeight="false" outlineLevel="0" collapsed="false">
      <c r="A1070" s="0" t="s">
        <v>363</v>
      </c>
      <c r="B1070" s="0" t="s">
        <v>1150</v>
      </c>
      <c r="C1070" s="0" t="n">
        <v>96.178</v>
      </c>
      <c r="D1070" s="0" t="n">
        <v>32.209</v>
      </c>
      <c r="E1070" s="0" t="n">
        <v>40.548</v>
      </c>
      <c r="F1070" s="0" t="s">
        <v>1260</v>
      </c>
      <c r="G1070" s="0" t="n">
        <v>18</v>
      </c>
    </row>
    <row r="1071" customFormat="false" ht="12.75" hidden="false" customHeight="false" outlineLevel="0" collapsed="false">
      <c r="A1071" s="0" t="s">
        <v>363</v>
      </c>
      <c r="B1071" s="0" t="s">
        <v>1152</v>
      </c>
      <c r="C1071" s="0" t="n">
        <v>20.39</v>
      </c>
      <c r="D1071" s="0" t="n">
        <v>6.99</v>
      </c>
      <c r="E1071" s="0" t="n">
        <v>10.125</v>
      </c>
      <c r="F1071" s="0" t="s">
        <v>1260</v>
      </c>
      <c r="G1071" s="0" t="n">
        <v>18</v>
      </c>
    </row>
    <row r="1072" customFormat="false" ht="12.75" hidden="false" customHeight="false" outlineLevel="0" collapsed="false">
      <c r="A1072" s="0" t="s">
        <v>363</v>
      </c>
      <c r="B1072" s="0" t="s">
        <v>1168</v>
      </c>
      <c r="C1072" s="0" t="n">
        <v>9.615</v>
      </c>
      <c r="D1072" s="0" t="n">
        <v>3.345</v>
      </c>
      <c r="E1072" s="0" t="n">
        <v>4.482</v>
      </c>
      <c r="F1072" s="0" t="s">
        <v>1260</v>
      </c>
      <c r="G1072" s="0" t="n">
        <v>18</v>
      </c>
    </row>
    <row r="1073" customFormat="false" ht="12.75" hidden="false" customHeight="false" outlineLevel="0" collapsed="false">
      <c r="A1073" s="0" t="s">
        <v>363</v>
      </c>
      <c r="B1073" s="0" t="s">
        <v>1154</v>
      </c>
      <c r="C1073" s="0" t="n">
        <v>45.473</v>
      </c>
      <c r="D1073" s="0" t="n">
        <v>15.832</v>
      </c>
      <c r="E1073" s="0" t="n">
        <v>13.962</v>
      </c>
      <c r="F1073" s="0" t="s">
        <v>1260</v>
      </c>
      <c r="G1073" s="0" t="n">
        <v>18</v>
      </c>
    </row>
    <row r="1074" customFormat="false" ht="12.75" hidden="false" customHeight="false" outlineLevel="0" collapsed="false">
      <c r="A1074" s="0" t="s">
        <v>363</v>
      </c>
      <c r="B1074" s="0" t="s">
        <v>1160</v>
      </c>
      <c r="C1074" s="0" t="n">
        <v>197.148</v>
      </c>
      <c r="D1074" s="0" t="n">
        <v>85.427</v>
      </c>
      <c r="E1074" s="0" t="n">
        <v>86.897</v>
      </c>
      <c r="F1074" s="0" t="s">
        <v>1260</v>
      </c>
      <c r="G1074" s="0" t="n">
        <v>18</v>
      </c>
    </row>
    <row r="1075" customFormat="false" ht="12.75" hidden="false" customHeight="false" outlineLevel="0" collapsed="false">
      <c r="A1075" s="0" t="s">
        <v>363</v>
      </c>
      <c r="B1075" s="0" t="s">
        <v>1164</v>
      </c>
      <c r="C1075" s="0" t="n">
        <v>30.46</v>
      </c>
      <c r="D1075" s="0" t="n">
        <v>11.059</v>
      </c>
      <c r="E1075" s="0" t="n">
        <v>11.756</v>
      </c>
      <c r="F1075" s="0" t="s">
        <v>1260</v>
      </c>
      <c r="G1075" s="0" t="n">
        <v>18</v>
      </c>
    </row>
    <row r="1076" customFormat="false" ht="12.75" hidden="false" customHeight="false" outlineLevel="0" collapsed="false">
      <c r="A1076" s="0" t="s">
        <v>363</v>
      </c>
      <c r="B1076" s="0" t="s">
        <v>1166</v>
      </c>
      <c r="C1076" s="0" t="n">
        <v>182.738</v>
      </c>
      <c r="D1076" s="0" t="n">
        <v>56.191</v>
      </c>
      <c r="E1076" s="0" t="n">
        <v>84.498</v>
      </c>
      <c r="F1076" s="0" t="s">
        <v>1260</v>
      </c>
      <c r="G1076" s="0" t="n">
        <v>18</v>
      </c>
    </row>
    <row r="1077" customFormat="false" ht="12.75" hidden="false" customHeight="false" outlineLevel="0" collapsed="false">
      <c r="A1077" s="0" t="s">
        <v>363</v>
      </c>
      <c r="B1077" s="0" t="s">
        <v>1162</v>
      </c>
      <c r="C1077" s="0" t="n">
        <v>14.42</v>
      </c>
      <c r="D1077" s="0" t="n">
        <v>5.711</v>
      </c>
      <c r="E1077" s="0" t="n">
        <v>7.333</v>
      </c>
      <c r="F1077" s="0" t="s">
        <v>1260</v>
      </c>
      <c r="G1077" s="0" t="n">
        <v>18</v>
      </c>
    </row>
    <row r="1078" customFormat="false" ht="12.75" hidden="false" customHeight="false" outlineLevel="0" collapsed="false">
      <c r="A1078" s="0" t="s">
        <v>363</v>
      </c>
      <c r="B1078" s="0" t="s">
        <v>1156</v>
      </c>
      <c r="C1078" s="0" t="n">
        <v>86.145</v>
      </c>
      <c r="D1078" s="0" t="n">
        <v>26.234</v>
      </c>
      <c r="E1078" s="0" t="n">
        <v>39.196</v>
      </c>
      <c r="F1078" s="0" t="s">
        <v>1260</v>
      </c>
      <c r="G1078" s="0" t="n">
        <v>18</v>
      </c>
    </row>
    <row r="1079" customFormat="false" ht="12.75" hidden="false" customHeight="false" outlineLevel="0" collapsed="false">
      <c r="A1079" s="0" t="s">
        <v>363</v>
      </c>
      <c r="B1079" s="0" t="s">
        <v>1158</v>
      </c>
      <c r="C1079" s="0" t="n">
        <v>23.913</v>
      </c>
      <c r="D1079" s="0" t="n">
        <v>7.161</v>
      </c>
      <c r="E1079" s="0" t="n">
        <v>10.507</v>
      </c>
      <c r="F1079" s="0" t="s">
        <v>1260</v>
      </c>
      <c r="G1079" s="0" t="n">
        <v>18</v>
      </c>
    </row>
    <row r="1080" customFormat="false" ht="12.75" hidden="false" customHeight="false" outlineLevel="0" collapsed="false">
      <c r="A1080" s="0" t="s">
        <v>363</v>
      </c>
      <c r="B1080" s="0" t="s">
        <v>1170</v>
      </c>
      <c r="C1080" s="0" t="n">
        <v>17.847</v>
      </c>
      <c r="D1080" s="0" t="n">
        <v>9.212</v>
      </c>
      <c r="E1080" s="0" t="n">
        <v>13.239</v>
      </c>
      <c r="F1080" s="0" t="s">
        <v>1260</v>
      </c>
      <c r="G1080" s="0" t="n">
        <v>18</v>
      </c>
    </row>
    <row r="1081" customFormat="false" ht="12.75" hidden="false" customHeight="false" outlineLevel="0" collapsed="false">
      <c r="A1081" s="0" t="s">
        <v>363</v>
      </c>
      <c r="B1081" s="0" t="s">
        <v>1142</v>
      </c>
      <c r="C1081" s="0" t="n">
        <v>165.075</v>
      </c>
      <c r="D1081" s="0" t="n">
        <v>58.811</v>
      </c>
      <c r="E1081" s="0" t="n">
        <v>65.838</v>
      </c>
      <c r="F1081" s="0" t="s">
        <v>1260</v>
      </c>
      <c r="G1081" s="0" t="n">
        <v>18</v>
      </c>
    </row>
    <row r="1082" customFormat="false" ht="12.75" hidden="false" customHeight="false" outlineLevel="0" collapsed="false">
      <c r="A1082" s="0" t="s">
        <v>363</v>
      </c>
      <c r="B1082" s="0" t="s">
        <v>1172</v>
      </c>
      <c r="C1082" s="0" t="n">
        <v>10.492</v>
      </c>
      <c r="D1082" s="0" t="n">
        <v>5.877</v>
      </c>
      <c r="E1082" s="0" t="n">
        <v>6.9</v>
      </c>
      <c r="F1082" s="0" t="s">
        <v>1260</v>
      </c>
      <c r="G1082" s="0" t="n">
        <v>18</v>
      </c>
    </row>
    <row r="1083" customFormat="false" ht="12.75" hidden="false" customHeight="false" outlineLevel="0" collapsed="false">
      <c r="A1083" s="0" t="s">
        <v>363</v>
      </c>
      <c r="B1083" s="0" t="s">
        <v>1144</v>
      </c>
      <c r="C1083" s="0" t="n">
        <v>24.316</v>
      </c>
      <c r="D1083" s="0" t="n">
        <v>16.86</v>
      </c>
      <c r="E1083" s="0" t="n">
        <v>14.587</v>
      </c>
      <c r="F1083" s="0" t="s">
        <v>1260</v>
      </c>
      <c r="G1083" s="0" t="n">
        <v>18</v>
      </c>
    </row>
    <row r="1084" customFormat="false" ht="12.75" hidden="false" customHeight="false" outlineLevel="0" collapsed="false">
      <c r="A1084" s="0" t="s">
        <v>363</v>
      </c>
      <c r="B1084" s="0" t="s">
        <v>1146</v>
      </c>
      <c r="C1084" s="0" t="n">
        <v>100.722</v>
      </c>
      <c r="D1084" s="0" t="n">
        <v>36.06</v>
      </c>
      <c r="E1084" s="0" t="n">
        <v>45.69</v>
      </c>
      <c r="F1084" s="0" t="s">
        <v>1260</v>
      </c>
      <c r="G1084" s="0" t="n">
        <v>18</v>
      </c>
    </row>
    <row r="1085" customFormat="false" ht="12.75" hidden="false" customHeight="false" outlineLevel="0" collapsed="false">
      <c r="A1085" s="0" t="s">
        <v>363</v>
      </c>
      <c r="B1085" s="0" t="s">
        <v>1174</v>
      </c>
      <c r="C1085" s="0" t="n">
        <v>22.635</v>
      </c>
      <c r="D1085" s="0" t="n">
        <v>4.975</v>
      </c>
      <c r="E1085" s="0" t="n">
        <v>10.035</v>
      </c>
      <c r="F1085" s="0" t="s">
        <v>1260</v>
      </c>
      <c r="G1085" s="0" t="n">
        <v>18</v>
      </c>
    </row>
    <row r="1086" customFormat="false" ht="12.75" hidden="false" customHeight="false" outlineLevel="0" collapsed="false">
      <c r="A1086" s="0" t="s">
        <v>363</v>
      </c>
      <c r="B1086" s="0" t="s">
        <v>1177</v>
      </c>
      <c r="C1086" s="0" t="n">
        <v>78.256</v>
      </c>
      <c r="D1086" s="0" t="n">
        <v>24.077</v>
      </c>
      <c r="E1086" s="0" t="n">
        <v>27.38</v>
      </c>
      <c r="F1086" s="0" t="s">
        <v>1260</v>
      </c>
      <c r="G1086" s="0" t="n">
        <v>18</v>
      </c>
    </row>
    <row r="1087" customFormat="false" ht="12.75" hidden="false" customHeight="false" outlineLevel="0" collapsed="false">
      <c r="A1087" s="0" t="s">
        <v>363</v>
      </c>
      <c r="B1087" s="0" t="s">
        <v>389</v>
      </c>
      <c r="C1087" s="0" t="n">
        <v>93.425</v>
      </c>
      <c r="D1087" s="0" t="n">
        <v>39.449</v>
      </c>
      <c r="E1087" s="0" t="n">
        <v>43.6</v>
      </c>
      <c r="F1087" s="0" t="s">
        <v>1538</v>
      </c>
      <c r="G1087" s="0" t="n">
        <v>18</v>
      </c>
    </row>
    <row r="1088" customFormat="false" ht="12.75" hidden="false" customHeight="false" outlineLevel="0" collapsed="false">
      <c r="A1088" s="0" t="s">
        <v>363</v>
      </c>
      <c r="B1088" s="0" t="s">
        <v>381</v>
      </c>
      <c r="C1088" s="0" t="n">
        <v>9.616</v>
      </c>
      <c r="D1088" s="0" t="n">
        <v>3.507</v>
      </c>
      <c r="E1088" s="0" t="n">
        <v>3.984</v>
      </c>
      <c r="F1088" s="0" t="s">
        <v>1538</v>
      </c>
      <c r="G1088" s="0" t="n">
        <v>18</v>
      </c>
    </row>
    <row r="1089" customFormat="false" ht="12.75" hidden="false" customHeight="false" outlineLevel="0" collapsed="false">
      <c r="A1089" s="0" t="s">
        <v>363</v>
      </c>
      <c r="B1089" s="0" t="s">
        <v>385</v>
      </c>
      <c r="C1089" s="0" t="n">
        <v>106.386</v>
      </c>
      <c r="D1089" s="0" t="n">
        <v>45.733</v>
      </c>
      <c r="E1089" s="0" t="n">
        <v>41.568</v>
      </c>
      <c r="F1089" s="0" t="s">
        <v>1538</v>
      </c>
      <c r="G1089" s="0" t="n">
        <v>18</v>
      </c>
    </row>
    <row r="1090" customFormat="false" ht="12.75" hidden="false" customHeight="false" outlineLevel="0" collapsed="false">
      <c r="A1090" s="0" t="s">
        <v>363</v>
      </c>
      <c r="B1090" s="0" t="s">
        <v>397</v>
      </c>
      <c r="C1090" s="0" t="n">
        <v>8.637</v>
      </c>
      <c r="D1090" s="0" t="n">
        <v>2.683</v>
      </c>
      <c r="E1090" s="0" t="n">
        <v>4.364</v>
      </c>
      <c r="F1090" s="0" t="s">
        <v>1538</v>
      </c>
      <c r="G1090" s="0" t="n">
        <v>18</v>
      </c>
    </row>
    <row r="1091" customFormat="false" ht="12.75" hidden="false" customHeight="false" outlineLevel="0" collapsed="false">
      <c r="A1091" s="0" t="s">
        <v>363</v>
      </c>
      <c r="B1091" s="0" t="s">
        <v>393</v>
      </c>
      <c r="C1091" s="0" t="n">
        <v>12.117</v>
      </c>
      <c r="D1091" s="0" t="n">
        <v>3.313</v>
      </c>
      <c r="E1091" s="0" t="n">
        <v>4.944</v>
      </c>
      <c r="F1091" s="0" t="s">
        <v>1538</v>
      </c>
      <c r="G1091" s="0" t="n">
        <v>18</v>
      </c>
    </row>
    <row r="1092" customFormat="false" ht="12.75" hidden="false" customHeight="false" outlineLevel="0" collapsed="false">
      <c r="A1092" s="0" t="s">
        <v>363</v>
      </c>
      <c r="B1092" s="0" t="s">
        <v>400</v>
      </c>
      <c r="C1092" s="0" t="n">
        <v>9.281</v>
      </c>
      <c r="D1092" s="0" t="n">
        <v>3.829</v>
      </c>
      <c r="E1092" s="0" t="n">
        <v>4.635</v>
      </c>
      <c r="F1092" s="0" t="s">
        <v>1538</v>
      </c>
      <c r="G1092" s="0" t="n">
        <v>18</v>
      </c>
    </row>
    <row r="1093" customFormat="false" ht="12.75" hidden="false" customHeight="false" outlineLevel="0" collapsed="false">
      <c r="A1093" s="0" t="s">
        <v>363</v>
      </c>
      <c r="B1093" s="0" t="s">
        <v>403</v>
      </c>
      <c r="C1093" s="0" t="n">
        <v>5.957</v>
      </c>
      <c r="D1093" s="0" t="n">
        <v>4.798</v>
      </c>
      <c r="E1093" s="0" t="n">
        <v>0.11</v>
      </c>
      <c r="F1093" s="0" t="s">
        <v>1538</v>
      </c>
      <c r="G1093" s="0" t="n">
        <v>18</v>
      </c>
    </row>
    <row r="1094" customFormat="false" ht="12.75" hidden="false" customHeight="false" outlineLevel="0" collapsed="false">
      <c r="A1094" s="0" t="s">
        <v>363</v>
      </c>
      <c r="B1094" s="0" t="s">
        <v>405</v>
      </c>
      <c r="C1094" s="0" t="n">
        <v>73.826</v>
      </c>
      <c r="D1094" s="0" t="n">
        <v>24.436</v>
      </c>
      <c r="E1094" s="0" t="n">
        <v>64.595</v>
      </c>
      <c r="F1094" s="0" t="s">
        <v>1538</v>
      </c>
      <c r="G1094" s="0" t="n">
        <v>18</v>
      </c>
    </row>
    <row r="1095" customFormat="false" ht="12.75" hidden="false" customHeight="false" outlineLevel="0" collapsed="false">
      <c r="A1095" s="0" t="s">
        <v>363</v>
      </c>
      <c r="B1095" s="0" t="s">
        <v>407</v>
      </c>
      <c r="C1095" s="0" t="n">
        <v>20.299</v>
      </c>
      <c r="D1095" s="0" t="n">
        <v>11.18</v>
      </c>
      <c r="E1095" s="0" t="n">
        <v>18.747</v>
      </c>
      <c r="F1095" s="0" t="s">
        <v>1538</v>
      </c>
      <c r="G1095" s="0" t="n">
        <v>18</v>
      </c>
    </row>
    <row r="1096" customFormat="false" ht="12.75" hidden="false" customHeight="false" outlineLevel="0" collapsed="false">
      <c r="A1096" s="0" t="s">
        <v>363</v>
      </c>
      <c r="B1096" s="0" t="s">
        <v>411</v>
      </c>
      <c r="C1096" s="0" t="n">
        <v>8.936</v>
      </c>
      <c r="D1096" s="0" t="n">
        <v>4.33</v>
      </c>
      <c r="E1096" s="0" t="n">
        <v>5.267</v>
      </c>
      <c r="F1096" s="0" t="s">
        <v>1538</v>
      </c>
      <c r="G1096" s="0" t="n">
        <v>18</v>
      </c>
    </row>
    <row r="1097" customFormat="false" ht="12.75" hidden="false" customHeight="false" outlineLevel="0" collapsed="false">
      <c r="A1097" s="0" t="s">
        <v>363</v>
      </c>
      <c r="B1097" s="0" t="s">
        <v>413</v>
      </c>
      <c r="C1097" s="0" t="n">
        <v>0</v>
      </c>
      <c r="D1097" s="0" t="n">
        <v>0</v>
      </c>
      <c r="E1097" s="0" t="n">
        <v>0</v>
      </c>
      <c r="F1097" s="0" t="s">
        <v>1538</v>
      </c>
      <c r="G1097" s="0" t="n">
        <v>18</v>
      </c>
    </row>
    <row r="1098" customFormat="false" ht="12.75" hidden="false" customHeight="false" outlineLevel="0" collapsed="false">
      <c r="A1098" s="0" t="s">
        <v>363</v>
      </c>
      <c r="B1098" s="0" t="s">
        <v>416</v>
      </c>
      <c r="C1098" s="0" t="n">
        <v>8.464</v>
      </c>
      <c r="D1098" s="0" t="n">
        <v>4.281</v>
      </c>
      <c r="E1098" s="0" t="n">
        <v>4.929</v>
      </c>
      <c r="F1098" s="0" t="s">
        <v>1538</v>
      </c>
      <c r="G1098" s="0" t="n">
        <v>18</v>
      </c>
    </row>
    <row r="1099" customFormat="false" ht="12.75" hidden="false" customHeight="false" outlineLevel="0" collapsed="false">
      <c r="A1099" s="0" t="s">
        <v>363</v>
      </c>
      <c r="B1099" s="0" t="s">
        <v>419</v>
      </c>
      <c r="C1099" s="0" t="n">
        <v>54.595</v>
      </c>
      <c r="D1099" s="0" t="n">
        <v>17.634</v>
      </c>
      <c r="E1099" s="0" t="n">
        <v>31.01</v>
      </c>
      <c r="F1099" s="0" t="s">
        <v>1538</v>
      </c>
      <c r="G1099" s="0" t="n">
        <v>18</v>
      </c>
    </row>
    <row r="1100" customFormat="false" ht="12.75" hidden="false" customHeight="false" outlineLevel="0" collapsed="false">
      <c r="A1100" s="0" t="s">
        <v>363</v>
      </c>
      <c r="B1100" s="0" t="s">
        <v>422</v>
      </c>
      <c r="C1100" s="0" t="n">
        <v>19.931</v>
      </c>
      <c r="D1100" s="0" t="n">
        <v>5.694</v>
      </c>
      <c r="E1100" s="0" t="n">
        <v>8.649</v>
      </c>
      <c r="F1100" s="0" t="s">
        <v>1538</v>
      </c>
      <c r="G1100" s="0" t="n">
        <v>18</v>
      </c>
    </row>
    <row r="1101" customFormat="false" ht="12.75" hidden="false" customHeight="false" outlineLevel="0" collapsed="false">
      <c r="A1101" s="0" t="s">
        <v>363</v>
      </c>
      <c r="B1101" s="0" t="s">
        <v>434</v>
      </c>
      <c r="C1101" s="0" t="n">
        <v>1.902</v>
      </c>
      <c r="D1101" s="0" t="n">
        <v>9.643</v>
      </c>
      <c r="E1101" s="0" t="n">
        <v>14.533</v>
      </c>
      <c r="F1101" s="0" t="s">
        <v>1538</v>
      </c>
      <c r="G1101" s="0" t="n">
        <v>18</v>
      </c>
    </row>
    <row r="1102" customFormat="false" ht="12.75" hidden="false" customHeight="false" outlineLevel="0" collapsed="false">
      <c r="A1102" s="0" t="s">
        <v>363</v>
      </c>
      <c r="B1102" s="0" t="s">
        <v>426</v>
      </c>
      <c r="C1102" s="0" t="n">
        <v>9.435</v>
      </c>
      <c r="D1102" s="0" t="n">
        <v>4.566</v>
      </c>
      <c r="E1102" s="0" t="n">
        <v>6.726</v>
      </c>
      <c r="F1102" s="0" t="s">
        <v>1538</v>
      </c>
      <c r="G1102" s="0" t="n">
        <v>18</v>
      </c>
    </row>
    <row r="1103" customFormat="false" ht="12.75" hidden="false" customHeight="false" outlineLevel="0" collapsed="false">
      <c r="A1103" s="0" t="s">
        <v>363</v>
      </c>
      <c r="B1103" s="0" t="s">
        <v>429</v>
      </c>
      <c r="C1103" s="0" t="n">
        <v>45.929</v>
      </c>
      <c r="D1103" s="0" t="n">
        <v>21.094</v>
      </c>
      <c r="E1103" s="0" t="n">
        <v>21.932</v>
      </c>
      <c r="F1103" s="0" t="s">
        <v>1538</v>
      </c>
      <c r="G1103" s="0" t="n">
        <v>18</v>
      </c>
    </row>
    <row r="1104" customFormat="false" ht="12.75" hidden="false" customHeight="false" outlineLevel="0" collapsed="false">
      <c r="A1104" s="0" t="s">
        <v>363</v>
      </c>
      <c r="B1104" s="0" t="s">
        <v>432</v>
      </c>
      <c r="C1104" s="0" t="n">
        <v>67.044</v>
      </c>
      <c r="D1104" s="0" t="n">
        <v>26.518</v>
      </c>
      <c r="E1104" s="0" t="n">
        <v>26.906</v>
      </c>
      <c r="F1104" s="0" t="s">
        <v>1538</v>
      </c>
      <c r="G1104" s="0" t="n">
        <v>18</v>
      </c>
    </row>
    <row r="1105" customFormat="false" ht="12.75" hidden="false" customHeight="false" outlineLevel="0" collapsed="false">
      <c r="A1105" s="0" t="s">
        <v>363</v>
      </c>
      <c r="B1105" s="0" t="s">
        <v>436</v>
      </c>
      <c r="C1105" s="0" t="n">
        <v>8.528</v>
      </c>
      <c r="D1105" s="0" t="n">
        <v>5.276</v>
      </c>
      <c r="E1105" s="0" t="n">
        <v>6.368</v>
      </c>
      <c r="F1105" s="0" t="s">
        <v>1538</v>
      </c>
      <c r="G1105" s="0" t="n">
        <v>18</v>
      </c>
    </row>
    <row r="1106" customFormat="false" ht="12.75" hidden="false" customHeight="false" outlineLevel="0" collapsed="false">
      <c r="A1106" s="0" t="s">
        <v>363</v>
      </c>
      <c r="B1106" s="0" t="s">
        <v>438</v>
      </c>
      <c r="C1106" s="0" t="n">
        <v>40.934</v>
      </c>
      <c r="D1106" s="0" t="n">
        <v>7.034</v>
      </c>
      <c r="E1106" s="0" t="n">
        <v>11.896</v>
      </c>
      <c r="F1106" s="0" t="s">
        <v>1538</v>
      </c>
      <c r="G1106" s="0" t="n">
        <v>18</v>
      </c>
    </row>
    <row r="1107" customFormat="false" ht="12.75" hidden="false" customHeight="false" outlineLevel="0" collapsed="false">
      <c r="A1107" s="0" t="s">
        <v>363</v>
      </c>
      <c r="B1107" s="0" t="s">
        <v>441</v>
      </c>
      <c r="C1107" s="0" t="n">
        <v>135.853</v>
      </c>
      <c r="D1107" s="0" t="n">
        <v>54.378</v>
      </c>
      <c r="E1107" s="0" t="n">
        <v>55.639</v>
      </c>
      <c r="F1107" s="0" t="s">
        <v>1538</v>
      </c>
      <c r="G1107" s="0" t="n">
        <v>18</v>
      </c>
    </row>
    <row r="1108" customFormat="false" ht="12.75" hidden="false" customHeight="false" outlineLevel="0" collapsed="false">
      <c r="A1108" s="0" t="s">
        <v>363</v>
      </c>
      <c r="B1108" s="0" t="s">
        <v>448</v>
      </c>
      <c r="C1108" s="0" t="n">
        <v>0</v>
      </c>
      <c r="D1108" s="0" t="n">
        <v>0</v>
      </c>
      <c r="E1108" s="0" t="n">
        <v>0</v>
      </c>
      <c r="F1108" s="0" t="s">
        <v>1538</v>
      </c>
      <c r="G1108" s="0" t="n">
        <v>18</v>
      </c>
    </row>
    <row r="1109" customFormat="false" ht="12.75" hidden="false" customHeight="false" outlineLevel="0" collapsed="false">
      <c r="A1109" s="0" t="s">
        <v>363</v>
      </c>
      <c r="B1109" s="0" t="s">
        <v>450</v>
      </c>
      <c r="C1109" s="0" t="n">
        <v>0.791</v>
      </c>
      <c r="D1109" s="0" t="n">
        <v>11.512</v>
      </c>
      <c r="E1109" s="0" t="n">
        <v>18.219</v>
      </c>
      <c r="F1109" s="0" t="s">
        <v>1538</v>
      </c>
      <c r="G1109" s="0" t="n">
        <v>18</v>
      </c>
    </row>
    <row r="1110" customFormat="false" ht="12.75" hidden="false" customHeight="false" outlineLevel="0" collapsed="false">
      <c r="A1110" s="0" t="s">
        <v>363</v>
      </c>
      <c r="B1110" s="0" t="s">
        <v>444</v>
      </c>
      <c r="C1110" s="0" t="n">
        <v>110.633</v>
      </c>
      <c r="D1110" s="0" t="n">
        <v>34.142</v>
      </c>
      <c r="E1110" s="0" t="n">
        <v>53.582</v>
      </c>
      <c r="F1110" s="0" t="s">
        <v>1538</v>
      </c>
      <c r="G1110" s="0" t="n">
        <v>18</v>
      </c>
    </row>
    <row r="1111" customFormat="false" ht="12.75" hidden="false" customHeight="false" outlineLevel="0" collapsed="false">
      <c r="A1111" s="0" t="s">
        <v>363</v>
      </c>
      <c r="B1111" s="0" t="s">
        <v>452</v>
      </c>
      <c r="C1111" s="0" t="n">
        <v>85.24</v>
      </c>
      <c r="D1111" s="0" t="n">
        <v>9.655</v>
      </c>
      <c r="E1111" s="0" t="n">
        <v>69.185</v>
      </c>
      <c r="F1111" s="0" t="s">
        <v>1538</v>
      </c>
      <c r="G1111" s="0" t="n">
        <v>18</v>
      </c>
    </row>
    <row r="1112" customFormat="false" ht="12.75" hidden="false" customHeight="false" outlineLevel="0" collapsed="false">
      <c r="A1112" s="0" t="s">
        <v>363</v>
      </c>
      <c r="B1112" s="0" t="s">
        <v>455</v>
      </c>
      <c r="C1112" s="0" t="n">
        <v>84.88</v>
      </c>
      <c r="D1112" s="0" t="n">
        <v>16.331</v>
      </c>
      <c r="E1112" s="0" t="n">
        <v>35.239</v>
      </c>
      <c r="F1112" s="0" t="s">
        <v>1538</v>
      </c>
      <c r="G1112" s="0" t="n">
        <v>18</v>
      </c>
    </row>
    <row r="1113" customFormat="false" ht="12.75" hidden="false" customHeight="false" outlineLevel="0" collapsed="false">
      <c r="A1113" s="0" t="s">
        <v>363</v>
      </c>
      <c r="B1113" s="0" t="s">
        <v>459</v>
      </c>
      <c r="C1113" s="0" t="n">
        <v>143.781</v>
      </c>
      <c r="D1113" s="0" t="n">
        <v>49.292</v>
      </c>
      <c r="E1113" s="0" t="n">
        <v>66.165</v>
      </c>
      <c r="F1113" s="0" t="s">
        <v>1538</v>
      </c>
      <c r="G1113" s="0" t="n">
        <v>18</v>
      </c>
    </row>
    <row r="1114" customFormat="false" ht="12.75" hidden="false" customHeight="false" outlineLevel="0" collapsed="false">
      <c r="A1114" s="0" t="s">
        <v>363</v>
      </c>
      <c r="B1114" s="0" t="s">
        <v>463</v>
      </c>
      <c r="C1114" s="0" t="n">
        <v>56.326</v>
      </c>
      <c r="D1114" s="0" t="n">
        <v>19.2</v>
      </c>
      <c r="E1114" s="0" t="n">
        <v>27.351</v>
      </c>
      <c r="F1114" s="0" t="s">
        <v>1538</v>
      </c>
      <c r="G1114" s="0" t="n">
        <v>18</v>
      </c>
    </row>
    <row r="1115" customFormat="false" ht="12.75" hidden="false" customHeight="false" outlineLevel="0" collapsed="false">
      <c r="A1115" s="0" t="s">
        <v>363</v>
      </c>
      <c r="B1115" s="0" t="s">
        <v>467</v>
      </c>
      <c r="C1115" s="0" t="n">
        <v>24.169</v>
      </c>
      <c r="D1115" s="0" t="n">
        <v>-32.403</v>
      </c>
      <c r="E1115" s="0" t="n">
        <v>-28.502</v>
      </c>
      <c r="F1115" s="0" t="s">
        <v>1538</v>
      </c>
      <c r="G1115" s="0" t="n">
        <v>18</v>
      </c>
    </row>
    <row r="1116" customFormat="false" ht="12.75" hidden="false" customHeight="false" outlineLevel="0" collapsed="false">
      <c r="A1116" s="0" t="s">
        <v>363</v>
      </c>
      <c r="B1116" s="0" t="s">
        <v>469</v>
      </c>
      <c r="C1116" s="0" t="n">
        <v>8.193</v>
      </c>
      <c r="D1116" s="0" t="n">
        <v>4.154</v>
      </c>
      <c r="E1116" s="0" t="n">
        <v>5.199</v>
      </c>
      <c r="F1116" s="0" t="s">
        <v>1538</v>
      </c>
      <c r="G1116" s="0" t="n">
        <v>18</v>
      </c>
    </row>
    <row r="1117" customFormat="false" ht="12.75" hidden="false" customHeight="false" outlineLevel="0" collapsed="false">
      <c r="A1117" s="0" t="s">
        <v>363</v>
      </c>
      <c r="B1117" s="0" t="s">
        <v>471</v>
      </c>
      <c r="C1117" s="0" t="n">
        <v>271.811</v>
      </c>
      <c r="D1117" s="0" t="n">
        <v>90.486</v>
      </c>
      <c r="E1117" s="0" t="n">
        <v>126.947</v>
      </c>
      <c r="F1117" s="0" t="s">
        <v>1538</v>
      </c>
      <c r="G1117" s="0" t="n">
        <v>18</v>
      </c>
    </row>
    <row r="1118" customFormat="false" ht="12.75" hidden="false" customHeight="false" outlineLevel="0" collapsed="false">
      <c r="A1118" s="0" t="s">
        <v>363</v>
      </c>
      <c r="B1118" s="0" t="s">
        <v>474</v>
      </c>
      <c r="C1118" s="0" t="n">
        <v>6.421</v>
      </c>
      <c r="D1118" s="0" t="n">
        <v>8.048</v>
      </c>
      <c r="E1118" s="0" t="n">
        <v>11.657</v>
      </c>
      <c r="F1118" s="0" t="s">
        <v>1538</v>
      </c>
      <c r="G1118" s="0" t="n">
        <v>18</v>
      </c>
    </row>
    <row r="1119" customFormat="false" ht="12.75" hidden="false" customHeight="false" outlineLevel="0" collapsed="false">
      <c r="A1119" s="0" t="s">
        <v>363</v>
      </c>
      <c r="B1119" s="0" t="s">
        <v>476</v>
      </c>
      <c r="C1119" s="0" t="n">
        <v>53.991</v>
      </c>
      <c r="D1119" s="0" t="n">
        <v>24.09</v>
      </c>
      <c r="E1119" s="0" t="n">
        <v>25.478</v>
      </c>
      <c r="F1119" s="0" t="s">
        <v>1538</v>
      </c>
      <c r="G1119" s="0" t="n">
        <v>18</v>
      </c>
    </row>
    <row r="1120" customFormat="false" ht="12.75" hidden="false" customHeight="false" outlineLevel="0" collapsed="false">
      <c r="A1120" s="0" t="s">
        <v>363</v>
      </c>
      <c r="B1120" s="0" t="s">
        <v>479</v>
      </c>
      <c r="C1120" s="0" t="n">
        <v>11.328</v>
      </c>
      <c r="D1120" s="0" t="n">
        <v>5.732</v>
      </c>
      <c r="E1120" s="0" t="n">
        <v>6.976</v>
      </c>
      <c r="F1120" s="0" t="s">
        <v>1538</v>
      </c>
      <c r="G1120" s="0" t="n">
        <v>18</v>
      </c>
    </row>
    <row r="1121" customFormat="false" ht="12.75" hidden="false" customHeight="false" outlineLevel="0" collapsed="false">
      <c r="A1121" s="0" t="s">
        <v>363</v>
      </c>
      <c r="B1121" s="0" t="s">
        <v>487</v>
      </c>
      <c r="C1121" s="0" t="n">
        <v>89.598</v>
      </c>
      <c r="D1121" s="0" t="n">
        <v>31.196</v>
      </c>
      <c r="E1121" s="0" t="n">
        <v>51.654</v>
      </c>
      <c r="F1121" s="0" t="s">
        <v>1538</v>
      </c>
      <c r="G1121" s="0" t="n">
        <v>18</v>
      </c>
    </row>
    <row r="1122" customFormat="false" ht="12.75" hidden="false" customHeight="false" outlineLevel="0" collapsed="false">
      <c r="A1122" s="0" t="s">
        <v>363</v>
      </c>
      <c r="B1122" s="0" t="s">
        <v>485</v>
      </c>
      <c r="C1122" s="0" t="n">
        <v>10.114</v>
      </c>
      <c r="D1122" s="0" t="n">
        <v>4.649</v>
      </c>
      <c r="E1122" s="0" t="n">
        <v>6.995</v>
      </c>
      <c r="F1122" s="0" t="s">
        <v>1538</v>
      </c>
      <c r="G1122" s="0" t="n">
        <v>18</v>
      </c>
    </row>
    <row r="1123" customFormat="false" ht="12.75" hidden="false" customHeight="false" outlineLevel="0" collapsed="false">
      <c r="A1123" s="0" t="s">
        <v>363</v>
      </c>
      <c r="B1123" s="0" t="s">
        <v>481</v>
      </c>
      <c r="C1123" s="0" t="n">
        <v>135.588</v>
      </c>
      <c r="D1123" s="0" t="n">
        <v>38.226</v>
      </c>
      <c r="E1123" s="0" t="n">
        <v>53.291</v>
      </c>
      <c r="F1123" s="0" t="s">
        <v>1538</v>
      </c>
      <c r="G1123" s="0" t="n">
        <v>18</v>
      </c>
    </row>
    <row r="1124" customFormat="false" ht="12.75" hidden="false" customHeight="false" outlineLevel="0" collapsed="false">
      <c r="A1124" s="0" t="s">
        <v>363</v>
      </c>
      <c r="B1124" s="0" t="s">
        <v>496</v>
      </c>
      <c r="C1124" s="0" t="n">
        <v>86.256</v>
      </c>
      <c r="D1124" s="0" t="n">
        <v>28.363</v>
      </c>
      <c r="E1124" s="0" t="n">
        <v>36.165</v>
      </c>
      <c r="F1124" s="0" t="s">
        <v>1538</v>
      </c>
      <c r="G1124" s="0" t="n">
        <v>18</v>
      </c>
    </row>
    <row r="1125" customFormat="false" ht="12.75" hidden="false" customHeight="false" outlineLevel="0" collapsed="false">
      <c r="A1125" s="0" t="s">
        <v>363</v>
      </c>
      <c r="B1125" s="0" t="s">
        <v>490</v>
      </c>
      <c r="C1125" s="0" t="n">
        <v>248.777</v>
      </c>
      <c r="D1125" s="0" t="n">
        <v>80.321</v>
      </c>
      <c r="E1125" s="0" t="n">
        <v>78.809</v>
      </c>
      <c r="F1125" s="0" t="s">
        <v>1538</v>
      </c>
      <c r="G1125" s="0" t="n">
        <v>18</v>
      </c>
    </row>
    <row r="1126" customFormat="false" ht="12.75" hidden="false" customHeight="false" outlineLevel="0" collapsed="false">
      <c r="A1126" s="0" t="s">
        <v>363</v>
      </c>
      <c r="B1126" s="0" t="s">
        <v>500</v>
      </c>
      <c r="C1126" s="0" t="n">
        <v>2.898</v>
      </c>
      <c r="D1126" s="0" t="n">
        <v>1.937</v>
      </c>
      <c r="E1126" s="0" t="n">
        <v>2.348</v>
      </c>
      <c r="F1126" s="0" t="s">
        <v>1538</v>
      </c>
      <c r="G1126" s="0" t="n">
        <v>18</v>
      </c>
    </row>
    <row r="1127" customFormat="false" ht="12.75" hidden="false" customHeight="false" outlineLevel="0" collapsed="false">
      <c r="A1127" s="0" t="s">
        <v>363</v>
      </c>
      <c r="B1127" s="0" t="s">
        <v>505</v>
      </c>
      <c r="C1127" s="0" t="n">
        <v>97.442</v>
      </c>
      <c r="D1127" s="0" t="n">
        <v>31.731</v>
      </c>
      <c r="E1127" s="0" t="n">
        <v>39.375</v>
      </c>
      <c r="F1127" s="0" t="s">
        <v>1538</v>
      </c>
      <c r="G1127" s="0" t="n">
        <v>18</v>
      </c>
    </row>
    <row r="1128" customFormat="false" ht="12.75" hidden="false" customHeight="false" outlineLevel="0" collapsed="false">
      <c r="A1128" s="0" t="s">
        <v>363</v>
      </c>
      <c r="B1128" s="0" t="s">
        <v>493</v>
      </c>
      <c r="C1128" s="0" t="n">
        <v>198.696</v>
      </c>
      <c r="D1128" s="0" t="n">
        <v>66.513</v>
      </c>
      <c r="E1128" s="0" t="n">
        <v>68.047</v>
      </c>
      <c r="F1128" s="0" t="s">
        <v>1538</v>
      </c>
      <c r="G1128" s="0" t="n">
        <v>18</v>
      </c>
    </row>
    <row r="1129" customFormat="false" ht="12.75" hidden="false" customHeight="false" outlineLevel="0" collapsed="false">
      <c r="A1129" s="0" t="s">
        <v>363</v>
      </c>
      <c r="B1129" s="0" t="s">
        <v>508</v>
      </c>
      <c r="C1129" s="0" t="n">
        <v>3.68</v>
      </c>
      <c r="D1129" s="0" t="n">
        <v>1.545</v>
      </c>
      <c r="E1129" s="0" t="n">
        <v>1.905</v>
      </c>
      <c r="F1129" s="0" t="s">
        <v>1538</v>
      </c>
      <c r="G1129" s="0" t="n">
        <v>18</v>
      </c>
    </row>
    <row r="1130" customFormat="false" ht="12.75" hidden="false" customHeight="false" outlineLevel="0" collapsed="false">
      <c r="A1130" s="0" t="s">
        <v>363</v>
      </c>
      <c r="B1130" s="0" t="s">
        <v>510</v>
      </c>
      <c r="C1130" s="0" t="n">
        <v>2.348</v>
      </c>
      <c r="D1130" s="0" t="n">
        <v>1.434</v>
      </c>
      <c r="E1130" s="0" t="n">
        <v>1.784</v>
      </c>
      <c r="F1130" s="0" t="s">
        <v>1538</v>
      </c>
      <c r="G1130" s="0" t="n">
        <v>18</v>
      </c>
    </row>
    <row r="1131" customFormat="false" ht="12.75" hidden="false" customHeight="false" outlineLevel="0" collapsed="false">
      <c r="A1131" s="0" t="s">
        <v>363</v>
      </c>
      <c r="B1131" s="0" t="s">
        <v>512</v>
      </c>
      <c r="C1131" s="0" t="n">
        <v>21.655</v>
      </c>
      <c r="D1131" s="0" t="n">
        <v>6.885</v>
      </c>
      <c r="E1131" s="0" t="n">
        <v>10.221</v>
      </c>
      <c r="F1131" s="0" t="s">
        <v>1538</v>
      </c>
      <c r="G1131" s="0" t="n">
        <v>18</v>
      </c>
    </row>
    <row r="1132" customFormat="false" ht="12.75" hidden="false" customHeight="false" outlineLevel="0" collapsed="false">
      <c r="A1132" s="0" t="s">
        <v>363</v>
      </c>
      <c r="B1132" s="0" t="s">
        <v>502</v>
      </c>
      <c r="C1132" s="0" t="n">
        <v>55.323</v>
      </c>
      <c r="D1132" s="0" t="n">
        <v>30.396</v>
      </c>
      <c r="E1132" s="0" t="n">
        <v>67.933</v>
      </c>
      <c r="F1132" s="0" t="s">
        <v>1538</v>
      </c>
      <c r="G1132" s="0" t="n">
        <v>18</v>
      </c>
    </row>
    <row r="1133" customFormat="false" ht="12.75" hidden="false" customHeight="false" outlineLevel="0" collapsed="false">
      <c r="A1133" s="0" t="s">
        <v>363</v>
      </c>
      <c r="B1133" s="0" t="s">
        <v>514</v>
      </c>
      <c r="C1133" s="0" t="n">
        <v>12.191</v>
      </c>
      <c r="D1133" s="0" t="n">
        <v>6.03</v>
      </c>
      <c r="E1133" s="0" t="n">
        <v>7.42</v>
      </c>
      <c r="F1133" s="0" t="s">
        <v>1538</v>
      </c>
      <c r="G1133" s="0" t="n">
        <v>18</v>
      </c>
    </row>
    <row r="1134" customFormat="false" ht="12.75" hidden="false" customHeight="false" outlineLevel="0" collapsed="false">
      <c r="A1134" s="0" t="s">
        <v>363</v>
      </c>
      <c r="B1134" s="0" t="s">
        <v>516</v>
      </c>
      <c r="C1134" s="0" t="n">
        <v>162.592</v>
      </c>
      <c r="D1134" s="0" t="n">
        <v>82.058</v>
      </c>
      <c r="E1134" s="0" t="n">
        <v>125.185</v>
      </c>
      <c r="F1134" s="0" t="s">
        <v>1538</v>
      </c>
      <c r="G1134" s="0" t="n">
        <v>18</v>
      </c>
    </row>
    <row r="1135" customFormat="false" ht="12.75" hidden="false" customHeight="false" outlineLevel="0" collapsed="false">
      <c r="A1135" s="0" t="s">
        <v>363</v>
      </c>
      <c r="B1135" s="0" t="s">
        <v>519</v>
      </c>
      <c r="C1135" s="0" t="n">
        <v>47.795</v>
      </c>
      <c r="D1135" s="0" t="n">
        <v>15.509</v>
      </c>
      <c r="E1135" s="0" t="n">
        <v>20.425</v>
      </c>
      <c r="F1135" s="0" t="s">
        <v>1538</v>
      </c>
      <c r="G1135" s="0" t="n">
        <v>18</v>
      </c>
    </row>
    <row r="1136" customFormat="false" ht="12.75" hidden="false" customHeight="false" outlineLevel="0" collapsed="false">
      <c r="A1136" s="0" t="s">
        <v>363</v>
      </c>
      <c r="B1136" s="0" t="s">
        <v>521</v>
      </c>
      <c r="C1136" s="0" t="n">
        <v>86.846</v>
      </c>
      <c r="D1136" s="0" t="n">
        <v>28.118</v>
      </c>
      <c r="E1136" s="0" t="n">
        <v>29.305</v>
      </c>
      <c r="F1136" s="0" t="s">
        <v>1538</v>
      </c>
      <c r="G1136" s="0" t="n">
        <v>18</v>
      </c>
    </row>
    <row r="1137" customFormat="false" ht="12.75" hidden="false" customHeight="false" outlineLevel="0" collapsed="false">
      <c r="A1137" s="0" t="s">
        <v>363</v>
      </c>
      <c r="B1137" s="0" t="s">
        <v>540</v>
      </c>
      <c r="C1137" s="0" t="n">
        <v>9.007</v>
      </c>
      <c r="D1137" s="0" t="n">
        <v>4.831</v>
      </c>
      <c r="E1137" s="0" t="n">
        <v>5.977</v>
      </c>
      <c r="F1137" s="0" t="s">
        <v>1538</v>
      </c>
      <c r="G1137" s="0" t="n">
        <v>18</v>
      </c>
    </row>
    <row r="1138" customFormat="false" ht="12.75" hidden="false" customHeight="false" outlineLevel="0" collapsed="false">
      <c r="A1138" s="0" t="s">
        <v>363</v>
      </c>
      <c r="B1138" s="0" t="s">
        <v>544</v>
      </c>
      <c r="C1138" s="0" t="n">
        <v>0</v>
      </c>
      <c r="D1138" s="0" t="n">
        <v>0.836</v>
      </c>
      <c r="E1138" s="0" t="n">
        <v>1.409</v>
      </c>
      <c r="F1138" s="0" t="s">
        <v>1538</v>
      </c>
      <c r="G1138" s="0" t="n">
        <v>18</v>
      </c>
    </row>
    <row r="1139" customFormat="false" ht="12.75" hidden="false" customHeight="false" outlineLevel="0" collapsed="false">
      <c r="A1139" s="0" t="s">
        <v>363</v>
      </c>
      <c r="B1139" s="0" t="s">
        <v>526</v>
      </c>
      <c r="C1139" s="0" t="n">
        <v>14.786</v>
      </c>
      <c r="D1139" s="0" t="n">
        <v>1.879</v>
      </c>
      <c r="E1139" s="0" t="n">
        <v>7.071</v>
      </c>
      <c r="F1139" s="0" t="s">
        <v>1538</v>
      </c>
      <c r="G1139" s="0" t="n">
        <v>18</v>
      </c>
    </row>
    <row r="1140" customFormat="false" ht="12.75" hidden="false" customHeight="false" outlineLevel="0" collapsed="false">
      <c r="A1140" s="0" t="s">
        <v>363</v>
      </c>
      <c r="B1140" s="0" t="s">
        <v>531</v>
      </c>
      <c r="C1140" s="0" t="n">
        <v>96.406</v>
      </c>
      <c r="D1140" s="0" t="n">
        <v>23.493</v>
      </c>
      <c r="E1140" s="0" t="n">
        <v>43.073</v>
      </c>
      <c r="F1140" s="0" t="s">
        <v>1538</v>
      </c>
      <c r="G1140" s="0" t="n">
        <v>18</v>
      </c>
    </row>
    <row r="1141" customFormat="false" ht="12.75" hidden="false" customHeight="false" outlineLevel="0" collapsed="false">
      <c r="A1141" s="0" t="s">
        <v>363</v>
      </c>
      <c r="B1141" s="0" t="s">
        <v>534</v>
      </c>
      <c r="C1141" s="0" t="n">
        <v>143.592</v>
      </c>
      <c r="D1141" s="0" t="n">
        <v>89.001</v>
      </c>
      <c r="E1141" s="0" t="n">
        <v>51.991</v>
      </c>
      <c r="F1141" s="0" t="s">
        <v>1538</v>
      </c>
      <c r="G1141" s="0" t="n">
        <v>18</v>
      </c>
    </row>
    <row r="1142" customFormat="false" ht="12.75" hidden="false" customHeight="false" outlineLevel="0" collapsed="false">
      <c r="A1142" s="0" t="s">
        <v>363</v>
      </c>
      <c r="B1142" s="0" t="s">
        <v>536</v>
      </c>
      <c r="C1142" s="0" t="n">
        <v>28.66</v>
      </c>
      <c r="D1142" s="0" t="n">
        <v>23.619</v>
      </c>
      <c r="E1142" s="0" t="n">
        <v>30.158</v>
      </c>
      <c r="F1142" s="0" t="s">
        <v>1538</v>
      </c>
      <c r="G1142" s="0" t="n">
        <v>18</v>
      </c>
    </row>
    <row r="1143" customFormat="false" ht="12.75" hidden="false" customHeight="false" outlineLevel="0" collapsed="false">
      <c r="A1143" s="0" t="s">
        <v>363</v>
      </c>
      <c r="B1143" s="0" t="s">
        <v>542</v>
      </c>
      <c r="C1143" s="0" t="n">
        <v>91.789</v>
      </c>
      <c r="D1143" s="0" t="n">
        <v>55.526</v>
      </c>
      <c r="E1143" s="0" t="n">
        <v>45.997</v>
      </c>
      <c r="F1143" s="0" t="s">
        <v>1538</v>
      </c>
      <c r="G1143" s="0" t="n">
        <v>18</v>
      </c>
    </row>
    <row r="1144" customFormat="false" ht="12.75" hidden="false" customHeight="false" outlineLevel="0" collapsed="false">
      <c r="A1144" s="0" t="s">
        <v>363</v>
      </c>
      <c r="B1144" s="0" t="s">
        <v>546</v>
      </c>
      <c r="C1144" s="0" t="n">
        <v>0.696</v>
      </c>
      <c r="D1144" s="0" t="n">
        <v>0.094</v>
      </c>
      <c r="E1144" s="0" t="n">
        <v>0.122</v>
      </c>
      <c r="F1144" s="0" t="s">
        <v>1538</v>
      </c>
      <c r="G1144" s="0" t="n">
        <v>18</v>
      </c>
    </row>
    <row r="1145" customFormat="false" ht="12.75" hidden="false" customHeight="false" outlineLevel="0" collapsed="false">
      <c r="A1145" s="0" t="s">
        <v>363</v>
      </c>
      <c r="B1145" s="0" t="s">
        <v>538</v>
      </c>
      <c r="C1145" s="0" t="n">
        <v>5.239</v>
      </c>
      <c r="D1145" s="0" t="n">
        <v>2.186</v>
      </c>
      <c r="E1145" s="0" t="n">
        <v>3.201</v>
      </c>
      <c r="F1145" s="0" t="s">
        <v>1538</v>
      </c>
      <c r="G1145" s="0" t="n">
        <v>18</v>
      </c>
    </row>
    <row r="1146" customFormat="false" ht="12.75" hidden="false" customHeight="false" outlineLevel="0" collapsed="false">
      <c r="A1146" s="0" t="s">
        <v>363</v>
      </c>
      <c r="B1146" s="0" t="s">
        <v>529</v>
      </c>
      <c r="C1146" s="0" t="n">
        <v>7.826</v>
      </c>
      <c r="D1146" s="0" t="n">
        <v>3.978</v>
      </c>
      <c r="E1146" s="0" t="n">
        <v>5.91</v>
      </c>
      <c r="F1146" s="0" t="s">
        <v>1538</v>
      </c>
      <c r="G1146" s="0" t="n">
        <v>18</v>
      </c>
    </row>
    <row r="1147" customFormat="false" ht="12.75" hidden="false" customHeight="false" outlineLevel="0" collapsed="false">
      <c r="A1147" s="0" t="s">
        <v>363</v>
      </c>
      <c r="B1147" s="0" t="s">
        <v>548</v>
      </c>
      <c r="C1147" s="0" t="n">
        <v>0.234</v>
      </c>
      <c r="D1147" s="0" t="n">
        <v>0</v>
      </c>
      <c r="E1147" s="0" t="n">
        <v>0</v>
      </c>
      <c r="F1147" s="0" t="s">
        <v>1538</v>
      </c>
      <c r="G1147" s="0" t="n">
        <v>18</v>
      </c>
    </row>
    <row r="1148" customFormat="false" ht="12.75" hidden="false" customHeight="false" outlineLevel="0" collapsed="false">
      <c r="A1148" s="0" t="s">
        <v>363</v>
      </c>
      <c r="B1148" s="0" t="s">
        <v>550</v>
      </c>
      <c r="C1148" s="0" t="n">
        <v>207.293</v>
      </c>
      <c r="D1148" s="0" t="n">
        <v>84.425</v>
      </c>
      <c r="E1148" s="0" t="n">
        <v>85.165</v>
      </c>
      <c r="F1148" s="0" t="s">
        <v>1538</v>
      </c>
      <c r="G1148" s="0" t="n">
        <v>18</v>
      </c>
    </row>
    <row r="1149" customFormat="false" ht="12.75" hidden="false" customHeight="false" outlineLevel="0" collapsed="false">
      <c r="A1149" s="0" t="s">
        <v>363</v>
      </c>
      <c r="B1149" s="0" t="s">
        <v>553</v>
      </c>
      <c r="C1149" s="0" t="n">
        <v>12.58</v>
      </c>
      <c r="D1149" s="0" t="n">
        <v>4.142</v>
      </c>
      <c r="E1149" s="0" t="n">
        <v>6.351</v>
      </c>
      <c r="F1149" s="0" t="s">
        <v>1538</v>
      </c>
      <c r="G1149" s="0" t="n">
        <v>18</v>
      </c>
    </row>
    <row r="1150" customFormat="false" ht="12.75" hidden="false" customHeight="false" outlineLevel="0" collapsed="false">
      <c r="A1150" s="0" t="s">
        <v>363</v>
      </c>
      <c r="B1150" s="0" t="s">
        <v>555</v>
      </c>
      <c r="C1150" s="0" t="n">
        <v>4.392</v>
      </c>
      <c r="D1150" s="0" t="n">
        <v>3.604</v>
      </c>
      <c r="E1150" s="0" t="n">
        <v>3.977</v>
      </c>
      <c r="F1150" s="0" t="s">
        <v>1538</v>
      </c>
      <c r="G1150" s="0" t="n">
        <v>18</v>
      </c>
    </row>
    <row r="1151" customFormat="false" ht="12.75" hidden="false" customHeight="false" outlineLevel="0" collapsed="false">
      <c r="A1151" s="0" t="s">
        <v>363</v>
      </c>
      <c r="B1151" s="0" t="s">
        <v>557</v>
      </c>
      <c r="C1151" s="0" t="n">
        <v>24.66</v>
      </c>
      <c r="D1151" s="0" t="n">
        <v>9.678</v>
      </c>
      <c r="E1151" s="0" t="n">
        <v>15.672</v>
      </c>
      <c r="F1151" s="0" t="s">
        <v>1538</v>
      </c>
      <c r="G1151" s="0" t="n">
        <v>18</v>
      </c>
    </row>
    <row r="1152" customFormat="false" ht="12.75" hidden="false" customHeight="false" outlineLevel="0" collapsed="false">
      <c r="A1152" s="0" t="s">
        <v>363</v>
      </c>
      <c r="B1152" s="0" t="s">
        <v>564</v>
      </c>
      <c r="C1152" s="0" t="n">
        <v>34.355</v>
      </c>
      <c r="D1152" s="0" t="n">
        <v>20.88</v>
      </c>
      <c r="E1152" s="0" t="n">
        <v>25.168</v>
      </c>
      <c r="F1152" s="0" t="s">
        <v>1538</v>
      </c>
      <c r="G1152" s="0" t="n">
        <v>18</v>
      </c>
    </row>
    <row r="1153" customFormat="false" ht="12.75" hidden="false" customHeight="false" outlineLevel="0" collapsed="false">
      <c r="A1153" s="0" t="s">
        <v>363</v>
      </c>
      <c r="B1153" s="0" t="s">
        <v>559</v>
      </c>
      <c r="C1153" s="0" t="n">
        <v>104.438</v>
      </c>
      <c r="D1153" s="0" t="n">
        <v>30.019</v>
      </c>
      <c r="E1153" s="0" t="n">
        <v>37.401</v>
      </c>
      <c r="F1153" s="0" t="s">
        <v>1538</v>
      </c>
      <c r="G1153" s="0" t="n">
        <v>18</v>
      </c>
    </row>
    <row r="1154" customFormat="false" ht="12.75" hidden="false" customHeight="false" outlineLevel="0" collapsed="false">
      <c r="A1154" s="0" t="s">
        <v>363</v>
      </c>
      <c r="B1154" s="0" t="s">
        <v>561</v>
      </c>
      <c r="C1154" s="0" t="n">
        <v>189.508</v>
      </c>
      <c r="D1154" s="0" t="n">
        <v>75.301</v>
      </c>
      <c r="E1154" s="0" t="n">
        <v>85.832</v>
      </c>
      <c r="F1154" s="0" t="s">
        <v>1538</v>
      </c>
      <c r="G1154" s="0" t="n">
        <v>18</v>
      </c>
    </row>
    <row r="1155" customFormat="false" ht="12.75" hidden="false" customHeight="false" outlineLevel="0" collapsed="false">
      <c r="A1155" s="0" t="s">
        <v>363</v>
      </c>
      <c r="B1155" s="0" t="s">
        <v>566</v>
      </c>
      <c r="C1155" s="0" t="n">
        <v>290.457</v>
      </c>
      <c r="D1155" s="0" t="n">
        <v>118.044</v>
      </c>
      <c r="E1155" s="0" t="n">
        <v>156.902</v>
      </c>
      <c r="F1155" s="0" t="s">
        <v>1538</v>
      </c>
      <c r="G1155" s="0" t="n">
        <v>18</v>
      </c>
    </row>
    <row r="1156" customFormat="false" ht="12.75" hidden="false" customHeight="false" outlineLevel="0" collapsed="false">
      <c r="A1156" s="0" t="s">
        <v>363</v>
      </c>
      <c r="B1156" s="0" t="s">
        <v>568</v>
      </c>
      <c r="C1156" s="0" t="n">
        <v>0.938</v>
      </c>
      <c r="D1156" s="0" t="n">
        <v>0</v>
      </c>
      <c r="E1156" s="0" t="n">
        <v>0</v>
      </c>
      <c r="F1156" s="0" t="s">
        <v>1538</v>
      </c>
      <c r="G1156" s="0" t="n">
        <v>18</v>
      </c>
    </row>
    <row r="1157" customFormat="false" ht="12.75" hidden="false" customHeight="false" outlineLevel="0" collapsed="false">
      <c r="A1157" s="0" t="s">
        <v>363</v>
      </c>
      <c r="B1157" s="0" t="s">
        <v>572</v>
      </c>
      <c r="C1157" s="0" t="n">
        <v>10.787</v>
      </c>
      <c r="D1157" s="0" t="n">
        <v>4.794</v>
      </c>
      <c r="E1157" s="0" t="n">
        <v>6.375</v>
      </c>
      <c r="F1157" s="0" t="s">
        <v>1538</v>
      </c>
      <c r="G1157" s="0" t="n">
        <v>18</v>
      </c>
    </row>
    <row r="1158" customFormat="false" ht="12.75" hidden="false" customHeight="false" outlineLevel="0" collapsed="false">
      <c r="A1158" s="0" t="s">
        <v>363</v>
      </c>
      <c r="B1158" s="0" t="s">
        <v>570</v>
      </c>
      <c r="C1158" s="0" t="n">
        <v>0.184</v>
      </c>
      <c r="D1158" s="0" t="n">
        <v>20.326</v>
      </c>
      <c r="E1158" s="0" t="n">
        <v>19.426</v>
      </c>
      <c r="F1158" s="0" t="s">
        <v>1538</v>
      </c>
      <c r="G1158" s="0" t="n">
        <v>18</v>
      </c>
    </row>
    <row r="1159" customFormat="false" ht="12.75" hidden="false" customHeight="false" outlineLevel="0" collapsed="false">
      <c r="A1159" s="0" t="s">
        <v>363</v>
      </c>
      <c r="B1159" s="0" t="s">
        <v>574</v>
      </c>
      <c r="C1159" s="0" t="n">
        <v>28.767</v>
      </c>
      <c r="D1159" s="0" t="n">
        <v>11.248</v>
      </c>
      <c r="E1159" s="0" t="n">
        <v>16.887</v>
      </c>
      <c r="F1159" s="0" t="s">
        <v>1538</v>
      </c>
      <c r="G1159" s="0" t="n">
        <v>18</v>
      </c>
    </row>
    <row r="1160" customFormat="false" ht="12.75" hidden="false" customHeight="false" outlineLevel="0" collapsed="false">
      <c r="A1160" s="0" t="s">
        <v>363</v>
      </c>
      <c r="B1160" s="0" t="s">
        <v>576</v>
      </c>
      <c r="C1160" s="0" t="n">
        <v>20.716</v>
      </c>
      <c r="D1160" s="0" t="n">
        <v>7.761</v>
      </c>
      <c r="E1160" s="0" t="n">
        <v>11.608</v>
      </c>
      <c r="F1160" s="0" t="s">
        <v>1538</v>
      </c>
      <c r="G1160" s="0" t="n">
        <v>18</v>
      </c>
    </row>
    <row r="1161" customFormat="false" ht="12.75" hidden="false" customHeight="false" outlineLevel="0" collapsed="false">
      <c r="A1161" s="0" t="s">
        <v>363</v>
      </c>
      <c r="B1161" s="0" t="s">
        <v>578</v>
      </c>
      <c r="C1161" s="0" t="n">
        <v>16.707</v>
      </c>
      <c r="D1161" s="0" t="n">
        <v>6.261</v>
      </c>
      <c r="E1161" s="0" t="n">
        <v>9.254</v>
      </c>
      <c r="F1161" s="0" t="s">
        <v>1538</v>
      </c>
      <c r="G1161" s="0" t="n">
        <v>18</v>
      </c>
    </row>
    <row r="1162" customFormat="false" ht="12.75" hidden="false" customHeight="false" outlineLevel="0" collapsed="false">
      <c r="A1162" s="0" t="s">
        <v>363</v>
      </c>
      <c r="B1162" s="0" t="s">
        <v>580</v>
      </c>
      <c r="C1162" s="0" t="n">
        <v>95.863</v>
      </c>
      <c r="D1162" s="0" t="n">
        <v>43.634</v>
      </c>
      <c r="E1162" s="0" t="n">
        <v>65.654</v>
      </c>
      <c r="F1162" s="0" t="s">
        <v>1538</v>
      </c>
      <c r="G1162" s="0" t="n">
        <v>18</v>
      </c>
    </row>
    <row r="1163" customFormat="false" ht="12.75" hidden="false" customHeight="false" outlineLevel="0" collapsed="false">
      <c r="A1163" s="0" t="s">
        <v>363</v>
      </c>
      <c r="B1163" s="0" t="s">
        <v>583</v>
      </c>
      <c r="C1163" s="0" t="n">
        <v>7.223</v>
      </c>
      <c r="D1163" s="0" t="n">
        <v>3.526</v>
      </c>
      <c r="E1163" s="0" t="n">
        <v>4.317</v>
      </c>
      <c r="F1163" s="0" t="s">
        <v>1538</v>
      </c>
      <c r="G1163" s="0" t="n">
        <v>18</v>
      </c>
    </row>
    <row r="1164" customFormat="false" ht="12.75" hidden="false" customHeight="false" outlineLevel="0" collapsed="false">
      <c r="A1164" s="0" t="s">
        <v>363</v>
      </c>
      <c r="B1164" s="0" t="s">
        <v>585</v>
      </c>
      <c r="C1164" s="0" t="n">
        <v>152.128</v>
      </c>
      <c r="D1164" s="0" t="n">
        <v>45.263</v>
      </c>
      <c r="E1164" s="0" t="n">
        <v>64.738</v>
      </c>
      <c r="F1164" s="0" t="s">
        <v>1538</v>
      </c>
      <c r="G1164" s="0" t="n">
        <v>18</v>
      </c>
    </row>
    <row r="1165" customFormat="false" ht="12.75" hidden="false" customHeight="false" outlineLevel="0" collapsed="false">
      <c r="A1165" s="0" t="s">
        <v>363</v>
      </c>
      <c r="B1165" s="0" t="s">
        <v>587</v>
      </c>
      <c r="C1165" s="0" t="n">
        <v>186.396</v>
      </c>
      <c r="D1165" s="0" t="n">
        <v>66.111</v>
      </c>
      <c r="E1165" s="0" t="n">
        <v>108.928</v>
      </c>
      <c r="F1165" s="0" t="s">
        <v>1538</v>
      </c>
      <c r="G1165" s="0" t="n">
        <v>18</v>
      </c>
    </row>
    <row r="1166" customFormat="false" ht="12.75" hidden="false" customHeight="false" outlineLevel="0" collapsed="false">
      <c r="A1166" s="0" t="s">
        <v>363</v>
      </c>
      <c r="B1166" s="0" t="s">
        <v>590</v>
      </c>
      <c r="C1166" s="0" t="n">
        <v>11.448</v>
      </c>
      <c r="D1166" s="0" t="n">
        <v>8.12</v>
      </c>
      <c r="E1166" s="0" t="n">
        <v>12.118</v>
      </c>
      <c r="F1166" s="0" t="s">
        <v>1538</v>
      </c>
      <c r="G1166" s="0" t="n">
        <v>18</v>
      </c>
    </row>
    <row r="1167" customFormat="false" ht="12.75" hidden="false" customHeight="false" outlineLevel="0" collapsed="false">
      <c r="A1167" s="0" t="s">
        <v>363</v>
      </c>
      <c r="B1167" s="0" t="s">
        <v>592</v>
      </c>
      <c r="C1167" s="0" t="n">
        <v>5.856</v>
      </c>
      <c r="D1167" s="0" t="n">
        <v>2.853</v>
      </c>
      <c r="E1167" s="0" t="n">
        <v>3.196</v>
      </c>
      <c r="F1167" s="0" t="s">
        <v>1538</v>
      </c>
      <c r="G1167" s="0" t="n">
        <v>18</v>
      </c>
    </row>
    <row r="1168" customFormat="false" ht="12.75" hidden="false" customHeight="false" outlineLevel="0" collapsed="false">
      <c r="A1168" s="0" t="s">
        <v>363</v>
      </c>
      <c r="B1168" s="0" t="s">
        <v>594</v>
      </c>
      <c r="C1168" s="0" t="n">
        <v>173.846</v>
      </c>
      <c r="D1168" s="0" t="n">
        <v>67.255</v>
      </c>
      <c r="E1168" s="0" t="n">
        <v>73.065</v>
      </c>
      <c r="F1168" s="0" t="s">
        <v>1538</v>
      </c>
      <c r="G1168" s="0" t="n">
        <v>18</v>
      </c>
    </row>
    <row r="1169" customFormat="false" ht="12.75" hidden="false" customHeight="false" outlineLevel="0" collapsed="false">
      <c r="A1169" s="0" t="s">
        <v>363</v>
      </c>
      <c r="B1169" s="0" t="s">
        <v>597</v>
      </c>
      <c r="C1169" s="0" t="n">
        <v>23.143</v>
      </c>
      <c r="D1169" s="0" t="n">
        <v>9.375</v>
      </c>
      <c r="E1169" s="0" t="n">
        <v>14.497</v>
      </c>
      <c r="F1169" s="0" t="s">
        <v>1538</v>
      </c>
      <c r="G1169" s="0" t="n">
        <v>18</v>
      </c>
    </row>
    <row r="1170" customFormat="false" ht="12.75" hidden="false" customHeight="false" outlineLevel="0" collapsed="false">
      <c r="A1170" s="0" t="s">
        <v>363</v>
      </c>
      <c r="B1170" s="0" t="s">
        <v>599</v>
      </c>
      <c r="C1170" s="0" t="n">
        <v>20.988</v>
      </c>
      <c r="D1170" s="0" t="n">
        <v>6.711</v>
      </c>
      <c r="E1170" s="0" t="n">
        <v>10.164</v>
      </c>
      <c r="F1170" s="0" t="s">
        <v>1538</v>
      </c>
      <c r="G1170" s="0" t="n">
        <v>18</v>
      </c>
    </row>
    <row r="1171" customFormat="false" ht="12.75" hidden="false" customHeight="false" outlineLevel="0" collapsed="false">
      <c r="A1171" s="0" t="s">
        <v>363</v>
      </c>
      <c r="B1171" s="0" t="s">
        <v>601</v>
      </c>
      <c r="C1171" s="0" t="n">
        <v>3.359</v>
      </c>
      <c r="D1171" s="0" t="n">
        <v>1.307</v>
      </c>
      <c r="E1171" s="0" t="n">
        <v>1.824</v>
      </c>
      <c r="F1171" s="0" t="s">
        <v>1538</v>
      </c>
      <c r="G1171" s="0" t="n">
        <v>18</v>
      </c>
    </row>
    <row r="1172" customFormat="false" ht="12.75" hidden="false" customHeight="false" outlineLevel="0" collapsed="false">
      <c r="A1172" s="0" t="s">
        <v>363</v>
      </c>
      <c r="B1172" s="0" t="s">
        <v>603</v>
      </c>
      <c r="C1172" s="0" t="n">
        <v>0</v>
      </c>
      <c r="D1172" s="0" t="n">
        <v>3.975</v>
      </c>
      <c r="E1172" s="0" t="n">
        <v>5.542</v>
      </c>
      <c r="F1172" s="0" t="s">
        <v>1538</v>
      </c>
      <c r="G1172" s="0" t="n">
        <v>18</v>
      </c>
    </row>
    <row r="1173" customFormat="false" ht="12.75" hidden="false" customHeight="false" outlineLevel="0" collapsed="false">
      <c r="A1173" s="0" t="s">
        <v>363</v>
      </c>
      <c r="B1173" s="0" t="s">
        <v>605</v>
      </c>
      <c r="C1173" s="0" t="n">
        <v>15.426</v>
      </c>
      <c r="D1173" s="0" t="n">
        <v>8.638</v>
      </c>
      <c r="E1173" s="0" t="n">
        <v>12.877</v>
      </c>
      <c r="F1173" s="0" t="s">
        <v>1538</v>
      </c>
      <c r="G1173" s="0" t="n">
        <v>18</v>
      </c>
    </row>
    <row r="1174" customFormat="false" ht="12.75" hidden="false" customHeight="false" outlineLevel="0" collapsed="false">
      <c r="A1174" s="0" t="s">
        <v>363</v>
      </c>
      <c r="B1174" s="0" t="s">
        <v>607</v>
      </c>
      <c r="C1174" s="0" t="n">
        <v>10.752</v>
      </c>
      <c r="D1174" s="0" t="n">
        <v>4.525</v>
      </c>
      <c r="E1174" s="0" t="n">
        <v>7.066</v>
      </c>
      <c r="F1174" s="0" t="s">
        <v>1538</v>
      </c>
      <c r="G1174" s="0" t="n">
        <v>18</v>
      </c>
    </row>
    <row r="1175" customFormat="false" ht="12.75" hidden="false" customHeight="false" outlineLevel="0" collapsed="false">
      <c r="A1175" s="0" t="s">
        <v>363</v>
      </c>
      <c r="B1175" s="0" t="s">
        <v>609</v>
      </c>
      <c r="C1175" s="0" t="n">
        <v>0.155</v>
      </c>
      <c r="D1175" s="0" t="n">
        <v>2.11</v>
      </c>
      <c r="E1175" s="0" t="n">
        <v>3.077</v>
      </c>
      <c r="F1175" s="0" t="s">
        <v>1538</v>
      </c>
      <c r="G1175" s="0" t="n">
        <v>18</v>
      </c>
    </row>
    <row r="1176" customFormat="false" ht="12.75" hidden="false" customHeight="false" outlineLevel="0" collapsed="false">
      <c r="A1176" s="0" t="s">
        <v>363</v>
      </c>
      <c r="B1176" s="0" t="s">
        <v>611</v>
      </c>
      <c r="C1176" s="0" t="n">
        <v>31.016</v>
      </c>
      <c r="D1176" s="0" t="n">
        <v>7.8</v>
      </c>
      <c r="E1176" s="0" t="n">
        <v>12.346</v>
      </c>
      <c r="F1176" s="0" t="s">
        <v>1538</v>
      </c>
      <c r="G1176" s="0" t="n">
        <v>18</v>
      </c>
    </row>
    <row r="1177" customFormat="false" ht="12.75" hidden="false" customHeight="false" outlineLevel="0" collapsed="false">
      <c r="A1177" s="0" t="s">
        <v>363</v>
      </c>
      <c r="B1177" s="0" t="s">
        <v>613</v>
      </c>
      <c r="C1177" s="0" t="n">
        <v>2.869</v>
      </c>
      <c r="D1177" s="0" t="n">
        <v>1.696</v>
      </c>
      <c r="E1177" s="0" t="n">
        <v>2.038</v>
      </c>
      <c r="F1177" s="0" t="s">
        <v>1538</v>
      </c>
      <c r="G1177" s="0" t="n">
        <v>18</v>
      </c>
    </row>
    <row r="1178" customFormat="false" ht="12.75" hidden="false" customHeight="false" outlineLevel="0" collapsed="false">
      <c r="A1178" s="0" t="s">
        <v>363</v>
      </c>
      <c r="B1178" s="0" t="s">
        <v>615</v>
      </c>
      <c r="C1178" s="0" t="n">
        <v>59.156</v>
      </c>
      <c r="D1178" s="0" t="n">
        <v>21.222</v>
      </c>
      <c r="E1178" s="0" t="n">
        <v>37.914</v>
      </c>
      <c r="F1178" s="0" t="s">
        <v>1538</v>
      </c>
      <c r="G1178" s="0" t="n">
        <v>18</v>
      </c>
    </row>
    <row r="1179" customFormat="false" ht="12.75" hidden="false" customHeight="false" outlineLevel="0" collapsed="false">
      <c r="A1179" s="0" t="s">
        <v>363</v>
      </c>
      <c r="B1179" s="0" t="s">
        <v>617</v>
      </c>
      <c r="C1179" s="0" t="n">
        <v>41.802</v>
      </c>
      <c r="D1179" s="0" t="n">
        <v>25.08</v>
      </c>
      <c r="E1179" s="0" t="n">
        <v>19.14</v>
      </c>
      <c r="F1179" s="0" t="s">
        <v>1538</v>
      </c>
      <c r="G1179" s="0" t="n">
        <v>18</v>
      </c>
    </row>
    <row r="1180" customFormat="false" ht="12.75" hidden="false" customHeight="false" outlineLevel="0" collapsed="false">
      <c r="A1180" s="0" t="s">
        <v>363</v>
      </c>
      <c r="B1180" s="0" t="s">
        <v>621</v>
      </c>
      <c r="C1180" s="0" t="n">
        <v>15.188</v>
      </c>
      <c r="D1180" s="0" t="n">
        <v>5.111</v>
      </c>
      <c r="E1180" s="0" t="n">
        <v>7.551</v>
      </c>
      <c r="F1180" s="0" t="s">
        <v>1538</v>
      </c>
      <c r="G1180" s="0" t="n">
        <v>18</v>
      </c>
    </row>
    <row r="1181" customFormat="false" ht="12.75" hidden="false" customHeight="false" outlineLevel="0" collapsed="false">
      <c r="A1181" s="0" t="s">
        <v>363</v>
      </c>
      <c r="B1181" s="0" t="s">
        <v>619</v>
      </c>
      <c r="C1181" s="0" t="n">
        <v>16.367</v>
      </c>
      <c r="D1181" s="0" t="n">
        <v>6.358</v>
      </c>
      <c r="E1181" s="0" t="n">
        <v>8.386</v>
      </c>
      <c r="F1181" s="0" t="s">
        <v>1538</v>
      </c>
      <c r="G1181" s="0" t="n">
        <v>18</v>
      </c>
    </row>
    <row r="1182" customFormat="false" ht="12.75" hidden="false" customHeight="false" outlineLevel="0" collapsed="false">
      <c r="A1182" s="0" t="s">
        <v>363</v>
      </c>
      <c r="B1182" s="0" t="s">
        <v>627</v>
      </c>
      <c r="C1182" s="0" t="n">
        <v>0.319</v>
      </c>
      <c r="D1182" s="0" t="n">
        <v>0.015</v>
      </c>
      <c r="E1182" s="0" t="n">
        <v>0.018</v>
      </c>
      <c r="F1182" s="0" t="s">
        <v>1538</v>
      </c>
      <c r="G1182" s="0" t="n">
        <v>18</v>
      </c>
    </row>
    <row r="1183" customFormat="false" ht="12.75" hidden="false" customHeight="false" outlineLevel="0" collapsed="false">
      <c r="A1183" s="0" t="s">
        <v>363</v>
      </c>
      <c r="B1183" s="0" t="s">
        <v>623</v>
      </c>
      <c r="C1183" s="0" t="n">
        <v>13.886</v>
      </c>
      <c r="D1183" s="0" t="n">
        <v>6.18</v>
      </c>
      <c r="E1183" s="0" t="n">
        <v>7.93</v>
      </c>
      <c r="F1183" s="0" t="s">
        <v>1538</v>
      </c>
      <c r="G1183" s="0" t="n">
        <v>18</v>
      </c>
    </row>
    <row r="1184" customFormat="false" ht="12.75" hidden="false" customHeight="false" outlineLevel="0" collapsed="false">
      <c r="A1184" s="0" t="s">
        <v>363</v>
      </c>
      <c r="B1184" s="0" t="s">
        <v>633</v>
      </c>
      <c r="C1184" s="0" t="n">
        <v>1.849</v>
      </c>
      <c r="D1184" s="0" t="n">
        <v>1.477</v>
      </c>
      <c r="E1184" s="0" t="n">
        <v>1.766</v>
      </c>
      <c r="F1184" s="0" t="s">
        <v>1538</v>
      </c>
      <c r="G1184" s="0" t="n">
        <v>18</v>
      </c>
    </row>
    <row r="1185" customFormat="false" ht="12.75" hidden="false" customHeight="false" outlineLevel="0" collapsed="false">
      <c r="A1185" s="0" t="s">
        <v>363</v>
      </c>
      <c r="B1185" s="0" t="s">
        <v>625</v>
      </c>
      <c r="C1185" s="0" t="n">
        <v>21.912</v>
      </c>
      <c r="D1185" s="0" t="n">
        <v>15.514</v>
      </c>
      <c r="E1185" s="0" t="n">
        <v>23.303</v>
      </c>
      <c r="F1185" s="0" t="s">
        <v>1538</v>
      </c>
      <c r="G1185" s="0" t="n">
        <v>18</v>
      </c>
    </row>
    <row r="1186" customFormat="false" ht="12.75" hidden="false" customHeight="false" outlineLevel="0" collapsed="false">
      <c r="A1186" s="0" t="s">
        <v>363</v>
      </c>
      <c r="B1186" s="0" t="s">
        <v>629</v>
      </c>
      <c r="C1186" s="0" t="n">
        <v>12.847</v>
      </c>
      <c r="D1186" s="0" t="n">
        <v>4.494</v>
      </c>
      <c r="E1186" s="0" t="n">
        <v>6.319</v>
      </c>
      <c r="F1186" s="0" t="s">
        <v>1538</v>
      </c>
      <c r="G1186" s="0" t="n">
        <v>18</v>
      </c>
    </row>
    <row r="1187" customFormat="false" ht="12.75" hidden="false" customHeight="false" outlineLevel="0" collapsed="false">
      <c r="A1187" s="0" t="s">
        <v>363</v>
      </c>
      <c r="B1187" s="0" t="s">
        <v>631</v>
      </c>
      <c r="C1187" s="0" t="n">
        <v>8.605</v>
      </c>
      <c r="D1187" s="0" t="n">
        <v>3.994</v>
      </c>
      <c r="E1187" s="0" t="n">
        <v>6.079</v>
      </c>
      <c r="F1187" s="0" t="s">
        <v>1538</v>
      </c>
      <c r="G1187" s="0" t="n">
        <v>18</v>
      </c>
    </row>
    <row r="1188" customFormat="false" ht="12.75" hidden="false" customHeight="false" outlineLevel="0" collapsed="false">
      <c r="A1188" s="0" t="s">
        <v>363</v>
      </c>
      <c r="B1188" s="0" t="s">
        <v>635</v>
      </c>
      <c r="C1188" s="0" t="n">
        <v>8.631</v>
      </c>
      <c r="D1188" s="0" t="n">
        <v>4.754</v>
      </c>
      <c r="E1188" s="0" t="n">
        <v>5.858</v>
      </c>
      <c r="F1188" s="0" t="s">
        <v>1538</v>
      </c>
      <c r="G1188" s="0" t="n">
        <v>18</v>
      </c>
    </row>
    <row r="1189" customFormat="false" ht="12.75" hidden="false" customHeight="false" outlineLevel="0" collapsed="false">
      <c r="A1189" s="0" t="s">
        <v>363</v>
      </c>
      <c r="B1189" s="0" t="s">
        <v>637</v>
      </c>
      <c r="C1189" s="0" t="n">
        <v>69.567</v>
      </c>
      <c r="D1189" s="0" t="n">
        <v>23.11</v>
      </c>
      <c r="E1189" s="0" t="n">
        <v>31.305</v>
      </c>
      <c r="F1189" s="0" t="s">
        <v>1538</v>
      </c>
      <c r="G1189" s="0" t="n">
        <v>18</v>
      </c>
    </row>
    <row r="1190" customFormat="false" ht="12.75" hidden="false" customHeight="false" outlineLevel="0" collapsed="false">
      <c r="A1190" s="0" t="s">
        <v>363</v>
      </c>
      <c r="B1190" s="0" t="s">
        <v>650</v>
      </c>
      <c r="C1190" s="0" t="n">
        <v>95.909</v>
      </c>
      <c r="D1190" s="0" t="n">
        <v>42.188</v>
      </c>
      <c r="E1190" s="0" t="n">
        <v>76.186</v>
      </c>
      <c r="F1190" s="0" t="s">
        <v>1538</v>
      </c>
      <c r="G1190" s="0" t="n">
        <v>18</v>
      </c>
    </row>
    <row r="1191" customFormat="false" ht="12.75" hidden="false" customHeight="false" outlineLevel="0" collapsed="false">
      <c r="A1191" s="0" t="s">
        <v>363</v>
      </c>
      <c r="B1191" s="0" t="s">
        <v>639</v>
      </c>
      <c r="C1191" s="0" t="n">
        <v>0</v>
      </c>
      <c r="D1191" s="0" t="n">
        <v>-2.28</v>
      </c>
      <c r="E1191" s="0" t="n">
        <v>-0.716</v>
      </c>
      <c r="F1191" s="0" t="s">
        <v>1538</v>
      </c>
      <c r="G1191" s="0" t="n">
        <v>18</v>
      </c>
    </row>
    <row r="1192" customFormat="false" ht="12.75" hidden="false" customHeight="false" outlineLevel="0" collapsed="false">
      <c r="A1192" s="0" t="s">
        <v>363</v>
      </c>
      <c r="B1192" s="0" t="s">
        <v>653</v>
      </c>
      <c r="C1192" s="0" t="n">
        <v>1.551</v>
      </c>
      <c r="D1192" s="0" t="n">
        <v>2.499</v>
      </c>
      <c r="E1192" s="0" t="n">
        <v>3.694</v>
      </c>
      <c r="F1192" s="0" t="s">
        <v>1538</v>
      </c>
      <c r="G1192" s="0" t="n">
        <v>18</v>
      </c>
    </row>
    <row r="1193" customFormat="false" ht="12.75" hidden="false" customHeight="false" outlineLevel="0" collapsed="false">
      <c r="A1193" s="0" t="s">
        <v>363</v>
      </c>
      <c r="B1193" s="0" t="s">
        <v>641</v>
      </c>
      <c r="C1193" s="0" t="n">
        <v>122.971</v>
      </c>
      <c r="D1193" s="0" t="n">
        <v>42.34</v>
      </c>
      <c r="E1193" s="0" t="n">
        <v>57.629</v>
      </c>
      <c r="F1193" s="0" t="s">
        <v>1538</v>
      </c>
      <c r="G1193" s="0" t="n">
        <v>18</v>
      </c>
    </row>
    <row r="1194" customFormat="false" ht="12.75" hidden="false" customHeight="false" outlineLevel="0" collapsed="false">
      <c r="A1194" s="0" t="s">
        <v>363</v>
      </c>
      <c r="B1194" s="0" t="s">
        <v>648</v>
      </c>
      <c r="C1194" s="0" t="n">
        <v>25.418</v>
      </c>
      <c r="D1194" s="0" t="n">
        <v>7.376</v>
      </c>
      <c r="E1194" s="0" t="n">
        <v>10.783</v>
      </c>
      <c r="F1194" s="0" t="s">
        <v>1538</v>
      </c>
      <c r="G1194" s="0" t="n">
        <v>18</v>
      </c>
    </row>
    <row r="1195" customFormat="false" ht="12.75" hidden="false" customHeight="false" outlineLevel="0" collapsed="false">
      <c r="A1195" s="0" t="s">
        <v>363</v>
      </c>
      <c r="B1195" s="0" t="s">
        <v>644</v>
      </c>
      <c r="C1195" s="0" t="n">
        <v>17.242</v>
      </c>
      <c r="D1195" s="0" t="n">
        <v>6.933</v>
      </c>
      <c r="E1195" s="0" t="n">
        <v>10.066</v>
      </c>
      <c r="F1195" s="0" t="s">
        <v>1538</v>
      </c>
      <c r="G1195" s="0" t="n">
        <v>18</v>
      </c>
    </row>
    <row r="1196" customFormat="false" ht="12.75" hidden="false" customHeight="false" outlineLevel="0" collapsed="false">
      <c r="A1196" s="0" t="s">
        <v>363</v>
      </c>
      <c r="B1196" s="0" t="s">
        <v>646</v>
      </c>
      <c r="C1196" s="0" t="n">
        <v>9.178</v>
      </c>
      <c r="D1196" s="0" t="n">
        <v>-1.229</v>
      </c>
      <c r="E1196" s="0" t="n">
        <v>-0.32</v>
      </c>
      <c r="F1196" s="0" t="s">
        <v>1538</v>
      </c>
      <c r="G1196" s="0" t="n">
        <v>18</v>
      </c>
    </row>
    <row r="1197" customFormat="false" ht="12.75" hidden="false" customHeight="false" outlineLevel="0" collapsed="false">
      <c r="A1197" s="0" t="s">
        <v>363</v>
      </c>
      <c r="B1197" s="0" t="s">
        <v>655</v>
      </c>
      <c r="C1197" s="0" t="n">
        <v>9.421</v>
      </c>
      <c r="D1197" s="0" t="n">
        <v>3.214</v>
      </c>
      <c r="E1197" s="0" t="n">
        <v>4.432</v>
      </c>
      <c r="F1197" s="0" t="s">
        <v>1538</v>
      </c>
      <c r="G1197" s="0" t="n">
        <v>18</v>
      </c>
    </row>
    <row r="1198" customFormat="false" ht="12.75" hidden="false" customHeight="false" outlineLevel="0" collapsed="false">
      <c r="A1198" s="0" t="s">
        <v>363</v>
      </c>
      <c r="B1198" s="0" t="s">
        <v>657</v>
      </c>
      <c r="C1198" s="0" t="n">
        <v>12.873</v>
      </c>
      <c r="D1198" s="0" t="n">
        <v>6.448</v>
      </c>
      <c r="E1198" s="0" t="n">
        <v>7.821</v>
      </c>
      <c r="F1198" s="0" t="s">
        <v>1538</v>
      </c>
      <c r="G1198" s="0" t="n">
        <v>18</v>
      </c>
    </row>
    <row r="1199" customFormat="false" ht="12.75" hidden="false" customHeight="false" outlineLevel="0" collapsed="false">
      <c r="A1199" s="0" t="s">
        <v>363</v>
      </c>
      <c r="B1199" s="0" t="s">
        <v>659</v>
      </c>
      <c r="C1199" s="0" t="n">
        <v>104.897</v>
      </c>
      <c r="D1199" s="0" t="n">
        <v>37.607</v>
      </c>
      <c r="E1199" s="0" t="n">
        <v>36.091</v>
      </c>
      <c r="F1199" s="0" t="s">
        <v>1538</v>
      </c>
      <c r="G1199" s="0" t="n">
        <v>18</v>
      </c>
    </row>
    <row r="1200" customFormat="false" ht="12.75" hidden="false" customHeight="false" outlineLevel="0" collapsed="false">
      <c r="A1200" s="0" t="s">
        <v>363</v>
      </c>
      <c r="B1200" s="0" t="s">
        <v>661</v>
      </c>
      <c r="C1200" s="0" t="n">
        <v>129.148</v>
      </c>
      <c r="D1200" s="0" t="n">
        <v>36.652</v>
      </c>
      <c r="E1200" s="0" t="n">
        <v>43.602</v>
      </c>
      <c r="F1200" s="0" t="s">
        <v>1538</v>
      </c>
      <c r="G1200" s="0" t="n">
        <v>18</v>
      </c>
    </row>
    <row r="1201" customFormat="false" ht="12.75" hidden="false" customHeight="false" outlineLevel="0" collapsed="false">
      <c r="A1201" s="0" t="s">
        <v>363</v>
      </c>
      <c r="B1201" s="0" t="s">
        <v>663</v>
      </c>
      <c r="C1201" s="0" t="n">
        <v>160.352</v>
      </c>
      <c r="D1201" s="0" t="n">
        <v>49.735</v>
      </c>
      <c r="E1201" s="0" t="n">
        <v>78.025</v>
      </c>
      <c r="F1201" s="0" t="s">
        <v>1538</v>
      </c>
      <c r="G1201" s="0" t="n">
        <v>18</v>
      </c>
    </row>
    <row r="1202" customFormat="false" ht="12.75" hidden="false" customHeight="false" outlineLevel="0" collapsed="false">
      <c r="A1202" s="0" t="s">
        <v>363</v>
      </c>
      <c r="B1202" s="0" t="s">
        <v>666</v>
      </c>
      <c r="C1202" s="0" t="n">
        <v>6.996</v>
      </c>
      <c r="D1202" s="0" t="n">
        <v>3.405</v>
      </c>
      <c r="E1202" s="0" t="n">
        <v>4.835</v>
      </c>
      <c r="F1202" s="0" t="s">
        <v>1538</v>
      </c>
      <c r="G1202" s="0" t="n">
        <v>18</v>
      </c>
    </row>
    <row r="1203" customFormat="false" ht="12.75" hidden="false" customHeight="false" outlineLevel="0" collapsed="false">
      <c r="A1203" s="0" t="s">
        <v>363</v>
      </c>
      <c r="B1203" s="0" t="s">
        <v>668</v>
      </c>
      <c r="C1203" s="0" t="n">
        <v>116.113</v>
      </c>
      <c r="D1203" s="0" t="n">
        <v>58.951</v>
      </c>
      <c r="E1203" s="0" t="n">
        <v>55.451</v>
      </c>
      <c r="F1203" s="0" t="s">
        <v>1538</v>
      </c>
      <c r="G1203" s="0" t="n">
        <v>18</v>
      </c>
    </row>
    <row r="1204" customFormat="false" ht="12.75" hidden="false" customHeight="false" outlineLevel="0" collapsed="false">
      <c r="A1204" s="0" t="s">
        <v>363</v>
      </c>
      <c r="B1204" s="0" t="s">
        <v>670</v>
      </c>
      <c r="C1204" s="0" t="n">
        <v>0.15</v>
      </c>
      <c r="D1204" s="0" t="n">
        <v>-0.002</v>
      </c>
      <c r="E1204" s="0" t="n">
        <v>-0.001</v>
      </c>
      <c r="F1204" s="0" t="s">
        <v>1538</v>
      </c>
      <c r="G1204" s="0" t="n">
        <v>18</v>
      </c>
    </row>
    <row r="1205" customFormat="false" ht="12.75" hidden="false" customHeight="false" outlineLevel="0" collapsed="false">
      <c r="A1205" s="0" t="s">
        <v>363</v>
      </c>
      <c r="B1205" s="0" t="s">
        <v>693</v>
      </c>
      <c r="C1205" s="0" t="n">
        <v>1.648</v>
      </c>
      <c r="D1205" s="0" t="n">
        <v>0.338</v>
      </c>
      <c r="E1205" s="0" t="n">
        <v>0.426</v>
      </c>
      <c r="F1205" s="0" t="s">
        <v>1538</v>
      </c>
      <c r="G1205" s="0" t="n">
        <v>18</v>
      </c>
    </row>
    <row r="1206" customFormat="false" ht="12.75" hidden="false" customHeight="false" outlineLevel="0" collapsed="false">
      <c r="A1206" s="0" t="s">
        <v>363</v>
      </c>
      <c r="B1206" s="0" t="s">
        <v>672</v>
      </c>
      <c r="C1206" s="0" t="n">
        <v>108.163</v>
      </c>
      <c r="D1206" s="0" t="n">
        <v>88.553</v>
      </c>
      <c r="E1206" s="0" t="n">
        <v>53.281</v>
      </c>
      <c r="F1206" s="0" t="s">
        <v>1538</v>
      </c>
      <c r="G1206" s="0" t="n">
        <v>18</v>
      </c>
    </row>
    <row r="1207" customFormat="false" ht="12.75" hidden="false" customHeight="false" outlineLevel="0" collapsed="false">
      <c r="A1207" s="0" t="s">
        <v>363</v>
      </c>
      <c r="B1207" s="0" t="s">
        <v>674</v>
      </c>
      <c r="C1207" s="0" t="n">
        <v>112.623</v>
      </c>
      <c r="D1207" s="0" t="n">
        <v>47.377</v>
      </c>
      <c r="E1207" s="0" t="n">
        <v>54.716</v>
      </c>
      <c r="F1207" s="0" t="s">
        <v>1538</v>
      </c>
      <c r="G1207" s="0" t="n">
        <v>18</v>
      </c>
    </row>
    <row r="1208" customFormat="false" ht="12.75" hidden="false" customHeight="false" outlineLevel="0" collapsed="false">
      <c r="A1208" s="0" t="s">
        <v>363</v>
      </c>
      <c r="B1208" s="0" t="s">
        <v>676</v>
      </c>
      <c r="C1208" s="0" t="n">
        <v>23.576</v>
      </c>
      <c r="D1208" s="0" t="n">
        <v>9.943</v>
      </c>
      <c r="E1208" s="0" t="n">
        <v>10.741</v>
      </c>
      <c r="F1208" s="0" t="s">
        <v>1538</v>
      </c>
      <c r="G1208" s="0" t="n">
        <v>18</v>
      </c>
    </row>
    <row r="1209" customFormat="false" ht="12.75" hidden="false" customHeight="false" outlineLevel="0" collapsed="false">
      <c r="A1209" s="0" t="s">
        <v>363</v>
      </c>
      <c r="B1209" s="0" t="s">
        <v>679</v>
      </c>
      <c r="C1209" s="0" t="n">
        <v>133.219</v>
      </c>
      <c r="D1209" s="0" t="n">
        <v>64.741</v>
      </c>
      <c r="E1209" s="0" t="n">
        <v>52.434</v>
      </c>
      <c r="F1209" s="0" t="s">
        <v>1538</v>
      </c>
      <c r="G1209" s="0" t="n">
        <v>18</v>
      </c>
    </row>
    <row r="1210" customFormat="false" ht="12.75" hidden="false" customHeight="false" outlineLevel="0" collapsed="false">
      <c r="A1210" s="0" t="s">
        <v>363</v>
      </c>
      <c r="B1210" s="0" t="s">
        <v>681</v>
      </c>
      <c r="C1210" s="0" t="n">
        <v>0</v>
      </c>
      <c r="D1210" s="0" t="n">
        <v>0</v>
      </c>
      <c r="E1210" s="0" t="n">
        <v>0</v>
      </c>
      <c r="F1210" s="0" t="s">
        <v>1538</v>
      </c>
      <c r="G1210" s="0" t="n">
        <v>18</v>
      </c>
    </row>
    <row r="1211" customFormat="false" ht="12.75" hidden="false" customHeight="false" outlineLevel="0" collapsed="false">
      <c r="A1211" s="0" t="s">
        <v>363</v>
      </c>
      <c r="B1211" s="0" t="s">
        <v>683</v>
      </c>
      <c r="C1211" s="0" t="n">
        <v>3.192</v>
      </c>
      <c r="D1211" s="0" t="n">
        <v>-1.111</v>
      </c>
      <c r="E1211" s="0" t="n">
        <v>-0.606</v>
      </c>
      <c r="F1211" s="0" t="s">
        <v>1538</v>
      </c>
      <c r="G1211" s="0" t="n">
        <v>18</v>
      </c>
    </row>
    <row r="1212" customFormat="false" ht="12.75" hidden="false" customHeight="false" outlineLevel="0" collapsed="false">
      <c r="A1212" s="0" t="s">
        <v>363</v>
      </c>
      <c r="B1212" s="0" t="s">
        <v>685</v>
      </c>
      <c r="C1212" s="0" t="n">
        <v>111.601</v>
      </c>
      <c r="D1212" s="0" t="n">
        <v>57.762</v>
      </c>
      <c r="E1212" s="0" t="n">
        <v>42.85</v>
      </c>
      <c r="F1212" s="0" t="s">
        <v>1538</v>
      </c>
      <c r="G1212" s="0" t="n">
        <v>18</v>
      </c>
    </row>
    <row r="1213" customFormat="false" ht="12.75" hidden="false" customHeight="false" outlineLevel="0" collapsed="false">
      <c r="A1213" s="0" t="s">
        <v>363</v>
      </c>
      <c r="B1213" s="0" t="s">
        <v>688</v>
      </c>
      <c r="C1213" s="0" t="n">
        <v>17.779</v>
      </c>
      <c r="D1213" s="0" t="n">
        <v>8.299</v>
      </c>
      <c r="E1213" s="0" t="n">
        <v>13.099</v>
      </c>
      <c r="F1213" s="0" t="s">
        <v>1538</v>
      </c>
      <c r="G1213" s="0" t="n">
        <v>18</v>
      </c>
    </row>
    <row r="1214" customFormat="false" ht="12.75" hidden="false" customHeight="false" outlineLevel="0" collapsed="false">
      <c r="A1214" s="0" t="s">
        <v>363</v>
      </c>
      <c r="B1214" s="0" t="s">
        <v>690</v>
      </c>
      <c r="C1214" s="0" t="n">
        <v>241.16</v>
      </c>
      <c r="D1214" s="0" t="n">
        <v>100.634</v>
      </c>
      <c r="E1214" s="0" t="n">
        <v>109.011</v>
      </c>
      <c r="F1214" s="0" t="s">
        <v>1538</v>
      </c>
      <c r="G1214" s="0" t="n">
        <v>18</v>
      </c>
    </row>
    <row r="1215" customFormat="false" ht="12.75" hidden="false" customHeight="false" outlineLevel="0" collapsed="false">
      <c r="A1215" s="0" t="s">
        <v>363</v>
      </c>
      <c r="B1215" s="0" t="s">
        <v>697</v>
      </c>
      <c r="C1215" s="0" t="n">
        <v>14.009</v>
      </c>
      <c r="D1215" s="0" t="n">
        <v>2.43</v>
      </c>
      <c r="E1215" s="0" t="n">
        <v>8.752</v>
      </c>
      <c r="F1215" s="0" t="s">
        <v>1538</v>
      </c>
      <c r="G1215" s="0" t="n">
        <v>18</v>
      </c>
    </row>
    <row r="1216" customFormat="false" ht="12.75" hidden="false" customHeight="false" outlineLevel="0" collapsed="false">
      <c r="A1216" s="0" t="s">
        <v>363</v>
      </c>
      <c r="B1216" s="0" t="s">
        <v>700</v>
      </c>
      <c r="C1216" s="0" t="n">
        <v>5.511</v>
      </c>
      <c r="D1216" s="0" t="n">
        <v>2.83</v>
      </c>
      <c r="E1216" s="0" t="n">
        <v>3.49</v>
      </c>
      <c r="F1216" s="0" t="s">
        <v>1538</v>
      </c>
      <c r="G1216" s="0" t="n">
        <v>18</v>
      </c>
    </row>
    <row r="1217" customFormat="false" ht="12.75" hidden="false" customHeight="false" outlineLevel="0" collapsed="false">
      <c r="A1217" s="0" t="s">
        <v>363</v>
      </c>
      <c r="B1217" s="0" t="s">
        <v>702</v>
      </c>
      <c r="C1217" s="0" t="n">
        <v>114.066</v>
      </c>
      <c r="D1217" s="0" t="n">
        <v>93.993</v>
      </c>
      <c r="E1217" s="0" t="n">
        <v>55.027</v>
      </c>
      <c r="F1217" s="0" t="s">
        <v>1538</v>
      </c>
      <c r="G1217" s="0" t="n">
        <v>18</v>
      </c>
    </row>
    <row r="1218" customFormat="false" ht="12.75" hidden="false" customHeight="false" outlineLevel="0" collapsed="false">
      <c r="A1218" s="0" t="s">
        <v>363</v>
      </c>
      <c r="B1218" s="0" t="s">
        <v>695</v>
      </c>
      <c r="C1218" s="0" t="n">
        <v>9.113</v>
      </c>
      <c r="D1218" s="0" t="n">
        <v>4.587</v>
      </c>
      <c r="E1218" s="0" t="n">
        <v>5.757</v>
      </c>
      <c r="F1218" s="0" t="s">
        <v>1538</v>
      </c>
      <c r="G1218" s="0" t="n">
        <v>18</v>
      </c>
    </row>
    <row r="1219" customFormat="false" ht="12.75" hidden="false" customHeight="false" outlineLevel="0" collapsed="false">
      <c r="A1219" s="0" t="s">
        <v>363</v>
      </c>
      <c r="B1219" s="0" t="s">
        <v>704</v>
      </c>
      <c r="C1219" s="0" t="n">
        <v>10.908</v>
      </c>
      <c r="D1219" s="0" t="n">
        <v>5.283</v>
      </c>
      <c r="E1219" s="0" t="n">
        <v>8.08</v>
      </c>
      <c r="F1219" s="0" t="s">
        <v>1538</v>
      </c>
      <c r="G1219" s="0" t="n">
        <v>18</v>
      </c>
    </row>
    <row r="1220" customFormat="false" ht="12.75" hidden="false" customHeight="false" outlineLevel="0" collapsed="false">
      <c r="A1220" s="0" t="s">
        <v>363</v>
      </c>
      <c r="B1220" s="0" t="s">
        <v>706</v>
      </c>
      <c r="C1220" s="0" t="n">
        <v>16.981</v>
      </c>
      <c r="D1220" s="0" t="n">
        <v>5.318</v>
      </c>
      <c r="E1220" s="0" t="n">
        <v>7.211</v>
      </c>
      <c r="F1220" s="0" t="s">
        <v>1538</v>
      </c>
      <c r="G1220" s="0" t="n">
        <v>18</v>
      </c>
    </row>
    <row r="1221" customFormat="false" ht="12.75" hidden="false" customHeight="false" outlineLevel="0" collapsed="false">
      <c r="A1221" s="0" t="s">
        <v>363</v>
      </c>
      <c r="B1221" s="0" t="s">
        <v>708</v>
      </c>
      <c r="C1221" s="0" t="n">
        <v>0</v>
      </c>
      <c r="D1221" s="0" t="n">
        <v>0</v>
      </c>
      <c r="E1221" s="0" t="n">
        <v>0</v>
      </c>
      <c r="F1221" s="0" t="s">
        <v>1538</v>
      </c>
      <c r="G1221" s="0" t="n">
        <v>18</v>
      </c>
    </row>
    <row r="1222" customFormat="false" ht="12.75" hidden="false" customHeight="false" outlineLevel="0" collapsed="false">
      <c r="A1222" s="0" t="s">
        <v>363</v>
      </c>
      <c r="B1222" s="0" t="s">
        <v>710</v>
      </c>
      <c r="C1222" s="0" t="n">
        <v>0</v>
      </c>
      <c r="D1222" s="0" t="n">
        <v>0.556</v>
      </c>
      <c r="E1222" s="0" t="n">
        <v>0.937</v>
      </c>
      <c r="F1222" s="0" t="s">
        <v>1538</v>
      </c>
      <c r="G1222" s="0" t="n">
        <v>18</v>
      </c>
    </row>
    <row r="1223" customFormat="false" ht="12.75" hidden="false" customHeight="false" outlineLevel="0" collapsed="false">
      <c r="A1223" s="0" t="s">
        <v>363</v>
      </c>
      <c r="B1223" s="0" t="s">
        <v>712</v>
      </c>
      <c r="C1223" s="0" t="n">
        <v>7.171</v>
      </c>
      <c r="D1223" s="0" t="n">
        <v>-11.09</v>
      </c>
      <c r="E1223" s="0" t="n">
        <v>-3.168</v>
      </c>
      <c r="F1223" s="0" t="s">
        <v>1538</v>
      </c>
      <c r="G1223" s="0" t="n">
        <v>18</v>
      </c>
    </row>
    <row r="1224" customFormat="false" ht="12.75" hidden="false" customHeight="false" outlineLevel="0" collapsed="false">
      <c r="A1224" s="0" t="s">
        <v>363</v>
      </c>
      <c r="B1224" s="0" t="s">
        <v>714</v>
      </c>
      <c r="C1224" s="0" t="n">
        <v>5.02</v>
      </c>
      <c r="D1224" s="0" t="n">
        <v>5.416</v>
      </c>
      <c r="E1224" s="0" t="n">
        <v>7.747</v>
      </c>
      <c r="F1224" s="0" t="s">
        <v>1538</v>
      </c>
      <c r="G1224" s="0" t="n">
        <v>18</v>
      </c>
    </row>
    <row r="1225" customFormat="false" ht="12.75" hidden="false" customHeight="false" outlineLevel="0" collapsed="false">
      <c r="A1225" s="0" t="s">
        <v>363</v>
      </c>
      <c r="B1225" s="0" t="s">
        <v>716</v>
      </c>
      <c r="C1225" s="0" t="n">
        <v>11.011</v>
      </c>
      <c r="D1225" s="0" t="n">
        <v>6.405</v>
      </c>
      <c r="E1225" s="0" t="n">
        <v>9.233</v>
      </c>
      <c r="F1225" s="0" t="s">
        <v>1538</v>
      </c>
      <c r="G1225" s="0" t="n">
        <v>18</v>
      </c>
    </row>
    <row r="1226" customFormat="false" ht="12.75" hidden="false" customHeight="false" outlineLevel="0" collapsed="false">
      <c r="A1226" s="0" t="s">
        <v>363</v>
      </c>
      <c r="B1226" s="0" t="s">
        <v>718</v>
      </c>
      <c r="C1226" s="0" t="n">
        <v>9.387</v>
      </c>
      <c r="D1226" s="0" t="n">
        <v>5.646</v>
      </c>
      <c r="E1226" s="0" t="n">
        <v>8.219</v>
      </c>
      <c r="F1226" s="0" t="s">
        <v>1538</v>
      </c>
      <c r="G1226" s="0" t="n">
        <v>18</v>
      </c>
    </row>
    <row r="1227" customFormat="false" ht="12.75" hidden="false" customHeight="false" outlineLevel="0" collapsed="false">
      <c r="A1227" s="0" t="s">
        <v>363</v>
      </c>
      <c r="B1227" s="0" t="s">
        <v>720</v>
      </c>
      <c r="C1227" s="0" t="n">
        <v>13.558</v>
      </c>
      <c r="D1227" s="0" t="n">
        <v>6.564</v>
      </c>
      <c r="E1227" s="0" t="n">
        <v>9.965</v>
      </c>
      <c r="F1227" s="0" t="s">
        <v>1538</v>
      </c>
      <c r="G1227" s="0" t="n">
        <v>18</v>
      </c>
    </row>
    <row r="1228" customFormat="false" ht="12.75" hidden="false" customHeight="false" outlineLevel="0" collapsed="false">
      <c r="A1228" s="0" t="s">
        <v>363</v>
      </c>
      <c r="B1228" s="0" t="s">
        <v>722</v>
      </c>
      <c r="C1228" s="0" t="n">
        <v>11.229</v>
      </c>
      <c r="D1228" s="0" t="n">
        <v>5.068</v>
      </c>
      <c r="E1228" s="0" t="n">
        <v>5.665</v>
      </c>
      <c r="F1228" s="0" t="s">
        <v>1538</v>
      </c>
      <c r="G1228" s="0" t="n">
        <v>18</v>
      </c>
    </row>
    <row r="1229" customFormat="false" ht="12.75" hidden="false" customHeight="false" outlineLevel="0" collapsed="false">
      <c r="A1229" s="0" t="s">
        <v>363</v>
      </c>
      <c r="B1229" s="0" t="s">
        <v>724</v>
      </c>
      <c r="C1229" s="0" t="n">
        <v>254.705</v>
      </c>
      <c r="D1229" s="0" t="n">
        <v>92.295</v>
      </c>
      <c r="E1229" s="0" t="n">
        <v>135.622</v>
      </c>
      <c r="F1229" s="0" t="s">
        <v>1538</v>
      </c>
      <c r="G1229" s="0" t="n">
        <v>18</v>
      </c>
    </row>
    <row r="1230" customFormat="false" ht="12.75" hidden="false" customHeight="false" outlineLevel="0" collapsed="false">
      <c r="A1230" s="0" t="s">
        <v>363</v>
      </c>
      <c r="B1230" s="0" t="s">
        <v>727</v>
      </c>
      <c r="C1230" s="0" t="n">
        <v>82.548</v>
      </c>
      <c r="D1230" s="0" t="n">
        <v>58.734</v>
      </c>
      <c r="E1230" s="0" t="n">
        <v>38.038</v>
      </c>
      <c r="F1230" s="0" t="s">
        <v>1538</v>
      </c>
      <c r="G1230" s="0" t="n">
        <v>18</v>
      </c>
    </row>
    <row r="1231" customFormat="false" ht="12.75" hidden="false" customHeight="false" outlineLevel="0" collapsed="false">
      <c r="A1231" s="0" t="s">
        <v>363</v>
      </c>
      <c r="B1231" s="0" t="s">
        <v>730</v>
      </c>
      <c r="C1231" s="0" t="n">
        <v>2.166</v>
      </c>
      <c r="D1231" s="0" t="n">
        <v>0.863</v>
      </c>
      <c r="E1231" s="0" t="n">
        <v>1.084</v>
      </c>
      <c r="F1231" s="0" t="s">
        <v>1538</v>
      </c>
      <c r="G1231" s="0" t="n">
        <v>18</v>
      </c>
    </row>
    <row r="1232" customFormat="false" ht="12.75" hidden="false" customHeight="false" outlineLevel="0" collapsed="false">
      <c r="A1232" s="0" t="s">
        <v>363</v>
      </c>
      <c r="B1232" s="0" t="s">
        <v>1179</v>
      </c>
      <c r="C1232" s="0" t="n">
        <v>5.131</v>
      </c>
      <c r="D1232" s="0" t="n">
        <v>2.084</v>
      </c>
      <c r="E1232" s="0" t="n">
        <v>3.028</v>
      </c>
      <c r="F1232" s="0" t="s">
        <v>1538</v>
      </c>
      <c r="G1232" s="0" t="n">
        <v>18</v>
      </c>
    </row>
    <row r="1233" customFormat="false" ht="12.75" hidden="false" customHeight="false" outlineLevel="0" collapsed="false">
      <c r="A1233" s="0" t="s">
        <v>363</v>
      </c>
      <c r="B1233" s="0" t="s">
        <v>1201</v>
      </c>
      <c r="C1233" s="0" t="n">
        <v>7.787</v>
      </c>
      <c r="D1233" s="0" t="n">
        <v>3.316</v>
      </c>
      <c r="E1233" s="0" t="n">
        <v>4.24</v>
      </c>
      <c r="F1233" s="0" t="s">
        <v>1538</v>
      </c>
      <c r="G1233" s="0" t="n">
        <v>18</v>
      </c>
    </row>
    <row r="1234" customFormat="false" ht="12.75" hidden="false" customHeight="false" outlineLevel="0" collapsed="false">
      <c r="A1234" s="0" t="s">
        <v>363</v>
      </c>
      <c r="B1234" s="0" t="s">
        <v>1204</v>
      </c>
      <c r="C1234" s="0" t="n">
        <v>1.272</v>
      </c>
      <c r="D1234" s="0" t="n">
        <v>-0.072</v>
      </c>
      <c r="E1234" s="0" t="n">
        <v>-0.017</v>
      </c>
      <c r="F1234" s="0" t="s">
        <v>1538</v>
      </c>
      <c r="G1234" s="0" t="n">
        <v>18</v>
      </c>
    </row>
    <row r="1235" customFormat="false" ht="12.75" hidden="false" customHeight="false" outlineLevel="0" collapsed="false">
      <c r="A1235" s="0" t="s">
        <v>363</v>
      </c>
      <c r="B1235" s="0" t="s">
        <v>1209</v>
      </c>
      <c r="C1235" s="0" t="n">
        <v>0</v>
      </c>
      <c r="D1235" s="0" t="n">
        <v>0</v>
      </c>
      <c r="E1235" s="0" t="n">
        <v>0</v>
      </c>
      <c r="F1235" s="0" t="s">
        <v>1538</v>
      </c>
      <c r="G1235" s="0" t="n">
        <v>18</v>
      </c>
    </row>
    <row r="1236" customFormat="false" ht="12.75" hidden="false" customHeight="false" outlineLevel="0" collapsed="false">
      <c r="A1236" s="0" t="s">
        <v>363</v>
      </c>
      <c r="B1236" s="0" t="s">
        <v>1213</v>
      </c>
      <c r="C1236" s="0" t="n">
        <v>0</v>
      </c>
      <c r="D1236" s="0" t="n">
        <v>0</v>
      </c>
      <c r="E1236" s="0" t="n">
        <v>0</v>
      </c>
      <c r="F1236" s="0" t="s">
        <v>1538</v>
      </c>
      <c r="G1236" s="0" t="n">
        <v>18</v>
      </c>
    </row>
    <row r="1237" customFormat="false" ht="12.75" hidden="false" customHeight="false" outlineLevel="0" collapsed="false">
      <c r="A1237" s="0" t="s">
        <v>363</v>
      </c>
      <c r="B1237" s="0" t="s">
        <v>1182</v>
      </c>
      <c r="C1237" s="0" t="n">
        <v>3.018</v>
      </c>
      <c r="D1237" s="0" t="n">
        <v>6.061</v>
      </c>
      <c r="E1237" s="0" t="n">
        <v>8.807</v>
      </c>
      <c r="F1237" s="0" t="s">
        <v>1538</v>
      </c>
      <c r="G1237" s="0" t="n">
        <v>18</v>
      </c>
    </row>
    <row r="1238" customFormat="false" ht="12.75" hidden="false" customHeight="false" outlineLevel="0" collapsed="false">
      <c r="A1238" s="0" t="s">
        <v>363</v>
      </c>
      <c r="B1238" s="0" t="s">
        <v>1184</v>
      </c>
      <c r="C1238" s="0" t="n">
        <v>3.557</v>
      </c>
      <c r="D1238" s="0" t="n">
        <v>-0.56</v>
      </c>
      <c r="E1238" s="0" t="n">
        <v>-0.152</v>
      </c>
      <c r="F1238" s="0" t="s">
        <v>1538</v>
      </c>
      <c r="G1238" s="0" t="n">
        <v>18</v>
      </c>
    </row>
    <row r="1239" customFormat="false" ht="12.75" hidden="false" customHeight="false" outlineLevel="0" collapsed="false">
      <c r="A1239" s="0" t="s">
        <v>363</v>
      </c>
      <c r="B1239" s="0" t="s">
        <v>1186</v>
      </c>
      <c r="C1239" s="0" t="n">
        <v>12.427</v>
      </c>
      <c r="D1239" s="0" t="n">
        <v>7.467</v>
      </c>
      <c r="E1239" s="0" t="n">
        <v>10.765</v>
      </c>
      <c r="F1239" s="0" t="s">
        <v>1538</v>
      </c>
      <c r="G1239" s="0" t="n">
        <v>18</v>
      </c>
    </row>
    <row r="1240" customFormat="false" ht="12.75" hidden="false" customHeight="false" outlineLevel="0" collapsed="false">
      <c r="A1240" s="0" t="s">
        <v>363</v>
      </c>
      <c r="B1240" s="0" t="s">
        <v>1189</v>
      </c>
      <c r="C1240" s="0" t="n">
        <v>7.725</v>
      </c>
      <c r="D1240" s="0" t="n">
        <v>4.24</v>
      </c>
      <c r="E1240" s="0" t="n">
        <v>6.113</v>
      </c>
      <c r="F1240" s="0" t="s">
        <v>1538</v>
      </c>
      <c r="G1240" s="0" t="n">
        <v>18</v>
      </c>
    </row>
    <row r="1241" customFormat="false" ht="12.75" hidden="false" customHeight="false" outlineLevel="0" collapsed="false">
      <c r="A1241" s="0" t="s">
        <v>363</v>
      </c>
      <c r="B1241" s="0" t="s">
        <v>1191</v>
      </c>
      <c r="C1241" s="0" t="n">
        <v>2.679</v>
      </c>
      <c r="D1241" s="0" t="n">
        <v>0.727</v>
      </c>
      <c r="E1241" s="0" t="n">
        <v>1.006</v>
      </c>
      <c r="F1241" s="0" t="s">
        <v>1538</v>
      </c>
      <c r="G1241" s="0" t="n">
        <v>18</v>
      </c>
    </row>
    <row r="1242" customFormat="false" ht="12.75" hidden="false" customHeight="false" outlineLevel="0" collapsed="false">
      <c r="A1242" s="0" t="s">
        <v>363</v>
      </c>
      <c r="B1242" s="0" t="s">
        <v>1194</v>
      </c>
      <c r="C1242" s="0" t="n">
        <v>5.509</v>
      </c>
      <c r="D1242" s="0" t="n">
        <v>3.144</v>
      </c>
      <c r="E1242" s="0" t="n">
        <v>4.351</v>
      </c>
      <c r="F1242" s="0" t="s">
        <v>1538</v>
      </c>
      <c r="G1242" s="0" t="n">
        <v>18</v>
      </c>
    </row>
    <row r="1243" customFormat="false" ht="12.75" hidden="false" customHeight="false" outlineLevel="0" collapsed="false">
      <c r="A1243" s="0" t="s">
        <v>363</v>
      </c>
      <c r="B1243" s="0" t="s">
        <v>1196</v>
      </c>
      <c r="C1243" s="0" t="n">
        <v>9.618</v>
      </c>
      <c r="D1243" s="0" t="n">
        <v>-4.379</v>
      </c>
      <c r="E1243" s="0" t="n">
        <v>-1.14</v>
      </c>
      <c r="F1243" s="0" t="s">
        <v>1538</v>
      </c>
      <c r="G1243" s="0" t="n">
        <v>18</v>
      </c>
    </row>
    <row r="1244" customFormat="false" ht="12.75" hidden="false" customHeight="false" outlineLevel="0" collapsed="false">
      <c r="A1244" s="0" t="s">
        <v>363</v>
      </c>
      <c r="B1244" s="0" t="s">
        <v>1199</v>
      </c>
      <c r="C1244" s="0" t="n">
        <v>-0.092</v>
      </c>
      <c r="D1244" s="0" t="n">
        <v>-3.694</v>
      </c>
      <c r="E1244" s="0" t="n">
        <v>-0.962</v>
      </c>
      <c r="F1244" s="0" t="s">
        <v>1538</v>
      </c>
      <c r="G1244" s="0" t="n">
        <v>18</v>
      </c>
    </row>
    <row r="1245" customFormat="false" ht="12.75" hidden="false" customHeight="false" outlineLevel="0" collapsed="false">
      <c r="A1245" s="0" t="s">
        <v>363</v>
      </c>
      <c r="B1245" s="0" t="s">
        <v>732</v>
      </c>
      <c r="C1245" s="0" t="n">
        <v>47.27</v>
      </c>
      <c r="D1245" s="0" t="n">
        <v>18.918</v>
      </c>
      <c r="E1245" s="0" t="n">
        <v>30.063</v>
      </c>
      <c r="F1245" s="0" t="s">
        <v>1538</v>
      </c>
      <c r="G1245" s="0" t="n">
        <v>18</v>
      </c>
    </row>
    <row r="1246" customFormat="false" ht="12.75" hidden="false" customHeight="false" outlineLevel="0" collapsed="false">
      <c r="A1246" s="0" t="s">
        <v>363</v>
      </c>
      <c r="B1246" s="0" t="s">
        <v>734</v>
      </c>
      <c r="C1246" s="0" t="n">
        <v>53.354</v>
      </c>
      <c r="D1246" s="0" t="n">
        <v>15.45</v>
      </c>
      <c r="E1246" s="0" t="n">
        <v>18.726</v>
      </c>
      <c r="F1246" s="0" t="s">
        <v>1538</v>
      </c>
      <c r="G1246" s="0" t="n">
        <v>18</v>
      </c>
    </row>
    <row r="1247" customFormat="false" ht="12.75" hidden="false" customHeight="false" outlineLevel="0" collapsed="false">
      <c r="A1247" s="0" t="s">
        <v>363</v>
      </c>
      <c r="B1247" s="0" t="s">
        <v>736</v>
      </c>
      <c r="C1247" s="0" t="n">
        <v>11.422</v>
      </c>
      <c r="D1247" s="0" t="n">
        <v>4.241</v>
      </c>
      <c r="E1247" s="0" t="n">
        <v>6.054</v>
      </c>
      <c r="F1247" s="0" t="s">
        <v>1538</v>
      </c>
      <c r="G1247" s="0" t="n">
        <v>18</v>
      </c>
    </row>
    <row r="1248" customFormat="false" ht="12.75" hidden="false" customHeight="false" outlineLevel="0" collapsed="false">
      <c r="A1248" s="0" t="s">
        <v>363</v>
      </c>
      <c r="B1248" s="0" t="s">
        <v>738</v>
      </c>
      <c r="C1248" s="0" t="n">
        <v>127.042</v>
      </c>
      <c r="D1248" s="0" t="n">
        <v>41.291</v>
      </c>
      <c r="E1248" s="0" t="n">
        <v>57.942</v>
      </c>
      <c r="F1248" s="0" t="s">
        <v>1538</v>
      </c>
      <c r="G1248" s="0" t="n">
        <v>18</v>
      </c>
    </row>
    <row r="1249" customFormat="false" ht="12.75" hidden="false" customHeight="false" outlineLevel="0" collapsed="false">
      <c r="A1249" s="0" t="s">
        <v>363</v>
      </c>
      <c r="B1249" s="0" t="s">
        <v>740</v>
      </c>
      <c r="C1249" s="0" t="n">
        <v>158.815</v>
      </c>
      <c r="D1249" s="0" t="n">
        <v>49.431</v>
      </c>
      <c r="E1249" s="0" t="n">
        <v>73.617</v>
      </c>
      <c r="F1249" s="0" t="s">
        <v>1538</v>
      </c>
      <c r="G1249" s="0" t="n">
        <v>18</v>
      </c>
    </row>
    <row r="1250" customFormat="false" ht="12.75" hidden="false" customHeight="false" outlineLevel="0" collapsed="false">
      <c r="A1250" s="0" t="s">
        <v>363</v>
      </c>
      <c r="B1250" s="0" t="s">
        <v>742</v>
      </c>
      <c r="C1250" s="0" t="n">
        <v>25.77</v>
      </c>
      <c r="D1250" s="0" t="n">
        <v>5.787</v>
      </c>
      <c r="E1250" s="0" t="n">
        <v>7.808</v>
      </c>
      <c r="F1250" s="0" t="s">
        <v>1538</v>
      </c>
      <c r="G1250" s="0" t="n">
        <v>18</v>
      </c>
    </row>
    <row r="1251" customFormat="false" ht="12.75" hidden="false" customHeight="false" outlineLevel="0" collapsed="false">
      <c r="A1251" s="0" t="s">
        <v>363</v>
      </c>
      <c r="B1251" s="0" t="s">
        <v>745</v>
      </c>
      <c r="C1251" s="0" t="n">
        <v>2.988</v>
      </c>
      <c r="D1251" s="0" t="n">
        <v>1.207</v>
      </c>
      <c r="E1251" s="0" t="n">
        <v>1.783</v>
      </c>
      <c r="F1251" s="0" t="s">
        <v>1538</v>
      </c>
      <c r="G1251" s="0" t="n">
        <v>18</v>
      </c>
    </row>
    <row r="1252" customFormat="false" ht="12.75" hidden="false" customHeight="false" outlineLevel="0" collapsed="false">
      <c r="A1252" s="0" t="s">
        <v>363</v>
      </c>
      <c r="B1252" s="0" t="s">
        <v>747</v>
      </c>
      <c r="C1252" s="0" t="n">
        <v>28.505</v>
      </c>
      <c r="D1252" s="0" t="n">
        <v>8.214</v>
      </c>
      <c r="E1252" s="0" t="n">
        <v>11.542</v>
      </c>
      <c r="F1252" s="0" t="s">
        <v>1538</v>
      </c>
      <c r="G1252" s="0" t="n">
        <v>18</v>
      </c>
    </row>
    <row r="1253" customFormat="false" ht="12.75" hidden="false" customHeight="false" outlineLevel="0" collapsed="false">
      <c r="A1253" s="0" t="s">
        <v>363</v>
      </c>
      <c r="B1253" s="0" t="s">
        <v>749</v>
      </c>
      <c r="C1253" s="0" t="n">
        <v>6.273</v>
      </c>
      <c r="D1253" s="0" t="n">
        <v>2.883</v>
      </c>
      <c r="E1253" s="0" t="n">
        <v>4.059</v>
      </c>
      <c r="F1253" s="0" t="s">
        <v>1538</v>
      </c>
      <c r="G1253" s="0" t="n">
        <v>18</v>
      </c>
    </row>
    <row r="1254" customFormat="false" ht="12.75" hidden="false" customHeight="false" outlineLevel="0" collapsed="false">
      <c r="A1254" s="0" t="s">
        <v>363</v>
      </c>
      <c r="B1254" s="0" t="s">
        <v>754</v>
      </c>
      <c r="C1254" s="0" t="n">
        <v>1.174</v>
      </c>
      <c r="D1254" s="0" t="n">
        <v>16.078</v>
      </c>
      <c r="E1254" s="0" t="n">
        <v>10.872</v>
      </c>
      <c r="F1254" s="0" t="s">
        <v>1538</v>
      </c>
      <c r="G1254" s="0" t="n">
        <v>18</v>
      </c>
    </row>
    <row r="1255" customFormat="false" ht="12.75" hidden="false" customHeight="false" outlineLevel="0" collapsed="false">
      <c r="A1255" s="0" t="s">
        <v>363</v>
      </c>
      <c r="B1255" s="0" t="s">
        <v>751</v>
      </c>
      <c r="C1255" s="0" t="n">
        <v>30.586</v>
      </c>
      <c r="D1255" s="0" t="n">
        <v>-27.41</v>
      </c>
      <c r="E1255" s="0" t="n">
        <v>-8.496</v>
      </c>
      <c r="F1255" s="0" t="s">
        <v>1538</v>
      </c>
      <c r="G1255" s="0" t="n">
        <v>18</v>
      </c>
    </row>
    <row r="1256" customFormat="false" ht="12.75" hidden="false" customHeight="false" outlineLevel="0" collapsed="false">
      <c r="A1256" s="0" t="s">
        <v>363</v>
      </c>
      <c r="B1256" s="0" t="s">
        <v>756</v>
      </c>
      <c r="C1256" s="0" t="n">
        <v>1.697</v>
      </c>
      <c r="D1256" s="0" t="n">
        <v>0.699</v>
      </c>
      <c r="E1256" s="0" t="n">
        <v>0.992</v>
      </c>
      <c r="F1256" s="0" t="s">
        <v>1538</v>
      </c>
      <c r="G1256" s="0" t="n">
        <v>18</v>
      </c>
    </row>
    <row r="1257" customFormat="false" ht="12.75" hidden="false" customHeight="false" outlineLevel="0" collapsed="false">
      <c r="A1257" s="0" t="s">
        <v>363</v>
      </c>
      <c r="B1257" s="0" t="s">
        <v>758</v>
      </c>
      <c r="C1257" s="0" t="n">
        <v>88.367</v>
      </c>
      <c r="D1257" s="0" t="n">
        <v>33.611</v>
      </c>
      <c r="E1257" s="0" t="n">
        <v>37.069</v>
      </c>
      <c r="F1257" s="0" t="s">
        <v>1538</v>
      </c>
      <c r="G1257" s="0" t="n">
        <v>18</v>
      </c>
    </row>
    <row r="1258" customFormat="false" ht="12.75" hidden="false" customHeight="false" outlineLevel="0" collapsed="false">
      <c r="A1258" s="0" t="s">
        <v>363</v>
      </c>
      <c r="B1258" s="0" t="s">
        <v>760</v>
      </c>
      <c r="C1258" s="0" t="n">
        <v>73.301</v>
      </c>
      <c r="D1258" s="0" t="n">
        <v>1.244</v>
      </c>
      <c r="E1258" s="0" t="n">
        <v>14.313</v>
      </c>
      <c r="F1258" s="0" t="s">
        <v>1538</v>
      </c>
      <c r="G1258" s="0" t="n">
        <v>18</v>
      </c>
    </row>
    <row r="1259" customFormat="false" ht="12.75" hidden="false" customHeight="false" outlineLevel="0" collapsed="false">
      <c r="A1259" s="0" t="s">
        <v>363</v>
      </c>
      <c r="B1259" s="0" t="s">
        <v>763</v>
      </c>
      <c r="C1259" s="0" t="n">
        <v>1.439</v>
      </c>
      <c r="D1259" s="0" t="n">
        <v>0.929</v>
      </c>
      <c r="E1259" s="0" t="n">
        <v>2.613</v>
      </c>
      <c r="F1259" s="0" t="s">
        <v>1538</v>
      </c>
      <c r="G1259" s="0" t="n">
        <v>18</v>
      </c>
    </row>
    <row r="1260" customFormat="false" ht="12.75" hidden="false" customHeight="false" outlineLevel="0" collapsed="false">
      <c r="A1260" s="0" t="s">
        <v>363</v>
      </c>
      <c r="B1260" s="0" t="s">
        <v>766</v>
      </c>
      <c r="C1260" s="0" t="n">
        <v>133.075</v>
      </c>
      <c r="D1260" s="0" t="n">
        <v>56.959</v>
      </c>
      <c r="E1260" s="0" t="n">
        <v>98.894</v>
      </c>
      <c r="F1260" s="0" t="s">
        <v>1538</v>
      </c>
      <c r="G1260" s="0" t="n">
        <v>18</v>
      </c>
    </row>
    <row r="1261" customFormat="false" ht="12.75" hidden="false" customHeight="false" outlineLevel="0" collapsed="false">
      <c r="A1261" s="0" t="s">
        <v>363</v>
      </c>
      <c r="B1261" s="0" t="s">
        <v>768</v>
      </c>
      <c r="C1261" s="0" t="n">
        <v>11.807</v>
      </c>
      <c r="D1261" s="0" t="n">
        <v>7.919</v>
      </c>
      <c r="E1261" s="0" t="n">
        <v>11.014</v>
      </c>
      <c r="F1261" s="0" t="s">
        <v>1538</v>
      </c>
      <c r="G1261" s="0" t="n">
        <v>18</v>
      </c>
    </row>
    <row r="1262" customFormat="false" ht="12.75" hidden="false" customHeight="false" outlineLevel="0" collapsed="false">
      <c r="A1262" s="0" t="s">
        <v>363</v>
      </c>
      <c r="B1262" s="0" t="s">
        <v>770</v>
      </c>
      <c r="C1262" s="0" t="n">
        <v>15.659</v>
      </c>
      <c r="D1262" s="0" t="n">
        <v>8.022</v>
      </c>
      <c r="E1262" s="0" t="n">
        <v>9.06</v>
      </c>
      <c r="F1262" s="0" t="s">
        <v>1538</v>
      </c>
      <c r="G1262" s="0" t="n">
        <v>18</v>
      </c>
    </row>
    <row r="1263" customFormat="false" ht="12.75" hidden="false" customHeight="false" outlineLevel="0" collapsed="false">
      <c r="A1263" s="0" t="s">
        <v>363</v>
      </c>
      <c r="B1263" s="0" t="s">
        <v>772</v>
      </c>
      <c r="C1263" s="0" t="n">
        <v>185.025</v>
      </c>
      <c r="D1263" s="0" t="n">
        <v>73.465</v>
      </c>
      <c r="E1263" s="0" t="n">
        <v>92.137</v>
      </c>
      <c r="F1263" s="0" t="s">
        <v>1538</v>
      </c>
      <c r="G1263" s="0" t="n">
        <v>18</v>
      </c>
    </row>
    <row r="1264" customFormat="false" ht="12.75" hidden="false" customHeight="false" outlineLevel="0" collapsed="false">
      <c r="A1264" s="0" t="s">
        <v>363</v>
      </c>
      <c r="B1264" s="0" t="s">
        <v>775</v>
      </c>
      <c r="C1264" s="0" t="n">
        <v>66.054</v>
      </c>
      <c r="D1264" s="0" t="n">
        <v>22.866</v>
      </c>
      <c r="E1264" s="0" t="n">
        <v>21.45</v>
      </c>
      <c r="F1264" s="0" t="s">
        <v>1538</v>
      </c>
      <c r="G1264" s="0" t="n">
        <v>18</v>
      </c>
    </row>
    <row r="1265" customFormat="false" ht="12.75" hidden="false" customHeight="false" outlineLevel="0" collapsed="false">
      <c r="A1265" s="0" t="s">
        <v>363</v>
      </c>
      <c r="B1265" s="0" t="s">
        <v>777</v>
      </c>
      <c r="C1265" s="0" t="n">
        <v>144.448</v>
      </c>
      <c r="D1265" s="0" t="n">
        <v>80.285</v>
      </c>
      <c r="E1265" s="0" t="n">
        <v>68.729</v>
      </c>
      <c r="F1265" s="0" t="s">
        <v>1538</v>
      </c>
      <c r="G1265" s="0" t="n">
        <v>18</v>
      </c>
    </row>
    <row r="1266" customFormat="false" ht="12.75" hidden="false" customHeight="false" outlineLevel="0" collapsed="false">
      <c r="A1266" s="0" t="s">
        <v>363</v>
      </c>
      <c r="B1266" s="0" t="s">
        <v>779</v>
      </c>
      <c r="C1266" s="0" t="n">
        <v>33.114</v>
      </c>
      <c r="D1266" s="0" t="n">
        <v>11.454</v>
      </c>
      <c r="E1266" s="0" t="n">
        <v>13.073</v>
      </c>
      <c r="F1266" s="0" t="s">
        <v>1538</v>
      </c>
      <c r="G1266" s="0" t="n">
        <v>18</v>
      </c>
    </row>
    <row r="1267" customFormat="false" ht="12.75" hidden="false" customHeight="false" outlineLevel="0" collapsed="false">
      <c r="A1267" s="0" t="s">
        <v>363</v>
      </c>
      <c r="B1267" s="0" t="s">
        <v>781</v>
      </c>
      <c r="C1267" s="0" t="n">
        <v>13.824</v>
      </c>
      <c r="D1267" s="0" t="n">
        <v>4.649</v>
      </c>
      <c r="E1267" s="0" t="n">
        <v>6.68</v>
      </c>
      <c r="F1267" s="0" t="s">
        <v>1538</v>
      </c>
      <c r="G1267" s="0" t="n">
        <v>18</v>
      </c>
    </row>
    <row r="1268" customFormat="false" ht="12.75" hidden="false" customHeight="false" outlineLevel="0" collapsed="false">
      <c r="A1268" s="0" t="s">
        <v>363</v>
      </c>
      <c r="B1268" s="0" t="s">
        <v>783</v>
      </c>
      <c r="C1268" s="0" t="n">
        <v>12.663</v>
      </c>
      <c r="D1268" s="0" t="n">
        <v>3.351</v>
      </c>
      <c r="E1268" s="0" t="n">
        <v>4.101</v>
      </c>
      <c r="F1268" s="0" t="s">
        <v>1538</v>
      </c>
      <c r="G1268" s="0" t="n">
        <v>18</v>
      </c>
    </row>
    <row r="1269" customFormat="false" ht="12.75" hidden="false" customHeight="false" outlineLevel="0" collapsed="false">
      <c r="A1269" s="0" t="s">
        <v>363</v>
      </c>
      <c r="B1269" s="0" t="s">
        <v>785</v>
      </c>
      <c r="C1269" s="0" t="n">
        <v>23.622</v>
      </c>
      <c r="D1269" s="0" t="n">
        <v>9.594</v>
      </c>
      <c r="E1269" s="0" t="n">
        <v>13.774</v>
      </c>
      <c r="F1269" s="0" t="s">
        <v>1538</v>
      </c>
      <c r="G1269" s="0" t="n">
        <v>18</v>
      </c>
    </row>
    <row r="1270" customFormat="false" ht="12.75" hidden="false" customHeight="false" outlineLevel="0" collapsed="false">
      <c r="A1270" s="0" t="s">
        <v>363</v>
      </c>
      <c r="B1270" s="0" t="s">
        <v>787</v>
      </c>
      <c r="C1270" s="0" t="n">
        <v>111.98</v>
      </c>
      <c r="D1270" s="0" t="n">
        <v>71.544</v>
      </c>
      <c r="E1270" s="0" t="n">
        <v>69.606</v>
      </c>
      <c r="F1270" s="0" t="s">
        <v>1538</v>
      </c>
      <c r="G1270" s="0" t="n">
        <v>18</v>
      </c>
    </row>
    <row r="1271" customFormat="false" ht="12.75" hidden="false" customHeight="false" outlineLevel="0" collapsed="false">
      <c r="A1271" s="0" t="s">
        <v>363</v>
      </c>
      <c r="B1271" s="0" t="s">
        <v>789</v>
      </c>
      <c r="C1271" s="0" t="n">
        <v>159.369</v>
      </c>
      <c r="D1271" s="0" t="n">
        <v>51.895</v>
      </c>
      <c r="E1271" s="0" t="n">
        <v>60.099</v>
      </c>
      <c r="F1271" s="0" t="s">
        <v>1538</v>
      </c>
      <c r="G1271" s="0" t="n">
        <v>18</v>
      </c>
    </row>
    <row r="1272" customFormat="false" ht="12.75" hidden="false" customHeight="false" outlineLevel="0" collapsed="false">
      <c r="A1272" s="0" t="s">
        <v>363</v>
      </c>
      <c r="B1272" s="0" t="s">
        <v>792</v>
      </c>
      <c r="C1272" s="0" t="n">
        <v>31.06</v>
      </c>
      <c r="D1272" s="0" t="n">
        <v>7.271</v>
      </c>
      <c r="E1272" s="0" t="n">
        <v>12.866</v>
      </c>
      <c r="F1272" s="0" t="s">
        <v>1538</v>
      </c>
      <c r="G1272" s="0" t="n">
        <v>18</v>
      </c>
    </row>
    <row r="1273" customFormat="false" ht="12.75" hidden="false" customHeight="false" outlineLevel="0" collapsed="false">
      <c r="A1273" s="0" t="s">
        <v>363</v>
      </c>
      <c r="B1273" s="0" t="s">
        <v>794</v>
      </c>
      <c r="C1273" s="0" t="n">
        <v>17.211</v>
      </c>
      <c r="D1273" s="0" t="n">
        <v>5.68</v>
      </c>
      <c r="E1273" s="0" t="n">
        <v>7.116</v>
      </c>
      <c r="F1273" s="0" t="s">
        <v>1538</v>
      </c>
      <c r="G1273" s="0" t="n">
        <v>18</v>
      </c>
    </row>
    <row r="1274" customFormat="false" ht="12.75" hidden="false" customHeight="false" outlineLevel="0" collapsed="false">
      <c r="A1274" s="0" t="s">
        <v>363</v>
      </c>
      <c r="B1274" s="0" t="s">
        <v>796</v>
      </c>
      <c r="C1274" s="0" t="n">
        <v>108.018</v>
      </c>
      <c r="D1274" s="0" t="n">
        <v>71.702</v>
      </c>
      <c r="E1274" s="0" t="n">
        <v>62.211</v>
      </c>
      <c r="F1274" s="0" t="s">
        <v>1538</v>
      </c>
      <c r="G1274" s="0" t="n">
        <v>18</v>
      </c>
    </row>
    <row r="1275" customFormat="false" ht="12.75" hidden="false" customHeight="false" outlineLevel="0" collapsed="false">
      <c r="A1275" s="0" t="s">
        <v>363</v>
      </c>
      <c r="B1275" s="0" t="s">
        <v>799</v>
      </c>
      <c r="C1275" s="0" t="n">
        <v>0</v>
      </c>
      <c r="D1275" s="0" t="n">
        <v>2.108</v>
      </c>
      <c r="E1275" s="0" t="n">
        <v>3.553</v>
      </c>
      <c r="F1275" s="0" t="s">
        <v>1538</v>
      </c>
      <c r="G1275" s="0" t="n">
        <v>18</v>
      </c>
    </row>
    <row r="1276" customFormat="false" ht="12.75" hidden="false" customHeight="false" outlineLevel="0" collapsed="false">
      <c r="A1276" s="0" t="s">
        <v>363</v>
      </c>
      <c r="B1276" s="0" t="s">
        <v>818</v>
      </c>
      <c r="C1276" s="0" t="n">
        <v>81.758</v>
      </c>
      <c r="D1276" s="0" t="n">
        <v>17.999</v>
      </c>
      <c r="E1276" s="0" t="n">
        <v>31.098</v>
      </c>
      <c r="F1276" s="0" t="s">
        <v>1538</v>
      </c>
      <c r="G1276" s="0" t="n">
        <v>18</v>
      </c>
    </row>
    <row r="1277" customFormat="false" ht="12.75" hidden="false" customHeight="false" outlineLevel="0" collapsed="false">
      <c r="A1277" s="0" t="s">
        <v>363</v>
      </c>
      <c r="B1277" s="0" t="s">
        <v>820</v>
      </c>
      <c r="C1277" s="0" t="n">
        <v>22.837</v>
      </c>
      <c r="D1277" s="0" t="n">
        <v>12.761</v>
      </c>
      <c r="E1277" s="0" t="n">
        <v>6.244</v>
      </c>
      <c r="F1277" s="0" t="s">
        <v>1538</v>
      </c>
      <c r="G1277" s="0" t="n">
        <v>18</v>
      </c>
    </row>
    <row r="1278" customFormat="false" ht="12.75" hidden="false" customHeight="false" outlineLevel="0" collapsed="false">
      <c r="A1278" s="0" t="s">
        <v>363</v>
      </c>
      <c r="B1278" s="0" t="s">
        <v>801</v>
      </c>
      <c r="C1278" s="0" t="n">
        <v>18.783</v>
      </c>
      <c r="D1278" s="0" t="n">
        <v>9.006</v>
      </c>
      <c r="E1278" s="0" t="n">
        <v>12.304</v>
      </c>
      <c r="F1278" s="0" t="s">
        <v>1538</v>
      </c>
      <c r="G1278" s="0" t="n">
        <v>18</v>
      </c>
    </row>
    <row r="1279" customFormat="false" ht="12.75" hidden="false" customHeight="false" outlineLevel="0" collapsed="false">
      <c r="A1279" s="0" t="s">
        <v>363</v>
      </c>
      <c r="B1279" s="0" t="s">
        <v>803</v>
      </c>
      <c r="C1279" s="0" t="n">
        <v>1.452</v>
      </c>
      <c r="D1279" s="0" t="n">
        <v>-0.801</v>
      </c>
      <c r="E1279" s="0" t="n">
        <v>-0.447</v>
      </c>
      <c r="F1279" s="0" t="s">
        <v>1538</v>
      </c>
      <c r="G1279" s="0" t="n">
        <v>18</v>
      </c>
    </row>
    <row r="1280" customFormat="false" ht="12.75" hidden="false" customHeight="false" outlineLevel="0" collapsed="false">
      <c r="A1280" s="0" t="s">
        <v>363</v>
      </c>
      <c r="B1280" s="0" t="s">
        <v>805</v>
      </c>
      <c r="C1280" s="0" t="n">
        <v>14.237</v>
      </c>
      <c r="D1280" s="0" t="n">
        <v>6.671</v>
      </c>
      <c r="E1280" s="0" t="n">
        <v>9.864</v>
      </c>
      <c r="F1280" s="0" t="s">
        <v>1538</v>
      </c>
      <c r="G1280" s="0" t="n">
        <v>18</v>
      </c>
    </row>
    <row r="1281" customFormat="false" ht="12.75" hidden="false" customHeight="false" outlineLevel="0" collapsed="false">
      <c r="A1281" s="0" t="s">
        <v>363</v>
      </c>
      <c r="B1281" s="0" t="s">
        <v>807</v>
      </c>
      <c r="C1281" s="0" t="n">
        <v>25.546</v>
      </c>
      <c r="D1281" s="0" t="n">
        <v>10.266</v>
      </c>
      <c r="E1281" s="0" t="n">
        <v>15.638</v>
      </c>
      <c r="F1281" s="0" t="s">
        <v>1538</v>
      </c>
      <c r="G1281" s="0" t="n">
        <v>18</v>
      </c>
    </row>
    <row r="1282" customFormat="false" ht="12.75" hidden="false" customHeight="false" outlineLevel="0" collapsed="false">
      <c r="A1282" s="0" t="s">
        <v>363</v>
      </c>
      <c r="B1282" s="0" t="s">
        <v>809</v>
      </c>
      <c r="C1282" s="0" t="n">
        <v>11.264</v>
      </c>
      <c r="D1282" s="0" t="n">
        <v>4.418</v>
      </c>
      <c r="E1282" s="0" t="n">
        <v>6.347</v>
      </c>
      <c r="F1282" s="0" t="s">
        <v>1538</v>
      </c>
      <c r="G1282" s="0" t="n">
        <v>18</v>
      </c>
    </row>
    <row r="1283" customFormat="false" ht="12.75" hidden="false" customHeight="false" outlineLevel="0" collapsed="false">
      <c r="A1283" s="0" t="s">
        <v>363</v>
      </c>
      <c r="B1283" s="0" t="s">
        <v>814</v>
      </c>
      <c r="C1283" s="0" t="n">
        <v>1.168</v>
      </c>
      <c r="D1283" s="0" t="n">
        <v>0.581</v>
      </c>
      <c r="E1283" s="0" t="n">
        <v>0.745</v>
      </c>
      <c r="F1283" s="0" t="s">
        <v>1538</v>
      </c>
      <c r="G1283" s="0" t="n">
        <v>18</v>
      </c>
    </row>
    <row r="1284" customFormat="false" ht="12.75" hidden="false" customHeight="false" outlineLevel="0" collapsed="false">
      <c r="A1284" s="0" t="s">
        <v>363</v>
      </c>
      <c r="B1284" s="0" t="s">
        <v>811</v>
      </c>
      <c r="C1284" s="0" t="n">
        <v>86.598</v>
      </c>
      <c r="D1284" s="0" t="n">
        <v>44.637</v>
      </c>
      <c r="E1284" s="0" t="n">
        <v>32.77</v>
      </c>
      <c r="F1284" s="0" t="s">
        <v>1538</v>
      </c>
      <c r="G1284" s="0" t="n">
        <v>18</v>
      </c>
    </row>
    <row r="1285" customFormat="false" ht="12.75" hidden="false" customHeight="false" outlineLevel="0" collapsed="false">
      <c r="A1285" s="0" t="s">
        <v>363</v>
      </c>
      <c r="B1285" s="0" t="s">
        <v>816</v>
      </c>
      <c r="C1285" s="0" t="n">
        <v>20.072</v>
      </c>
      <c r="D1285" s="0" t="n">
        <v>8.094</v>
      </c>
      <c r="E1285" s="0" t="n">
        <v>9.934</v>
      </c>
      <c r="F1285" s="0" t="s">
        <v>1538</v>
      </c>
      <c r="G1285" s="0" t="n">
        <v>18</v>
      </c>
    </row>
    <row r="1286" customFormat="false" ht="12.75" hidden="false" customHeight="false" outlineLevel="0" collapsed="false">
      <c r="A1286" s="0" t="s">
        <v>363</v>
      </c>
      <c r="B1286" s="0" t="s">
        <v>822</v>
      </c>
      <c r="C1286" s="0" t="n">
        <v>72.356</v>
      </c>
      <c r="D1286" s="0" t="n">
        <v>21.664</v>
      </c>
      <c r="E1286" s="0" t="n">
        <v>30.964</v>
      </c>
      <c r="F1286" s="0" t="s">
        <v>1538</v>
      </c>
      <c r="G1286" s="0" t="n">
        <v>18</v>
      </c>
    </row>
    <row r="1287" customFormat="false" ht="12.75" hidden="false" customHeight="false" outlineLevel="0" collapsed="false">
      <c r="A1287" s="0" t="s">
        <v>363</v>
      </c>
      <c r="B1287" s="0" t="s">
        <v>824</v>
      </c>
      <c r="C1287" s="0" t="n">
        <v>96.913</v>
      </c>
      <c r="D1287" s="0" t="n">
        <v>29.326</v>
      </c>
      <c r="E1287" s="0" t="n">
        <v>32.089</v>
      </c>
      <c r="F1287" s="0" t="s">
        <v>1538</v>
      </c>
      <c r="G1287" s="0" t="n">
        <v>18</v>
      </c>
    </row>
    <row r="1288" customFormat="false" ht="12.75" hidden="false" customHeight="false" outlineLevel="0" collapsed="false">
      <c r="A1288" s="0" t="s">
        <v>363</v>
      </c>
      <c r="B1288" s="0" t="s">
        <v>826</v>
      </c>
      <c r="C1288" s="0" t="n">
        <v>25.785</v>
      </c>
      <c r="D1288" s="0" t="n">
        <v>12.149</v>
      </c>
      <c r="E1288" s="0" t="n">
        <v>17.963</v>
      </c>
      <c r="F1288" s="0" t="s">
        <v>1538</v>
      </c>
      <c r="G1288" s="0" t="n">
        <v>18</v>
      </c>
    </row>
    <row r="1289" customFormat="false" ht="12.75" hidden="false" customHeight="false" outlineLevel="0" collapsed="false">
      <c r="A1289" s="0" t="s">
        <v>363</v>
      </c>
      <c r="B1289" s="0" t="s">
        <v>829</v>
      </c>
      <c r="C1289" s="0" t="n">
        <v>80.663</v>
      </c>
      <c r="D1289" s="0" t="n">
        <v>39.872</v>
      </c>
      <c r="E1289" s="0" t="n">
        <v>39.551</v>
      </c>
      <c r="F1289" s="0" t="s">
        <v>1538</v>
      </c>
      <c r="G1289" s="0" t="n">
        <v>18</v>
      </c>
    </row>
    <row r="1290" customFormat="false" ht="12.75" hidden="false" customHeight="false" outlineLevel="0" collapsed="false">
      <c r="A1290" s="0" t="s">
        <v>363</v>
      </c>
      <c r="B1290" s="0" t="s">
        <v>832</v>
      </c>
      <c r="C1290" s="0" t="n">
        <v>0.885</v>
      </c>
      <c r="D1290" s="0" t="n">
        <v>0.261</v>
      </c>
      <c r="E1290" s="0" t="n">
        <v>0.333</v>
      </c>
      <c r="F1290" s="0" t="s">
        <v>1538</v>
      </c>
      <c r="G1290" s="0" t="n">
        <v>18</v>
      </c>
    </row>
    <row r="1291" customFormat="false" ht="12.75" hidden="false" customHeight="false" outlineLevel="0" collapsed="false">
      <c r="A1291" s="0" t="s">
        <v>363</v>
      </c>
      <c r="B1291" s="0" t="s">
        <v>834</v>
      </c>
      <c r="C1291" s="0" t="n">
        <v>82.217</v>
      </c>
      <c r="D1291" s="0" t="n">
        <v>36.366</v>
      </c>
      <c r="E1291" s="0" t="n">
        <v>40.906</v>
      </c>
      <c r="F1291" s="0" t="s">
        <v>1538</v>
      </c>
      <c r="G1291" s="0" t="n">
        <v>18</v>
      </c>
    </row>
    <row r="1292" customFormat="false" ht="12.75" hidden="false" customHeight="false" outlineLevel="0" collapsed="false">
      <c r="A1292" s="0" t="s">
        <v>363</v>
      </c>
      <c r="B1292" s="0" t="s">
        <v>836</v>
      </c>
      <c r="C1292" s="0" t="n">
        <v>80.181</v>
      </c>
      <c r="D1292" s="0" t="n">
        <v>37.388</v>
      </c>
      <c r="E1292" s="0" t="n">
        <v>58.682</v>
      </c>
      <c r="F1292" s="0" t="s">
        <v>1538</v>
      </c>
      <c r="G1292" s="0" t="n">
        <v>18</v>
      </c>
    </row>
    <row r="1293" customFormat="false" ht="12.75" hidden="false" customHeight="false" outlineLevel="0" collapsed="false">
      <c r="A1293" s="0" t="s">
        <v>363</v>
      </c>
      <c r="B1293" s="0" t="s">
        <v>838</v>
      </c>
      <c r="C1293" s="0" t="n">
        <v>102.564</v>
      </c>
      <c r="D1293" s="0" t="n">
        <v>32.731</v>
      </c>
      <c r="E1293" s="0" t="n">
        <v>53.405</v>
      </c>
      <c r="F1293" s="0" t="s">
        <v>1538</v>
      </c>
      <c r="G1293" s="0" t="n">
        <v>18</v>
      </c>
    </row>
    <row r="1294" customFormat="false" ht="12.75" hidden="false" customHeight="false" outlineLevel="0" collapsed="false">
      <c r="A1294" s="0" t="s">
        <v>363</v>
      </c>
      <c r="B1294" s="0" t="s">
        <v>841</v>
      </c>
      <c r="C1294" s="0" t="n">
        <v>17.837</v>
      </c>
      <c r="D1294" s="0" t="n">
        <v>13.024</v>
      </c>
      <c r="E1294" s="0" t="n">
        <v>18.802</v>
      </c>
      <c r="F1294" s="0" t="s">
        <v>1538</v>
      </c>
      <c r="G1294" s="0" t="n">
        <v>18</v>
      </c>
    </row>
    <row r="1295" customFormat="false" ht="12.75" hidden="false" customHeight="false" outlineLevel="0" collapsed="false">
      <c r="A1295" s="0" t="s">
        <v>363</v>
      </c>
      <c r="B1295" s="0" t="s">
        <v>851</v>
      </c>
      <c r="C1295" s="0" t="n">
        <v>8.883</v>
      </c>
      <c r="D1295" s="0" t="n">
        <v>4.633</v>
      </c>
      <c r="E1295" s="0" t="n">
        <v>7.068</v>
      </c>
      <c r="F1295" s="0" t="s">
        <v>1538</v>
      </c>
      <c r="G1295" s="0" t="n">
        <v>18</v>
      </c>
    </row>
    <row r="1296" customFormat="false" ht="12.75" hidden="false" customHeight="false" outlineLevel="0" collapsed="false">
      <c r="A1296" s="0" t="s">
        <v>363</v>
      </c>
      <c r="B1296" s="0" t="s">
        <v>843</v>
      </c>
      <c r="C1296" s="0" t="n">
        <v>3.454</v>
      </c>
      <c r="D1296" s="0" t="n">
        <v>-3.61</v>
      </c>
      <c r="E1296" s="0" t="n">
        <v>-0.981</v>
      </c>
      <c r="F1296" s="0" t="s">
        <v>1538</v>
      </c>
      <c r="G1296" s="0" t="n">
        <v>18</v>
      </c>
    </row>
    <row r="1297" customFormat="false" ht="12.75" hidden="false" customHeight="false" outlineLevel="0" collapsed="false">
      <c r="A1297" s="0" t="s">
        <v>363</v>
      </c>
      <c r="B1297" s="0" t="s">
        <v>845</v>
      </c>
      <c r="C1297" s="0" t="n">
        <v>116.644</v>
      </c>
      <c r="D1297" s="0" t="n">
        <v>50.093</v>
      </c>
      <c r="E1297" s="0" t="n">
        <v>48.615</v>
      </c>
      <c r="F1297" s="0" t="s">
        <v>1538</v>
      </c>
      <c r="G1297" s="0" t="n">
        <v>18</v>
      </c>
    </row>
    <row r="1298" customFormat="false" ht="12.75" hidden="false" customHeight="false" outlineLevel="0" collapsed="false">
      <c r="A1298" s="0" t="s">
        <v>363</v>
      </c>
      <c r="B1298" s="0" t="s">
        <v>847</v>
      </c>
      <c r="C1298" s="0" t="n">
        <v>41.213</v>
      </c>
      <c r="D1298" s="0" t="n">
        <v>14.271</v>
      </c>
      <c r="E1298" s="0" t="n">
        <v>21.638</v>
      </c>
      <c r="F1298" s="0" t="s">
        <v>1538</v>
      </c>
      <c r="G1298" s="0" t="n">
        <v>18</v>
      </c>
    </row>
    <row r="1299" customFormat="false" ht="12.75" hidden="false" customHeight="false" outlineLevel="0" collapsed="false">
      <c r="A1299" s="0" t="s">
        <v>363</v>
      </c>
      <c r="B1299" s="0" t="s">
        <v>849</v>
      </c>
      <c r="C1299" s="0" t="n">
        <v>3.974</v>
      </c>
      <c r="D1299" s="0" t="n">
        <v>3.369</v>
      </c>
      <c r="E1299" s="0" t="n">
        <v>2.639</v>
      </c>
      <c r="F1299" s="0" t="s">
        <v>1538</v>
      </c>
      <c r="G1299" s="0" t="n">
        <v>18</v>
      </c>
    </row>
    <row r="1300" customFormat="false" ht="12.75" hidden="false" customHeight="false" outlineLevel="0" collapsed="false">
      <c r="A1300" s="0" t="s">
        <v>363</v>
      </c>
      <c r="B1300" s="0" t="s">
        <v>853</v>
      </c>
      <c r="C1300" s="0" t="n">
        <v>135.167</v>
      </c>
      <c r="D1300" s="0" t="n">
        <v>45.141</v>
      </c>
      <c r="E1300" s="0" t="n">
        <v>66.762</v>
      </c>
      <c r="F1300" s="0" t="s">
        <v>1538</v>
      </c>
      <c r="G1300" s="0" t="n">
        <v>18</v>
      </c>
    </row>
    <row r="1301" customFormat="false" ht="12.75" hidden="false" customHeight="false" outlineLevel="0" collapsed="false">
      <c r="A1301" s="0" t="s">
        <v>363</v>
      </c>
      <c r="B1301" s="0" t="s">
        <v>855</v>
      </c>
      <c r="C1301" s="0" t="n">
        <v>14.276</v>
      </c>
      <c r="D1301" s="0" t="n">
        <v>3.384</v>
      </c>
      <c r="E1301" s="0" t="n">
        <v>4.694</v>
      </c>
      <c r="F1301" s="0" t="s">
        <v>1538</v>
      </c>
      <c r="G1301" s="0" t="n">
        <v>18</v>
      </c>
    </row>
    <row r="1302" customFormat="false" ht="12.75" hidden="false" customHeight="false" outlineLevel="0" collapsed="false">
      <c r="A1302" s="0" t="s">
        <v>363</v>
      </c>
      <c r="B1302" s="0" t="s">
        <v>857</v>
      </c>
      <c r="C1302" s="0" t="n">
        <v>198.056</v>
      </c>
      <c r="D1302" s="0" t="n">
        <v>79.976</v>
      </c>
      <c r="E1302" s="0" t="n">
        <v>93.96</v>
      </c>
      <c r="F1302" s="0" t="s">
        <v>1538</v>
      </c>
      <c r="G1302" s="0" t="n">
        <v>18</v>
      </c>
    </row>
    <row r="1303" customFormat="false" ht="12.75" hidden="false" customHeight="false" outlineLevel="0" collapsed="false">
      <c r="A1303" s="0" t="s">
        <v>363</v>
      </c>
      <c r="B1303" s="0" t="s">
        <v>859</v>
      </c>
      <c r="C1303" s="0" t="n">
        <v>7.434</v>
      </c>
      <c r="D1303" s="0" t="n">
        <v>4.269</v>
      </c>
      <c r="E1303" s="0" t="n">
        <v>5.255</v>
      </c>
      <c r="F1303" s="0" t="s">
        <v>1538</v>
      </c>
      <c r="G1303" s="0" t="n">
        <v>18</v>
      </c>
    </row>
    <row r="1304" customFormat="false" ht="12.75" hidden="false" customHeight="false" outlineLevel="0" collapsed="false">
      <c r="A1304" s="0" t="s">
        <v>363</v>
      </c>
      <c r="B1304" s="0" t="s">
        <v>861</v>
      </c>
      <c r="C1304" s="0" t="n">
        <v>6.097</v>
      </c>
      <c r="D1304" s="0" t="n">
        <v>2.798</v>
      </c>
      <c r="E1304" s="0" t="n">
        <v>3.21</v>
      </c>
      <c r="F1304" s="0" t="s">
        <v>1538</v>
      </c>
      <c r="G1304" s="0" t="n">
        <v>18</v>
      </c>
    </row>
    <row r="1305" customFormat="false" ht="12.75" hidden="false" customHeight="false" outlineLevel="0" collapsed="false">
      <c r="A1305" s="0" t="s">
        <v>363</v>
      </c>
      <c r="B1305" s="0" t="s">
        <v>863</v>
      </c>
      <c r="C1305" s="0" t="n">
        <v>37.774</v>
      </c>
      <c r="D1305" s="0" t="n">
        <v>18.965</v>
      </c>
      <c r="E1305" s="0" t="n">
        <v>13.301</v>
      </c>
      <c r="F1305" s="0" t="s">
        <v>1538</v>
      </c>
      <c r="G1305" s="0" t="n">
        <v>18</v>
      </c>
    </row>
    <row r="1306" customFormat="false" ht="12.75" hidden="false" customHeight="false" outlineLevel="0" collapsed="false">
      <c r="A1306" s="0" t="s">
        <v>363</v>
      </c>
      <c r="B1306" s="0" t="s">
        <v>866</v>
      </c>
      <c r="C1306" s="0" t="n">
        <v>8.929</v>
      </c>
      <c r="D1306" s="0" t="n">
        <v>3.077</v>
      </c>
      <c r="E1306" s="0" t="n">
        <v>3.841</v>
      </c>
      <c r="F1306" s="0" t="s">
        <v>1538</v>
      </c>
      <c r="G1306" s="0" t="n">
        <v>18</v>
      </c>
    </row>
    <row r="1307" customFormat="false" ht="12.75" hidden="false" customHeight="false" outlineLevel="0" collapsed="false">
      <c r="A1307" s="0" t="s">
        <v>363</v>
      </c>
      <c r="B1307" s="0" t="s">
        <v>870</v>
      </c>
      <c r="C1307" s="0" t="n">
        <v>13.053</v>
      </c>
      <c r="D1307" s="0" t="n">
        <v>9.347</v>
      </c>
      <c r="E1307" s="0" t="n">
        <v>20.388</v>
      </c>
      <c r="F1307" s="0" t="s">
        <v>1538</v>
      </c>
      <c r="G1307" s="0" t="n">
        <v>18</v>
      </c>
    </row>
    <row r="1308" customFormat="false" ht="12.75" hidden="false" customHeight="false" outlineLevel="0" collapsed="false">
      <c r="A1308" s="0" t="s">
        <v>363</v>
      </c>
      <c r="B1308" s="0" t="s">
        <v>868</v>
      </c>
      <c r="C1308" s="0" t="n">
        <v>197.246</v>
      </c>
      <c r="D1308" s="0" t="n">
        <v>63.328</v>
      </c>
      <c r="E1308" s="0" t="n">
        <v>114.981</v>
      </c>
      <c r="F1308" s="0" t="s">
        <v>1538</v>
      </c>
      <c r="G1308" s="0" t="n">
        <v>18</v>
      </c>
    </row>
    <row r="1309" customFormat="false" ht="12.75" hidden="false" customHeight="false" outlineLevel="0" collapsed="false">
      <c r="A1309" s="0" t="s">
        <v>363</v>
      </c>
      <c r="B1309" s="0" t="s">
        <v>873</v>
      </c>
      <c r="C1309" s="0" t="n">
        <v>1.307</v>
      </c>
      <c r="D1309" s="0" t="n">
        <v>-4.3</v>
      </c>
      <c r="E1309" s="0" t="n">
        <v>-1.257</v>
      </c>
      <c r="F1309" s="0" t="s">
        <v>1538</v>
      </c>
      <c r="G1309" s="0" t="n">
        <v>18</v>
      </c>
    </row>
    <row r="1310" customFormat="false" ht="12.75" hidden="false" customHeight="false" outlineLevel="0" collapsed="false">
      <c r="A1310" s="0" t="s">
        <v>363</v>
      </c>
      <c r="B1310" s="0" t="s">
        <v>875</v>
      </c>
      <c r="C1310" s="0" t="n">
        <v>140.495</v>
      </c>
      <c r="D1310" s="0" t="n">
        <v>43.385</v>
      </c>
      <c r="E1310" s="0" t="n">
        <v>76.342</v>
      </c>
      <c r="F1310" s="0" t="s">
        <v>1538</v>
      </c>
      <c r="G1310" s="0" t="n">
        <v>18</v>
      </c>
    </row>
    <row r="1311" customFormat="false" ht="12.75" hidden="false" customHeight="false" outlineLevel="0" collapsed="false">
      <c r="A1311" s="0" t="s">
        <v>363</v>
      </c>
      <c r="B1311" s="0" t="s">
        <v>880</v>
      </c>
      <c r="C1311" s="0" t="n">
        <v>12.834</v>
      </c>
      <c r="D1311" s="0" t="n">
        <v>6.055</v>
      </c>
      <c r="E1311" s="0" t="n">
        <v>7.137</v>
      </c>
      <c r="F1311" s="0" t="s">
        <v>1538</v>
      </c>
      <c r="G1311" s="0" t="n">
        <v>18</v>
      </c>
    </row>
    <row r="1312" customFormat="false" ht="12.75" hidden="false" customHeight="false" outlineLevel="0" collapsed="false">
      <c r="A1312" s="0" t="s">
        <v>363</v>
      </c>
      <c r="B1312" s="0" t="s">
        <v>878</v>
      </c>
      <c r="C1312" s="0" t="n">
        <v>51.224</v>
      </c>
      <c r="D1312" s="0" t="n">
        <v>17.413</v>
      </c>
      <c r="E1312" s="0" t="n">
        <v>26.377</v>
      </c>
      <c r="F1312" s="0" t="s">
        <v>1538</v>
      </c>
      <c r="G1312" s="0" t="n">
        <v>18</v>
      </c>
    </row>
    <row r="1313" customFormat="false" ht="12.75" hidden="false" customHeight="false" outlineLevel="0" collapsed="false">
      <c r="A1313" s="0" t="s">
        <v>363</v>
      </c>
      <c r="B1313" s="0" t="s">
        <v>882</v>
      </c>
      <c r="C1313" s="0" t="n">
        <v>90.653</v>
      </c>
      <c r="D1313" s="0" t="n">
        <v>28.51</v>
      </c>
      <c r="E1313" s="0" t="n">
        <v>102.753</v>
      </c>
      <c r="F1313" s="0" t="s">
        <v>1538</v>
      </c>
      <c r="G1313" s="0" t="n">
        <v>18</v>
      </c>
    </row>
    <row r="1314" customFormat="false" ht="12.75" hidden="false" customHeight="false" outlineLevel="0" collapsed="false">
      <c r="A1314" s="0" t="s">
        <v>363</v>
      </c>
      <c r="B1314" s="0" t="s">
        <v>884</v>
      </c>
      <c r="C1314" s="0" t="n">
        <v>5.602</v>
      </c>
      <c r="D1314" s="0" t="n">
        <v>0.832</v>
      </c>
      <c r="E1314" s="0" t="n">
        <v>1.027</v>
      </c>
      <c r="F1314" s="0" t="s">
        <v>1538</v>
      </c>
      <c r="G1314" s="0" t="n">
        <v>18</v>
      </c>
    </row>
    <row r="1315" customFormat="false" ht="12.75" hidden="false" customHeight="false" outlineLevel="0" collapsed="false">
      <c r="A1315" s="0" t="s">
        <v>363</v>
      </c>
      <c r="B1315" s="0" t="s">
        <v>886</v>
      </c>
      <c r="C1315" s="0" t="n">
        <v>9.617</v>
      </c>
      <c r="D1315" s="0" t="n">
        <v>4.969</v>
      </c>
      <c r="E1315" s="0" t="n">
        <v>6.154</v>
      </c>
      <c r="F1315" s="0" t="s">
        <v>1538</v>
      </c>
      <c r="G1315" s="0" t="n">
        <v>18</v>
      </c>
    </row>
    <row r="1316" customFormat="false" ht="12.75" hidden="false" customHeight="false" outlineLevel="0" collapsed="false">
      <c r="A1316" s="0" t="s">
        <v>363</v>
      </c>
      <c r="B1316" s="0" t="s">
        <v>895</v>
      </c>
      <c r="C1316" s="0" t="n">
        <v>26.773</v>
      </c>
      <c r="D1316" s="0" t="n">
        <v>11.501</v>
      </c>
      <c r="E1316" s="0" t="n">
        <v>16.362</v>
      </c>
      <c r="F1316" s="0" t="s">
        <v>1538</v>
      </c>
      <c r="G1316" s="0" t="n">
        <v>18</v>
      </c>
    </row>
    <row r="1317" customFormat="false" ht="12.75" hidden="false" customHeight="false" outlineLevel="0" collapsed="false">
      <c r="A1317" s="0" t="s">
        <v>363</v>
      </c>
      <c r="B1317" s="0" t="s">
        <v>888</v>
      </c>
      <c r="C1317" s="0" t="n">
        <v>107.756</v>
      </c>
      <c r="D1317" s="0" t="n">
        <v>64.002</v>
      </c>
      <c r="E1317" s="0" t="n">
        <v>46.775</v>
      </c>
      <c r="F1317" s="0" t="s">
        <v>1538</v>
      </c>
      <c r="G1317" s="0" t="n">
        <v>18</v>
      </c>
    </row>
    <row r="1318" customFormat="false" ht="12.75" hidden="false" customHeight="false" outlineLevel="0" collapsed="false">
      <c r="A1318" s="0" t="s">
        <v>363</v>
      </c>
      <c r="B1318" s="0" t="s">
        <v>890</v>
      </c>
      <c r="C1318" s="0" t="n">
        <v>24.241</v>
      </c>
      <c r="D1318" s="0" t="n">
        <v>7.311</v>
      </c>
      <c r="E1318" s="0" t="n">
        <v>11.673</v>
      </c>
      <c r="F1318" s="0" t="s">
        <v>1538</v>
      </c>
      <c r="G1318" s="0" t="n">
        <v>18</v>
      </c>
    </row>
    <row r="1319" customFormat="false" ht="12.75" hidden="false" customHeight="false" outlineLevel="0" collapsed="false">
      <c r="A1319" s="0" t="s">
        <v>363</v>
      </c>
      <c r="B1319" s="0" t="s">
        <v>897</v>
      </c>
      <c r="C1319" s="0" t="n">
        <v>5.032</v>
      </c>
      <c r="D1319" s="0" t="n">
        <v>-1.643</v>
      </c>
      <c r="E1319" s="0" t="n">
        <v>-0.482</v>
      </c>
      <c r="F1319" s="0" t="s">
        <v>1538</v>
      </c>
      <c r="G1319" s="0" t="n">
        <v>18</v>
      </c>
    </row>
    <row r="1320" customFormat="false" ht="12.75" hidden="false" customHeight="false" outlineLevel="0" collapsed="false">
      <c r="A1320" s="0" t="s">
        <v>363</v>
      </c>
      <c r="B1320" s="0" t="s">
        <v>892</v>
      </c>
      <c r="C1320" s="0" t="n">
        <v>146.28</v>
      </c>
      <c r="D1320" s="0" t="n">
        <v>44.508</v>
      </c>
      <c r="E1320" s="0" t="n">
        <v>66.257</v>
      </c>
      <c r="F1320" s="0" t="s">
        <v>1538</v>
      </c>
      <c r="G1320" s="0" t="n">
        <v>18</v>
      </c>
    </row>
    <row r="1321" customFormat="false" ht="12.75" hidden="false" customHeight="false" outlineLevel="0" collapsed="false">
      <c r="A1321" s="0" t="s">
        <v>363</v>
      </c>
      <c r="B1321" s="0" t="s">
        <v>903</v>
      </c>
      <c r="C1321" s="0" t="n">
        <v>131.51</v>
      </c>
      <c r="D1321" s="0" t="n">
        <v>39.623</v>
      </c>
      <c r="E1321" s="0" t="n">
        <v>57.729</v>
      </c>
      <c r="F1321" s="0" t="s">
        <v>1538</v>
      </c>
      <c r="G1321" s="0" t="n">
        <v>18</v>
      </c>
    </row>
    <row r="1322" customFormat="false" ht="12.75" hidden="false" customHeight="false" outlineLevel="0" collapsed="false">
      <c r="A1322" s="0" t="s">
        <v>363</v>
      </c>
      <c r="B1322" s="0" t="s">
        <v>901</v>
      </c>
      <c r="C1322" s="0" t="n">
        <v>50.449</v>
      </c>
      <c r="D1322" s="0" t="n">
        <v>18.896</v>
      </c>
      <c r="E1322" s="0" t="n">
        <v>25.855</v>
      </c>
      <c r="F1322" s="0" t="s">
        <v>1538</v>
      </c>
      <c r="G1322" s="0" t="n">
        <v>18</v>
      </c>
    </row>
    <row r="1323" customFormat="false" ht="12.75" hidden="false" customHeight="false" outlineLevel="0" collapsed="false">
      <c r="A1323" s="0" t="s">
        <v>363</v>
      </c>
      <c r="B1323" s="0" t="s">
        <v>899</v>
      </c>
      <c r="C1323" s="0" t="n">
        <v>134.923</v>
      </c>
      <c r="D1323" s="0" t="n">
        <v>36.282</v>
      </c>
      <c r="E1323" s="0" t="n">
        <v>47.169</v>
      </c>
      <c r="F1323" s="0" t="s">
        <v>1538</v>
      </c>
      <c r="G1323" s="0" t="n">
        <v>18</v>
      </c>
    </row>
    <row r="1324" customFormat="false" ht="12.75" hidden="false" customHeight="false" outlineLevel="0" collapsed="false">
      <c r="A1324" s="0" t="s">
        <v>363</v>
      </c>
      <c r="B1324" s="0" t="s">
        <v>907</v>
      </c>
      <c r="C1324" s="0" t="n">
        <v>16.335</v>
      </c>
      <c r="D1324" s="0" t="n">
        <v>4.117</v>
      </c>
      <c r="E1324" s="0" t="n">
        <v>5.989</v>
      </c>
      <c r="F1324" s="0" t="s">
        <v>1538</v>
      </c>
      <c r="G1324" s="0" t="n">
        <v>18</v>
      </c>
    </row>
    <row r="1325" customFormat="false" ht="12.75" hidden="false" customHeight="false" outlineLevel="0" collapsed="false">
      <c r="A1325" s="0" t="s">
        <v>363</v>
      </c>
      <c r="B1325" s="0" t="s">
        <v>909</v>
      </c>
      <c r="C1325" s="0" t="n">
        <v>208.728</v>
      </c>
      <c r="D1325" s="0" t="n">
        <v>18.692</v>
      </c>
      <c r="E1325" s="0" t="n">
        <v>103.338</v>
      </c>
      <c r="F1325" s="0" t="s">
        <v>1538</v>
      </c>
      <c r="G1325" s="0" t="n">
        <v>18</v>
      </c>
    </row>
    <row r="1326" customFormat="false" ht="12.75" hidden="false" customHeight="false" outlineLevel="0" collapsed="false">
      <c r="A1326" s="0" t="s">
        <v>363</v>
      </c>
      <c r="B1326" s="0" t="s">
        <v>905</v>
      </c>
      <c r="C1326" s="0" t="n">
        <v>166.458</v>
      </c>
      <c r="D1326" s="0" t="n">
        <v>59.279</v>
      </c>
      <c r="E1326" s="0" t="n">
        <v>77.831</v>
      </c>
      <c r="F1326" s="0" t="s">
        <v>1538</v>
      </c>
      <c r="G1326" s="0" t="n">
        <v>18</v>
      </c>
    </row>
    <row r="1327" customFormat="false" ht="12.75" hidden="false" customHeight="false" outlineLevel="0" collapsed="false">
      <c r="A1327" s="0" t="s">
        <v>363</v>
      </c>
      <c r="B1327" s="0" t="s">
        <v>912</v>
      </c>
      <c r="C1327" s="0" t="n">
        <v>104.176</v>
      </c>
      <c r="D1327" s="0" t="n">
        <v>38.628</v>
      </c>
      <c r="E1327" s="0" t="n">
        <v>84.378</v>
      </c>
      <c r="F1327" s="0" t="s">
        <v>1538</v>
      </c>
      <c r="G1327" s="0" t="n">
        <v>18</v>
      </c>
    </row>
    <row r="1328" customFormat="false" ht="12.75" hidden="false" customHeight="false" outlineLevel="0" collapsed="false">
      <c r="A1328" s="0" t="s">
        <v>363</v>
      </c>
      <c r="B1328" s="0" t="s">
        <v>914</v>
      </c>
      <c r="C1328" s="0" t="n">
        <v>28.727</v>
      </c>
      <c r="D1328" s="0" t="n">
        <v>9.229</v>
      </c>
      <c r="E1328" s="0" t="n">
        <v>11.579</v>
      </c>
      <c r="F1328" s="0" t="s">
        <v>1538</v>
      </c>
      <c r="G1328" s="0" t="n">
        <v>18</v>
      </c>
    </row>
    <row r="1329" customFormat="false" ht="12.75" hidden="false" customHeight="false" outlineLevel="0" collapsed="false">
      <c r="A1329" s="0" t="s">
        <v>363</v>
      </c>
      <c r="B1329" s="0" t="s">
        <v>916</v>
      </c>
      <c r="C1329" s="0" t="n">
        <v>17.341</v>
      </c>
      <c r="D1329" s="0" t="n">
        <v>5.23</v>
      </c>
      <c r="E1329" s="0" t="n">
        <v>7.66</v>
      </c>
      <c r="F1329" s="0" t="s">
        <v>1538</v>
      </c>
      <c r="G1329" s="0" t="n">
        <v>18</v>
      </c>
    </row>
    <row r="1330" customFormat="false" ht="12.75" hidden="false" customHeight="false" outlineLevel="0" collapsed="false">
      <c r="A1330" s="0" t="s">
        <v>363</v>
      </c>
      <c r="B1330" s="0" t="s">
        <v>918</v>
      </c>
      <c r="C1330" s="0" t="n">
        <v>34.986</v>
      </c>
      <c r="D1330" s="0" t="n">
        <v>13.847</v>
      </c>
      <c r="E1330" s="0" t="n">
        <v>14.303</v>
      </c>
      <c r="F1330" s="0" t="s">
        <v>1538</v>
      </c>
      <c r="G1330" s="0" t="n">
        <v>18</v>
      </c>
    </row>
    <row r="1331" customFormat="false" ht="12.75" hidden="false" customHeight="false" outlineLevel="0" collapsed="false">
      <c r="A1331" s="0" t="s">
        <v>363</v>
      </c>
      <c r="B1331" s="0" t="s">
        <v>920</v>
      </c>
      <c r="C1331" s="0" t="n">
        <v>3.717</v>
      </c>
      <c r="D1331" s="0" t="n">
        <v>24.701</v>
      </c>
      <c r="E1331" s="0" t="n">
        <v>20.037</v>
      </c>
      <c r="F1331" s="0" t="s">
        <v>1538</v>
      </c>
      <c r="G1331" s="0" t="n">
        <v>18</v>
      </c>
    </row>
    <row r="1332" customFormat="false" ht="12.75" hidden="false" customHeight="false" outlineLevel="0" collapsed="false">
      <c r="A1332" s="0" t="s">
        <v>363</v>
      </c>
      <c r="B1332" s="0" t="s">
        <v>922</v>
      </c>
      <c r="C1332" s="0" t="n">
        <v>0</v>
      </c>
      <c r="D1332" s="0" t="n">
        <v>0</v>
      </c>
      <c r="E1332" s="0" t="n">
        <v>0</v>
      </c>
      <c r="F1332" s="0" t="s">
        <v>1538</v>
      </c>
      <c r="G1332" s="0" t="n">
        <v>18</v>
      </c>
    </row>
    <row r="1333" customFormat="false" ht="12.75" hidden="false" customHeight="false" outlineLevel="0" collapsed="false">
      <c r="A1333" s="0" t="s">
        <v>363</v>
      </c>
      <c r="B1333" s="0" t="s">
        <v>924</v>
      </c>
      <c r="C1333" s="0" t="n">
        <v>103.098</v>
      </c>
      <c r="D1333" s="0" t="n">
        <v>46.626</v>
      </c>
      <c r="E1333" s="0" t="n">
        <v>48.165</v>
      </c>
      <c r="F1333" s="0" t="s">
        <v>1538</v>
      </c>
      <c r="G1333" s="0" t="n">
        <v>18</v>
      </c>
    </row>
    <row r="1334" customFormat="false" ht="12.75" hidden="false" customHeight="false" outlineLevel="0" collapsed="false">
      <c r="A1334" s="0" t="s">
        <v>363</v>
      </c>
      <c r="B1334" s="0" t="s">
        <v>927</v>
      </c>
      <c r="C1334" s="0" t="n">
        <v>79.768</v>
      </c>
      <c r="D1334" s="0" t="n">
        <v>26.549</v>
      </c>
      <c r="E1334" s="0" t="n">
        <v>41.315</v>
      </c>
      <c r="F1334" s="0" t="s">
        <v>1538</v>
      </c>
      <c r="G1334" s="0" t="n">
        <v>18</v>
      </c>
    </row>
    <row r="1335" customFormat="false" ht="12.75" hidden="false" customHeight="false" outlineLevel="0" collapsed="false">
      <c r="A1335" s="0" t="s">
        <v>363</v>
      </c>
      <c r="B1335" s="0" t="s">
        <v>930</v>
      </c>
      <c r="C1335" s="0" t="n">
        <v>13.813</v>
      </c>
      <c r="D1335" s="0" t="n">
        <v>5.478</v>
      </c>
      <c r="E1335" s="0" t="n">
        <v>8.422</v>
      </c>
      <c r="F1335" s="0" t="s">
        <v>1538</v>
      </c>
      <c r="G1335" s="0" t="n">
        <v>18</v>
      </c>
    </row>
    <row r="1336" customFormat="false" ht="12.75" hidden="false" customHeight="false" outlineLevel="0" collapsed="false">
      <c r="A1336" s="0" t="s">
        <v>363</v>
      </c>
      <c r="B1336" s="0" t="s">
        <v>932</v>
      </c>
      <c r="C1336" s="0" t="n">
        <v>16.682</v>
      </c>
      <c r="D1336" s="0" t="n">
        <v>5.678</v>
      </c>
      <c r="E1336" s="0" t="n">
        <v>8.401</v>
      </c>
      <c r="F1336" s="0" t="s">
        <v>1538</v>
      </c>
      <c r="G1336" s="0" t="n">
        <v>18</v>
      </c>
    </row>
    <row r="1337" customFormat="false" ht="12.75" hidden="false" customHeight="false" outlineLevel="0" collapsed="false">
      <c r="A1337" s="0" t="s">
        <v>363</v>
      </c>
      <c r="B1337" s="0" t="s">
        <v>954</v>
      </c>
      <c r="C1337" s="0" t="n">
        <v>1.519</v>
      </c>
      <c r="D1337" s="0" t="n">
        <v>3.252</v>
      </c>
      <c r="E1337" s="0" t="n">
        <v>4.151</v>
      </c>
      <c r="F1337" s="0" t="s">
        <v>1538</v>
      </c>
      <c r="G1337" s="0" t="n">
        <v>18</v>
      </c>
    </row>
    <row r="1338" customFormat="false" ht="12.75" hidden="false" customHeight="false" outlineLevel="0" collapsed="false">
      <c r="A1338" s="0" t="s">
        <v>363</v>
      </c>
      <c r="B1338" s="0" t="s">
        <v>956</v>
      </c>
      <c r="C1338" s="0" t="n">
        <v>1.569</v>
      </c>
      <c r="D1338" s="0" t="n">
        <v>1.567</v>
      </c>
      <c r="E1338" s="0" t="n">
        <v>1.834</v>
      </c>
      <c r="F1338" s="0" t="s">
        <v>1538</v>
      </c>
      <c r="G1338" s="0" t="n">
        <v>18</v>
      </c>
    </row>
    <row r="1339" customFormat="false" ht="12.75" hidden="false" customHeight="false" outlineLevel="0" collapsed="false">
      <c r="A1339" s="0" t="s">
        <v>363</v>
      </c>
      <c r="B1339" s="0" t="s">
        <v>934</v>
      </c>
      <c r="C1339" s="0" t="n">
        <v>81.349</v>
      </c>
      <c r="D1339" s="0" t="n">
        <v>29.475</v>
      </c>
      <c r="E1339" s="0" t="n">
        <v>39.129</v>
      </c>
      <c r="F1339" s="0" t="s">
        <v>1538</v>
      </c>
      <c r="G1339" s="0" t="n">
        <v>18</v>
      </c>
    </row>
    <row r="1340" customFormat="false" ht="12.75" hidden="false" customHeight="false" outlineLevel="0" collapsed="false">
      <c r="A1340" s="0" t="s">
        <v>363</v>
      </c>
      <c r="B1340" s="0" t="s">
        <v>937</v>
      </c>
      <c r="C1340" s="0" t="n">
        <v>51.927</v>
      </c>
      <c r="D1340" s="0" t="n">
        <v>27.373</v>
      </c>
      <c r="E1340" s="0" t="n">
        <v>62.6</v>
      </c>
      <c r="F1340" s="0" t="s">
        <v>1538</v>
      </c>
      <c r="G1340" s="0" t="n">
        <v>18</v>
      </c>
    </row>
    <row r="1341" customFormat="false" ht="12.75" hidden="false" customHeight="false" outlineLevel="0" collapsed="false">
      <c r="A1341" s="0" t="s">
        <v>363</v>
      </c>
      <c r="B1341" s="0" t="s">
        <v>945</v>
      </c>
      <c r="C1341" s="0" t="n">
        <v>69.35</v>
      </c>
      <c r="D1341" s="0" t="n">
        <v>30.534</v>
      </c>
      <c r="E1341" s="0" t="n">
        <v>35.599</v>
      </c>
      <c r="F1341" s="0" t="s">
        <v>1538</v>
      </c>
      <c r="G1341" s="0" t="n">
        <v>18</v>
      </c>
    </row>
    <row r="1342" customFormat="false" ht="12.75" hidden="false" customHeight="false" outlineLevel="0" collapsed="false">
      <c r="A1342" s="0" t="s">
        <v>363</v>
      </c>
      <c r="B1342" s="0" t="s">
        <v>939</v>
      </c>
      <c r="C1342" s="0" t="n">
        <v>78.188</v>
      </c>
      <c r="D1342" s="0" t="n">
        <v>19.855</v>
      </c>
      <c r="E1342" s="0" t="n">
        <v>24.721</v>
      </c>
      <c r="F1342" s="0" t="s">
        <v>1538</v>
      </c>
      <c r="G1342" s="0" t="n">
        <v>18</v>
      </c>
    </row>
    <row r="1343" customFormat="false" ht="12.75" hidden="false" customHeight="false" outlineLevel="0" collapsed="false">
      <c r="A1343" s="0" t="s">
        <v>363</v>
      </c>
      <c r="B1343" s="0" t="s">
        <v>942</v>
      </c>
      <c r="C1343" s="0" t="n">
        <v>44.653</v>
      </c>
      <c r="D1343" s="0" t="n">
        <v>-1.261</v>
      </c>
      <c r="E1343" s="0" t="n">
        <v>33.251</v>
      </c>
      <c r="F1343" s="0" t="s">
        <v>1538</v>
      </c>
      <c r="G1343" s="0" t="n">
        <v>18</v>
      </c>
    </row>
    <row r="1344" customFormat="false" ht="12.75" hidden="false" customHeight="false" outlineLevel="0" collapsed="false">
      <c r="A1344" s="0" t="s">
        <v>363</v>
      </c>
      <c r="B1344" s="0" t="s">
        <v>948</v>
      </c>
      <c r="C1344" s="0" t="n">
        <v>90.403</v>
      </c>
      <c r="D1344" s="0" t="n">
        <v>18.597</v>
      </c>
      <c r="E1344" s="0" t="n">
        <v>33.333</v>
      </c>
      <c r="F1344" s="0" t="s">
        <v>1538</v>
      </c>
      <c r="G1344" s="0" t="n">
        <v>18</v>
      </c>
    </row>
    <row r="1345" customFormat="false" ht="12.75" hidden="false" customHeight="false" outlineLevel="0" collapsed="false">
      <c r="A1345" s="0" t="s">
        <v>363</v>
      </c>
      <c r="B1345" s="0" t="s">
        <v>950</v>
      </c>
      <c r="C1345" s="0" t="n">
        <v>10.539</v>
      </c>
      <c r="D1345" s="0" t="n">
        <v>5.097</v>
      </c>
      <c r="E1345" s="0" t="n">
        <v>5.389</v>
      </c>
      <c r="F1345" s="0" t="s">
        <v>1538</v>
      </c>
      <c r="G1345" s="0" t="n">
        <v>18</v>
      </c>
    </row>
    <row r="1346" customFormat="false" ht="12.75" hidden="false" customHeight="false" outlineLevel="0" collapsed="false">
      <c r="A1346" s="0" t="s">
        <v>363</v>
      </c>
      <c r="B1346" s="0" t="s">
        <v>952</v>
      </c>
      <c r="C1346" s="0" t="n">
        <v>11.808</v>
      </c>
      <c r="D1346" s="0" t="n">
        <v>5.183</v>
      </c>
      <c r="E1346" s="0" t="n">
        <v>6.288</v>
      </c>
      <c r="F1346" s="0" t="s">
        <v>1538</v>
      </c>
      <c r="G1346" s="0" t="n">
        <v>18</v>
      </c>
    </row>
    <row r="1347" customFormat="false" ht="12.75" hidden="false" customHeight="false" outlineLevel="0" collapsed="false">
      <c r="A1347" s="0" t="s">
        <v>363</v>
      </c>
      <c r="B1347" s="0" t="s">
        <v>958</v>
      </c>
      <c r="C1347" s="0" t="n">
        <v>17.952</v>
      </c>
      <c r="D1347" s="0" t="n">
        <v>5.896</v>
      </c>
      <c r="E1347" s="0" t="n">
        <v>8.401</v>
      </c>
      <c r="F1347" s="0" t="s">
        <v>1538</v>
      </c>
      <c r="G1347" s="0" t="n">
        <v>18</v>
      </c>
    </row>
    <row r="1348" customFormat="false" ht="12.75" hidden="false" customHeight="false" outlineLevel="0" collapsed="false">
      <c r="A1348" s="0" t="s">
        <v>363</v>
      </c>
      <c r="B1348" s="0" t="s">
        <v>966</v>
      </c>
      <c r="C1348" s="0" t="n">
        <v>33.962</v>
      </c>
      <c r="D1348" s="0" t="n">
        <v>15.265</v>
      </c>
      <c r="E1348" s="0" t="n">
        <v>22.599</v>
      </c>
      <c r="F1348" s="0" t="s">
        <v>1538</v>
      </c>
      <c r="G1348" s="0" t="n">
        <v>18</v>
      </c>
    </row>
    <row r="1349" customFormat="false" ht="12.75" hidden="false" customHeight="false" outlineLevel="0" collapsed="false">
      <c r="A1349" s="0" t="s">
        <v>363</v>
      </c>
      <c r="B1349" s="0" t="s">
        <v>960</v>
      </c>
      <c r="C1349" s="0" t="n">
        <v>15.165</v>
      </c>
      <c r="D1349" s="0" t="n">
        <v>4.563</v>
      </c>
      <c r="E1349" s="0" t="n">
        <v>10.368</v>
      </c>
      <c r="F1349" s="0" t="s">
        <v>1538</v>
      </c>
      <c r="G1349" s="0" t="n">
        <v>18</v>
      </c>
    </row>
    <row r="1350" customFormat="false" ht="12.75" hidden="false" customHeight="false" outlineLevel="0" collapsed="false">
      <c r="A1350" s="0" t="s">
        <v>363</v>
      </c>
      <c r="B1350" s="0" t="s">
        <v>962</v>
      </c>
      <c r="C1350" s="0" t="n">
        <v>7.928</v>
      </c>
      <c r="D1350" s="0" t="n">
        <v>3.517</v>
      </c>
      <c r="E1350" s="0" t="n">
        <v>4.373</v>
      </c>
      <c r="F1350" s="0" t="s">
        <v>1538</v>
      </c>
      <c r="G1350" s="0" t="n">
        <v>18</v>
      </c>
    </row>
    <row r="1351" customFormat="false" ht="12.75" hidden="false" customHeight="false" outlineLevel="0" collapsed="false">
      <c r="A1351" s="0" t="s">
        <v>363</v>
      </c>
      <c r="B1351" s="0" t="s">
        <v>964</v>
      </c>
      <c r="C1351" s="0" t="n">
        <v>13.286</v>
      </c>
      <c r="D1351" s="0" t="n">
        <v>5.015</v>
      </c>
      <c r="E1351" s="0" t="n">
        <v>7.528</v>
      </c>
      <c r="F1351" s="0" t="s">
        <v>1538</v>
      </c>
      <c r="G1351" s="0" t="n">
        <v>18</v>
      </c>
    </row>
    <row r="1352" customFormat="false" ht="12.75" hidden="false" customHeight="false" outlineLevel="0" collapsed="false">
      <c r="A1352" s="0" t="s">
        <v>363</v>
      </c>
      <c r="B1352" s="0" t="s">
        <v>968</v>
      </c>
      <c r="C1352" s="0" t="n">
        <v>37.011</v>
      </c>
      <c r="D1352" s="0" t="n">
        <v>22.317</v>
      </c>
      <c r="E1352" s="0" t="n">
        <v>26.707</v>
      </c>
      <c r="F1352" s="0" t="s">
        <v>1538</v>
      </c>
      <c r="G1352" s="0" t="n">
        <v>18</v>
      </c>
    </row>
    <row r="1353" customFormat="false" ht="12.75" hidden="false" customHeight="false" outlineLevel="0" collapsed="false">
      <c r="A1353" s="0" t="s">
        <v>363</v>
      </c>
      <c r="B1353" s="0" t="s">
        <v>970</v>
      </c>
      <c r="C1353" s="0" t="n">
        <v>0.015</v>
      </c>
      <c r="D1353" s="0" t="n">
        <v>0</v>
      </c>
      <c r="E1353" s="0" t="n">
        <v>0</v>
      </c>
      <c r="F1353" s="0" t="s">
        <v>1538</v>
      </c>
      <c r="G1353" s="0" t="n">
        <v>18</v>
      </c>
    </row>
    <row r="1354" customFormat="false" ht="12.75" hidden="false" customHeight="false" outlineLevel="0" collapsed="false">
      <c r="A1354" s="0" t="s">
        <v>363</v>
      </c>
      <c r="B1354" s="0" t="s">
        <v>972</v>
      </c>
      <c r="C1354" s="0" t="n">
        <v>133.588</v>
      </c>
      <c r="D1354" s="0" t="n">
        <v>55.953</v>
      </c>
      <c r="E1354" s="0" t="n">
        <v>50.643</v>
      </c>
      <c r="F1354" s="0" t="s">
        <v>1538</v>
      </c>
      <c r="G1354" s="0" t="n">
        <v>18</v>
      </c>
    </row>
    <row r="1355" customFormat="false" ht="12.75" hidden="false" customHeight="false" outlineLevel="0" collapsed="false">
      <c r="A1355" s="0" t="s">
        <v>363</v>
      </c>
      <c r="B1355" s="0" t="s">
        <v>974</v>
      </c>
      <c r="C1355" s="0" t="n">
        <v>2.001</v>
      </c>
      <c r="D1355" s="0" t="n">
        <v>-0.61</v>
      </c>
      <c r="E1355" s="0" t="n">
        <v>-0.35</v>
      </c>
      <c r="F1355" s="0" t="s">
        <v>1538</v>
      </c>
      <c r="G1355" s="0" t="n">
        <v>18</v>
      </c>
    </row>
    <row r="1356" customFormat="false" ht="12.75" hidden="false" customHeight="false" outlineLevel="0" collapsed="false">
      <c r="A1356" s="0" t="s">
        <v>363</v>
      </c>
      <c r="B1356" s="0" t="s">
        <v>976</v>
      </c>
      <c r="C1356" s="0" t="n">
        <v>103.389</v>
      </c>
      <c r="D1356" s="0" t="n">
        <v>44.573</v>
      </c>
      <c r="E1356" s="0" t="n">
        <v>38.814</v>
      </c>
      <c r="F1356" s="0" t="s">
        <v>1538</v>
      </c>
      <c r="G1356" s="0" t="n">
        <v>18</v>
      </c>
    </row>
    <row r="1357" customFormat="false" ht="12.75" hidden="false" customHeight="false" outlineLevel="0" collapsed="false">
      <c r="A1357" s="0" t="s">
        <v>363</v>
      </c>
      <c r="B1357" s="0" t="s">
        <v>978</v>
      </c>
      <c r="C1357" s="0" t="n">
        <v>187.537</v>
      </c>
      <c r="D1357" s="0" t="n">
        <v>79.522</v>
      </c>
      <c r="E1357" s="0" t="n">
        <v>79.771</v>
      </c>
      <c r="F1357" s="0" t="s">
        <v>1538</v>
      </c>
      <c r="G1357" s="0" t="n">
        <v>18</v>
      </c>
    </row>
    <row r="1358" customFormat="false" ht="12.75" hidden="false" customHeight="false" outlineLevel="0" collapsed="false">
      <c r="A1358" s="0" t="s">
        <v>363</v>
      </c>
      <c r="B1358" s="0" t="s">
        <v>981</v>
      </c>
      <c r="C1358" s="0" t="n">
        <v>5.204</v>
      </c>
      <c r="D1358" s="0" t="n">
        <v>4.829</v>
      </c>
      <c r="E1358" s="0" t="n">
        <v>7.228</v>
      </c>
      <c r="F1358" s="0" t="s">
        <v>1538</v>
      </c>
      <c r="G1358" s="0" t="n">
        <v>18</v>
      </c>
    </row>
    <row r="1359" customFormat="false" ht="12.75" hidden="false" customHeight="false" outlineLevel="0" collapsed="false">
      <c r="A1359" s="0" t="s">
        <v>363</v>
      </c>
      <c r="B1359" s="0" t="s">
        <v>983</v>
      </c>
      <c r="C1359" s="0" t="n">
        <v>146.769</v>
      </c>
      <c r="D1359" s="0" t="n">
        <v>47.924</v>
      </c>
      <c r="E1359" s="0" t="n">
        <v>64.202</v>
      </c>
      <c r="F1359" s="0" t="s">
        <v>1538</v>
      </c>
      <c r="G1359" s="0" t="n">
        <v>18</v>
      </c>
    </row>
    <row r="1360" customFormat="false" ht="12.75" hidden="false" customHeight="false" outlineLevel="0" collapsed="false">
      <c r="A1360" s="0" t="s">
        <v>363</v>
      </c>
      <c r="B1360" s="0" t="s">
        <v>986</v>
      </c>
      <c r="C1360" s="0" t="n">
        <v>38.35</v>
      </c>
      <c r="D1360" s="0" t="n">
        <v>11.345</v>
      </c>
      <c r="E1360" s="0" t="n">
        <v>17.074</v>
      </c>
      <c r="F1360" s="0" t="s">
        <v>1538</v>
      </c>
      <c r="G1360" s="0" t="n">
        <v>18</v>
      </c>
    </row>
    <row r="1361" customFormat="false" ht="12.75" hidden="false" customHeight="false" outlineLevel="0" collapsed="false">
      <c r="A1361" s="0" t="s">
        <v>363</v>
      </c>
      <c r="B1361" s="0" t="s">
        <v>988</v>
      </c>
      <c r="C1361" s="0" t="n">
        <v>5.047</v>
      </c>
      <c r="D1361" s="0" t="n">
        <v>7.179</v>
      </c>
      <c r="E1361" s="0" t="n">
        <v>10.611</v>
      </c>
      <c r="F1361" s="0" t="s">
        <v>1538</v>
      </c>
      <c r="G1361" s="0" t="n">
        <v>18</v>
      </c>
    </row>
    <row r="1362" customFormat="false" ht="12.75" hidden="false" customHeight="false" outlineLevel="0" collapsed="false">
      <c r="A1362" s="0" t="s">
        <v>363</v>
      </c>
      <c r="B1362" s="0" t="s">
        <v>990</v>
      </c>
      <c r="C1362" s="0" t="n">
        <v>13.45</v>
      </c>
      <c r="D1362" s="0" t="n">
        <v>6.494</v>
      </c>
      <c r="E1362" s="0" t="n">
        <v>8.132</v>
      </c>
      <c r="F1362" s="0" t="s">
        <v>1538</v>
      </c>
      <c r="G1362" s="0" t="n">
        <v>18</v>
      </c>
    </row>
    <row r="1363" customFormat="false" ht="12.75" hidden="false" customHeight="false" outlineLevel="0" collapsed="false">
      <c r="A1363" s="0" t="s">
        <v>363</v>
      </c>
      <c r="B1363" s="0" t="s">
        <v>992</v>
      </c>
      <c r="C1363" s="0" t="n">
        <v>23.537</v>
      </c>
      <c r="D1363" s="0" t="n">
        <v>31.271</v>
      </c>
      <c r="E1363" s="0" t="n">
        <v>35.649</v>
      </c>
      <c r="F1363" s="0" t="s">
        <v>1538</v>
      </c>
      <c r="G1363" s="0" t="n">
        <v>18</v>
      </c>
    </row>
    <row r="1364" customFormat="false" ht="12.75" hidden="false" customHeight="false" outlineLevel="0" collapsed="false">
      <c r="A1364" s="0" t="s">
        <v>363</v>
      </c>
      <c r="B1364" s="0" t="s">
        <v>996</v>
      </c>
      <c r="C1364" s="0" t="n">
        <v>82.625</v>
      </c>
      <c r="D1364" s="0" t="n">
        <v>13.325</v>
      </c>
      <c r="E1364" s="0" t="n">
        <v>32.585</v>
      </c>
      <c r="F1364" s="0" t="s">
        <v>1538</v>
      </c>
      <c r="G1364" s="0" t="n">
        <v>18</v>
      </c>
    </row>
    <row r="1365" customFormat="false" ht="12.75" hidden="false" customHeight="false" outlineLevel="0" collapsed="false">
      <c r="A1365" s="0" t="s">
        <v>363</v>
      </c>
      <c r="B1365" s="0" t="s">
        <v>994</v>
      </c>
      <c r="C1365" s="0" t="n">
        <v>4.346</v>
      </c>
      <c r="D1365" s="0" t="n">
        <v>31.331</v>
      </c>
      <c r="E1365" s="0" t="n">
        <v>30.542</v>
      </c>
      <c r="F1365" s="0" t="s">
        <v>1538</v>
      </c>
      <c r="G1365" s="0" t="n">
        <v>18</v>
      </c>
    </row>
    <row r="1366" customFormat="false" ht="12.75" hidden="false" customHeight="false" outlineLevel="0" collapsed="false">
      <c r="A1366" s="0" t="s">
        <v>363</v>
      </c>
      <c r="B1366" s="0" t="s">
        <v>998</v>
      </c>
      <c r="C1366" s="0" t="n">
        <v>61.556</v>
      </c>
      <c r="D1366" s="0" t="n">
        <v>15.788</v>
      </c>
      <c r="E1366" s="0" t="n">
        <v>23.294</v>
      </c>
      <c r="F1366" s="0" t="s">
        <v>1538</v>
      </c>
      <c r="G1366" s="0" t="n">
        <v>18</v>
      </c>
    </row>
    <row r="1367" customFormat="false" ht="12.75" hidden="false" customHeight="false" outlineLevel="0" collapsed="false">
      <c r="A1367" s="0" t="s">
        <v>363</v>
      </c>
      <c r="B1367" s="0" t="s">
        <v>1000</v>
      </c>
      <c r="C1367" s="0" t="n">
        <v>116.771</v>
      </c>
      <c r="D1367" s="0" t="n">
        <v>38.837</v>
      </c>
      <c r="E1367" s="0" t="n">
        <v>47.698</v>
      </c>
      <c r="F1367" s="0" t="s">
        <v>1538</v>
      </c>
      <c r="G1367" s="0" t="n">
        <v>18</v>
      </c>
    </row>
    <row r="1368" customFormat="false" ht="12.75" hidden="false" customHeight="false" outlineLevel="0" collapsed="false">
      <c r="A1368" s="0" t="s">
        <v>363</v>
      </c>
      <c r="B1368" s="0" t="s">
        <v>1005</v>
      </c>
      <c r="C1368" s="0" t="n">
        <v>58.984</v>
      </c>
      <c r="D1368" s="0" t="n">
        <v>75.032</v>
      </c>
      <c r="E1368" s="0" t="n">
        <v>24.049</v>
      </c>
      <c r="F1368" s="0" t="s">
        <v>1538</v>
      </c>
      <c r="G1368" s="0" t="n">
        <v>18</v>
      </c>
    </row>
    <row r="1369" customFormat="false" ht="12.75" hidden="false" customHeight="false" outlineLevel="0" collapsed="false">
      <c r="A1369" s="0" t="s">
        <v>363</v>
      </c>
      <c r="B1369" s="0" t="s">
        <v>1015</v>
      </c>
      <c r="C1369" s="0" t="n">
        <v>-0.638</v>
      </c>
      <c r="D1369" s="0" t="n">
        <v>55.889</v>
      </c>
      <c r="E1369" s="0" t="n">
        <v>40.143</v>
      </c>
      <c r="F1369" s="0" t="s">
        <v>1538</v>
      </c>
      <c r="G1369" s="0" t="n">
        <v>18</v>
      </c>
    </row>
    <row r="1370" customFormat="false" ht="12.75" hidden="false" customHeight="false" outlineLevel="0" collapsed="false">
      <c r="A1370" s="0" t="s">
        <v>363</v>
      </c>
      <c r="B1370" s="0" t="s">
        <v>1003</v>
      </c>
      <c r="C1370" s="0" t="n">
        <v>37.462</v>
      </c>
      <c r="D1370" s="0" t="n">
        <v>21.262</v>
      </c>
      <c r="E1370" s="0" t="n">
        <v>21.278</v>
      </c>
      <c r="F1370" s="0" t="s">
        <v>1538</v>
      </c>
      <c r="G1370" s="0" t="n">
        <v>18</v>
      </c>
    </row>
    <row r="1371" customFormat="false" ht="12.75" hidden="false" customHeight="false" outlineLevel="0" collapsed="false">
      <c r="A1371" s="0" t="s">
        <v>363</v>
      </c>
      <c r="B1371" s="0" t="s">
        <v>1038</v>
      </c>
      <c r="C1371" s="0" t="n">
        <v>15.96</v>
      </c>
      <c r="D1371" s="0" t="n">
        <v>5.505</v>
      </c>
      <c r="E1371" s="0" t="n">
        <v>8.252</v>
      </c>
      <c r="F1371" s="0" t="s">
        <v>1538</v>
      </c>
      <c r="G1371" s="0" t="n">
        <v>18</v>
      </c>
    </row>
    <row r="1372" customFormat="false" ht="12.75" hidden="false" customHeight="false" outlineLevel="0" collapsed="false">
      <c r="A1372" s="0" t="s">
        <v>363</v>
      </c>
      <c r="B1372" s="0" t="s">
        <v>1046</v>
      </c>
      <c r="C1372" s="0" t="n">
        <v>0</v>
      </c>
      <c r="D1372" s="0" t="n">
        <v>0</v>
      </c>
      <c r="E1372" s="0" t="n">
        <v>0</v>
      </c>
      <c r="F1372" s="0" t="s">
        <v>1538</v>
      </c>
      <c r="G1372" s="0" t="n">
        <v>18</v>
      </c>
    </row>
    <row r="1373" customFormat="false" ht="12.75" hidden="false" customHeight="false" outlineLevel="0" collapsed="false">
      <c r="A1373" s="0" t="s">
        <v>363</v>
      </c>
      <c r="B1373" s="0" t="s">
        <v>1063</v>
      </c>
      <c r="C1373" s="0" t="n">
        <v>68.968</v>
      </c>
      <c r="D1373" s="0" t="n">
        <v>20.665</v>
      </c>
      <c r="E1373" s="0" t="n">
        <v>25.61</v>
      </c>
      <c r="F1373" s="0" t="s">
        <v>1538</v>
      </c>
      <c r="G1373" s="0" t="n">
        <v>18</v>
      </c>
    </row>
    <row r="1374" customFormat="false" ht="12.75" hidden="false" customHeight="false" outlineLevel="0" collapsed="false">
      <c r="A1374" s="0" t="s">
        <v>363</v>
      </c>
      <c r="B1374" s="0" t="s">
        <v>1007</v>
      </c>
      <c r="C1374" s="0" t="n">
        <v>132.656</v>
      </c>
      <c r="D1374" s="0" t="n">
        <v>36.299</v>
      </c>
      <c r="E1374" s="0" t="n">
        <v>48.242</v>
      </c>
      <c r="F1374" s="0" t="s">
        <v>1538</v>
      </c>
      <c r="G1374" s="0" t="n">
        <v>18</v>
      </c>
    </row>
    <row r="1375" customFormat="false" ht="12.75" hidden="false" customHeight="false" outlineLevel="0" collapsed="false">
      <c r="A1375" s="0" t="s">
        <v>363</v>
      </c>
      <c r="B1375" s="0" t="s">
        <v>1010</v>
      </c>
      <c r="C1375" s="0" t="n">
        <v>74.555</v>
      </c>
      <c r="D1375" s="0" t="n">
        <v>21.33</v>
      </c>
      <c r="E1375" s="0" t="n">
        <v>34.447</v>
      </c>
      <c r="F1375" s="0" t="s">
        <v>1538</v>
      </c>
      <c r="G1375" s="0" t="n">
        <v>18</v>
      </c>
    </row>
    <row r="1376" customFormat="false" ht="12.75" hidden="false" customHeight="false" outlineLevel="0" collapsed="false">
      <c r="A1376" s="0" t="s">
        <v>363</v>
      </c>
      <c r="B1376" s="0" t="s">
        <v>1040</v>
      </c>
      <c r="C1376" s="0" t="n">
        <v>1.039</v>
      </c>
      <c r="D1376" s="0" t="n">
        <v>-0.17</v>
      </c>
      <c r="E1376" s="0" t="n">
        <v>-0.096</v>
      </c>
      <c r="F1376" s="0" t="s">
        <v>1538</v>
      </c>
      <c r="G1376" s="0" t="n">
        <v>18</v>
      </c>
    </row>
    <row r="1377" customFormat="false" ht="12.75" hidden="false" customHeight="false" outlineLevel="0" collapsed="false">
      <c r="A1377" s="0" t="s">
        <v>363</v>
      </c>
      <c r="B1377" s="0" t="s">
        <v>1042</v>
      </c>
      <c r="C1377" s="0" t="n">
        <v>0.521</v>
      </c>
      <c r="D1377" s="0" t="n">
        <v>0.253</v>
      </c>
      <c r="E1377" s="0" t="n">
        <v>0.304</v>
      </c>
      <c r="F1377" s="0" t="s">
        <v>1538</v>
      </c>
      <c r="G1377" s="0" t="n">
        <v>18</v>
      </c>
    </row>
    <row r="1378" customFormat="false" ht="12.75" hidden="false" customHeight="false" outlineLevel="0" collapsed="false">
      <c r="A1378" s="0" t="s">
        <v>363</v>
      </c>
      <c r="B1378" s="0" t="s">
        <v>1013</v>
      </c>
      <c r="C1378" s="0" t="n">
        <v>27.337</v>
      </c>
      <c r="D1378" s="0" t="n">
        <v>8.516</v>
      </c>
      <c r="E1378" s="0" t="n">
        <v>13.992</v>
      </c>
      <c r="F1378" s="0" t="s">
        <v>1538</v>
      </c>
      <c r="G1378" s="0" t="n">
        <v>18</v>
      </c>
    </row>
    <row r="1379" customFormat="false" ht="12.75" hidden="false" customHeight="false" outlineLevel="0" collapsed="false">
      <c r="A1379" s="0" t="s">
        <v>363</v>
      </c>
      <c r="B1379" s="0" t="s">
        <v>1017</v>
      </c>
      <c r="C1379" s="0" t="n">
        <v>4.141</v>
      </c>
      <c r="D1379" s="0" t="n">
        <v>0.364</v>
      </c>
      <c r="E1379" s="0" t="n">
        <v>0.464</v>
      </c>
      <c r="F1379" s="0" t="s">
        <v>1538</v>
      </c>
      <c r="G1379" s="0" t="n">
        <v>18</v>
      </c>
    </row>
    <row r="1380" customFormat="false" ht="12.75" hidden="false" customHeight="false" outlineLevel="0" collapsed="false">
      <c r="A1380" s="0" t="s">
        <v>363</v>
      </c>
      <c r="B1380" s="0" t="s">
        <v>1021</v>
      </c>
      <c r="C1380" s="0" t="n">
        <v>26.194</v>
      </c>
      <c r="D1380" s="0" t="n">
        <v>13.392</v>
      </c>
      <c r="E1380" s="0" t="n">
        <v>20.468</v>
      </c>
      <c r="F1380" s="0" t="s">
        <v>1538</v>
      </c>
      <c r="G1380" s="0" t="n">
        <v>18</v>
      </c>
    </row>
    <row r="1381" customFormat="false" ht="12.75" hidden="false" customHeight="false" outlineLevel="0" collapsed="false">
      <c r="A1381" s="0" t="s">
        <v>363</v>
      </c>
      <c r="B1381" s="0" t="s">
        <v>1019</v>
      </c>
      <c r="C1381" s="0" t="n">
        <v>40.799</v>
      </c>
      <c r="D1381" s="0" t="n">
        <v>17.059</v>
      </c>
      <c r="E1381" s="0" t="n">
        <v>40.224</v>
      </c>
      <c r="F1381" s="0" t="s">
        <v>1538</v>
      </c>
      <c r="G1381" s="0" t="n">
        <v>18</v>
      </c>
    </row>
    <row r="1382" customFormat="false" ht="12.75" hidden="false" customHeight="false" outlineLevel="0" collapsed="false">
      <c r="A1382" s="0" t="s">
        <v>363</v>
      </c>
      <c r="B1382" s="0" t="s">
        <v>1023</v>
      </c>
      <c r="C1382" s="0" t="n">
        <v>38.538</v>
      </c>
      <c r="D1382" s="0" t="n">
        <v>14.27</v>
      </c>
      <c r="E1382" s="0" t="n">
        <v>21.457</v>
      </c>
      <c r="F1382" s="0" t="s">
        <v>1538</v>
      </c>
      <c r="G1382" s="0" t="n">
        <v>18</v>
      </c>
    </row>
    <row r="1383" customFormat="false" ht="12.75" hidden="false" customHeight="false" outlineLevel="0" collapsed="false">
      <c r="A1383" s="0" t="s">
        <v>363</v>
      </c>
      <c r="B1383" s="0" t="s">
        <v>1044</v>
      </c>
      <c r="C1383" s="0" t="n">
        <v>277.286</v>
      </c>
      <c r="D1383" s="0" t="n">
        <v>99.728</v>
      </c>
      <c r="E1383" s="0" t="n">
        <v>155.093</v>
      </c>
      <c r="F1383" s="0" t="s">
        <v>1538</v>
      </c>
      <c r="G1383" s="0" t="n">
        <v>18</v>
      </c>
    </row>
    <row r="1384" customFormat="false" ht="12.75" hidden="false" customHeight="false" outlineLevel="0" collapsed="false">
      <c r="A1384" s="0" t="s">
        <v>363</v>
      </c>
      <c r="B1384" s="0" t="s">
        <v>1025</v>
      </c>
      <c r="C1384" s="0" t="n">
        <v>184.252</v>
      </c>
      <c r="D1384" s="0" t="n">
        <v>68.608</v>
      </c>
      <c r="E1384" s="0" t="n">
        <v>74.407</v>
      </c>
      <c r="F1384" s="0" t="s">
        <v>1538</v>
      </c>
      <c r="G1384" s="0" t="n">
        <v>18</v>
      </c>
    </row>
    <row r="1385" customFormat="false" ht="12.75" hidden="false" customHeight="false" outlineLevel="0" collapsed="false">
      <c r="A1385" s="0" t="s">
        <v>363</v>
      </c>
      <c r="B1385" s="0" t="s">
        <v>1027</v>
      </c>
      <c r="C1385" s="0" t="n">
        <v>0.733</v>
      </c>
      <c r="D1385" s="0" t="n">
        <v>-0.149</v>
      </c>
      <c r="E1385" s="0" t="n">
        <v>-0.077</v>
      </c>
      <c r="F1385" s="0" t="s">
        <v>1538</v>
      </c>
      <c r="G1385" s="0" t="n">
        <v>18</v>
      </c>
    </row>
    <row r="1386" customFormat="false" ht="12.75" hidden="false" customHeight="false" outlineLevel="0" collapsed="false">
      <c r="A1386" s="0" t="s">
        <v>363</v>
      </c>
      <c r="B1386" s="0" t="s">
        <v>1029</v>
      </c>
      <c r="C1386" s="0" t="n">
        <v>107.081</v>
      </c>
      <c r="D1386" s="0" t="n">
        <v>41.286</v>
      </c>
      <c r="E1386" s="0" t="n">
        <v>48.677</v>
      </c>
      <c r="F1386" s="0" t="s">
        <v>1538</v>
      </c>
      <c r="G1386" s="0" t="n">
        <v>18</v>
      </c>
    </row>
    <row r="1387" customFormat="false" ht="12.75" hidden="false" customHeight="false" outlineLevel="0" collapsed="false">
      <c r="A1387" s="0" t="s">
        <v>363</v>
      </c>
      <c r="B1387" s="0" t="s">
        <v>1033</v>
      </c>
      <c r="C1387" s="0" t="n">
        <v>13.638</v>
      </c>
      <c r="D1387" s="0" t="n">
        <v>6.166</v>
      </c>
      <c r="E1387" s="0" t="n">
        <v>9.459</v>
      </c>
      <c r="F1387" s="0" t="s">
        <v>1538</v>
      </c>
      <c r="G1387" s="0" t="n">
        <v>18</v>
      </c>
    </row>
    <row r="1388" customFormat="false" ht="12.75" hidden="false" customHeight="false" outlineLevel="0" collapsed="false">
      <c r="A1388" s="0" t="s">
        <v>363</v>
      </c>
      <c r="B1388" s="0" t="s">
        <v>1035</v>
      </c>
      <c r="C1388" s="0" t="n">
        <v>76.469</v>
      </c>
      <c r="D1388" s="0" t="n">
        <v>19.84</v>
      </c>
      <c r="E1388" s="0" t="n">
        <v>28.786</v>
      </c>
      <c r="F1388" s="0" t="s">
        <v>1538</v>
      </c>
      <c r="G1388" s="0" t="n">
        <v>18</v>
      </c>
    </row>
    <row r="1389" customFormat="false" ht="12.75" hidden="false" customHeight="false" outlineLevel="0" collapsed="false">
      <c r="A1389" s="0" t="s">
        <v>363</v>
      </c>
      <c r="B1389" s="0" t="s">
        <v>1031</v>
      </c>
      <c r="C1389" s="0" t="n">
        <v>22.315</v>
      </c>
      <c r="D1389" s="0" t="n">
        <v>11.08</v>
      </c>
      <c r="E1389" s="0" t="n">
        <v>5.655</v>
      </c>
      <c r="F1389" s="0" t="s">
        <v>1538</v>
      </c>
      <c r="G1389" s="0" t="n">
        <v>18</v>
      </c>
    </row>
    <row r="1390" customFormat="false" ht="12.75" hidden="false" customHeight="false" outlineLevel="0" collapsed="false">
      <c r="A1390" s="0" t="s">
        <v>363</v>
      </c>
      <c r="B1390" s="0" t="s">
        <v>1051</v>
      </c>
      <c r="C1390" s="0" t="n">
        <v>58.842</v>
      </c>
      <c r="D1390" s="0" t="n">
        <v>6.86</v>
      </c>
      <c r="E1390" s="0" t="n">
        <v>19.995</v>
      </c>
      <c r="F1390" s="0" t="s">
        <v>1538</v>
      </c>
      <c r="G1390" s="0" t="n">
        <v>18</v>
      </c>
    </row>
    <row r="1391" customFormat="false" ht="12.75" hidden="false" customHeight="false" outlineLevel="0" collapsed="false">
      <c r="A1391" s="0" t="s">
        <v>363</v>
      </c>
      <c r="B1391" s="0" t="s">
        <v>1048</v>
      </c>
      <c r="C1391" s="0" t="n">
        <v>119.456</v>
      </c>
      <c r="D1391" s="0" t="n">
        <v>46.613</v>
      </c>
      <c r="E1391" s="0" t="n">
        <v>41.59</v>
      </c>
      <c r="F1391" s="0" t="s">
        <v>1538</v>
      </c>
      <c r="G1391" s="0" t="n">
        <v>18</v>
      </c>
    </row>
    <row r="1392" customFormat="false" ht="12.75" hidden="false" customHeight="false" outlineLevel="0" collapsed="false">
      <c r="A1392" s="0" t="s">
        <v>363</v>
      </c>
      <c r="B1392" s="0" t="s">
        <v>1053</v>
      </c>
      <c r="C1392" s="0" t="n">
        <v>73.116</v>
      </c>
      <c r="D1392" s="0" t="n">
        <v>32.709</v>
      </c>
      <c r="E1392" s="0" t="n">
        <v>65.142</v>
      </c>
      <c r="F1392" s="0" t="s">
        <v>1538</v>
      </c>
      <c r="G1392" s="0" t="n">
        <v>18</v>
      </c>
    </row>
    <row r="1393" customFormat="false" ht="12.75" hidden="false" customHeight="false" outlineLevel="0" collapsed="false">
      <c r="A1393" s="0" t="s">
        <v>363</v>
      </c>
      <c r="B1393" s="0" t="s">
        <v>1056</v>
      </c>
      <c r="C1393" s="0" t="n">
        <v>73.109</v>
      </c>
      <c r="D1393" s="0" t="n">
        <v>24.358</v>
      </c>
      <c r="E1393" s="0" t="n">
        <v>35.527</v>
      </c>
      <c r="F1393" s="0" t="s">
        <v>1538</v>
      </c>
      <c r="G1393" s="0" t="n">
        <v>18</v>
      </c>
    </row>
    <row r="1394" customFormat="false" ht="12.75" hidden="false" customHeight="false" outlineLevel="0" collapsed="false">
      <c r="A1394" s="0" t="s">
        <v>363</v>
      </c>
      <c r="B1394" s="0" t="s">
        <v>1059</v>
      </c>
      <c r="C1394" s="0" t="n">
        <v>78.056</v>
      </c>
      <c r="D1394" s="0" t="n">
        <v>25.702</v>
      </c>
      <c r="E1394" s="0" t="n">
        <v>38.699</v>
      </c>
      <c r="F1394" s="0" t="s">
        <v>1538</v>
      </c>
      <c r="G1394" s="0" t="n">
        <v>18</v>
      </c>
    </row>
    <row r="1395" customFormat="false" ht="12.75" hidden="false" customHeight="false" outlineLevel="0" collapsed="false">
      <c r="A1395" s="0" t="s">
        <v>363</v>
      </c>
      <c r="B1395" s="0" t="s">
        <v>1065</v>
      </c>
      <c r="C1395" s="0" t="n">
        <v>12.542</v>
      </c>
      <c r="D1395" s="0" t="n">
        <v>4.583</v>
      </c>
      <c r="E1395" s="0" t="n">
        <v>6.687</v>
      </c>
      <c r="F1395" s="0" t="s">
        <v>1538</v>
      </c>
      <c r="G1395" s="0" t="n">
        <v>18</v>
      </c>
    </row>
    <row r="1396" customFormat="false" ht="12.75" hidden="false" customHeight="false" outlineLevel="0" collapsed="false">
      <c r="A1396" s="0" t="s">
        <v>363</v>
      </c>
      <c r="B1396" s="0" t="s">
        <v>1061</v>
      </c>
      <c r="C1396" s="0" t="n">
        <v>23.618</v>
      </c>
      <c r="D1396" s="0" t="n">
        <v>10.583</v>
      </c>
      <c r="E1396" s="0" t="n">
        <v>16.255</v>
      </c>
      <c r="F1396" s="0" t="s">
        <v>1538</v>
      </c>
      <c r="G1396" s="0" t="n">
        <v>18</v>
      </c>
    </row>
    <row r="1397" customFormat="false" ht="12.75" hidden="false" customHeight="false" outlineLevel="0" collapsed="false">
      <c r="A1397" s="0" t="s">
        <v>363</v>
      </c>
      <c r="B1397" s="0" t="s">
        <v>1067</v>
      </c>
      <c r="C1397" s="0" t="n">
        <v>13.249</v>
      </c>
      <c r="D1397" s="0" t="n">
        <v>4.318</v>
      </c>
      <c r="E1397" s="0" t="n">
        <v>6.503</v>
      </c>
      <c r="F1397" s="0" t="s">
        <v>1538</v>
      </c>
      <c r="G1397" s="0" t="n">
        <v>18</v>
      </c>
    </row>
    <row r="1398" customFormat="false" ht="12.75" hidden="false" customHeight="false" outlineLevel="0" collapsed="false">
      <c r="A1398" s="0" t="s">
        <v>363</v>
      </c>
      <c r="B1398" s="0" t="s">
        <v>1069</v>
      </c>
      <c r="C1398" s="0" t="n">
        <v>4.555</v>
      </c>
      <c r="D1398" s="0" t="n">
        <v>1.576</v>
      </c>
      <c r="E1398" s="0" t="n">
        <v>1.938</v>
      </c>
      <c r="F1398" s="0" t="s">
        <v>1538</v>
      </c>
      <c r="G1398" s="0" t="n">
        <v>18</v>
      </c>
    </row>
    <row r="1399" customFormat="false" ht="12.75" hidden="false" customHeight="false" outlineLevel="0" collapsed="false">
      <c r="A1399" s="0" t="s">
        <v>363</v>
      </c>
      <c r="B1399" s="0" t="s">
        <v>1071</v>
      </c>
      <c r="C1399" s="0" t="n">
        <v>166.946</v>
      </c>
      <c r="D1399" s="0" t="n">
        <v>52.143</v>
      </c>
      <c r="E1399" s="0" t="n">
        <v>63.765</v>
      </c>
      <c r="F1399" s="0" t="s">
        <v>1538</v>
      </c>
      <c r="G1399" s="0" t="n">
        <v>18</v>
      </c>
    </row>
    <row r="1400" customFormat="false" ht="12.75" hidden="false" customHeight="false" outlineLevel="0" collapsed="false">
      <c r="A1400" s="0" t="s">
        <v>363</v>
      </c>
      <c r="B1400" s="0" t="s">
        <v>1073</v>
      </c>
      <c r="C1400" s="0" t="n">
        <v>250.104</v>
      </c>
      <c r="D1400" s="0" t="n">
        <v>119.636</v>
      </c>
      <c r="E1400" s="0" t="n">
        <v>134.576</v>
      </c>
      <c r="F1400" s="0" t="s">
        <v>1538</v>
      </c>
      <c r="G1400" s="0" t="n">
        <v>18</v>
      </c>
    </row>
    <row r="1401" customFormat="false" ht="12.75" hidden="false" customHeight="false" outlineLevel="0" collapsed="false">
      <c r="A1401" s="0" t="s">
        <v>363</v>
      </c>
      <c r="B1401" s="0" t="s">
        <v>1075</v>
      </c>
      <c r="C1401" s="0" t="n">
        <v>5.246</v>
      </c>
      <c r="D1401" s="0" t="n">
        <v>2.101</v>
      </c>
      <c r="E1401" s="0" t="n">
        <v>2.56</v>
      </c>
      <c r="F1401" s="0" t="s">
        <v>1538</v>
      </c>
      <c r="G1401" s="0" t="n">
        <v>18</v>
      </c>
    </row>
    <row r="1402" customFormat="false" ht="12.75" hidden="false" customHeight="false" outlineLevel="0" collapsed="false">
      <c r="A1402" s="0" t="s">
        <v>363</v>
      </c>
      <c r="B1402" s="0" t="s">
        <v>1077</v>
      </c>
      <c r="C1402" s="0" t="n">
        <v>23.407</v>
      </c>
      <c r="D1402" s="0" t="n">
        <v>14.468</v>
      </c>
      <c r="E1402" s="0" t="n">
        <v>25.885</v>
      </c>
      <c r="F1402" s="0" t="s">
        <v>1538</v>
      </c>
      <c r="G1402" s="0" t="n">
        <v>18</v>
      </c>
    </row>
    <row r="1403" customFormat="false" ht="12.75" hidden="false" customHeight="false" outlineLevel="0" collapsed="false">
      <c r="A1403" s="0" t="s">
        <v>363</v>
      </c>
      <c r="B1403" s="0" t="s">
        <v>1080</v>
      </c>
      <c r="C1403" s="0" t="n">
        <v>9.846</v>
      </c>
      <c r="D1403" s="0" t="n">
        <v>3.241</v>
      </c>
      <c r="E1403" s="0" t="n">
        <v>4.018</v>
      </c>
      <c r="F1403" s="0" t="s">
        <v>1538</v>
      </c>
      <c r="G1403" s="0" t="n">
        <v>18</v>
      </c>
    </row>
    <row r="1404" customFormat="false" ht="12.75" hidden="false" customHeight="false" outlineLevel="0" collapsed="false">
      <c r="A1404" s="0" t="s">
        <v>363</v>
      </c>
      <c r="B1404" s="0" t="s">
        <v>1082</v>
      </c>
      <c r="C1404" s="0" t="n">
        <v>7.971</v>
      </c>
      <c r="D1404" s="0" t="n">
        <v>4.36</v>
      </c>
      <c r="E1404" s="0" t="n">
        <v>5.913</v>
      </c>
      <c r="F1404" s="0" t="s">
        <v>1538</v>
      </c>
      <c r="G1404" s="0" t="n">
        <v>18</v>
      </c>
    </row>
    <row r="1405" customFormat="false" ht="12.75" hidden="false" customHeight="false" outlineLevel="0" collapsed="false">
      <c r="A1405" s="0" t="s">
        <v>363</v>
      </c>
      <c r="B1405" s="0" t="s">
        <v>1084</v>
      </c>
      <c r="C1405" s="0" t="n">
        <v>17.854</v>
      </c>
      <c r="D1405" s="0" t="n">
        <v>11.853</v>
      </c>
      <c r="E1405" s="0" t="n">
        <v>11.115</v>
      </c>
      <c r="F1405" s="0" t="s">
        <v>1538</v>
      </c>
      <c r="G1405" s="0" t="n">
        <v>18</v>
      </c>
    </row>
    <row r="1406" customFormat="false" ht="12.75" hidden="false" customHeight="false" outlineLevel="0" collapsed="false">
      <c r="A1406" s="0" t="s">
        <v>363</v>
      </c>
      <c r="B1406" s="0" t="s">
        <v>1086</v>
      </c>
      <c r="C1406" s="0" t="n">
        <v>90.185</v>
      </c>
      <c r="D1406" s="0" t="n">
        <v>48.687</v>
      </c>
      <c r="E1406" s="0" t="n">
        <v>46.144</v>
      </c>
      <c r="F1406" s="0" t="s">
        <v>1538</v>
      </c>
      <c r="G1406" s="0" t="n">
        <v>18</v>
      </c>
    </row>
    <row r="1407" customFormat="false" ht="12.75" hidden="false" customHeight="false" outlineLevel="0" collapsed="false">
      <c r="A1407" s="0" t="s">
        <v>363</v>
      </c>
      <c r="B1407" s="0" t="s">
        <v>1090</v>
      </c>
      <c r="C1407" s="0" t="n">
        <v>18.13</v>
      </c>
      <c r="D1407" s="0" t="n">
        <v>6.484</v>
      </c>
      <c r="E1407" s="0" t="n">
        <v>7.85</v>
      </c>
      <c r="F1407" s="0" t="s">
        <v>1538</v>
      </c>
      <c r="G1407" s="0" t="n">
        <v>18</v>
      </c>
    </row>
    <row r="1408" customFormat="false" ht="12.75" hidden="false" customHeight="false" outlineLevel="0" collapsed="false">
      <c r="A1408" s="0" t="s">
        <v>363</v>
      </c>
      <c r="B1408" s="0" t="s">
        <v>1088</v>
      </c>
      <c r="C1408" s="0" t="n">
        <v>53.394</v>
      </c>
      <c r="D1408" s="0" t="n">
        <v>20.892</v>
      </c>
      <c r="E1408" s="0" t="n">
        <v>15.822</v>
      </c>
      <c r="F1408" s="0" t="s">
        <v>1538</v>
      </c>
      <c r="G1408" s="0" t="n">
        <v>18</v>
      </c>
    </row>
    <row r="1409" customFormat="false" ht="12.75" hidden="false" customHeight="false" outlineLevel="0" collapsed="false">
      <c r="A1409" s="0" t="s">
        <v>363</v>
      </c>
      <c r="B1409" s="0" t="s">
        <v>1092</v>
      </c>
      <c r="C1409" s="0" t="n">
        <v>59.165</v>
      </c>
      <c r="D1409" s="0" t="n">
        <v>21.558</v>
      </c>
      <c r="E1409" s="0" t="n">
        <v>19.663</v>
      </c>
      <c r="F1409" s="0" t="s">
        <v>1538</v>
      </c>
      <c r="G1409" s="0" t="n">
        <v>18</v>
      </c>
    </row>
    <row r="1410" customFormat="false" ht="12.75" hidden="false" customHeight="false" outlineLevel="0" collapsed="false">
      <c r="A1410" s="0" t="s">
        <v>363</v>
      </c>
      <c r="B1410" s="0" t="s">
        <v>1095</v>
      </c>
      <c r="C1410" s="0" t="n">
        <v>6.17</v>
      </c>
      <c r="D1410" s="0" t="n">
        <v>3.941</v>
      </c>
      <c r="E1410" s="0" t="n">
        <v>6.068</v>
      </c>
      <c r="F1410" s="0" t="s">
        <v>1538</v>
      </c>
      <c r="G1410" s="0" t="n">
        <v>18</v>
      </c>
    </row>
    <row r="1411" customFormat="false" ht="12.75" hidden="false" customHeight="false" outlineLevel="0" collapsed="false">
      <c r="A1411" s="0" t="s">
        <v>363</v>
      </c>
      <c r="B1411" s="0" t="s">
        <v>1097</v>
      </c>
      <c r="C1411" s="0" t="n">
        <v>103.605</v>
      </c>
      <c r="D1411" s="0" t="n">
        <v>33.582</v>
      </c>
      <c r="E1411" s="0" t="n">
        <v>38.923</v>
      </c>
      <c r="F1411" s="0" t="s">
        <v>1538</v>
      </c>
      <c r="G1411" s="0" t="n">
        <v>18</v>
      </c>
    </row>
    <row r="1412" customFormat="false" ht="12.75" hidden="false" customHeight="false" outlineLevel="0" collapsed="false">
      <c r="A1412" s="0" t="s">
        <v>363</v>
      </c>
      <c r="B1412" s="0" t="s">
        <v>1101</v>
      </c>
      <c r="C1412" s="0" t="n">
        <v>35.765</v>
      </c>
      <c r="D1412" s="0" t="n">
        <v>24.413</v>
      </c>
      <c r="E1412" s="0" t="n">
        <v>45.775</v>
      </c>
      <c r="F1412" s="0" t="s">
        <v>1538</v>
      </c>
      <c r="G1412" s="0" t="n">
        <v>18</v>
      </c>
    </row>
    <row r="1413" customFormat="false" ht="12.75" hidden="false" customHeight="false" outlineLevel="0" collapsed="false">
      <c r="A1413" s="0" t="s">
        <v>363</v>
      </c>
      <c r="B1413" s="0" t="s">
        <v>1104</v>
      </c>
      <c r="C1413" s="0" t="n">
        <v>4.293</v>
      </c>
      <c r="D1413" s="0" t="n">
        <v>2.986</v>
      </c>
      <c r="E1413" s="0" t="n">
        <v>3.757</v>
      </c>
      <c r="F1413" s="0" t="s">
        <v>1538</v>
      </c>
      <c r="G1413" s="0" t="n">
        <v>18</v>
      </c>
    </row>
    <row r="1414" customFormat="false" ht="12.75" hidden="false" customHeight="false" outlineLevel="0" collapsed="false">
      <c r="A1414" s="0" t="s">
        <v>363</v>
      </c>
      <c r="B1414" s="0" t="s">
        <v>1106</v>
      </c>
      <c r="C1414" s="0" t="n">
        <v>48.472</v>
      </c>
      <c r="D1414" s="0" t="n">
        <v>14.177</v>
      </c>
      <c r="E1414" s="0" t="n">
        <v>20.532</v>
      </c>
      <c r="F1414" s="0" t="s">
        <v>1538</v>
      </c>
      <c r="G1414" s="0" t="n">
        <v>18</v>
      </c>
    </row>
    <row r="1415" customFormat="false" ht="12.75" hidden="false" customHeight="false" outlineLevel="0" collapsed="false">
      <c r="A1415" s="0" t="s">
        <v>363</v>
      </c>
      <c r="B1415" s="0" t="s">
        <v>1108</v>
      </c>
      <c r="C1415" s="0" t="n">
        <v>13.35</v>
      </c>
      <c r="D1415" s="0" t="n">
        <v>11.469</v>
      </c>
      <c r="E1415" s="0" t="n">
        <v>3.475</v>
      </c>
      <c r="F1415" s="0" t="s">
        <v>1538</v>
      </c>
      <c r="G1415" s="0" t="n">
        <v>18</v>
      </c>
    </row>
    <row r="1416" customFormat="false" ht="12.75" hidden="false" customHeight="false" outlineLevel="0" collapsed="false">
      <c r="A1416" s="0" t="s">
        <v>363</v>
      </c>
      <c r="B1416" s="0" t="s">
        <v>1110</v>
      </c>
      <c r="C1416" s="0" t="n">
        <v>63.08</v>
      </c>
      <c r="D1416" s="0" t="n">
        <v>35.441</v>
      </c>
      <c r="E1416" s="0" t="n">
        <v>36.207</v>
      </c>
      <c r="F1416" s="0" t="s">
        <v>1538</v>
      </c>
      <c r="G1416" s="0" t="n">
        <v>18</v>
      </c>
    </row>
    <row r="1417" customFormat="false" ht="12.75" hidden="false" customHeight="false" outlineLevel="0" collapsed="false">
      <c r="A1417" s="0" t="s">
        <v>363</v>
      </c>
      <c r="B1417" s="0" t="s">
        <v>1112</v>
      </c>
      <c r="C1417" s="0" t="n">
        <v>25.024</v>
      </c>
      <c r="D1417" s="0" t="n">
        <v>5.226</v>
      </c>
      <c r="E1417" s="0" t="n">
        <v>14.293</v>
      </c>
      <c r="F1417" s="0" t="s">
        <v>1538</v>
      </c>
      <c r="G1417" s="0" t="n">
        <v>18</v>
      </c>
    </row>
    <row r="1418" customFormat="false" ht="12.75" hidden="false" customHeight="false" outlineLevel="0" collapsed="false">
      <c r="A1418" s="0" t="s">
        <v>363</v>
      </c>
      <c r="B1418" s="0" t="s">
        <v>1114</v>
      </c>
      <c r="C1418" s="0" t="n">
        <v>92.604</v>
      </c>
      <c r="D1418" s="0" t="n">
        <v>49.428</v>
      </c>
      <c r="E1418" s="0" t="n">
        <v>50.443</v>
      </c>
      <c r="F1418" s="0" t="s">
        <v>1538</v>
      </c>
      <c r="G1418" s="0" t="n">
        <v>18</v>
      </c>
    </row>
    <row r="1419" customFormat="false" ht="12.75" hidden="false" customHeight="false" outlineLevel="0" collapsed="false">
      <c r="A1419" s="0" t="s">
        <v>363</v>
      </c>
      <c r="B1419" s="0" t="s">
        <v>1119</v>
      </c>
      <c r="C1419" s="0" t="n">
        <v>7.661</v>
      </c>
      <c r="D1419" s="0" t="n">
        <v>40.683</v>
      </c>
      <c r="E1419" s="0" t="n">
        <v>23.65</v>
      </c>
      <c r="F1419" s="0" t="s">
        <v>1538</v>
      </c>
      <c r="G1419" s="0" t="n">
        <v>18</v>
      </c>
    </row>
    <row r="1420" customFormat="false" ht="12.75" hidden="false" customHeight="false" outlineLevel="0" collapsed="false">
      <c r="A1420" s="0" t="s">
        <v>363</v>
      </c>
      <c r="B1420" s="0" t="s">
        <v>1116</v>
      </c>
      <c r="C1420" s="0" t="n">
        <v>175.955</v>
      </c>
      <c r="D1420" s="0" t="n">
        <v>72.09</v>
      </c>
      <c r="E1420" s="0" t="n">
        <v>76.202</v>
      </c>
      <c r="F1420" s="0" t="s">
        <v>1538</v>
      </c>
      <c r="G1420" s="0" t="n">
        <v>18</v>
      </c>
    </row>
    <row r="1421" customFormat="false" ht="12.75" hidden="false" customHeight="false" outlineLevel="0" collapsed="false">
      <c r="A1421" s="0" t="s">
        <v>363</v>
      </c>
      <c r="B1421" s="0" t="s">
        <v>1121</v>
      </c>
      <c r="C1421" s="0" t="n">
        <v>202.962</v>
      </c>
      <c r="D1421" s="0" t="n">
        <v>65.679</v>
      </c>
      <c r="E1421" s="0" t="n">
        <v>68.155</v>
      </c>
      <c r="F1421" s="0" t="s">
        <v>1538</v>
      </c>
      <c r="G1421" s="0" t="n">
        <v>18</v>
      </c>
    </row>
    <row r="1422" customFormat="false" ht="12.75" hidden="false" customHeight="false" outlineLevel="0" collapsed="false">
      <c r="A1422" s="0" t="s">
        <v>363</v>
      </c>
      <c r="B1422" s="0" t="s">
        <v>1124</v>
      </c>
      <c r="C1422" s="0" t="n">
        <v>15.45</v>
      </c>
      <c r="D1422" s="0" t="n">
        <v>4.771</v>
      </c>
      <c r="E1422" s="0" t="n">
        <v>47.978</v>
      </c>
      <c r="F1422" s="0" t="s">
        <v>1538</v>
      </c>
      <c r="G1422" s="0" t="n">
        <v>18</v>
      </c>
    </row>
    <row r="1423" customFormat="false" ht="12.75" hidden="false" customHeight="false" outlineLevel="0" collapsed="false">
      <c r="A1423" s="0" t="s">
        <v>363</v>
      </c>
      <c r="B1423" s="0" t="s">
        <v>1126</v>
      </c>
      <c r="C1423" s="0" t="n">
        <v>64.677</v>
      </c>
      <c r="D1423" s="0" t="n">
        <v>17.239</v>
      </c>
      <c r="E1423" s="0" t="n">
        <v>30.443</v>
      </c>
      <c r="F1423" s="0" t="s">
        <v>1538</v>
      </c>
      <c r="G1423" s="0" t="n">
        <v>18</v>
      </c>
    </row>
    <row r="1424" customFormat="false" ht="12.75" hidden="false" customHeight="false" outlineLevel="0" collapsed="false">
      <c r="A1424" s="0" t="s">
        <v>363</v>
      </c>
      <c r="B1424" s="0" t="s">
        <v>1129</v>
      </c>
      <c r="C1424" s="0" t="n">
        <v>40.28</v>
      </c>
      <c r="D1424" s="0" t="n">
        <v>13.249</v>
      </c>
      <c r="E1424" s="0" t="n">
        <v>19.081</v>
      </c>
      <c r="F1424" s="0" t="s">
        <v>1538</v>
      </c>
      <c r="G1424" s="0" t="n">
        <v>18</v>
      </c>
    </row>
    <row r="1425" customFormat="false" ht="12.75" hidden="false" customHeight="false" outlineLevel="0" collapsed="false">
      <c r="A1425" s="0" t="s">
        <v>363</v>
      </c>
      <c r="B1425" s="0" t="s">
        <v>1131</v>
      </c>
      <c r="C1425" s="0" t="n">
        <v>83.7</v>
      </c>
      <c r="D1425" s="0" t="n">
        <v>32.844</v>
      </c>
      <c r="E1425" s="0" t="n">
        <v>35.495</v>
      </c>
      <c r="F1425" s="0" t="s">
        <v>1538</v>
      </c>
      <c r="G1425" s="0" t="n">
        <v>18</v>
      </c>
    </row>
    <row r="1426" customFormat="false" ht="12.75" hidden="false" customHeight="false" outlineLevel="0" collapsed="false">
      <c r="A1426" s="0" t="s">
        <v>363</v>
      </c>
      <c r="B1426" s="0" t="s">
        <v>1133</v>
      </c>
      <c r="C1426" s="0" t="n">
        <v>70.187</v>
      </c>
      <c r="D1426" s="0" t="n">
        <v>19.334</v>
      </c>
      <c r="E1426" s="0" t="n">
        <v>26.822</v>
      </c>
      <c r="F1426" s="0" t="s">
        <v>1538</v>
      </c>
      <c r="G1426" s="0" t="n">
        <v>18</v>
      </c>
    </row>
    <row r="1427" customFormat="false" ht="12.75" hidden="false" customHeight="false" outlineLevel="0" collapsed="false">
      <c r="A1427" s="0" t="s">
        <v>363</v>
      </c>
      <c r="B1427" s="0" t="s">
        <v>1135</v>
      </c>
      <c r="C1427" s="0" t="n">
        <v>75.322</v>
      </c>
      <c r="D1427" s="0" t="n">
        <v>28.964</v>
      </c>
      <c r="E1427" s="0" t="n">
        <v>48.808</v>
      </c>
      <c r="F1427" s="0" t="s">
        <v>1538</v>
      </c>
      <c r="G1427" s="0" t="n">
        <v>18</v>
      </c>
    </row>
    <row r="1428" customFormat="false" ht="12.75" hidden="false" customHeight="false" outlineLevel="0" collapsed="false">
      <c r="A1428" s="0" t="s">
        <v>363</v>
      </c>
      <c r="B1428" s="0" t="s">
        <v>1148</v>
      </c>
      <c r="C1428" s="0" t="n">
        <v>5.728</v>
      </c>
      <c r="D1428" s="0" t="n">
        <v>4.65</v>
      </c>
      <c r="E1428" s="0" t="n">
        <v>6.504</v>
      </c>
      <c r="F1428" s="0" t="s">
        <v>1538</v>
      </c>
      <c r="G1428" s="0" t="n">
        <v>18</v>
      </c>
    </row>
    <row r="1429" customFormat="false" ht="12.75" hidden="false" customHeight="false" outlineLevel="0" collapsed="false">
      <c r="A1429" s="0" t="s">
        <v>363</v>
      </c>
      <c r="B1429" s="0" t="s">
        <v>1138</v>
      </c>
      <c r="C1429" s="0" t="n">
        <v>18.265</v>
      </c>
      <c r="D1429" s="0" t="n">
        <v>8.156</v>
      </c>
      <c r="E1429" s="0" t="n">
        <v>13.353</v>
      </c>
      <c r="F1429" s="0" t="s">
        <v>1538</v>
      </c>
      <c r="G1429" s="0" t="n">
        <v>18</v>
      </c>
    </row>
    <row r="1430" customFormat="false" ht="12.75" hidden="false" customHeight="false" outlineLevel="0" collapsed="false">
      <c r="A1430" s="0" t="s">
        <v>363</v>
      </c>
      <c r="B1430" s="0" t="s">
        <v>1140</v>
      </c>
      <c r="C1430" s="0" t="n">
        <v>160.276</v>
      </c>
      <c r="D1430" s="0" t="n">
        <v>76.59</v>
      </c>
      <c r="E1430" s="0" t="n">
        <v>84.12</v>
      </c>
      <c r="F1430" s="0" t="s">
        <v>1538</v>
      </c>
      <c r="G1430" s="0" t="n">
        <v>18</v>
      </c>
    </row>
    <row r="1431" customFormat="false" ht="12.75" hidden="false" customHeight="false" outlineLevel="0" collapsed="false">
      <c r="A1431" s="0" t="s">
        <v>363</v>
      </c>
      <c r="B1431" s="0" t="s">
        <v>1150</v>
      </c>
      <c r="C1431" s="0" t="n">
        <v>90.895</v>
      </c>
      <c r="D1431" s="0" t="n">
        <v>30.439</v>
      </c>
      <c r="E1431" s="0" t="n">
        <v>38.319</v>
      </c>
      <c r="F1431" s="0" t="s">
        <v>1538</v>
      </c>
      <c r="G1431" s="0" t="n">
        <v>18</v>
      </c>
    </row>
    <row r="1432" customFormat="false" ht="12.75" hidden="false" customHeight="false" outlineLevel="0" collapsed="false">
      <c r="A1432" s="0" t="s">
        <v>363</v>
      </c>
      <c r="B1432" s="0" t="s">
        <v>1152</v>
      </c>
      <c r="C1432" s="0" t="n">
        <v>19.27</v>
      </c>
      <c r="D1432" s="0" t="n">
        <v>6.608</v>
      </c>
      <c r="E1432" s="0" t="n">
        <v>9.572</v>
      </c>
      <c r="F1432" s="0" t="s">
        <v>1538</v>
      </c>
      <c r="G1432" s="0" t="n">
        <v>18</v>
      </c>
    </row>
    <row r="1433" customFormat="false" ht="12.75" hidden="false" customHeight="false" outlineLevel="0" collapsed="false">
      <c r="A1433" s="0" t="s">
        <v>363</v>
      </c>
      <c r="B1433" s="0" t="s">
        <v>1168</v>
      </c>
      <c r="C1433" s="0" t="n">
        <v>9.087</v>
      </c>
      <c r="D1433" s="0" t="n">
        <v>3.161</v>
      </c>
      <c r="E1433" s="0" t="n">
        <v>4.235</v>
      </c>
      <c r="F1433" s="0" t="s">
        <v>1538</v>
      </c>
      <c r="G1433" s="0" t="n">
        <v>18</v>
      </c>
    </row>
    <row r="1434" customFormat="false" ht="12.75" hidden="false" customHeight="false" outlineLevel="0" collapsed="false">
      <c r="A1434" s="0" t="s">
        <v>363</v>
      </c>
      <c r="B1434" s="0" t="s">
        <v>1154</v>
      </c>
      <c r="C1434" s="0" t="n">
        <v>42.975</v>
      </c>
      <c r="D1434" s="0" t="n">
        <v>14.962</v>
      </c>
      <c r="E1434" s="0" t="n">
        <v>13.195</v>
      </c>
      <c r="F1434" s="0" t="s">
        <v>1538</v>
      </c>
      <c r="G1434" s="0" t="n">
        <v>18</v>
      </c>
    </row>
    <row r="1435" customFormat="false" ht="12.75" hidden="false" customHeight="false" outlineLevel="0" collapsed="false">
      <c r="A1435" s="0" t="s">
        <v>363</v>
      </c>
      <c r="B1435" s="0" t="s">
        <v>1160</v>
      </c>
      <c r="C1435" s="0" t="n">
        <v>186.32</v>
      </c>
      <c r="D1435" s="0" t="n">
        <v>80.733</v>
      </c>
      <c r="E1435" s="0" t="n">
        <v>82.121</v>
      </c>
      <c r="F1435" s="0" t="s">
        <v>1538</v>
      </c>
      <c r="G1435" s="0" t="n">
        <v>18</v>
      </c>
    </row>
    <row r="1436" customFormat="false" ht="12.75" hidden="false" customHeight="false" outlineLevel="0" collapsed="false">
      <c r="A1436" s="0" t="s">
        <v>363</v>
      </c>
      <c r="B1436" s="0" t="s">
        <v>1164</v>
      </c>
      <c r="C1436" s="0" t="n">
        <v>28.787</v>
      </c>
      <c r="D1436" s="0" t="n">
        <v>10.451</v>
      </c>
      <c r="E1436" s="0" t="n">
        <v>11.11</v>
      </c>
      <c r="F1436" s="0" t="s">
        <v>1538</v>
      </c>
      <c r="G1436" s="0" t="n">
        <v>18</v>
      </c>
    </row>
    <row r="1437" customFormat="false" ht="12.75" hidden="false" customHeight="false" outlineLevel="0" collapsed="false">
      <c r="A1437" s="0" t="s">
        <v>363</v>
      </c>
      <c r="B1437" s="0" t="s">
        <v>1166</v>
      </c>
      <c r="C1437" s="0" t="n">
        <v>172.701</v>
      </c>
      <c r="D1437" s="0" t="n">
        <v>53.103</v>
      </c>
      <c r="E1437" s="0" t="n">
        <v>79.854</v>
      </c>
      <c r="F1437" s="0" t="s">
        <v>1538</v>
      </c>
      <c r="G1437" s="0" t="n">
        <v>18</v>
      </c>
    </row>
    <row r="1438" customFormat="false" ht="12.75" hidden="false" customHeight="false" outlineLevel="0" collapsed="false">
      <c r="A1438" s="0" t="s">
        <v>363</v>
      </c>
      <c r="B1438" s="0" t="s">
        <v>1162</v>
      </c>
      <c r="C1438" s="0" t="n">
        <v>13.628</v>
      </c>
      <c r="D1438" s="0" t="n">
        <v>5.399</v>
      </c>
      <c r="E1438" s="0" t="n">
        <v>6.933</v>
      </c>
      <c r="F1438" s="0" t="s">
        <v>1538</v>
      </c>
      <c r="G1438" s="0" t="n">
        <v>18</v>
      </c>
    </row>
    <row r="1439" customFormat="false" ht="12.75" hidden="false" customHeight="false" outlineLevel="0" collapsed="false">
      <c r="A1439" s="0" t="s">
        <v>363</v>
      </c>
      <c r="B1439" s="0" t="s">
        <v>1156</v>
      </c>
      <c r="C1439" s="0" t="n">
        <v>81.414</v>
      </c>
      <c r="D1439" s="0" t="n">
        <v>24.792</v>
      </c>
      <c r="E1439" s="0" t="n">
        <v>37.042</v>
      </c>
      <c r="F1439" s="0" t="s">
        <v>1538</v>
      </c>
      <c r="G1439" s="0" t="n">
        <v>18</v>
      </c>
    </row>
    <row r="1440" customFormat="false" ht="12.75" hidden="false" customHeight="false" outlineLevel="0" collapsed="false">
      <c r="A1440" s="0" t="s">
        <v>363</v>
      </c>
      <c r="B1440" s="0" t="s">
        <v>1158</v>
      </c>
      <c r="C1440" s="0" t="n">
        <v>22.6</v>
      </c>
      <c r="D1440" s="0" t="n">
        <v>6.767</v>
      </c>
      <c r="E1440" s="0" t="n">
        <v>9.93</v>
      </c>
      <c r="F1440" s="0" t="s">
        <v>1538</v>
      </c>
      <c r="G1440" s="0" t="n">
        <v>18</v>
      </c>
    </row>
    <row r="1441" customFormat="false" ht="12.75" hidden="false" customHeight="false" outlineLevel="0" collapsed="false">
      <c r="A1441" s="0" t="s">
        <v>363</v>
      </c>
      <c r="B1441" s="0" t="s">
        <v>1170</v>
      </c>
      <c r="C1441" s="0" t="n">
        <v>16.866</v>
      </c>
      <c r="D1441" s="0" t="n">
        <v>8.709</v>
      </c>
      <c r="E1441" s="0" t="n">
        <v>12.516</v>
      </c>
      <c r="F1441" s="0" t="s">
        <v>1538</v>
      </c>
      <c r="G1441" s="0" t="n">
        <v>18</v>
      </c>
    </row>
    <row r="1442" customFormat="false" ht="12.75" hidden="false" customHeight="false" outlineLevel="0" collapsed="false">
      <c r="A1442" s="0" t="s">
        <v>363</v>
      </c>
      <c r="B1442" s="0" t="s">
        <v>1142</v>
      </c>
      <c r="C1442" s="0" t="n">
        <v>156.008</v>
      </c>
      <c r="D1442" s="0" t="n">
        <v>55.58</v>
      </c>
      <c r="E1442" s="0" t="n">
        <v>62.22</v>
      </c>
      <c r="F1442" s="0" t="s">
        <v>1538</v>
      </c>
      <c r="G1442" s="0" t="n">
        <v>18</v>
      </c>
    </row>
    <row r="1443" customFormat="false" ht="12.75" hidden="false" customHeight="false" outlineLevel="0" collapsed="false">
      <c r="A1443" s="0" t="s">
        <v>363</v>
      </c>
      <c r="B1443" s="0" t="s">
        <v>1172</v>
      </c>
      <c r="C1443" s="0" t="n">
        <v>9.916</v>
      </c>
      <c r="D1443" s="0" t="n">
        <v>5.556</v>
      </c>
      <c r="E1443" s="0" t="n">
        <v>6.523</v>
      </c>
      <c r="F1443" s="0" t="s">
        <v>1538</v>
      </c>
      <c r="G1443" s="0" t="n">
        <v>18</v>
      </c>
    </row>
    <row r="1444" customFormat="false" ht="12.75" hidden="false" customHeight="false" outlineLevel="0" collapsed="false">
      <c r="A1444" s="0" t="s">
        <v>363</v>
      </c>
      <c r="B1444" s="0" t="s">
        <v>1144</v>
      </c>
      <c r="C1444" s="0" t="n">
        <v>22.98</v>
      </c>
      <c r="D1444" s="0" t="n">
        <v>15.934</v>
      </c>
      <c r="E1444" s="0" t="n">
        <v>13.786</v>
      </c>
      <c r="F1444" s="0" t="s">
        <v>1538</v>
      </c>
      <c r="G1444" s="0" t="n">
        <v>18</v>
      </c>
    </row>
    <row r="1445" customFormat="false" ht="12.75" hidden="false" customHeight="false" outlineLevel="0" collapsed="false">
      <c r="A1445" s="0" t="s">
        <v>363</v>
      </c>
      <c r="B1445" s="0" t="s">
        <v>1146</v>
      </c>
      <c r="C1445" s="0" t="n">
        <v>95.19</v>
      </c>
      <c r="D1445" s="0" t="n">
        <v>34.078</v>
      </c>
      <c r="E1445" s="0" t="n">
        <v>43.179</v>
      </c>
      <c r="F1445" s="0" t="s">
        <v>1538</v>
      </c>
      <c r="G1445" s="0" t="n">
        <v>18</v>
      </c>
    </row>
    <row r="1446" customFormat="false" ht="12.75" hidden="false" customHeight="false" outlineLevel="0" collapsed="false">
      <c r="A1446" s="0" t="s">
        <v>363</v>
      </c>
      <c r="B1446" s="0" t="s">
        <v>1174</v>
      </c>
      <c r="C1446" s="0" t="n">
        <v>21.392</v>
      </c>
      <c r="D1446" s="0" t="n">
        <v>4.701</v>
      </c>
      <c r="E1446" s="0" t="n">
        <v>9.484</v>
      </c>
      <c r="F1446" s="0" t="s">
        <v>1538</v>
      </c>
      <c r="G1446" s="0" t="n">
        <v>18</v>
      </c>
    </row>
    <row r="1447" customFormat="false" ht="12.75" hidden="false" customHeight="false" outlineLevel="0" collapsed="false">
      <c r="A1447" s="0" t="s">
        <v>363</v>
      </c>
      <c r="B1447" s="0" t="s">
        <v>1177</v>
      </c>
      <c r="C1447" s="0" t="n">
        <v>73.958</v>
      </c>
      <c r="D1447" s="0" t="n">
        <v>22.754</v>
      </c>
      <c r="E1447" s="0" t="n">
        <v>25.875</v>
      </c>
      <c r="F1447" s="0" t="s">
        <v>1538</v>
      </c>
      <c r="G1447" s="0" t="n">
        <v>18</v>
      </c>
    </row>
    <row r="1448" customFormat="false" ht="12.75" hidden="false" customHeight="false" outlineLevel="0" collapsed="false">
      <c r="A1448" s="0" t="s">
        <v>363</v>
      </c>
      <c r="B1448" s="0" t="s">
        <v>389</v>
      </c>
      <c r="C1448" s="0" t="n">
        <v>1.491</v>
      </c>
      <c r="D1448" s="0" t="n">
        <v>0.166</v>
      </c>
      <c r="E1448" s="0" t="n">
        <v>0.151</v>
      </c>
      <c r="F1448" s="0" t="s">
        <v>1269</v>
      </c>
      <c r="G1448" s="0" t="n">
        <v>18</v>
      </c>
    </row>
    <row r="1449" customFormat="false" ht="12.75" hidden="false" customHeight="false" outlineLevel="0" collapsed="false">
      <c r="A1449" s="0" t="s">
        <v>363</v>
      </c>
      <c r="B1449" s="0" t="s">
        <v>381</v>
      </c>
      <c r="C1449" s="0" t="n">
        <v>0.258</v>
      </c>
      <c r="D1449" s="0" t="n">
        <v>0.037</v>
      </c>
      <c r="E1449" s="0" t="n">
        <v>0.021</v>
      </c>
      <c r="F1449" s="0" t="s">
        <v>1269</v>
      </c>
      <c r="G1449" s="0" t="n">
        <v>18</v>
      </c>
    </row>
    <row r="1450" customFormat="false" ht="12.75" hidden="false" customHeight="false" outlineLevel="0" collapsed="false">
      <c r="A1450" s="0" t="s">
        <v>363</v>
      </c>
      <c r="B1450" s="0" t="s">
        <v>385</v>
      </c>
      <c r="C1450" s="0" t="n">
        <v>1.897</v>
      </c>
      <c r="D1450" s="0" t="n">
        <v>0.212</v>
      </c>
      <c r="E1450" s="0" t="n">
        <v>0.193</v>
      </c>
      <c r="F1450" s="0" t="s">
        <v>1269</v>
      </c>
      <c r="G1450" s="0" t="n">
        <v>18</v>
      </c>
    </row>
    <row r="1451" customFormat="false" ht="12.75" hidden="false" customHeight="false" outlineLevel="0" collapsed="false">
      <c r="A1451" s="0" t="s">
        <v>363</v>
      </c>
      <c r="B1451" s="0" t="s">
        <v>397</v>
      </c>
      <c r="C1451" s="0" t="n">
        <v>0</v>
      </c>
      <c r="D1451" s="0" t="n">
        <v>0</v>
      </c>
      <c r="E1451" s="0" t="n">
        <v>0</v>
      </c>
      <c r="F1451" s="0" t="s">
        <v>1269</v>
      </c>
      <c r="G1451" s="0" t="n">
        <v>18</v>
      </c>
    </row>
    <row r="1452" customFormat="false" ht="12.75" hidden="false" customHeight="false" outlineLevel="0" collapsed="false">
      <c r="A1452" s="0" t="s">
        <v>363</v>
      </c>
      <c r="B1452" s="0" t="s">
        <v>393</v>
      </c>
      <c r="C1452" s="0" t="n">
        <v>0</v>
      </c>
      <c r="D1452" s="0" t="n">
        <v>0</v>
      </c>
      <c r="E1452" s="0" t="n">
        <v>0</v>
      </c>
      <c r="F1452" s="0" t="s">
        <v>1269</v>
      </c>
      <c r="G1452" s="0" t="n">
        <v>18</v>
      </c>
    </row>
    <row r="1453" customFormat="false" ht="12.75" hidden="false" customHeight="false" outlineLevel="0" collapsed="false">
      <c r="A1453" s="0" t="s">
        <v>363</v>
      </c>
      <c r="B1453" s="0" t="s">
        <v>400</v>
      </c>
      <c r="C1453" s="0" t="n">
        <v>0.163</v>
      </c>
      <c r="D1453" s="0" t="n">
        <v>0.023</v>
      </c>
      <c r="E1453" s="0" t="n">
        <v>0.016</v>
      </c>
      <c r="F1453" s="0" t="s">
        <v>1269</v>
      </c>
      <c r="G1453" s="0" t="n">
        <v>18</v>
      </c>
    </row>
    <row r="1454" customFormat="false" ht="12.75" hidden="false" customHeight="false" outlineLevel="0" collapsed="false">
      <c r="A1454" s="0" t="s">
        <v>363</v>
      </c>
      <c r="B1454" s="0" t="s">
        <v>403</v>
      </c>
      <c r="C1454" s="0" t="n">
        <v>0.089</v>
      </c>
      <c r="D1454" s="0" t="n">
        <v>0.01</v>
      </c>
      <c r="E1454" s="0" t="n">
        <v>0.009</v>
      </c>
      <c r="F1454" s="0" t="s">
        <v>1269</v>
      </c>
      <c r="G1454" s="0" t="n">
        <v>18</v>
      </c>
    </row>
    <row r="1455" customFormat="false" ht="12.75" hidden="false" customHeight="false" outlineLevel="0" collapsed="false">
      <c r="A1455" s="0" t="s">
        <v>363</v>
      </c>
      <c r="B1455" s="0" t="s">
        <v>405</v>
      </c>
      <c r="C1455" s="0" t="n">
        <v>1.074</v>
      </c>
      <c r="D1455" s="0" t="n">
        <v>0.12</v>
      </c>
      <c r="E1455" s="0" t="n">
        <v>0.109</v>
      </c>
      <c r="F1455" s="0" t="s">
        <v>1269</v>
      </c>
      <c r="G1455" s="0" t="n">
        <v>18</v>
      </c>
    </row>
    <row r="1456" customFormat="false" ht="12.75" hidden="false" customHeight="false" outlineLevel="0" collapsed="false">
      <c r="A1456" s="0" t="s">
        <v>363</v>
      </c>
      <c r="B1456" s="0" t="s">
        <v>407</v>
      </c>
      <c r="C1456" s="0" t="n">
        <v>0.345</v>
      </c>
      <c r="D1456" s="0" t="n">
        <v>0.038</v>
      </c>
      <c r="E1456" s="0" t="n">
        <v>0.035</v>
      </c>
      <c r="F1456" s="0" t="s">
        <v>1269</v>
      </c>
      <c r="G1456" s="0" t="n">
        <v>18</v>
      </c>
    </row>
    <row r="1457" customFormat="false" ht="12.75" hidden="false" customHeight="false" outlineLevel="0" collapsed="false">
      <c r="A1457" s="0" t="s">
        <v>363</v>
      </c>
      <c r="B1457" s="0" t="s">
        <v>411</v>
      </c>
      <c r="C1457" s="0" t="n">
        <v>0.151</v>
      </c>
      <c r="D1457" s="0" t="n">
        <v>0.022</v>
      </c>
      <c r="E1457" s="0" t="n">
        <v>0.018</v>
      </c>
      <c r="F1457" s="0" t="s">
        <v>1269</v>
      </c>
      <c r="G1457" s="0" t="n">
        <v>18</v>
      </c>
    </row>
    <row r="1458" customFormat="false" ht="12.75" hidden="false" customHeight="false" outlineLevel="0" collapsed="false">
      <c r="A1458" s="0" t="s">
        <v>363</v>
      </c>
      <c r="B1458" s="0" t="s">
        <v>413</v>
      </c>
      <c r="C1458" s="0" t="n">
        <v>0</v>
      </c>
      <c r="D1458" s="0" t="n">
        <v>0</v>
      </c>
      <c r="E1458" s="0" t="n">
        <v>0</v>
      </c>
      <c r="F1458" s="0" t="s">
        <v>1269</v>
      </c>
      <c r="G1458" s="0" t="n">
        <v>18</v>
      </c>
    </row>
    <row r="1459" customFormat="false" ht="12.75" hidden="false" customHeight="false" outlineLevel="0" collapsed="false">
      <c r="A1459" s="0" t="s">
        <v>363</v>
      </c>
      <c r="B1459" s="0" t="s">
        <v>416</v>
      </c>
      <c r="C1459" s="0" t="n">
        <v>0.21</v>
      </c>
      <c r="D1459" s="0" t="n">
        <v>0.03</v>
      </c>
      <c r="E1459" s="0" t="n">
        <v>0.024</v>
      </c>
      <c r="F1459" s="0" t="s">
        <v>1269</v>
      </c>
      <c r="G1459" s="0" t="n">
        <v>18</v>
      </c>
    </row>
    <row r="1460" customFormat="false" ht="12.75" hidden="false" customHeight="false" outlineLevel="0" collapsed="false">
      <c r="A1460" s="0" t="s">
        <v>363</v>
      </c>
      <c r="B1460" s="0" t="s">
        <v>419</v>
      </c>
      <c r="C1460" s="0" t="n">
        <v>0.909</v>
      </c>
      <c r="D1460" s="0" t="n">
        <v>0.101</v>
      </c>
      <c r="E1460" s="0" t="n">
        <v>0.092</v>
      </c>
      <c r="F1460" s="0" t="s">
        <v>1269</v>
      </c>
      <c r="G1460" s="0" t="n">
        <v>18</v>
      </c>
    </row>
    <row r="1461" customFormat="false" ht="12.75" hidden="false" customHeight="false" outlineLevel="0" collapsed="false">
      <c r="A1461" s="0" t="s">
        <v>363</v>
      </c>
      <c r="B1461" s="0" t="s">
        <v>422</v>
      </c>
      <c r="C1461" s="0" t="n">
        <v>0.279</v>
      </c>
      <c r="D1461" s="0" t="n">
        <v>0.04</v>
      </c>
      <c r="E1461" s="0" t="n">
        <v>0.046</v>
      </c>
      <c r="F1461" s="0" t="s">
        <v>1269</v>
      </c>
      <c r="G1461" s="0" t="n">
        <v>18</v>
      </c>
    </row>
    <row r="1462" customFormat="false" ht="12.75" hidden="false" customHeight="false" outlineLevel="0" collapsed="false">
      <c r="A1462" s="0" t="s">
        <v>363</v>
      </c>
      <c r="B1462" s="0" t="s">
        <v>434</v>
      </c>
      <c r="C1462" s="0" t="n">
        <v>0.029</v>
      </c>
      <c r="D1462" s="0" t="n">
        <v>0.004</v>
      </c>
      <c r="E1462" s="0" t="n">
        <v>0.005</v>
      </c>
      <c r="F1462" s="0" t="s">
        <v>1269</v>
      </c>
      <c r="G1462" s="0" t="n">
        <v>18</v>
      </c>
    </row>
    <row r="1463" customFormat="false" ht="12.75" hidden="false" customHeight="false" outlineLevel="0" collapsed="false">
      <c r="A1463" s="0" t="s">
        <v>363</v>
      </c>
      <c r="B1463" s="0" t="s">
        <v>426</v>
      </c>
      <c r="C1463" s="0" t="n">
        <v>0.177</v>
      </c>
      <c r="D1463" s="0" t="n">
        <v>0.026</v>
      </c>
      <c r="E1463" s="0" t="n">
        <v>0.029</v>
      </c>
      <c r="F1463" s="0" t="s">
        <v>1269</v>
      </c>
      <c r="G1463" s="0" t="n">
        <v>18</v>
      </c>
    </row>
    <row r="1464" customFormat="false" ht="12.75" hidden="false" customHeight="false" outlineLevel="0" collapsed="false">
      <c r="A1464" s="0" t="s">
        <v>363</v>
      </c>
      <c r="B1464" s="0" t="s">
        <v>429</v>
      </c>
      <c r="C1464" s="0" t="n">
        <v>0</v>
      </c>
      <c r="D1464" s="0" t="n">
        <v>0</v>
      </c>
      <c r="E1464" s="0" t="n">
        <v>0</v>
      </c>
      <c r="F1464" s="0" t="s">
        <v>1269</v>
      </c>
      <c r="G1464" s="0" t="n">
        <v>18</v>
      </c>
    </row>
    <row r="1465" customFormat="false" ht="12.75" hidden="false" customHeight="false" outlineLevel="0" collapsed="false">
      <c r="A1465" s="0" t="s">
        <v>363</v>
      </c>
      <c r="B1465" s="0" t="s">
        <v>432</v>
      </c>
      <c r="C1465" s="0" t="n">
        <v>0</v>
      </c>
      <c r="D1465" s="0" t="n">
        <v>0</v>
      </c>
      <c r="E1465" s="0" t="n">
        <v>0</v>
      </c>
      <c r="F1465" s="0" t="s">
        <v>1269</v>
      </c>
      <c r="G1465" s="0" t="n">
        <v>18</v>
      </c>
    </row>
    <row r="1466" customFormat="false" ht="12.75" hidden="false" customHeight="false" outlineLevel="0" collapsed="false">
      <c r="A1466" s="0" t="s">
        <v>363</v>
      </c>
      <c r="B1466" s="0" t="s">
        <v>436</v>
      </c>
      <c r="C1466" s="0" t="n">
        <v>0.153</v>
      </c>
      <c r="D1466" s="0" t="n">
        <v>0.022</v>
      </c>
      <c r="E1466" s="0" t="n">
        <v>0.023</v>
      </c>
      <c r="F1466" s="0" t="s">
        <v>1269</v>
      </c>
      <c r="G1466" s="0" t="n">
        <v>18</v>
      </c>
    </row>
    <row r="1467" customFormat="false" ht="12.75" hidden="false" customHeight="false" outlineLevel="0" collapsed="false">
      <c r="A1467" s="0" t="s">
        <v>363</v>
      </c>
      <c r="B1467" s="0" t="s">
        <v>438</v>
      </c>
      <c r="C1467" s="0" t="n">
        <v>0.141</v>
      </c>
      <c r="D1467" s="0" t="n">
        <v>0.016</v>
      </c>
      <c r="E1467" s="0" t="n">
        <v>0.014</v>
      </c>
      <c r="F1467" s="0" t="s">
        <v>1269</v>
      </c>
      <c r="G1467" s="0" t="n">
        <v>18</v>
      </c>
    </row>
    <row r="1468" customFormat="false" ht="12.75" hidden="false" customHeight="false" outlineLevel="0" collapsed="false">
      <c r="A1468" s="0" t="s">
        <v>363</v>
      </c>
      <c r="B1468" s="0" t="s">
        <v>441</v>
      </c>
      <c r="C1468" s="0" t="n">
        <v>0.528</v>
      </c>
      <c r="D1468" s="0" t="n">
        <v>0.059</v>
      </c>
      <c r="E1468" s="0" t="n">
        <v>0.054</v>
      </c>
      <c r="F1468" s="0" t="s">
        <v>1269</v>
      </c>
      <c r="G1468" s="0" t="n">
        <v>18</v>
      </c>
    </row>
    <row r="1469" customFormat="false" ht="12.75" hidden="false" customHeight="false" outlineLevel="0" collapsed="false">
      <c r="A1469" s="0" t="s">
        <v>363</v>
      </c>
      <c r="B1469" s="0" t="s">
        <v>448</v>
      </c>
      <c r="C1469" s="0" t="n">
        <v>0</v>
      </c>
      <c r="D1469" s="0" t="n">
        <v>0</v>
      </c>
      <c r="E1469" s="0" t="n">
        <v>0</v>
      </c>
      <c r="F1469" s="0" t="s">
        <v>1269</v>
      </c>
      <c r="G1469" s="0" t="n">
        <v>18</v>
      </c>
    </row>
    <row r="1470" customFormat="false" ht="12.75" hidden="false" customHeight="false" outlineLevel="0" collapsed="false">
      <c r="A1470" s="0" t="s">
        <v>363</v>
      </c>
      <c r="B1470" s="0" t="s">
        <v>450</v>
      </c>
      <c r="C1470" s="0" t="n">
        <v>0.006</v>
      </c>
      <c r="D1470" s="0" t="n">
        <v>0.001</v>
      </c>
      <c r="E1470" s="0" t="n">
        <v>0.001</v>
      </c>
      <c r="F1470" s="0" t="s">
        <v>1269</v>
      </c>
      <c r="G1470" s="0" t="n">
        <v>18</v>
      </c>
    </row>
    <row r="1471" customFormat="false" ht="12.75" hidden="false" customHeight="false" outlineLevel="0" collapsed="false">
      <c r="A1471" s="0" t="s">
        <v>363</v>
      </c>
      <c r="B1471" s="0" t="s">
        <v>444</v>
      </c>
      <c r="C1471" s="0" t="n">
        <v>1.478</v>
      </c>
      <c r="D1471" s="0" t="n">
        <v>0.165</v>
      </c>
      <c r="E1471" s="0" t="n">
        <v>0.15</v>
      </c>
      <c r="F1471" s="0" t="s">
        <v>1269</v>
      </c>
      <c r="G1471" s="0" t="n">
        <v>18</v>
      </c>
    </row>
    <row r="1472" customFormat="false" ht="12.75" hidden="false" customHeight="false" outlineLevel="0" collapsed="false">
      <c r="A1472" s="0" t="s">
        <v>363</v>
      </c>
      <c r="B1472" s="0" t="s">
        <v>452</v>
      </c>
      <c r="C1472" s="0" t="n">
        <v>1.27</v>
      </c>
      <c r="D1472" s="0" t="n">
        <v>0.142</v>
      </c>
      <c r="E1472" s="0" t="n">
        <v>0.129</v>
      </c>
      <c r="F1472" s="0" t="s">
        <v>1269</v>
      </c>
      <c r="G1472" s="0" t="n">
        <v>18</v>
      </c>
    </row>
    <row r="1473" customFormat="false" ht="12.75" hidden="false" customHeight="false" outlineLevel="0" collapsed="false">
      <c r="A1473" s="0" t="s">
        <v>363</v>
      </c>
      <c r="B1473" s="0" t="s">
        <v>455</v>
      </c>
      <c r="C1473" s="0" t="n">
        <v>1.536</v>
      </c>
      <c r="D1473" s="0" t="n">
        <v>0.171</v>
      </c>
      <c r="E1473" s="0" t="n">
        <v>0.156</v>
      </c>
      <c r="F1473" s="0" t="s">
        <v>1269</v>
      </c>
      <c r="G1473" s="0" t="n">
        <v>18</v>
      </c>
    </row>
    <row r="1474" customFormat="false" ht="12.75" hidden="false" customHeight="false" outlineLevel="0" collapsed="false">
      <c r="A1474" s="0" t="s">
        <v>363</v>
      </c>
      <c r="B1474" s="0" t="s">
        <v>459</v>
      </c>
      <c r="C1474" s="0" t="n">
        <v>2.344</v>
      </c>
      <c r="D1474" s="0" t="n">
        <v>0.261</v>
      </c>
      <c r="E1474" s="0" t="n">
        <v>0.238</v>
      </c>
      <c r="F1474" s="0" t="s">
        <v>1269</v>
      </c>
      <c r="G1474" s="0" t="n">
        <v>18</v>
      </c>
    </row>
    <row r="1475" customFormat="false" ht="12.75" hidden="false" customHeight="false" outlineLevel="0" collapsed="false">
      <c r="A1475" s="0" t="s">
        <v>363</v>
      </c>
      <c r="B1475" s="0" t="s">
        <v>463</v>
      </c>
      <c r="C1475" s="0" t="n">
        <v>1.135</v>
      </c>
      <c r="D1475" s="0" t="n">
        <v>0.126</v>
      </c>
      <c r="E1475" s="0" t="n">
        <v>0.115</v>
      </c>
      <c r="F1475" s="0" t="s">
        <v>1269</v>
      </c>
      <c r="G1475" s="0" t="n">
        <v>18</v>
      </c>
    </row>
    <row r="1476" customFormat="false" ht="12.75" hidden="false" customHeight="false" outlineLevel="0" collapsed="false">
      <c r="A1476" s="0" t="s">
        <v>363</v>
      </c>
      <c r="B1476" s="0" t="s">
        <v>467</v>
      </c>
      <c r="C1476" s="0" t="n">
        <v>0.36</v>
      </c>
      <c r="D1476" s="0" t="n">
        <v>0.04</v>
      </c>
      <c r="E1476" s="0" t="n">
        <v>0.037</v>
      </c>
      <c r="F1476" s="0" t="s">
        <v>1269</v>
      </c>
      <c r="G1476" s="0" t="n">
        <v>18</v>
      </c>
    </row>
    <row r="1477" customFormat="false" ht="12.75" hidden="false" customHeight="false" outlineLevel="0" collapsed="false">
      <c r="A1477" s="0" t="s">
        <v>363</v>
      </c>
      <c r="B1477" s="0" t="s">
        <v>469</v>
      </c>
      <c r="C1477" s="0" t="n">
        <v>0.107</v>
      </c>
      <c r="D1477" s="0" t="n">
        <v>0.015</v>
      </c>
      <c r="E1477" s="0" t="n">
        <v>0.014</v>
      </c>
      <c r="F1477" s="0" t="s">
        <v>1269</v>
      </c>
      <c r="G1477" s="0" t="n">
        <v>18</v>
      </c>
    </row>
    <row r="1478" customFormat="false" ht="12.75" hidden="false" customHeight="false" outlineLevel="0" collapsed="false">
      <c r="A1478" s="0" t="s">
        <v>363</v>
      </c>
      <c r="B1478" s="0" t="s">
        <v>471</v>
      </c>
      <c r="C1478" s="0" t="n">
        <v>4.331</v>
      </c>
      <c r="D1478" s="0" t="n">
        <v>0.483</v>
      </c>
      <c r="E1478" s="0" t="n">
        <v>0.44</v>
      </c>
      <c r="F1478" s="0" t="s">
        <v>1269</v>
      </c>
      <c r="G1478" s="0" t="n">
        <v>18</v>
      </c>
    </row>
    <row r="1479" customFormat="false" ht="12.75" hidden="false" customHeight="false" outlineLevel="0" collapsed="false">
      <c r="A1479" s="0" t="s">
        <v>363</v>
      </c>
      <c r="B1479" s="0" t="s">
        <v>474</v>
      </c>
      <c r="C1479" s="0" t="n">
        <v>0.139</v>
      </c>
      <c r="D1479" s="0" t="n">
        <v>0.02</v>
      </c>
      <c r="E1479" s="0" t="n">
        <v>0.023</v>
      </c>
      <c r="F1479" s="0" t="s">
        <v>1269</v>
      </c>
      <c r="G1479" s="0" t="n">
        <v>18</v>
      </c>
    </row>
    <row r="1480" customFormat="false" ht="12.75" hidden="false" customHeight="false" outlineLevel="0" collapsed="false">
      <c r="A1480" s="0" t="s">
        <v>363</v>
      </c>
      <c r="B1480" s="0" t="s">
        <v>476</v>
      </c>
      <c r="C1480" s="0" t="n">
        <v>0.962</v>
      </c>
      <c r="D1480" s="0" t="n">
        <v>0.107</v>
      </c>
      <c r="E1480" s="0" t="n">
        <v>0.098</v>
      </c>
      <c r="F1480" s="0" t="s">
        <v>1269</v>
      </c>
      <c r="G1480" s="0" t="n">
        <v>18</v>
      </c>
    </row>
    <row r="1481" customFormat="false" ht="12.75" hidden="false" customHeight="false" outlineLevel="0" collapsed="false">
      <c r="A1481" s="0" t="s">
        <v>363</v>
      </c>
      <c r="B1481" s="0" t="s">
        <v>479</v>
      </c>
      <c r="C1481" s="0" t="n">
        <v>0.19</v>
      </c>
      <c r="D1481" s="0" t="n">
        <v>0.027</v>
      </c>
      <c r="E1481" s="0" t="n">
        <v>0.023</v>
      </c>
      <c r="F1481" s="0" t="s">
        <v>1269</v>
      </c>
      <c r="G1481" s="0" t="n">
        <v>18</v>
      </c>
    </row>
    <row r="1482" customFormat="false" ht="12.75" hidden="false" customHeight="false" outlineLevel="0" collapsed="false">
      <c r="A1482" s="0" t="s">
        <v>363</v>
      </c>
      <c r="B1482" s="0" t="s">
        <v>487</v>
      </c>
      <c r="C1482" s="0" t="n">
        <v>1.409</v>
      </c>
      <c r="D1482" s="0" t="n">
        <v>0.157</v>
      </c>
      <c r="E1482" s="0" t="n">
        <v>0.143</v>
      </c>
      <c r="F1482" s="0" t="s">
        <v>1269</v>
      </c>
      <c r="G1482" s="0" t="n">
        <v>18</v>
      </c>
    </row>
    <row r="1483" customFormat="false" ht="12.75" hidden="false" customHeight="false" outlineLevel="0" collapsed="false">
      <c r="A1483" s="0" t="s">
        <v>363</v>
      </c>
      <c r="B1483" s="0" t="s">
        <v>485</v>
      </c>
      <c r="C1483" s="0" t="n">
        <v>0.065</v>
      </c>
      <c r="D1483" s="0" t="n">
        <v>0.009</v>
      </c>
      <c r="E1483" s="0" t="n">
        <v>0.011</v>
      </c>
      <c r="F1483" s="0" t="s">
        <v>1269</v>
      </c>
      <c r="G1483" s="0" t="n">
        <v>18</v>
      </c>
    </row>
    <row r="1484" customFormat="false" ht="12.75" hidden="false" customHeight="false" outlineLevel="0" collapsed="false">
      <c r="A1484" s="0" t="s">
        <v>363</v>
      </c>
      <c r="B1484" s="0" t="s">
        <v>481</v>
      </c>
      <c r="C1484" s="0" t="n">
        <v>2.026</v>
      </c>
      <c r="D1484" s="0" t="n">
        <v>0.226</v>
      </c>
      <c r="E1484" s="0" t="n">
        <v>0.206</v>
      </c>
      <c r="F1484" s="0" t="s">
        <v>1269</v>
      </c>
      <c r="G1484" s="0" t="n">
        <v>18</v>
      </c>
    </row>
    <row r="1485" customFormat="false" ht="12.75" hidden="false" customHeight="false" outlineLevel="0" collapsed="false">
      <c r="A1485" s="0" t="s">
        <v>363</v>
      </c>
      <c r="B1485" s="0" t="s">
        <v>496</v>
      </c>
      <c r="C1485" s="0" t="n">
        <v>1.435</v>
      </c>
      <c r="D1485" s="0" t="n">
        <v>0.16</v>
      </c>
      <c r="E1485" s="0" t="n">
        <v>0.146</v>
      </c>
      <c r="F1485" s="0" t="s">
        <v>1269</v>
      </c>
      <c r="G1485" s="0" t="n">
        <v>18</v>
      </c>
    </row>
    <row r="1486" customFormat="false" ht="12.75" hidden="false" customHeight="false" outlineLevel="0" collapsed="false">
      <c r="A1486" s="0" t="s">
        <v>363</v>
      </c>
      <c r="B1486" s="0" t="s">
        <v>490</v>
      </c>
      <c r="C1486" s="0" t="n">
        <v>4.077</v>
      </c>
      <c r="D1486" s="0" t="n">
        <v>0.455</v>
      </c>
      <c r="E1486" s="0" t="n">
        <v>0.414</v>
      </c>
      <c r="F1486" s="0" t="s">
        <v>1269</v>
      </c>
      <c r="G1486" s="0" t="n">
        <v>18</v>
      </c>
    </row>
    <row r="1487" customFormat="false" ht="12.75" hidden="false" customHeight="false" outlineLevel="0" collapsed="false">
      <c r="A1487" s="0" t="s">
        <v>363</v>
      </c>
      <c r="B1487" s="0" t="s">
        <v>500</v>
      </c>
      <c r="C1487" s="0" t="n">
        <v>0.05</v>
      </c>
      <c r="D1487" s="0" t="n">
        <v>0.007</v>
      </c>
      <c r="E1487" s="0" t="n">
        <v>0.008</v>
      </c>
      <c r="F1487" s="0" t="s">
        <v>1269</v>
      </c>
      <c r="G1487" s="0" t="n">
        <v>18</v>
      </c>
    </row>
    <row r="1488" customFormat="false" ht="12.75" hidden="false" customHeight="false" outlineLevel="0" collapsed="false">
      <c r="A1488" s="0" t="s">
        <v>363</v>
      </c>
      <c r="B1488" s="0" t="s">
        <v>505</v>
      </c>
      <c r="C1488" s="0" t="n">
        <v>0.706</v>
      </c>
      <c r="D1488" s="0" t="n">
        <v>0.079</v>
      </c>
      <c r="E1488" s="0" t="n">
        <v>0.072</v>
      </c>
      <c r="F1488" s="0" t="s">
        <v>1269</v>
      </c>
      <c r="G1488" s="0" t="n">
        <v>18</v>
      </c>
    </row>
    <row r="1489" customFormat="false" ht="12.75" hidden="false" customHeight="false" outlineLevel="0" collapsed="false">
      <c r="A1489" s="0" t="s">
        <v>363</v>
      </c>
      <c r="B1489" s="0" t="s">
        <v>493</v>
      </c>
      <c r="C1489" s="0" t="n">
        <v>2.996</v>
      </c>
      <c r="D1489" s="0" t="n">
        <v>0.334</v>
      </c>
      <c r="E1489" s="0" t="n">
        <v>0.304</v>
      </c>
      <c r="F1489" s="0" t="s">
        <v>1269</v>
      </c>
      <c r="G1489" s="0" t="n">
        <v>18</v>
      </c>
    </row>
    <row r="1490" customFormat="false" ht="12.75" hidden="false" customHeight="false" outlineLevel="0" collapsed="false">
      <c r="A1490" s="0" t="s">
        <v>363</v>
      </c>
      <c r="B1490" s="0" t="s">
        <v>508</v>
      </c>
      <c r="C1490" s="0" t="n">
        <v>0.055</v>
      </c>
      <c r="D1490" s="0" t="n">
        <v>0.008</v>
      </c>
      <c r="E1490" s="0" t="n">
        <v>0.006</v>
      </c>
      <c r="F1490" s="0" t="s">
        <v>1269</v>
      </c>
      <c r="G1490" s="0" t="n">
        <v>18</v>
      </c>
    </row>
    <row r="1491" customFormat="false" ht="12.75" hidden="false" customHeight="false" outlineLevel="0" collapsed="false">
      <c r="A1491" s="0" t="s">
        <v>363</v>
      </c>
      <c r="B1491" s="0" t="s">
        <v>510</v>
      </c>
      <c r="C1491" s="0" t="n">
        <v>0.032</v>
      </c>
      <c r="D1491" s="0" t="n">
        <v>0.005</v>
      </c>
      <c r="E1491" s="0" t="n">
        <v>0.005</v>
      </c>
      <c r="F1491" s="0" t="s">
        <v>1269</v>
      </c>
      <c r="G1491" s="0" t="n">
        <v>18</v>
      </c>
    </row>
    <row r="1492" customFormat="false" ht="12.75" hidden="false" customHeight="false" outlineLevel="0" collapsed="false">
      <c r="A1492" s="0" t="s">
        <v>363</v>
      </c>
      <c r="B1492" s="0" t="s">
        <v>512</v>
      </c>
      <c r="C1492" s="0" t="n">
        <v>0.283</v>
      </c>
      <c r="D1492" s="0" t="n">
        <v>0.041</v>
      </c>
      <c r="E1492" s="0" t="n">
        <v>0.047</v>
      </c>
      <c r="F1492" s="0" t="s">
        <v>1269</v>
      </c>
      <c r="G1492" s="0" t="n">
        <v>18</v>
      </c>
    </row>
    <row r="1493" customFormat="false" ht="12.75" hidden="false" customHeight="false" outlineLevel="0" collapsed="false">
      <c r="A1493" s="0" t="s">
        <v>363</v>
      </c>
      <c r="B1493" s="0" t="s">
        <v>502</v>
      </c>
      <c r="C1493" s="0" t="n">
        <v>0.857</v>
      </c>
      <c r="D1493" s="0" t="n">
        <v>0.096</v>
      </c>
      <c r="E1493" s="0" t="n">
        <v>0.087</v>
      </c>
      <c r="F1493" s="0" t="s">
        <v>1269</v>
      </c>
      <c r="G1493" s="0" t="n">
        <v>18</v>
      </c>
    </row>
    <row r="1494" customFormat="false" ht="12.75" hidden="false" customHeight="false" outlineLevel="0" collapsed="false">
      <c r="A1494" s="0" t="s">
        <v>363</v>
      </c>
      <c r="B1494" s="0" t="s">
        <v>514</v>
      </c>
      <c r="C1494" s="0" t="n">
        <v>0.187</v>
      </c>
      <c r="D1494" s="0" t="n">
        <v>0.027</v>
      </c>
      <c r="E1494" s="0" t="n">
        <v>0.023</v>
      </c>
      <c r="F1494" s="0" t="s">
        <v>1269</v>
      </c>
      <c r="G1494" s="0" t="n">
        <v>18</v>
      </c>
    </row>
    <row r="1495" customFormat="false" ht="12.75" hidden="false" customHeight="false" outlineLevel="0" collapsed="false">
      <c r="A1495" s="0" t="s">
        <v>363</v>
      </c>
      <c r="B1495" s="0" t="s">
        <v>516</v>
      </c>
      <c r="C1495" s="0" t="n">
        <v>2.191</v>
      </c>
      <c r="D1495" s="0" t="n">
        <v>0.244</v>
      </c>
      <c r="E1495" s="0" t="n">
        <v>0.222</v>
      </c>
      <c r="F1495" s="0" t="s">
        <v>1269</v>
      </c>
      <c r="G1495" s="0" t="n">
        <v>18</v>
      </c>
    </row>
    <row r="1496" customFormat="false" ht="12.75" hidden="false" customHeight="false" outlineLevel="0" collapsed="false">
      <c r="A1496" s="0" t="s">
        <v>363</v>
      </c>
      <c r="B1496" s="0" t="s">
        <v>519</v>
      </c>
      <c r="C1496" s="0" t="n">
        <v>0.958</v>
      </c>
      <c r="D1496" s="0" t="n">
        <v>0.107</v>
      </c>
      <c r="E1496" s="0" t="n">
        <v>0.097</v>
      </c>
      <c r="F1496" s="0" t="s">
        <v>1269</v>
      </c>
      <c r="G1496" s="0" t="n">
        <v>18</v>
      </c>
    </row>
    <row r="1497" customFormat="false" ht="12.75" hidden="false" customHeight="false" outlineLevel="0" collapsed="false">
      <c r="A1497" s="0" t="s">
        <v>363</v>
      </c>
      <c r="B1497" s="0" t="s">
        <v>521</v>
      </c>
      <c r="C1497" s="0" t="n">
        <v>1.692</v>
      </c>
      <c r="D1497" s="0" t="n">
        <v>0.189</v>
      </c>
      <c r="E1497" s="0" t="n">
        <v>0.172</v>
      </c>
      <c r="F1497" s="0" t="s">
        <v>1269</v>
      </c>
      <c r="G1497" s="0" t="n">
        <v>18</v>
      </c>
    </row>
    <row r="1498" customFormat="false" ht="12.75" hidden="false" customHeight="false" outlineLevel="0" collapsed="false">
      <c r="A1498" s="0" t="s">
        <v>363</v>
      </c>
      <c r="B1498" s="0" t="s">
        <v>540</v>
      </c>
      <c r="C1498" s="0" t="n">
        <v>0.131</v>
      </c>
      <c r="D1498" s="0" t="n">
        <v>0.019</v>
      </c>
      <c r="E1498" s="0" t="n">
        <v>0.017</v>
      </c>
      <c r="F1498" s="0" t="s">
        <v>1269</v>
      </c>
      <c r="G1498" s="0" t="n">
        <v>18</v>
      </c>
    </row>
    <row r="1499" customFormat="false" ht="12.75" hidden="false" customHeight="false" outlineLevel="0" collapsed="false">
      <c r="A1499" s="0" t="s">
        <v>363</v>
      </c>
      <c r="B1499" s="0" t="s">
        <v>544</v>
      </c>
      <c r="C1499" s="0" t="n">
        <v>0</v>
      </c>
      <c r="D1499" s="0" t="n">
        <v>0</v>
      </c>
      <c r="E1499" s="0" t="n">
        <v>0</v>
      </c>
      <c r="F1499" s="0" t="s">
        <v>1269</v>
      </c>
      <c r="G1499" s="0" t="n">
        <v>18</v>
      </c>
    </row>
    <row r="1500" customFormat="false" ht="12.75" hidden="false" customHeight="false" outlineLevel="0" collapsed="false">
      <c r="A1500" s="0" t="s">
        <v>363</v>
      </c>
      <c r="B1500" s="0" t="s">
        <v>526</v>
      </c>
      <c r="C1500" s="0" t="n">
        <v>0.238</v>
      </c>
      <c r="D1500" s="0" t="n">
        <v>0.027</v>
      </c>
      <c r="E1500" s="0" t="n">
        <v>0.024</v>
      </c>
      <c r="F1500" s="0" t="s">
        <v>1269</v>
      </c>
      <c r="G1500" s="0" t="n">
        <v>18</v>
      </c>
    </row>
    <row r="1501" customFormat="false" ht="12.75" hidden="false" customHeight="false" outlineLevel="0" collapsed="false">
      <c r="A1501" s="0" t="s">
        <v>363</v>
      </c>
      <c r="B1501" s="0" t="s">
        <v>531</v>
      </c>
      <c r="C1501" s="0" t="n">
        <v>1.47</v>
      </c>
      <c r="D1501" s="0" t="n">
        <v>0.164</v>
      </c>
      <c r="E1501" s="0" t="n">
        <v>0.149</v>
      </c>
      <c r="F1501" s="0" t="s">
        <v>1269</v>
      </c>
      <c r="G1501" s="0" t="n">
        <v>18</v>
      </c>
    </row>
    <row r="1502" customFormat="false" ht="12.75" hidden="false" customHeight="false" outlineLevel="0" collapsed="false">
      <c r="A1502" s="0" t="s">
        <v>363</v>
      </c>
      <c r="B1502" s="0" t="s">
        <v>534</v>
      </c>
      <c r="C1502" s="0" t="n">
        <v>2.051</v>
      </c>
      <c r="D1502" s="0" t="n">
        <v>0.229</v>
      </c>
      <c r="E1502" s="0" t="n">
        <v>0.208</v>
      </c>
      <c r="F1502" s="0" t="s">
        <v>1269</v>
      </c>
      <c r="G1502" s="0" t="n">
        <v>18</v>
      </c>
    </row>
    <row r="1503" customFormat="false" ht="12.75" hidden="false" customHeight="false" outlineLevel="0" collapsed="false">
      <c r="A1503" s="0" t="s">
        <v>363</v>
      </c>
      <c r="B1503" s="0" t="s">
        <v>536</v>
      </c>
      <c r="C1503" s="0" t="n">
        <v>0.099</v>
      </c>
      <c r="D1503" s="0" t="n">
        <v>0.011</v>
      </c>
      <c r="E1503" s="0" t="n">
        <v>0.01</v>
      </c>
      <c r="F1503" s="0" t="s">
        <v>1269</v>
      </c>
      <c r="G1503" s="0" t="n">
        <v>18</v>
      </c>
    </row>
    <row r="1504" customFormat="false" ht="12.75" hidden="false" customHeight="false" outlineLevel="0" collapsed="false">
      <c r="A1504" s="0" t="s">
        <v>363</v>
      </c>
      <c r="B1504" s="0" t="s">
        <v>542</v>
      </c>
      <c r="C1504" s="0" t="n">
        <v>1.621</v>
      </c>
      <c r="D1504" s="0" t="n">
        <v>0.181</v>
      </c>
      <c r="E1504" s="0" t="n">
        <v>0.165</v>
      </c>
      <c r="F1504" s="0" t="s">
        <v>1269</v>
      </c>
      <c r="G1504" s="0" t="n">
        <v>18</v>
      </c>
    </row>
    <row r="1505" customFormat="false" ht="12.75" hidden="false" customHeight="false" outlineLevel="0" collapsed="false">
      <c r="A1505" s="0" t="s">
        <v>363</v>
      </c>
      <c r="B1505" s="0" t="s">
        <v>546</v>
      </c>
      <c r="C1505" s="0" t="n">
        <v>0.005</v>
      </c>
      <c r="D1505" s="0" t="n">
        <v>0.001</v>
      </c>
      <c r="E1505" s="0" t="n">
        <v>0</v>
      </c>
      <c r="F1505" s="0" t="s">
        <v>1269</v>
      </c>
      <c r="G1505" s="0" t="n">
        <v>18</v>
      </c>
    </row>
    <row r="1506" customFormat="false" ht="12.75" hidden="false" customHeight="false" outlineLevel="0" collapsed="false">
      <c r="A1506" s="0" t="s">
        <v>363</v>
      </c>
      <c r="B1506" s="0" t="s">
        <v>538</v>
      </c>
      <c r="C1506" s="0" t="n">
        <v>0</v>
      </c>
      <c r="D1506" s="0" t="n">
        <v>0</v>
      </c>
      <c r="E1506" s="0" t="n">
        <v>0</v>
      </c>
      <c r="F1506" s="0" t="s">
        <v>1269</v>
      </c>
      <c r="G1506" s="0" t="n">
        <v>18</v>
      </c>
    </row>
    <row r="1507" customFormat="false" ht="12.75" hidden="false" customHeight="false" outlineLevel="0" collapsed="false">
      <c r="A1507" s="0" t="s">
        <v>363</v>
      </c>
      <c r="B1507" s="0" t="s">
        <v>529</v>
      </c>
      <c r="C1507" s="0" t="n">
        <v>0</v>
      </c>
      <c r="D1507" s="0" t="n">
        <v>0</v>
      </c>
      <c r="E1507" s="0" t="n">
        <v>0</v>
      </c>
      <c r="F1507" s="0" t="s">
        <v>1269</v>
      </c>
      <c r="G1507" s="0" t="n">
        <v>18</v>
      </c>
    </row>
    <row r="1508" customFormat="false" ht="12.75" hidden="false" customHeight="false" outlineLevel="0" collapsed="false">
      <c r="A1508" s="0" t="s">
        <v>363</v>
      </c>
      <c r="B1508" s="0" t="s">
        <v>548</v>
      </c>
      <c r="C1508" s="0" t="n">
        <v>0.004</v>
      </c>
      <c r="D1508" s="0" t="n">
        <v>0.001</v>
      </c>
      <c r="E1508" s="0" t="n">
        <v>0</v>
      </c>
      <c r="F1508" s="0" t="s">
        <v>1269</v>
      </c>
      <c r="G1508" s="0" t="n">
        <v>18</v>
      </c>
    </row>
    <row r="1509" customFormat="false" ht="12.75" hidden="false" customHeight="false" outlineLevel="0" collapsed="false">
      <c r="A1509" s="0" t="s">
        <v>363</v>
      </c>
      <c r="B1509" s="0" t="s">
        <v>550</v>
      </c>
      <c r="C1509" s="0" t="n">
        <v>3.756</v>
      </c>
      <c r="D1509" s="0" t="n">
        <v>0.419</v>
      </c>
      <c r="E1509" s="0" t="n">
        <v>0.381</v>
      </c>
      <c r="F1509" s="0" t="s">
        <v>1269</v>
      </c>
      <c r="G1509" s="0" t="n">
        <v>18</v>
      </c>
    </row>
    <row r="1510" customFormat="false" ht="12.75" hidden="false" customHeight="false" outlineLevel="0" collapsed="false">
      <c r="A1510" s="0" t="s">
        <v>363</v>
      </c>
      <c r="B1510" s="0" t="s">
        <v>553</v>
      </c>
      <c r="C1510" s="0" t="n">
        <v>0.159</v>
      </c>
      <c r="D1510" s="0" t="n">
        <v>0.023</v>
      </c>
      <c r="E1510" s="0" t="n">
        <v>0.026</v>
      </c>
      <c r="F1510" s="0" t="s">
        <v>1269</v>
      </c>
      <c r="G1510" s="0" t="n">
        <v>18</v>
      </c>
    </row>
    <row r="1511" customFormat="false" ht="12.75" hidden="false" customHeight="false" outlineLevel="0" collapsed="false">
      <c r="A1511" s="0" t="s">
        <v>363</v>
      </c>
      <c r="B1511" s="0" t="s">
        <v>555</v>
      </c>
      <c r="C1511" s="0" t="n">
        <v>0.138</v>
      </c>
      <c r="D1511" s="0" t="n">
        <v>0.02</v>
      </c>
      <c r="E1511" s="0" t="n">
        <v>0.024</v>
      </c>
      <c r="F1511" s="0" t="s">
        <v>1269</v>
      </c>
      <c r="G1511" s="0" t="n">
        <v>18</v>
      </c>
    </row>
    <row r="1512" customFormat="false" ht="12.75" hidden="false" customHeight="false" outlineLevel="0" collapsed="false">
      <c r="A1512" s="0" t="s">
        <v>363</v>
      </c>
      <c r="B1512" s="0" t="s">
        <v>557</v>
      </c>
      <c r="C1512" s="0" t="n">
        <v>0</v>
      </c>
      <c r="D1512" s="0" t="n">
        <v>0</v>
      </c>
      <c r="E1512" s="0" t="n">
        <v>0</v>
      </c>
      <c r="F1512" s="0" t="s">
        <v>1269</v>
      </c>
      <c r="G1512" s="0" t="n">
        <v>18</v>
      </c>
    </row>
    <row r="1513" customFormat="false" ht="12.75" hidden="false" customHeight="false" outlineLevel="0" collapsed="false">
      <c r="A1513" s="0" t="s">
        <v>363</v>
      </c>
      <c r="B1513" s="0" t="s">
        <v>564</v>
      </c>
      <c r="C1513" s="0" t="n">
        <v>0.418</v>
      </c>
      <c r="D1513" s="0" t="n">
        <v>0.047</v>
      </c>
      <c r="E1513" s="0" t="n">
        <v>0.042</v>
      </c>
      <c r="F1513" s="0" t="s">
        <v>1269</v>
      </c>
      <c r="G1513" s="0" t="n">
        <v>18</v>
      </c>
    </row>
    <row r="1514" customFormat="false" ht="12.75" hidden="false" customHeight="false" outlineLevel="0" collapsed="false">
      <c r="A1514" s="0" t="s">
        <v>363</v>
      </c>
      <c r="B1514" s="0" t="s">
        <v>559</v>
      </c>
      <c r="C1514" s="0" t="n">
        <v>1.465</v>
      </c>
      <c r="D1514" s="0" t="n">
        <v>0.163</v>
      </c>
      <c r="E1514" s="0" t="n">
        <v>0.149</v>
      </c>
      <c r="F1514" s="0" t="s">
        <v>1269</v>
      </c>
      <c r="G1514" s="0" t="n">
        <v>18</v>
      </c>
    </row>
    <row r="1515" customFormat="false" ht="12.75" hidden="false" customHeight="false" outlineLevel="0" collapsed="false">
      <c r="A1515" s="0" t="s">
        <v>363</v>
      </c>
      <c r="B1515" s="0" t="s">
        <v>561</v>
      </c>
      <c r="C1515" s="0" t="n">
        <v>2.907</v>
      </c>
      <c r="D1515" s="0" t="n">
        <v>0.324</v>
      </c>
      <c r="E1515" s="0" t="n">
        <v>0.295</v>
      </c>
      <c r="F1515" s="0" t="s">
        <v>1269</v>
      </c>
      <c r="G1515" s="0" t="n">
        <v>18</v>
      </c>
    </row>
    <row r="1516" customFormat="false" ht="12.75" hidden="false" customHeight="false" outlineLevel="0" collapsed="false">
      <c r="A1516" s="0" t="s">
        <v>363</v>
      </c>
      <c r="B1516" s="0" t="s">
        <v>566</v>
      </c>
      <c r="C1516" s="0" t="n">
        <v>0</v>
      </c>
      <c r="D1516" s="0" t="n">
        <v>0</v>
      </c>
      <c r="E1516" s="0" t="n">
        <v>0</v>
      </c>
      <c r="F1516" s="0" t="s">
        <v>1269</v>
      </c>
      <c r="G1516" s="0" t="n">
        <v>18</v>
      </c>
    </row>
    <row r="1517" customFormat="false" ht="12.75" hidden="false" customHeight="false" outlineLevel="0" collapsed="false">
      <c r="A1517" s="0" t="s">
        <v>363</v>
      </c>
      <c r="B1517" s="0" t="s">
        <v>568</v>
      </c>
      <c r="C1517" s="0" t="n">
        <v>0.016</v>
      </c>
      <c r="D1517" s="0" t="n">
        <v>0.002</v>
      </c>
      <c r="E1517" s="0" t="n">
        <v>0</v>
      </c>
      <c r="F1517" s="0" t="s">
        <v>1269</v>
      </c>
      <c r="G1517" s="0" t="n">
        <v>18</v>
      </c>
    </row>
    <row r="1518" customFormat="false" ht="12.75" hidden="false" customHeight="false" outlineLevel="0" collapsed="false">
      <c r="A1518" s="0" t="s">
        <v>363</v>
      </c>
      <c r="B1518" s="0" t="s">
        <v>572</v>
      </c>
      <c r="C1518" s="0" t="n">
        <v>0</v>
      </c>
      <c r="D1518" s="0" t="n">
        <v>0</v>
      </c>
      <c r="E1518" s="0" t="n">
        <v>0.007</v>
      </c>
      <c r="F1518" s="0" t="s">
        <v>1269</v>
      </c>
      <c r="G1518" s="0" t="n">
        <v>18</v>
      </c>
    </row>
    <row r="1519" customFormat="false" ht="12.75" hidden="false" customHeight="false" outlineLevel="0" collapsed="false">
      <c r="A1519" s="0" t="s">
        <v>363</v>
      </c>
      <c r="B1519" s="0" t="s">
        <v>570</v>
      </c>
      <c r="C1519" s="0" t="n">
        <v>0.003</v>
      </c>
      <c r="D1519" s="0" t="n">
        <v>0</v>
      </c>
      <c r="E1519" s="0" t="n">
        <v>0</v>
      </c>
      <c r="F1519" s="0" t="s">
        <v>1269</v>
      </c>
      <c r="G1519" s="0" t="n">
        <v>18</v>
      </c>
    </row>
    <row r="1520" customFormat="false" ht="12.75" hidden="false" customHeight="false" outlineLevel="0" collapsed="false">
      <c r="A1520" s="0" t="s">
        <v>363</v>
      </c>
      <c r="B1520" s="0" t="s">
        <v>574</v>
      </c>
      <c r="C1520" s="0" t="n">
        <v>0</v>
      </c>
      <c r="D1520" s="0" t="n">
        <v>0</v>
      </c>
      <c r="E1520" s="0" t="n">
        <v>0</v>
      </c>
      <c r="F1520" s="0" t="s">
        <v>1269</v>
      </c>
      <c r="G1520" s="0" t="n">
        <v>18</v>
      </c>
    </row>
    <row r="1521" customFormat="false" ht="12.75" hidden="false" customHeight="false" outlineLevel="0" collapsed="false">
      <c r="A1521" s="0" t="s">
        <v>363</v>
      </c>
      <c r="B1521" s="0" t="s">
        <v>576</v>
      </c>
      <c r="C1521" s="0" t="n">
        <v>0.339</v>
      </c>
      <c r="D1521" s="0" t="n">
        <v>0.049</v>
      </c>
      <c r="E1521" s="0" t="n">
        <v>0.056</v>
      </c>
      <c r="F1521" s="0" t="s">
        <v>1269</v>
      </c>
      <c r="G1521" s="0" t="n">
        <v>18</v>
      </c>
    </row>
    <row r="1522" customFormat="false" ht="12.75" hidden="false" customHeight="false" outlineLevel="0" collapsed="false">
      <c r="A1522" s="0" t="s">
        <v>363</v>
      </c>
      <c r="B1522" s="0" t="s">
        <v>578</v>
      </c>
      <c r="C1522" s="0" t="n">
        <v>0.305</v>
      </c>
      <c r="D1522" s="0" t="n">
        <v>0.044</v>
      </c>
      <c r="E1522" s="0" t="n">
        <v>0.05</v>
      </c>
      <c r="F1522" s="0" t="s">
        <v>1269</v>
      </c>
      <c r="G1522" s="0" t="n">
        <v>18</v>
      </c>
    </row>
    <row r="1523" customFormat="false" ht="12.75" hidden="false" customHeight="false" outlineLevel="0" collapsed="false">
      <c r="A1523" s="0" t="s">
        <v>363</v>
      </c>
      <c r="B1523" s="0" t="s">
        <v>580</v>
      </c>
      <c r="C1523" s="0" t="n">
        <v>1.604</v>
      </c>
      <c r="D1523" s="0" t="n">
        <v>0.179</v>
      </c>
      <c r="E1523" s="0" t="n">
        <v>0.163</v>
      </c>
      <c r="F1523" s="0" t="s">
        <v>1269</v>
      </c>
      <c r="G1523" s="0" t="n">
        <v>18</v>
      </c>
    </row>
    <row r="1524" customFormat="false" ht="12.75" hidden="false" customHeight="false" outlineLevel="0" collapsed="false">
      <c r="A1524" s="0" t="s">
        <v>363</v>
      </c>
      <c r="B1524" s="0" t="s">
        <v>583</v>
      </c>
      <c r="C1524" s="0" t="n">
        <v>0.115</v>
      </c>
      <c r="D1524" s="0" t="n">
        <v>0.016</v>
      </c>
      <c r="E1524" s="0" t="n">
        <v>0.014</v>
      </c>
      <c r="F1524" s="0" t="s">
        <v>1269</v>
      </c>
      <c r="G1524" s="0" t="n">
        <v>18</v>
      </c>
    </row>
    <row r="1525" customFormat="false" ht="12.75" hidden="false" customHeight="false" outlineLevel="0" collapsed="false">
      <c r="A1525" s="0" t="s">
        <v>363</v>
      </c>
      <c r="B1525" s="0" t="s">
        <v>585</v>
      </c>
      <c r="C1525" s="0" t="n">
        <v>2.591</v>
      </c>
      <c r="D1525" s="0" t="n">
        <v>0.289</v>
      </c>
      <c r="E1525" s="0" t="n">
        <v>0.263</v>
      </c>
      <c r="F1525" s="0" t="s">
        <v>1269</v>
      </c>
      <c r="G1525" s="0" t="n">
        <v>18</v>
      </c>
    </row>
    <row r="1526" customFormat="false" ht="12.75" hidden="false" customHeight="false" outlineLevel="0" collapsed="false">
      <c r="A1526" s="0" t="s">
        <v>363</v>
      </c>
      <c r="B1526" s="0" t="s">
        <v>587</v>
      </c>
      <c r="C1526" s="0" t="n">
        <v>2.158</v>
      </c>
      <c r="D1526" s="0" t="n">
        <v>0.241</v>
      </c>
      <c r="E1526" s="0" t="n">
        <v>0.219</v>
      </c>
      <c r="F1526" s="0" t="s">
        <v>1269</v>
      </c>
      <c r="G1526" s="0" t="n">
        <v>18</v>
      </c>
    </row>
    <row r="1527" customFormat="false" ht="12.75" hidden="false" customHeight="false" outlineLevel="0" collapsed="false">
      <c r="A1527" s="0" t="s">
        <v>363</v>
      </c>
      <c r="B1527" s="0" t="s">
        <v>590</v>
      </c>
      <c r="C1527" s="0" t="n">
        <v>0.192</v>
      </c>
      <c r="D1527" s="0" t="n">
        <v>0.028</v>
      </c>
      <c r="E1527" s="0" t="n">
        <v>0.032</v>
      </c>
      <c r="F1527" s="0" t="s">
        <v>1269</v>
      </c>
      <c r="G1527" s="0" t="n">
        <v>18</v>
      </c>
    </row>
    <row r="1528" customFormat="false" ht="12.75" hidden="false" customHeight="false" outlineLevel="0" collapsed="false">
      <c r="A1528" s="0" t="s">
        <v>363</v>
      </c>
      <c r="B1528" s="0" t="s">
        <v>592</v>
      </c>
      <c r="C1528" s="0" t="n">
        <v>0.013</v>
      </c>
      <c r="D1528" s="0" t="n">
        <v>0.002</v>
      </c>
      <c r="E1528" s="0" t="n">
        <v>0.018</v>
      </c>
      <c r="F1528" s="0" t="s">
        <v>1269</v>
      </c>
      <c r="G1528" s="0" t="n">
        <v>18</v>
      </c>
    </row>
    <row r="1529" customFormat="false" ht="12.75" hidden="false" customHeight="false" outlineLevel="0" collapsed="false">
      <c r="A1529" s="0" t="s">
        <v>363</v>
      </c>
      <c r="B1529" s="0" t="s">
        <v>594</v>
      </c>
      <c r="C1529" s="0" t="n">
        <v>1.795</v>
      </c>
      <c r="D1529" s="0" t="n">
        <v>0.2</v>
      </c>
      <c r="E1529" s="0" t="n">
        <v>0.182</v>
      </c>
      <c r="F1529" s="0" t="s">
        <v>1269</v>
      </c>
      <c r="G1529" s="0" t="n">
        <v>18</v>
      </c>
    </row>
    <row r="1530" customFormat="false" ht="12.75" hidden="false" customHeight="false" outlineLevel="0" collapsed="false">
      <c r="A1530" s="0" t="s">
        <v>363</v>
      </c>
      <c r="B1530" s="0" t="s">
        <v>597</v>
      </c>
      <c r="C1530" s="0" t="n">
        <v>0.263</v>
      </c>
      <c r="D1530" s="0" t="n">
        <v>0.038</v>
      </c>
      <c r="E1530" s="0" t="n">
        <v>0.043</v>
      </c>
      <c r="F1530" s="0" t="s">
        <v>1269</v>
      </c>
      <c r="G1530" s="0" t="n">
        <v>18</v>
      </c>
    </row>
    <row r="1531" customFormat="false" ht="12.75" hidden="false" customHeight="false" outlineLevel="0" collapsed="false">
      <c r="A1531" s="0" t="s">
        <v>363</v>
      </c>
      <c r="B1531" s="0" t="s">
        <v>599</v>
      </c>
      <c r="C1531" s="0" t="n">
        <v>0.303</v>
      </c>
      <c r="D1531" s="0" t="n">
        <v>0.044</v>
      </c>
      <c r="E1531" s="0" t="n">
        <v>0.05</v>
      </c>
      <c r="F1531" s="0" t="s">
        <v>1269</v>
      </c>
      <c r="G1531" s="0" t="n">
        <v>18</v>
      </c>
    </row>
    <row r="1532" customFormat="false" ht="12.75" hidden="false" customHeight="false" outlineLevel="0" collapsed="false">
      <c r="A1532" s="0" t="s">
        <v>363</v>
      </c>
      <c r="B1532" s="0" t="s">
        <v>601</v>
      </c>
      <c r="C1532" s="0" t="n">
        <v>0.03</v>
      </c>
      <c r="D1532" s="0" t="n">
        <v>0.004</v>
      </c>
      <c r="E1532" s="0" t="n">
        <v>0.005</v>
      </c>
      <c r="F1532" s="0" t="s">
        <v>1269</v>
      </c>
      <c r="G1532" s="0" t="n">
        <v>18</v>
      </c>
    </row>
    <row r="1533" customFormat="false" ht="12.75" hidden="false" customHeight="false" outlineLevel="0" collapsed="false">
      <c r="A1533" s="0" t="s">
        <v>363</v>
      </c>
      <c r="B1533" s="0" t="s">
        <v>603</v>
      </c>
      <c r="C1533" s="0" t="n">
        <v>0</v>
      </c>
      <c r="D1533" s="0" t="n">
        <v>0</v>
      </c>
      <c r="E1533" s="0" t="n">
        <v>0</v>
      </c>
      <c r="F1533" s="0" t="s">
        <v>1269</v>
      </c>
      <c r="G1533" s="0" t="n">
        <v>18</v>
      </c>
    </row>
    <row r="1534" customFormat="false" ht="12.75" hidden="false" customHeight="false" outlineLevel="0" collapsed="false">
      <c r="A1534" s="0" t="s">
        <v>363</v>
      </c>
      <c r="B1534" s="0" t="s">
        <v>605</v>
      </c>
      <c r="C1534" s="0" t="n">
        <v>0.135</v>
      </c>
      <c r="D1534" s="0" t="n">
        <v>0.02</v>
      </c>
      <c r="E1534" s="0" t="n">
        <v>0.022</v>
      </c>
      <c r="F1534" s="0" t="s">
        <v>1269</v>
      </c>
      <c r="G1534" s="0" t="n">
        <v>18</v>
      </c>
    </row>
    <row r="1535" customFormat="false" ht="12.75" hidden="false" customHeight="false" outlineLevel="0" collapsed="false">
      <c r="A1535" s="0" t="s">
        <v>363</v>
      </c>
      <c r="B1535" s="0" t="s">
        <v>607</v>
      </c>
      <c r="C1535" s="0" t="n">
        <v>0.107</v>
      </c>
      <c r="D1535" s="0" t="n">
        <v>0.016</v>
      </c>
      <c r="E1535" s="0" t="n">
        <v>0.018</v>
      </c>
      <c r="F1535" s="0" t="s">
        <v>1269</v>
      </c>
      <c r="G1535" s="0" t="n">
        <v>18</v>
      </c>
    </row>
    <row r="1536" customFormat="false" ht="12.75" hidden="false" customHeight="false" outlineLevel="0" collapsed="false">
      <c r="A1536" s="0" t="s">
        <v>363</v>
      </c>
      <c r="B1536" s="0" t="s">
        <v>609</v>
      </c>
      <c r="C1536" s="0" t="n">
        <v>0.003</v>
      </c>
      <c r="D1536" s="0" t="n">
        <v>0</v>
      </c>
      <c r="E1536" s="0" t="n">
        <v>0.001</v>
      </c>
      <c r="F1536" s="0" t="s">
        <v>1269</v>
      </c>
      <c r="G1536" s="0" t="n">
        <v>18</v>
      </c>
    </row>
    <row r="1537" customFormat="false" ht="12.75" hidden="false" customHeight="false" outlineLevel="0" collapsed="false">
      <c r="A1537" s="0" t="s">
        <v>363</v>
      </c>
      <c r="B1537" s="0" t="s">
        <v>611</v>
      </c>
      <c r="C1537" s="0" t="n">
        <v>0</v>
      </c>
      <c r="D1537" s="0" t="n">
        <v>0</v>
      </c>
      <c r="E1537" s="0" t="n">
        <v>0</v>
      </c>
      <c r="F1537" s="0" t="s">
        <v>1269</v>
      </c>
      <c r="G1537" s="0" t="n">
        <v>18</v>
      </c>
    </row>
    <row r="1538" customFormat="false" ht="12.75" hidden="false" customHeight="false" outlineLevel="0" collapsed="false">
      <c r="A1538" s="0" t="s">
        <v>363</v>
      </c>
      <c r="B1538" s="0" t="s">
        <v>613</v>
      </c>
      <c r="C1538" s="0" t="n">
        <v>0.053</v>
      </c>
      <c r="D1538" s="0" t="n">
        <v>0.008</v>
      </c>
      <c r="E1538" s="0" t="n">
        <v>0.007</v>
      </c>
      <c r="F1538" s="0" t="s">
        <v>1269</v>
      </c>
      <c r="G1538" s="0" t="n">
        <v>18</v>
      </c>
    </row>
    <row r="1539" customFormat="false" ht="12.75" hidden="false" customHeight="false" outlineLevel="0" collapsed="false">
      <c r="A1539" s="0" t="s">
        <v>363</v>
      </c>
      <c r="B1539" s="0" t="s">
        <v>615</v>
      </c>
      <c r="C1539" s="0" t="n">
        <v>0.841</v>
      </c>
      <c r="D1539" s="0" t="n">
        <v>0.094</v>
      </c>
      <c r="E1539" s="0" t="n">
        <v>0.085</v>
      </c>
      <c r="F1539" s="0" t="s">
        <v>1269</v>
      </c>
      <c r="G1539" s="0" t="n">
        <v>18</v>
      </c>
    </row>
    <row r="1540" customFormat="false" ht="12.75" hidden="false" customHeight="false" outlineLevel="0" collapsed="false">
      <c r="A1540" s="0" t="s">
        <v>363</v>
      </c>
      <c r="B1540" s="0" t="s">
        <v>617</v>
      </c>
      <c r="C1540" s="0" t="n">
        <v>0.686</v>
      </c>
      <c r="D1540" s="0" t="n">
        <v>0.076</v>
      </c>
      <c r="E1540" s="0" t="n">
        <v>0.07</v>
      </c>
      <c r="F1540" s="0" t="s">
        <v>1269</v>
      </c>
      <c r="G1540" s="0" t="n">
        <v>18</v>
      </c>
    </row>
    <row r="1541" customFormat="false" ht="12.75" hidden="false" customHeight="false" outlineLevel="0" collapsed="false">
      <c r="A1541" s="0" t="s">
        <v>363</v>
      </c>
      <c r="B1541" s="0" t="s">
        <v>621</v>
      </c>
      <c r="C1541" s="0" t="n">
        <v>0.279</v>
      </c>
      <c r="D1541" s="0" t="n">
        <v>0.04</v>
      </c>
      <c r="E1541" s="0" t="n">
        <v>0.046</v>
      </c>
      <c r="F1541" s="0" t="s">
        <v>1269</v>
      </c>
      <c r="G1541" s="0" t="n">
        <v>18</v>
      </c>
    </row>
    <row r="1542" customFormat="false" ht="12.75" hidden="false" customHeight="false" outlineLevel="0" collapsed="false">
      <c r="A1542" s="0" t="s">
        <v>363</v>
      </c>
      <c r="B1542" s="0" t="s">
        <v>619</v>
      </c>
      <c r="C1542" s="0" t="n">
        <v>0.469</v>
      </c>
      <c r="D1542" s="0" t="n">
        <v>0.068</v>
      </c>
      <c r="E1542" s="0" t="n">
        <v>0.077</v>
      </c>
      <c r="F1542" s="0" t="s">
        <v>1269</v>
      </c>
      <c r="G1542" s="0" t="n">
        <v>18</v>
      </c>
    </row>
    <row r="1543" customFormat="false" ht="12.75" hidden="false" customHeight="false" outlineLevel="0" collapsed="false">
      <c r="A1543" s="0" t="s">
        <v>363</v>
      </c>
      <c r="B1543" s="0" t="s">
        <v>627</v>
      </c>
      <c r="C1543" s="0" t="n">
        <v>0.006</v>
      </c>
      <c r="D1543" s="0" t="n">
        <v>0.001</v>
      </c>
      <c r="E1543" s="0" t="n">
        <v>0</v>
      </c>
      <c r="F1543" s="0" t="s">
        <v>1269</v>
      </c>
      <c r="G1543" s="0" t="n">
        <v>18</v>
      </c>
    </row>
    <row r="1544" customFormat="false" ht="12.75" hidden="false" customHeight="false" outlineLevel="0" collapsed="false">
      <c r="A1544" s="0" t="s">
        <v>363</v>
      </c>
      <c r="B1544" s="0" t="s">
        <v>623</v>
      </c>
      <c r="C1544" s="0" t="n">
        <v>0.136</v>
      </c>
      <c r="D1544" s="0" t="n">
        <v>0.02</v>
      </c>
      <c r="E1544" s="0" t="n">
        <v>0.016</v>
      </c>
      <c r="F1544" s="0" t="s">
        <v>1269</v>
      </c>
      <c r="G1544" s="0" t="n">
        <v>18</v>
      </c>
    </row>
    <row r="1545" customFormat="false" ht="12.75" hidden="false" customHeight="false" outlineLevel="0" collapsed="false">
      <c r="A1545" s="0" t="s">
        <v>363</v>
      </c>
      <c r="B1545" s="0" t="s">
        <v>633</v>
      </c>
      <c r="C1545" s="0" t="n">
        <v>0.036</v>
      </c>
      <c r="D1545" s="0" t="n">
        <v>0.005</v>
      </c>
      <c r="E1545" s="0" t="n">
        <v>0.007</v>
      </c>
      <c r="F1545" s="0" t="s">
        <v>1269</v>
      </c>
      <c r="G1545" s="0" t="n">
        <v>18</v>
      </c>
    </row>
    <row r="1546" customFormat="false" ht="12.75" hidden="false" customHeight="false" outlineLevel="0" collapsed="false">
      <c r="A1546" s="0" t="s">
        <v>363</v>
      </c>
      <c r="B1546" s="0" t="s">
        <v>625</v>
      </c>
      <c r="C1546" s="0" t="n">
        <v>0.345</v>
      </c>
      <c r="D1546" s="0" t="n">
        <v>0.05</v>
      </c>
      <c r="E1546" s="0" t="n">
        <v>0.057</v>
      </c>
      <c r="F1546" s="0" t="s">
        <v>1269</v>
      </c>
      <c r="G1546" s="0" t="n">
        <v>18</v>
      </c>
    </row>
    <row r="1547" customFormat="false" ht="12.75" hidden="false" customHeight="false" outlineLevel="0" collapsed="false">
      <c r="A1547" s="0" t="s">
        <v>363</v>
      </c>
      <c r="B1547" s="0" t="s">
        <v>629</v>
      </c>
      <c r="C1547" s="0" t="n">
        <v>0.344</v>
      </c>
      <c r="D1547" s="0" t="n">
        <v>0.05</v>
      </c>
      <c r="E1547" s="0" t="n">
        <v>0.057</v>
      </c>
      <c r="F1547" s="0" t="s">
        <v>1269</v>
      </c>
      <c r="G1547" s="0" t="n">
        <v>18</v>
      </c>
    </row>
    <row r="1548" customFormat="false" ht="12.75" hidden="false" customHeight="false" outlineLevel="0" collapsed="false">
      <c r="A1548" s="0" t="s">
        <v>363</v>
      </c>
      <c r="B1548" s="0" t="s">
        <v>631</v>
      </c>
      <c r="C1548" s="0" t="n">
        <v>0.118</v>
      </c>
      <c r="D1548" s="0" t="n">
        <v>0.017</v>
      </c>
      <c r="E1548" s="0" t="n">
        <v>0.019</v>
      </c>
      <c r="F1548" s="0" t="s">
        <v>1269</v>
      </c>
      <c r="G1548" s="0" t="n">
        <v>18</v>
      </c>
    </row>
    <row r="1549" customFormat="false" ht="12.75" hidden="false" customHeight="false" outlineLevel="0" collapsed="false">
      <c r="A1549" s="0" t="s">
        <v>363</v>
      </c>
      <c r="B1549" s="0" t="s">
        <v>635</v>
      </c>
      <c r="C1549" s="0" t="n">
        <v>0.088</v>
      </c>
      <c r="D1549" s="0" t="n">
        <v>0.013</v>
      </c>
      <c r="E1549" s="0" t="n">
        <v>0.018</v>
      </c>
      <c r="F1549" s="0" t="s">
        <v>1269</v>
      </c>
      <c r="G1549" s="0" t="n">
        <v>18</v>
      </c>
    </row>
    <row r="1550" customFormat="false" ht="12.75" hidden="false" customHeight="false" outlineLevel="0" collapsed="false">
      <c r="A1550" s="0" t="s">
        <v>363</v>
      </c>
      <c r="B1550" s="0" t="s">
        <v>637</v>
      </c>
      <c r="C1550" s="0" t="n">
        <v>0</v>
      </c>
      <c r="D1550" s="0" t="n">
        <v>0</v>
      </c>
      <c r="E1550" s="0" t="n">
        <v>0</v>
      </c>
      <c r="F1550" s="0" t="s">
        <v>1269</v>
      </c>
      <c r="G1550" s="0" t="n">
        <v>18</v>
      </c>
    </row>
    <row r="1551" customFormat="false" ht="12.75" hidden="false" customHeight="false" outlineLevel="0" collapsed="false">
      <c r="A1551" s="0" t="s">
        <v>363</v>
      </c>
      <c r="B1551" s="0" t="s">
        <v>650</v>
      </c>
      <c r="C1551" s="0" t="n">
        <v>1.465</v>
      </c>
      <c r="D1551" s="0" t="n">
        <v>0.163</v>
      </c>
      <c r="E1551" s="0" t="n">
        <v>0.149</v>
      </c>
      <c r="F1551" s="0" t="s">
        <v>1269</v>
      </c>
      <c r="G1551" s="0" t="n">
        <v>18</v>
      </c>
    </row>
    <row r="1552" customFormat="false" ht="12.75" hidden="false" customHeight="false" outlineLevel="0" collapsed="false">
      <c r="A1552" s="0" t="s">
        <v>363</v>
      </c>
      <c r="B1552" s="0" t="s">
        <v>639</v>
      </c>
      <c r="C1552" s="0" t="n">
        <v>0</v>
      </c>
      <c r="D1552" s="0" t="n">
        <v>0</v>
      </c>
      <c r="E1552" s="0" t="n">
        <v>0</v>
      </c>
      <c r="F1552" s="0" t="s">
        <v>1269</v>
      </c>
      <c r="G1552" s="0" t="n">
        <v>18</v>
      </c>
    </row>
    <row r="1553" customFormat="false" ht="12.75" hidden="false" customHeight="false" outlineLevel="0" collapsed="false">
      <c r="A1553" s="0" t="s">
        <v>363</v>
      </c>
      <c r="B1553" s="0" t="s">
        <v>653</v>
      </c>
      <c r="C1553" s="0" t="n">
        <v>0.028</v>
      </c>
      <c r="D1553" s="0" t="n">
        <v>0.004</v>
      </c>
      <c r="E1553" s="0" t="n">
        <v>0.005</v>
      </c>
      <c r="F1553" s="0" t="s">
        <v>1269</v>
      </c>
      <c r="G1553" s="0" t="n">
        <v>18</v>
      </c>
    </row>
    <row r="1554" customFormat="false" ht="12.75" hidden="false" customHeight="false" outlineLevel="0" collapsed="false">
      <c r="A1554" s="0" t="s">
        <v>363</v>
      </c>
      <c r="B1554" s="0" t="s">
        <v>641</v>
      </c>
      <c r="C1554" s="0" t="n">
        <v>2.166</v>
      </c>
      <c r="D1554" s="0" t="n">
        <v>0.241</v>
      </c>
      <c r="E1554" s="0" t="n">
        <v>0.22</v>
      </c>
      <c r="F1554" s="0" t="s">
        <v>1269</v>
      </c>
      <c r="G1554" s="0" t="n">
        <v>18</v>
      </c>
    </row>
    <row r="1555" customFormat="false" ht="12.75" hidden="false" customHeight="false" outlineLevel="0" collapsed="false">
      <c r="A1555" s="0" t="s">
        <v>363</v>
      </c>
      <c r="B1555" s="0" t="s">
        <v>648</v>
      </c>
      <c r="C1555" s="0" t="n">
        <v>0.34</v>
      </c>
      <c r="D1555" s="0" t="n">
        <v>0.049</v>
      </c>
      <c r="E1555" s="0" t="n">
        <v>0.056</v>
      </c>
      <c r="F1555" s="0" t="s">
        <v>1269</v>
      </c>
      <c r="G1555" s="0" t="n">
        <v>18</v>
      </c>
    </row>
    <row r="1556" customFormat="false" ht="12.75" hidden="false" customHeight="false" outlineLevel="0" collapsed="false">
      <c r="A1556" s="0" t="s">
        <v>363</v>
      </c>
      <c r="B1556" s="0" t="s">
        <v>644</v>
      </c>
      <c r="C1556" s="0" t="n">
        <v>0.308</v>
      </c>
      <c r="D1556" s="0" t="n">
        <v>0.045</v>
      </c>
      <c r="E1556" s="0" t="n">
        <v>0.051</v>
      </c>
      <c r="F1556" s="0" t="s">
        <v>1269</v>
      </c>
      <c r="G1556" s="0" t="n">
        <v>18</v>
      </c>
    </row>
    <row r="1557" customFormat="false" ht="12.75" hidden="false" customHeight="false" outlineLevel="0" collapsed="false">
      <c r="A1557" s="0" t="s">
        <v>363</v>
      </c>
      <c r="B1557" s="0" t="s">
        <v>646</v>
      </c>
      <c r="C1557" s="0" t="n">
        <v>0.256</v>
      </c>
      <c r="D1557" s="0" t="n">
        <v>0.037</v>
      </c>
      <c r="E1557" s="0" t="n">
        <v>0.042</v>
      </c>
      <c r="F1557" s="0" t="s">
        <v>1269</v>
      </c>
      <c r="G1557" s="0" t="n">
        <v>18</v>
      </c>
    </row>
    <row r="1558" customFormat="false" ht="12.75" hidden="false" customHeight="false" outlineLevel="0" collapsed="false">
      <c r="A1558" s="0" t="s">
        <v>363</v>
      </c>
      <c r="B1558" s="0" t="s">
        <v>655</v>
      </c>
      <c r="C1558" s="0" t="n">
        <v>0.286</v>
      </c>
      <c r="D1558" s="0" t="n">
        <v>0.042</v>
      </c>
      <c r="E1558" s="0" t="n">
        <v>0.047</v>
      </c>
      <c r="F1558" s="0" t="s">
        <v>1269</v>
      </c>
      <c r="G1558" s="0" t="n">
        <v>18</v>
      </c>
    </row>
    <row r="1559" customFormat="false" ht="12.75" hidden="false" customHeight="false" outlineLevel="0" collapsed="false">
      <c r="A1559" s="0" t="s">
        <v>363</v>
      </c>
      <c r="B1559" s="0" t="s">
        <v>657</v>
      </c>
      <c r="C1559" s="0" t="n">
        <v>0.222</v>
      </c>
      <c r="D1559" s="0" t="n">
        <v>0.032</v>
      </c>
      <c r="E1559" s="0" t="n">
        <v>0.027</v>
      </c>
      <c r="F1559" s="0" t="s">
        <v>1269</v>
      </c>
      <c r="G1559" s="0" t="n">
        <v>18</v>
      </c>
    </row>
    <row r="1560" customFormat="false" ht="12.75" hidden="false" customHeight="false" outlineLevel="0" collapsed="false">
      <c r="A1560" s="0" t="s">
        <v>363</v>
      </c>
      <c r="B1560" s="0" t="s">
        <v>659</v>
      </c>
      <c r="C1560" s="0" t="n">
        <v>1.733</v>
      </c>
      <c r="D1560" s="0" t="n">
        <v>0.193</v>
      </c>
      <c r="E1560" s="0" t="n">
        <v>0.176</v>
      </c>
      <c r="F1560" s="0" t="s">
        <v>1269</v>
      </c>
      <c r="G1560" s="0" t="n">
        <v>18</v>
      </c>
    </row>
    <row r="1561" customFormat="false" ht="12.75" hidden="false" customHeight="false" outlineLevel="0" collapsed="false">
      <c r="A1561" s="0" t="s">
        <v>363</v>
      </c>
      <c r="B1561" s="0" t="s">
        <v>661</v>
      </c>
      <c r="C1561" s="0" t="n">
        <v>2.07</v>
      </c>
      <c r="D1561" s="0" t="n">
        <v>0.231</v>
      </c>
      <c r="E1561" s="0" t="n">
        <v>0.21</v>
      </c>
      <c r="F1561" s="0" t="s">
        <v>1269</v>
      </c>
      <c r="G1561" s="0" t="n">
        <v>18</v>
      </c>
    </row>
    <row r="1562" customFormat="false" ht="12.75" hidden="false" customHeight="false" outlineLevel="0" collapsed="false">
      <c r="A1562" s="0" t="s">
        <v>363</v>
      </c>
      <c r="B1562" s="0" t="s">
        <v>663</v>
      </c>
      <c r="C1562" s="0" t="n">
        <v>1.316</v>
      </c>
      <c r="D1562" s="0" t="n">
        <v>0.147</v>
      </c>
      <c r="E1562" s="0" t="n">
        <v>0.134</v>
      </c>
      <c r="F1562" s="0" t="s">
        <v>1269</v>
      </c>
      <c r="G1562" s="0" t="n">
        <v>18</v>
      </c>
    </row>
    <row r="1563" customFormat="false" ht="12.75" hidden="false" customHeight="false" outlineLevel="0" collapsed="false">
      <c r="A1563" s="0" t="s">
        <v>363</v>
      </c>
      <c r="B1563" s="0" t="s">
        <v>666</v>
      </c>
      <c r="C1563" s="0" t="n">
        <v>0.175</v>
      </c>
      <c r="D1563" s="0" t="n">
        <v>0.025</v>
      </c>
      <c r="E1563" s="0" t="n">
        <v>0.029</v>
      </c>
      <c r="F1563" s="0" t="s">
        <v>1269</v>
      </c>
      <c r="G1563" s="0" t="n">
        <v>18</v>
      </c>
    </row>
    <row r="1564" customFormat="false" ht="12.75" hidden="false" customHeight="false" outlineLevel="0" collapsed="false">
      <c r="A1564" s="0" t="s">
        <v>363</v>
      </c>
      <c r="B1564" s="0" t="s">
        <v>668</v>
      </c>
      <c r="C1564" s="0" t="n">
        <v>1.777</v>
      </c>
      <c r="D1564" s="0" t="n">
        <v>0.198</v>
      </c>
      <c r="E1564" s="0" t="n">
        <v>0.18</v>
      </c>
      <c r="F1564" s="0" t="s">
        <v>1269</v>
      </c>
      <c r="G1564" s="0" t="n">
        <v>18</v>
      </c>
    </row>
    <row r="1565" customFormat="false" ht="12.75" hidden="false" customHeight="false" outlineLevel="0" collapsed="false">
      <c r="A1565" s="0" t="s">
        <v>363</v>
      </c>
      <c r="B1565" s="0" t="s">
        <v>670</v>
      </c>
      <c r="C1565" s="0" t="n">
        <v>0.003</v>
      </c>
      <c r="D1565" s="0" t="n">
        <v>0</v>
      </c>
      <c r="E1565" s="0" t="n">
        <v>0</v>
      </c>
      <c r="F1565" s="0" t="s">
        <v>1269</v>
      </c>
      <c r="G1565" s="0" t="n">
        <v>18</v>
      </c>
    </row>
    <row r="1566" customFormat="false" ht="12.75" hidden="false" customHeight="false" outlineLevel="0" collapsed="false">
      <c r="A1566" s="0" t="s">
        <v>363</v>
      </c>
      <c r="B1566" s="0" t="s">
        <v>693</v>
      </c>
      <c r="C1566" s="0" t="n">
        <v>0.02</v>
      </c>
      <c r="D1566" s="0" t="n">
        <v>0.003</v>
      </c>
      <c r="E1566" s="0" t="n">
        <v>0.001</v>
      </c>
      <c r="F1566" s="0" t="s">
        <v>1269</v>
      </c>
      <c r="G1566" s="0" t="n">
        <v>18</v>
      </c>
    </row>
    <row r="1567" customFormat="false" ht="12.75" hidden="false" customHeight="false" outlineLevel="0" collapsed="false">
      <c r="A1567" s="0" t="s">
        <v>363</v>
      </c>
      <c r="B1567" s="0" t="s">
        <v>672</v>
      </c>
      <c r="C1567" s="0" t="n">
        <v>1.645</v>
      </c>
      <c r="D1567" s="0" t="n">
        <v>0.183</v>
      </c>
      <c r="E1567" s="0" t="n">
        <v>0.167</v>
      </c>
      <c r="F1567" s="0" t="s">
        <v>1269</v>
      </c>
      <c r="G1567" s="0" t="n">
        <v>18</v>
      </c>
    </row>
    <row r="1568" customFormat="false" ht="12.75" hidden="false" customHeight="false" outlineLevel="0" collapsed="false">
      <c r="A1568" s="0" t="s">
        <v>363</v>
      </c>
      <c r="B1568" s="0" t="s">
        <v>674</v>
      </c>
      <c r="C1568" s="0" t="n">
        <v>1.836</v>
      </c>
      <c r="D1568" s="0" t="n">
        <v>0.205</v>
      </c>
      <c r="E1568" s="0" t="n">
        <v>0.186</v>
      </c>
      <c r="F1568" s="0" t="s">
        <v>1269</v>
      </c>
      <c r="G1568" s="0" t="n">
        <v>18</v>
      </c>
    </row>
    <row r="1569" customFormat="false" ht="12.75" hidden="false" customHeight="false" outlineLevel="0" collapsed="false">
      <c r="A1569" s="0" t="s">
        <v>363</v>
      </c>
      <c r="B1569" s="0" t="s">
        <v>676</v>
      </c>
      <c r="C1569" s="0" t="n">
        <v>0.536</v>
      </c>
      <c r="D1569" s="0" t="n">
        <v>0.06</v>
      </c>
      <c r="E1569" s="0" t="n">
        <v>0.054</v>
      </c>
      <c r="F1569" s="0" t="s">
        <v>1269</v>
      </c>
      <c r="G1569" s="0" t="n">
        <v>18</v>
      </c>
    </row>
    <row r="1570" customFormat="false" ht="12.75" hidden="false" customHeight="false" outlineLevel="0" collapsed="false">
      <c r="A1570" s="0" t="s">
        <v>363</v>
      </c>
      <c r="B1570" s="0" t="s">
        <v>679</v>
      </c>
      <c r="C1570" s="0" t="n">
        <v>2.249</v>
      </c>
      <c r="D1570" s="0" t="n">
        <v>0.251</v>
      </c>
      <c r="E1570" s="0" t="n">
        <v>0.228</v>
      </c>
      <c r="F1570" s="0" t="s">
        <v>1269</v>
      </c>
      <c r="G1570" s="0" t="n">
        <v>18</v>
      </c>
    </row>
    <row r="1571" customFormat="false" ht="12.75" hidden="false" customHeight="false" outlineLevel="0" collapsed="false">
      <c r="A1571" s="0" t="s">
        <v>363</v>
      </c>
      <c r="B1571" s="0" t="s">
        <v>681</v>
      </c>
      <c r="C1571" s="0" t="n">
        <v>0</v>
      </c>
      <c r="D1571" s="0" t="n">
        <v>0</v>
      </c>
      <c r="E1571" s="0" t="n">
        <v>0</v>
      </c>
      <c r="F1571" s="0" t="s">
        <v>1269</v>
      </c>
      <c r="G1571" s="0" t="n">
        <v>18</v>
      </c>
    </row>
    <row r="1572" customFormat="false" ht="12.75" hidden="false" customHeight="false" outlineLevel="0" collapsed="false">
      <c r="A1572" s="0" t="s">
        <v>363</v>
      </c>
      <c r="B1572" s="0" t="s">
        <v>683</v>
      </c>
      <c r="C1572" s="0" t="n">
        <v>0.04</v>
      </c>
      <c r="D1572" s="0" t="n">
        <v>0.006</v>
      </c>
      <c r="E1572" s="0" t="n">
        <v>-0.002</v>
      </c>
      <c r="F1572" s="0" t="s">
        <v>1269</v>
      </c>
      <c r="G1572" s="0" t="n">
        <v>18</v>
      </c>
    </row>
    <row r="1573" customFormat="false" ht="12.75" hidden="false" customHeight="false" outlineLevel="0" collapsed="false">
      <c r="A1573" s="0" t="s">
        <v>363</v>
      </c>
      <c r="B1573" s="0" t="s">
        <v>685</v>
      </c>
      <c r="C1573" s="0" t="n">
        <v>1.499</v>
      </c>
      <c r="D1573" s="0" t="n">
        <v>0.167</v>
      </c>
      <c r="E1573" s="0" t="n">
        <v>0.152</v>
      </c>
      <c r="F1573" s="0" t="s">
        <v>1269</v>
      </c>
      <c r="G1573" s="0" t="n">
        <v>18</v>
      </c>
    </row>
    <row r="1574" customFormat="false" ht="12.75" hidden="false" customHeight="false" outlineLevel="0" collapsed="false">
      <c r="A1574" s="0" t="s">
        <v>363</v>
      </c>
      <c r="B1574" s="0" t="s">
        <v>688</v>
      </c>
      <c r="C1574" s="0" t="n">
        <v>0</v>
      </c>
      <c r="D1574" s="0" t="n">
        <v>0</v>
      </c>
      <c r="E1574" s="0" t="n">
        <v>0</v>
      </c>
      <c r="F1574" s="0" t="s">
        <v>1269</v>
      </c>
      <c r="G1574" s="0" t="n">
        <v>18</v>
      </c>
    </row>
    <row r="1575" customFormat="false" ht="12.75" hidden="false" customHeight="false" outlineLevel="0" collapsed="false">
      <c r="A1575" s="0" t="s">
        <v>363</v>
      </c>
      <c r="B1575" s="0" t="s">
        <v>690</v>
      </c>
      <c r="C1575" s="0" t="n">
        <v>4.144</v>
      </c>
      <c r="D1575" s="0" t="n">
        <v>0.462</v>
      </c>
      <c r="E1575" s="0" t="n">
        <v>0.421</v>
      </c>
      <c r="F1575" s="0" t="s">
        <v>1269</v>
      </c>
      <c r="G1575" s="0" t="n">
        <v>18</v>
      </c>
    </row>
    <row r="1576" customFormat="false" ht="12.75" hidden="false" customHeight="false" outlineLevel="0" collapsed="false">
      <c r="A1576" s="0" t="s">
        <v>363</v>
      </c>
      <c r="B1576" s="0" t="s">
        <v>697</v>
      </c>
      <c r="C1576" s="0" t="n">
        <v>0.136</v>
      </c>
      <c r="D1576" s="0" t="n">
        <v>0.015</v>
      </c>
      <c r="E1576" s="0" t="n">
        <v>0.014</v>
      </c>
      <c r="F1576" s="0" t="s">
        <v>1269</v>
      </c>
      <c r="G1576" s="0" t="n">
        <v>18</v>
      </c>
    </row>
    <row r="1577" customFormat="false" ht="12.75" hidden="false" customHeight="false" outlineLevel="0" collapsed="false">
      <c r="A1577" s="0" t="s">
        <v>363</v>
      </c>
      <c r="B1577" s="0" t="s">
        <v>700</v>
      </c>
      <c r="C1577" s="0" t="n">
        <v>0.083</v>
      </c>
      <c r="D1577" s="0" t="n">
        <v>0.012</v>
      </c>
      <c r="E1577" s="0" t="n">
        <v>0.01</v>
      </c>
      <c r="F1577" s="0" t="s">
        <v>1269</v>
      </c>
      <c r="G1577" s="0" t="n">
        <v>18</v>
      </c>
    </row>
    <row r="1578" customFormat="false" ht="12.75" hidden="false" customHeight="false" outlineLevel="0" collapsed="false">
      <c r="A1578" s="0" t="s">
        <v>363</v>
      </c>
      <c r="B1578" s="0" t="s">
        <v>702</v>
      </c>
      <c r="C1578" s="0" t="n">
        <v>1.744</v>
      </c>
      <c r="D1578" s="0" t="n">
        <v>0.194</v>
      </c>
      <c r="E1578" s="0" t="n">
        <v>0.177</v>
      </c>
      <c r="F1578" s="0" t="s">
        <v>1269</v>
      </c>
      <c r="G1578" s="0" t="n">
        <v>18</v>
      </c>
    </row>
    <row r="1579" customFormat="false" ht="12.75" hidden="false" customHeight="false" outlineLevel="0" collapsed="false">
      <c r="A1579" s="0" t="s">
        <v>363</v>
      </c>
      <c r="B1579" s="0" t="s">
        <v>695</v>
      </c>
      <c r="C1579" s="0" t="n">
        <v>0.115</v>
      </c>
      <c r="D1579" s="0" t="n">
        <v>0.017</v>
      </c>
      <c r="E1579" s="0" t="n">
        <v>0.015</v>
      </c>
      <c r="F1579" s="0" t="s">
        <v>1269</v>
      </c>
      <c r="G1579" s="0" t="n">
        <v>18</v>
      </c>
    </row>
    <row r="1580" customFormat="false" ht="12.75" hidden="false" customHeight="false" outlineLevel="0" collapsed="false">
      <c r="A1580" s="0" t="s">
        <v>363</v>
      </c>
      <c r="B1580" s="0" t="s">
        <v>704</v>
      </c>
      <c r="C1580" s="0" t="n">
        <v>0.142</v>
      </c>
      <c r="D1580" s="0" t="n">
        <v>0.021</v>
      </c>
      <c r="E1580" s="0" t="n">
        <v>0.023</v>
      </c>
      <c r="F1580" s="0" t="s">
        <v>1269</v>
      </c>
      <c r="G1580" s="0" t="n">
        <v>18</v>
      </c>
    </row>
    <row r="1581" customFormat="false" ht="12.75" hidden="false" customHeight="false" outlineLevel="0" collapsed="false">
      <c r="A1581" s="0" t="s">
        <v>363</v>
      </c>
      <c r="B1581" s="0" t="s">
        <v>706</v>
      </c>
      <c r="C1581" s="0" t="n">
        <v>0.448</v>
      </c>
      <c r="D1581" s="0" t="n">
        <v>0.065</v>
      </c>
      <c r="E1581" s="0" t="n">
        <v>0.074</v>
      </c>
      <c r="F1581" s="0" t="s">
        <v>1269</v>
      </c>
      <c r="G1581" s="0" t="n">
        <v>18</v>
      </c>
    </row>
    <row r="1582" customFormat="false" ht="12.75" hidden="false" customHeight="false" outlineLevel="0" collapsed="false">
      <c r="A1582" s="0" t="s">
        <v>363</v>
      </c>
      <c r="B1582" s="0" t="s">
        <v>708</v>
      </c>
      <c r="C1582" s="0" t="n">
        <v>0</v>
      </c>
      <c r="D1582" s="0" t="n">
        <v>0</v>
      </c>
      <c r="E1582" s="0" t="n">
        <v>0</v>
      </c>
      <c r="F1582" s="0" t="s">
        <v>1269</v>
      </c>
      <c r="G1582" s="0" t="n">
        <v>18</v>
      </c>
    </row>
    <row r="1583" customFormat="false" ht="12.75" hidden="false" customHeight="false" outlineLevel="0" collapsed="false">
      <c r="A1583" s="0" t="s">
        <v>363</v>
      </c>
      <c r="B1583" s="0" t="s">
        <v>710</v>
      </c>
      <c r="C1583" s="0" t="n">
        <v>0</v>
      </c>
      <c r="D1583" s="0" t="n">
        <v>0</v>
      </c>
      <c r="E1583" s="0" t="n">
        <v>0</v>
      </c>
      <c r="F1583" s="0" t="s">
        <v>1269</v>
      </c>
      <c r="G1583" s="0" t="n">
        <v>18</v>
      </c>
    </row>
    <row r="1584" customFormat="false" ht="12.75" hidden="false" customHeight="false" outlineLevel="0" collapsed="false">
      <c r="A1584" s="0" t="s">
        <v>363</v>
      </c>
      <c r="B1584" s="0" t="s">
        <v>712</v>
      </c>
      <c r="C1584" s="0" t="n">
        <v>0.091</v>
      </c>
      <c r="D1584" s="0" t="n">
        <v>0.013</v>
      </c>
      <c r="E1584" s="0" t="n">
        <v>0.015</v>
      </c>
      <c r="F1584" s="0" t="s">
        <v>1269</v>
      </c>
      <c r="G1584" s="0" t="n">
        <v>18</v>
      </c>
    </row>
    <row r="1585" customFormat="false" ht="12.75" hidden="false" customHeight="false" outlineLevel="0" collapsed="false">
      <c r="A1585" s="0" t="s">
        <v>363</v>
      </c>
      <c r="B1585" s="0" t="s">
        <v>714</v>
      </c>
      <c r="C1585" s="0" t="n">
        <v>0.119</v>
      </c>
      <c r="D1585" s="0" t="n">
        <v>0.017</v>
      </c>
      <c r="E1585" s="0" t="n">
        <v>0.02</v>
      </c>
      <c r="F1585" s="0" t="s">
        <v>1269</v>
      </c>
      <c r="G1585" s="0" t="n">
        <v>18</v>
      </c>
    </row>
    <row r="1586" customFormat="false" ht="12.75" hidden="false" customHeight="false" outlineLevel="0" collapsed="false">
      <c r="A1586" s="0" t="s">
        <v>363</v>
      </c>
      <c r="B1586" s="0" t="s">
        <v>716</v>
      </c>
      <c r="C1586" s="0" t="n">
        <v>0.247</v>
      </c>
      <c r="D1586" s="0" t="n">
        <v>0.036</v>
      </c>
      <c r="E1586" s="0" t="n">
        <v>0.041</v>
      </c>
      <c r="F1586" s="0" t="s">
        <v>1269</v>
      </c>
      <c r="G1586" s="0" t="n">
        <v>18</v>
      </c>
    </row>
    <row r="1587" customFormat="false" ht="12.75" hidden="false" customHeight="false" outlineLevel="0" collapsed="false">
      <c r="A1587" s="0" t="s">
        <v>363</v>
      </c>
      <c r="B1587" s="0" t="s">
        <v>718</v>
      </c>
      <c r="C1587" s="0" t="n">
        <v>0</v>
      </c>
      <c r="D1587" s="0" t="n">
        <v>0</v>
      </c>
      <c r="E1587" s="0" t="n">
        <v>0</v>
      </c>
      <c r="F1587" s="0" t="s">
        <v>1269</v>
      </c>
      <c r="G1587" s="0" t="n">
        <v>18</v>
      </c>
    </row>
    <row r="1588" customFormat="false" ht="12.75" hidden="false" customHeight="false" outlineLevel="0" collapsed="false">
      <c r="A1588" s="0" t="s">
        <v>363</v>
      </c>
      <c r="B1588" s="0" t="s">
        <v>720</v>
      </c>
      <c r="C1588" s="0" t="n">
        <v>0</v>
      </c>
      <c r="D1588" s="0" t="n">
        <v>0</v>
      </c>
      <c r="E1588" s="0" t="n">
        <v>0</v>
      </c>
      <c r="F1588" s="0" t="s">
        <v>1269</v>
      </c>
      <c r="G1588" s="0" t="n">
        <v>18</v>
      </c>
    </row>
    <row r="1589" customFormat="false" ht="12.75" hidden="false" customHeight="false" outlineLevel="0" collapsed="false">
      <c r="A1589" s="0" t="s">
        <v>363</v>
      </c>
      <c r="B1589" s="0" t="s">
        <v>722</v>
      </c>
      <c r="C1589" s="0" t="n">
        <v>0</v>
      </c>
      <c r="D1589" s="0" t="n">
        <v>0</v>
      </c>
      <c r="E1589" s="0" t="n">
        <v>0</v>
      </c>
      <c r="F1589" s="0" t="s">
        <v>1269</v>
      </c>
      <c r="G1589" s="0" t="n">
        <v>18</v>
      </c>
    </row>
    <row r="1590" customFormat="false" ht="12.75" hidden="false" customHeight="false" outlineLevel="0" collapsed="false">
      <c r="A1590" s="0" t="s">
        <v>363</v>
      </c>
      <c r="B1590" s="0" t="s">
        <v>724</v>
      </c>
      <c r="C1590" s="0" t="n">
        <v>4.013</v>
      </c>
      <c r="D1590" s="0" t="n">
        <v>0.447</v>
      </c>
      <c r="E1590" s="0" t="n">
        <v>0.407</v>
      </c>
      <c r="F1590" s="0" t="s">
        <v>1269</v>
      </c>
      <c r="G1590" s="0" t="n">
        <v>18</v>
      </c>
    </row>
    <row r="1591" customFormat="false" ht="12.75" hidden="false" customHeight="false" outlineLevel="0" collapsed="false">
      <c r="A1591" s="0" t="s">
        <v>363</v>
      </c>
      <c r="B1591" s="0" t="s">
        <v>727</v>
      </c>
      <c r="C1591" s="0" t="n">
        <v>1.477</v>
      </c>
      <c r="D1591" s="0" t="n">
        <v>0.165</v>
      </c>
      <c r="E1591" s="0" t="n">
        <v>0.15</v>
      </c>
      <c r="F1591" s="0" t="s">
        <v>1269</v>
      </c>
      <c r="G1591" s="0" t="n">
        <v>18</v>
      </c>
    </row>
    <row r="1592" customFormat="false" ht="12.75" hidden="false" customHeight="false" outlineLevel="0" collapsed="false">
      <c r="A1592" s="0" t="s">
        <v>363</v>
      </c>
      <c r="B1592" s="0" t="s">
        <v>730</v>
      </c>
      <c r="C1592" s="0" t="n">
        <v>0.027</v>
      </c>
      <c r="D1592" s="0" t="n">
        <v>0.004</v>
      </c>
      <c r="E1592" s="0" t="n">
        <v>0.003</v>
      </c>
      <c r="F1592" s="0" t="s">
        <v>1269</v>
      </c>
      <c r="G1592" s="0" t="n">
        <v>18</v>
      </c>
    </row>
    <row r="1593" customFormat="false" ht="12.75" hidden="false" customHeight="false" outlineLevel="0" collapsed="false">
      <c r="A1593" s="0" t="s">
        <v>363</v>
      </c>
      <c r="B1593" s="0" t="s">
        <v>1179</v>
      </c>
      <c r="C1593" s="0" t="n">
        <v>0.108</v>
      </c>
      <c r="D1593" s="0" t="n">
        <v>0.016</v>
      </c>
      <c r="E1593" s="0" t="n">
        <v>0.018</v>
      </c>
      <c r="F1593" s="0" t="s">
        <v>1269</v>
      </c>
      <c r="G1593" s="0" t="n">
        <v>18</v>
      </c>
    </row>
    <row r="1594" customFormat="false" ht="12.75" hidden="false" customHeight="false" outlineLevel="0" collapsed="false">
      <c r="A1594" s="0" t="s">
        <v>363</v>
      </c>
      <c r="B1594" s="0" t="s">
        <v>1201</v>
      </c>
      <c r="C1594" s="0" t="n">
        <v>0.119</v>
      </c>
      <c r="D1594" s="0" t="n">
        <v>0.017</v>
      </c>
      <c r="E1594" s="0" t="n">
        <v>0.02</v>
      </c>
      <c r="F1594" s="0" t="s">
        <v>1269</v>
      </c>
      <c r="G1594" s="0" t="n">
        <v>18</v>
      </c>
    </row>
    <row r="1595" customFormat="false" ht="12.75" hidden="false" customHeight="false" outlineLevel="0" collapsed="false">
      <c r="A1595" s="0" t="s">
        <v>363</v>
      </c>
      <c r="B1595" s="0" t="s">
        <v>1204</v>
      </c>
      <c r="C1595" s="0" t="n">
        <v>0.02</v>
      </c>
      <c r="D1595" s="0" t="n">
        <v>0.003</v>
      </c>
      <c r="E1595" s="0" t="n">
        <v>0.003</v>
      </c>
      <c r="F1595" s="0" t="s">
        <v>1269</v>
      </c>
      <c r="G1595" s="0" t="n">
        <v>18</v>
      </c>
    </row>
    <row r="1596" customFormat="false" ht="12.75" hidden="false" customHeight="false" outlineLevel="0" collapsed="false">
      <c r="A1596" s="0" t="s">
        <v>363</v>
      </c>
      <c r="B1596" s="0" t="s">
        <v>1209</v>
      </c>
      <c r="C1596" s="0" t="n">
        <v>0</v>
      </c>
      <c r="D1596" s="0" t="n">
        <v>0</v>
      </c>
      <c r="E1596" s="0" t="n">
        <v>0</v>
      </c>
      <c r="F1596" s="0" t="s">
        <v>1269</v>
      </c>
      <c r="G1596" s="0" t="n">
        <v>18</v>
      </c>
    </row>
    <row r="1597" customFormat="false" ht="12.75" hidden="false" customHeight="false" outlineLevel="0" collapsed="false">
      <c r="A1597" s="0" t="s">
        <v>363</v>
      </c>
      <c r="B1597" s="0" t="s">
        <v>1213</v>
      </c>
      <c r="C1597" s="0" t="n">
        <v>0</v>
      </c>
      <c r="D1597" s="0" t="n">
        <v>0</v>
      </c>
      <c r="E1597" s="0" t="n">
        <v>0</v>
      </c>
      <c r="F1597" s="0" t="s">
        <v>1269</v>
      </c>
      <c r="G1597" s="0" t="n">
        <v>18</v>
      </c>
    </row>
    <row r="1598" customFormat="false" ht="12.75" hidden="false" customHeight="false" outlineLevel="0" collapsed="false">
      <c r="A1598" s="0" t="s">
        <v>363</v>
      </c>
      <c r="B1598" s="0" t="s">
        <v>1182</v>
      </c>
      <c r="C1598" s="0" t="n">
        <v>0.064</v>
      </c>
      <c r="D1598" s="0" t="n">
        <v>0.009</v>
      </c>
      <c r="E1598" s="0" t="n">
        <v>0.01</v>
      </c>
      <c r="F1598" s="0" t="s">
        <v>1269</v>
      </c>
      <c r="G1598" s="0" t="n">
        <v>18</v>
      </c>
    </row>
    <row r="1599" customFormat="false" ht="12.75" hidden="false" customHeight="false" outlineLevel="0" collapsed="false">
      <c r="A1599" s="0" t="s">
        <v>363</v>
      </c>
      <c r="B1599" s="0" t="s">
        <v>1184</v>
      </c>
      <c r="C1599" s="0" t="n">
        <v>0.075</v>
      </c>
      <c r="D1599" s="0" t="n">
        <v>0.011</v>
      </c>
      <c r="E1599" s="0" t="n">
        <v>0.012</v>
      </c>
      <c r="F1599" s="0" t="s">
        <v>1269</v>
      </c>
      <c r="G1599" s="0" t="n">
        <v>18</v>
      </c>
    </row>
    <row r="1600" customFormat="false" ht="12.75" hidden="false" customHeight="false" outlineLevel="0" collapsed="false">
      <c r="A1600" s="0" t="s">
        <v>363</v>
      </c>
      <c r="B1600" s="0" t="s">
        <v>1186</v>
      </c>
      <c r="C1600" s="0" t="n">
        <v>0.278</v>
      </c>
      <c r="D1600" s="0" t="n">
        <v>0.04</v>
      </c>
      <c r="E1600" s="0" t="n">
        <v>0.046</v>
      </c>
      <c r="F1600" s="0" t="s">
        <v>1269</v>
      </c>
      <c r="G1600" s="0" t="n">
        <v>18</v>
      </c>
    </row>
    <row r="1601" customFormat="false" ht="12.75" hidden="false" customHeight="false" outlineLevel="0" collapsed="false">
      <c r="A1601" s="0" t="s">
        <v>363</v>
      </c>
      <c r="B1601" s="0" t="s">
        <v>1189</v>
      </c>
      <c r="C1601" s="0" t="n">
        <v>0.173</v>
      </c>
      <c r="D1601" s="0" t="n">
        <v>0.025</v>
      </c>
      <c r="E1601" s="0" t="n">
        <v>0.028</v>
      </c>
      <c r="F1601" s="0" t="s">
        <v>1269</v>
      </c>
      <c r="G1601" s="0" t="n">
        <v>18</v>
      </c>
    </row>
    <row r="1602" customFormat="false" ht="12.75" hidden="false" customHeight="false" outlineLevel="0" collapsed="false">
      <c r="A1602" s="0" t="s">
        <v>363</v>
      </c>
      <c r="B1602" s="0" t="s">
        <v>1191</v>
      </c>
      <c r="C1602" s="0" t="n">
        <v>0.075</v>
      </c>
      <c r="D1602" s="0" t="n">
        <v>0.011</v>
      </c>
      <c r="E1602" s="0" t="n">
        <v>0.012</v>
      </c>
      <c r="F1602" s="0" t="s">
        <v>1269</v>
      </c>
      <c r="G1602" s="0" t="n">
        <v>18</v>
      </c>
    </row>
    <row r="1603" customFormat="false" ht="12.75" hidden="false" customHeight="false" outlineLevel="0" collapsed="false">
      <c r="A1603" s="0" t="s">
        <v>363</v>
      </c>
      <c r="B1603" s="0" t="s">
        <v>1194</v>
      </c>
      <c r="C1603" s="0" t="n">
        <v>0.153</v>
      </c>
      <c r="D1603" s="0" t="n">
        <v>0.022</v>
      </c>
      <c r="E1603" s="0" t="n">
        <v>0.025</v>
      </c>
      <c r="F1603" s="0" t="s">
        <v>1269</v>
      </c>
      <c r="G1603" s="0" t="n">
        <v>18</v>
      </c>
    </row>
    <row r="1604" customFormat="false" ht="12.75" hidden="false" customHeight="false" outlineLevel="0" collapsed="false">
      <c r="A1604" s="0" t="s">
        <v>363</v>
      </c>
      <c r="B1604" s="0" t="s">
        <v>1196</v>
      </c>
      <c r="C1604" s="0" t="n">
        <v>0.269</v>
      </c>
      <c r="D1604" s="0" t="n">
        <v>0.039</v>
      </c>
      <c r="E1604" s="0" t="n">
        <v>0.044</v>
      </c>
      <c r="F1604" s="0" t="s">
        <v>1269</v>
      </c>
      <c r="G1604" s="0" t="n">
        <v>18</v>
      </c>
    </row>
    <row r="1605" customFormat="false" ht="12.75" hidden="false" customHeight="false" outlineLevel="0" collapsed="false">
      <c r="A1605" s="0" t="s">
        <v>363</v>
      </c>
      <c r="B1605" s="0" t="s">
        <v>1199</v>
      </c>
      <c r="C1605" s="0" t="n">
        <v>-0.003</v>
      </c>
      <c r="D1605" s="0" t="n">
        <v>0</v>
      </c>
      <c r="E1605" s="0" t="n">
        <v>0</v>
      </c>
      <c r="F1605" s="0" t="s">
        <v>1269</v>
      </c>
      <c r="G1605" s="0" t="n">
        <v>18</v>
      </c>
    </row>
    <row r="1606" customFormat="false" ht="12.75" hidden="false" customHeight="false" outlineLevel="0" collapsed="false">
      <c r="A1606" s="0" t="s">
        <v>363</v>
      </c>
      <c r="B1606" s="0" t="s">
        <v>732</v>
      </c>
      <c r="C1606" s="0" t="n">
        <v>0</v>
      </c>
      <c r="D1606" s="0" t="n">
        <v>0</v>
      </c>
      <c r="E1606" s="0" t="n">
        <v>0</v>
      </c>
      <c r="F1606" s="0" t="s">
        <v>1269</v>
      </c>
      <c r="G1606" s="0" t="n">
        <v>18</v>
      </c>
    </row>
    <row r="1607" customFormat="false" ht="12.75" hidden="false" customHeight="false" outlineLevel="0" collapsed="false">
      <c r="A1607" s="0" t="s">
        <v>363</v>
      </c>
      <c r="B1607" s="0" t="s">
        <v>734</v>
      </c>
      <c r="C1607" s="0" t="n">
        <v>0</v>
      </c>
      <c r="D1607" s="0" t="n">
        <v>0</v>
      </c>
      <c r="E1607" s="0" t="n">
        <v>0</v>
      </c>
      <c r="F1607" s="0" t="s">
        <v>1269</v>
      </c>
      <c r="G1607" s="0" t="n">
        <v>18</v>
      </c>
    </row>
    <row r="1608" customFormat="false" ht="12.75" hidden="false" customHeight="false" outlineLevel="0" collapsed="false">
      <c r="A1608" s="0" t="s">
        <v>363</v>
      </c>
      <c r="B1608" s="0" t="s">
        <v>736</v>
      </c>
      <c r="C1608" s="0" t="n">
        <v>0</v>
      </c>
      <c r="D1608" s="0" t="n">
        <v>0</v>
      </c>
      <c r="E1608" s="0" t="n">
        <v>0</v>
      </c>
      <c r="F1608" s="0" t="s">
        <v>1269</v>
      </c>
      <c r="G1608" s="0" t="n">
        <v>18</v>
      </c>
    </row>
    <row r="1609" customFormat="false" ht="12.75" hidden="false" customHeight="false" outlineLevel="0" collapsed="false">
      <c r="A1609" s="0" t="s">
        <v>363</v>
      </c>
      <c r="B1609" s="0" t="s">
        <v>738</v>
      </c>
      <c r="C1609" s="0" t="n">
        <v>1.882</v>
      </c>
      <c r="D1609" s="0" t="n">
        <v>0.21</v>
      </c>
      <c r="E1609" s="0" t="n">
        <v>0.191</v>
      </c>
      <c r="F1609" s="0" t="s">
        <v>1269</v>
      </c>
      <c r="G1609" s="0" t="n">
        <v>18</v>
      </c>
    </row>
    <row r="1610" customFormat="false" ht="12.75" hidden="false" customHeight="false" outlineLevel="0" collapsed="false">
      <c r="A1610" s="0" t="s">
        <v>363</v>
      </c>
      <c r="B1610" s="0" t="s">
        <v>740</v>
      </c>
      <c r="C1610" s="0" t="n">
        <v>1.859</v>
      </c>
      <c r="D1610" s="0" t="n">
        <v>0.207</v>
      </c>
      <c r="E1610" s="0" t="n">
        <v>0.189</v>
      </c>
      <c r="F1610" s="0" t="s">
        <v>1269</v>
      </c>
      <c r="G1610" s="0" t="n">
        <v>18</v>
      </c>
    </row>
    <row r="1611" customFormat="false" ht="12.75" hidden="false" customHeight="false" outlineLevel="0" collapsed="false">
      <c r="A1611" s="0" t="s">
        <v>363</v>
      </c>
      <c r="B1611" s="0" t="s">
        <v>742</v>
      </c>
      <c r="C1611" s="0" t="n">
        <v>0.557</v>
      </c>
      <c r="D1611" s="0" t="n">
        <v>0.062</v>
      </c>
      <c r="E1611" s="0" t="n">
        <v>0.057</v>
      </c>
      <c r="F1611" s="0" t="s">
        <v>1269</v>
      </c>
      <c r="G1611" s="0" t="n">
        <v>18</v>
      </c>
    </row>
    <row r="1612" customFormat="false" ht="12.75" hidden="false" customHeight="false" outlineLevel="0" collapsed="false">
      <c r="A1612" s="0" t="s">
        <v>363</v>
      </c>
      <c r="B1612" s="0" t="s">
        <v>745</v>
      </c>
      <c r="C1612" s="0" t="n">
        <v>0.055</v>
      </c>
      <c r="D1612" s="0" t="n">
        <v>0.008</v>
      </c>
      <c r="E1612" s="0" t="n">
        <v>0.009</v>
      </c>
      <c r="F1612" s="0" t="s">
        <v>1269</v>
      </c>
      <c r="G1612" s="0" t="n">
        <v>18</v>
      </c>
    </row>
    <row r="1613" customFormat="false" ht="12.75" hidden="false" customHeight="false" outlineLevel="0" collapsed="false">
      <c r="A1613" s="0" t="s">
        <v>363</v>
      </c>
      <c r="B1613" s="0" t="s">
        <v>747</v>
      </c>
      <c r="C1613" s="0" t="n">
        <v>0.781</v>
      </c>
      <c r="D1613" s="0" t="n">
        <v>0.087</v>
      </c>
      <c r="E1613" s="0" t="n">
        <v>0.079</v>
      </c>
      <c r="F1613" s="0" t="s">
        <v>1269</v>
      </c>
      <c r="G1613" s="0" t="n">
        <v>18</v>
      </c>
    </row>
    <row r="1614" customFormat="false" ht="12.75" hidden="false" customHeight="false" outlineLevel="0" collapsed="false">
      <c r="A1614" s="0" t="s">
        <v>363</v>
      </c>
      <c r="B1614" s="0" t="s">
        <v>749</v>
      </c>
      <c r="C1614" s="0" t="n">
        <v>0.166</v>
      </c>
      <c r="D1614" s="0" t="n">
        <v>0.024</v>
      </c>
      <c r="E1614" s="0" t="n">
        <v>0.027</v>
      </c>
      <c r="F1614" s="0" t="s">
        <v>1269</v>
      </c>
      <c r="G1614" s="0" t="n">
        <v>18</v>
      </c>
    </row>
    <row r="1615" customFormat="false" ht="12.75" hidden="false" customHeight="false" outlineLevel="0" collapsed="false">
      <c r="A1615" s="0" t="s">
        <v>363</v>
      </c>
      <c r="B1615" s="0" t="s">
        <v>754</v>
      </c>
      <c r="C1615" s="0" t="n">
        <v>0.017</v>
      </c>
      <c r="D1615" s="0" t="n">
        <v>0.002</v>
      </c>
      <c r="E1615" s="0" t="n">
        <v>0.002</v>
      </c>
      <c r="F1615" s="0" t="s">
        <v>1269</v>
      </c>
      <c r="G1615" s="0" t="n">
        <v>18</v>
      </c>
    </row>
    <row r="1616" customFormat="false" ht="12.75" hidden="false" customHeight="false" outlineLevel="0" collapsed="false">
      <c r="A1616" s="0" t="s">
        <v>363</v>
      </c>
      <c r="B1616" s="0" t="s">
        <v>751</v>
      </c>
      <c r="C1616" s="0" t="n">
        <v>0.467</v>
      </c>
      <c r="D1616" s="0" t="n">
        <v>0.052</v>
      </c>
      <c r="E1616" s="0" t="n">
        <v>0.047</v>
      </c>
      <c r="F1616" s="0" t="s">
        <v>1269</v>
      </c>
      <c r="G1616" s="0" t="n">
        <v>18</v>
      </c>
    </row>
    <row r="1617" customFormat="false" ht="12.75" hidden="false" customHeight="false" outlineLevel="0" collapsed="false">
      <c r="A1617" s="0" t="s">
        <v>363</v>
      </c>
      <c r="B1617" s="0" t="s">
        <v>756</v>
      </c>
      <c r="C1617" s="0" t="n">
        <v>0.042</v>
      </c>
      <c r="D1617" s="0" t="n">
        <v>0.006</v>
      </c>
      <c r="E1617" s="0" t="n">
        <v>0.007</v>
      </c>
      <c r="F1617" s="0" t="s">
        <v>1269</v>
      </c>
      <c r="G1617" s="0" t="n">
        <v>18</v>
      </c>
    </row>
    <row r="1618" customFormat="false" ht="12.75" hidden="false" customHeight="false" outlineLevel="0" collapsed="false">
      <c r="A1618" s="0" t="s">
        <v>363</v>
      </c>
      <c r="B1618" s="0" t="s">
        <v>758</v>
      </c>
      <c r="C1618" s="0" t="n">
        <v>0.449</v>
      </c>
      <c r="D1618" s="0" t="n">
        <v>0.05</v>
      </c>
      <c r="E1618" s="0" t="n">
        <v>0.046</v>
      </c>
      <c r="F1618" s="0" t="s">
        <v>1269</v>
      </c>
      <c r="G1618" s="0" t="n">
        <v>18</v>
      </c>
    </row>
    <row r="1619" customFormat="false" ht="12.75" hidden="false" customHeight="false" outlineLevel="0" collapsed="false">
      <c r="A1619" s="0" t="s">
        <v>363</v>
      </c>
      <c r="B1619" s="0" t="s">
        <v>760</v>
      </c>
      <c r="C1619" s="0" t="n">
        <v>0.786</v>
      </c>
      <c r="D1619" s="0" t="n">
        <v>0.088</v>
      </c>
      <c r="E1619" s="0" t="n">
        <v>0.08</v>
      </c>
      <c r="F1619" s="0" t="s">
        <v>1269</v>
      </c>
      <c r="G1619" s="0" t="n">
        <v>18</v>
      </c>
    </row>
    <row r="1620" customFormat="false" ht="12.75" hidden="false" customHeight="false" outlineLevel="0" collapsed="false">
      <c r="A1620" s="0" t="s">
        <v>363</v>
      </c>
      <c r="B1620" s="0" t="s">
        <v>763</v>
      </c>
      <c r="C1620" s="0" t="n">
        <v>0.025</v>
      </c>
      <c r="D1620" s="0" t="n">
        <v>0.003</v>
      </c>
      <c r="E1620" s="0" t="n">
        <v>0.003</v>
      </c>
      <c r="F1620" s="0" t="s">
        <v>1269</v>
      </c>
      <c r="G1620" s="0" t="n">
        <v>18</v>
      </c>
    </row>
    <row r="1621" customFormat="false" ht="12.75" hidden="false" customHeight="false" outlineLevel="0" collapsed="false">
      <c r="A1621" s="0" t="s">
        <v>363</v>
      </c>
      <c r="B1621" s="0" t="s">
        <v>766</v>
      </c>
      <c r="C1621" s="0" t="n">
        <v>2.396</v>
      </c>
      <c r="D1621" s="0" t="n">
        <v>0.267</v>
      </c>
      <c r="E1621" s="0" t="n">
        <v>0.243</v>
      </c>
      <c r="F1621" s="0" t="s">
        <v>1269</v>
      </c>
      <c r="G1621" s="0" t="n">
        <v>18</v>
      </c>
    </row>
    <row r="1622" customFormat="false" ht="12.75" hidden="false" customHeight="false" outlineLevel="0" collapsed="false">
      <c r="A1622" s="0" t="s">
        <v>363</v>
      </c>
      <c r="B1622" s="0" t="s">
        <v>768</v>
      </c>
      <c r="C1622" s="0" t="n">
        <v>0.286</v>
      </c>
      <c r="D1622" s="0" t="n">
        <v>0.041</v>
      </c>
      <c r="E1622" s="0" t="n">
        <v>0.047</v>
      </c>
      <c r="F1622" s="0" t="s">
        <v>1269</v>
      </c>
      <c r="G1622" s="0" t="n">
        <v>18</v>
      </c>
    </row>
    <row r="1623" customFormat="false" ht="12.75" hidden="false" customHeight="false" outlineLevel="0" collapsed="false">
      <c r="A1623" s="0" t="s">
        <v>363</v>
      </c>
      <c r="B1623" s="0" t="s">
        <v>770</v>
      </c>
      <c r="C1623" s="0" t="n">
        <v>0.434</v>
      </c>
      <c r="D1623" s="0" t="n">
        <v>0.062</v>
      </c>
      <c r="E1623" s="0" t="n">
        <v>0.049</v>
      </c>
      <c r="F1623" s="0" t="s">
        <v>1269</v>
      </c>
      <c r="G1623" s="0" t="n">
        <v>18</v>
      </c>
    </row>
    <row r="1624" customFormat="false" ht="12.75" hidden="false" customHeight="false" outlineLevel="0" collapsed="false">
      <c r="A1624" s="0" t="s">
        <v>363</v>
      </c>
      <c r="B1624" s="0" t="s">
        <v>772</v>
      </c>
      <c r="C1624" s="0" t="n">
        <v>2.598</v>
      </c>
      <c r="D1624" s="0" t="n">
        <v>0.29</v>
      </c>
      <c r="E1624" s="0" t="n">
        <v>0.264</v>
      </c>
      <c r="F1624" s="0" t="s">
        <v>1269</v>
      </c>
      <c r="G1624" s="0" t="n">
        <v>18</v>
      </c>
    </row>
    <row r="1625" customFormat="false" ht="12.75" hidden="false" customHeight="false" outlineLevel="0" collapsed="false">
      <c r="A1625" s="0" t="s">
        <v>363</v>
      </c>
      <c r="B1625" s="0" t="s">
        <v>775</v>
      </c>
      <c r="C1625" s="0" t="n">
        <v>1.143</v>
      </c>
      <c r="D1625" s="0" t="n">
        <v>0.127</v>
      </c>
      <c r="E1625" s="0" t="n">
        <v>0.116</v>
      </c>
      <c r="F1625" s="0" t="s">
        <v>1269</v>
      </c>
      <c r="G1625" s="0" t="n">
        <v>18</v>
      </c>
    </row>
    <row r="1626" customFormat="false" ht="12.75" hidden="false" customHeight="false" outlineLevel="0" collapsed="false">
      <c r="A1626" s="0" t="s">
        <v>363</v>
      </c>
      <c r="B1626" s="0" t="s">
        <v>777</v>
      </c>
      <c r="C1626" s="0" t="n">
        <v>1.822</v>
      </c>
      <c r="D1626" s="0" t="n">
        <v>0.203</v>
      </c>
      <c r="E1626" s="0" t="n">
        <v>0.185</v>
      </c>
      <c r="F1626" s="0" t="s">
        <v>1269</v>
      </c>
      <c r="G1626" s="0" t="n">
        <v>18</v>
      </c>
    </row>
    <row r="1627" customFormat="false" ht="12.75" hidden="false" customHeight="false" outlineLevel="0" collapsed="false">
      <c r="A1627" s="0" t="s">
        <v>363</v>
      </c>
      <c r="B1627" s="0" t="s">
        <v>779</v>
      </c>
      <c r="C1627" s="0" t="n">
        <v>0.352</v>
      </c>
      <c r="D1627" s="0" t="n">
        <v>0.039</v>
      </c>
      <c r="E1627" s="0" t="n">
        <v>0.036</v>
      </c>
      <c r="F1627" s="0" t="s">
        <v>1269</v>
      </c>
      <c r="G1627" s="0" t="n">
        <v>18</v>
      </c>
    </row>
    <row r="1628" customFormat="false" ht="12.75" hidden="false" customHeight="false" outlineLevel="0" collapsed="false">
      <c r="A1628" s="0" t="s">
        <v>363</v>
      </c>
      <c r="B1628" s="0" t="s">
        <v>781</v>
      </c>
      <c r="C1628" s="0" t="n">
        <v>0.317</v>
      </c>
      <c r="D1628" s="0" t="n">
        <v>0.046</v>
      </c>
      <c r="E1628" s="0" t="n">
        <v>0.052</v>
      </c>
      <c r="F1628" s="0" t="s">
        <v>1269</v>
      </c>
      <c r="G1628" s="0" t="n">
        <v>18</v>
      </c>
    </row>
    <row r="1629" customFormat="false" ht="12.75" hidden="false" customHeight="false" outlineLevel="0" collapsed="false">
      <c r="A1629" s="0" t="s">
        <v>363</v>
      </c>
      <c r="B1629" s="0" t="s">
        <v>783</v>
      </c>
      <c r="C1629" s="0" t="n">
        <v>0.124</v>
      </c>
      <c r="D1629" s="0" t="n">
        <v>0.014</v>
      </c>
      <c r="E1629" s="0" t="n">
        <v>0.013</v>
      </c>
      <c r="F1629" s="0" t="s">
        <v>1269</v>
      </c>
      <c r="G1629" s="0" t="n">
        <v>18</v>
      </c>
    </row>
    <row r="1630" customFormat="false" ht="12.75" hidden="false" customHeight="false" outlineLevel="0" collapsed="false">
      <c r="A1630" s="0" t="s">
        <v>363</v>
      </c>
      <c r="B1630" s="0" t="s">
        <v>785</v>
      </c>
      <c r="C1630" s="0" t="n">
        <v>0.403</v>
      </c>
      <c r="D1630" s="0" t="n">
        <v>0.058</v>
      </c>
      <c r="E1630" s="0" t="n">
        <v>0.066</v>
      </c>
      <c r="F1630" s="0" t="s">
        <v>1269</v>
      </c>
      <c r="G1630" s="0" t="n">
        <v>18</v>
      </c>
    </row>
    <row r="1631" customFormat="false" ht="12.75" hidden="false" customHeight="false" outlineLevel="0" collapsed="false">
      <c r="A1631" s="0" t="s">
        <v>363</v>
      </c>
      <c r="B1631" s="0" t="s">
        <v>787</v>
      </c>
      <c r="C1631" s="0" t="n">
        <v>1.811</v>
      </c>
      <c r="D1631" s="0" t="n">
        <v>0.202</v>
      </c>
      <c r="E1631" s="0" t="n">
        <v>0.184</v>
      </c>
      <c r="F1631" s="0" t="s">
        <v>1269</v>
      </c>
      <c r="G1631" s="0" t="n">
        <v>18</v>
      </c>
    </row>
    <row r="1632" customFormat="false" ht="12.75" hidden="false" customHeight="false" outlineLevel="0" collapsed="false">
      <c r="A1632" s="0" t="s">
        <v>363</v>
      </c>
      <c r="B1632" s="0" t="s">
        <v>789</v>
      </c>
      <c r="C1632" s="0" t="n">
        <v>3.174</v>
      </c>
      <c r="D1632" s="0" t="n">
        <v>0.354</v>
      </c>
      <c r="E1632" s="0" t="n">
        <v>0.322</v>
      </c>
      <c r="F1632" s="0" t="s">
        <v>1269</v>
      </c>
      <c r="G1632" s="0" t="n">
        <v>18</v>
      </c>
    </row>
    <row r="1633" customFormat="false" ht="12.75" hidden="false" customHeight="false" outlineLevel="0" collapsed="false">
      <c r="A1633" s="0" t="s">
        <v>363</v>
      </c>
      <c r="B1633" s="0" t="s">
        <v>792</v>
      </c>
      <c r="C1633" s="0" t="n">
        <v>0.462</v>
      </c>
      <c r="D1633" s="0" t="n">
        <v>0.052</v>
      </c>
      <c r="E1633" s="0" t="n">
        <v>0.047</v>
      </c>
      <c r="F1633" s="0" t="s">
        <v>1269</v>
      </c>
      <c r="G1633" s="0" t="n">
        <v>18</v>
      </c>
    </row>
    <row r="1634" customFormat="false" ht="12.75" hidden="false" customHeight="false" outlineLevel="0" collapsed="false">
      <c r="A1634" s="0" t="s">
        <v>363</v>
      </c>
      <c r="B1634" s="0" t="s">
        <v>794</v>
      </c>
      <c r="C1634" s="0" t="n">
        <v>0.222</v>
      </c>
      <c r="D1634" s="0" t="n">
        <v>0.032</v>
      </c>
      <c r="E1634" s="0" t="n">
        <v>0.018</v>
      </c>
      <c r="F1634" s="0" t="s">
        <v>1269</v>
      </c>
      <c r="G1634" s="0" t="n">
        <v>18</v>
      </c>
    </row>
    <row r="1635" customFormat="false" ht="12.75" hidden="false" customHeight="false" outlineLevel="0" collapsed="false">
      <c r="A1635" s="0" t="s">
        <v>363</v>
      </c>
      <c r="B1635" s="0" t="s">
        <v>796</v>
      </c>
      <c r="C1635" s="0" t="n">
        <v>1.953</v>
      </c>
      <c r="D1635" s="0" t="n">
        <v>0.218</v>
      </c>
      <c r="E1635" s="0" t="n">
        <v>0.198</v>
      </c>
      <c r="F1635" s="0" t="s">
        <v>1269</v>
      </c>
      <c r="G1635" s="0" t="n">
        <v>18</v>
      </c>
    </row>
    <row r="1636" customFormat="false" ht="12.75" hidden="false" customHeight="false" outlineLevel="0" collapsed="false">
      <c r="A1636" s="0" t="s">
        <v>363</v>
      </c>
      <c r="B1636" s="0" t="s">
        <v>799</v>
      </c>
      <c r="C1636" s="0" t="n">
        <v>0</v>
      </c>
      <c r="D1636" s="0" t="n">
        <v>0</v>
      </c>
      <c r="E1636" s="0" t="n">
        <v>0</v>
      </c>
      <c r="F1636" s="0" t="s">
        <v>1269</v>
      </c>
      <c r="G1636" s="0" t="n">
        <v>18</v>
      </c>
    </row>
    <row r="1637" customFormat="false" ht="12.75" hidden="false" customHeight="false" outlineLevel="0" collapsed="false">
      <c r="A1637" s="0" t="s">
        <v>363</v>
      </c>
      <c r="B1637" s="0" t="s">
        <v>818</v>
      </c>
      <c r="C1637" s="0" t="n">
        <v>1.103</v>
      </c>
      <c r="D1637" s="0" t="n">
        <v>0.123</v>
      </c>
      <c r="E1637" s="0" t="n">
        <v>0.112</v>
      </c>
      <c r="F1637" s="0" t="s">
        <v>1269</v>
      </c>
      <c r="G1637" s="0" t="n">
        <v>18</v>
      </c>
    </row>
    <row r="1638" customFormat="false" ht="12.75" hidden="false" customHeight="false" outlineLevel="0" collapsed="false">
      <c r="A1638" s="0" t="s">
        <v>363</v>
      </c>
      <c r="B1638" s="0" t="s">
        <v>820</v>
      </c>
      <c r="C1638" s="0" t="n">
        <v>0.358</v>
      </c>
      <c r="D1638" s="0" t="n">
        <v>0.04</v>
      </c>
      <c r="E1638" s="0" t="n">
        <v>0.036</v>
      </c>
      <c r="F1638" s="0" t="s">
        <v>1269</v>
      </c>
      <c r="G1638" s="0" t="n">
        <v>18</v>
      </c>
    </row>
    <row r="1639" customFormat="false" ht="12.75" hidden="false" customHeight="false" outlineLevel="0" collapsed="false">
      <c r="A1639" s="0" t="s">
        <v>363</v>
      </c>
      <c r="B1639" s="0" t="s">
        <v>801</v>
      </c>
      <c r="C1639" s="0" t="n">
        <v>0.209</v>
      </c>
      <c r="D1639" s="0" t="n">
        <v>0.03</v>
      </c>
      <c r="E1639" s="0" t="n">
        <v>0.034</v>
      </c>
      <c r="F1639" s="0" t="s">
        <v>1269</v>
      </c>
      <c r="G1639" s="0" t="n">
        <v>18</v>
      </c>
    </row>
    <row r="1640" customFormat="false" ht="12.75" hidden="false" customHeight="false" outlineLevel="0" collapsed="false">
      <c r="A1640" s="0" t="s">
        <v>363</v>
      </c>
      <c r="B1640" s="0" t="s">
        <v>803</v>
      </c>
      <c r="C1640" s="0" t="n">
        <v>0.014</v>
      </c>
      <c r="D1640" s="0" t="n">
        <v>0.002</v>
      </c>
      <c r="E1640" s="0" t="n">
        <v>-0.001</v>
      </c>
      <c r="F1640" s="0" t="s">
        <v>1269</v>
      </c>
      <c r="G1640" s="0" t="n">
        <v>18</v>
      </c>
    </row>
    <row r="1641" customFormat="false" ht="12.75" hidden="false" customHeight="false" outlineLevel="0" collapsed="false">
      <c r="A1641" s="0" t="s">
        <v>363</v>
      </c>
      <c r="B1641" s="0" t="s">
        <v>805</v>
      </c>
      <c r="C1641" s="0" t="n">
        <v>0.259</v>
      </c>
      <c r="D1641" s="0" t="n">
        <v>0.038</v>
      </c>
      <c r="E1641" s="0" t="n">
        <v>0.043</v>
      </c>
      <c r="F1641" s="0" t="s">
        <v>1269</v>
      </c>
      <c r="G1641" s="0" t="n">
        <v>18</v>
      </c>
    </row>
    <row r="1642" customFormat="false" ht="12.75" hidden="false" customHeight="false" outlineLevel="0" collapsed="false">
      <c r="A1642" s="0" t="s">
        <v>363</v>
      </c>
      <c r="B1642" s="0" t="s">
        <v>807</v>
      </c>
      <c r="C1642" s="0" t="n">
        <v>0.347</v>
      </c>
      <c r="D1642" s="0" t="n">
        <v>0.05</v>
      </c>
      <c r="E1642" s="0" t="n">
        <v>0.057</v>
      </c>
      <c r="F1642" s="0" t="s">
        <v>1269</v>
      </c>
      <c r="G1642" s="0" t="n">
        <v>18</v>
      </c>
    </row>
    <row r="1643" customFormat="false" ht="12.75" hidden="false" customHeight="false" outlineLevel="0" collapsed="false">
      <c r="A1643" s="0" t="s">
        <v>363</v>
      </c>
      <c r="B1643" s="0" t="s">
        <v>809</v>
      </c>
      <c r="C1643" s="0" t="n">
        <v>0.259</v>
      </c>
      <c r="D1643" s="0" t="n">
        <v>0.038</v>
      </c>
      <c r="E1643" s="0" t="n">
        <v>0.043</v>
      </c>
      <c r="F1643" s="0" t="s">
        <v>1269</v>
      </c>
      <c r="G1643" s="0" t="n">
        <v>18</v>
      </c>
    </row>
    <row r="1644" customFormat="false" ht="12.75" hidden="false" customHeight="false" outlineLevel="0" collapsed="false">
      <c r="A1644" s="0" t="s">
        <v>363</v>
      </c>
      <c r="B1644" s="0" t="s">
        <v>814</v>
      </c>
      <c r="C1644" s="0" t="n">
        <v>0.012</v>
      </c>
      <c r="D1644" s="0" t="n">
        <v>0.002</v>
      </c>
      <c r="E1644" s="0" t="n">
        <v>0.002</v>
      </c>
      <c r="F1644" s="0" t="s">
        <v>1269</v>
      </c>
      <c r="G1644" s="0" t="n">
        <v>18</v>
      </c>
    </row>
    <row r="1645" customFormat="false" ht="12.75" hidden="false" customHeight="false" outlineLevel="0" collapsed="false">
      <c r="A1645" s="0" t="s">
        <v>363</v>
      </c>
      <c r="B1645" s="0" t="s">
        <v>811</v>
      </c>
      <c r="C1645" s="0" t="n">
        <v>1.608</v>
      </c>
      <c r="D1645" s="0" t="n">
        <v>0.179</v>
      </c>
      <c r="E1645" s="0" t="n">
        <v>0.163</v>
      </c>
      <c r="F1645" s="0" t="s">
        <v>1269</v>
      </c>
      <c r="G1645" s="0" t="n">
        <v>18</v>
      </c>
    </row>
    <row r="1646" customFormat="false" ht="12.75" hidden="false" customHeight="false" outlineLevel="0" collapsed="false">
      <c r="A1646" s="0" t="s">
        <v>363</v>
      </c>
      <c r="B1646" s="0" t="s">
        <v>816</v>
      </c>
      <c r="C1646" s="0" t="n">
        <v>0.314</v>
      </c>
      <c r="D1646" s="0" t="n">
        <v>0.045</v>
      </c>
      <c r="E1646" s="0" t="n">
        <v>0.031</v>
      </c>
      <c r="F1646" s="0" t="s">
        <v>1269</v>
      </c>
      <c r="G1646" s="0" t="n">
        <v>18</v>
      </c>
    </row>
    <row r="1647" customFormat="false" ht="12.75" hidden="false" customHeight="false" outlineLevel="0" collapsed="false">
      <c r="A1647" s="0" t="s">
        <v>363</v>
      </c>
      <c r="B1647" s="0" t="s">
        <v>822</v>
      </c>
      <c r="C1647" s="0" t="n">
        <v>0.194</v>
      </c>
      <c r="D1647" s="0" t="n">
        <v>0.022</v>
      </c>
      <c r="E1647" s="0" t="n">
        <v>0.02</v>
      </c>
      <c r="F1647" s="0" t="s">
        <v>1269</v>
      </c>
      <c r="G1647" s="0" t="n">
        <v>18</v>
      </c>
    </row>
    <row r="1648" customFormat="false" ht="12.75" hidden="false" customHeight="false" outlineLevel="0" collapsed="false">
      <c r="A1648" s="0" t="s">
        <v>363</v>
      </c>
      <c r="B1648" s="0" t="s">
        <v>824</v>
      </c>
      <c r="C1648" s="0" t="n">
        <v>1.011</v>
      </c>
      <c r="D1648" s="0" t="n">
        <v>0.113</v>
      </c>
      <c r="E1648" s="0" t="n">
        <v>0.103</v>
      </c>
      <c r="F1648" s="0" t="s">
        <v>1269</v>
      </c>
      <c r="G1648" s="0" t="n">
        <v>18</v>
      </c>
    </row>
    <row r="1649" customFormat="false" ht="12.75" hidden="false" customHeight="false" outlineLevel="0" collapsed="false">
      <c r="A1649" s="0" t="s">
        <v>363</v>
      </c>
      <c r="B1649" s="0" t="s">
        <v>826</v>
      </c>
      <c r="C1649" s="0" t="n">
        <v>0.358</v>
      </c>
      <c r="D1649" s="0" t="n">
        <v>0.04</v>
      </c>
      <c r="E1649" s="0" t="n">
        <v>0.036</v>
      </c>
      <c r="F1649" s="0" t="s">
        <v>1269</v>
      </c>
      <c r="G1649" s="0" t="n">
        <v>18</v>
      </c>
    </row>
    <row r="1650" customFormat="false" ht="12.75" hidden="false" customHeight="false" outlineLevel="0" collapsed="false">
      <c r="A1650" s="0" t="s">
        <v>363</v>
      </c>
      <c r="B1650" s="0" t="s">
        <v>829</v>
      </c>
      <c r="C1650" s="0" t="n">
        <v>1.31</v>
      </c>
      <c r="D1650" s="0" t="n">
        <v>0.146</v>
      </c>
      <c r="E1650" s="0" t="n">
        <v>0.133</v>
      </c>
      <c r="F1650" s="0" t="s">
        <v>1269</v>
      </c>
      <c r="G1650" s="0" t="n">
        <v>18</v>
      </c>
    </row>
    <row r="1651" customFormat="false" ht="12.75" hidden="false" customHeight="false" outlineLevel="0" collapsed="false">
      <c r="A1651" s="0" t="s">
        <v>363</v>
      </c>
      <c r="B1651" s="0" t="s">
        <v>832</v>
      </c>
      <c r="C1651" s="0" t="n">
        <v>0.009</v>
      </c>
      <c r="D1651" s="0" t="n">
        <v>0.001</v>
      </c>
      <c r="E1651" s="0" t="n">
        <v>0.001</v>
      </c>
      <c r="F1651" s="0" t="s">
        <v>1269</v>
      </c>
      <c r="G1651" s="0" t="n">
        <v>18</v>
      </c>
    </row>
    <row r="1652" customFormat="false" ht="12.75" hidden="false" customHeight="false" outlineLevel="0" collapsed="false">
      <c r="A1652" s="0" t="s">
        <v>363</v>
      </c>
      <c r="B1652" s="0" t="s">
        <v>834</v>
      </c>
      <c r="C1652" s="0" t="n">
        <v>1.113</v>
      </c>
      <c r="D1652" s="0" t="n">
        <v>0.124</v>
      </c>
      <c r="E1652" s="0" t="n">
        <v>0.113</v>
      </c>
      <c r="F1652" s="0" t="s">
        <v>1269</v>
      </c>
      <c r="G1652" s="0" t="n">
        <v>18</v>
      </c>
    </row>
    <row r="1653" customFormat="false" ht="12.75" hidden="false" customHeight="false" outlineLevel="0" collapsed="false">
      <c r="A1653" s="0" t="s">
        <v>363</v>
      </c>
      <c r="B1653" s="0" t="s">
        <v>836</v>
      </c>
      <c r="C1653" s="0" t="n">
        <v>1.715</v>
      </c>
      <c r="D1653" s="0" t="n">
        <v>0.191</v>
      </c>
      <c r="E1653" s="0" t="n">
        <v>0.174</v>
      </c>
      <c r="F1653" s="0" t="s">
        <v>1269</v>
      </c>
      <c r="G1653" s="0" t="n">
        <v>18</v>
      </c>
    </row>
    <row r="1654" customFormat="false" ht="12.75" hidden="false" customHeight="false" outlineLevel="0" collapsed="false">
      <c r="A1654" s="0" t="s">
        <v>363</v>
      </c>
      <c r="B1654" s="0" t="s">
        <v>838</v>
      </c>
      <c r="C1654" s="0" t="n">
        <v>1.471</v>
      </c>
      <c r="D1654" s="0" t="n">
        <v>0.164</v>
      </c>
      <c r="E1654" s="0" t="n">
        <v>0.149</v>
      </c>
      <c r="F1654" s="0" t="s">
        <v>1269</v>
      </c>
      <c r="G1654" s="0" t="n">
        <v>18</v>
      </c>
    </row>
    <row r="1655" customFormat="false" ht="12.75" hidden="false" customHeight="false" outlineLevel="0" collapsed="false">
      <c r="A1655" s="0" t="s">
        <v>363</v>
      </c>
      <c r="B1655" s="0" t="s">
        <v>841</v>
      </c>
      <c r="C1655" s="0" t="n">
        <v>0.395</v>
      </c>
      <c r="D1655" s="0" t="n">
        <v>0.057</v>
      </c>
      <c r="E1655" s="0" t="n">
        <v>0.065</v>
      </c>
      <c r="F1655" s="0" t="s">
        <v>1269</v>
      </c>
      <c r="G1655" s="0" t="n">
        <v>18</v>
      </c>
    </row>
    <row r="1656" customFormat="false" ht="12.75" hidden="false" customHeight="false" outlineLevel="0" collapsed="false">
      <c r="A1656" s="0" t="s">
        <v>363</v>
      </c>
      <c r="B1656" s="0" t="s">
        <v>851</v>
      </c>
      <c r="C1656" s="0" t="n">
        <v>0.119</v>
      </c>
      <c r="D1656" s="0" t="n">
        <v>0.017</v>
      </c>
      <c r="E1656" s="0" t="n">
        <v>0.02</v>
      </c>
      <c r="F1656" s="0" t="s">
        <v>1269</v>
      </c>
      <c r="G1656" s="0" t="n">
        <v>18</v>
      </c>
    </row>
    <row r="1657" customFormat="false" ht="12.75" hidden="false" customHeight="false" outlineLevel="0" collapsed="false">
      <c r="A1657" s="0" t="s">
        <v>363</v>
      </c>
      <c r="B1657" s="0" t="s">
        <v>843</v>
      </c>
      <c r="C1657" s="0" t="n">
        <v>0.039</v>
      </c>
      <c r="D1657" s="0" t="n">
        <v>0.006</v>
      </c>
      <c r="E1657" s="0" t="n">
        <v>0.006</v>
      </c>
      <c r="F1657" s="0" t="s">
        <v>1269</v>
      </c>
      <c r="G1657" s="0" t="n">
        <v>18</v>
      </c>
    </row>
    <row r="1658" customFormat="false" ht="12.75" hidden="false" customHeight="false" outlineLevel="0" collapsed="false">
      <c r="A1658" s="0" t="s">
        <v>363</v>
      </c>
      <c r="B1658" s="0" t="s">
        <v>845</v>
      </c>
      <c r="C1658" s="0" t="n">
        <v>0.516</v>
      </c>
      <c r="D1658" s="0" t="n">
        <v>0.058</v>
      </c>
      <c r="E1658" s="0" t="n">
        <v>0.052</v>
      </c>
      <c r="F1658" s="0" t="s">
        <v>1269</v>
      </c>
      <c r="G1658" s="0" t="n">
        <v>18</v>
      </c>
    </row>
    <row r="1659" customFormat="false" ht="12.75" hidden="false" customHeight="false" outlineLevel="0" collapsed="false">
      <c r="A1659" s="0" t="s">
        <v>363</v>
      </c>
      <c r="B1659" s="0" t="s">
        <v>847</v>
      </c>
      <c r="C1659" s="0" t="n">
        <v>0.356</v>
      </c>
      <c r="D1659" s="0" t="n">
        <v>0.04</v>
      </c>
      <c r="E1659" s="0" t="n">
        <v>0.036</v>
      </c>
      <c r="F1659" s="0" t="s">
        <v>1269</v>
      </c>
      <c r="G1659" s="0" t="n">
        <v>18</v>
      </c>
    </row>
    <row r="1660" customFormat="false" ht="12.75" hidden="false" customHeight="false" outlineLevel="0" collapsed="false">
      <c r="A1660" s="0" t="s">
        <v>363</v>
      </c>
      <c r="B1660" s="0" t="s">
        <v>849</v>
      </c>
      <c r="C1660" s="0" t="n">
        <v>0.052</v>
      </c>
      <c r="D1660" s="0" t="n">
        <v>0.006</v>
      </c>
      <c r="E1660" s="0" t="n">
        <v>0.005</v>
      </c>
      <c r="F1660" s="0" t="s">
        <v>1269</v>
      </c>
      <c r="G1660" s="0" t="n">
        <v>18</v>
      </c>
    </row>
    <row r="1661" customFormat="false" ht="12.75" hidden="false" customHeight="false" outlineLevel="0" collapsed="false">
      <c r="A1661" s="0" t="s">
        <v>363</v>
      </c>
      <c r="B1661" s="0" t="s">
        <v>853</v>
      </c>
      <c r="C1661" s="0" t="n">
        <v>0</v>
      </c>
      <c r="D1661" s="0" t="n">
        <v>0</v>
      </c>
      <c r="E1661" s="0" t="n">
        <v>0</v>
      </c>
      <c r="F1661" s="0" t="s">
        <v>1269</v>
      </c>
      <c r="G1661" s="0" t="n">
        <v>18</v>
      </c>
    </row>
    <row r="1662" customFormat="false" ht="12.75" hidden="false" customHeight="false" outlineLevel="0" collapsed="false">
      <c r="A1662" s="0" t="s">
        <v>363</v>
      </c>
      <c r="B1662" s="0" t="s">
        <v>855</v>
      </c>
      <c r="C1662" s="0" t="n">
        <v>0.299</v>
      </c>
      <c r="D1662" s="0" t="n">
        <v>0.033</v>
      </c>
      <c r="E1662" s="0" t="n">
        <v>0.03</v>
      </c>
      <c r="F1662" s="0" t="s">
        <v>1269</v>
      </c>
      <c r="G1662" s="0" t="n">
        <v>18</v>
      </c>
    </row>
    <row r="1663" customFormat="false" ht="12.75" hidden="false" customHeight="false" outlineLevel="0" collapsed="false">
      <c r="A1663" s="0" t="s">
        <v>363</v>
      </c>
      <c r="B1663" s="0" t="s">
        <v>857</v>
      </c>
      <c r="C1663" s="0" t="n">
        <v>3.126</v>
      </c>
      <c r="D1663" s="0" t="n">
        <v>0.349</v>
      </c>
      <c r="E1663" s="0" t="n">
        <v>0.317</v>
      </c>
      <c r="F1663" s="0" t="s">
        <v>1269</v>
      </c>
      <c r="G1663" s="0" t="n">
        <v>18</v>
      </c>
    </row>
    <row r="1664" customFormat="false" ht="12.75" hidden="false" customHeight="false" outlineLevel="0" collapsed="false">
      <c r="A1664" s="0" t="s">
        <v>363</v>
      </c>
      <c r="B1664" s="0" t="s">
        <v>859</v>
      </c>
      <c r="C1664" s="0" t="n">
        <v>0.113</v>
      </c>
      <c r="D1664" s="0" t="n">
        <v>0.016</v>
      </c>
      <c r="E1664" s="0" t="n">
        <v>0.016</v>
      </c>
      <c r="F1664" s="0" t="s">
        <v>1269</v>
      </c>
      <c r="G1664" s="0" t="n">
        <v>18</v>
      </c>
    </row>
    <row r="1665" customFormat="false" ht="12.75" hidden="false" customHeight="false" outlineLevel="0" collapsed="false">
      <c r="A1665" s="0" t="s">
        <v>363</v>
      </c>
      <c r="B1665" s="0" t="s">
        <v>861</v>
      </c>
      <c r="C1665" s="0" t="n">
        <v>0.154</v>
      </c>
      <c r="D1665" s="0" t="n">
        <v>0.022</v>
      </c>
      <c r="E1665" s="0" t="n">
        <v>0.016</v>
      </c>
      <c r="F1665" s="0" t="s">
        <v>1269</v>
      </c>
      <c r="G1665" s="0" t="n">
        <v>18</v>
      </c>
    </row>
    <row r="1666" customFormat="false" ht="12.75" hidden="false" customHeight="false" outlineLevel="0" collapsed="false">
      <c r="A1666" s="0" t="s">
        <v>363</v>
      </c>
      <c r="B1666" s="0" t="s">
        <v>863</v>
      </c>
      <c r="C1666" s="0" t="n">
        <v>0.456</v>
      </c>
      <c r="D1666" s="0" t="n">
        <v>0.051</v>
      </c>
      <c r="E1666" s="0" t="n">
        <v>0.046</v>
      </c>
      <c r="F1666" s="0" t="s">
        <v>1269</v>
      </c>
      <c r="G1666" s="0" t="n">
        <v>18</v>
      </c>
    </row>
    <row r="1667" customFormat="false" ht="12.75" hidden="false" customHeight="false" outlineLevel="0" collapsed="false">
      <c r="A1667" s="0" t="s">
        <v>363</v>
      </c>
      <c r="B1667" s="0" t="s">
        <v>866</v>
      </c>
      <c r="C1667" s="0" t="n">
        <v>0.12</v>
      </c>
      <c r="D1667" s="0" t="n">
        <v>0.017</v>
      </c>
      <c r="E1667" s="0" t="n">
        <v>0.01</v>
      </c>
      <c r="F1667" s="0" t="s">
        <v>1269</v>
      </c>
      <c r="G1667" s="0" t="n">
        <v>18</v>
      </c>
    </row>
    <row r="1668" customFormat="false" ht="12.75" hidden="false" customHeight="false" outlineLevel="0" collapsed="false">
      <c r="A1668" s="0" t="s">
        <v>363</v>
      </c>
      <c r="B1668" s="0" t="s">
        <v>870</v>
      </c>
      <c r="C1668" s="0" t="n">
        <v>0.276</v>
      </c>
      <c r="D1668" s="0" t="n">
        <v>0.031</v>
      </c>
      <c r="E1668" s="0" t="n">
        <v>0.028</v>
      </c>
      <c r="F1668" s="0" t="s">
        <v>1269</v>
      </c>
      <c r="G1668" s="0" t="n">
        <v>18</v>
      </c>
    </row>
    <row r="1669" customFormat="false" ht="12.75" hidden="false" customHeight="false" outlineLevel="0" collapsed="false">
      <c r="A1669" s="0" t="s">
        <v>363</v>
      </c>
      <c r="B1669" s="0" t="s">
        <v>868</v>
      </c>
      <c r="C1669" s="0" t="n">
        <v>2.912</v>
      </c>
      <c r="D1669" s="0" t="n">
        <v>0.325</v>
      </c>
      <c r="E1669" s="0" t="n">
        <v>0.296</v>
      </c>
      <c r="F1669" s="0" t="s">
        <v>1269</v>
      </c>
      <c r="G1669" s="0" t="n">
        <v>18</v>
      </c>
    </row>
    <row r="1670" customFormat="false" ht="12.75" hidden="false" customHeight="false" outlineLevel="0" collapsed="false">
      <c r="A1670" s="0" t="s">
        <v>363</v>
      </c>
      <c r="B1670" s="0" t="s">
        <v>873</v>
      </c>
      <c r="C1670" s="0" t="n">
        <v>0.012</v>
      </c>
      <c r="D1670" s="0" t="n">
        <v>0.002</v>
      </c>
      <c r="E1670" s="0" t="n">
        <v>0.002</v>
      </c>
      <c r="F1670" s="0" t="s">
        <v>1269</v>
      </c>
      <c r="G1670" s="0" t="n">
        <v>18</v>
      </c>
    </row>
    <row r="1671" customFormat="false" ht="12.75" hidden="false" customHeight="false" outlineLevel="0" collapsed="false">
      <c r="A1671" s="0" t="s">
        <v>363</v>
      </c>
      <c r="B1671" s="0" t="s">
        <v>875</v>
      </c>
      <c r="C1671" s="0" t="n">
        <v>2.208</v>
      </c>
      <c r="D1671" s="0" t="n">
        <v>0.246</v>
      </c>
      <c r="E1671" s="0" t="n">
        <v>0.224</v>
      </c>
      <c r="F1671" s="0" t="s">
        <v>1269</v>
      </c>
      <c r="G1671" s="0" t="n">
        <v>18</v>
      </c>
    </row>
    <row r="1672" customFormat="false" ht="12.75" hidden="false" customHeight="false" outlineLevel="0" collapsed="false">
      <c r="A1672" s="0" t="s">
        <v>363</v>
      </c>
      <c r="B1672" s="0" t="s">
        <v>880</v>
      </c>
      <c r="C1672" s="0" t="n">
        <v>0.273</v>
      </c>
      <c r="D1672" s="0" t="n">
        <v>0.039</v>
      </c>
      <c r="E1672" s="0" t="n">
        <v>0.03</v>
      </c>
      <c r="F1672" s="0" t="s">
        <v>1269</v>
      </c>
      <c r="G1672" s="0" t="n">
        <v>18</v>
      </c>
    </row>
    <row r="1673" customFormat="false" ht="12.75" hidden="false" customHeight="false" outlineLevel="0" collapsed="false">
      <c r="A1673" s="0" t="s">
        <v>363</v>
      </c>
      <c r="B1673" s="0" t="s">
        <v>878</v>
      </c>
      <c r="C1673" s="0" t="n">
        <v>0.05</v>
      </c>
      <c r="D1673" s="0" t="n">
        <v>0.006</v>
      </c>
      <c r="E1673" s="0" t="n">
        <v>0.005</v>
      </c>
      <c r="F1673" s="0" t="s">
        <v>1269</v>
      </c>
      <c r="G1673" s="0" t="n">
        <v>18</v>
      </c>
    </row>
    <row r="1674" customFormat="false" ht="12.75" hidden="false" customHeight="false" outlineLevel="0" collapsed="false">
      <c r="A1674" s="0" t="s">
        <v>363</v>
      </c>
      <c r="B1674" s="0" t="s">
        <v>882</v>
      </c>
      <c r="C1674" s="0" t="n">
        <v>1.532</v>
      </c>
      <c r="D1674" s="0" t="n">
        <v>0.171</v>
      </c>
      <c r="E1674" s="0" t="n">
        <v>0.156</v>
      </c>
      <c r="F1674" s="0" t="s">
        <v>1269</v>
      </c>
      <c r="G1674" s="0" t="n">
        <v>18</v>
      </c>
    </row>
    <row r="1675" customFormat="false" ht="12.75" hidden="false" customHeight="false" outlineLevel="0" collapsed="false">
      <c r="A1675" s="0" t="s">
        <v>363</v>
      </c>
      <c r="B1675" s="0" t="s">
        <v>884</v>
      </c>
      <c r="C1675" s="0" t="n">
        <v>0.083</v>
      </c>
      <c r="D1675" s="0" t="n">
        <v>0.012</v>
      </c>
      <c r="E1675" s="0" t="n">
        <v>0.003</v>
      </c>
      <c r="F1675" s="0" t="s">
        <v>1269</v>
      </c>
      <c r="G1675" s="0" t="n">
        <v>18</v>
      </c>
    </row>
    <row r="1676" customFormat="false" ht="12.75" hidden="false" customHeight="false" outlineLevel="0" collapsed="false">
      <c r="A1676" s="0" t="s">
        <v>363</v>
      </c>
      <c r="B1676" s="0" t="s">
        <v>886</v>
      </c>
      <c r="C1676" s="0" t="n">
        <v>0.139</v>
      </c>
      <c r="D1676" s="0" t="n">
        <v>0.02</v>
      </c>
      <c r="E1676" s="0" t="n">
        <v>0.018</v>
      </c>
      <c r="F1676" s="0" t="s">
        <v>1269</v>
      </c>
      <c r="G1676" s="0" t="n">
        <v>18</v>
      </c>
    </row>
    <row r="1677" customFormat="false" ht="12.75" hidden="false" customHeight="false" outlineLevel="0" collapsed="false">
      <c r="A1677" s="0" t="s">
        <v>363</v>
      </c>
      <c r="B1677" s="0" t="s">
        <v>895</v>
      </c>
      <c r="C1677" s="0" t="n">
        <v>0.661</v>
      </c>
      <c r="D1677" s="0" t="n">
        <v>0.096</v>
      </c>
      <c r="E1677" s="0" t="n">
        <v>0.109</v>
      </c>
      <c r="F1677" s="0" t="s">
        <v>1269</v>
      </c>
      <c r="G1677" s="0" t="n">
        <v>18</v>
      </c>
    </row>
    <row r="1678" customFormat="false" ht="12.75" hidden="false" customHeight="false" outlineLevel="0" collapsed="false">
      <c r="A1678" s="0" t="s">
        <v>363</v>
      </c>
      <c r="B1678" s="0" t="s">
        <v>888</v>
      </c>
      <c r="C1678" s="0" t="n">
        <v>0.223</v>
      </c>
      <c r="D1678" s="0" t="n">
        <v>0.025</v>
      </c>
      <c r="E1678" s="0" t="n">
        <v>0.023</v>
      </c>
      <c r="F1678" s="0" t="s">
        <v>1269</v>
      </c>
      <c r="G1678" s="0" t="n">
        <v>18</v>
      </c>
    </row>
    <row r="1679" customFormat="false" ht="12.75" hidden="false" customHeight="false" outlineLevel="0" collapsed="false">
      <c r="A1679" s="0" t="s">
        <v>363</v>
      </c>
      <c r="B1679" s="0" t="s">
        <v>890</v>
      </c>
      <c r="C1679" s="0" t="n">
        <v>0.05</v>
      </c>
      <c r="D1679" s="0" t="n">
        <v>0.006</v>
      </c>
      <c r="E1679" s="0" t="n">
        <v>0.005</v>
      </c>
      <c r="F1679" s="0" t="s">
        <v>1269</v>
      </c>
      <c r="G1679" s="0" t="n">
        <v>18</v>
      </c>
    </row>
    <row r="1680" customFormat="false" ht="12.75" hidden="false" customHeight="false" outlineLevel="0" collapsed="false">
      <c r="A1680" s="0" t="s">
        <v>363</v>
      </c>
      <c r="B1680" s="0" t="s">
        <v>897</v>
      </c>
      <c r="C1680" s="0" t="n">
        <v>0.045</v>
      </c>
      <c r="D1680" s="0" t="n">
        <v>0.006</v>
      </c>
      <c r="E1680" s="0" t="n">
        <v>0.007</v>
      </c>
      <c r="F1680" s="0" t="s">
        <v>1269</v>
      </c>
      <c r="G1680" s="0" t="n">
        <v>18</v>
      </c>
    </row>
    <row r="1681" customFormat="false" ht="12.75" hidden="false" customHeight="false" outlineLevel="0" collapsed="false">
      <c r="A1681" s="0" t="s">
        <v>363</v>
      </c>
      <c r="B1681" s="0" t="s">
        <v>892</v>
      </c>
      <c r="C1681" s="0" t="n">
        <v>0</v>
      </c>
      <c r="D1681" s="0" t="n">
        <v>0</v>
      </c>
      <c r="E1681" s="0" t="n">
        <v>0</v>
      </c>
      <c r="F1681" s="0" t="s">
        <v>1269</v>
      </c>
      <c r="G1681" s="0" t="n">
        <v>18</v>
      </c>
    </row>
    <row r="1682" customFormat="false" ht="12.75" hidden="false" customHeight="false" outlineLevel="0" collapsed="false">
      <c r="A1682" s="0" t="s">
        <v>363</v>
      </c>
      <c r="B1682" s="0" t="s">
        <v>903</v>
      </c>
      <c r="C1682" s="0" t="n">
        <v>2.083</v>
      </c>
      <c r="D1682" s="0" t="n">
        <v>0.232</v>
      </c>
      <c r="E1682" s="0" t="n">
        <v>0.212</v>
      </c>
      <c r="F1682" s="0" t="s">
        <v>1269</v>
      </c>
      <c r="G1682" s="0" t="n">
        <v>18</v>
      </c>
    </row>
    <row r="1683" customFormat="false" ht="12.75" hidden="false" customHeight="false" outlineLevel="0" collapsed="false">
      <c r="A1683" s="0" t="s">
        <v>363</v>
      </c>
      <c r="B1683" s="0" t="s">
        <v>901</v>
      </c>
      <c r="C1683" s="0" t="n">
        <v>0</v>
      </c>
      <c r="D1683" s="0" t="n">
        <v>0</v>
      </c>
      <c r="E1683" s="0" t="n">
        <v>0</v>
      </c>
      <c r="F1683" s="0" t="s">
        <v>1269</v>
      </c>
      <c r="G1683" s="0" t="n">
        <v>18</v>
      </c>
    </row>
    <row r="1684" customFormat="false" ht="12.75" hidden="false" customHeight="false" outlineLevel="0" collapsed="false">
      <c r="A1684" s="0" t="s">
        <v>363</v>
      </c>
      <c r="B1684" s="0" t="s">
        <v>899</v>
      </c>
      <c r="C1684" s="0" t="n">
        <v>2.285</v>
      </c>
      <c r="D1684" s="0" t="n">
        <v>0.255</v>
      </c>
      <c r="E1684" s="0" t="n">
        <v>0.232</v>
      </c>
      <c r="F1684" s="0" t="s">
        <v>1269</v>
      </c>
      <c r="G1684" s="0" t="n">
        <v>18</v>
      </c>
    </row>
    <row r="1685" customFormat="false" ht="12.75" hidden="false" customHeight="false" outlineLevel="0" collapsed="false">
      <c r="A1685" s="0" t="s">
        <v>363</v>
      </c>
      <c r="B1685" s="0" t="s">
        <v>907</v>
      </c>
      <c r="C1685" s="0" t="n">
        <v>0.033</v>
      </c>
      <c r="D1685" s="0" t="n">
        <v>0.004</v>
      </c>
      <c r="E1685" s="0" t="n">
        <v>0.003</v>
      </c>
      <c r="F1685" s="0" t="s">
        <v>1269</v>
      </c>
      <c r="G1685" s="0" t="n">
        <v>18</v>
      </c>
    </row>
    <row r="1686" customFormat="false" ht="12.75" hidden="false" customHeight="false" outlineLevel="0" collapsed="false">
      <c r="A1686" s="0" t="s">
        <v>363</v>
      </c>
      <c r="B1686" s="0" t="s">
        <v>909</v>
      </c>
      <c r="C1686" s="0" t="n">
        <v>3.111</v>
      </c>
      <c r="D1686" s="0" t="n">
        <v>0.347</v>
      </c>
      <c r="E1686" s="0" t="n">
        <v>0.316</v>
      </c>
      <c r="F1686" s="0" t="s">
        <v>1269</v>
      </c>
      <c r="G1686" s="0" t="n">
        <v>18</v>
      </c>
    </row>
    <row r="1687" customFormat="false" ht="12.75" hidden="false" customHeight="false" outlineLevel="0" collapsed="false">
      <c r="A1687" s="0" t="s">
        <v>363</v>
      </c>
      <c r="B1687" s="0" t="s">
        <v>905</v>
      </c>
      <c r="C1687" s="0" t="n">
        <v>2.432</v>
      </c>
      <c r="D1687" s="0" t="n">
        <v>0.271</v>
      </c>
      <c r="E1687" s="0" t="n">
        <v>0.247</v>
      </c>
      <c r="F1687" s="0" t="s">
        <v>1269</v>
      </c>
      <c r="G1687" s="0" t="n">
        <v>18</v>
      </c>
    </row>
    <row r="1688" customFormat="false" ht="12.75" hidden="false" customHeight="false" outlineLevel="0" collapsed="false">
      <c r="A1688" s="0" t="s">
        <v>363</v>
      </c>
      <c r="B1688" s="0" t="s">
        <v>912</v>
      </c>
      <c r="C1688" s="0" t="n">
        <v>1.34</v>
      </c>
      <c r="D1688" s="0" t="n">
        <v>0.149</v>
      </c>
      <c r="E1688" s="0" t="n">
        <v>0.136</v>
      </c>
      <c r="F1688" s="0" t="s">
        <v>1269</v>
      </c>
      <c r="G1688" s="0" t="n">
        <v>18</v>
      </c>
    </row>
    <row r="1689" customFormat="false" ht="12.75" hidden="false" customHeight="false" outlineLevel="0" collapsed="false">
      <c r="A1689" s="0" t="s">
        <v>363</v>
      </c>
      <c r="B1689" s="0" t="s">
        <v>914</v>
      </c>
      <c r="C1689" s="0" t="n">
        <v>0.533</v>
      </c>
      <c r="D1689" s="0" t="n">
        <v>0.059</v>
      </c>
      <c r="E1689" s="0" t="n">
        <v>0.054</v>
      </c>
      <c r="F1689" s="0" t="s">
        <v>1269</v>
      </c>
      <c r="G1689" s="0" t="n">
        <v>18</v>
      </c>
    </row>
    <row r="1690" customFormat="false" ht="12.75" hidden="false" customHeight="false" outlineLevel="0" collapsed="false">
      <c r="A1690" s="0" t="s">
        <v>363</v>
      </c>
      <c r="B1690" s="0" t="s">
        <v>916</v>
      </c>
      <c r="C1690" s="0" t="n">
        <v>0.332</v>
      </c>
      <c r="D1690" s="0" t="n">
        <v>0.037</v>
      </c>
      <c r="E1690" s="0" t="n">
        <v>0.034</v>
      </c>
      <c r="F1690" s="0" t="s">
        <v>1269</v>
      </c>
      <c r="G1690" s="0" t="n">
        <v>18</v>
      </c>
    </row>
    <row r="1691" customFormat="false" ht="12.75" hidden="false" customHeight="false" outlineLevel="0" collapsed="false">
      <c r="A1691" s="0" t="s">
        <v>363</v>
      </c>
      <c r="B1691" s="0" t="s">
        <v>918</v>
      </c>
      <c r="C1691" s="0" t="n">
        <v>0.537</v>
      </c>
      <c r="D1691" s="0" t="n">
        <v>0.06</v>
      </c>
      <c r="E1691" s="0" t="n">
        <v>0.055</v>
      </c>
      <c r="F1691" s="0" t="s">
        <v>1269</v>
      </c>
      <c r="G1691" s="0" t="n">
        <v>18</v>
      </c>
    </row>
    <row r="1692" customFormat="false" ht="12.75" hidden="false" customHeight="false" outlineLevel="0" collapsed="false">
      <c r="A1692" s="0" t="s">
        <v>363</v>
      </c>
      <c r="B1692" s="0" t="s">
        <v>920</v>
      </c>
      <c r="C1692" s="0" t="n">
        <v>0.055</v>
      </c>
      <c r="D1692" s="0" t="n">
        <v>0.006</v>
      </c>
      <c r="E1692" s="0" t="n">
        <v>0.006</v>
      </c>
      <c r="F1692" s="0" t="s">
        <v>1269</v>
      </c>
      <c r="G1692" s="0" t="n">
        <v>18</v>
      </c>
    </row>
    <row r="1693" customFormat="false" ht="12.75" hidden="false" customHeight="false" outlineLevel="0" collapsed="false">
      <c r="A1693" s="0" t="s">
        <v>363</v>
      </c>
      <c r="B1693" s="0" t="s">
        <v>922</v>
      </c>
      <c r="C1693" s="0" t="n">
        <v>0</v>
      </c>
      <c r="D1693" s="0" t="n">
        <v>0</v>
      </c>
      <c r="E1693" s="0" t="n">
        <v>0</v>
      </c>
      <c r="F1693" s="0" t="s">
        <v>1269</v>
      </c>
      <c r="G1693" s="0" t="n">
        <v>18</v>
      </c>
    </row>
    <row r="1694" customFormat="false" ht="12.75" hidden="false" customHeight="false" outlineLevel="0" collapsed="false">
      <c r="A1694" s="0" t="s">
        <v>363</v>
      </c>
      <c r="B1694" s="0" t="s">
        <v>924</v>
      </c>
      <c r="C1694" s="0" t="n">
        <v>1.456</v>
      </c>
      <c r="D1694" s="0" t="n">
        <v>0.162</v>
      </c>
      <c r="E1694" s="0" t="n">
        <v>0.148</v>
      </c>
      <c r="F1694" s="0" t="s">
        <v>1269</v>
      </c>
      <c r="G1694" s="0" t="n">
        <v>18</v>
      </c>
    </row>
    <row r="1695" customFormat="false" ht="12.75" hidden="false" customHeight="false" outlineLevel="0" collapsed="false">
      <c r="A1695" s="0" t="s">
        <v>363</v>
      </c>
      <c r="B1695" s="0" t="s">
        <v>927</v>
      </c>
      <c r="C1695" s="0" t="n">
        <v>1.153</v>
      </c>
      <c r="D1695" s="0" t="n">
        <v>0.129</v>
      </c>
      <c r="E1695" s="0" t="n">
        <v>0.117</v>
      </c>
      <c r="F1695" s="0" t="s">
        <v>1269</v>
      </c>
      <c r="G1695" s="0" t="n">
        <v>18</v>
      </c>
    </row>
    <row r="1696" customFormat="false" ht="12.75" hidden="false" customHeight="false" outlineLevel="0" collapsed="false">
      <c r="A1696" s="0" t="s">
        <v>363</v>
      </c>
      <c r="B1696" s="0" t="s">
        <v>930</v>
      </c>
      <c r="C1696" s="0" t="n">
        <v>0.153</v>
      </c>
      <c r="D1696" s="0" t="n">
        <v>0.022</v>
      </c>
      <c r="E1696" s="0" t="n">
        <v>0.025</v>
      </c>
      <c r="F1696" s="0" t="s">
        <v>1269</v>
      </c>
      <c r="G1696" s="0" t="n">
        <v>18</v>
      </c>
    </row>
    <row r="1697" customFormat="false" ht="12.75" hidden="false" customHeight="false" outlineLevel="0" collapsed="false">
      <c r="A1697" s="0" t="s">
        <v>363</v>
      </c>
      <c r="B1697" s="0" t="s">
        <v>932</v>
      </c>
      <c r="C1697" s="0" t="n">
        <v>0</v>
      </c>
      <c r="D1697" s="0" t="n">
        <v>0</v>
      </c>
      <c r="E1697" s="0" t="n">
        <v>0</v>
      </c>
      <c r="F1697" s="0" t="s">
        <v>1269</v>
      </c>
      <c r="G1697" s="0" t="n">
        <v>18</v>
      </c>
    </row>
    <row r="1698" customFormat="false" ht="12.75" hidden="false" customHeight="false" outlineLevel="0" collapsed="false">
      <c r="A1698" s="0" t="s">
        <v>363</v>
      </c>
      <c r="B1698" s="0" t="s">
        <v>954</v>
      </c>
      <c r="C1698" s="0" t="n">
        <v>0.016</v>
      </c>
      <c r="D1698" s="0" t="n">
        <v>0.002</v>
      </c>
      <c r="E1698" s="0" t="n">
        <v>0.009</v>
      </c>
      <c r="F1698" s="0" t="s">
        <v>1269</v>
      </c>
      <c r="G1698" s="0" t="n">
        <v>18</v>
      </c>
    </row>
    <row r="1699" customFormat="false" ht="12.75" hidden="false" customHeight="false" outlineLevel="0" collapsed="false">
      <c r="A1699" s="0" t="s">
        <v>363</v>
      </c>
      <c r="B1699" s="0" t="s">
        <v>956</v>
      </c>
      <c r="C1699" s="0" t="n">
        <v>0.035</v>
      </c>
      <c r="D1699" s="0" t="n">
        <v>0.005</v>
      </c>
      <c r="E1699" s="0" t="n">
        <v>0.008</v>
      </c>
      <c r="F1699" s="0" t="s">
        <v>1269</v>
      </c>
      <c r="G1699" s="0" t="n">
        <v>18</v>
      </c>
    </row>
    <row r="1700" customFormat="false" ht="12.75" hidden="false" customHeight="false" outlineLevel="0" collapsed="false">
      <c r="A1700" s="0" t="s">
        <v>363</v>
      </c>
      <c r="B1700" s="0" t="s">
        <v>934</v>
      </c>
      <c r="C1700" s="0" t="n">
        <v>1.336</v>
      </c>
      <c r="D1700" s="0" t="n">
        <v>0.149</v>
      </c>
      <c r="E1700" s="0" t="n">
        <v>0.136</v>
      </c>
      <c r="F1700" s="0" t="s">
        <v>1269</v>
      </c>
      <c r="G1700" s="0" t="n">
        <v>18</v>
      </c>
    </row>
    <row r="1701" customFormat="false" ht="12.75" hidden="false" customHeight="false" outlineLevel="0" collapsed="false">
      <c r="A1701" s="0" t="s">
        <v>363</v>
      </c>
      <c r="B1701" s="0" t="s">
        <v>937</v>
      </c>
      <c r="C1701" s="0" t="n">
        <v>0.633</v>
      </c>
      <c r="D1701" s="0" t="n">
        <v>0.071</v>
      </c>
      <c r="E1701" s="0" t="n">
        <v>0.064</v>
      </c>
      <c r="F1701" s="0" t="s">
        <v>1269</v>
      </c>
      <c r="G1701" s="0" t="n">
        <v>18</v>
      </c>
    </row>
    <row r="1702" customFormat="false" ht="12.75" hidden="false" customHeight="false" outlineLevel="0" collapsed="false">
      <c r="A1702" s="0" t="s">
        <v>363</v>
      </c>
      <c r="B1702" s="0" t="s">
        <v>945</v>
      </c>
      <c r="C1702" s="0" t="n">
        <v>1.032</v>
      </c>
      <c r="D1702" s="0" t="n">
        <v>0.115</v>
      </c>
      <c r="E1702" s="0" t="n">
        <v>0.105</v>
      </c>
      <c r="F1702" s="0" t="s">
        <v>1269</v>
      </c>
      <c r="G1702" s="0" t="n">
        <v>18</v>
      </c>
    </row>
    <row r="1703" customFormat="false" ht="12.75" hidden="false" customHeight="false" outlineLevel="0" collapsed="false">
      <c r="A1703" s="0" t="s">
        <v>363</v>
      </c>
      <c r="B1703" s="0" t="s">
        <v>939</v>
      </c>
      <c r="C1703" s="0" t="n">
        <v>1.808</v>
      </c>
      <c r="D1703" s="0" t="n">
        <v>0.202</v>
      </c>
      <c r="E1703" s="0" t="n">
        <v>0.184</v>
      </c>
      <c r="F1703" s="0" t="s">
        <v>1269</v>
      </c>
      <c r="G1703" s="0" t="n">
        <v>18</v>
      </c>
    </row>
    <row r="1704" customFormat="false" ht="12.75" hidden="false" customHeight="false" outlineLevel="0" collapsed="false">
      <c r="A1704" s="0" t="s">
        <v>363</v>
      </c>
      <c r="B1704" s="0" t="s">
        <v>942</v>
      </c>
      <c r="C1704" s="0" t="n">
        <v>0.675</v>
      </c>
      <c r="D1704" s="0" t="n">
        <v>0.075</v>
      </c>
      <c r="E1704" s="0" t="n">
        <v>0.068</v>
      </c>
      <c r="F1704" s="0" t="s">
        <v>1269</v>
      </c>
      <c r="G1704" s="0" t="n">
        <v>18</v>
      </c>
    </row>
    <row r="1705" customFormat="false" ht="12.75" hidden="false" customHeight="false" outlineLevel="0" collapsed="false">
      <c r="A1705" s="0" t="s">
        <v>363</v>
      </c>
      <c r="B1705" s="0" t="s">
        <v>948</v>
      </c>
      <c r="C1705" s="0" t="n">
        <v>1.364</v>
      </c>
      <c r="D1705" s="0" t="n">
        <v>0.152</v>
      </c>
      <c r="E1705" s="0" t="n">
        <v>0.138</v>
      </c>
      <c r="F1705" s="0" t="s">
        <v>1269</v>
      </c>
      <c r="G1705" s="0" t="n">
        <v>18</v>
      </c>
    </row>
    <row r="1706" customFormat="false" ht="12.75" hidden="false" customHeight="false" outlineLevel="0" collapsed="false">
      <c r="A1706" s="0" t="s">
        <v>363</v>
      </c>
      <c r="B1706" s="0" t="s">
        <v>950</v>
      </c>
      <c r="C1706" s="0" t="n">
        <v>0</v>
      </c>
      <c r="D1706" s="0" t="n">
        <v>0</v>
      </c>
      <c r="E1706" s="0" t="n">
        <v>0</v>
      </c>
      <c r="F1706" s="0" t="s">
        <v>1269</v>
      </c>
      <c r="G1706" s="0" t="n">
        <v>18</v>
      </c>
    </row>
    <row r="1707" customFormat="false" ht="12.75" hidden="false" customHeight="false" outlineLevel="0" collapsed="false">
      <c r="A1707" s="0" t="s">
        <v>363</v>
      </c>
      <c r="B1707" s="0" t="s">
        <v>952</v>
      </c>
      <c r="C1707" s="0" t="n">
        <v>0</v>
      </c>
      <c r="D1707" s="0" t="n">
        <v>0</v>
      </c>
      <c r="E1707" s="0" t="n">
        <v>0.022</v>
      </c>
      <c r="F1707" s="0" t="s">
        <v>1269</v>
      </c>
      <c r="G1707" s="0" t="n">
        <v>18</v>
      </c>
    </row>
    <row r="1708" customFormat="false" ht="12.75" hidden="false" customHeight="false" outlineLevel="0" collapsed="false">
      <c r="A1708" s="0" t="s">
        <v>363</v>
      </c>
      <c r="B1708" s="0" t="s">
        <v>958</v>
      </c>
      <c r="C1708" s="0" t="n">
        <v>0</v>
      </c>
      <c r="D1708" s="0" t="n">
        <v>0</v>
      </c>
      <c r="E1708" s="0" t="n">
        <v>0</v>
      </c>
      <c r="F1708" s="0" t="s">
        <v>1269</v>
      </c>
      <c r="G1708" s="0" t="n">
        <v>18</v>
      </c>
    </row>
    <row r="1709" customFormat="false" ht="12.75" hidden="false" customHeight="false" outlineLevel="0" collapsed="false">
      <c r="A1709" s="0" t="s">
        <v>363</v>
      </c>
      <c r="B1709" s="0" t="s">
        <v>966</v>
      </c>
      <c r="C1709" s="0" t="n">
        <v>0.167</v>
      </c>
      <c r="D1709" s="0" t="n">
        <v>0.024</v>
      </c>
      <c r="E1709" s="0" t="n">
        <v>0.027</v>
      </c>
      <c r="F1709" s="0" t="s">
        <v>1269</v>
      </c>
      <c r="G1709" s="0" t="n">
        <v>18</v>
      </c>
    </row>
    <row r="1710" customFormat="false" ht="12.75" hidden="false" customHeight="false" outlineLevel="0" collapsed="false">
      <c r="A1710" s="0" t="s">
        <v>363</v>
      </c>
      <c r="B1710" s="0" t="s">
        <v>960</v>
      </c>
      <c r="C1710" s="0" t="n">
        <v>0.198</v>
      </c>
      <c r="D1710" s="0" t="n">
        <v>0.022</v>
      </c>
      <c r="E1710" s="0" t="n">
        <v>0.02</v>
      </c>
      <c r="F1710" s="0" t="s">
        <v>1269</v>
      </c>
      <c r="G1710" s="0" t="n">
        <v>18</v>
      </c>
    </row>
    <row r="1711" customFormat="false" ht="12.75" hidden="false" customHeight="false" outlineLevel="0" collapsed="false">
      <c r="A1711" s="0" t="s">
        <v>363</v>
      </c>
      <c r="B1711" s="0" t="s">
        <v>962</v>
      </c>
      <c r="C1711" s="0" t="n">
        <v>0.11</v>
      </c>
      <c r="D1711" s="0" t="n">
        <v>0.016</v>
      </c>
      <c r="E1711" s="0" t="n">
        <v>0.012</v>
      </c>
      <c r="F1711" s="0" t="s">
        <v>1269</v>
      </c>
      <c r="G1711" s="0" t="n">
        <v>18</v>
      </c>
    </row>
    <row r="1712" customFormat="false" ht="12.75" hidden="false" customHeight="false" outlineLevel="0" collapsed="false">
      <c r="A1712" s="0" t="s">
        <v>363</v>
      </c>
      <c r="B1712" s="0" t="s">
        <v>964</v>
      </c>
      <c r="C1712" s="0" t="n">
        <v>0</v>
      </c>
      <c r="D1712" s="0" t="n">
        <v>0</v>
      </c>
      <c r="E1712" s="0" t="n">
        <v>0</v>
      </c>
      <c r="F1712" s="0" t="s">
        <v>1269</v>
      </c>
      <c r="G1712" s="0" t="n">
        <v>18</v>
      </c>
    </row>
    <row r="1713" customFormat="false" ht="12.75" hidden="false" customHeight="false" outlineLevel="0" collapsed="false">
      <c r="A1713" s="0" t="s">
        <v>363</v>
      </c>
      <c r="B1713" s="0" t="s">
        <v>968</v>
      </c>
      <c r="C1713" s="0" t="n">
        <v>0.597</v>
      </c>
      <c r="D1713" s="0" t="n">
        <v>0.067</v>
      </c>
      <c r="E1713" s="0" t="n">
        <v>0.061</v>
      </c>
      <c r="F1713" s="0" t="s">
        <v>1269</v>
      </c>
      <c r="G1713" s="0" t="n">
        <v>18</v>
      </c>
    </row>
    <row r="1714" customFormat="false" ht="12.75" hidden="false" customHeight="false" outlineLevel="0" collapsed="false">
      <c r="A1714" s="0" t="s">
        <v>363</v>
      </c>
      <c r="B1714" s="0" t="s">
        <v>970</v>
      </c>
      <c r="C1714" s="0" t="n">
        <v>0</v>
      </c>
      <c r="D1714" s="0" t="n">
        <v>0</v>
      </c>
      <c r="E1714" s="0" t="n">
        <v>0</v>
      </c>
      <c r="F1714" s="0" t="s">
        <v>1269</v>
      </c>
      <c r="G1714" s="0" t="n">
        <v>18</v>
      </c>
    </row>
    <row r="1715" customFormat="false" ht="12.75" hidden="false" customHeight="false" outlineLevel="0" collapsed="false">
      <c r="A1715" s="0" t="s">
        <v>363</v>
      </c>
      <c r="B1715" s="0" t="s">
        <v>972</v>
      </c>
      <c r="C1715" s="0" t="n">
        <v>2.294</v>
      </c>
      <c r="D1715" s="0" t="n">
        <v>0.256</v>
      </c>
      <c r="E1715" s="0" t="n">
        <v>0.233</v>
      </c>
      <c r="F1715" s="0" t="s">
        <v>1269</v>
      </c>
      <c r="G1715" s="0" t="n">
        <v>18</v>
      </c>
    </row>
    <row r="1716" customFormat="false" ht="12.75" hidden="false" customHeight="false" outlineLevel="0" collapsed="false">
      <c r="A1716" s="0" t="s">
        <v>363</v>
      </c>
      <c r="B1716" s="0" t="s">
        <v>974</v>
      </c>
      <c r="C1716" s="0" t="n">
        <v>0.013</v>
      </c>
      <c r="D1716" s="0" t="n">
        <v>0.002</v>
      </c>
      <c r="E1716" s="0" t="n">
        <v>0</v>
      </c>
      <c r="F1716" s="0" t="s">
        <v>1269</v>
      </c>
      <c r="G1716" s="0" t="n">
        <v>18</v>
      </c>
    </row>
    <row r="1717" customFormat="false" ht="12.75" hidden="false" customHeight="false" outlineLevel="0" collapsed="false">
      <c r="A1717" s="0" t="s">
        <v>363</v>
      </c>
      <c r="B1717" s="0" t="s">
        <v>976</v>
      </c>
      <c r="C1717" s="0" t="n">
        <v>1.549</v>
      </c>
      <c r="D1717" s="0" t="n">
        <v>0.173</v>
      </c>
      <c r="E1717" s="0" t="n">
        <v>0.157</v>
      </c>
      <c r="F1717" s="0" t="s">
        <v>1269</v>
      </c>
      <c r="G1717" s="0" t="n">
        <v>18</v>
      </c>
    </row>
    <row r="1718" customFormat="false" ht="12.75" hidden="false" customHeight="false" outlineLevel="0" collapsed="false">
      <c r="A1718" s="0" t="s">
        <v>363</v>
      </c>
      <c r="B1718" s="0" t="s">
        <v>978</v>
      </c>
      <c r="C1718" s="0" t="n">
        <v>2.733</v>
      </c>
      <c r="D1718" s="0" t="n">
        <v>0.305</v>
      </c>
      <c r="E1718" s="0" t="n">
        <v>0.277</v>
      </c>
      <c r="F1718" s="0" t="s">
        <v>1269</v>
      </c>
      <c r="G1718" s="0" t="n">
        <v>18</v>
      </c>
    </row>
    <row r="1719" customFormat="false" ht="12.75" hidden="false" customHeight="false" outlineLevel="0" collapsed="false">
      <c r="A1719" s="0" t="s">
        <v>363</v>
      </c>
      <c r="B1719" s="0" t="s">
        <v>981</v>
      </c>
      <c r="C1719" s="0" t="n">
        <v>0.085</v>
      </c>
      <c r="D1719" s="0" t="n">
        <v>0.012</v>
      </c>
      <c r="E1719" s="0" t="n">
        <v>0.014</v>
      </c>
      <c r="F1719" s="0" t="s">
        <v>1269</v>
      </c>
      <c r="G1719" s="0" t="n">
        <v>18</v>
      </c>
    </row>
    <row r="1720" customFormat="false" ht="12.75" hidden="false" customHeight="false" outlineLevel="0" collapsed="false">
      <c r="A1720" s="0" t="s">
        <v>363</v>
      </c>
      <c r="B1720" s="0" t="s">
        <v>983</v>
      </c>
      <c r="C1720" s="0" t="n">
        <v>2.363</v>
      </c>
      <c r="D1720" s="0" t="n">
        <v>0.263</v>
      </c>
      <c r="E1720" s="0" t="n">
        <v>0.24</v>
      </c>
      <c r="F1720" s="0" t="s">
        <v>1269</v>
      </c>
      <c r="G1720" s="0" t="n">
        <v>18</v>
      </c>
    </row>
    <row r="1721" customFormat="false" ht="12.75" hidden="false" customHeight="false" outlineLevel="0" collapsed="false">
      <c r="A1721" s="0" t="s">
        <v>363</v>
      </c>
      <c r="B1721" s="0" t="s">
        <v>986</v>
      </c>
      <c r="C1721" s="0" t="n">
        <v>0.089</v>
      </c>
      <c r="D1721" s="0" t="n">
        <v>0.01</v>
      </c>
      <c r="E1721" s="0" t="n">
        <v>0.009</v>
      </c>
      <c r="F1721" s="0" t="s">
        <v>1269</v>
      </c>
      <c r="G1721" s="0" t="n">
        <v>18</v>
      </c>
    </row>
    <row r="1722" customFormat="false" ht="12.75" hidden="false" customHeight="false" outlineLevel="0" collapsed="false">
      <c r="A1722" s="0" t="s">
        <v>363</v>
      </c>
      <c r="B1722" s="0" t="s">
        <v>988</v>
      </c>
      <c r="C1722" s="0" t="n">
        <v>0.092</v>
      </c>
      <c r="D1722" s="0" t="n">
        <v>0.013</v>
      </c>
      <c r="E1722" s="0" t="n">
        <v>0.015</v>
      </c>
      <c r="F1722" s="0" t="s">
        <v>1269</v>
      </c>
      <c r="G1722" s="0" t="n">
        <v>18</v>
      </c>
    </row>
    <row r="1723" customFormat="false" ht="12.75" hidden="false" customHeight="false" outlineLevel="0" collapsed="false">
      <c r="A1723" s="0" t="s">
        <v>363</v>
      </c>
      <c r="B1723" s="0" t="s">
        <v>990</v>
      </c>
      <c r="C1723" s="0" t="n">
        <v>0.077</v>
      </c>
      <c r="D1723" s="0" t="n">
        <v>0.011</v>
      </c>
      <c r="E1723" s="0" t="n">
        <v>0.021</v>
      </c>
      <c r="F1723" s="0" t="s">
        <v>1269</v>
      </c>
      <c r="G1723" s="0" t="n">
        <v>18</v>
      </c>
    </row>
    <row r="1724" customFormat="false" ht="12.75" hidden="false" customHeight="false" outlineLevel="0" collapsed="false">
      <c r="A1724" s="0" t="s">
        <v>363</v>
      </c>
      <c r="B1724" s="0" t="s">
        <v>992</v>
      </c>
      <c r="C1724" s="0" t="n">
        <v>0.424</v>
      </c>
      <c r="D1724" s="0" t="n">
        <v>0.047</v>
      </c>
      <c r="E1724" s="0" t="n">
        <v>0.043</v>
      </c>
      <c r="F1724" s="0" t="s">
        <v>1269</v>
      </c>
      <c r="G1724" s="0" t="n">
        <v>18</v>
      </c>
    </row>
    <row r="1725" customFormat="false" ht="12.75" hidden="false" customHeight="false" outlineLevel="0" collapsed="false">
      <c r="A1725" s="0" t="s">
        <v>363</v>
      </c>
      <c r="B1725" s="0" t="s">
        <v>996</v>
      </c>
      <c r="C1725" s="0" t="n">
        <v>1.174</v>
      </c>
      <c r="D1725" s="0" t="n">
        <v>0.131</v>
      </c>
      <c r="E1725" s="0" t="n">
        <v>0.119</v>
      </c>
      <c r="F1725" s="0" t="s">
        <v>1269</v>
      </c>
      <c r="G1725" s="0" t="n">
        <v>18</v>
      </c>
    </row>
    <row r="1726" customFormat="false" ht="12.75" hidden="false" customHeight="false" outlineLevel="0" collapsed="false">
      <c r="A1726" s="0" t="s">
        <v>363</v>
      </c>
      <c r="B1726" s="0" t="s">
        <v>994</v>
      </c>
      <c r="C1726" s="0" t="n">
        <v>0.065</v>
      </c>
      <c r="D1726" s="0" t="n">
        <v>0.007</v>
      </c>
      <c r="E1726" s="0" t="n">
        <v>0.007</v>
      </c>
      <c r="F1726" s="0" t="s">
        <v>1269</v>
      </c>
      <c r="G1726" s="0" t="n">
        <v>18</v>
      </c>
    </row>
    <row r="1727" customFormat="false" ht="12.75" hidden="false" customHeight="false" outlineLevel="0" collapsed="false">
      <c r="A1727" s="0" t="s">
        <v>363</v>
      </c>
      <c r="B1727" s="0" t="s">
        <v>998</v>
      </c>
      <c r="C1727" s="0" t="n">
        <v>1.251</v>
      </c>
      <c r="D1727" s="0" t="n">
        <v>0.14</v>
      </c>
      <c r="E1727" s="0" t="n">
        <v>0.127</v>
      </c>
      <c r="F1727" s="0" t="s">
        <v>1269</v>
      </c>
      <c r="G1727" s="0" t="n">
        <v>18</v>
      </c>
    </row>
    <row r="1728" customFormat="false" ht="12.75" hidden="false" customHeight="false" outlineLevel="0" collapsed="false">
      <c r="A1728" s="0" t="s">
        <v>363</v>
      </c>
      <c r="B1728" s="0" t="s">
        <v>1000</v>
      </c>
      <c r="C1728" s="0" t="n">
        <v>1.964</v>
      </c>
      <c r="D1728" s="0" t="n">
        <v>0.219</v>
      </c>
      <c r="E1728" s="0" t="n">
        <v>0.199</v>
      </c>
      <c r="F1728" s="0" t="s">
        <v>1269</v>
      </c>
      <c r="G1728" s="0" t="n">
        <v>18</v>
      </c>
    </row>
    <row r="1729" customFormat="false" ht="12.75" hidden="false" customHeight="false" outlineLevel="0" collapsed="false">
      <c r="A1729" s="0" t="s">
        <v>363</v>
      </c>
      <c r="B1729" s="0" t="s">
        <v>1005</v>
      </c>
      <c r="C1729" s="0" t="n">
        <v>0.374</v>
      </c>
      <c r="D1729" s="0" t="n">
        <v>0.042</v>
      </c>
      <c r="E1729" s="0" t="n">
        <v>0.038</v>
      </c>
      <c r="F1729" s="0" t="s">
        <v>1269</v>
      </c>
      <c r="G1729" s="0" t="n">
        <v>18</v>
      </c>
    </row>
    <row r="1730" customFormat="false" ht="12.75" hidden="false" customHeight="false" outlineLevel="0" collapsed="false">
      <c r="A1730" s="0" t="s">
        <v>363</v>
      </c>
      <c r="B1730" s="0" t="s">
        <v>1015</v>
      </c>
      <c r="C1730" s="0" t="n">
        <v>-0.009</v>
      </c>
      <c r="D1730" s="0" t="n">
        <v>-0.001</v>
      </c>
      <c r="E1730" s="0" t="n">
        <v>-0.001</v>
      </c>
      <c r="F1730" s="0" t="s">
        <v>1269</v>
      </c>
      <c r="G1730" s="0" t="n">
        <v>18</v>
      </c>
    </row>
    <row r="1731" customFormat="false" ht="12.75" hidden="false" customHeight="false" outlineLevel="0" collapsed="false">
      <c r="A1731" s="0" t="s">
        <v>363</v>
      </c>
      <c r="B1731" s="0" t="s">
        <v>1003</v>
      </c>
      <c r="C1731" s="0" t="n">
        <v>0.186</v>
      </c>
      <c r="D1731" s="0" t="n">
        <v>0.021</v>
      </c>
      <c r="E1731" s="0" t="n">
        <v>0.019</v>
      </c>
      <c r="F1731" s="0" t="s">
        <v>1269</v>
      </c>
      <c r="G1731" s="0" t="n">
        <v>18</v>
      </c>
    </row>
    <row r="1732" customFormat="false" ht="12.75" hidden="false" customHeight="false" outlineLevel="0" collapsed="false">
      <c r="A1732" s="0" t="s">
        <v>363</v>
      </c>
      <c r="B1732" s="0" t="s">
        <v>1038</v>
      </c>
      <c r="C1732" s="0" t="n">
        <v>0.256</v>
      </c>
      <c r="D1732" s="0" t="n">
        <v>0.037</v>
      </c>
      <c r="E1732" s="0" t="n">
        <v>0.042</v>
      </c>
      <c r="F1732" s="0" t="s">
        <v>1269</v>
      </c>
      <c r="G1732" s="0" t="n">
        <v>18</v>
      </c>
    </row>
    <row r="1733" customFormat="false" ht="12.75" hidden="false" customHeight="false" outlineLevel="0" collapsed="false">
      <c r="A1733" s="0" t="s">
        <v>363</v>
      </c>
      <c r="B1733" s="0" t="s">
        <v>1046</v>
      </c>
      <c r="C1733" s="0" t="n">
        <v>0</v>
      </c>
      <c r="D1733" s="0" t="n">
        <v>0</v>
      </c>
      <c r="E1733" s="0" t="n">
        <v>0</v>
      </c>
      <c r="F1733" s="0" t="s">
        <v>1269</v>
      </c>
      <c r="G1733" s="0" t="n">
        <v>18</v>
      </c>
    </row>
    <row r="1734" customFormat="false" ht="12.75" hidden="false" customHeight="false" outlineLevel="0" collapsed="false">
      <c r="A1734" s="0" t="s">
        <v>363</v>
      </c>
      <c r="B1734" s="0" t="s">
        <v>1063</v>
      </c>
      <c r="C1734" s="0" t="n">
        <v>1.032</v>
      </c>
      <c r="D1734" s="0" t="n">
        <v>0.115</v>
      </c>
      <c r="E1734" s="0" t="n">
        <v>0.105</v>
      </c>
      <c r="F1734" s="0" t="s">
        <v>1269</v>
      </c>
      <c r="G1734" s="0" t="n">
        <v>18</v>
      </c>
    </row>
    <row r="1735" customFormat="false" ht="12.75" hidden="false" customHeight="false" outlineLevel="0" collapsed="false">
      <c r="A1735" s="0" t="s">
        <v>363</v>
      </c>
      <c r="B1735" s="0" t="s">
        <v>1007</v>
      </c>
      <c r="C1735" s="0" t="n">
        <v>0.735</v>
      </c>
      <c r="D1735" s="0" t="n">
        <v>0.082</v>
      </c>
      <c r="E1735" s="0" t="n">
        <v>0.075</v>
      </c>
      <c r="F1735" s="0" t="s">
        <v>1269</v>
      </c>
      <c r="G1735" s="0" t="n">
        <v>18</v>
      </c>
    </row>
    <row r="1736" customFormat="false" ht="12.75" hidden="false" customHeight="false" outlineLevel="0" collapsed="false">
      <c r="A1736" s="0" t="s">
        <v>363</v>
      </c>
      <c r="B1736" s="0" t="s">
        <v>1010</v>
      </c>
      <c r="C1736" s="0" t="n">
        <v>1.125</v>
      </c>
      <c r="D1736" s="0" t="n">
        <v>0.125</v>
      </c>
      <c r="E1736" s="0" t="n">
        <v>0.114</v>
      </c>
      <c r="F1736" s="0" t="s">
        <v>1269</v>
      </c>
      <c r="G1736" s="0" t="n">
        <v>18</v>
      </c>
    </row>
    <row r="1737" customFormat="false" ht="12.75" hidden="false" customHeight="false" outlineLevel="0" collapsed="false">
      <c r="A1737" s="0" t="s">
        <v>363</v>
      </c>
      <c r="B1737" s="0" t="s">
        <v>1040</v>
      </c>
      <c r="C1737" s="0" t="n">
        <v>0.009</v>
      </c>
      <c r="D1737" s="0" t="n">
        <v>0.001</v>
      </c>
      <c r="E1737" s="0" t="n">
        <v>0</v>
      </c>
      <c r="F1737" s="0" t="s">
        <v>1269</v>
      </c>
      <c r="G1737" s="0" t="n">
        <v>18</v>
      </c>
    </row>
    <row r="1738" customFormat="false" ht="12.75" hidden="false" customHeight="false" outlineLevel="0" collapsed="false">
      <c r="A1738" s="0" t="s">
        <v>363</v>
      </c>
      <c r="B1738" s="0" t="s">
        <v>1042</v>
      </c>
      <c r="C1738" s="0" t="n">
        <v>0.01</v>
      </c>
      <c r="D1738" s="0" t="n">
        <v>0.001</v>
      </c>
      <c r="E1738" s="0" t="n">
        <v>0.001</v>
      </c>
      <c r="F1738" s="0" t="s">
        <v>1269</v>
      </c>
      <c r="G1738" s="0" t="n">
        <v>18</v>
      </c>
    </row>
    <row r="1739" customFormat="false" ht="12.75" hidden="false" customHeight="false" outlineLevel="0" collapsed="false">
      <c r="A1739" s="0" t="s">
        <v>363</v>
      </c>
      <c r="B1739" s="0" t="s">
        <v>1013</v>
      </c>
      <c r="C1739" s="0" t="n">
        <v>0</v>
      </c>
      <c r="D1739" s="0" t="n">
        <v>0</v>
      </c>
      <c r="E1739" s="0" t="n">
        <v>0</v>
      </c>
      <c r="F1739" s="0" t="s">
        <v>1269</v>
      </c>
      <c r="G1739" s="0" t="n">
        <v>18</v>
      </c>
    </row>
    <row r="1740" customFormat="false" ht="12.75" hidden="false" customHeight="false" outlineLevel="0" collapsed="false">
      <c r="A1740" s="0" t="s">
        <v>363</v>
      </c>
      <c r="B1740" s="0" t="s">
        <v>1017</v>
      </c>
      <c r="C1740" s="0" t="n">
        <v>0.044</v>
      </c>
      <c r="D1740" s="0" t="n">
        <v>0.006</v>
      </c>
      <c r="E1740" s="0" t="n">
        <v>0.001</v>
      </c>
      <c r="F1740" s="0" t="s">
        <v>1269</v>
      </c>
      <c r="G1740" s="0" t="n">
        <v>18</v>
      </c>
    </row>
    <row r="1741" customFormat="false" ht="12.75" hidden="false" customHeight="false" outlineLevel="0" collapsed="false">
      <c r="A1741" s="0" t="s">
        <v>363</v>
      </c>
      <c r="B1741" s="0" t="s">
        <v>1021</v>
      </c>
      <c r="C1741" s="0" t="n">
        <v>0</v>
      </c>
      <c r="D1741" s="0" t="n">
        <v>0</v>
      </c>
      <c r="E1741" s="0" t="n">
        <v>0</v>
      </c>
      <c r="F1741" s="0" t="s">
        <v>1269</v>
      </c>
      <c r="G1741" s="0" t="n">
        <v>18</v>
      </c>
    </row>
    <row r="1742" customFormat="false" ht="12.75" hidden="false" customHeight="false" outlineLevel="0" collapsed="false">
      <c r="A1742" s="0" t="s">
        <v>363</v>
      </c>
      <c r="B1742" s="0" t="s">
        <v>1019</v>
      </c>
      <c r="C1742" s="0" t="n">
        <v>0.674</v>
      </c>
      <c r="D1742" s="0" t="n">
        <v>0.075</v>
      </c>
      <c r="E1742" s="0" t="n">
        <v>0.068</v>
      </c>
      <c r="F1742" s="0" t="s">
        <v>1269</v>
      </c>
      <c r="G1742" s="0" t="n">
        <v>18</v>
      </c>
    </row>
    <row r="1743" customFormat="false" ht="12.75" hidden="false" customHeight="false" outlineLevel="0" collapsed="false">
      <c r="A1743" s="0" t="s">
        <v>363</v>
      </c>
      <c r="B1743" s="0" t="s">
        <v>1023</v>
      </c>
      <c r="C1743" s="0" t="n">
        <v>0</v>
      </c>
      <c r="D1743" s="0" t="n">
        <v>0</v>
      </c>
      <c r="E1743" s="0" t="n">
        <v>0</v>
      </c>
      <c r="F1743" s="0" t="s">
        <v>1269</v>
      </c>
      <c r="G1743" s="0" t="n">
        <v>18</v>
      </c>
    </row>
    <row r="1744" customFormat="false" ht="12.75" hidden="false" customHeight="false" outlineLevel="0" collapsed="false">
      <c r="A1744" s="0" t="s">
        <v>363</v>
      </c>
      <c r="B1744" s="0" t="s">
        <v>1044</v>
      </c>
      <c r="C1744" s="0" t="n">
        <v>0</v>
      </c>
      <c r="D1744" s="0" t="n">
        <v>0</v>
      </c>
      <c r="E1744" s="0" t="n">
        <v>0</v>
      </c>
      <c r="F1744" s="0" t="s">
        <v>1269</v>
      </c>
      <c r="G1744" s="0" t="n">
        <v>18</v>
      </c>
    </row>
    <row r="1745" customFormat="false" ht="12.75" hidden="false" customHeight="false" outlineLevel="0" collapsed="false">
      <c r="A1745" s="0" t="s">
        <v>363</v>
      </c>
      <c r="B1745" s="0" t="s">
        <v>1025</v>
      </c>
      <c r="C1745" s="0" t="n">
        <v>1.213</v>
      </c>
      <c r="D1745" s="0" t="n">
        <v>0.135</v>
      </c>
      <c r="E1745" s="0" t="n">
        <v>0.123</v>
      </c>
      <c r="F1745" s="0" t="s">
        <v>1269</v>
      </c>
      <c r="G1745" s="0" t="n">
        <v>18</v>
      </c>
    </row>
    <row r="1746" customFormat="false" ht="12.75" hidden="false" customHeight="false" outlineLevel="0" collapsed="false">
      <c r="A1746" s="0" t="s">
        <v>363</v>
      </c>
      <c r="B1746" s="0" t="s">
        <v>1027</v>
      </c>
      <c r="C1746" s="0" t="n">
        <v>0.014</v>
      </c>
      <c r="D1746" s="0" t="n">
        <v>0.002</v>
      </c>
      <c r="E1746" s="0" t="n">
        <v>0</v>
      </c>
      <c r="F1746" s="0" t="s">
        <v>1269</v>
      </c>
      <c r="G1746" s="0" t="n">
        <v>18</v>
      </c>
    </row>
    <row r="1747" customFormat="false" ht="12.75" hidden="false" customHeight="false" outlineLevel="0" collapsed="false">
      <c r="A1747" s="0" t="s">
        <v>363</v>
      </c>
      <c r="B1747" s="0" t="s">
        <v>1029</v>
      </c>
      <c r="C1747" s="0" t="n">
        <v>0.699</v>
      </c>
      <c r="D1747" s="0" t="n">
        <v>0.078</v>
      </c>
      <c r="E1747" s="0" t="n">
        <v>0.071</v>
      </c>
      <c r="F1747" s="0" t="s">
        <v>1269</v>
      </c>
      <c r="G1747" s="0" t="n">
        <v>18</v>
      </c>
    </row>
    <row r="1748" customFormat="false" ht="12.75" hidden="false" customHeight="false" outlineLevel="0" collapsed="false">
      <c r="A1748" s="0" t="s">
        <v>363</v>
      </c>
      <c r="B1748" s="0" t="s">
        <v>1033</v>
      </c>
      <c r="C1748" s="0" t="n">
        <v>0.171</v>
      </c>
      <c r="D1748" s="0" t="n">
        <v>0.025</v>
      </c>
      <c r="E1748" s="0" t="n">
        <v>0.028</v>
      </c>
      <c r="F1748" s="0" t="s">
        <v>1269</v>
      </c>
      <c r="G1748" s="0" t="n">
        <v>18</v>
      </c>
    </row>
    <row r="1749" customFormat="false" ht="12.75" hidden="false" customHeight="false" outlineLevel="0" collapsed="false">
      <c r="A1749" s="0" t="s">
        <v>363</v>
      </c>
      <c r="B1749" s="0" t="s">
        <v>1035</v>
      </c>
      <c r="C1749" s="0" t="n">
        <v>1.396</v>
      </c>
      <c r="D1749" s="0" t="n">
        <v>0.156</v>
      </c>
      <c r="E1749" s="0" t="n">
        <v>0.142</v>
      </c>
      <c r="F1749" s="0" t="s">
        <v>1269</v>
      </c>
      <c r="G1749" s="0" t="n">
        <v>18</v>
      </c>
    </row>
    <row r="1750" customFormat="false" ht="12.75" hidden="false" customHeight="false" outlineLevel="0" collapsed="false">
      <c r="A1750" s="0" t="s">
        <v>363</v>
      </c>
      <c r="B1750" s="0" t="s">
        <v>1031</v>
      </c>
      <c r="C1750" s="0" t="n">
        <v>0.463</v>
      </c>
      <c r="D1750" s="0" t="n">
        <v>0.052</v>
      </c>
      <c r="E1750" s="0" t="n">
        <v>0.047</v>
      </c>
      <c r="F1750" s="0" t="s">
        <v>1269</v>
      </c>
      <c r="G1750" s="0" t="n">
        <v>18</v>
      </c>
    </row>
    <row r="1751" customFormat="false" ht="12.75" hidden="false" customHeight="false" outlineLevel="0" collapsed="false">
      <c r="A1751" s="0" t="s">
        <v>363</v>
      </c>
      <c r="B1751" s="0" t="s">
        <v>1051</v>
      </c>
      <c r="C1751" s="0" t="n">
        <v>0.893</v>
      </c>
      <c r="D1751" s="0" t="n">
        <v>0.1</v>
      </c>
      <c r="E1751" s="0" t="n">
        <v>0.091</v>
      </c>
      <c r="F1751" s="0" t="s">
        <v>1269</v>
      </c>
      <c r="G1751" s="0" t="n">
        <v>18</v>
      </c>
    </row>
    <row r="1752" customFormat="false" ht="12.75" hidden="false" customHeight="false" outlineLevel="0" collapsed="false">
      <c r="A1752" s="0" t="s">
        <v>363</v>
      </c>
      <c r="B1752" s="0" t="s">
        <v>1048</v>
      </c>
      <c r="C1752" s="0" t="n">
        <v>2.259</v>
      </c>
      <c r="D1752" s="0" t="n">
        <v>0.252</v>
      </c>
      <c r="E1752" s="0" t="n">
        <v>0.229</v>
      </c>
      <c r="F1752" s="0" t="s">
        <v>1269</v>
      </c>
      <c r="G1752" s="0" t="n">
        <v>18</v>
      </c>
    </row>
    <row r="1753" customFormat="false" ht="12.75" hidden="false" customHeight="false" outlineLevel="0" collapsed="false">
      <c r="A1753" s="0" t="s">
        <v>363</v>
      </c>
      <c r="B1753" s="0" t="s">
        <v>1053</v>
      </c>
      <c r="C1753" s="0" t="n">
        <v>0.819</v>
      </c>
      <c r="D1753" s="0" t="n">
        <v>0.091</v>
      </c>
      <c r="E1753" s="0" t="n">
        <v>0.083</v>
      </c>
      <c r="F1753" s="0" t="s">
        <v>1269</v>
      </c>
      <c r="G1753" s="0" t="n">
        <v>18</v>
      </c>
    </row>
    <row r="1754" customFormat="false" ht="12.75" hidden="false" customHeight="false" outlineLevel="0" collapsed="false">
      <c r="A1754" s="0" t="s">
        <v>363</v>
      </c>
      <c r="B1754" s="0" t="s">
        <v>1056</v>
      </c>
      <c r="C1754" s="0" t="n">
        <v>0.203</v>
      </c>
      <c r="D1754" s="0" t="n">
        <v>0.023</v>
      </c>
      <c r="E1754" s="0" t="n">
        <v>0.021</v>
      </c>
      <c r="F1754" s="0" t="s">
        <v>1269</v>
      </c>
      <c r="G1754" s="0" t="n">
        <v>18</v>
      </c>
    </row>
    <row r="1755" customFormat="false" ht="12.75" hidden="false" customHeight="false" outlineLevel="0" collapsed="false">
      <c r="A1755" s="0" t="s">
        <v>363</v>
      </c>
      <c r="B1755" s="0" t="s">
        <v>1059</v>
      </c>
      <c r="C1755" s="0" t="n">
        <v>1.355</v>
      </c>
      <c r="D1755" s="0" t="n">
        <v>0.151</v>
      </c>
      <c r="E1755" s="0" t="n">
        <v>0.138</v>
      </c>
      <c r="F1755" s="0" t="s">
        <v>1269</v>
      </c>
      <c r="G1755" s="0" t="n">
        <v>18</v>
      </c>
    </row>
    <row r="1756" customFormat="false" ht="12.75" hidden="false" customHeight="false" outlineLevel="0" collapsed="false">
      <c r="A1756" s="0" t="s">
        <v>363</v>
      </c>
      <c r="B1756" s="0" t="s">
        <v>1065</v>
      </c>
      <c r="C1756" s="0" t="n">
        <v>0.255</v>
      </c>
      <c r="D1756" s="0" t="n">
        <v>0.037</v>
      </c>
      <c r="E1756" s="0" t="n">
        <v>0.042</v>
      </c>
      <c r="F1756" s="0" t="s">
        <v>1269</v>
      </c>
      <c r="G1756" s="0" t="n">
        <v>18</v>
      </c>
    </row>
    <row r="1757" customFormat="false" ht="12.75" hidden="false" customHeight="false" outlineLevel="0" collapsed="false">
      <c r="A1757" s="0" t="s">
        <v>363</v>
      </c>
      <c r="B1757" s="0" t="s">
        <v>1061</v>
      </c>
      <c r="C1757" s="0" t="n">
        <v>0.292</v>
      </c>
      <c r="D1757" s="0" t="n">
        <v>0.042</v>
      </c>
      <c r="E1757" s="0" t="n">
        <v>0.048</v>
      </c>
      <c r="F1757" s="0" t="s">
        <v>1269</v>
      </c>
      <c r="G1757" s="0" t="n">
        <v>18</v>
      </c>
    </row>
    <row r="1758" customFormat="false" ht="12.75" hidden="false" customHeight="false" outlineLevel="0" collapsed="false">
      <c r="A1758" s="0" t="s">
        <v>363</v>
      </c>
      <c r="B1758" s="0" t="s">
        <v>1067</v>
      </c>
      <c r="C1758" s="0" t="n">
        <v>0.203</v>
      </c>
      <c r="D1758" s="0" t="n">
        <v>0.029</v>
      </c>
      <c r="E1758" s="0" t="n">
        <v>0.033</v>
      </c>
      <c r="F1758" s="0" t="s">
        <v>1269</v>
      </c>
      <c r="G1758" s="0" t="n">
        <v>18</v>
      </c>
    </row>
    <row r="1759" customFormat="false" ht="12.75" hidden="false" customHeight="false" outlineLevel="0" collapsed="false">
      <c r="A1759" s="0" t="s">
        <v>363</v>
      </c>
      <c r="B1759" s="0" t="s">
        <v>1069</v>
      </c>
      <c r="C1759" s="0" t="n">
        <v>0.07</v>
      </c>
      <c r="D1759" s="0" t="n">
        <v>0.01</v>
      </c>
      <c r="E1759" s="0" t="n">
        <v>0.006</v>
      </c>
      <c r="F1759" s="0" t="s">
        <v>1269</v>
      </c>
      <c r="G1759" s="0" t="n">
        <v>18</v>
      </c>
    </row>
    <row r="1760" customFormat="false" ht="12.75" hidden="false" customHeight="false" outlineLevel="0" collapsed="false">
      <c r="A1760" s="0" t="s">
        <v>363</v>
      </c>
      <c r="B1760" s="0" t="s">
        <v>1071</v>
      </c>
      <c r="C1760" s="0" t="n">
        <v>1.864</v>
      </c>
      <c r="D1760" s="0" t="n">
        <v>0.208</v>
      </c>
      <c r="E1760" s="0" t="n">
        <v>0.189</v>
      </c>
      <c r="F1760" s="0" t="s">
        <v>1269</v>
      </c>
      <c r="G1760" s="0" t="n">
        <v>18</v>
      </c>
    </row>
    <row r="1761" customFormat="false" ht="12.75" hidden="false" customHeight="false" outlineLevel="0" collapsed="false">
      <c r="A1761" s="0" t="s">
        <v>363</v>
      </c>
      <c r="B1761" s="0" t="s">
        <v>1073</v>
      </c>
      <c r="C1761" s="0" t="n">
        <v>3.629</v>
      </c>
      <c r="D1761" s="0" t="n">
        <v>0.405</v>
      </c>
      <c r="E1761" s="0" t="n">
        <v>0.368</v>
      </c>
      <c r="F1761" s="0" t="s">
        <v>1269</v>
      </c>
      <c r="G1761" s="0" t="n">
        <v>18</v>
      </c>
    </row>
    <row r="1762" customFormat="false" ht="12.75" hidden="false" customHeight="false" outlineLevel="0" collapsed="false">
      <c r="A1762" s="0" t="s">
        <v>363</v>
      </c>
      <c r="B1762" s="0" t="s">
        <v>1075</v>
      </c>
      <c r="C1762" s="0" t="n">
        <v>0.087</v>
      </c>
      <c r="D1762" s="0" t="n">
        <v>0.012</v>
      </c>
      <c r="E1762" s="0" t="n">
        <v>0.008</v>
      </c>
      <c r="F1762" s="0" t="s">
        <v>1269</v>
      </c>
      <c r="G1762" s="0" t="n">
        <v>18</v>
      </c>
    </row>
    <row r="1763" customFormat="false" ht="12.75" hidden="false" customHeight="false" outlineLevel="0" collapsed="false">
      <c r="A1763" s="0" t="s">
        <v>363</v>
      </c>
      <c r="B1763" s="0" t="s">
        <v>1077</v>
      </c>
      <c r="C1763" s="0" t="n">
        <v>0.373</v>
      </c>
      <c r="D1763" s="0" t="n">
        <v>0.042</v>
      </c>
      <c r="E1763" s="0" t="n">
        <v>0.038</v>
      </c>
      <c r="F1763" s="0" t="s">
        <v>1269</v>
      </c>
      <c r="G1763" s="0" t="n">
        <v>18</v>
      </c>
    </row>
    <row r="1764" customFormat="false" ht="12.75" hidden="false" customHeight="false" outlineLevel="0" collapsed="false">
      <c r="A1764" s="0" t="s">
        <v>363</v>
      </c>
      <c r="B1764" s="0" t="s">
        <v>1080</v>
      </c>
      <c r="C1764" s="0" t="n">
        <v>0.141</v>
      </c>
      <c r="D1764" s="0" t="n">
        <v>0.02</v>
      </c>
      <c r="E1764" s="0" t="n">
        <v>0.012</v>
      </c>
      <c r="F1764" s="0" t="s">
        <v>1269</v>
      </c>
      <c r="G1764" s="0" t="n">
        <v>18</v>
      </c>
    </row>
    <row r="1765" customFormat="false" ht="12.75" hidden="false" customHeight="false" outlineLevel="0" collapsed="false">
      <c r="A1765" s="0" t="s">
        <v>363</v>
      </c>
      <c r="B1765" s="0" t="s">
        <v>1082</v>
      </c>
      <c r="C1765" s="0" t="n">
        <v>0</v>
      </c>
      <c r="D1765" s="0" t="n">
        <v>0</v>
      </c>
      <c r="E1765" s="0" t="n">
        <v>0</v>
      </c>
      <c r="F1765" s="0" t="s">
        <v>1269</v>
      </c>
      <c r="G1765" s="0" t="n">
        <v>18</v>
      </c>
    </row>
    <row r="1766" customFormat="false" ht="12.75" hidden="false" customHeight="false" outlineLevel="0" collapsed="false">
      <c r="A1766" s="0" t="s">
        <v>363</v>
      </c>
      <c r="B1766" s="0" t="s">
        <v>1084</v>
      </c>
      <c r="C1766" s="0" t="n">
        <v>0.157</v>
      </c>
      <c r="D1766" s="0" t="n">
        <v>0.017</v>
      </c>
      <c r="E1766" s="0" t="n">
        <v>0.016</v>
      </c>
      <c r="F1766" s="0" t="s">
        <v>1269</v>
      </c>
      <c r="G1766" s="0" t="n">
        <v>18</v>
      </c>
    </row>
    <row r="1767" customFormat="false" ht="12.75" hidden="false" customHeight="false" outlineLevel="0" collapsed="false">
      <c r="A1767" s="0" t="s">
        <v>363</v>
      </c>
      <c r="B1767" s="0" t="s">
        <v>1086</v>
      </c>
      <c r="C1767" s="0" t="n">
        <v>1.262</v>
      </c>
      <c r="D1767" s="0" t="n">
        <v>0.141</v>
      </c>
      <c r="E1767" s="0" t="n">
        <v>0.128</v>
      </c>
      <c r="F1767" s="0" t="s">
        <v>1269</v>
      </c>
      <c r="G1767" s="0" t="n">
        <v>18</v>
      </c>
    </row>
    <row r="1768" customFormat="false" ht="12.75" hidden="false" customHeight="false" outlineLevel="0" collapsed="false">
      <c r="A1768" s="0" t="s">
        <v>363</v>
      </c>
      <c r="B1768" s="0" t="s">
        <v>1090</v>
      </c>
      <c r="C1768" s="0" t="n">
        <v>0.317</v>
      </c>
      <c r="D1768" s="0" t="n">
        <v>0.045</v>
      </c>
      <c r="E1768" s="0" t="n">
        <v>0.027</v>
      </c>
      <c r="F1768" s="0" t="s">
        <v>1269</v>
      </c>
      <c r="G1768" s="0" t="n">
        <v>18</v>
      </c>
    </row>
    <row r="1769" customFormat="false" ht="12.75" hidden="false" customHeight="false" outlineLevel="0" collapsed="false">
      <c r="A1769" s="0" t="s">
        <v>363</v>
      </c>
      <c r="B1769" s="0" t="s">
        <v>1088</v>
      </c>
      <c r="C1769" s="0" t="n">
        <v>1.118</v>
      </c>
      <c r="D1769" s="0" t="n">
        <v>0.125</v>
      </c>
      <c r="E1769" s="0" t="n">
        <v>0.114</v>
      </c>
      <c r="F1769" s="0" t="s">
        <v>1269</v>
      </c>
      <c r="G1769" s="0" t="n">
        <v>18</v>
      </c>
    </row>
    <row r="1770" customFormat="false" ht="12.75" hidden="false" customHeight="false" outlineLevel="0" collapsed="false">
      <c r="A1770" s="0" t="s">
        <v>363</v>
      </c>
      <c r="B1770" s="0" t="s">
        <v>1092</v>
      </c>
      <c r="C1770" s="0" t="n">
        <v>1.353</v>
      </c>
      <c r="D1770" s="0" t="n">
        <v>0.151</v>
      </c>
      <c r="E1770" s="0" t="n">
        <v>0.137</v>
      </c>
      <c r="F1770" s="0" t="s">
        <v>1269</v>
      </c>
      <c r="G1770" s="0" t="n">
        <v>18</v>
      </c>
    </row>
    <row r="1771" customFormat="false" ht="12.75" hidden="false" customHeight="false" outlineLevel="0" collapsed="false">
      <c r="A1771" s="0" t="s">
        <v>363</v>
      </c>
      <c r="B1771" s="0" t="s">
        <v>1095</v>
      </c>
      <c r="C1771" s="0" t="n">
        <v>0.074</v>
      </c>
      <c r="D1771" s="0" t="n">
        <v>0.011</v>
      </c>
      <c r="E1771" s="0" t="n">
        <v>0.012</v>
      </c>
      <c r="F1771" s="0" t="s">
        <v>1269</v>
      </c>
      <c r="G1771" s="0" t="n">
        <v>18</v>
      </c>
    </row>
    <row r="1772" customFormat="false" ht="12.75" hidden="false" customHeight="false" outlineLevel="0" collapsed="false">
      <c r="A1772" s="0" t="s">
        <v>363</v>
      </c>
      <c r="B1772" s="0" t="s">
        <v>1097</v>
      </c>
      <c r="C1772" s="0" t="n">
        <v>0</v>
      </c>
      <c r="D1772" s="0" t="n">
        <v>0</v>
      </c>
      <c r="E1772" s="0" t="n">
        <v>0</v>
      </c>
      <c r="F1772" s="0" t="s">
        <v>1269</v>
      </c>
      <c r="G1772" s="0" t="n">
        <v>18</v>
      </c>
    </row>
    <row r="1773" customFormat="false" ht="12.75" hidden="false" customHeight="false" outlineLevel="0" collapsed="false">
      <c r="A1773" s="0" t="s">
        <v>363</v>
      </c>
      <c r="B1773" s="0" t="s">
        <v>1101</v>
      </c>
      <c r="C1773" s="0" t="n">
        <v>0.521</v>
      </c>
      <c r="D1773" s="0" t="n">
        <v>0.058</v>
      </c>
      <c r="E1773" s="0" t="n">
        <v>0.053</v>
      </c>
      <c r="F1773" s="0" t="s">
        <v>1269</v>
      </c>
      <c r="G1773" s="0" t="n">
        <v>18</v>
      </c>
    </row>
    <row r="1774" customFormat="false" ht="12.75" hidden="false" customHeight="false" outlineLevel="0" collapsed="false">
      <c r="A1774" s="0" t="s">
        <v>363</v>
      </c>
      <c r="B1774" s="0" t="s">
        <v>1104</v>
      </c>
      <c r="C1774" s="0" t="n">
        <v>0.053</v>
      </c>
      <c r="D1774" s="0" t="n">
        <v>0.008</v>
      </c>
      <c r="E1774" s="0" t="n">
        <v>0.009</v>
      </c>
      <c r="F1774" s="0" t="s">
        <v>1269</v>
      </c>
      <c r="G1774" s="0" t="n">
        <v>18</v>
      </c>
    </row>
    <row r="1775" customFormat="false" ht="12.75" hidden="false" customHeight="false" outlineLevel="0" collapsed="false">
      <c r="A1775" s="0" t="s">
        <v>363</v>
      </c>
      <c r="B1775" s="0" t="s">
        <v>1106</v>
      </c>
      <c r="C1775" s="0" t="n">
        <v>0.494</v>
      </c>
      <c r="D1775" s="0" t="n">
        <v>0.055</v>
      </c>
      <c r="E1775" s="0" t="n">
        <v>0.05</v>
      </c>
      <c r="F1775" s="0" t="s">
        <v>1269</v>
      </c>
      <c r="G1775" s="0" t="n">
        <v>18</v>
      </c>
    </row>
    <row r="1776" customFormat="false" ht="12.75" hidden="false" customHeight="false" outlineLevel="0" collapsed="false">
      <c r="A1776" s="0" t="s">
        <v>363</v>
      </c>
      <c r="B1776" s="0" t="s">
        <v>1108</v>
      </c>
      <c r="C1776" s="0" t="n">
        <v>0.211</v>
      </c>
      <c r="D1776" s="0" t="n">
        <v>0.024</v>
      </c>
      <c r="E1776" s="0" t="n">
        <v>0.021</v>
      </c>
      <c r="F1776" s="0" t="s">
        <v>1269</v>
      </c>
      <c r="G1776" s="0" t="n">
        <v>18</v>
      </c>
    </row>
    <row r="1777" customFormat="false" ht="12.75" hidden="false" customHeight="false" outlineLevel="0" collapsed="false">
      <c r="A1777" s="0" t="s">
        <v>363</v>
      </c>
      <c r="B1777" s="0" t="s">
        <v>1110</v>
      </c>
      <c r="C1777" s="0" t="n">
        <v>0.794</v>
      </c>
      <c r="D1777" s="0" t="n">
        <v>0.089</v>
      </c>
      <c r="E1777" s="0" t="n">
        <v>0.081</v>
      </c>
      <c r="F1777" s="0" t="s">
        <v>1269</v>
      </c>
      <c r="G1777" s="0" t="n">
        <v>18</v>
      </c>
    </row>
    <row r="1778" customFormat="false" ht="12.75" hidden="false" customHeight="false" outlineLevel="0" collapsed="false">
      <c r="A1778" s="0" t="s">
        <v>363</v>
      </c>
      <c r="B1778" s="0" t="s">
        <v>1112</v>
      </c>
      <c r="C1778" s="0" t="n">
        <v>0.372</v>
      </c>
      <c r="D1778" s="0" t="n">
        <v>0.042</v>
      </c>
      <c r="E1778" s="0" t="n">
        <v>0.038</v>
      </c>
      <c r="F1778" s="0" t="s">
        <v>1269</v>
      </c>
      <c r="G1778" s="0" t="n">
        <v>18</v>
      </c>
    </row>
    <row r="1779" customFormat="false" ht="12.75" hidden="false" customHeight="false" outlineLevel="0" collapsed="false">
      <c r="A1779" s="0" t="s">
        <v>363</v>
      </c>
      <c r="B1779" s="0" t="s">
        <v>1114</v>
      </c>
      <c r="C1779" s="0" t="n">
        <v>1.547</v>
      </c>
      <c r="D1779" s="0" t="n">
        <v>0.172</v>
      </c>
      <c r="E1779" s="0" t="n">
        <v>0.157</v>
      </c>
      <c r="F1779" s="0" t="s">
        <v>1269</v>
      </c>
      <c r="G1779" s="0" t="n">
        <v>18</v>
      </c>
    </row>
    <row r="1780" customFormat="false" ht="12.75" hidden="false" customHeight="false" outlineLevel="0" collapsed="false">
      <c r="A1780" s="0" t="s">
        <v>363</v>
      </c>
      <c r="B1780" s="0" t="s">
        <v>1119</v>
      </c>
      <c r="C1780" s="0" t="n">
        <v>0.114</v>
      </c>
      <c r="D1780" s="0" t="n">
        <v>0.013</v>
      </c>
      <c r="E1780" s="0" t="n">
        <v>0.012</v>
      </c>
      <c r="F1780" s="0" t="s">
        <v>1269</v>
      </c>
      <c r="G1780" s="0" t="n">
        <v>18</v>
      </c>
    </row>
    <row r="1781" customFormat="false" ht="12.75" hidden="false" customHeight="false" outlineLevel="0" collapsed="false">
      <c r="A1781" s="0" t="s">
        <v>363</v>
      </c>
      <c r="B1781" s="0" t="s">
        <v>1116</v>
      </c>
      <c r="C1781" s="0" t="n">
        <v>2.998</v>
      </c>
      <c r="D1781" s="0" t="n">
        <v>0.334</v>
      </c>
      <c r="E1781" s="0" t="n">
        <v>0.304</v>
      </c>
      <c r="F1781" s="0" t="s">
        <v>1269</v>
      </c>
      <c r="G1781" s="0" t="n">
        <v>18</v>
      </c>
    </row>
    <row r="1782" customFormat="false" ht="12.75" hidden="false" customHeight="false" outlineLevel="0" collapsed="false">
      <c r="A1782" s="0" t="s">
        <v>363</v>
      </c>
      <c r="B1782" s="0" t="s">
        <v>1121</v>
      </c>
      <c r="C1782" s="0" t="n">
        <v>3.512</v>
      </c>
      <c r="D1782" s="0" t="n">
        <v>0.392</v>
      </c>
      <c r="E1782" s="0" t="n">
        <v>0.357</v>
      </c>
      <c r="F1782" s="0" t="s">
        <v>1269</v>
      </c>
      <c r="G1782" s="0" t="n">
        <v>18</v>
      </c>
    </row>
    <row r="1783" customFormat="false" ht="12.75" hidden="false" customHeight="false" outlineLevel="0" collapsed="false">
      <c r="A1783" s="0" t="s">
        <v>363</v>
      </c>
      <c r="B1783" s="0" t="s">
        <v>1124</v>
      </c>
      <c r="C1783" s="0" t="n">
        <v>0.233</v>
      </c>
      <c r="D1783" s="0" t="n">
        <v>0.026</v>
      </c>
      <c r="E1783" s="0" t="n">
        <v>0.024</v>
      </c>
      <c r="F1783" s="0" t="s">
        <v>1269</v>
      </c>
      <c r="G1783" s="0" t="n">
        <v>18</v>
      </c>
    </row>
    <row r="1784" customFormat="false" ht="12.75" hidden="false" customHeight="false" outlineLevel="0" collapsed="false">
      <c r="A1784" s="0" t="s">
        <v>363</v>
      </c>
      <c r="B1784" s="0" t="s">
        <v>1126</v>
      </c>
      <c r="C1784" s="0" t="n">
        <v>0.561</v>
      </c>
      <c r="D1784" s="0" t="n">
        <v>0.063</v>
      </c>
      <c r="E1784" s="0" t="n">
        <v>0.057</v>
      </c>
      <c r="F1784" s="0" t="s">
        <v>1269</v>
      </c>
      <c r="G1784" s="0" t="n">
        <v>18</v>
      </c>
    </row>
    <row r="1785" customFormat="false" ht="12.75" hidden="false" customHeight="false" outlineLevel="0" collapsed="false">
      <c r="A1785" s="0" t="s">
        <v>363</v>
      </c>
      <c r="B1785" s="0" t="s">
        <v>1129</v>
      </c>
      <c r="C1785" s="0" t="n">
        <v>0.553</v>
      </c>
      <c r="D1785" s="0" t="n">
        <v>0.062</v>
      </c>
      <c r="E1785" s="0" t="n">
        <v>0.056</v>
      </c>
      <c r="F1785" s="0" t="s">
        <v>1269</v>
      </c>
      <c r="G1785" s="0" t="n">
        <v>18</v>
      </c>
    </row>
    <row r="1786" customFormat="false" ht="12.75" hidden="false" customHeight="false" outlineLevel="0" collapsed="false">
      <c r="A1786" s="0" t="s">
        <v>363</v>
      </c>
      <c r="B1786" s="0" t="s">
        <v>1131</v>
      </c>
      <c r="C1786" s="0" t="n">
        <v>1.061</v>
      </c>
      <c r="D1786" s="0" t="n">
        <v>0.118</v>
      </c>
      <c r="E1786" s="0" t="n">
        <v>0.108</v>
      </c>
      <c r="F1786" s="0" t="s">
        <v>1269</v>
      </c>
      <c r="G1786" s="0" t="n">
        <v>18</v>
      </c>
    </row>
    <row r="1787" customFormat="false" ht="12.75" hidden="false" customHeight="false" outlineLevel="0" collapsed="false">
      <c r="A1787" s="0" t="s">
        <v>363</v>
      </c>
      <c r="B1787" s="0" t="s">
        <v>1133</v>
      </c>
      <c r="C1787" s="0" t="n">
        <v>1.253</v>
      </c>
      <c r="D1787" s="0" t="n">
        <v>0.14</v>
      </c>
      <c r="E1787" s="0" t="n">
        <v>0.127</v>
      </c>
      <c r="F1787" s="0" t="s">
        <v>1269</v>
      </c>
      <c r="G1787" s="0" t="n">
        <v>18</v>
      </c>
    </row>
    <row r="1788" customFormat="false" ht="12.75" hidden="false" customHeight="false" outlineLevel="0" collapsed="false">
      <c r="A1788" s="0" t="s">
        <v>363</v>
      </c>
      <c r="B1788" s="0" t="s">
        <v>1135</v>
      </c>
      <c r="C1788" s="0" t="n">
        <v>0.968</v>
      </c>
      <c r="D1788" s="0" t="n">
        <v>0.108</v>
      </c>
      <c r="E1788" s="0" t="n">
        <v>0.098</v>
      </c>
      <c r="F1788" s="0" t="s">
        <v>1269</v>
      </c>
      <c r="G1788" s="0" t="n">
        <v>18</v>
      </c>
    </row>
    <row r="1789" customFormat="false" ht="12.75" hidden="false" customHeight="false" outlineLevel="0" collapsed="false">
      <c r="A1789" s="0" t="s">
        <v>363</v>
      </c>
      <c r="B1789" s="0" t="s">
        <v>1148</v>
      </c>
      <c r="C1789" s="0" t="n">
        <v>0.159</v>
      </c>
      <c r="D1789" s="0" t="n">
        <v>0.023</v>
      </c>
      <c r="E1789" s="0" t="n">
        <v>0.026</v>
      </c>
      <c r="F1789" s="0" t="s">
        <v>1269</v>
      </c>
      <c r="G1789" s="0" t="n">
        <v>18</v>
      </c>
    </row>
    <row r="1790" customFormat="false" ht="12.75" hidden="false" customHeight="false" outlineLevel="0" collapsed="false">
      <c r="A1790" s="0" t="s">
        <v>363</v>
      </c>
      <c r="B1790" s="0" t="s">
        <v>1138</v>
      </c>
      <c r="C1790" s="0" t="n">
        <v>0</v>
      </c>
      <c r="D1790" s="0" t="n">
        <v>0</v>
      </c>
      <c r="E1790" s="0" t="n">
        <v>0</v>
      </c>
      <c r="F1790" s="0" t="s">
        <v>1269</v>
      </c>
      <c r="G1790" s="0" t="n">
        <v>18</v>
      </c>
    </row>
    <row r="1791" customFormat="false" ht="12.75" hidden="false" customHeight="false" outlineLevel="0" collapsed="false">
      <c r="A1791" s="0" t="s">
        <v>363</v>
      </c>
      <c r="B1791" s="0" t="s">
        <v>1140</v>
      </c>
      <c r="C1791" s="0" t="n">
        <v>0</v>
      </c>
      <c r="D1791" s="0" t="n">
        <v>0</v>
      </c>
      <c r="E1791" s="0" t="n">
        <v>0</v>
      </c>
      <c r="F1791" s="0" t="s">
        <v>1269</v>
      </c>
      <c r="G1791" s="0" t="n">
        <v>18</v>
      </c>
    </row>
    <row r="1792" customFormat="false" ht="12.75" hidden="false" customHeight="false" outlineLevel="0" collapsed="false">
      <c r="A1792" s="0" t="s">
        <v>363</v>
      </c>
      <c r="B1792" s="0" t="s">
        <v>1150</v>
      </c>
      <c r="C1792" s="0" t="n">
        <v>1.017</v>
      </c>
      <c r="D1792" s="0" t="n">
        <v>0.113</v>
      </c>
      <c r="E1792" s="0" t="n">
        <v>0.103</v>
      </c>
      <c r="F1792" s="0" t="s">
        <v>1269</v>
      </c>
      <c r="G1792" s="0" t="n">
        <v>18</v>
      </c>
    </row>
    <row r="1793" customFormat="false" ht="12.75" hidden="false" customHeight="false" outlineLevel="0" collapsed="false">
      <c r="A1793" s="0" t="s">
        <v>363</v>
      </c>
      <c r="B1793" s="0" t="s">
        <v>1152</v>
      </c>
      <c r="C1793" s="0" t="n">
        <v>0</v>
      </c>
      <c r="D1793" s="0" t="n">
        <v>0</v>
      </c>
      <c r="E1793" s="0" t="n">
        <v>0</v>
      </c>
      <c r="F1793" s="0" t="s">
        <v>1269</v>
      </c>
      <c r="G1793" s="0" t="n">
        <v>18</v>
      </c>
    </row>
    <row r="1794" customFormat="false" ht="12.75" hidden="false" customHeight="false" outlineLevel="0" collapsed="false">
      <c r="A1794" s="0" t="s">
        <v>363</v>
      </c>
      <c r="B1794" s="0" t="s">
        <v>1168</v>
      </c>
      <c r="C1794" s="0" t="n">
        <v>0.022</v>
      </c>
      <c r="D1794" s="0" t="n">
        <v>0.002</v>
      </c>
      <c r="E1794" s="0" t="n">
        <v>0.002</v>
      </c>
      <c r="F1794" s="0" t="s">
        <v>1269</v>
      </c>
      <c r="G1794" s="0" t="n">
        <v>18</v>
      </c>
    </row>
    <row r="1795" customFormat="false" ht="12.75" hidden="false" customHeight="false" outlineLevel="0" collapsed="false">
      <c r="A1795" s="0" t="s">
        <v>363</v>
      </c>
      <c r="B1795" s="0" t="s">
        <v>1154</v>
      </c>
      <c r="C1795" s="0" t="n">
        <v>0.82</v>
      </c>
      <c r="D1795" s="0" t="n">
        <v>0.091</v>
      </c>
      <c r="E1795" s="0" t="n">
        <v>0.083</v>
      </c>
      <c r="F1795" s="0" t="s">
        <v>1269</v>
      </c>
      <c r="G1795" s="0" t="n">
        <v>18</v>
      </c>
    </row>
    <row r="1796" customFormat="false" ht="12.75" hidden="false" customHeight="false" outlineLevel="0" collapsed="false">
      <c r="A1796" s="0" t="s">
        <v>363</v>
      </c>
      <c r="B1796" s="0" t="s">
        <v>1160</v>
      </c>
      <c r="C1796" s="0" t="n">
        <v>2.862</v>
      </c>
      <c r="D1796" s="0" t="n">
        <v>0.319</v>
      </c>
      <c r="E1796" s="0" t="n">
        <v>0.291</v>
      </c>
      <c r="F1796" s="0" t="s">
        <v>1269</v>
      </c>
      <c r="G1796" s="0" t="n">
        <v>18</v>
      </c>
    </row>
    <row r="1797" customFormat="false" ht="12.75" hidden="false" customHeight="false" outlineLevel="0" collapsed="false">
      <c r="A1797" s="0" t="s">
        <v>363</v>
      </c>
      <c r="B1797" s="0" t="s">
        <v>1164</v>
      </c>
      <c r="C1797" s="0" t="n">
        <v>0</v>
      </c>
      <c r="D1797" s="0" t="n">
        <v>0</v>
      </c>
      <c r="E1797" s="0" t="n">
        <v>0</v>
      </c>
      <c r="F1797" s="0" t="s">
        <v>1269</v>
      </c>
      <c r="G1797" s="0" t="n">
        <v>18</v>
      </c>
    </row>
    <row r="1798" customFormat="false" ht="12.75" hidden="false" customHeight="false" outlineLevel="0" collapsed="false">
      <c r="A1798" s="0" t="s">
        <v>363</v>
      </c>
      <c r="B1798" s="0" t="s">
        <v>1166</v>
      </c>
      <c r="C1798" s="0" t="n">
        <v>0</v>
      </c>
      <c r="D1798" s="0" t="n">
        <v>0</v>
      </c>
      <c r="E1798" s="0" t="n">
        <v>0</v>
      </c>
      <c r="F1798" s="0" t="s">
        <v>1269</v>
      </c>
      <c r="G1798" s="0" t="n">
        <v>18</v>
      </c>
    </row>
    <row r="1799" customFormat="false" ht="12.75" hidden="false" customHeight="false" outlineLevel="0" collapsed="false">
      <c r="A1799" s="0" t="s">
        <v>363</v>
      </c>
      <c r="B1799" s="0" t="s">
        <v>1162</v>
      </c>
      <c r="C1799" s="0" t="n">
        <v>0</v>
      </c>
      <c r="D1799" s="0" t="n">
        <v>0</v>
      </c>
      <c r="E1799" s="0" t="n">
        <v>0.014</v>
      </c>
      <c r="F1799" s="0" t="s">
        <v>1269</v>
      </c>
      <c r="G1799" s="0" t="n">
        <v>18</v>
      </c>
    </row>
    <row r="1800" customFormat="false" ht="12.75" hidden="false" customHeight="false" outlineLevel="0" collapsed="false">
      <c r="A1800" s="0" t="s">
        <v>363</v>
      </c>
      <c r="B1800" s="0" t="s">
        <v>1156</v>
      </c>
      <c r="C1800" s="0" t="n">
        <v>0</v>
      </c>
      <c r="D1800" s="0" t="n">
        <v>0</v>
      </c>
      <c r="E1800" s="0" t="n">
        <v>0</v>
      </c>
      <c r="F1800" s="0" t="s">
        <v>1269</v>
      </c>
      <c r="G1800" s="0" t="n">
        <v>18</v>
      </c>
    </row>
    <row r="1801" customFormat="false" ht="12.75" hidden="false" customHeight="false" outlineLevel="0" collapsed="false">
      <c r="A1801" s="0" t="s">
        <v>363</v>
      </c>
      <c r="B1801" s="0" t="s">
        <v>1158</v>
      </c>
      <c r="C1801" s="0" t="n">
        <v>0</v>
      </c>
      <c r="D1801" s="0" t="n">
        <v>0</v>
      </c>
      <c r="E1801" s="0" t="n">
        <v>0</v>
      </c>
      <c r="F1801" s="0" t="s">
        <v>1269</v>
      </c>
      <c r="G1801" s="0" t="n">
        <v>18</v>
      </c>
    </row>
    <row r="1802" customFormat="false" ht="12.75" hidden="false" customHeight="false" outlineLevel="0" collapsed="false">
      <c r="A1802" s="0" t="s">
        <v>363</v>
      </c>
      <c r="B1802" s="0" t="s">
        <v>1170</v>
      </c>
      <c r="C1802" s="0" t="n">
        <v>0.387</v>
      </c>
      <c r="D1802" s="0" t="n">
        <v>0.056</v>
      </c>
      <c r="E1802" s="0" t="n">
        <v>0.064</v>
      </c>
      <c r="F1802" s="0" t="s">
        <v>1269</v>
      </c>
      <c r="G1802" s="0" t="n">
        <v>18</v>
      </c>
    </row>
    <row r="1803" customFormat="false" ht="12.75" hidden="false" customHeight="false" outlineLevel="0" collapsed="false">
      <c r="A1803" s="0" t="s">
        <v>363</v>
      </c>
      <c r="B1803" s="0" t="s">
        <v>1142</v>
      </c>
      <c r="C1803" s="0" t="n">
        <v>2.538</v>
      </c>
      <c r="D1803" s="0" t="n">
        <v>0.283</v>
      </c>
      <c r="E1803" s="0" t="n">
        <v>0.258</v>
      </c>
      <c r="F1803" s="0" t="s">
        <v>1269</v>
      </c>
      <c r="G1803" s="0" t="n">
        <v>18</v>
      </c>
    </row>
    <row r="1804" customFormat="false" ht="12.75" hidden="false" customHeight="false" outlineLevel="0" collapsed="false">
      <c r="A1804" s="0" t="s">
        <v>363</v>
      </c>
      <c r="B1804" s="0" t="s">
        <v>1172</v>
      </c>
      <c r="C1804" s="0" t="n">
        <v>0</v>
      </c>
      <c r="D1804" s="0" t="n">
        <v>0</v>
      </c>
      <c r="E1804" s="0" t="n">
        <v>0.028</v>
      </c>
      <c r="F1804" s="0" t="s">
        <v>1269</v>
      </c>
      <c r="G1804" s="0" t="n">
        <v>18</v>
      </c>
    </row>
    <row r="1805" customFormat="false" ht="12.75" hidden="false" customHeight="false" outlineLevel="0" collapsed="false">
      <c r="A1805" s="0" t="s">
        <v>363</v>
      </c>
      <c r="B1805" s="0" t="s">
        <v>1144</v>
      </c>
      <c r="C1805" s="0" t="n">
        <v>0.348</v>
      </c>
      <c r="D1805" s="0" t="n">
        <v>0.039</v>
      </c>
      <c r="E1805" s="0" t="n">
        <v>0.035</v>
      </c>
      <c r="F1805" s="0" t="s">
        <v>1269</v>
      </c>
      <c r="G1805" s="0" t="n">
        <v>18</v>
      </c>
    </row>
    <row r="1806" customFormat="false" ht="12.75" hidden="false" customHeight="false" outlineLevel="0" collapsed="false">
      <c r="A1806" s="0" t="s">
        <v>363</v>
      </c>
      <c r="B1806" s="0" t="s">
        <v>1146</v>
      </c>
      <c r="C1806" s="0" t="n">
        <v>1.638</v>
      </c>
      <c r="D1806" s="0" t="n">
        <v>0.183</v>
      </c>
      <c r="E1806" s="0" t="n">
        <v>0.166</v>
      </c>
      <c r="F1806" s="0" t="s">
        <v>1269</v>
      </c>
      <c r="G1806" s="0" t="n">
        <v>18</v>
      </c>
    </row>
    <row r="1807" customFormat="false" ht="12.75" hidden="false" customHeight="false" outlineLevel="0" collapsed="false">
      <c r="A1807" s="0" t="s">
        <v>363</v>
      </c>
      <c r="B1807" s="0" t="s">
        <v>1174</v>
      </c>
      <c r="C1807" s="0" t="n">
        <v>0.281</v>
      </c>
      <c r="D1807" s="0" t="n">
        <v>0.031</v>
      </c>
      <c r="E1807" s="0" t="n">
        <v>0.029</v>
      </c>
      <c r="F1807" s="0" t="s">
        <v>1269</v>
      </c>
      <c r="G1807" s="0" t="n">
        <v>18</v>
      </c>
    </row>
    <row r="1808" customFormat="false" ht="12.75" hidden="false" customHeight="false" outlineLevel="0" collapsed="false">
      <c r="A1808" s="0" t="s">
        <v>363</v>
      </c>
      <c r="B1808" s="0" t="s">
        <v>1177</v>
      </c>
      <c r="C1808" s="0" t="n">
        <v>1.211</v>
      </c>
      <c r="D1808" s="0" t="n">
        <v>0.135</v>
      </c>
      <c r="E1808" s="0" t="n">
        <v>0.123</v>
      </c>
      <c r="F1808" s="0" t="s">
        <v>1269</v>
      </c>
      <c r="G1808" s="0" t="n">
        <v>18</v>
      </c>
    </row>
    <row r="1809" customFormat="false" ht="12.75" hidden="false" customHeight="false" outlineLevel="0" collapsed="false">
      <c r="A1809" s="0" t="s">
        <v>363</v>
      </c>
      <c r="B1809" s="0" t="s">
        <v>389</v>
      </c>
      <c r="C1809" s="0" t="n">
        <v>0.365</v>
      </c>
      <c r="D1809" s="0" t="n">
        <v>0.041</v>
      </c>
      <c r="E1809" s="0" t="n">
        <v>0.039</v>
      </c>
      <c r="F1809" s="0" t="s">
        <v>1264</v>
      </c>
      <c r="G1809" s="0" t="n">
        <v>18</v>
      </c>
    </row>
    <row r="1810" customFormat="false" ht="12.75" hidden="false" customHeight="false" outlineLevel="0" collapsed="false">
      <c r="A1810" s="0" t="s">
        <v>363</v>
      </c>
      <c r="B1810" s="0" t="s">
        <v>381</v>
      </c>
      <c r="C1810" s="0" t="n">
        <v>0.065</v>
      </c>
      <c r="D1810" s="0" t="n">
        <v>0.035</v>
      </c>
      <c r="E1810" s="0" t="n">
        <v>0.007</v>
      </c>
      <c r="F1810" s="0" t="s">
        <v>1264</v>
      </c>
      <c r="G1810" s="0" t="n">
        <v>18</v>
      </c>
    </row>
    <row r="1811" customFormat="false" ht="12.75" hidden="false" customHeight="false" outlineLevel="0" collapsed="false">
      <c r="A1811" s="0" t="s">
        <v>363</v>
      </c>
      <c r="B1811" s="0" t="s">
        <v>385</v>
      </c>
      <c r="C1811" s="0" t="n">
        <v>0.465</v>
      </c>
      <c r="D1811" s="0" t="n">
        <v>0.053</v>
      </c>
      <c r="E1811" s="0" t="n">
        <v>0.05</v>
      </c>
      <c r="F1811" s="0" t="s">
        <v>1264</v>
      </c>
      <c r="G1811" s="0" t="n">
        <v>18</v>
      </c>
    </row>
    <row r="1812" customFormat="false" ht="12.75" hidden="false" customHeight="false" outlineLevel="0" collapsed="false">
      <c r="A1812" s="0" t="s">
        <v>363</v>
      </c>
      <c r="B1812" s="0" t="s">
        <v>397</v>
      </c>
      <c r="C1812" s="0" t="n">
        <v>0.026</v>
      </c>
      <c r="D1812" s="0" t="n">
        <v>0.003</v>
      </c>
      <c r="E1812" s="0" t="n">
        <v>0.003</v>
      </c>
      <c r="F1812" s="0" t="s">
        <v>1264</v>
      </c>
      <c r="G1812" s="0" t="n">
        <v>18</v>
      </c>
    </row>
    <row r="1813" customFormat="false" ht="12.75" hidden="false" customHeight="false" outlineLevel="0" collapsed="false">
      <c r="A1813" s="0" t="s">
        <v>363</v>
      </c>
      <c r="B1813" s="0" t="s">
        <v>393</v>
      </c>
      <c r="C1813" s="0" t="n">
        <v>0.044</v>
      </c>
      <c r="D1813" s="0" t="n">
        <v>0.005</v>
      </c>
      <c r="E1813" s="0" t="n">
        <v>0.005</v>
      </c>
      <c r="F1813" s="0" t="s">
        <v>1264</v>
      </c>
      <c r="G1813" s="0" t="n">
        <v>18</v>
      </c>
    </row>
    <row r="1814" customFormat="false" ht="12.75" hidden="false" customHeight="false" outlineLevel="0" collapsed="false">
      <c r="A1814" s="0" t="s">
        <v>363</v>
      </c>
      <c r="B1814" s="0" t="s">
        <v>400</v>
      </c>
      <c r="C1814" s="0" t="n">
        <v>0.041</v>
      </c>
      <c r="D1814" s="0" t="n">
        <v>0.022</v>
      </c>
      <c r="E1814" s="0" t="n">
        <v>0.005</v>
      </c>
      <c r="F1814" s="0" t="s">
        <v>1264</v>
      </c>
      <c r="G1814" s="0" t="n">
        <v>18</v>
      </c>
    </row>
    <row r="1815" customFormat="false" ht="12.75" hidden="false" customHeight="false" outlineLevel="0" collapsed="false">
      <c r="A1815" s="0" t="s">
        <v>363</v>
      </c>
      <c r="B1815" s="0" t="s">
        <v>403</v>
      </c>
      <c r="C1815" s="0" t="n">
        <v>0.022</v>
      </c>
      <c r="D1815" s="0" t="n">
        <v>0.002</v>
      </c>
      <c r="E1815" s="0" t="n">
        <v>0.002</v>
      </c>
      <c r="F1815" s="0" t="s">
        <v>1264</v>
      </c>
      <c r="G1815" s="0" t="n">
        <v>18</v>
      </c>
    </row>
    <row r="1816" customFormat="false" ht="12.75" hidden="false" customHeight="false" outlineLevel="0" collapsed="false">
      <c r="A1816" s="0" t="s">
        <v>363</v>
      </c>
      <c r="B1816" s="0" t="s">
        <v>405</v>
      </c>
      <c r="C1816" s="0" t="n">
        <v>0.263</v>
      </c>
      <c r="D1816" s="0" t="n">
        <v>0.03</v>
      </c>
      <c r="E1816" s="0" t="n">
        <v>0.028</v>
      </c>
      <c r="F1816" s="0" t="s">
        <v>1264</v>
      </c>
      <c r="G1816" s="0" t="n">
        <v>18</v>
      </c>
    </row>
    <row r="1817" customFormat="false" ht="12.75" hidden="false" customHeight="false" outlineLevel="0" collapsed="false">
      <c r="A1817" s="0" t="s">
        <v>363</v>
      </c>
      <c r="B1817" s="0" t="s">
        <v>407</v>
      </c>
      <c r="C1817" s="0" t="n">
        <v>0.084</v>
      </c>
      <c r="D1817" s="0" t="n">
        <v>0.01</v>
      </c>
      <c r="E1817" s="0" t="n">
        <v>0.009</v>
      </c>
      <c r="F1817" s="0" t="s">
        <v>1264</v>
      </c>
      <c r="G1817" s="0" t="n">
        <v>18</v>
      </c>
    </row>
    <row r="1818" customFormat="false" ht="12.75" hidden="false" customHeight="false" outlineLevel="0" collapsed="false">
      <c r="A1818" s="0" t="s">
        <v>363</v>
      </c>
      <c r="B1818" s="0" t="s">
        <v>411</v>
      </c>
      <c r="C1818" s="0" t="n">
        <v>0.038</v>
      </c>
      <c r="D1818" s="0" t="n">
        <v>0.02</v>
      </c>
      <c r="E1818" s="0" t="n">
        <v>0.004</v>
      </c>
      <c r="F1818" s="0" t="s">
        <v>1264</v>
      </c>
      <c r="G1818" s="0" t="n">
        <v>18</v>
      </c>
    </row>
    <row r="1819" customFormat="false" ht="12.75" hidden="false" customHeight="false" outlineLevel="0" collapsed="false">
      <c r="A1819" s="0" t="s">
        <v>363</v>
      </c>
      <c r="B1819" s="0" t="s">
        <v>413</v>
      </c>
      <c r="C1819" s="0" t="n">
        <v>0</v>
      </c>
      <c r="D1819" s="0" t="n">
        <v>0</v>
      </c>
      <c r="E1819" s="0" t="n">
        <v>0</v>
      </c>
      <c r="F1819" s="0" t="s">
        <v>1264</v>
      </c>
      <c r="G1819" s="0" t="n">
        <v>18</v>
      </c>
    </row>
    <row r="1820" customFormat="false" ht="12.75" hidden="false" customHeight="false" outlineLevel="0" collapsed="false">
      <c r="A1820" s="0" t="s">
        <v>363</v>
      </c>
      <c r="B1820" s="0" t="s">
        <v>416</v>
      </c>
      <c r="C1820" s="0" t="n">
        <v>0.053</v>
      </c>
      <c r="D1820" s="0" t="n">
        <v>0.028</v>
      </c>
      <c r="E1820" s="0" t="n">
        <v>0.006</v>
      </c>
      <c r="F1820" s="0" t="s">
        <v>1264</v>
      </c>
      <c r="G1820" s="0" t="n">
        <v>18</v>
      </c>
    </row>
    <row r="1821" customFormat="false" ht="12.75" hidden="false" customHeight="false" outlineLevel="0" collapsed="false">
      <c r="A1821" s="0" t="s">
        <v>363</v>
      </c>
      <c r="B1821" s="0" t="s">
        <v>419</v>
      </c>
      <c r="C1821" s="0" t="n">
        <v>0.223</v>
      </c>
      <c r="D1821" s="0" t="n">
        <v>0.025</v>
      </c>
      <c r="E1821" s="0" t="n">
        <v>0.024</v>
      </c>
      <c r="F1821" s="0" t="s">
        <v>1264</v>
      </c>
      <c r="G1821" s="0" t="n">
        <v>18</v>
      </c>
    </row>
    <row r="1822" customFormat="false" ht="12.75" hidden="false" customHeight="false" outlineLevel="0" collapsed="false">
      <c r="A1822" s="0" t="s">
        <v>363</v>
      </c>
      <c r="B1822" s="0" t="s">
        <v>422</v>
      </c>
      <c r="C1822" s="0" t="n">
        <v>0.07</v>
      </c>
      <c r="D1822" s="0" t="n">
        <v>0.008</v>
      </c>
      <c r="E1822" s="0" t="n">
        <v>0.008</v>
      </c>
      <c r="F1822" s="0" t="s">
        <v>1264</v>
      </c>
      <c r="G1822" s="0" t="n">
        <v>18</v>
      </c>
    </row>
    <row r="1823" customFormat="false" ht="12.75" hidden="false" customHeight="false" outlineLevel="0" collapsed="false">
      <c r="A1823" s="0" t="s">
        <v>363</v>
      </c>
      <c r="B1823" s="0" t="s">
        <v>434</v>
      </c>
      <c r="C1823" s="0" t="n">
        <v>0.007</v>
      </c>
      <c r="D1823" s="0" t="n">
        <v>0.001</v>
      </c>
      <c r="E1823" s="0" t="n">
        <v>0.001</v>
      </c>
      <c r="F1823" s="0" t="s">
        <v>1264</v>
      </c>
      <c r="G1823" s="0" t="n">
        <v>18</v>
      </c>
    </row>
    <row r="1824" customFormat="false" ht="12.75" hidden="false" customHeight="false" outlineLevel="0" collapsed="false">
      <c r="A1824" s="0" t="s">
        <v>363</v>
      </c>
      <c r="B1824" s="0" t="s">
        <v>426</v>
      </c>
      <c r="C1824" s="0" t="n">
        <v>0.045</v>
      </c>
      <c r="D1824" s="0" t="n">
        <v>0.005</v>
      </c>
      <c r="E1824" s="0" t="n">
        <v>0.005</v>
      </c>
      <c r="F1824" s="0" t="s">
        <v>1264</v>
      </c>
      <c r="G1824" s="0" t="n">
        <v>18</v>
      </c>
    </row>
    <row r="1825" customFormat="false" ht="12.75" hidden="false" customHeight="false" outlineLevel="0" collapsed="false">
      <c r="A1825" s="0" t="s">
        <v>363</v>
      </c>
      <c r="B1825" s="0" t="s">
        <v>429</v>
      </c>
      <c r="C1825" s="0" t="n">
        <v>0.162</v>
      </c>
      <c r="D1825" s="0" t="n">
        <v>0.018</v>
      </c>
      <c r="E1825" s="0" t="n">
        <v>0.017</v>
      </c>
      <c r="F1825" s="0" t="s">
        <v>1264</v>
      </c>
      <c r="G1825" s="0" t="n">
        <v>18</v>
      </c>
    </row>
    <row r="1826" customFormat="false" ht="12.75" hidden="false" customHeight="false" outlineLevel="0" collapsed="false">
      <c r="A1826" s="0" t="s">
        <v>363</v>
      </c>
      <c r="B1826" s="0" t="s">
        <v>432</v>
      </c>
      <c r="C1826" s="0" t="n">
        <v>0.244</v>
      </c>
      <c r="D1826" s="0" t="n">
        <v>0.028</v>
      </c>
      <c r="E1826" s="0" t="n">
        <v>0.026</v>
      </c>
      <c r="F1826" s="0" t="s">
        <v>1264</v>
      </c>
      <c r="G1826" s="0" t="n">
        <v>18</v>
      </c>
    </row>
    <row r="1827" customFormat="false" ht="12.75" hidden="false" customHeight="false" outlineLevel="0" collapsed="false">
      <c r="A1827" s="0" t="s">
        <v>363</v>
      </c>
      <c r="B1827" s="0" t="s">
        <v>436</v>
      </c>
      <c r="C1827" s="0" t="n">
        <v>0.038</v>
      </c>
      <c r="D1827" s="0" t="n">
        <v>0.021</v>
      </c>
      <c r="E1827" s="0" t="n">
        <v>0.004</v>
      </c>
      <c r="F1827" s="0" t="s">
        <v>1264</v>
      </c>
      <c r="G1827" s="0" t="n">
        <v>18</v>
      </c>
    </row>
    <row r="1828" customFormat="false" ht="12.75" hidden="false" customHeight="false" outlineLevel="0" collapsed="false">
      <c r="A1828" s="0" t="s">
        <v>363</v>
      </c>
      <c r="B1828" s="0" t="s">
        <v>438</v>
      </c>
      <c r="C1828" s="0" t="n">
        <v>0.17</v>
      </c>
      <c r="D1828" s="0" t="n">
        <v>0.019</v>
      </c>
      <c r="E1828" s="0" t="n">
        <v>0.018</v>
      </c>
      <c r="F1828" s="0" t="s">
        <v>1264</v>
      </c>
      <c r="G1828" s="0" t="n">
        <v>18</v>
      </c>
    </row>
    <row r="1829" customFormat="false" ht="12.75" hidden="false" customHeight="false" outlineLevel="0" collapsed="false">
      <c r="A1829" s="0" t="s">
        <v>363</v>
      </c>
      <c r="B1829" s="0" t="s">
        <v>441</v>
      </c>
      <c r="C1829" s="0" t="n">
        <v>0.638</v>
      </c>
      <c r="D1829" s="0" t="n">
        <v>0.072</v>
      </c>
      <c r="E1829" s="0" t="n">
        <v>0.068</v>
      </c>
      <c r="F1829" s="0" t="s">
        <v>1264</v>
      </c>
      <c r="G1829" s="0" t="n">
        <v>18</v>
      </c>
    </row>
    <row r="1830" customFormat="false" ht="12.75" hidden="false" customHeight="false" outlineLevel="0" collapsed="false">
      <c r="A1830" s="0" t="s">
        <v>363</v>
      </c>
      <c r="B1830" s="0" t="s">
        <v>448</v>
      </c>
      <c r="C1830" s="0" t="n">
        <v>0</v>
      </c>
      <c r="D1830" s="0" t="n">
        <v>0</v>
      </c>
      <c r="E1830" s="0" t="n">
        <v>0</v>
      </c>
      <c r="F1830" s="0" t="s">
        <v>1264</v>
      </c>
      <c r="G1830" s="0" t="n">
        <v>18</v>
      </c>
    </row>
    <row r="1831" customFormat="false" ht="12.75" hidden="false" customHeight="false" outlineLevel="0" collapsed="false">
      <c r="A1831" s="0" t="s">
        <v>363</v>
      </c>
      <c r="B1831" s="0" t="s">
        <v>450</v>
      </c>
      <c r="C1831" s="0" t="n">
        <v>0.002</v>
      </c>
      <c r="D1831" s="0" t="n">
        <v>0</v>
      </c>
      <c r="E1831" s="0" t="n">
        <v>0</v>
      </c>
      <c r="F1831" s="0" t="s">
        <v>1264</v>
      </c>
      <c r="G1831" s="0" t="n">
        <v>18</v>
      </c>
    </row>
    <row r="1832" customFormat="false" ht="12.75" hidden="false" customHeight="false" outlineLevel="0" collapsed="false">
      <c r="A1832" s="0" t="s">
        <v>363</v>
      </c>
      <c r="B1832" s="0" t="s">
        <v>444</v>
      </c>
      <c r="C1832" s="0" t="n">
        <v>0.362</v>
      </c>
      <c r="D1832" s="0" t="n">
        <v>0.041</v>
      </c>
      <c r="E1832" s="0" t="n">
        <v>0.039</v>
      </c>
      <c r="F1832" s="0" t="s">
        <v>1264</v>
      </c>
      <c r="G1832" s="0" t="n">
        <v>18</v>
      </c>
    </row>
    <row r="1833" customFormat="false" ht="12.75" hidden="false" customHeight="false" outlineLevel="0" collapsed="false">
      <c r="A1833" s="0" t="s">
        <v>363</v>
      </c>
      <c r="B1833" s="0" t="s">
        <v>452</v>
      </c>
      <c r="C1833" s="0" t="n">
        <v>0.311</v>
      </c>
      <c r="D1833" s="0" t="n">
        <v>0.035</v>
      </c>
      <c r="E1833" s="0" t="n">
        <v>0.033</v>
      </c>
      <c r="F1833" s="0" t="s">
        <v>1264</v>
      </c>
      <c r="G1833" s="0" t="n">
        <v>18</v>
      </c>
    </row>
    <row r="1834" customFormat="false" ht="12.75" hidden="false" customHeight="false" outlineLevel="0" collapsed="false">
      <c r="A1834" s="0" t="s">
        <v>363</v>
      </c>
      <c r="B1834" s="0" t="s">
        <v>455</v>
      </c>
      <c r="C1834" s="0" t="n">
        <v>0.376</v>
      </c>
      <c r="D1834" s="0" t="n">
        <v>0.043</v>
      </c>
      <c r="E1834" s="0" t="n">
        <v>0.04</v>
      </c>
      <c r="F1834" s="0" t="s">
        <v>1264</v>
      </c>
      <c r="G1834" s="0" t="n">
        <v>18</v>
      </c>
    </row>
    <row r="1835" customFormat="false" ht="12.75" hidden="false" customHeight="false" outlineLevel="0" collapsed="false">
      <c r="A1835" s="0" t="s">
        <v>363</v>
      </c>
      <c r="B1835" s="0" t="s">
        <v>459</v>
      </c>
      <c r="C1835" s="0" t="n">
        <v>0.574</v>
      </c>
      <c r="D1835" s="0" t="n">
        <v>0.065</v>
      </c>
      <c r="E1835" s="0" t="n">
        <v>0.061</v>
      </c>
      <c r="F1835" s="0" t="s">
        <v>1264</v>
      </c>
      <c r="G1835" s="0" t="n">
        <v>18</v>
      </c>
    </row>
    <row r="1836" customFormat="false" ht="12.75" hidden="false" customHeight="false" outlineLevel="0" collapsed="false">
      <c r="A1836" s="0" t="s">
        <v>363</v>
      </c>
      <c r="B1836" s="0" t="s">
        <v>463</v>
      </c>
      <c r="C1836" s="0" t="n">
        <v>0.278</v>
      </c>
      <c r="D1836" s="0" t="n">
        <v>0.031</v>
      </c>
      <c r="E1836" s="0" t="n">
        <v>0.03</v>
      </c>
      <c r="F1836" s="0" t="s">
        <v>1264</v>
      </c>
      <c r="G1836" s="0" t="n">
        <v>18</v>
      </c>
    </row>
    <row r="1837" customFormat="false" ht="12.75" hidden="false" customHeight="false" outlineLevel="0" collapsed="false">
      <c r="A1837" s="0" t="s">
        <v>363</v>
      </c>
      <c r="B1837" s="0" t="s">
        <v>467</v>
      </c>
      <c r="C1837" s="0" t="n">
        <v>0.088</v>
      </c>
      <c r="D1837" s="0" t="n">
        <v>0.01</v>
      </c>
      <c r="E1837" s="0" t="n">
        <v>0.009</v>
      </c>
      <c r="F1837" s="0" t="s">
        <v>1264</v>
      </c>
      <c r="G1837" s="0" t="n">
        <v>18</v>
      </c>
    </row>
    <row r="1838" customFormat="false" ht="12.75" hidden="false" customHeight="false" outlineLevel="0" collapsed="false">
      <c r="A1838" s="0" t="s">
        <v>363</v>
      </c>
      <c r="B1838" s="0" t="s">
        <v>469</v>
      </c>
      <c r="C1838" s="0" t="n">
        <v>0.027</v>
      </c>
      <c r="D1838" s="0" t="n">
        <v>0.014</v>
      </c>
      <c r="E1838" s="0" t="n">
        <v>0.003</v>
      </c>
      <c r="F1838" s="0" t="s">
        <v>1264</v>
      </c>
      <c r="G1838" s="0" t="n">
        <v>18</v>
      </c>
    </row>
    <row r="1839" customFormat="false" ht="12.75" hidden="false" customHeight="false" outlineLevel="0" collapsed="false">
      <c r="A1839" s="0" t="s">
        <v>363</v>
      </c>
      <c r="B1839" s="0" t="s">
        <v>471</v>
      </c>
      <c r="C1839" s="0" t="n">
        <v>1.061</v>
      </c>
      <c r="D1839" s="0" t="n">
        <v>0.12</v>
      </c>
      <c r="E1839" s="0" t="n">
        <v>0.113</v>
      </c>
      <c r="F1839" s="0" t="s">
        <v>1264</v>
      </c>
      <c r="G1839" s="0" t="n">
        <v>18</v>
      </c>
    </row>
    <row r="1840" customFormat="false" ht="12.75" hidden="false" customHeight="false" outlineLevel="0" collapsed="false">
      <c r="A1840" s="0" t="s">
        <v>363</v>
      </c>
      <c r="B1840" s="0" t="s">
        <v>474</v>
      </c>
      <c r="C1840" s="0" t="n">
        <v>0.035</v>
      </c>
      <c r="D1840" s="0" t="n">
        <v>0.004</v>
      </c>
      <c r="E1840" s="0" t="n">
        <v>0.004</v>
      </c>
      <c r="F1840" s="0" t="s">
        <v>1264</v>
      </c>
      <c r="G1840" s="0" t="n">
        <v>18</v>
      </c>
    </row>
    <row r="1841" customFormat="false" ht="12.75" hidden="false" customHeight="false" outlineLevel="0" collapsed="false">
      <c r="A1841" s="0" t="s">
        <v>363</v>
      </c>
      <c r="B1841" s="0" t="s">
        <v>476</v>
      </c>
      <c r="C1841" s="0" t="n">
        <v>0.235</v>
      </c>
      <c r="D1841" s="0" t="n">
        <v>0.027</v>
      </c>
      <c r="E1841" s="0" t="n">
        <v>0.025</v>
      </c>
      <c r="F1841" s="0" t="s">
        <v>1264</v>
      </c>
      <c r="G1841" s="0" t="n">
        <v>18</v>
      </c>
    </row>
    <row r="1842" customFormat="false" ht="12.75" hidden="false" customHeight="false" outlineLevel="0" collapsed="false">
      <c r="A1842" s="0" t="s">
        <v>363</v>
      </c>
      <c r="B1842" s="0" t="s">
        <v>479</v>
      </c>
      <c r="C1842" s="0" t="n">
        <v>0.048</v>
      </c>
      <c r="D1842" s="0" t="n">
        <v>0.026</v>
      </c>
      <c r="E1842" s="0" t="n">
        <v>0.005</v>
      </c>
      <c r="F1842" s="0" t="s">
        <v>1264</v>
      </c>
      <c r="G1842" s="0" t="n">
        <v>18</v>
      </c>
    </row>
    <row r="1843" customFormat="false" ht="12.75" hidden="false" customHeight="false" outlineLevel="0" collapsed="false">
      <c r="A1843" s="0" t="s">
        <v>363</v>
      </c>
      <c r="B1843" s="0" t="s">
        <v>487</v>
      </c>
      <c r="C1843" s="0" t="n">
        <v>0.345</v>
      </c>
      <c r="D1843" s="0" t="n">
        <v>0.039</v>
      </c>
      <c r="E1843" s="0" t="n">
        <v>0.037</v>
      </c>
      <c r="F1843" s="0" t="s">
        <v>1264</v>
      </c>
      <c r="G1843" s="0" t="n">
        <v>18</v>
      </c>
    </row>
    <row r="1844" customFormat="false" ht="12.75" hidden="false" customHeight="false" outlineLevel="0" collapsed="false">
      <c r="A1844" s="0" t="s">
        <v>363</v>
      </c>
      <c r="B1844" s="0" t="s">
        <v>485</v>
      </c>
      <c r="C1844" s="0" t="n">
        <v>0.039</v>
      </c>
      <c r="D1844" s="0" t="n">
        <v>0.004</v>
      </c>
      <c r="E1844" s="0" t="n">
        <v>0.005</v>
      </c>
      <c r="F1844" s="0" t="s">
        <v>1264</v>
      </c>
      <c r="G1844" s="0" t="n">
        <v>18</v>
      </c>
    </row>
    <row r="1845" customFormat="false" ht="12.75" hidden="false" customHeight="false" outlineLevel="0" collapsed="false">
      <c r="A1845" s="0" t="s">
        <v>363</v>
      </c>
      <c r="B1845" s="0" t="s">
        <v>481</v>
      </c>
      <c r="C1845" s="0" t="n">
        <v>0.506</v>
      </c>
      <c r="D1845" s="0" t="n">
        <v>0.057</v>
      </c>
      <c r="E1845" s="0" t="n">
        <v>0.054</v>
      </c>
      <c r="F1845" s="0" t="s">
        <v>1264</v>
      </c>
      <c r="G1845" s="0" t="n">
        <v>18</v>
      </c>
    </row>
    <row r="1846" customFormat="false" ht="12.75" hidden="false" customHeight="false" outlineLevel="0" collapsed="false">
      <c r="A1846" s="0" t="s">
        <v>363</v>
      </c>
      <c r="B1846" s="0" t="s">
        <v>496</v>
      </c>
      <c r="C1846" s="0" t="n">
        <v>0.399</v>
      </c>
      <c r="D1846" s="0" t="n">
        <v>0.045</v>
      </c>
      <c r="E1846" s="0" t="n">
        <v>0.043</v>
      </c>
      <c r="F1846" s="0" t="s">
        <v>1264</v>
      </c>
      <c r="G1846" s="0" t="n">
        <v>18</v>
      </c>
    </row>
    <row r="1847" customFormat="false" ht="12.75" hidden="false" customHeight="false" outlineLevel="0" collapsed="false">
      <c r="A1847" s="0" t="s">
        <v>363</v>
      </c>
      <c r="B1847" s="0" t="s">
        <v>490</v>
      </c>
      <c r="C1847" s="0" t="n">
        <v>0.998</v>
      </c>
      <c r="D1847" s="0" t="n">
        <v>0.113</v>
      </c>
      <c r="E1847" s="0" t="n">
        <v>0.107</v>
      </c>
      <c r="F1847" s="0" t="s">
        <v>1264</v>
      </c>
      <c r="G1847" s="0" t="n">
        <v>18</v>
      </c>
    </row>
    <row r="1848" customFormat="false" ht="12.75" hidden="false" customHeight="false" outlineLevel="0" collapsed="false">
      <c r="A1848" s="0" t="s">
        <v>363</v>
      </c>
      <c r="B1848" s="0" t="s">
        <v>500</v>
      </c>
      <c r="C1848" s="0" t="n">
        <v>0.013</v>
      </c>
      <c r="D1848" s="0" t="n">
        <v>0.007</v>
      </c>
      <c r="E1848" s="0" t="n">
        <v>0.001</v>
      </c>
      <c r="F1848" s="0" t="s">
        <v>1264</v>
      </c>
      <c r="G1848" s="0" t="n">
        <v>18</v>
      </c>
    </row>
    <row r="1849" customFormat="false" ht="12.75" hidden="false" customHeight="false" outlineLevel="0" collapsed="false">
      <c r="A1849" s="0" t="s">
        <v>363</v>
      </c>
      <c r="B1849" s="0" t="s">
        <v>505</v>
      </c>
      <c r="C1849" s="0" t="n">
        <v>0.444</v>
      </c>
      <c r="D1849" s="0" t="n">
        <v>0.05</v>
      </c>
      <c r="E1849" s="0" t="n">
        <v>0.047</v>
      </c>
      <c r="F1849" s="0" t="s">
        <v>1264</v>
      </c>
      <c r="G1849" s="0" t="n">
        <v>18</v>
      </c>
    </row>
    <row r="1850" customFormat="false" ht="12.75" hidden="false" customHeight="false" outlineLevel="0" collapsed="false">
      <c r="A1850" s="0" t="s">
        <v>363</v>
      </c>
      <c r="B1850" s="0" t="s">
        <v>493</v>
      </c>
      <c r="C1850" s="0" t="n">
        <v>0.734</v>
      </c>
      <c r="D1850" s="0" t="n">
        <v>0.083</v>
      </c>
      <c r="E1850" s="0" t="n">
        <v>0.078</v>
      </c>
      <c r="F1850" s="0" t="s">
        <v>1264</v>
      </c>
      <c r="G1850" s="0" t="n">
        <v>18</v>
      </c>
    </row>
    <row r="1851" customFormat="false" ht="12.75" hidden="false" customHeight="false" outlineLevel="0" collapsed="false">
      <c r="A1851" s="0" t="s">
        <v>363</v>
      </c>
      <c r="B1851" s="0" t="s">
        <v>508</v>
      </c>
      <c r="C1851" s="0" t="n">
        <v>0.014</v>
      </c>
      <c r="D1851" s="0" t="n">
        <v>0.007</v>
      </c>
      <c r="E1851" s="0" t="n">
        <v>0.002</v>
      </c>
      <c r="F1851" s="0" t="s">
        <v>1264</v>
      </c>
      <c r="G1851" s="0" t="n">
        <v>18</v>
      </c>
    </row>
    <row r="1852" customFormat="false" ht="12.75" hidden="false" customHeight="false" outlineLevel="0" collapsed="false">
      <c r="A1852" s="0" t="s">
        <v>363</v>
      </c>
      <c r="B1852" s="0" t="s">
        <v>510</v>
      </c>
      <c r="C1852" s="0" t="n">
        <v>0.008</v>
      </c>
      <c r="D1852" s="0" t="n">
        <v>0.004</v>
      </c>
      <c r="E1852" s="0" t="n">
        <v>0.001</v>
      </c>
      <c r="F1852" s="0" t="s">
        <v>1264</v>
      </c>
      <c r="G1852" s="0" t="n">
        <v>18</v>
      </c>
    </row>
    <row r="1853" customFormat="false" ht="12.75" hidden="false" customHeight="false" outlineLevel="0" collapsed="false">
      <c r="A1853" s="0" t="s">
        <v>363</v>
      </c>
      <c r="B1853" s="0" t="s">
        <v>512</v>
      </c>
      <c r="C1853" s="0" t="n">
        <v>0.096</v>
      </c>
      <c r="D1853" s="0" t="n">
        <v>0.01</v>
      </c>
      <c r="E1853" s="0" t="n">
        <v>0.011</v>
      </c>
      <c r="F1853" s="0" t="s">
        <v>1264</v>
      </c>
      <c r="G1853" s="0" t="n">
        <v>18</v>
      </c>
    </row>
    <row r="1854" customFormat="false" ht="12.75" hidden="false" customHeight="false" outlineLevel="0" collapsed="false">
      <c r="A1854" s="0" t="s">
        <v>363</v>
      </c>
      <c r="B1854" s="0" t="s">
        <v>502</v>
      </c>
      <c r="C1854" s="0" t="n">
        <v>0.21</v>
      </c>
      <c r="D1854" s="0" t="n">
        <v>0.024</v>
      </c>
      <c r="E1854" s="0" t="n">
        <v>0.022</v>
      </c>
      <c r="F1854" s="0" t="s">
        <v>1264</v>
      </c>
      <c r="G1854" s="0" t="n">
        <v>18</v>
      </c>
    </row>
    <row r="1855" customFormat="false" ht="12.75" hidden="false" customHeight="false" outlineLevel="0" collapsed="false">
      <c r="A1855" s="0" t="s">
        <v>363</v>
      </c>
      <c r="B1855" s="0" t="s">
        <v>514</v>
      </c>
      <c r="C1855" s="0" t="n">
        <v>0.047</v>
      </c>
      <c r="D1855" s="0" t="n">
        <v>0.025</v>
      </c>
      <c r="E1855" s="0" t="n">
        <v>0.005</v>
      </c>
      <c r="F1855" s="0" t="s">
        <v>1264</v>
      </c>
      <c r="G1855" s="0" t="n">
        <v>18</v>
      </c>
    </row>
    <row r="1856" customFormat="false" ht="12.75" hidden="false" customHeight="false" outlineLevel="0" collapsed="false">
      <c r="A1856" s="0" t="s">
        <v>363</v>
      </c>
      <c r="B1856" s="0" t="s">
        <v>516</v>
      </c>
      <c r="C1856" s="0" t="n">
        <v>0.537</v>
      </c>
      <c r="D1856" s="0" t="n">
        <v>0.061</v>
      </c>
      <c r="E1856" s="0" t="n">
        <v>0.057</v>
      </c>
      <c r="F1856" s="0" t="s">
        <v>1264</v>
      </c>
      <c r="G1856" s="0" t="n">
        <v>18</v>
      </c>
    </row>
    <row r="1857" customFormat="false" ht="12.75" hidden="false" customHeight="false" outlineLevel="0" collapsed="false">
      <c r="A1857" s="0" t="s">
        <v>363</v>
      </c>
      <c r="B1857" s="0" t="s">
        <v>519</v>
      </c>
      <c r="C1857" s="0" t="n">
        <v>0.234</v>
      </c>
      <c r="D1857" s="0" t="n">
        <v>0.027</v>
      </c>
      <c r="E1857" s="0" t="n">
        <v>0.025</v>
      </c>
      <c r="F1857" s="0" t="s">
        <v>1264</v>
      </c>
      <c r="G1857" s="0" t="n">
        <v>18</v>
      </c>
    </row>
    <row r="1858" customFormat="false" ht="12.75" hidden="false" customHeight="false" outlineLevel="0" collapsed="false">
      <c r="A1858" s="0" t="s">
        <v>363</v>
      </c>
      <c r="B1858" s="0" t="s">
        <v>521</v>
      </c>
      <c r="C1858" s="0" t="n">
        <v>0.546</v>
      </c>
      <c r="D1858" s="0" t="n">
        <v>0.062</v>
      </c>
      <c r="E1858" s="0" t="n">
        <v>0.058</v>
      </c>
      <c r="F1858" s="0" t="s">
        <v>1264</v>
      </c>
      <c r="G1858" s="0" t="n">
        <v>18</v>
      </c>
    </row>
    <row r="1859" customFormat="false" ht="12.75" hidden="false" customHeight="false" outlineLevel="0" collapsed="false">
      <c r="A1859" s="0" t="s">
        <v>363</v>
      </c>
      <c r="B1859" s="0" t="s">
        <v>540</v>
      </c>
      <c r="C1859" s="0" t="n">
        <v>0.033</v>
      </c>
      <c r="D1859" s="0" t="n">
        <v>0.018</v>
      </c>
      <c r="E1859" s="0" t="n">
        <v>0.004</v>
      </c>
      <c r="F1859" s="0" t="s">
        <v>1264</v>
      </c>
      <c r="G1859" s="0" t="n">
        <v>18</v>
      </c>
    </row>
    <row r="1860" customFormat="false" ht="12.75" hidden="false" customHeight="false" outlineLevel="0" collapsed="false">
      <c r="A1860" s="0" t="s">
        <v>363</v>
      </c>
      <c r="B1860" s="0" t="s">
        <v>544</v>
      </c>
      <c r="C1860" s="0" t="n">
        <v>0</v>
      </c>
      <c r="D1860" s="0" t="n">
        <v>0</v>
      </c>
      <c r="E1860" s="0" t="n">
        <v>0</v>
      </c>
      <c r="F1860" s="0" t="s">
        <v>1264</v>
      </c>
      <c r="G1860" s="0" t="n">
        <v>18</v>
      </c>
    </row>
    <row r="1861" customFormat="false" ht="12.75" hidden="false" customHeight="false" outlineLevel="0" collapsed="false">
      <c r="A1861" s="0" t="s">
        <v>363</v>
      </c>
      <c r="B1861" s="0" t="s">
        <v>526</v>
      </c>
      <c r="C1861" s="0" t="n">
        <v>0.058</v>
      </c>
      <c r="D1861" s="0" t="n">
        <v>0.007</v>
      </c>
      <c r="E1861" s="0" t="n">
        <v>0.006</v>
      </c>
      <c r="F1861" s="0" t="s">
        <v>1264</v>
      </c>
      <c r="G1861" s="0" t="n">
        <v>18</v>
      </c>
    </row>
    <row r="1862" customFormat="false" ht="12.75" hidden="false" customHeight="false" outlineLevel="0" collapsed="false">
      <c r="A1862" s="0" t="s">
        <v>363</v>
      </c>
      <c r="B1862" s="0" t="s">
        <v>531</v>
      </c>
      <c r="C1862" s="0" t="n">
        <v>0.36</v>
      </c>
      <c r="D1862" s="0" t="n">
        <v>0.041</v>
      </c>
      <c r="E1862" s="0" t="n">
        <v>0.039</v>
      </c>
      <c r="F1862" s="0" t="s">
        <v>1264</v>
      </c>
      <c r="G1862" s="0" t="n">
        <v>18</v>
      </c>
    </row>
    <row r="1863" customFormat="false" ht="12.75" hidden="false" customHeight="false" outlineLevel="0" collapsed="false">
      <c r="A1863" s="0" t="s">
        <v>363</v>
      </c>
      <c r="B1863" s="0" t="s">
        <v>534</v>
      </c>
      <c r="C1863" s="0" t="n">
        <v>0.502</v>
      </c>
      <c r="D1863" s="0" t="n">
        <v>0.057</v>
      </c>
      <c r="E1863" s="0" t="n">
        <v>0.054</v>
      </c>
      <c r="F1863" s="0" t="s">
        <v>1264</v>
      </c>
      <c r="G1863" s="0" t="n">
        <v>18</v>
      </c>
    </row>
    <row r="1864" customFormat="false" ht="12.75" hidden="false" customHeight="false" outlineLevel="0" collapsed="false">
      <c r="A1864" s="0" t="s">
        <v>363</v>
      </c>
      <c r="B1864" s="0" t="s">
        <v>536</v>
      </c>
      <c r="C1864" s="0" t="n">
        <v>0.096</v>
      </c>
      <c r="D1864" s="0" t="n">
        <v>0.011</v>
      </c>
      <c r="E1864" s="0" t="n">
        <v>0.01</v>
      </c>
      <c r="F1864" s="0" t="s">
        <v>1264</v>
      </c>
      <c r="G1864" s="0" t="n">
        <v>18</v>
      </c>
    </row>
    <row r="1865" customFormat="false" ht="12.75" hidden="false" customHeight="false" outlineLevel="0" collapsed="false">
      <c r="A1865" s="0" t="s">
        <v>363</v>
      </c>
      <c r="B1865" s="0" t="s">
        <v>542</v>
      </c>
      <c r="C1865" s="0" t="n">
        <v>0.397</v>
      </c>
      <c r="D1865" s="0" t="n">
        <v>0.045</v>
      </c>
      <c r="E1865" s="0" t="n">
        <v>0.042</v>
      </c>
      <c r="F1865" s="0" t="s">
        <v>1264</v>
      </c>
      <c r="G1865" s="0" t="n">
        <v>18</v>
      </c>
    </row>
    <row r="1866" customFormat="false" ht="12.75" hidden="false" customHeight="false" outlineLevel="0" collapsed="false">
      <c r="A1866" s="0" t="s">
        <v>363</v>
      </c>
      <c r="B1866" s="0" t="s">
        <v>546</v>
      </c>
      <c r="C1866" s="0" t="n">
        <v>0.001</v>
      </c>
      <c r="D1866" s="0" t="n">
        <v>0.001</v>
      </c>
      <c r="E1866" s="0" t="n">
        <v>0</v>
      </c>
      <c r="F1866" s="0" t="s">
        <v>1264</v>
      </c>
      <c r="G1866" s="0" t="n">
        <v>18</v>
      </c>
    </row>
    <row r="1867" customFormat="false" ht="12.75" hidden="false" customHeight="false" outlineLevel="0" collapsed="false">
      <c r="A1867" s="0" t="s">
        <v>363</v>
      </c>
      <c r="B1867" s="0" t="s">
        <v>538</v>
      </c>
      <c r="C1867" s="0" t="n">
        <v>0.026</v>
      </c>
      <c r="D1867" s="0" t="n">
        <v>0.003</v>
      </c>
      <c r="E1867" s="0" t="n">
        <v>0.003</v>
      </c>
      <c r="F1867" s="0" t="s">
        <v>1264</v>
      </c>
      <c r="G1867" s="0" t="n">
        <v>18</v>
      </c>
    </row>
    <row r="1868" customFormat="false" ht="12.75" hidden="false" customHeight="false" outlineLevel="0" collapsed="false">
      <c r="A1868" s="0" t="s">
        <v>363</v>
      </c>
      <c r="B1868" s="0" t="s">
        <v>529</v>
      </c>
      <c r="C1868" s="0" t="n">
        <v>0.029</v>
      </c>
      <c r="D1868" s="0" t="n">
        <v>0.003</v>
      </c>
      <c r="E1868" s="0" t="n">
        <v>0.003</v>
      </c>
      <c r="F1868" s="0" t="s">
        <v>1264</v>
      </c>
      <c r="G1868" s="0" t="n">
        <v>18</v>
      </c>
    </row>
    <row r="1869" customFormat="false" ht="12.75" hidden="false" customHeight="false" outlineLevel="0" collapsed="false">
      <c r="A1869" s="0" t="s">
        <v>363</v>
      </c>
      <c r="B1869" s="0" t="s">
        <v>548</v>
      </c>
      <c r="C1869" s="0" t="n">
        <v>0.001</v>
      </c>
      <c r="D1869" s="0" t="n">
        <v>0.001</v>
      </c>
      <c r="E1869" s="0" t="n">
        <v>0</v>
      </c>
      <c r="F1869" s="0" t="s">
        <v>1264</v>
      </c>
      <c r="G1869" s="0" t="n">
        <v>18</v>
      </c>
    </row>
    <row r="1870" customFormat="false" ht="12.75" hidden="false" customHeight="false" outlineLevel="0" collapsed="false">
      <c r="A1870" s="0" t="s">
        <v>363</v>
      </c>
      <c r="B1870" s="0" t="s">
        <v>550</v>
      </c>
      <c r="C1870" s="0" t="n">
        <v>0.92</v>
      </c>
      <c r="D1870" s="0" t="n">
        <v>0.104</v>
      </c>
      <c r="E1870" s="0" t="n">
        <v>0.098</v>
      </c>
      <c r="F1870" s="0" t="s">
        <v>1264</v>
      </c>
      <c r="G1870" s="0" t="n">
        <v>18</v>
      </c>
    </row>
    <row r="1871" customFormat="false" ht="12.75" hidden="false" customHeight="false" outlineLevel="0" collapsed="false">
      <c r="A1871" s="0" t="s">
        <v>363</v>
      </c>
      <c r="B1871" s="0" t="s">
        <v>553</v>
      </c>
      <c r="C1871" s="0" t="n">
        <v>0.04</v>
      </c>
      <c r="D1871" s="0" t="n">
        <v>0.004</v>
      </c>
      <c r="E1871" s="0" t="n">
        <v>0.005</v>
      </c>
      <c r="F1871" s="0" t="s">
        <v>1264</v>
      </c>
      <c r="G1871" s="0" t="n">
        <v>18</v>
      </c>
    </row>
    <row r="1872" customFormat="false" ht="12.75" hidden="false" customHeight="false" outlineLevel="0" collapsed="false">
      <c r="A1872" s="0" t="s">
        <v>363</v>
      </c>
      <c r="B1872" s="0" t="s">
        <v>555</v>
      </c>
      <c r="C1872" s="0" t="n">
        <v>0.035</v>
      </c>
      <c r="D1872" s="0" t="n">
        <v>0.019</v>
      </c>
      <c r="E1872" s="0" t="n">
        <v>0.004</v>
      </c>
      <c r="F1872" s="0" t="s">
        <v>1264</v>
      </c>
      <c r="G1872" s="0" t="n">
        <v>18</v>
      </c>
    </row>
    <row r="1873" customFormat="false" ht="12.75" hidden="false" customHeight="false" outlineLevel="0" collapsed="false">
      <c r="A1873" s="0" t="s">
        <v>363</v>
      </c>
      <c r="B1873" s="0" t="s">
        <v>557</v>
      </c>
      <c r="C1873" s="0" t="n">
        <v>0.031</v>
      </c>
      <c r="D1873" s="0" t="n">
        <v>0.003</v>
      </c>
      <c r="E1873" s="0" t="n">
        <v>0.004</v>
      </c>
      <c r="F1873" s="0" t="s">
        <v>1264</v>
      </c>
      <c r="G1873" s="0" t="n">
        <v>18</v>
      </c>
    </row>
    <row r="1874" customFormat="false" ht="12.75" hidden="false" customHeight="false" outlineLevel="0" collapsed="false">
      <c r="A1874" s="0" t="s">
        <v>363</v>
      </c>
      <c r="B1874" s="0" t="s">
        <v>564</v>
      </c>
      <c r="C1874" s="0" t="n">
        <v>0.102</v>
      </c>
      <c r="D1874" s="0" t="n">
        <v>0.012</v>
      </c>
      <c r="E1874" s="0" t="n">
        <v>0.011</v>
      </c>
      <c r="F1874" s="0" t="s">
        <v>1264</v>
      </c>
      <c r="G1874" s="0" t="n">
        <v>18</v>
      </c>
    </row>
    <row r="1875" customFormat="false" ht="12.75" hidden="false" customHeight="false" outlineLevel="0" collapsed="false">
      <c r="A1875" s="0" t="s">
        <v>363</v>
      </c>
      <c r="B1875" s="0" t="s">
        <v>559</v>
      </c>
      <c r="C1875" s="0" t="n">
        <v>0.472</v>
      </c>
      <c r="D1875" s="0" t="n">
        <v>0.053</v>
      </c>
      <c r="E1875" s="0" t="n">
        <v>0.05</v>
      </c>
      <c r="F1875" s="0" t="s">
        <v>1264</v>
      </c>
      <c r="G1875" s="0" t="n">
        <v>18</v>
      </c>
    </row>
    <row r="1876" customFormat="false" ht="12.75" hidden="false" customHeight="false" outlineLevel="0" collapsed="false">
      <c r="A1876" s="0" t="s">
        <v>363</v>
      </c>
      <c r="B1876" s="0" t="s">
        <v>561</v>
      </c>
      <c r="C1876" s="0" t="n">
        <v>0.712</v>
      </c>
      <c r="D1876" s="0" t="n">
        <v>0.081</v>
      </c>
      <c r="E1876" s="0" t="n">
        <v>0.076</v>
      </c>
      <c r="F1876" s="0" t="s">
        <v>1264</v>
      </c>
      <c r="G1876" s="0" t="n">
        <v>18</v>
      </c>
    </row>
    <row r="1877" customFormat="false" ht="12.75" hidden="false" customHeight="false" outlineLevel="0" collapsed="false">
      <c r="A1877" s="0" t="s">
        <v>363</v>
      </c>
      <c r="B1877" s="0" t="s">
        <v>566</v>
      </c>
      <c r="C1877" s="0" t="n">
        <v>0.373</v>
      </c>
      <c r="D1877" s="0" t="n">
        <v>0.042</v>
      </c>
      <c r="E1877" s="0" t="n">
        <v>0.04</v>
      </c>
      <c r="F1877" s="0" t="s">
        <v>1264</v>
      </c>
      <c r="G1877" s="0" t="n">
        <v>18</v>
      </c>
    </row>
    <row r="1878" customFormat="false" ht="12.75" hidden="false" customHeight="false" outlineLevel="0" collapsed="false">
      <c r="A1878" s="0" t="s">
        <v>363</v>
      </c>
      <c r="B1878" s="0" t="s">
        <v>568</v>
      </c>
      <c r="C1878" s="0" t="n">
        <v>0.004</v>
      </c>
      <c r="D1878" s="0" t="n">
        <v>0.002</v>
      </c>
      <c r="E1878" s="0" t="n">
        <v>0</v>
      </c>
      <c r="F1878" s="0" t="s">
        <v>1264</v>
      </c>
      <c r="G1878" s="0" t="n">
        <v>18</v>
      </c>
    </row>
    <row r="1879" customFormat="false" ht="12.75" hidden="false" customHeight="false" outlineLevel="0" collapsed="false">
      <c r="A1879" s="0" t="s">
        <v>363</v>
      </c>
      <c r="B1879" s="0" t="s">
        <v>572</v>
      </c>
      <c r="C1879" s="0" t="n">
        <v>0.015</v>
      </c>
      <c r="D1879" s="0" t="n">
        <v>0.008</v>
      </c>
      <c r="E1879" s="0" t="n">
        <v>0.002</v>
      </c>
      <c r="F1879" s="0" t="s">
        <v>1264</v>
      </c>
      <c r="G1879" s="0" t="n">
        <v>18</v>
      </c>
    </row>
    <row r="1880" customFormat="false" ht="12.75" hidden="false" customHeight="false" outlineLevel="0" collapsed="false">
      <c r="A1880" s="0" t="s">
        <v>363</v>
      </c>
      <c r="B1880" s="0" t="s">
        <v>570</v>
      </c>
      <c r="C1880" s="0" t="n">
        <v>0.001</v>
      </c>
      <c r="D1880" s="0" t="n">
        <v>0</v>
      </c>
      <c r="E1880" s="0" t="n">
        <v>0</v>
      </c>
      <c r="F1880" s="0" t="s">
        <v>1264</v>
      </c>
      <c r="G1880" s="0" t="n">
        <v>18</v>
      </c>
    </row>
    <row r="1881" customFormat="false" ht="12.75" hidden="false" customHeight="false" outlineLevel="0" collapsed="false">
      <c r="A1881" s="0" t="s">
        <v>363</v>
      </c>
      <c r="B1881" s="0" t="s">
        <v>574</v>
      </c>
      <c r="C1881" s="0" t="n">
        <v>0.114</v>
      </c>
      <c r="D1881" s="0" t="n">
        <v>0.012</v>
      </c>
      <c r="E1881" s="0" t="n">
        <v>0.013</v>
      </c>
      <c r="F1881" s="0" t="s">
        <v>1264</v>
      </c>
      <c r="G1881" s="0" t="n">
        <v>18</v>
      </c>
    </row>
    <row r="1882" customFormat="false" ht="12.75" hidden="false" customHeight="false" outlineLevel="0" collapsed="false">
      <c r="A1882" s="0" t="s">
        <v>363</v>
      </c>
      <c r="B1882" s="0" t="s">
        <v>576</v>
      </c>
      <c r="C1882" s="0" t="n">
        <v>0.085</v>
      </c>
      <c r="D1882" s="0" t="n">
        <v>0.009</v>
      </c>
      <c r="E1882" s="0" t="n">
        <v>0.01</v>
      </c>
      <c r="F1882" s="0" t="s">
        <v>1264</v>
      </c>
      <c r="G1882" s="0" t="n">
        <v>18</v>
      </c>
    </row>
    <row r="1883" customFormat="false" ht="12.75" hidden="false" customHeight="false" outlineLevel="0" collapsed="false">
      <c r="A1883" s="0" t="s">
        <v>363</v>
      </c>
      <c r="B1883" s="0" t="s">
        <v>578</v>
      </c>
      <c r="C1883" s="0" t="n">
        <v>0.077</v>
      </c>
      <c r="D1883" s="0" t="n">
        <v>0.008</v>
      </c>
      <c r="E1883" s="0" t="n">
        <v>0.009</v>
      </c>
      <c r="F1883" s="0" t="s">
        <v>1264</v>
      </c>
      <c r="G1883" s="0" t="n">
        <v>18</v>
      </c>
    </row>
    <row r="1884" customFormat="false" ht="12.75" hidden="false" customHeight="false" outlineLevel="0" collapsed="false">
      <c r="A1884" s="0" t="s">
        <v>363</v>
      </c>
      <c r="B1884" s="0" t="s">
        <v>580</v>
      </c>
      <c r="C1884" s="0" t="n">
        <v>0.393</v>
      </c>
      <c r="D1884" s="0" t="n">
        <v>0.045</v>
      </c>
      <c r="E1884" s="0" t="n">
        <v>0.042</v>
      </c>
      <c r="F1884" s="0" t="s">
        <v>1264</v>
      </c>
      <c r="G1884" s="0" t="n">
        <v>18</v>
      </c>
    </row>
    <row r="1885" customFormat="false" ht="12.75" hidden="false" customHeight="false" outlineLevel="0" collapsed="false">
      <c r="A1885" s="0" t="s">
        <v>363</v>
      </c>
      <c r="B1885" s="0" t="s">
        <v>583</v>
      </c>
      <c r="C1885" s="0" t="n">
        <v>0.029</v>
      </c>
      <c r="D1885" s="0" t="n">
        <v>0.016</v>
      </c>
      <c r="E1885" s="0" t="n">
        <v>0.003</v>
      </c>
      <c r="F1885" s="0" t="s">
        <v>1264</v>
      </c>
      <c r="G1885" s="0" t="n">
        <v>18</v>
      </c>
    </row>
    <row r="1886" customFormat="false" ht="12.75" hidden="false" customHeight="false" outlineLevel="0" collapsed="false">
      <c r="A1886" s="0" t="s">
        <v>363</v>
      </c>
      <c r="B1886" s="0" t="s">
        <v>585</v>
      </c>
      <c r="C1886" s="0" t="n">
        <v>0.634</v>
      </c>
      <c r="D1886" s="0" t="n">
        <v>0.072</v>
      </c>
      <c r="E1886" s="0" t="n">
        <v>0.068</v>
      </c>
      <c r="F1886" s="0" t="s">
        <v>1264</v>
      </c>
      <c r="G1886" s="0" t="n">
        <v>18</v>
      </c>
    </row>
    <row r="1887" customFormat="false" ht="12.75" hidden="false" customHeight="false" outlineLevel="0" collapsed="false">
      <c r="A1887" s="0" t="s">
        <v>363</v>
      </c>
      <c r="B1887" s="0" t="s">
        <v>587</v>
      </c>
      <c r="C1887" s="0" t="n">
        <v>0.673</v>
      </c>
      <c r="D1887" s="0" t="n">
        <v>0.076</v>
      </c>
      <c r="E1887" s="0" t="n">
        <v>0.072</v>
      </c>
      <c r="F1887" s="0" t="s">
        <v>1264</v>
      </c>
      <c r="G1887" s="0" t="n">
        <v>18</v>
      </c>
    </row>
    <row r="1888" customFormat="false" ht="12.75" hidden="false" customHeight="false" outlineLevel="0" collapsed="false">
      <c r="A1888" s="0" t="s">
        <v>363</v>
      </c>
      <c r="B1888" s="0" t="s">
        <v>590</v>
      </c>
      <c r="C1888" s="0" t="n">
        <v>0.048</v>
      </c>
      <c r="D1888" s="0" t="n">
        <v>0.005</v>
      </c>
      <c r="E1888" s="0" t="n">
        <v>0.006</v>
      </c>
      <c r="F1888" s="0" t="s">
        <v>1264</v>
      </c>
      <c r="G1888" s="0" t="n">
        <v>18</v>
      </c>
    </row>
    <row r="1889" customFormat="false" ht="12.75" hidden="false" customHeight="false" outlineLevel="0" collapsed="false">
      <c r="A1889" s="0" t="s">
        <v>363</v>
      </c>
      <c r="B1889" s="0" t="s">
        <v>592</v>
      </c>
      <c r="C1889" s="0" t="n">
        <v>0.043</v>
      </c>
      <c r="D1889" s="0" t="n">
        <v>0.023</v>
      </c>
      <c r="E1889" s="0" t="n">
        <v>0.005</v>
      </c>
      <c r="F1889" s="0" t="s">
        <v>1264</v>
      </c>
      <c r="G1889" s="0" t="n">
        <v>18</v>
      </c>
    </row>
    <row r="1890" customFormat="false" ht="12.75" hidden="false" customHeight="false" outlineLevel="0" collapsed="false">
      <c r="A1890" s="0" t="s">
        <v>363</v>
      </c>
      <c r="B1890" s="0" t="s">
        <v>594</v>
      </c>
      <c r="C1890" s="0" t="n">
        <v>0.659</v>
      </c>
      <c r="D1890" s="0" t="n">
        <v>0.075</v>
      </c>
      <c r="E1890" s="0" t="n">
        <v>0.071</v>
      </c>
      <c r="F1890" s="0" t="s">
        <v>1264</v>
      </c>
      <c r="G1890" s="0" t="n">
        <v>18</v>
      </c>
    </row>
    <row r="1891" customFormat="false" ht="12.75" hidden="false" customHeight="false" outlineLevel="0" collapsed="false">
      <c r="A1891" s="0" t="s">
        <v>363</v>
      </c>
      <c r="B1891" s="0" t="s">
        <v>597</v>
      </c>
      <c r="C1891" s="0" t="n">
        <v>0.066</v>
      </c>
      <c r="D1891" s="0" t="n">
        <v>0.007</v>
      </c>
      <c r="E1891" s="0" t="n">
        <v>0.008</v>
      </c>
      <c r="F1891" s="0" t="s">
        <v>1264</v>
      </c>
      <c r="G1891" s="0" t="n">
        <v>18</v>
      </c>
    </row>
    <row r="1892" customFormat="false" ht="12.75" hidden="false" customHeight="false" outlineLevel="0" collapsed="false">
      <c r="A1892" s="0" t="s">
        <v>363</v>
      </c>
      <c r="B1892" s="0" t="s">
        <v>599</v>
      </c>
      <c r="C1892" s="0" t="n">
        <v>0.076</v>
      </c>
      <c r="D1892" s="0" t="n">
        <v>0.008</v>
      </c>
      <c r="E1892" s="0" t="n">
        <v>0.009</v>
      </c>
      <c r="F1892" s="0" t="s">
        <v>1264</v>
      </c>
      <c r="G1892" s="0" t="n">
        <v>18</v>
      </c>
    </row>
    <row r="1893" customFormat="false" ht="12.75" hidden="false" customHeight="false" outlineLevel="0" collapsed="false">
      <c r="A1893" s="0" t="s">
        <v>363</v>
      </c>
      <c r="B1893" s="0" t="s">
        <v>601</v>
      </c>
      <c r="C1893" s="0" t="n">
        <v>0.024</v>
      </c>
      <c r="D1893" s="0" t="n">
        <v>0.003</v>
      </c>
      <c r="E1893" s="0" t="n">
        <v>0.003</v>
      </c>
      <c r="F1893" s="0" t="s">
        <v>1264</v>
      </c>
      <c r="G1893" s="0" t="n">
        <v>18</v>
      </c>
    </row>
    <row r="1894" customFormat="false" ht="12.75" hidden="false" customHeight="false" outlineLevel="0" collapsed="false">
      <c r="A1894" s="0" t="s">
        <v>363</v>
      </c>
      <c r="B1894" s="0" t="s">
        <v>603</v>
      </c>
      <c r="C1894" s="0" t="n">
        <v>0</v>
      </c>
      <c r="D1894" s="0" t="n">
        <v>0</v>
      </c>
      <c r="E1894" s="0" t="n">
        <v>0</v>
      </c>
      <c r="F1894" s="0" t="s">
        <v>1264</v>
      </c>
      <c r="G1894" s="0" t="n">
        <v>18</v>
      </c>
    </row>
    <row r="1895" customFormat="false" ht="12.75" hidden="false" customHeight="false" outlineLevel="0" collapsed="false">
      <c r="A1895" s="0" t="s">
        <v>363</v>
      </c>
      <c r="B1895" s="0" t="s">
        <v>605</v>
      </c>
      <c r="C1895" s="0" t="n">
        <v>0.066</v>
      </c>
      <c r="D1895" s="0" t="n">
        <v>0.007</v>
      </c>
      <c r="E1895" s="0" t="n">
        <v>0.008</v>
      </c>
      <c r="F1895" s="0" t="s">
        <v>1264</v>
      </c>
      <c r="G1895" s="0" t="n">
        <v>18</v>
      </c>
    </row>
    <row r="1896" customFormat="false" ht="12.75" hidden="false" customHeight="false" outlineLevel="0" collapsed="false">
      <c r="A1896" s="0" t="s">
        <v>363</v>
      </c>
      <c r="B1896" s="0" t="s">
        <v>607</v>
      </c>
      <c r="C1896" s="0" t="n">
        <v>0.027</v>
      </c>
      <c r="D1896" s="0" t="n">
        <v>0.003</v>
      </c>
      <c r="E1896" s="0" t="n">
        <v>0.003</v>
      </c>
      <c r="F1896" s="0" t="s">
        <v>1264</v>
      </c>
      <c r="G1896" s="0" t="n">
        <v>18</v>
      </c>
    </row>
    <row r="1897" customFormat="false" ht="12.75" hidden="false" customHeight="false" outlineLevel="0" collapsed="false">
      <c r="A1897" s="0" t="s">
        <v>363</v>
      </c>
      <c r="B1897" s="0" t="s">
        <v>609</v>
      </c>
      <c r="C1897" s="0" t="n">
        <v>0.001</v>
      </c>
      <c r="D1897" s="0" t="n">
        <v>0</v>
      </c>
      <c r="E1897" s="0" t="n">
        <v>0</v>
      </c>
      <c r="F1897" s="0" t="s">
        <v>1264</v>
      </c>
      <c r="G1897" s="0" t="n">
        <v>18</v>
      </c>
    </row>
    <row r="1898" customFormat="false" ht="12.75" hidden="false" customHeight="false" outlineLevel="0" collapsed="false">
      <c r="A1898" s="0" t="s">
        <v>363</v>
      </c>
      <c r="B1898" s="0" t="s">
        <v>611</v>
      </c>
      <c r="C1898" s="0" t="n">
        <v>0.063</v>
      </c>
      <c r="D1898" s="0" t="n">
        <v>0.007</v>
      </c>
      <c r="E1898" s="0" t="n">
        <v>0.007</v>
      </c>
      <c r="F1898" s="0" t="s">
        <v>1264</v>
      </c>
      <c r="G1898" s="0" t="n">
        <v>18</v>
      </c>
    </row>
    <row r="1899" customFormat="false" ht="12.75" hidden="false" customHeight="false" outlineLevel="0" collapsed="false">
      <c r="A1899" s="0" t="s">
        <v>363</v>
      </c>
      <c r="B1899" s="0" t="s">
        <v>613</v>
      </c>
      <c r="C1899" s="0" t="n">
        <v>0.013</v>
      </c>
      <c r="D1899" s="0" t="n">
        <v>0.007</v>
      </c>
      <c r="E1899" s="0" t="n">
        <v>0.002</v>
      </c>
      <c r="F1899" s="0" t="s">
        <v>1264</v>
      </c>
      <c r="G1899" s="0" t="n">
        <v>18</v>
      </c>
    </row>
    <row r="1900" customFormat="false" ht="12.75" hidden="false" customHeight="false" outlineLevel="0" collapsed="false">
      <c r="A1900" s="0" t="s">
        <v>363</v>
      </c>
      <c r="B1900" s="0" t="s">
        <v>615</v>
      </c>
      <c r="C1900" s="0" t="n">
        <v>0.206</v>
      </c>
      <c r="D1900" s="0" t="n">
        <v>0.023</v>
      </c>
      <c r="E1900" s="0" t="n">
        <v>0.022</v>
      </c>
      <c r="F1900" s="0" t="s">
        <v>1264</v>
      </c>
      <c r="G1900" s="0" t="n">
        <v>18</v>
      </c>
    </row>
    <row r="1901" customFormat="false" ht="12.75" hidden="false" customHeight="false" outlineLevel="0" collapsed="false">
      <c r="A1901" s="0" t="s">
        <v>363</v>
      </c>
      <c r="B1901" s="0" t="s">
        <v>617</v>
      </c>
      <c r="C1901" s="0" t="n">
        <v>0.168</v>
      </c>
      <c r="D1901" s="0" t="n">
        <v>0.019</v>
      </c>
      <c r="E1901" s="0" t="n">
        <v>0.018</v>
      </c>
      <c r="F1901" s="0" t="s">
        <v>1264</v>
      </c>
      <c r="G1901" s="0" t="n">
        <v>18</v>
      </c>
    </row>
    <row r="1902" customFormat="false" ht="12.75" hidden="false" customHeight="false" outlineLevel="0" collapsed="false">
      <c r="A1902" s="0" t="s">
        <v>363</v>
      </c>
      <c r="B1902" s="0" t="s">
        <v>621</v>
      </c>
      <c r="C1902" s="0" t="n">
        <v>0.07</v>
      </c>
      <c r="D1902" s="0" t="n">
        <v>0.008</v>
      </c>
      <c r="E1902" s="0" t="n">
        <v>0.008</v>
      </c>
      <c r="F1902" s="0" t="s">
        <v>1264</v>
      </c>
      <c r="G1902" s="0" t="n">
        <v>18</v>
      </c>
    </row>
    <row r="1903" customFormat="false" ht="12.75" hidden="false" customHeight="false" outlineLevel="0" collapsed="false">
      <c r="A1903" s="0" t="s">
        <v>363</v>
      </c>
      <c r="B1903" s="0" t="s">
        <v>619</v>
      </c>
      <c r="C1903" s="0" t="n">
        <v>0.162</v>
      </c>
      <c r="D1903" s="0" t="n">
        <v>0.018</v>
      </c>
      <c r="E1903" s="0" t="n">
        <v>0.019</v>
      </c>
      <c r="F1903" s="0" t="s">
        <v>1264</v>
      </c>
      <c r="G1903" s="0" t="n">
        <v>18</v>
      </c>
    </row>
    <row r="1904" customFormat="false" ht="12.75" hidden="false" customHeight="false" outlineLevel="0" collapsed="false">
      <c r="A1904" s="0" t="s">
        <v>363</v>
      </c>
      <c r="B1904" s="0" t="s">
        <v>627</v>
      </c>
      <c r="C1904" s="0" t="n">
        <v>0.001</v>
      </c>
      <c r="D1904" s="0" t="n">
        <v>0.001</v>
      </c>
      <c r="E1904" s="0" t="n">
        <v>0</v>
      </c>
      <c r="F1904" s="0" t="s">
        <v>1264</v>
      </c>
      <c r="G1904" s="0" t="n">
        <v>18</v>
      </c>
    </row>
    <row r="1905" customFormat="false" ht="12.75" hidden="false" customHeight="false" outlineLevel="0" collapsed="false">
      <c r="A1905" s="0" t="s">
        <v>363</v>
      </c>
      <c r="B1905" s="0" t="s">
        <v>623</v>
      </c>
      <c r="C1905" s="0" t="n">
        <v>0.034</v>
      </c>
      <c r="D1905" s="0" t="n">
        <v>0.018</v>
      </c>
      <c r="E1905" s="0" t="n">
        <v>0.004</v>
      </c>
      <c r="F1905" s="0" t="s">
        <v>1264</v>
      </c>
      <c r="G1905" s="0" t="n">
        <v>18</v>
      </c>
    </row>
    <row r="1906" customFormat="false" ht="12.75" hidden="false" customHeight="false" outlineLevel="0" collapsed="false">
      <c r="A1906" s="0" t="s">
        <v>363</v>
      </c>
      <c r="B1906" s="0" t="s">
        <v>633</v>
      </c>
      <c r="C1906" s="0" t="n">
        <v>0.009</v>
      </c>
      <c r="D1906" s="0" t="n">
        <v>0.005</v>
      </c>
      <c r="E1906" s="0" t="n">
        <v>0.001</v>
      </c>
      <c r="F1906" s="0" t="s">
        <v>1264</v>
      </c>
      <c r="G1906" s="0" t="n">
        <v>18</v>
      </c>
    </row>
    <row r="1907" customFormat="false" ht="12.75" hidden="false" customHeight="false" outlineLevel="0" collapsed="false">
      <c r="A1907" s="0" t="s">
        <v>363</v>
      </c>
      <c r="B1907" s="0" t="s">
        <v>625</v>
      </c>
      <c r="C1907" s="0" t="n">
        <v>0.087</v>
      </c>
      <c r="D1907" s="0" t="n">
        <v>0.009</v>
      </c>
      <c r="E1907" s="0" t="n">
        <v>0.01</v>
      </c>
      <c r="F1907" s="0" t="s">
        <v>1264</v>
      </c>
      <c r="G1907" s="0" t="n">
        <v>18</v>
      </c>
    </row>
    <row r="1908" customFormat="false" ht="12.75" hidden="false" customHeight="false" outlineLevel="0" collapsed="false">
      <c r="A1908" s="0" t="s">
        <v>363</v>
      </c>
      <c r="B1908" s="0" t="s">
        <v>629</v>
      </c>
      <c r="C1908" s="0" t="n">
        <v>0.086</v>
      </c>
      <c r="D1908" s="0" t="n">
        <v>0.009</v>
      </c>
      <c r="E1908" s="0" t="n">
        <v>0.01</v>
      </c>
      <c r="F1908" s="0" t="s">
        <v>1264</v>
      </c>
      <c r="G1908" s="0" t="n">
        <v>18</v>
      </c>
    </row>
    <row r="1909" customFormat="false" ht="12.75" hidden="false" customHeight="false" outlineLevel="0" collapsed="false">
      <c r="A1909" s="0" t="s">
        <v>363</v>
      </c>
      <c r="B1909" s="0" t="s">
        <v>631</v>
      </c>
      <c r="C1909" s="0" t="n">
        <v>0.03</v>
      </c>
      <c r="D1909" s="0" t="n">
        <v>0.003</v>
      </c>
      <c r="E1909" s="0" t="n">
        <v>0.003</v>
      </c>
      <c r="F1909" s="0" t="s">
        <v>1264</v>
      </c>
      <c r="G1909" s="0" t="n">
        <v>18</v>
      </c>
    </row>
    <row r="1910" customFormat="false" ht="12.75" hidden="false" customHeight="false" outlineLevel="0" collapsed="false">
      <c r="A1910" s="0" t="s">
        <v>363</v>
      </c>
      <c r="B1910" s="0" t="s">
        <v>635</v>
      </c>
      <c r="C1910" s="0" t="n">
        <v>0.033</v>
      </c>
      <c r="D1910" s="0" t="n">
        <v>0.018</v>
      </c>
      <c r="E1910" s="0" t="n">
        <v>0.004</v>
      </c>
      <c r="F1910" s="0" t="s">
        <v>1264</v>
      </c>
      <c r="G1910" s="0" t="n">
        <v>18</v>
      </c>
    </row>
    <row r="1911" customFormat="false" ht="12.75" hidden="false" customHeight="false" outlineLevel="0" collapsed="false">
      <c r="A1911" s="0" t="s">
        <v>363</v>
      </c>
      <c r="B1911" s="0" t="s">
        <v>637</v>
      </c>
      <c r="C1911" s="0" t="n">
        <v>0.227</v>
      </c>
      <c r="D1911" s="0" t="n">
        <v>0.026</v>
      </c>
      <c r="E1911" s="0" t="n">
        <v>0.024</v>
      </c>
      <c r="F1911" s="0" t="s">
        <v>1264</v>
      </c>
      <c r="G1911" s="0" t="n">
        <v>18</v>
      </c>
    </row>
    <row r="1912" customFormat="false" ht="12.75" hidden="false" customHeight="false" outlineLevel="0" collapsed="false">
      <c r="A1912" s="0" t="s">
        <v>363</v>
      </c>
      <c r="B1912" s="0" t="s">
        <v>650</v>
      </c>
      <c r="C1912" s="0" t="n">
        <v>0.359</v>
      </c>
      <c r="D1912" s="0" t="n">
        <v>0.041</v>
      </c>
      <c r="E1912" s="0" t="n">
        <v>0.038</v>
      </c>
      <c r="F1912" s="0" t="s">
        <v>1264</v>
      </c>
      <c r="G1912" s="0" t="n">
        <v>18</v>
      </c>
    </row>
    <row r="1913" customFormat="false" ht="12.75" hidden="false" customHeight="false" outlineLevel="0" collapsed="false">
      <c r="A1913" s="0" t="s">
        <v>363</v>
      </c>
      <c r="B1913" s="0" t="s">
        <v>639</v>
      </c>
      <c r="C1913" s="0" t="n">
        <v>0</v>
      </c>
      <c r="D1913" s="0" t="n">
        <v>0</v>
      </c>
      <c r="E1913" s="0" t="n">
        <v>0</v>
      </c>
      <c r="F1913" s="0" t="s">
        <v>1264</v>
      </c>
      <c r="G1913" s="0" t="n">
        <v>18</v>
      </c>
    </row>
    <row r="1914" customFormat="false" ht="12.75" hidden="false" customHeight="false" outlineLevel="0" collapsed="false">
      <c r="A1914" s="0" t="s">
        <v>363</v>
      </c>
      <c r="B1914" s="0" t="s">
        <v>653</v>
      </c>
      <c r="C1914" s="0" t="n">
        <v>0.007</v>
      </c>
      <c r="D1914" s="0" t="n">
        <v>0.001</v>
      </c>
      <c r="E1914" s="0" t="n">
        <v>0.001</v>
      </c>
      <c r="F1914" s="0" t="s">
        <v>1264</v>
      </c>
      <c r="G1914" s="0" t="n">
        <v>18</v>
      </c>
    </row>
    <row r="1915" customFormat="false" ht="12.75" hidden="false" customHeight="false" outlineLevel="0" collapsed="false">
      <c r="A1915" s="0" t="s">
        <v>363</v>
      </c>
      <c r="B1915" s="0" t="s">
        <v>641</v>
      </c>
      <c r="C1915" s="0" t="n">
        <v>0.53</v>
      </c>
      <c r="D1915" s="0" t="n">
        <v>0.06</v>
      </c>
      <c r="E1915" s="0" t="n">
        <v>0.057</v>
      </c>
      <c r="F1915" s="0" t="s">
        <v>1264</v>
      </c>
      <c r="G1915" s="0" t="n">
        <v>18</v>
      </c>
    </row>
    <row r="1916" customFormat="false" ht="12.75" hidden="false" customHeight="false" outlineLevel="0" collapsed="false">
      <c r="A1916" s="0" t="s">
        <v>363</v>
      </c>
      <c r="B1916" s="0" t="s">
        <v>648</v>
      </c>
      <c r="C1916" s="0" t="n">
        <v>0.128</v>
      </c>
      <c r="D1916" s="0" t="n">
        <v>0.014</v>
      </c>
      <c r="E1916" s="0" t="n">
        <v>0.015</v>
      </c>
      <c r="F1916" s="0" t="s">
        <v>1264</v>
      </c>
      <c r="G1916" s="0" t="n">
        <v>18</v>
      </c>
    </row>
    <row r="1917" customFormat="false" ht="12.75" hidden="false" customHeight="false" outlineLevel="0" collapsed="false">
      <c r="A1917" s="0" t="s">
        <v>363</v>
      </c>
      <c r="B1917" s="0" t="s">
        <v>644</v>
      </c>
      <c r="C1917" s="0" t="n">
        <v>0.092</v>
      </c>
      <c r="D1917" s="0" t="n">
        <v>0.01</v>
      </c>
      <c r="E1917" s="0" t="n">
        <v>0.011</v>
      </c>
      <c r="F1917" s="0" t="s">
        <v>1264</v>
      </c>
      <c r="G1917" s="0" t="n">
        <v>18</v>
      </c>
    </row>
    <row r="1918" customFormat="false" ht="12.75" hidden="false" customHeight="false" outlineLevel="0" collapsed="false">
      <c r="A1918" s="0" t="s">
        <v>363</v>
      </c>
      <c r="B1918" s="0" t="s">
        <v>646</v>
      </c>
      <c r="C1918" s="0" t="n">
        <v>0.064</v>
      </c>
      <c r="D1918" s="0" t="n">
        <v>0.007</v>
      </c>
      <c r="E1918" s="0" t="n">
        <v>0.008</v>
      </c>
      <c r="F1918" s="0" t="s">
        <v>1264</v>
      </c>
      <c r="G1918" s="0" t="n">
        <v>18</v>
      </c>
    </row>
    <row r="1919" customFormat="false" ht="12.75" hidden="false" customHeight="false" outlineLevel="0" collapsed="false">
      <c r="A1919" s="0" t="s">
        <v>363</v>
      </c>
      <c r="B1919" s="0" t="s">
        <v>655</v>
      </c>
      <c r="C1919" s="0" t="n">
        <v>0.072</v>
      </c>
      <c r="D1919" s="0" t="n">
        <v>0.008</v>
      </c>
      <c r="E1919" s="0" t="n">
        <v>0.008</v>
      </c>
      <c r="F1919" s="0" t="s">
        <v>1264</v>
      </c>
      <c r="G1919" s="0" t="n">
        <v>18</v>
      </c>
    </row>
    <row r="1920" customFormat="false" ht="12.75" hidden="false" customHeight="false" outlineLevel="0" collapsed="false">
      <c r="A1920" s="0" t="s">
        <v>363</v>
      </c>
      <c r="B1920" s="0" t="s">
        <v>657</v>
      </c>
      <c r="C1920" s="0" t="n">
        <v>0.056</v>
      </c>
      <c r="D1920" s="0" t="n">
        <v>0.03</v>
      </c>
      <c r="E1920" s="0" t="n">
        <v>0.006</v>
      </c>
      <c r="F1920" s="0" t="s">
        <v>1264</v>
      </c>
      <c r="G1920" s="0" t="n">
        <v>18</v>
      </c>
    </row>
    <row r="1921" customFormat="false" ht="12.75" hidden="false" customHeight="false" outlineLevel="0" collapsed="false">
      <c r="A1921" s="0" t="s">
        <v>363</v>
      </c>
      <c r="B1921" s="0" t="s">
        <v>659</v>
      </c>
      <c r="C1921" s="0" t="n">
        <v>0.424</v>
      </c>
      <c r="D1921" s="0" t="n">
        <v>0.048</v>
      </c>
      <c r="E1921" s="0" t="n">
        <v>0.045</v>
      </c>
      <c r="F1921" s="0" t="s">
        <v>1264</v>
      </c>
      <c r="G1921" s="0" t="n">
        <v>18</v>
      </c>
    </row>
    <row r="1922" customFormat="false" ht="12.75" hidden="false" customHeight="false" outlineLevel="0" collapsed="false">
      <c r="A1922" s="0" t="s">
        <v>363</v>
      </c>
      <c r="B1922" s="0" t="s">
        <v>661</v>
      </c>
      <c r="C1922" s="0" t="n">
        <v>0.58</v>
      </c>
      <c r="D1922" s="0" t="n">
        <v>0.066</v>
      </c>
      <c r="E1922" s="0" t="n">
        <v>0.062</v>
      </c>
      <c r="F1922" s="0" t="s">
        <v>1264</v>
      </c>
      <c r="G1922" s="0" t="n">
        <v>18</v>
      </c>
    </row>
    <row r="1923" customFormat="false" ht="12.75" hidden="false" customHeight="false" outlineLevel="0" collapsed="false">
      <c r="A1923" s="0" t="s">
        <v>363</v>
      </c>
      <c r="B1923" s="0" t="s">
        <v>663</v>
      </c>
      <c r="C1923" s="0" t="n">
        <v>0.525</v>
      </c>
      <c r="D1923" s="0" t="n">
        <v>0.059</v>
      </c>
      <c r="E1923" s="0" t="n">
        <v>0.056</v>
      </c>
      <c r="F1923" s="0" t="s">
        <v>1264</v>
      </c>
      <c r="G1923" s="0" t="n">
        <v>18</v>
      </c>
    </row>
    <row r="1924" customFormat="false" ht="12.75" hidden="false" customHeight="false" outlineLevel="0" collapsed="false">
      <c r="A1924" s="0" t="s">
        <v>363</v>
      </c>
      <c r="B1924" s="0" t="s">
        <v>666</v>
      </c>
      <c r="C1924" s="0" t="n">
        <v>0.044</v>
      </c>
      <c r="D1924" s="0" t="n">
        <v>0.005</v>
      </c>
      <c r="E1924" s="0" t="n">
        <v>0.005</v>
      </c>
      <c r="F1924" s="0" t="s">
        <v>1264</v>
      </c>
      <c r="G1924" s="0" t="n">
        <v>18</v>
      </c>
    </row>
    <row r="1925" customFormat="false" ht="12.75" hidden="false" customHeight="false" outlineLevel="0" collapsed="false">
      <c r="A1925" s="0" t="s">
        <v>363</v>
      </c>
      <c r="B1925" s="0" t="s">
        <v>668</v>
      </c>
      <c r="C1925" s="0" t="n">
        <v>0.435</v>
      </c>
      <c r="D1925" s="0" t="n">
        <v>0.049</v>
      </c>
      <c r="E1925" s="0" t="n">
        <v>0.047</v>
      </c>
      <c r="F1925" s="0" t="s">
        <v>1264</v>
      </c>
      <c r="G1925" s="0" t="n">
        <v>18</v>
      </c>
    </row>
    <row r="1926" customFormat="false" ht="12.75" hidden="false" customHeight="false" outlineLevel="0" collapsed="false">
      <c r="A1926" s="0" t="s">
        <v>363</v>
      </c>
      <c r="B1926" s="0" t="s">
        <v>670</v>
      </c>
      <c r="C1926" s="0" t="n">
        <v>0.001</v>
      </c>
      <c r="D1926" s="0" t="n">
        <v>0</v>
      </c>
      <c r="E1926" s="0" t="n">
        <v>0</v>
      </c>
      <c r="F1926" s="0" t="s">
        <v>1264</v>
      </c>
      <c r="G1926" s="0" t="n">
        <v>18</v>
      </c>
    </row>
    <row r="1927" customFormat="false" ht="12.75" hidden="false" customHeight="false" outlineLevel="0" collapsed="false">
      <c r="A1927" s="0" t="s">
        <v>363</v>
      </c>
      <c r="B1927" s="0" t="s">
        <v>693</v>
      </c>
      <c r="C1927" s="0" t="n">
        <v>0.005</v>
      </c>
      <c r="D1927" s="0" t="n">
        <v>0.003</v>
      </c>
      <c r="E1927" s="0" t="n">
        <v>0.001</v>
      </c>
      <c r="F1927" s="0" t="s">
        <v>1264</v>
      </c>
      <c r="G1927" s="0" t="n">
        <v>18</v>
      </c>
    </row>
    <row r="1928" customFormat="false" ht="12.75" hidden="false" customHeight="false" outlineLevel="0" collapsed="false">
      <c r="A1928" s="0" t="s">
        <v>363</v>
      </c>
      <c r="B1928" s="0" t="s">
        <v>672</v>
      </c>
      <c r="C1928" s="0" t="n">
        <v>0.403</v>
      </c>
      <c r="D1928" s="0" t="n">
        <v>0.046</v>
      </c>
      <c r="E1928" s="0" t="n">
        <v>0.043</v>
      </c>
      <c r="F1928" s="0" t="s">
        <v>1264</v>
      </c>
      <c r="G1928" s="0" t="n">
        <v>18</v>
      </c>
    </row>
    <row r="1929" customFormat="false" ht="12.75" hidden="false" customHeight="false" outlineLevel="0" collapsed="false">
      <c r="A1929" s="0" t="s">
        <v>363</v>
      </c>
      <c r="B1929" s="0" t="s">
        <v>674</v>
      </c>
      <c r="C1929" s="0" t="n">
        <v>0.45</v>
      </c>
      <c r="D1929" s="0" t="n">
        <v>0.051</v>
      </c>
      <c r="E1929" s="0" t="n">
        <v>0.048</v>
      </c>
      <c r="F1929" s="0" t="s">
        <v>1264</v>
      </c>
      <c r="G1929" s="0" t="n">
        <v>18</v>
      </c>
    </row>
    <row r="1930" customFormat="false" ht="12.75" hidden="false" customHeight="false" outlineLevel="0" collapsed="false">
      <c r="A1930" s="0" t="s">
        <v>363</v>
      </c>
      <c r="B1930" s="0" t="s">
        <v>676</v>
      </c>
      <c r="C1930" s="0" t="n">
        <v>0.131</v>
      </c>
      <c r="D1930" s="0" t="n">
        <v>0.015</v>
      </c>
      <c r="E1930" s="0" t="n">
        <v>0.014</v>
      </c>
      <c r="F1930" s="0" t="s">
        <v>1264</v>
      </c>
      <c r="G1930" s="0" t="n">
        <v>18</v>
      </c>
    </row>
    <row r="1931" customFormat="false" ht="12.75" hidden="false" customHeight="false" outlineLevel="0" collapsed="false">
      <c r="A1931" s="0" t="s">
        <v>363</v>
      </c>
      <c r="B1931" s="0" t="s">
        <v>679</v>
      </c>
      <c r="C1931" s="0" t="n">
        <v>0.634</v>
      </c>
      <c r="D1931" s="0" t="n">
        <v>0.072</v>
      </c>
      <c r="E1931" s="0" t="n">
        <v>0.068</v>
      </c>
      <c r="F1931" s="0" t="s">
        <v>1264</v>
      </c>
      <c r="G1931" s="0" t="n">
        <v>18</v>
      </c>
    </row>
    <row r="1932" customFormat="false" ht="12.75" hidden="false" customHeight="false" outlineLevel="0" collapsed="false">
      <c r="A1932" s="0" t="s">
        <v>363</v>
      </c>
      <c r="B1932" s="0" t="s">
        <v>681</v>
      </c>
      <c r="C1932" s="0" t="n">
        <v>0</v>
      </c>
      <c r="D1932" s="0" t="n">
        <v>0</v>
      </c>
      <c r="E1932" s="0" t="n">
        <v>0</v>
      </c>
      <c r="F1932" s="0" t="s">
        <v>1264</v>
      </c>
      <c r="G1932" s="0" t="n">
        <v>18</v>
      </c>
    </row>
    <row r="1933" customFormat="false" ht="12.75" hidden="false" customHeight="false" outlineLevel="0" collapsed="false">
      <c r="A1933" s="0" t="s">
        <v>363</v>
      </c>
      <c r="B1933" s="0" t="s">
        <v>683</v>
      </c>
      <c r="C1933" s="0" t="n">
        <v>0.01</v>
      </c>
      <c r="D1933" s="0" t="n">
        <v>0.005</v>
      </c>
      <c r="E1933" s="0" t="n">
        <v>0.001</v>
      </c>
      <c r="F1933" s="0" t="s">
        <v>1264</v>
      </c>
      <c r="G1933" s="0" t="n">
        <v>18</v>
      </c>
    </row>
    <row r="1934" customFormat="false" ht="12.75" hidden="false" customHeight="false" outlineLevel="0" collapsed="false">
      <c r="A1934" s="0" t="s">
        <v>363</v>
      </c>
      <c r="B1934" s="0" t="s">
        <v>685</v>
      </c>
      <c r="C1934" s="0" t="n">
        <v>0.367</v>
      </c>
      <c r="D1934" s="0" t="n">
        <v>0.042</v>
      </c>
      <c r="E1934" s="0" t="n">
        <v>0.039</v>
      </c>
      <c r="F1934" s="0" t="s">
        <v>1264</v>
      </c>
      <c r="G1934" s="0" t="n">
        <v>18</v>
      </c>
    </row>
    <row r="1935" customFormat="false" ht="12.75" hidden="false" customHeight="false" outlineLevel="0" collapsed="false">
      <c r="A1935" s="0" t="s">
        <v>363</v>
      </c>
      <c r="B1935" s="0" t="s">
        <v>688</v>
      </c>
      <c r="C1935" s="0" t="n">
        <v>0.038</v>
      </c>
      <c r="D1935" s="0" t="n">
        <v>0.004</v>
      </c>
      <c r="E1935" s="0" t="n">
        <v>0.004</v>
      </c>
      <c r="F1935" s="0" t="s">
        <v>1264</v>
      </c>
      <c r="G1935" s="0" t="n">
        <v>18</v>
      </c>
    </row>
    <row r="1936" customFormat="false" ht="12.75" hidden="false" customHeight="false" outlineLevel="0" collapsed="false">
      <c r="A1936" s="0" t="s">
        <v>363</v>
      </c>
      <c r="B1936" s="0" t="s">
        <v>690</v>
      </c>
      <c r="C1936" s="0" t="n">
        <v>1.015</v>
      </c>
      <c r="D1936" s="0" t="n">
        <v>0.115</v>
      </c>
      <c r="E1936" s="0" t="n">
        <v>0.109</v>
      </c>
      <c r="F1936" s="0" t="s">
        <v>1264</v>
      </c>
      <c r="G1936" s="0" t="n">
        <v>18</v>
      </c>
    </row>
    <row r="1937" customFormat="false" ht="12.75" hidden="false" customHeight="false" outlineLevel="0" collapsed="false">
      <c r="A1937" s="0" t="s">
        <v>363</v>
      </c>
      <c r="B1937" s="0" t="s">
        <v>697</v>
      </c>
      <c r="C1937" s="0" t="n">
        <v>0.033</v>
      </c>
      <c r="D1937" s="0" t="n">
        <v>0.004</v>
      </c>
      <c r="E1937" s="0" t="n">
        <v>0.004</v>
      </c>
      <c r="F1937" s="0" t="s">
        <v>1264</v>
      </c>
      <c r="G1937" s="0" t="n">
        <v>18</v>
      </c>
    </row>
    <row r="1938" customFormat="false" ht="12.75" hidden="false" customHeight="false" outlineLevel="0" collapsed="false">
      <c r="A1938" s="0" t="s">
        <v>363</v>
      </c>
      <c r="B1938" s="0" t="s">
        <v>700</v>
      </c>
      <c r="C1938" s="0" t="n">
        <v>0.021</v>
      </c>
      <c r="D1938" s="0" t="n">
        <v>0.011</v>
      </c>
      <c r="E1938" s="0" t="n">
        <v>0.002</v>
      </c>
      <c r="F1938" s="0" t="s">
        <v>1264</v>
      </c>
      <c r="G1938" s="0" t="n">
        <v>18</v>
      </c>
    </row>
    <row r="1939" customFormat="false" ht="12.75" hidden="false" customHeight="false" outlineLevel="0" collapsed="false">
      <c r="A1939" s="0" t="s">
        <v>363</v>
      </c>
      <c r="B1939" s="0" t="s">
        <v>702</v>
      </c>
      <c r="C1939" s="0" t="n">
        <v>0.445</v>
      </c>
      <c r="D1939" s="0" t="n">
        <v>0.05</v>
      </c>
      <c r="E1939" s="0" t="n">
        <v>0.048</v>
      </c>
      <c r="F1939" s="0" t="s">
        <v>1264</v>
      </c>
      <c r="G1939" s="0" t="n">
        <v>18</v>
      </c>
    </row>
    <row r="1940" customFormat="false" ht="12.75" hidden="false" customHeight="false" outlineLevel="0" collapsed="false">
      <c r="A1940" s="0" t="s">
        <v>363</v>
      </c>
      <c r="B1940" s="0" t="s">
        <v>695</v>
      </c>
      <c r="C1940" s="0" t="n">
        <v>0.029</v>
      </c>
      <c r="D1940" s="0" t="n">
        <v>0.016</v>
      </c>
      <c r="E1940" s="0" t="n">
        <v>0.003</v>
      </c>
      <c r="F1940" s="0" t="s">
        <v>1264</v>
      </c>
      <c r="G1940" s="0" t="n">
        <v>18</v>
      </c>
    </row>
    <row r="1941" customFormat="false" ht="12.75" hidden="false" customHeight="false" outlineLevel="0" collapsed="false">
      <c r="A1941" s="0" t="s">
        <v>363</v>
      </c>
      <c r="B1941" s="0" t="s">
        <v>704</v>
      </c>
      <c r="C1941" s="0" t="n">
        <v>0.036</v>
      </c>
      <c r="D1941" s="0" t="n">
        <v>0.004</v>
      </c>
      <c r="E1941" s="0" t="n">
        <v>0.004</v>
      </c>
      <c r="F1941" s="0" t="s">
        <v>1264</v>
      </c>
      <c r="G1941" s="0" t="n">
        <v>18</v>
      </c>
    </row>
    <row r="1942" customFormat="false" ht="12.75" hidden="false" customHeight="false" outlineLevel="0" collapsed="false">
      <c r="A1942" s="0" t="s">
        <v>363</v>
      </c>
      <c r="B1942" s="0" t="s">
        <v>706</v>
      </c>
      <c r="C1942" s="0" t="n">
        <v>0.144</v>
      </c>
      <c r="D1942" s="0" t="n">
        <v>0.016</v>
      </c>
      <c r="E1942" s="0" t="n">
        <v>0.017</v>
      </c>
      <c r="F1942" s="0" t="s">
        <v>1264</v>
      </c>
      <c r="G1942" s="0" t="n">
        <v>18</v>
      </c>
    </row>
    <row r="1943" customFormat="false" ht="12.75" hidden="false" customHeight="false" outlineLevel="0" collapsed="false">
      <c r="A1943" s="0" t="s">
        <v>363</v>
      </c>
      <c r="B1943" s="0" t="s">
        <v>708</v>
      </c>
      <c r="C1943" s="0" t="n">
        <v>0</v>
      </c>
      <c r="D1943" s="0" t="n">
        <v>0</v>
      </c>
      <c r="E1943" s="0" t="n">
        <v>0</v>
      </c>
      <c r="F1943" s="0" t="s">
        <v>1264</v>
      </c>
      <c r="G1943" s="0" t="n">
        <v>18</v>
      </c>
    </row>
    <row r="1944" customFormat="false" ht="12.75" hidden="false" customHeight="false" outlineLevel="0" collapsed="false">
      <c r="A1944" s="0" t="s">
        <v>363</v>
      </c>
      <c r="B1944" s="0" t="s">
        <v>710</v>
      </c>
      <c r="C1944" s="0" t="n">
        <v>0</v>
      </c>
      <c r="D1944" s="0" t="n">
        <v>0</v>
      </c>
      <c r="E1944" s="0" t="n">
        <v>0</v>
      </c>
      <c r="F1944" s="0" t="s">
        <v>1264</v>
      </c>
      <c r="G1944" s="0" t="n">
        <v>18</v>
      </c>
    </row>
    <row r="1945" customFormat="false" ht="12.75" hidden="false" customHeight="false" outlineLevel="0" collapsed="false">
      <c r="A1945" s="0" t="s">
        <v>363</v>
      </c>
      <c r="B1945" s="0" t="s">
        <v>712</v>
      </c>
      <c r="C1945" s="0" t="n">
        <v>0.023</v>
      </c>
      <c r="D1945" s="0" t="n">
        <v>0.002</v>
      </c>
      <c r="E1945" s="0" t="n">
        <v>0.003</v>
      </c>
      <c r="F1945" s="0" t="s">
        <v>1264</v>
      </c>
      <c r="G1945" s="0" t="n">
        <v>18</v>
      </c>
    </row>
    <row r="1946" customFormat="false" ht="12.75" hidden="false" customHeight="false" outlineLevel="0" collapsed="false">
      <c r="A1946" s="0" t="s">
        <v>363</v>
      </c>
      <c r="B1946" s="0" t="s">
        <v>714</v>
      </c>
      <c r="C1946" s="0" t="n">
        <v>0.03</v>
      </c>
      <c r="D1946" s="0" t="n">
        <v>0.003</v>
      </c>
      <c r="E1946" s="0" t="n">
        <v>0.004</v>
      </c>
      <c r="F1946" s="0" t="s">
        <v>1264</v>
      </c>
      <c r="G1946" s="0" t="n">
        <v>18</v>
      </c>
    </row>
    <row r="1947" customFormat="false" ht="12.75" hidden="false" customHeight="false" outlineLevel="0" collapsed="false">
      <c r="A1947" s="0" t="s">
        <v>363</v>
      </c>
      <c r="B1947" s="0" t="s">
        <v>716</v>
      </c>
      <c r="C1947" s="0" t="n">
        <v>0.062</v>
      </c>
      <c r="D1947" s="0" t="n">
        <v>0.007</v>
      </c>
      <c r="E1947" s="0" t="n">
        <v>0.007</v>
      </c>
      <c r="F1947" s="0" t="s">
        <v>1264</v>
      </c>
      <c r="G1947" s="0" t="n">
        <v>18</v>
      </c>
    </row>
    <row r="1948" customFormat="false" ht="12.75" hidden="false" customHeight="false" outlineLevel="0" collapsed="false">
      <c r="A1948" s="0" t="s">
        <v>363</v>
      </c>
      <c r="B1948" s="0" t="s">
        <v>718</v>
      </c>
      <c r="C1948" s="0" t="n">
        <v>0.049</v>
      </c>
      <c r="D1948" s="0" t="n">
        <v>0.005</v>
      </c>
      <c r="E1948" s="0" t="n">
        <v>0.006</v>
      </c>
      <c r="F1948" s="0" t="s">
        <v>1264</v>
      </c>
      <c r="G1948" s="0" t="n">
        <v>18</v>
      </c>
    </row>
    <row r="1949" customFormat="false" ht="12.75" hidden="false" customHeight="false" outlineLevel="0" collapsed="false">
      <c r="A1949" s="0" t="s">
        <v>363</v>
      </c>
      <c r="B1949" s="0" t="s">
        <v>720</v>
      </c>
      <c r="C1949" s="0" t="n">
        <v>0.048</v>
      </c>
      <c r="D1949" s="0" t="n">
        <v>0.005</v>
      </c>
      <c r="E1949" s="0" t="n">
        <v>0.006</v>
      </c>
      <c r="F1949" s="0" t="s">
        <v>1264</v>
      </c>
      <c r="G1949" s="0" t="n">
        <v>18</v>
      </c>
    </row>
    <row r="1950" customFormat="false" ht="12.75" hidden="false" customHeight="false" outlineLevel="0" collapsed="false">
      <c r="A1950" s="0" t="s">
        <v>363</v>
      </c>
      <c r="B1950" s="0" t="s">
        <v>722</v>
      </c>
      <c r="C1950" s="0" t="n">
        <v>0.041</v>
      </c>
      <c r="D1950" s="0" t="n">
        <v>0.005</v>
      </c>
      <c r="E1950" s="0" t="n">
        <v>0.004</v>
      </c>
      <c r="F1950" s="0" t="s">
        <v>1264</v>
      </c>
      <c r="G1950" s="0" t="n">
        <v>18</v>
      </c>
    </row>
    <row r="1951" customFormat="false" ht="12.75" hidden="false" customHeight="false" outlineLevel="0" collapsed="false">
      <c r="A1951" s="0" t="s">
        <v>363</v>
      </c>
      <c r="B1951" s="0" t="s">
        <v>724</v>
      </c>
      <c r="C1951" s="0" t="n">
        <v>0.983</v>
      </c>
      <c r="D1951" s="0" t="n">
        <v>0.111</v>
      </c>
      <c r="E1951" s="0" t="n">
        <v>0.105</v>
      </c>
      <c r="F1951" s="0" t="s">
        <v>1264</v>
      </c>
      <c r="G1951" s="0" t="n">
        <v>18</v>
      </c>
    </row>
    <row r="1952" customFormat="false" ht="12.75" hidden="false" customHeight="false" outlineLevel="0" collapsed="false">
      <c r="A1952" s="0" t="s">
        <v>363</v>
      </c>
      <c r="B1952" s="0" t="s">
        <v>727</v>
      </c>
      <c r="C1952" s="0" t="n">
        <v>0.362</v>
      </c>
      <c r="D1952" s="0" t="n">
        <v>0.041</v>
      </c>
      <c r="E1952" s="0" t="n">
        <v>0.039</v>
      </c>
      <c r="F1952" s="0" t="s">
        <v>1264</v>
      </c>
      <c r="G1952" s="0" t="n">
        <v>18</v>
      </c>
    </row>
    <row r="1953" customFormat="false" ht="12.75" hidden="false" customHeight="false" outlineLevel="0" collapsed="false">
      <c r="A1953" s="0" t="s">
        <v>363</v>
      </c>
      <c r="B1953" s="0" t="s">
        <v>730</v>
      </c>
      <c r="C1953" s="0" t="n">
        <v>0.007</v>
      </c>
      <c r="D1953" s="0" t="n">
        <v>0.004</v>
      </c>
      <c r="E1953" s="0" t="n">
        <v>0.001</v>
      </c>
      <c r="F1953" s="0" t="s">
        <v>1264</v>
      </c>
      <c r="G1953" s="0" t="n">
        <v>18</v>
      </c>
    </row>
    <row r="1954" customFormat="false" ht="12.75" hidden="false" customHeight="false" outlineLevel="0" collapsed="false">
      <c r="A1954" s="0" t="s">
        <v>363</v>
      </c>
      <c r="B1954" s="0" t="s">
        <v>1179</v>
      </c>
      <c r="C1954" s="0" t="n">
        <v>0.027</v>
      </c>
      <c r="D1954" s="0" t="n">
        <v>0.003</v>
      </c>
      <c r="E1954" s="0" t="n">
        <v>0.003</v>
      </c>
      <c r="F1954" s="0" t="s">
        <v>1264</v>
      </c>
      <c r="G1954" s="0" t="n">
        <v>18</v>
      </c>
    </row>
    <row r="1955" customFormat="false" ht="12.75" hidden="false" customHeight="false" outlineLevel="0" collapsed="false">
      <c r="A1955" s="0" t="s">
        <v>363</v>
      </c>
      <c r="B1955" s="0" t="s">
        <v>1201</v>
      </c>
      <c r="C1955" s="0" t="n">
        <v>0.09</v>
      </c>
      <c r="D1955" s="0" t="n">
        <v>0.01</v>
      </c>
      <c r="E1955" s="0" t="n">
        <v>0.011</v>
      </c>
      <c r="F1955" s="0" t="s">
        <v>1264</v>
      </c>
      <c r="G1955" s="0" t="n">
        <v>18</v>
      </c>
    </row>
    <row r="1956" customFormat="false" ht="12.75" hidden="false" customHeight="false" outlineLevel="0" collapsed="false">
      <c r="A1956" s="0" t="s">
        <v>363</v>
      </c>
      <c r="B1956" s="0" t="s">
        <v>1204</v>
      </c>
      <c r="C1956" s="0" t="n">
        <v>0.015</v>
      </c>
      <c r="D1956" s="0" t="n">
        <v>0.002</v>
      </c>
      <c r="E1956" s="0" t="n">
        <v>0.002</v>
      </c>
      <c r="F1956" s="0" t="s">
        <v>1264</v>
      </c>
      <c r="G1956" s="0" t="n">
        <v>18</v>
      </c>
    </row>
    <row r="1957" customFormat="false" ht="12.75" hidden="false" customHeight="false" outlineLevel="0" collapsed="false">
      <c r="A1957" s="0" t="s">
        <v>363</v>
      </c>
      <c r="B1957" s="0" t="s">
        <v>1209</v>
      </c>
      <c r="C1957" s="0" t="n">
        <v>0</v>
      </c>
      <c r="D1957" s="0" t="n">
        <v>0</v>
      </c>
      <c r="E1957" s="0" t="n">
        <v>0</v>
      </c>
      <c r="F1957" s="0" t="s">
        <v>1264</v>
      </c>
      <c r="G1957" s="0" t="n">
        <v>18</v>
      </c>
    </row>
    <row r="1958" customFormat="false" ht="12.75" hidden="false" customHeight="false" outlineLevel="0" collapsed="false">
      <c r="A1958" s="0" t="s">
        <v>363</v>
      </c>
      <c r="B1958" s="0" t="s">
        <v>1213</v>
      </c>
      <c r="C1958" s="0" t="n">
        <v>0</v>
      </c>
      <c r="D1958" s="0" t="n">
        <v>0</v>
      </c>
      <c r="E1958" s="0" t="n">
        <v>0</v>
      </c>
      <c r="F1958" s="0" t="s">
        <v>1264</v>
      </c>
      <c r="G1958" s="0" t="n">
        <v>18</v>
      </c>
    </row>
    <row r="1959" customFormat="false" ht="12.75" hidden="false" customHeight="false" outlineLevel="0" collapsed="false">
      <c r="A1959" s="0" t="s">
        <v>363</v>
      </c>
      <c r="B1959" s="0" t="s">
        <v>1182</v>
      </c>
      <c r="C1959" s="0" t="n">
        <v>0.016</v>
      </c>
      <c r="D1959" s="0" t="n">
        <v>0.002</v>
      </c>
      <c r="E1959" s="0" t="n">
        <v>0.002</v>
      </c>
      <c r="F1959" s="0" t="s">
        <v>1264</v>
      </c>
      <c r="G1959" s="0" t="n">
        <v>18</v>
      </c>
    </row>
    <row r="1960" customFormat="false" ht="12.75" hidden="false" customHeight="false" outlineLevel="0" collapsed="false">
      <c r="A1960" s="0" t="s">
        <v>363</v>
      </c>
      <c r="B1960" s="0" t="s">
        <v>1184</v>
      </c>
      <c r="C1960" s="0" t="n">
        <v>0.019</v>
      </c>
      <c r="D1960" s="0" t="n">
        <v>0.002</v>
      </c>
      <c r="E1960" s="0" t="n">
        <v>0.002</v>
      </c>
      <c r="F1960" s="0" t="s">
        <v>1264</v>
      </c>
      <c r="G1960" s="0" t="n">
        <v>18</v>
      </c>
    </row>
    <row r="1961" customFormat="false" ht="12.75" hidden="false" customHeight="false" outlineLevel="0" collapsed="false">
      <c r="A1961" s="0" t="s">
        <v>363</v>
      </c>
      <c r="B1961" s="0" t="s">
        <v>1186</v>
      </c>
      <c r="C1961" s="0" t="n">
        <v>0.07</v>
      </c>
      <c r="D1961" s="0" t="n">
        <v>0.008</v>
      </c>
      <c r="E1961" s="0" t="n">
        <v>0.008</v>
      </c>
      <c r="F1961" s="0" t="s">
        <v>1264</v>
      </c>
      <c r="G1961" s="0" t="n">
        <v>18</v>
      </c>
    </row>
    <row r="1962" customFormat="false" ht="12.75" hidden="false" customHeight="false" outlineLevel="0" collapsed="false">
      <c r="A1962" s="0" t="s">
        <v>363</v>
      </c>
      <c r="B1962" s="0" t="s">
        <v>1189</v>
      </c>
      <c r="C1962" s="0" t="n">
        <v>0.043</v>
      </c>
      <c r="D1962" s="0" t="n">
        <v>0.005</v>
      </c>
      <c r="E1962" s="0" t="n">
        <v>0.005</v>
      </c>
      <c r="F1962" s="0" t="s">
        <v>1264</v>
      </c>
      <c r="G1962" s="0" t="n">
        <v>18</v>
      </c>
    </row>
    <row r="1963" customFormat="false" ht="12.75" hidden="false" customHeight="false" outlineLevel="0" collapsed="false">
      <c r="A1963" s="0" t="s">
        <v>363</v>
      </c>
      <c r="B1963" s="0" t="s">
        <v>1191</v>
      </c>
      <c r="C1963" s="0" t="n">
        <v>0.02</v>
      </c>
      <c r="D1963" s="0" t="n">
        <v>0.002</v>
      </c>
      <c r="E1963" s="0" t="n">
        <v>0.002</v>
      </c>
      <c r="F1963" s="0" t="s">
        <v>1264</v>
      </c>
      <c r="G1963" s="0" t="n">
        <v>18</v>
      </c>
    </row>
    <row r="1964" customFormat="false" ht="12.75" hidden="false" customHeight="false" outlineLevel="0" collapsed="false">
      <c r="A1964" s="0" t="s">
        <v>363</v>
      </c>
      <c r="B1964" s="0" t="s">
        <v>1194</v>
      </c>
      <c r="C1964" s="0" t="n">
        <v>0.041</v>
      </c>
      <c r="D1964" s="0" t="n">
        <v>0.004</v>
      </c>
      <c r="E1964" s="0" t="n">
        <v>0.005</v>
      </c>
      <c r="F1964" s="0" t="s">
        <v>1264</v>
      </c>
      <c r="G1964" s="0" t="n">
        <v>18</v>
      </c>
    </row>
    <row r="1965" customFormat="false" ht="12.75" hidden="false" customHeight="false" outlineLevel="0" collapsed="false">
      <c r="A1965" s="0" t="s">
        <v>363</v>
      </c>
      <c r="B1965" s="0" t="s">
        <v>1196</v>
      </c>
      <c r="C1965" s="0" t="n">
        <v>0.068</v>
      </c>
      <c r="D1965" s="0" t="n">
        <v>0.007</v>
      </c>
      <c r="E1965" s="0" t="n">
        <v>0.008</v>
      </c>
      <c r="F1965" s="0" t="s">
        <v>1264</v>
      </c>
      <c r="G1965" s="0" t="n">
        <v>18</v>
      </c>
    </row>
    <row r="1966" customFormat="false" ht="12.75" hidden="false" customHeight="false" outlineLevel="0" collapsed="false">
      <c r="A1966" s="0" t="s">
        <v>363</v>
      </c>
      <c r="B1966" s="0" t="s">
        <v>1199</v>
      </c>
      <c r="C1966" s="0" t="n">
        <v>-0.001</v>
      </c>
      <c r="D1966" s="0" t="n">
        <v>0</v>
      </c>
      <c r="E1966" s="0" t="n">
        <v>0</v>
      </c>
      <c r="F1966" s="0" t="s">
        <v>1264</v>
      </c>
      <c r="G1966" s="0" t="n">
        <v>18</v>
      </c>
    </row>
    <row r="1967" customFormat="false" ht="12.75" hidden="false" customHeight="false" outlineLevel="0" collapsed="false">
      <c r="A1967" s="0" t="s">
        <v>363</v>
      </c>
      <c r="B1967" s="0" t="s">
        <v>732</v>
      </c>
      <c r="C1967" s="0" t="n">
        <v>0.139</v>
      </c>
      <c r="D1967" s="0" t="n">
        <v>0.016</v>
      </c>
      <c r="E1967" s="0" t="n">
        <v>0.015</v>
      </c>
      <c r="F1967" s="0" t="s">
        <v>1264</v>
      </c>
      <c r="G1967" s="0" t="n">
        <v>18</v>
      </c>
    </row>
    <row r="1968" customFormat="false" ht="12.75" hidden="false" customHeight="false" outlineLevel="0" collapsed="false">
      <c r="A1968" s="0" t="s">
        <v>363</v>
      </c>
      <c r="B1968" s="0" t="s">
        <v>734</v>
      </c>
      <c r="C1968" s="0" t="n">
        <v>0.194</v>
      </c>
      <c r="D1968" s="0" t="n">
        <v>0.022</v>
      </c>
      <c r="E1968" s="0" t="n">
        <v>0.021</v>
      </c>
      <c r="F1968" s="0" t="s">
        <v>1264</v>
      </c>
      <c r="G1968" s="0" t="n">
        <v>18</v>
      </c>
    </row>
    <row r="1969" customFormat="false" ht="12.75" hidden="false" customHeight="false" outlineLevel="0" collapsed="false">
      <c r="A1969" s="0" t="s">
        <v>363</v>
      </c>
      <c r="B1969" s="0" t="s">
        <v>736</v>
      </c>
      <c r="C1969" s="0" t="n">
        <v>0.069</v>
      </c>
      <c r="D1969" s="0" t="n">
        <v>0.007</v>
      </c>
      <c r="E1969" s="0" t="n">
        <v>0.008</v>
      </c>
      <c r="F1969" s="0" t="s">
        <v>1264</v>
      </c>
      <c r="G1969" s="0" t="n">
        <v>18</v>
      </c>
    </row>
    <row r="1970" customFormat="false" ht="12.75" hidden="false" customHeight="false" outlineLevel="0" collapsed="false">
      <c r="A1970" s="0" t="s">
        <v>363</v>
      </c>
      <c r="B1970" s="0" t="s">
        <v>738</v>
      </c>
      <c r="C1970" s="0" t="n">
        <v>0.538</v>
      </c>
      <c r="D1970" s="0" t="n">
        <v>0.061</v>
      </c>
      <c r="E1970" s="0" t="n">
        <v>0.058</v>
      </c>
      <c r="F1970" s="0" t="s">
        <v>1264</v>
      </c>
      <c r="G1970" s="0" t="n">
        <v>18</v>
      </c>
    </row>
    <row r="1971" customFormat="false" ht="12.75" hidden="false" customHeight="false" outlineLevel="0" collapsed="false">
      <c r="A1971" s="0" t="s">
        <v>363</v>
      </c>
      <c r="B1971" s="0" t="s">
        <v>740</v>
      </c>
      <c r="C1971" s="0" t="n">
        <v>0.455</v>
      </c>
      <c r="D1971" s="0" t="n">
        <v>0.052</v>
      </c>
      <c r="E1971" s="0" t="n">
        <v>0.049</v>
      </c>
      <c r="F1971" s="0" t="s">
        <v>1264</v>
      </c>
      <c r="G1971" s="0" t="n">
        <v>18</v>
      </c>
    </row>
    <row r="1972" customFormat="false" ht="12.75" hidden="false" customHeight="false" outlineLevel="0" collapsed="false">
      <c r="A1972" s="0" t="s">
        <v>363</v>
      </c>
      <c r="B1972" s="0" t="s">
        <v>742</v>
      </c>
      <c r="C1972" s="0" t="n">
        <v>0.136</v>
      </c>
      <c r="D1972" s="0" t="n">
        <v>0.015</v>
      </c>
      <c r="E1972" s="0" t="n">
        <v>0.015</v>
      </c>
      <c r="F1972" s="0" t="s">
        <v>1264</v>
      </c>
      <c r="G1972" s="0" t="n">
        <v>18</v>
      </c>
    </row>
    <row r="1973" customFormat="false" ht="12.75" hidden="false" customHeight="false" outlineLevel="0" collapsed="false">
      <c r="A1973" s="0" t="s">
        <v>363</v>
      </c>
      <c r="B1973" s="0" t="s">
        <v>745</v>
      </c>
      <c r="C1973" s="0" t="n">
        <v>0.014</v>
      </c>
      <c r="D1973" s="0" t="n">
        <v>0.001</v>
      </c>
      <c r="E1973" s="0" t="n">
        <v>0.002</v>
      </c>
      <c r="F1973" s="0" t="s">
        <v>1264</v>
      </c>
      <c r="G1973" s="0" t="n">
        <v>18</v>
      </c>
    </row>
    <row r="1974" customFormat="false" ht="12.75" hidden="false" customHeight="false" outlineLevel="0" collapsed="false">
      <c r="A1974" s="0" t="s">
        <v>363</v>
      </c>
      <c r="B1974" s="0" t="s">
        <v>747</v>
      </c>
      <c r="C1974" s="0" t="n">
        <v>0.191</v>
      </c>
      <c r="D1974" s="0" t="n">
        <v>0.022</v>
      </c>
      <c r="E1974" s="0" t="n">
        <v>0.02</v>
      </c>
      <c r="F1974" s="0" t="s">
        <v>1264</v>
      </c>
      <c r="G1974" s="0" t="n">
        <v>18</v>
      </c>
    </row>
    <row r="1975" customFormat="false" ht="12.75" hidden="false" customHeight="false" outlineLevel="0" collapsed="false">
      <c r="A1975" s="0" t="s">
        <v>363</v>
      </c>
      <c r="B1975" s="0" t="s">
        <v>749</v>
      </c>
      <c r="C1975" s="0" t="n">
        <v>0.042</v>
      </c>
      <c r="D1975" s="0" t="n">
        <v>0.005</v>
      </c>
      <c r="E1975" s="0" t="n">
        <v>0.005</v>
      </c>
      <c r="F1975" s="0" t="s">
        <v>1264</v>
      </c>
      <c r="G1975" s="0" t="n">
        <v>18</v>
      </c>
    </row>
    <row r="1976" customFormat="false" ht="12.75" hidden="false" customHeight="false" outlineLevel="0" collapsed="false">
      <c r="A1976" s="0" t="s">
        <v>363</v>
      </c>
      <c r="B1976" s="0" t="s">
        <v>754</v>
      </c>
      <c r="C1976" s="0" t="n">
        <v>0.004</v>
      </c>
      <c r="D1976" s="0" t="n">
        <v>0</v>
      </c>
      <c r="E1976" s="0" t="n">
        <v>0</v>
      </c>
      <c r="F1976" s="0" t="s">
        <v>1264</v>
      </c>
      <c r="G1976" s="0" t="n">
        <v>18</v>
      </c>
    </row>
    <row r="1977" customFormat="false" ht="12.75" hidden="false" customHeight="false" outlineLevel="0" collapsed="false">
      <c r="A1977" s="0" t="s">
        <v>363</v>
      </c>
      <c r="B1977" s="0" t="s">
        <v>751</v>
      </c>
      <c r="C1977" s="0" t="n">
        <v>0.114</v>
      </c>
      <c r="D1977" s="0" t="n">
        <v>0.013</v>
      </c>
      <c r="E1977" s="0" t="n">
        <v>0.012</v>
      </c>
      <c r="F1977" s="0" t="s">
        <v>1264</v>
      </c>
      <c r="G1977" s="0" t="n">
        <v>18</v>
      </c>
    </row>
    <row r="1978" customFormat="false" ht="12.75" hidden="false" customHeight="false" outlineLevel="0" collapsed="false">
      <c r="A1978" s="0" t="s">
        <v>363</v>
      </c>
      <c r="B1978" s="0" t="s">
        <v>756</v>
      </c>
      <c r="C1978" s="0" t="n">
        <v>0.011</v>
      </c>
      <c r="D1978" s="0" t="n">
        <v>0.001</v>
      </c>
      <c r="E1978" s="0" t="n">
        <v>0.001</v>
      </c>
      <c r="F1978" s="0" t="s">
        <v>1264</v>
      </c>
      <c r="G1978" s="0" t="n">
        <v>18</v>
      </c>
    </row>
    <row r="1979" customFormat="false" ht="12.75" hidden="false" customHeight="false" outlineLevel="0" collapsed="false">
      <c r="A1979" s="0" t="s">
        <v>363</v>
      </c>
      <c r="B1979" s="0" t="s">
        <v>758</v>
      </c>
      <c r="C1979" s="0" t="n">
        <v>0.395</v>
      </c>
      <c r="D1979" s="0" t="n">
        <v>0.045</v>
      </c>
      <c r="E1979" s="0" t="n">
        <v>0.042</v>
      </c>
      <c r="F1979" s="0" t="s">
        <v>1264</v>
      </c>
      <c r="G1979" s="0" t="n">
        <v>18</v>
      </c>
    </row>
    <row r="1980" customFormat="false" ht="12.75" hidden="false" customHeight="false" outlineLevel="0" collapsed="false">
      <c r="A1980" s="0" t="s">
        <v>363</v>
      </c>
      <c r="B1980" s="0" t="s">
        <v>760</v>
      </c>
      <c r="C1980" s="0" t="n">
        <v>0.192</v>
      </c>
      <c r="D1980" s="0" t="n">
        <v>0.022</v>
      </c>
      <c r="E1980" s="0" t="n">
        <v>0.021</v>
      </c>
      <c r="F1980" s="0" t="s">
        <v>1264</v>
      </c>
      <c r="G1980" s="0" t="n">
        <v>18</v>
      </c>
    </row>
    <row r="1981" customFormat="false" ht="12.75" hidden="false" customHeight="false" outlineLevel="0" collapsed="false">
      <c r="A1981" s="0" t="s">
        <v>363</v>
      </c>
      <c r="B1981" s="0" t="s">
        <v>763</v>
      </c>
      <c r="C1981" s="0" t="n">
        <v>0.006</v>
      </c>
      <c r="D1981" s="0" t="n">
        <v>0.001</v>
      </c>
      <c r="E1981" s="0" t="n">
        <v>0.001</v>
      </c>
      <c r="F1981" s="0" t="s">
        <v>1264</v>
      </c>
      <c r="G1981" s="0" t="n">
        <v>18</v>
      </c>
    </row>
    <row r="1982" customFormat="false" ht="12.75" hidden="false" customHeight="false" outlineLevel="0" collapsed="false">
      <c r="A1982" s="0" t="s">
        <v>363</v>
      </c>
      <c r="B1982" s="0" t="s">
        <v>766</v>
      </c>
      <c r="C1982" s="0" t="n">
        <v>0.587</v>
      </c>
      <c r="D1982" s="0" t="n">
        <v>0.066</v>
      </c>
      <c r="E1982" s="0" t="n">
        <v>0.063</v>
      </c>
      <c r="F1982" s="0" t="s">
        <v>1264</v>
      </c>
      <c r="G1982" s="0" t="n">
        <v>18</v>
      </c>
    </row>
    <row r="1983" customFormat="false" ht="12.75" hidden="false" customHeight="false" outlineLevel="0" collapsed="false">
      <c r="A1983" s="0" t="s">
        <v>363</v>
      </c>
      <c r="B1983" s="0" t="s">
        <v>768</v>
      </c>
      <c r="C1983" s="0" t="n">
        <v>0.085</v>
      </c>
      <c r="D1983" s="0" t="n">
        <v>0.009</v>
      </c>
      <c r="E1983" s="0" t="n">
        <v>0.01</v>
      </c>
      <c r="F1983" s="0" t="s">
        <v>1264</v>
      </c>
      <c r="G1983" s="0" t="n">
        <v>18</v>
      </c>
    </row>
    <row r="1984" customFormat="false" ht="12.75" hidden="false" customHeight="false" outlineLevel="0" collapsed="false">
      <c r="A1984" s="0" t="s">
        <v>363</v>
      </c>
      <c r="B1984" s="0" t="s">
        <v>770</v>
      </c>
      <c r="C1984" s="0" t="n">
        <v>0.109</v>
      </c>
      <c r="D1984" s="0" t="n">
        <v>0.059</v>
      </c>
      <c r="E1984" s="0" t="n">
        <v>0.012</v>
      </c>
      <c r="F1984" s="0" t="s">
        <v>1264</v>
      </c>
      <c r="G1984" s="0" t="n">
        <v>18</v>
      </c>
    </row>
    <row r="1985" customFormat="false" ht="12.75" hidden="false" customHeight="false" outlineLevel="0" collapsed="false">
      <c r="A1985" s="0" t="s">
        <v>363</v>
      </c>
      <c r="B1985" s="0" t="s">
        <v>772</v>
      </c>
      <c r="C1985" s="0" t="n">
        <v>0.71</v>
      </c>
      <c r="D1985" s="0" t="n">
        <v>0.081</v>
      </c>
      <c r="E1985" s="0" t="n">
        <v>0.076</v>
      </c>
      <c r="F1985" s="0" t="s">
        <v>1264</v>
      </c>
      <c r="G1985" s="0" t="n">
        <v>18</v>
      </c>
    </row>
    <row r="1986" customFormat="false" ht="12.75" hidden="false" customHeight="false" outlineLevel="0" collapsed="false">
      <c r="A1986" s="0" t="s">
        <v>363</v>
      </c>
      <c r="B1986" s="0" t="s">
        <v>775</v>
      </c>
      <c r="C1986" s="0" t="n">
        <v>0.28</v>
      </c>
      <c r="D1986" s="0" t="n">
        <v>0.032</v>
      </c>
      <c r="E1986" s="0" t="n">
        <v>0.03</v>
      </c>
      <c r="F1986" s="0" t="s">
        <v>1264</v>
      </c>
      <c r="G1986" s="0" t="n">
        <v>18</v>
      </c>
    </row>
    <row r="1987" customFormat="false" ht="12.75" hidden="false" customHeight="false" outlineLevel="0" collapsed="false">
      <c r="A1987" s="0" t="s">
        <v>363</v>
      </c>
      <c r="B1987" s="0" t="s">
        <v>777</v>
      </c>
      <c r="C1987" s="0" t="n">
        <v>0.532</v>
      </c>
      <c r="D1987" s="0" t="n">
        <v>0.06</v>
      </c>
      <c r="E1987" s="0" t="n">
        <v>0.057</v>
      </c>
      <c r="F1987" s="0" t="s">
        <v>1264</v>
      </c>
      <c r="G1987" s="0" t="n">
        <v>18</v>
      </c>
    </row>
    <row r="1988" customFormat="false" ht="12.75" hidden="false" customHeight="false" outlineLevel="0" collapsed="false">
      <c r="A1988" s="0" t="s">
        <v>363</v>
      </c>
      <c r="B1988" s="0" t="s">
        <v>779</v>
      </c>
      <c r="C1988" s="0" t="n">
        <v>0.168</v>
      </c>
      <c r="D1988" s="0" t="n">
        <v>0.019</v>
      </c>
      <c r="E1988" s="0" t="n">
        <v>0.018</v>
      </c>
      <c r="F1988" s="0" t="s">
        <v>1264</v>
      </c>
      <c r="G1988" s="0" t="n">
        <v>18</v>
      </c>
    </row>
    <row r="1989" customFormat="false" ht="12.75" hidden="false" customHeight="false" outlineLevel="0" collapsed="false">
      <c r="A1989" s="0" t="s">
        <v>363</v>
      </c>
      <c r="B1989" s="0" t="s">
        <v>781</v>
      </c>
      <c r="C1989" s="0" t="n">
        <v>0.08</v>
      </c>
      <c r="D1989" s="0" t="n">
        <v>0.009</v>
      </c>
      <c r="E1989" s="0" t="n">
        <v>0.009</v>
      </c>
      <c r="F1989" s="0" t="s">
        <v>1264</v>
      </c>
      <c r="G1989" s="0" t="n">
        <v>18</v>
      </c>
    </row>
    <row r="1990" customFormat="false" ht="12.75" hidden="false" customHeight="false" outlineLevel="0" collapsed="false">
      <c r="A1990" s="0" t="s">
        <v>363</v>
      </c>
      <c r="B1990" s="0" t="s">
        <v>783</v>
      </c>
      <c r="C1990" s="0" t="n">
        <v>0.077</v>
      </c>
      <c r="D1990" s="0" t="n">
        <v>0.009</v>
      </c>
      <c r="E1990" s="0" t="n">
        <v>0.008</v>
      </c>
      <c r="F1990" s="0" t="s">
        <v>1264</v>
      </c>
      <c r="G1990" s="0" t="n">
        <v>18</v>
      </c>
    </row>
    <row r="1991" customFormat="false" ht="12.75" hidden="false" customHeight="false" outlineLevel="0" collapsed="false">
      <c r="A1991" s="0" t="s">
        <v>363</v>
      </c>
      <c r="B1991" s="0" t="s">
        <v>785</v>
      </c>
      <c r="C1991" s="0" t="n">
        <v>0.137</v>
      </c>
      <c r="D1991" s="0" t="n">
        <v>0.015</v>
      </c>
      <c r="E1991" s="0" t="n">
        <v>0.016</v>
      </c>
      <c r="F1991" s="0" t="s">
        <v>1264</v>
      </c>
      <c r="G1991" s="0" t="n">
        <v>18</v>
      </c>
    </row>
    <row r="1992" customFormat="false" ht="12.75" hidden="false" customHeight="false" outlineLevel="0" collapsed="false">
      <c r="A1992" s="0" t="s">
        <v>363</v>
      </c>
      <c r="B1992" s="0" t="s">
        <v>787</v>
      </c>
      <c r="C1992" s="0" t="n">
        <v>0.443</v>
      </c>
      <c r="D1992" s="0" t="n">
        <v>0.05</v>
      </c>
      <c r="E1992" s="0" t="n">
        <v>0.047</v>
      </c>
      <c r="F1992" s="0" t="s">
        <v>1264</v>
      </c>
      <c r="G1992" s="0" t="n">
        <v>18</v>
      </c>
    </row>
    <row r="1993" customFormat="false" ht="12.75" hidden="false" customHeight="false" outlineLevel="0" collapsed="false">
      <c r="A1993" s="0" t="s">
        <v>363</v>
      </c>
      <c r="B1993" s="0" t="s">
        <v>789</v>
      </c>
      <c r="C1993" s="0" t="n">
        <v>0.777</v>
      </c>
      <c r="D1993" s="0" t="n">
        <v>0.088</v>
      </c>
      <c r="E1993" s="0" t="n">
        <v>0.083</v>
      </c>
      <c r="F1993" s="0" t="s">
        <v>1264</v>
      </c>
      <c r="G1993" s="0" t="n">
        <v>18</v>
      </c>
    </row>
    <row r="1994" customFormat="false" ht="12.75" hidden="false" customHeight="false" outlineLevel="0" collapsed="false">
      <c r="A1994" s="0" t="s">
        <v>363</v>
      </c>
      <c r="B1994" s="0" t="s">
        <v>792</v>
      </c>
      <c r="C1994" s="0" t="n">
        <v>0.113</v>
      </c>
      <c r="D1994" s="0" t="n">
        <v>0.013</v>
      </c>
      <c r="E1994" s="0" t="n">
        <v>0.012</v>
      </c>
      <c r="F1994" s="0" t="s">
        <v>1264</v>
      </c>
      <c r="G1994" s="0" t="n">
        <v>18</v>
      </c>
    </row>
    <row r="1995" customFormat="false" ht="12.75" hidden="false" customHeight="false" outlineLevel="0" collapsed="false">
      <c r="A1995" s="0" t="s">
        <v>363</v>
      </c>
      <c r="B1995" s="0" t="s">
        <v>794</v>
      </c>
      <c r="C1995" s="0" t="n">
        <v>0.056</v>
      </c>
      <c r="D1995" s="0" t="n">
        <v>0.03</v>
      </c>
      <c r="E1995" s="0" t="n">
        <v>0.006</v>
      </c>
      <c r="F1995" s="0" t="s">
        <v>1264</v>
      </c>
      <c r="G1995" s="0" t="n">
        <v>18</v>
      </c>
    </row>
    <row r="1996" customFormat="false" ht="12.75" hidden="false" customHeight="false" outlineLevel="0" collapsed="false">
      <c r="A1996" s="0" t="s">
        <v>363</v>
      </c>
      <c r="B1996" s="0" t="s">
        <v>796</v>
      </c>
      <c r="C1996" s="0" t="n">
        <v>0.478</v>
      </c>
      <c r="D1996" s="0" t="n">
        <v>0.054</v>
      </c>
      <c r="E1996" s="0" t="n">
        <v>0.051</v>
      </c>
      <c r="F1996" s="0" t="s">
        <v>1264</v>
      </c>
      <c r="G1996" s="0" t="n">
        <v>18</v>
      </c>
    </row>
    <row r="1997" customFormat="false" ht="12.75" hidden="false" customHeight="false" outlineLevel="0" collapsed="false">
      <c r="A1997" s="0" t="s">
        <v>363</v>
      </c>
      <c r="B1997" s="0" t="s">
        <v>799</v>
      </c>
      <c r="C1997" s="0" t="n">
        <v>0</v>
      </c>
      <c r="D1997" s="0" t="n">
        <v>0</v>
      </c>
      <c r="E1997" s="0" t="n">
        <v>0</v>
      </c>
      <c r="F1997" s="0" t="s">
        <v>1264</v>
      </c>
      <c r="G1997" s="0" t="n">
        <v>18</v>
      </c>
    </row>
    <row r="1998" customFormat="false" ht="12.75" hidden="false" customHeight="false" outlineLevel="0" collapsed="false">
      <c r="A1998" s="0" t="s">
        <v>363</v>
      </c>
      <c r="B1998" s="0" t="s">
        <v>818</v>
      </c>
      <c r="C1998" s="0" t="n">
        <v>0.318</v>
      </c>
      <c r="D1998" s="0" t="n">
        <v>0.036</v>
      </c>
      <c r="E1998" s="0" t="n">
        <v>0.034</v>
      </c>
      <c r="F1998" s="0" t="s">
        <v>1264</v>
      </c>
      <c r="G1998" s="0" t="n">
        <v>18</v>
      </c>
    </row>
    <row r="1999" customFormat="false" ht="12.75" hidden="false" customHeight="false" outlineLevel="0" collapsed="false">
      <c r="A1999" s="0" t="s">
        <v>363</v>
      </c>
      <c r="B1999" s="0" t="s">
        <v>820</v>
      </c>
      <c r="C1999" s="0" t="n">
        <v>0.103</v>
      </c>
      <c r="D1999" s="0" t="n">
        <v>0.012</v>
      </c>
      <c r="E1999" s="0" t="n">
        <v>0.011</v>
      </c>
      <c r="F1999" s="0" t="s">
        <v>1264</v>
      </c>
      <c r="G1999" s="0" t="n">
        <v>18</v>
      </c>
    </row>
    <row r="2000" customFormat="false" ht="12.75" hidden="false" customHeight="false" outlineLevel="0" collapsed="false">
      <c r="A2000" s="0" t="s">
        <v>363</v>
      </c>
      <c r="B2000" s="0" t="s">
        <v>801</v>
      </c>
      <c r="C2000" s="0" t="n">
        <v>0.152</v>
      </c>
      <c r="D2000" s="0" t="n">
        <v>0.016</v>
      </c>
      <c r="E2000" s="0" t="n">
        <v>0.018</v>
      </c>
      <c r="F2000" s="0" t="s">
        <v>1264</v>
      </c>
      <c r="G2000" s="0" t="n">
        <v>18</v>
      </c>
    </row>
    <row r="2001" customFormat="false" ht="12.75" hidden="false" customHeight="false" outlineLevel="0" collapsed="false">
      <c r="A2001" s="0" t="s">
        <v>363</v>
      </c>
      <c r="B2001" s="0" t="s">
        <v>803</v>
      </c>
      <c r="C2001" s="0" t="n">
        <v>0.004</v>
      </c>
      <c r="D2001" s="0" t="n">
        <v>0.002</v>
      </c>
      <c r="E2001" s="0" t="n">
        <v>0</v>
      </c>
      <c r="F2001" s="0" t="s">
        <v>1264</v>
      </c>
      <c r="G2001" s="0" t="n">
        <v>18</v>
      </c>
    </row>
    <row r="2002" customFormat="false" ht="12.75" hidden="false" customHeight="false" outlineLevel="0" collapsed="false">
      <c r="A2002" s="0" t="s">
        <v>363</v>
      </c>
      <c r="B2002" s="0" t="s">
        <v>805</v>
      </c>
      <c r="C2002" s="0" t="n">
        <v>0.065</v>
      </c>
      <c r="D2002" s="0" t="n">
        <v>0.007</v>
      </c>
      <c r="E2002" s="0" t="n">
        <v>0.008</v>
      </c>
      <c r="F2002" s="0" t="s">
        <v>1264</v>
      </c>
      <c r="G2002" s="0" t="n">
        <v>18</v>
      </c>
    </row>
    <row r="2003" customFormat="false" ht="12.75" hidden="false" customHeight="false" outlineLevel="0" collapsed="false">
      <c r="A2003" s="0" t="s">
        <v>363</v>
      </c>
      <c r="B2003" s="0" t="s">
        <v>807</v>
      </c>
      <c r="C2003" s="0" t="n">
        <v>0.087</v>
      </c>
      <c r="D2003" s="0" t="n">
        <v>0.009</v>
      </c>
      <c r="E2003" s="0" t="n">
        <v>0.01</v>
      </c>
      <c r="F2003" s="0" t="s">
        <v>1264</v>
      </c>
      <c r="G2003" s="0" t="n">
        <v>18</v>
      </c>
    </row>
    <row r="2004" customFormat="false" ht="12.75" hidden="false" customHeight="false" outlineLevel="0" collapsed="false">
      <c r="A2004" s="0" t="s">
        <v>363</v>
      </c>
      <c r="B2004" s="0" t="s">
        <v>809</v>
      </c>
      <c r="C2004" s="0" t="n">
        <v>0.065</v>
      </c>
      <c r="D2004" s="0" t="n">
        <v>0.007</v>
      </c>
      <c r="E2004" s="0" t="n">
        <v>0.008</v>
      </c>
      <c r="F2004" s="0" t="s">
        <v>1264</v>
      </c>
      <c r="G2004" s="0" t="n">
        <v>18</v>
      </c>
    </row>
    <row r="2005" customFormat="false" ht="12.75" hidden="false" customHeight="false" outlineLevel="0" collapsed="false">
      <c r="A2005" s="0" t="s">
        <v>363</v>
      </c>
      <c r="B2005" s="0" t="s">
        <v>814</v>
      </c>
      <c r="C2005" s="0" t="n">
        <v>0.003</v>
      </c>
      <c r="D2005" s="0" t="n">
        <v>0.002</v>
      </c>
      <c r="E2005" s="0" t="n">
        <v>0</v>
      </c>
      <c r="F2005" s="0" t="s">
        <v>1264</v>
      </c>
      <c r="G2005" s="0" t="n">
        <v>18</v>
      </c>
    </row>
    <row r="2006" customFormat="false" ht="12.75" hidden="false" customHeight="false" outlineLevel="0" collapsed="false">
      <c r="A2006" s="0" t="s">
        <v>363</v>
      </c>
      <c r="B2006" s="0" t="s">
        <v>811</v>
      </c>
      <c r="C2006" s="0" t="n">
        <v>0.394</v>
      </c>
      <c r="D2006" s="0" t="n">
        <v>0.045</v>
      </c>
      <c r="E2006" s="0" t="n">
        <v>0.042</v>
      </c>
      <c r="F2006" s="0" t="s">
        <v>1264</v>
      </c>
      <c r="G2006" s="0" t="n">
        <v>18</v>
      </c>
    </row>
    <row r="2007" customFormat="false" ht="12.75" hidden="false" customHeight="false" outlineLevel="0" collapsed="false">
      <c r="A2007" s="0" t="s">
        <v>363</v>
      </c>
      <c r="B2007" s="0" t="s">
        <v>816</v>
      </c>
      <c r="C2007" s="0" t="n">
        <v>0.079</v>
      </c>
      <c r="D2007" s="0" t="n">
        <v>0.042</v>
      </c>
      <c r="E2007" s="0" t="n">
        <v>0.009</v>
      </c>
      <c r="F2007" s="0" t="s">
        <v>1264</v>
      </c>
      <c r="G2007" s="0" t="n">
        <v>18</v>
      </c>
    </row>
    <row r="2008" customFormat="false" ht="12.75" hidden="false" customHeight="false" outlineLevel="0" collapsed="false">
      <c r="A2008" s="0" t="s">
        <v>363</v>
      </c>
      <c r="B2008" s="0" t="s">
        <v>822</v>
      </c>
      <c r="C2008" s="0" t="n">
        <v>0.244</v>
      </c>
      <c r="D2008" s="0" t="n">
        <v>0.028</v>
      </c>
      <c r="E2008" s="0" t="n">
        <v>0.026</v>
      </c>
      <c r="F2008" s="0" t="s">
        <v>1264</v>
      </c>
      <c r="G2008" s="0" t="n">
        <v>18</v>
      </c>
    </row>
    <row r="2009" customFormat="false" ht="12.75" hidden="false" customHeight="false" outlineLevel="0" collapsed="false">
      <c r="A2009" s="0" t="s">
        <v>363</v>
      </c>
      <c r="B2009" s="0" t="s">
        <v>824</v>
      </c>
      <c r="C2009" s="0" t="n">
        <v>0.61</v>
      </c>
      <c r="D2009" s="0" t="n">
        <v>0.069</v>
      </c>
      <c r="E2009" s="0" t="n">
        <v>0.065</v>
      </c>
      <c r="F2009" s="0" t="s">
        <v>1264</v>
      </c>
      <c r="G2009" s="0" t="n">
        <v>18</v>
      </c>
    </row>
    <row r="2010" customFormat="false" ht="12.75" hidden="false" customHeight="false" outlineLevel="0" collapsed="false">
      <c r="A2010" s="0" t="s">
        <v>363</v>
      </c>
      <c r="B2010" s="0" t="s">
        <v>826</v>
      </c>
      <c r="C2010" s="0" t="n">
        <v>0.094</v>
      </c>
      <c r="D2010" s="0" t="n">
        <v>0.011</v>
      </c>
      <c r="E2010" s="0" t="n">
        <v>0.01</v>
      </c>
      <c r="F2010" s="0" t="s">
        <v>1264</v>
      </c>
      <c r="G2010" s="0" t="n">
        <v>18</v>
      </c>
    </row>
    <row r="2011" customFormat="false" ht="12.75" hidden="false" customHeight="false" outlineLevel="0" collapsed="false">
      <c r="A2011" s="0" t="s">
        <v>363</v>
      </c>
      <c r="B2011" s="0" t="s">
        <v>829</v>
      </c>
      <c r="C2011" s="0" t="n">
        <v>0.425</v>
      </c>
      <c r="D2011" s="0" t="n">
        <v>0.048</v>
      </c>
      <c r="E2011" s="0" t="n">
        <v>0.045</v>
      </c>
      <c r="F2011" s="0" t="s">
        <v>1264</v>
      </c>
      <c r="G2011" s="0" t="n">
        <v>18</v>
      </c>
    </row>
    <row r="2012" customFormat="false" ht="12.75" hidden="false" customHeight="false" outlineLevel="0" collapsed="false">
      <c r="A2012" s="0" t="s">
        <v>363</v>
      </c>
      <c r="B2012" s="0" t="s">
        <v>832</v>
      </c>
      <c r="C2012" s="0" t="n">
        <v>0.002</v>
      </c>
      <c r="D2012" s="0" t="n">
        <v>0.001</v>
      </c>
      <c r="E2012" s="0" t="n">
        <v>0</v>
      </c>
      <c r="F2012" s="0" t="s">
        <v>1264</v>
      </c>
      <c r="G2012" s="0" t="n">
        <v>18</v>
      </c>
    </row>
    <row r="2013" customFormat="false" ht="12.75" hidden="false" customHeight="false" outlineLevel="0" collapsed="false">
      <c r="A2013" s="0" t="s">
        <v>363</v>
      </c>
      <c r="B2013" s="0" t="s">
        <v>834</v>
      </c>
      <c r="C2013" s="0" t="n">
        <v>0.345</v>
      </c>
      <c r="D2013" s="0" t="n">
        <v>0.039</v>
      </c>
      <c r="E2013" s="0" t="n">
        <v>0.037</v>
      </c>
      <c r="F2013" s="0" t="s">
        <v>1264</v>
      </c>
      <c r="G2013" s="0" t="n">
        <v>18</v>
      </c>
    </row>
    <row r="2014" customFormat="false" ht="12.75" hidden="false" customHeight="false" outlineLevel="0" collapsed="false">
      <c r="A2014" s="0" t="s">
        <v>363</v>
      </c>
      <c r="B2014" s="0" t="s">
        <v>836</v>
      </c>
      <c r="C2014" s="0" t="n">
        <v>0.42</v>
      </c>
      <c r="D2014" s="0" t="n">
        <v>0.048</v>
      </c>
      <c r="E2014" s="0" t="n">
        <v>0.045</v>
      </c>
      <c r="F2014" s="0" t="s">
        <v>1264</v>
      </c>
      <c r="G2014" s="0" t="n">
        <v>18</v>
      </c>
    </row>
    <row r="2015" customFormat="false" ht="12.75" hidden="false" customHeight="false" outlineLevel="0" collapsed="false">
      <c r="A2015" s="0" t="s">
        <v>363</v>
      </c>
      <c r="B2015" s="0" t="s">
        <v>838</v>
      </c>
      <c r="C2015" s="0" t="n">
        <v>0.36</v>
      </c>
      <c r="D2015" s="0" t="n">
        <v>0.041</v>
      </c>
      <c r="E2015" s="0" t="n">
        <v>0.039</v>
      </c>
      <c r="F2015" s="0" t="s">
        <v>1264</v>
      </c>
      <c r="G2015" s="0" t="n">
        <v>18</v>
      </c>
    </row>
    <row r="2016" customFormat="false" ht="12.75" hidden="false" customHeight="false" outlineLevel="0" collapsed="false">
      <c r="A2016" s="0" t="s">
        <v>363</v>
      </c>
      <c r="B2016" s="0" t="s">
        <v>841</v>
      </c>
      <c r="C2016" s="0" t="n">
        <v>0.099</v>
      </c>
      <c r="D2016" s="0" t="n">
        <v>0.011</v>
      </c>
      <c r="E2016" s="0" t="n">
        <v>0.012</v>
      </c>
      <c r="F2016" s="0" t="s">
        <v>1264</v>
      </c>
      <c r="G2016" s="0" t="n">
        <v>18</v>
      </c>
    </row>
    <row r="2017" customFormat="false" ht="12.75" hidden="false" customHeight="false" outlineLevel="0" collapsed="false">
      <c r="A2017" s="0" t="s">
        <v>363</v>
      </c>
      <c r="B2017" s="0" t="s">
        <v>851</v>
      </c>
      <c r="C2017" s="0" t="n">
        <v>0.03</v>
      </c>
      <c r="D2017" s="0" t="n">
        <v>0.003</v>
      </c>
      <c r="E2017" s="0" t="n">
        <v>0.003</v>
      </c>
      <c r="F2017" s="0" t="s">
        <v>1264</v>
      </c>
      <c r="G2017" s="0" t="n">
        <v>18</v>
      </c>
    </row>
    <row r="2018" customFormat="false" ht="12.75" hidden="false" customHeight="false" outlineLevel="0" collapsed="false">
      <c r="A2018" s="0" t="s">
        <v>363</v>
      </c>
      <c r="B2018" s="0" t="s">
        <v>843</v>
      </c>
      <c r="C2018" s="0" t="n">
        <v>0.018</v>
      </c>
      <c r="D2018" s="0" t="n">
        <v>0.002</v>
      </c>
      <c r="E2018" s="0" t="n">
        <v>0.002</v>
      </c>
      <c r="F2018" s="0" t="s">
        <v>1264</v>
      </c>
      <c r="G2018" s="0" t="n">
        <v>18</v>
      </c>
    </row>
    <row r="2019" customFormat="false" ht="12.75" hidden="false" customHeight="false" outlineLevel="0" collapsed="false">
      <c r="A2019" s="0" t="s">
        <v>363</v>
      </c>
      <c r="B2019" s="0" t="s">
        <v>845</v>
      </c>
      <c r="C2019" s="0" t="n">
        <v>0.469</v>
      </c>
      <c r="D2019" s="0" t="n">
        <v>0.053</v>
      </c>
      <c r="E2019" s="0" t="n">
        <v>0.05</v>
      </c>
      <c r="F2019" s="0" t="s">
        <v>1264</v>
      </c>
      <c r="G2019" s="0" t="n">
        <v>18</v>
      </c>
    </row>
    <row r="2020" customFormat="false" ht="12.75" hidden="false" customHeight="false" outlineLevel="0" collapsed="false">
      <c r="A2020" s="0" t="s">
        <v>363</v>
      </c>
      <c r="B2020" s="0" t="s">
        <v>847</v>
      </c>
      <c r="C2020" s="0" t="n">
        <v>0.115</v>
      </c>
      <c r="D2020" s="0" t="n">
        <v>0.013</v>
      </c>
      <c r="E2020" s="0" t="n">
        <v>0.012</v>
      </c>
      <c r="F2020" s="0" t="s">
        <v>1264</v>
      </c>
      <c r="G2020" s="0" t="n">
        <v>18</v>
      </c>
    </row>
    <row r="2021" customFormat="false" ht="12.75" hidden="false" customHeight="false" outlineLevel="0" collapsed="false">
      <c r="A2021" s="0" t="s">
        <v>363</v>
      </c>
      <c r="B2021" s="0" t="s">
        <v>849</v>
      </c>
      <c r="C2021" s="0" t="n">
        <v>0.017</v>
      </c>
      <c r="D2021" s="0" t="n">
        <v>0.002</v>
      </c>
      <c r="E2021" s="0" t="n">
        <v>0.002</v>
      </c>
      <c r="F2021" s="0" t="s">
        <v>1264</v>
      </c>
      <c r="G2021" s="0" t="n">
        <v>18</v>
      </c>
    </row>
    <row r="2022" customFormat="false" ht="12.75" hidden="false" customHeight="false" outlineLevel="0" collapsed="false">
      <c r="A2022" s="0" t="s">
        <v>363</v>
      </c>
      <c r="B2022" s="0" t="s">
        <v>853</v>
      </c>
      <c r="C2022" s="0" t="n">
        <v>0.357</v>
      </c>
      <c r="D2022" s="0" t="n">
        <v>0.04</v>
      </c>
      <c r="E2022" s="0" t="n">
        <v>0.038</v>
      </c>
      <c r="F2022" s="0" t="s">
        <v>1264</v>
      </c>
      <c r="G2022" s="0" t="n">
        <v>18</v>
      </c>
    </row>
    <row r="2023" customFormat="false" ht="12.75" hidden="false" customHeight="false" outlineLevel="0" collapsed="false">
      <c r="A2023" s="0" t="s">
        <v>363</v>
      </c>
      <c r="B2023" s="0" t="s">
        <v>855</v>
      </c>
      <c r="C2023" s="0" t="n">
        <v>0.073</v>
      </c>
      <c r="D2023" s="0" t="n">
        <v>0.008</v>
      </c>
      <c r="E2023" s="0" t="n">
        <v>0.008</v>
      </c>
      <c r="F2023" s="0" t="s">
        <v>1264</v>
      </c>
      <c r="G2023" s="0" t="n">
        <v>18</v>
      </c>
    </row>
    <row r="2024" customFormat="false" ht="12.75" hidden="false" customHeight="false" outlineLevel="0" collapsed="false">
      <c r="A2024" s="0" t="s">
        <v>363</v>
      </c>
      <c r="B2024" s="0" t="s">
        <v>857</v>
      </c>
      <c r="C2024" s="0" t="n">
        <v>0.765</v>
      </c>
      <c r="D2024" s="0" t="n">
        <v>0.087</v>
      </c>
      <c r="E2024" s="0" t="n">
        <v>0.082</v>
      </c>
      <c r="F2024" s="0" t="s">
        <v>1264</v>
      </c>
      <c r="G2024" s="0" t="n">
        <v>18</v>
      </c>
    </row>
    <row r="2025" customFormat="false" ht="12.75" hidden="false" customHeight="false" outlineLevel="0" collapsed="false">
      <c r="A2025" s="0" t="s">
        <v>363</v>
      </c>
      <c r="B2025" s="0" t="s">
        <v>859</v>
      </c>
      <c r="C2025" s="0" t="n">
        <v>0.028</v>
      </c>
      <c r="D2025" s="0" t="n">
        <v>0.015</v>
      </c>
      <c r="E2025" s="0" t="n">
        <v>0.003</v>
      </c>
      <c r="F2025" s="0" t="s">
        <v>1264</v>
      </c>
      <c r="G2025" s="0" t="n">
        <v>18</v>
      </c>
    </row>
    <row r="2026" customFormat="false" ht="12.75" hidden="false" customHeight="false" outlineLevel="0" collapsed="false">
      <c r="A2026" s="0" t="s">
        <v>363</v>
      </c>
      <c r="B2026" s="0" t="s">
        <v>861</v>
      </c>
      <c r="C2026" s="0" t="n">
        <v>0.039</v>
      </c>
      <c r="D2026" s="0" t="n">
        <v>0.021</v>
      </c>
      <c r="E2026" s="0" t="n">
        <v>0.004</v>
      </c>
      <c r="F2026" s="0" t="s">
        <v>1264</v>
      </c>
      <c r="G2026" s="0" t="n">
        <v>18</v>
      </c>
    </row>
    <row r="2027" customFormat="false" ht="12.75" hidden="false" customHeight="false" outlineLevel="0" collapsed="false">
      <c r="A2027" s="0" t="s">
        <v>363</v>
      </c>
      <c r="B2027" s="0" t="s">
        <v>863</v>
      </c>
      <c r="C2027" s="0" t="n">
        <v>0.112</v>
      </c>
      <c r="D2027" s="0" t="n">
        <v>0.013</v>
      </c>
      <c r="E2027" s="0" t="n">
        <v>0.012</v>
      </c>
      <c r="F2027" s="0" t="s">
        <v>1264</v>
      </c>
      <c r="G2027" s="0" t="n">
        <v>18</v>
      </c>
    </row>
    <row r="2028" customFormat="false" ht="12.75" hidden="false" customHeight="false" outlineLevel="0" collapsed="false">
      <c r="A2028" s="0" t="s">
        <v>363</v>
      </c>
      <c r="B2028" s="0" t="s">
        <v>866</v>
      </c>
      <c r="C2028" s="0" t="n">
        <v>0.03</v>
      </c>
      <c r="D2028" s="0" t="n">
        <v>0.016</v>
      </c>
      <c r="E2028" s="0" t="n">
        <v>0.003</v>
      </c>
      <c r="F2028" s="0" t="s">
        <v>1264</v>
      </c>
      <c r="G2028" s="0" t="n">
        <v>18</v>
      </c>
    </row>
    <row r="2029" customFormat="false" ht="12.75" hidden="false" customHeight="false" outlineLevel="0" collapsed="false">
      <c r="A2029" s="0" t="s">
        <v>363</v>
      </c>
      <c r="B2029" s="0" t="s">
        <v>870</v>
      </c>
      <c r="C2029" s="0" t="n">
        <v>0.068</v>
      </c>
      <c r="D2029" s="0" t="n">
        <v>0.008</v>
      </c>
      <c r="E2029" s="0" t="n">
        <v>0.007</v>
      </c>
      <c r="F2029" s="0" t="s">
        <v>1264</v>
      </c>
      <c r="G2029" s="0" t="n">
        <v>18</v>
      </c>
    </row>
    <row r="2030" customFormat="false" ht="12.75" hidden="false" customHeight="false" outlineLevel="0" collapsed="false">
      <c r="A2030" s="0" t="s">
        <v>363</v>
      </c>
      <c r="B2030" s="0" t="s">
        <v>868</v>
      </c>
      <c r="C2030" s="0" t="n">
        <v>0.713</v>
      </c>
      <c r="D2030" s="0" t="n">
        <v>0.081</v>
      </c>
      <c r="E2030" s="0" t="n">
        <v>0.076</v>
      </c>
      <c r="F2030" s="0" t="s">
        <v>1264</v>
      </c>
      <c r="G2030" s="0" t="n">
        <v>18</v>
      </c>
    </row>
    <row r="2031" customFormat="false" ht="12.75" hidden="false" customHeight="false" outlineLevel="0" collapsed="false">
      <c r="A2031" s="0" t="s">
        <v>363</v>
      </c>
      <c r="B2031" s="0" t="s">
        <v>873</v>
      </c>
      <c r="C2031" s="0" t="n">
        <v>0.003</v>
      </c>
      <c r="D2031" s="0" t="n">
        <v>0</v>
      </c>
      <c r="E2031" s="0" t="n">
        <v>0</v>
      </c>
      <c r="F2031" s="0" t="s">
        <v>1264</v>
      </c>
      <c r="G2031" s="0" t="n">
        <v>18</v>
      </c>
    </row>
    <row r="2032" customFormat="false" ht="12.75" hidden="false" customHeight="false" outlineLevel="0" collapsed="false">
      <c r="A2032" s="0" t="s">
        <v>363</v>
      </c>
      <c r="B2032" s="0" t="s">
        <v>875</v>
      </c>
      <c r="C2032" s="0" t="n">
        <v>0.541</v>
      </c>
      <c r="D2032" s="0" t="n">
        <v>0.061</v>
      </c>
      <c r="E2032" s="0" t="n">
        <v>0.058</v>
      </c>
      <c r="F2032" s="0" t="s">
        <v>1264</v>
      </c>
      <c r="G2032" s="0" t="n">
        <v>18</v>
      </c>
    </row>
    <row r="2033" customFormat="false" ht="12.75" hidden="false" customHeight="false" outlineLevel="0" collapsed="false">
      <c r="A2033" s="0" t="s">
        <v>363</v>
      </c>
      <c r="B2033" s="0" t="s">
        <v>880</v>
      </c>
      <c r="C2033" s="0" t="n">
        <v>0.069</v>
      </c>
      <c r="D2033" s="0" t="n">
        <v>0.037</v>
      </c>
      <c r="E2033" s="0" t="n">
        <v>0.008</v>
      </c>
      <c r="F2033" s="0" t="s">
        <v>1264</v>
      </c>
      <c r="G2033" s="0" t="n">
        <v>18</v>
      </c>
    </row>
    <row r="2034" customFormat="false" ht="12.75" hidden="false" customHeight="false" outlineLevel="0" collapsed="false">
      <c r="A2034" s="0" t="s">
        <v>363</v>
      </c>
      <c r="B2034" s="0" t="s">
        <v>878</v>
      </c>
      <c r="C2034" s="0" t="n">
        <v>0.197</v>
      </c>
      <c r="D2034" s="0" t="n">
        <v>0.022</v>
      </c>
      <c r="E2034" s="0" t="n">
        <v>0.021</v>
      </c>
      <c r="F2034" s="0" t="s">
        <v>1264</v>
      </c>
      <c r="G2034" s="0" t="n">
        <v>18</v>
      </c>
    </row>
    <row r="2035" customFormat="false" ht="12.75" hidden="false" customHeight="false" outlineLevel="0" collapsed="false">
      <c r="A2035" s="0" t="s">
        <v>363</v>
      </c>
      <c r="B2035" s="0" t="s">
        <v>882</v>
      </c>
      <c r="C2035" s="0" t="n">
        <v>0.375</v>
      </c>
      <c r="D2035" s="0" t="n">
        <v>0.043</v>
      </c>
      <c r="E2035" s="0" t="n">
        <v>0.04</v>
      </c>
      <c r="F2035" s="0" t="s">
        <v>1264</v>
      </c>
      <c r="G2035" s="0" t="n">
        <v>18</v>
      </c>
    </row>
    <row r="2036" customFormat="false" ht="12.75" hidden="false" customHeight="false" outlineLevel="0" collapsed="false">
      <c r="A2036" s="0" t="s">
        <v>363</v>
      </c>
      <c r="B2036" s="0" t="s">
        <v>884</v>
      </c>
      <c r="C2036" s="0" t="n">
        <v>0.021</v>
      </c>
      <c r="D2036" s="0" t="n">
        <v>0.011</v>
      </c>
      <c r="E2036" s="0" t="n">
        <v>0.002</v>
      </c>
      <c r="F2036" s="0" t="s">
        <v>1264</v>
      </c>
      <c r="G2036" s="0" t="n">
        <v>18</v>
      </c>
    </row>
    <row r="2037" customFormat="false" ht="12.75" hidden="false" customHeight="false" outlineLevel="0" collapsed="false">
      <c r="A2037" s="0" t="s">
        <v>363</v>
      </c>
      <c r="B2037" s="0" t="s">
        <v>886</v>
      </c>
      <c r="C2037" s="0" t="n">
        <v>0.035</v>
      </c>
      <c r="D2037" s="0" t="n">
        <v>0.019</v>
      </c>
      <c r="E2037" s="0" t="n">
        <v>0.004</v>
      </c>
      <c r="F2037" s="0" t="s">
        <v>1264</v>
      </c>
      <c r="G2037" s="0" t="n">
        <v>18</v>
      </c>
    </row>
    <row r="2038" customFormat="false" ht="12.75" hidden="false" customHeight="false" outlineLevel="0" collapsed="false">
      <c r="A2038" s="0" t="s">
        <v>363</v>
      </c>
      <c r="B2038" s="0" t="s">
        <v>895</v>
      </c>
      <c r="C2038" s="0" t="n">
        <v>0.166</v>
      </c>
      <c r="D2038" s="0" t="n">
        <v>0.018</v>
      </c>
      <c r="E2038" s="0" t="n">
        <v>0.019</v>
      </c>
      <c r="F2038" s="0" t="s">
        <v>1264</v>
      </c>
      <c r="G2038" s="0" t="n">
        <v>18</v>
      </c>
    </row>
    <row r="2039" customFormat="false" ht="12.75" hidden="false" customHeight="false" outlineLevel="0" collapsed="false">
      <c r="A2039" s="0" t="s">
        <v>363</v>
      </c>
      <c r="B2039" s="0" t="s">
        <v>888</v>
      </c>
      <c r="C2039" s="0" t="n">
        <v>0.414</v>
      </c>
      <c r="D2039" s="0" t="n">
        <v>0.047</v>
      </c>
      <c r="E2039" s="0" t="n">
        <v>0.044</v>
      </c>
      <c r="F2039" s="0" t="s">
        <v>1264</v>
      </c>
      <c r="G2039" s="0" t="n">
        <v>18</v>
      </c>
    </row>
    <row r="2040" customFormat="false" ht="12.75" hidden="false" customHeight="false" outlineLevel="0" collapsed="false">
      <c r="A2040" s="0" t="s">
        <v>363</v>
      </c>
      <c r="B2040" s="0" t="s">
        <v>890</v>
      </c>
      <c r="C2040" s="0" t="n">
        <v>0.099</v>
      </c>
      <c r="D2040" s="0" t="n">
        <v>0.011</v>
      </c>
      <c r="E2040" s="0" t="n">
        <v>0.011</v>
      </c>
      <c r="F2040" s="0" t="s">
        <v>1264</v>
      </c>
      <c r="G2040" s="0" t="n">
        <v>18</v>
      </c>
    </row>
    <row r="2041" customFormat="false" ht="12.75" hidden="false" customHeight="false" outlineLevel="0" collapsed="false">
      <c r="A2041" s="0" t="s">
        <v>363</v>
      </c>
      <c r="B2041" s="0" t="s">
        <v>897</v>
      </c>
      <c r="C2041" s="0" t="n">
        <v>0.011</v>
      </c>
      <c r="D2041" s="0" t="n">
        <v>0.001</v>
      </c>
      <c r="E2041" s="0" t="n">
        <v>0.001</v>
      </c>
      <c r="F2041" s="0" t="s">
        <v>1264</v>
      </c>
      <c r="G2041" s="0" t="n">
        <v>18</v>
      </c>
    </row>
    <row r="2042" customFormat="false" ht="12.75" hidden="false" customHeight="false" outlineLevel="0" collapsed="false">
      <c r="A2042" s="0" t="s">
        <v>363</v>
      </c>
      <c r="B2042" s="0" t="s">
        <v>892</v>
      </c>
      <c r="C2042" s="0" t="n">
        <v>0.368</v>
      </c>
      <c r="D2042" s="0" t="n">
        <v>0.042</v>
      </c>
      <c r="E2042" s="0" t="n">
        <v>0.039</v>
      </c>
      <c r="F2042" s="0" t="s">
        <v>1264</v>
      </c>
      <c r="G2042" s="0" t="n">
        <v>18</v>
      </c>
    </row>
    <row r="2043" customFormat="false" ht="12.75" hidden="false" customHeight="false" outlineLevel="0" collapsed="false">
      <c r="A2043" s="0" t="s">
        <v>363</v>
      </c>
      <c r="B2043" s="0" t="s">
        <v>903</v>
      </c>
      <c r="C2043" s="0" t="n">
        <v>0.51</v>
      </c>
      <c r="D2043" s="0" t="n">
        <v>0.058</v>
      </c>
      <c r="E2043" s="0" t="n">
        <v>0.055</v>
      </c>
      <c r="F2043" s="0" t="s">
        <v>1264</v>
      </c>
      <c r="G2043" s="0" t="n">
        <v>18</v>
      </c>
    </row>
    <row r="2044" customFormat="false" ht="12.75" hidden="false" customHeight="false" outlineLevel="0" collapsed="false">
      <c r="A2044" s="0" t="s">
        <v>363</v>
      </c>
      <c r="B2044" s="0" t="s">
        <v>901</v>
      </c>
      <c r="C2044" s="0" t="n">
        <v>0.162</v>
      </c>
      <c r="D2044" s="0" t="n">
        <v>0.018</v>
      </c>
      <c r="E2044" s="0" t="n">
        <v>0.017</v>
      </c>
      <c r="F2044" s="0" t="s">
        <v>1264</v>
      </c>
      <c r="G2044" s="0" t="n">
        <v>18</v>
      </c>
    </row>
    <row r="2045" customFormat="false" ht="12.75" hidden="false" customHeight="false" outlineLevel="0" collapsed="false">
      <c r="A2045" s="0" t="s">
        <v>363</v>
      </c>
      <c r="B2045" s="0" t="s">
        <v>899</v>
      </c>
      <c r="C2045" s="0" t="n">
        <v>0.559</v>
      </c>
      <c r="D2045" s="0" t="n">
        <v>0.063</v>
      </c>
      <c r="E2045" s="0" t="n">
        <v>0.06</v>
      </c>
      <c r="F2045" s="0" t="s">
        <v>1264</v>
      </c>
      <c r="G2045" s="0" t="n">
        <v>18</v>
      </c>
    </row>
    <row r="2046" customFormat="false" ht="12.75" hidden="false" customHeight="false" outlineLevel="0" collapsed="false">
      <c r="A2046" s="0" t="s">
        <v>363</v>
      </c>
      <c r="B2046" s="0" t="s">
        <v>907</v>
      </c>
      <c r="C2046" s="0" t="n">
        <v>0.078</v>
      </c>
      <c r="D2046" s="0" t="n">
        <v>0.009</v>
      </c>
      <c r="E2046" s="0" t="n">
        <v>0.008</v>
      </c>
      <c r="F2046" s="0" t="s">
        <v>1264</v>
      </c>
      <c r="G2046" s="0" t="n">
        <v>18</v>
      </c>
    </row>
    <row r="2047" customFormat="false" ht="12.75" hidden="false" customHeight="false" outlineLevel="0" collapsed="false">
      <c r="A2047" s="0" t="s">
        <v>363</v>
      </c>
      <c r="B2047" s="0" t="s">
        <v>909</v>
      </c>
      <c r="C2047" s="0" t="n">
        <v>0.762</v>
      </c>
      <c r="D2047" s="0" t="n">
        <v>0.086</v>
      </c>
      <c r="E2047" s="0" t="n">
        <v>0.081</v>
      </c>
      <c r="F2047" s="0" t="s">
        <v>1264</v>
      </c>
      <c r="G2047" s="0" t="n">
        <v>18</v>
      </c>
    </row>
    <row r="2048" customFormat="false" ht="12.75" hidden="false" customHeight="false" outlineLevel="0" collapsed="false">
      <c r="A2048" s="0" t="s">
        <v>363</v>
      </c>
      <c r="B2048" s="0" t="s">
        <v>905</v>
      </c>
      <c r="C2048" s="0" t="n">
        <v>0.595</v>
      </c>
      <c r="D2048" s="0" t="n">
        <v>0.067</v>
      </c>
      <c r="E2048" s="0" t="n">
        <v>0.064</v>
      </c>
      <c r="F2048" s="0" t="s">
        <v>1264</v>
      </c>
      <c r="G2048" s="0" t="n">
        <v>18</v>
      </c>
    </row>
    <row r="2049" customFormat="false" ht="12.75" hidden="false" customHeight="false" outlineLevel="0" collapsed="false">
      <c r="A2049" s="0" t="s">
        <v>363</v>
      </c>
      <c r="B2049" s="0" t="s">
        <v>912</v>
      </c>
      <c r="C2049" s="0" t="n">
        <v>0.328</v>
      </c>
      <c r="D2049" s="0" t="n">
        <v>0.037</v>
      </c>
      <c r="E2049" s="0" t="n">
        <v>0.035</v>
      </c>
      <c r="F2049" s="0" t="s">
        <v>1264</v>
      </c>
      <c r="G2049" s="0" t="n">
        <v>18</v>
      </c>
    </row>
    <row r="2050" customFormat="false" ht="12.75" hidden="false" customHeight="false" outlineLevel="0" collapsed="false">
      <c r="A2050" s="0" t="s">
        <v>363</v>
      </c>
      <c r="B2050" s="0" t="s">
        <v>914</v>
      </c>
      <c r="C2050" s="0" t="n">
        <v>0.13</v>
      </c>
      <c r="D2050" s="0" t="n">
        <v>0.015</v>
      </c>
      <c r="E2050" s="0" t="n">
        <v>0.014</v>
      </c>
      <c r="F2050" s="0" t="s">
        <v>1264</v>
      </c>
      <c r="G2050" s="0" t="n">
        <v>18</v>
      </c>
    </row>
    <row r="2051" customFormat="false" ht="12.75" hidden="false" customHeight="false" outlineLevel="0" collapsed="false">
      <c r="A2051" s="0" t="s">
        <v>363</v>
      </c>
      <c r="B2051" s="0" t="s">
        <v>916</v>
      </c>
      <c r="C2051" s="0" t="n">
        <v>0.081</v>
      </c>
      <c r="D2051" s="0" t="n">
        <v>0.009</v>
      </c>
      <c r="E2051" s="0" t="n">
        <v>0.009</v>
      </c>
      <c r="F2051" s="0" t="s">
        <v>1264</v>
      </c>
      <c r="G2051" s="0" t="n">
        <v>18</v>
      </c>
    </row>
    <row r="2052" customFormat="false" ht="12.75" hidden="false" customHeight="false" outlineLevel="0" collapsed="false">
      <c r="A2052" s="0" t="s">
        <v>363</v>
      </c>
      <c r="B2052" s="0" t="s">
        <v>918</v>
      </c>
      <c r="C2052" s="0" t="n">
        <v>0.145</v>
      </c>
      <c r="D2052" s="0" t="n">
        <v>0.016</v>
      </c>
      <c r="E2052" s="0" t="n">
        <v>0.015</v>
      </c>
      <c r="F2052" s="0" t="s">
        <v>1264</v>
      </c>
      <c r="G2052" s="0" t="n">
        <v>18</v>
      </c>
    </row>
    <row r="2053" customFormat="false" ht="12.75" hidden="false" customHeight="false" outlineLevel="0" collapsed="false">
      <c r="A2053" s="0" t="s">
        <v>363</v>
      </c>
      <c r="B2053" s="0" t="s">
        <v>920</v>
      </c>
      <c r="C2053" s="0" t="n">
        <v>0.014</v>
      </c>
      <c r="D2053" s="0" t="n">
        <v>0.002</v>
      </c>
      <c r="E2053" s="0" t="n">
        <v>0.001</v>
      </c>
      <c r="F2053" s="0" t="s">
        <v>1264</v>
      </c>
      <c r="G2053" s="0" t="n">
        <v>18</v>
      </c>
    </row>
    <row r="2054" customFormat="false" ht="12.75" hidden="false" customHeight="false" outlineLevel="0" collapsed="false">
      <c r="A2054" s="0" t="s">
        <v>363</v>
      </c>
      <c r="B2054" s="0" t="s">
        <v>922</v>
      </c>
      <c r="C2054" s="0" t="n">
        <v>0</v>
      </c>
      <c r="D2054" s="0" t="n">
        <v>0</v>
      </c>
      <c r="E2054" s="0" t="n">
        <v>0</v>
      </c>
      <c r="F2054" s="0" t="s">
        <v>1264</v>
      </c>
      <c r="G2054" s="0" t="n">
        <v>18</v>
      </c>
    </row>
    <row r="2055" customFormat="false" ht="12.75" hidden="false" customHeight="false" outlineLevel="0" collapsed="false">
      <c r="A2055" s="0" t="s">
        <v>363</v>
      </c>
      <c r="B2055" s="0" t="s">
        <v>924</v>
      </c>
      <c r="C2055" s="0" t="n">
        <v>0.356</v>
      </c>
      <c r="D2055" s="0" t="n">
        <v>0.04</v>
      </c>
      <c r="E2055" s="0" t="n">
        <v>0.038</v>
      </c>
      <c r="F2055" s="0" t="s">
        <v>1264</v>
      </c>
      <c r="G2055" s="0" t="n">
        <v>18</v>
      </c>
    </row>
    <row r="2056" customFormat="false" ht="12.75" hidden="false" customHeight="false" outlineLevel="0" collapsed="false">
      <c r="A2056" s="0" t="s">
        <v>363</v>
      </c>
      <c r="B2056" s="0" t="s">
        <v>927</v>
      </c>
      <c r="C2056" s="0" t="n">
        <v>0.282</v>
      </c>
      <c r="D2056" s="0" t="n">
        <v>0.032</v>
      </c>
      <c r="E2056" s="0" t="n">
        <v>0.03</v>
      </c>
      <c r="F2056" s="0" t="s">
        <v>1264</v>
      </c>
      <c r="G2056" s="0" t="n">
        <v>18</v>
      </c>
    </row>
    <row r="2057" customFormat="false" ht="12.75" hidden="false" customHeight="false" outlineLevel="0" collapsed="false">
      <c r="A2057" s="0" t="s">
        <v>363</v>
      </c>
      <c r="B2057" s="0" t="s">
        <v>930</v>
      </c>
      <c r="C2057" s="0" t="n">
        <v>0.042</v>
      </c>
      <c r="D2057" s="0" t="n">
        <v>0.005</v>
      </c>
      <c r="E2057" s="0" t="n">
        <v>0.005</v>
      </c>
      <c r="F2057" s="0" t="s">
        <v>1264</v>
      </c>
      <c r="G2057" s="0" t="n">
        <v>18</v>
      </c>
    </row>
    <row r="2058" customFormat="false" ht="12.75" hidden="false" customHeight="false" outlineLevel="0" collapsed="false">
      <c r="A2058" s="0" t="s">
        <v>363</v>
      </c>
      <c r="B2058" s="0" t="s">
        <v>932</v>
      </c>
      <c r="C2058" s="0" t="n">
        <v>0.076</v>
      </c>
      <c r="D2058" s="0" t="n">
        <v>0.008</v>
      </c>
      <c r="E2058" s="0" t="n">
        <v>0.009</v>
      </c>
      <c r="F2058" s="0" t="s">
        <v>1264</v>
      </c>
      <c r="G2058" s="0" t="n">
        <v>18</v>
      </c>
    </row>
    <row r="2059" customFormat="false" ht="12.75" hidden="false" customHeight="false" outlineLevel="0" collapsed="false">
      <c r="A2059" s="0" t="s">
        <v>363</v>
      </c>
      <c r="B2059" s="0" t="s">
        <v>954</v>
      </c>
      <c r="C2059" s="0" t="n">
        <v>0.004</v>
      </c>
      <c r="D2059" s="0" t="n">
        <v>0.002</v>
      </c>
      <c r="E2059" s="0" t="n">
        <v>0</v>
      </c>
      <c r="F2059" s="0" t="s">
        <v>1264</v>
      </c>
      <c r="G2059" s="0" t="n">
        <v>18</v>
      </c>
    </row>
    <row r="2060" customFormat="false" ht="12.75" hidden="false" customHeight="false" outlineLevel="0" collapsed="false">
      <c r="A2060" s="0" t="s">
        <v>363</v>
      </c>
      <c r="B2060" s="0" t="s">
        <v>956</v>
      </c>
      <c r="C2060" s="0" t="n">
        <v>0.009</v>
      </c>
      <c r="D2060" s="0" t="n">
        <v>0.005</v>
      </c>
      <c r="E2060" s="0" t="n">
        <v>0.001</v>
      </c>
      <c r="F2060" s="0" t="s">
        <v>1264</v>
      </c>
      <c r="G2060" s="0" t="n">
        <v>18</v>
      </c>
    </row>
    <row r="2061" customFormat="false" ht="12.75" hidden="false" customHeight="false" outlineLevel="0" collapsed="false">
      <c r="A2061" s="0" t="s">
        <v>363</v>
      </c>
      <c r="B2061" s="0" t="s">
        <v>934</v>
      </c>
      <c r="C2061" s="0" t="n">
        <v>0.327</v>
      </c>
      <c r="D2061" s="0" t="n">
        <v>0.037</v>
      </c>
      <c r="E2061" s="0" t="n">
        <v>0.035</v>
      </c>
      <c r="F2061" s="0" t="s">
        <v>1264</v>
      </c>
      <c r="G2061" s="0" t="n">
        <v>18</v>
      </c>
    </row>
    <row r="2062" customFormat="false" ht="12.75" hidden="false" customHeight="false" outlineLevel="0" collapsed="false">
      <c r="A2062" s="0" t="s">
        <v>363</v>
      </c>
      <c r="B2062" s="0" t="s">
        <v>937</v>
      </c>
      <c r="C2062" s="0" t="n">
        <v>0.155</v>
      </c>
      <c r="D2062" s="0" t="n">
        <v>0.018</v>
      </c>
      <c r="E2062" s="0" t="n">
        <v>0.017</v>
      </c>
      <c r="F2062" s="0" t="s">
        <v>1264</v>
      </c>
      <c r="G2062" s="0" t="n">
        <v>18</v>
      </c>
    </row>
    <row r="2063" customFormat="false" ht="12.75" hidden="false" customHeight="false" outlineLevel="0" collapsed="false">
      <c r="A2063" s="0" t="s">
        <v>363</v>
      </c>
      <c r="B2063" s="0" t="s">
        <v>945</v>
      </c>
      <c r="C2063" s="0" t="n">
        <v>0.253</v>
      </c>
      <c r="D2063" s="0" t="n">
        <v>0.029</v>
      </c>
      <c r="E2063" s="0" t="n">
        <v>0.027</v>
      </c>
      <c r="F2063" s="0" t="s">
        <v>1264</v>
      </c>
      <c r="G2063" s="0" t="n">
        <v>18</v>
      </c>
    </row>
    <row r="2064" customFormat="false" ht="12.75" hidden="false" customHeight="false" outlineLevel="0" collapsed="false">
      <c r="A2064" s="0" t="s">
        <v>363</v>
      </c>
      <c r="B2064" s="0" t="s">
        <v>939</v>
      </c>
      <c r="C2064" s="0" t="n">
        <v>0.443</v>
      </c>
      <c r="D2064" s="0" t="n">
        <v>0.05</v>
      </c>
      <c r="E2064" s="0" t="n">
        <v>0.047</v>
      </c>
      <c r="F2064" s="0" t="s">
        <v>1264</v>
      </c>
      <c r="G2064" s="0" t="n">
        <v>18</v>
      </c>
    </row>
    <row r="2065" customFormat="false" ht="12.75" hidden="false" customHeight="false" outlineLevel="0" collapsed="false">
      <c r="A2065" s="0" t="s">
        <v>363</v>
      </c>
      <c r="B2065" s="0" t="s">
        <v>942</v>
      </c>
      <c r="C2065" s="0" t="n">
        <v>0.165</v>
      </c>
      <c r="D2065" s="0" t="n">
        <v>0.019</v>
      </c>
      <c r="E2065" s="0" t="n">
        <v>0.018</v>
      </c>
      <c r="F2065" s="0" t="s">
        <v>1264</v>
      </c>
      <c r="G2065" s="0" t="n">
        <v>18</v>
      </c>
    </row>
    <row r="2066" customFormat="false" ht="12.75" hidden="false" customHeight="false" outlineLevel="0" collapsed="false">
      <c r="A2066" s="0" t="s">
        <v>363</v>
      </c>
      <c r="B2066" s="0" t="s">
        <v>948</v>
      </c>
      <c r="C2066" s="0" t="n">
        <v>0.334</v>
      </c>
      <c r="D2066" s="0" t="n">
        <v>0.038</v>
      </c>
      <c r="E2066" s="0" t="n">
        <v>0.036</v>
      </c>
      <c r="F2066" s="0" t="s">
        <v>1264</v>
      </c>
      <c r="G2066" s="0" t="n">
        <v>18</v>
      </c>
    </row>
    <row r="2067" customFormat="false" ht="12.75" hidden="false" customHeight="false" outlineLevel="0" collapsed="false">
      <c r="A2067" s="0" t="s">
        <v>363</v>
      </c>
      <c r="B2067" s="0" t="s">
        <v>950</v>
      </c>
      <c r="C2067" s="0" t="n">
        <v>0.038</v>
      </c>
      <c r="D2067" s="0" t="n">
        <v>0.004</v>
      </c>
      <c r="E2067" s="0" t="n">
        <v>0.004</v>
      </c>
      <c r="F2067" s="0" t="s">
        <v>1264</v>
      </c>
      <c r="G2067" s="0" t="n">
        <v>18</v>
      </c>
    </row>
    <row r="2068" customFormat="false" ht="12.75" hidden="false" customHeight="false" outlineLevel="0" collapsed="false">
      <c r="A2068" s="0" t="s">
        <v>363</v>
      </c>
      <c r="B2068" s="0" t="s">
        <v>952</v>
      </c>
      <c r="C2068" s="0" t="n">
        <v>0.051</v>
      </c>
      <c r="D2068" s="0" t="n">
        <v>0.027</v>
      </c>
      <c r="E2068" s="0" t="n">
        <v>0.006</v>
      </c>
      <c r="F2068" s="0" t="s">
        <v>1264</v>
      </c>
      <c r="G2068" s="0" t="n">
        <v>18</v>
      </c>
    </row>
    <row r="2069" customFormat="false" ht="12.75" hidden="false" customHeight="false" outlineLevel="0" collapsed="false">
      <c r="A2069" s="0" t="s">
        <v>363</v>
      </c>
      <c r="B2069" s="0" t="s">
        <v>958</v>
      </c>
      <c r="C2069" s="0" t="n">
        <v>0.045</v>
      </c>
      <c r="D2069" s="0" t="n">
        <v>0.005</v>
      </c>
      <c r="E2069" s="0" t="n">
        <v>0.005</v>
      </c>
      <c r="F2069" s="0" t="s">
        <v>1264</v>
      </c>
      <c r="G2069" s="0" t="n">
        <v>18</v>
      </c>
    </row>
    <row r="2070" customFormat="false" ht="12.75" hidden="false" customHeight="false" outlineLevel="0" collapsed="false">
      <c r="A2070" s="0" t="s">
        <v>363</v>
      </c>
      <c r="B2070" s="0" t="s">
        <v>966</v>
      </c>
      <c r="C2070" s="0" t="n">
        <v>0.154</v>
      </c>
      <c r="D2070" s="0" t="n">
        <v>0.017</v>
      </c>
      <c r="E2070" s="0" t="n">
        <v>0.018</v>
      </c>
      <c r="F2070" s="0" t="s">
        <v>1264</v>
      </c>
      <c r="G2070" s="0" t="n">
        <v>18</v>
      </c>
    </row>
    <row r="2071" customFormat="false" ht="12.75" hidden="false" customHeight="false" outlineLevel="0" collapsed="false">
      <c r="A2071" s="0" t="s">
        <v>363</v>
      </c>
      <c r="B2071" s="0" t="s">
        <v>960</v>
      </c>
      <c r="C2071" s="0" t="n">
        <v>0.049</v>
      </c>
      <c r="D2071" s="0" t="n">
        <v>0.006</v>
      </c>
      <c r="E2071" s="0" t="n">
        <v>0.005</v>
      </c>
      <c r="F2071" s="0" t="s">
        <v>1264</v>
      </c>
      <c r="G2071" s="0" t="n">
        <v>18</v>
      </c>
    </row>
    <row r="2072" customFormat="false" ht="12.75" hidden="false" customHeight="false" outlineLevel="0" collapsed="false">
      <c r="A2072" s="0" t="s">
        <v>363</v>
      </c>
      <c r="B2072" s="0" t="s">
        <v>962</v>
      </c>
      <c r="C2072" s="0" t="n">
        <v>0.028</v>
      </c>
      <c r="D2072" s="0" t="n">
        <v>0.015</v>
      </c>
      <c r="E2072" s="0" t="n">
        <v>0.003</v>
      </c>
      <c r="F2072" s="0" t="s">
        <v>1264</v>
      </c>
      <c r="G2072" s="0" t="n">
        <v>18</v>
      </c>
    </row>
    <row r="2073" customFormat="false" ht="12.75" hidden="false" customHeight="false" outlineLevel="0" collapsed="false">
      <c r="A2073" s="0" t="s">
        <v>363</v>
      </c>
      <c r="B2073" s="0" t="s">
        <v>964</v>
      </c>
      <c r="C2073" s="0" t="n">
        <v>0.053</v>
      </c>
      <c r="D2073" s="0" t="n">
        <v>0.006</v>
      </c>
      <c r="E2073" s="0" t="n">
        <v>0.006</v>
      </c>
      <c r="F2073" s="0" t="s">
        <v>1264</v>
      </c>
      <c r="G2073" s="0" t="n">
        <v>18</v>
      </c>
    </row>
    <row r="2074" customFormat="false" ht="12.75" hidden="false" customHeight="false" outlineLevel="0" collapsed="false">
      <c r="A2074" s="0" t="s">
        <v>363</v>
      </c>
      <c r="B2074" s="0" t="s">
        <v>968</v>
      </c>
      <c r="C2074" s="0" t="n">
        <v>0.146</v>
      </c>
      <c r="D2074" s="0" t="n">
        <v>0.017</v>
      </c>
      <c r="E2074" s="0" t="n">
        <v>0.016</v>
      </c>
      <c r="F2074" s="0" t="s">
        <v>1264</v>
      </c>
      <c r="G2074" s="0" t="n">
        <v>18</v>
      </c>
    </row>
    <row r="2075" customFormat="false" ht="12.75" hidden="false" customHeight="false" outlineLevel="0" collapsed="false">
      <c r="A2075" s="0" t="s">
        <v>363</v>
      </c>
      <c r="B2075" s="0" t="s">
        <v>970</v>
      </c>
      <c r="C2075" s="0" t="n">
        <v>0</v>
      </c>
      <c r="D2075" s="0" t="n">
        <v>0</v>
      </c>
      <c r="E2075" s="0" t="n">
        <v>0</v>
      </c>
      <c r="F2075" s="0" t="s">
        <v>1264</v>
      </c>
      <c r="G2075" s="0" t="n">
        <v>18</v>
      </c>
    </row>
    <row r="2076" customFormat="false" ht="12.75" hidden="false" customHeight="false" outlineLevel="0" collapsed="false">
      <c r="A2076" s="0" t="s">
        <v>363</v>
      </c>
      <c r="B2076" s="0" t="s">
        <v>972</v>
      </c>
      <c r="C2076" s="0" t="n">
        <v>0.562</v>
      </c>
      <c r="D2076" s="0" t="n">
        <v>0.064</v>
      </c>
      <c r="E2076" s="0" t="n">
        <v>0.06</v>
      </c>
      <c r="F2076" s="0" t="s">
        <v>1264</v>
      </c>
      <c r="G2076" s="0" t="n">
        <v>18</v>
      </c>
    </row>
    <row r="2077" customFormat="false" ht="12.75" hidden="false" customHeight="false" outlineLevel="0" collapsed="false">
      <c r="A2077" s="0" t="s">
        <v>363</v>
      </c>
      <c r="B2077" s="0" t="s">
        <v>974</v>
      </c>
      <c r="C2077" s="0" t="n">
        <v>0.003</v>
      </c>
      <c r="D2077" s="0" t="n">
        <v>0.002</v>
      </c>
      <c r="E2077" s="0" t="n">
        <v>0</v>
      </c>
      <c r="F2077" s="0" t="s">
        <v>1264</v>
      </c>
      <c r="G2077" s="0" t="n">
        <v>18</v>
      </c>
    </row>
    <row r="2078" customFormat="false" ht="12.75" hidden="false" customHeight="false" outlineLevel="0" collapsed="false">
      <c r="A2078" s="0" t="s">
        <v>363</v>
      </c>
      <c r="B2078" s="0" t="s">
        <v>976</v>
      </c>
      <c r="C2078" s="0" t="n">
        <v>0.379</v>
      </c>
      <c r="D2078" s="0" t="n">
        <v>0.043</v>
      </c>
      <c r="E2078" s="0" t="n">
        <v>0.041</v>
      </c>
      <c r="F2078" s="0" t="s">
        <v>1264</v>
      </c>
      <c r="G2078" s="0" t="n">
        <v>18</v>
      </c>
    </row>
    <row r="2079" customFormat="false" ht="12.75" hidden="false" customHeight="false" outlineLevel="0" collapsed="false">
      <c r="A2079" s="0" t="s">
        <v>363</v>
      </c>
      <c r="B2079" s="0" t="s">
        <v>978</v>
      </c>
      <c r="C2079" s="0" t="n">
        <v>0.669</v>
      </c>
      <c r="D2079" s="0" t="n">
        <v>0.076</v>
      </c>
      <c r="E2079" s="0" t="n">
        <v>0.072</v>
      </c>
      <c r="F2079" s="0" t="s">
        <v>1264</v>
      </c>
      <c r="G2079" s="0" t="n">
        <v>18</v>
      </c>
    </row>
    <row r="2080" customFormat="false" ht="12.75" hidden="false" customHeight="false" outlineLevel="0" collapsed="false">
      <c r="A2080" s="0" t="s">
        <v>363</v>
      </c>
      <c r="B2080" s="0" t="s">
        <v>981</v>
      </c>
      <c r="C2080" s="0" t="n">
        <v>0.021</v>
      </c>
      <c r="D2080" s="0" t="n">
        <v>0.002</v>
      </c>
      <c r="E2080" s="0" t="n">
        <v>0.002</v>
      </c>
      <c r="F2080" s="0" t="s">
        <v>1264</v>
      </c>
      <c r="G2080" s="0" t="n">
        <v>18</v>
      </c>
    </row>
    <row r="2081" customFormat="false" ht="12.75" hidden="false" customHeight="false" outlineLevel="0" collapsed="false">
      <c r="A2081" s="0" t="s">
        <v>363</v>
      </c>
      <c r="B2081" s="0" t="s">
        <v>983</v>
      </c>
      <c r="C2081" s="0" t="n">
        <v>0.578</v>
      </c>
      <c r="D2081" s="0" t="n">
        <v>0.066</v>
      </c>
      <c r="E2081" s="0" t="n">
        <v>0.062</v>
      </c>
      <c r="F2081" s="0" t="s">
        <v>1264</v>
      </c>
      <c r="G2081" s="0" t="n">
        <v>18</v>
      </c>
    </row>
    <row r="2082" customFormat="false" ht="12.75" hidden="false" customHeight="false" outlineLevel="0" collapsed="false">
      <c r="A2082" s="0" t="s">
        <v>363</v>
      </c>
      <c r="B2082" s="0" t="s">
        <v>986</v>
      </c>
      <c r="C2082" s="0" t="n">
        <v>0.152</v>
      </c>
      <c r="D2082" s="0" t="n">
        <v>0.017</v>
      </c>
      <c r="E2082" s="0" t="n">
        <v>0.016</v>
      </c>
      <c r="F2082" s="0" t="s">
        <v>1264</v>
      </c>
      <c r="G2082" s="0" t="n">
        <v>18</v>
      </c>
    </row>
    <row r="2083" customFormat="false" ht="12.75" hidden="false" customHeight="false" outlineLevel="0" collapsed="false">
      <c r="A2083" s="0" t="s">
        <v>363</v>
      </c>
      <c r="B2083" s="0" t="s">
        <v>988</v>
      </c>
      <c r="C2083" s="0" t="n">
        <v>0.023</v>
      </c>
      <c r="D2083" s="0" t="n">
        <v>0.003</v>
      </c>
      <c r="E2083" s="0" t="n">
        <v>0.003</v>
      </c>
      <c r="F2083" s="0" t="s">
        <v>1264</v>
      </c>
      <c r="G2083" s="0" t="n">
        <v>18</v>
      </c>
    </row>
    <row r="2084" customFormat="false" ht="12.75" hidden="false" customHeight="false" outlineLevel="0" collapsed="false">
      <c r="A2084" s="0" t="s">
        <v>363</v>
      </c>
      <c r="B2084" s="0" t="s">
        <v>990</v>
      </c>
      <c r="C2084" s="0" t="n">
        <v>0.044</v>
      </c>
      <c r="D2084" s="0" t="n">
        <v>0.023</v>
      </c>
      <c r="E2084" s="0" t="n">
        <v>0.005</v>
      </c>
      <c r="F2084" s="0" t="s">
        <v>1264</v>
      </c>
      <c r="G2084" s="0" t="n">
        <v>18</v>
      </c>
    </row>
    <row r="2085" customFormat="false" ht="12.75" hidden="false" customHeight="false" outlineLevel="0" collapsed="false">
      <c r="A2085" s="0" t="s">
        <v>363</v>
      </c>
      <c r="B2085" s="0" t="s">
        <v>992</v>
      </c>
      <c r="C2085" s="0" t="n">
        <v>0.104</v>
      </c>
      <c r="D2085" s="0" t="n">
        <v>0.012</v>
      </c>
      <c r="E2085" s="0" t="n">
        <v>0.011</v>
      </c>
      <c r="F2085" s="0" t="s">
        <v>1264</v>
      </c>
      <c r="G2085" s="0" t="n">
        <v>18</v>
      </c>
    </row>
    <row r="2086" customFormat="false" ht="12.75" hidden="false" customHeight="false" outlineLevel="0" collapsed="false">
      <c r="A2086" s="0" t="s">
        <v>363</v>
      </c>
      <c r="B2086" s="0" t="s">
        <v>996</v>
      </c>
      <c r="C2086" s="0" t="n">
        <v>0.288</v>
      </c>
      <c r="D2086" s="0" t="n">
        <v>0.033</v>
      </c>
      <c r="E2086" s="0" t="n">
        <v>0.031</v>
      </c>
      <c r="F2086" s="0" t="s">
        <v>1264</v>
      </c>
      <c r="G2086" s="0" t="n">
        <v>18</v>
      </c>
    </row>
    <row r="2087" customFormat="false" ht="12.75" hidden="false" customHeight="false" outlineLevel="0" collapsed="false">
      <c r="A2087" s="0" t="s">
        <v>363</v>
      </c>
      <c r="B2087" s="0" t="s">
        <v>994</v>
      </c>
      <c r="C2087" s="0" t="n">
        <v>0.016</v>
      </c>
      <c r="D2087" s="0" t="n">
        <v>0.002</v>
      </c>
      <c r="E2087" s="0" t="n">
        <v>0.002</v>
      </c>
      <c r="F2087" s="0" t="s">
        <v>1264</v>
      </c>
      <c r="G2087" s="0" t="n">
        <v>18</v>
      </c>
    </row>
    <row r="2088" customFormat="false" ht="12.75" hidden="false" customHeight="false" outlineLevel="0" collapsed="false">
      <c r="A2088" s="0" t="s">
        <v>363</v>
      </c>
      <c r="B2088" s="0" t="s">
        <v>998</v>
      </c>
      <c r="C2088" s="0" t="n">
        <v>0.306</v>
      </c>
      <c r="D2088" s="0" t="n">
        <v>0.035</v>
      </c>
      <c r="E2088" s="0" t="n">
        <v>0.033</v>
      </c>
      <c r="F2088" s="0" t="s">
        <v>1264</v>
      </c>
      <c r="G2088" s="0" t="n">
        <v>18</v>
      </c>
    </row>
    <row r="2089" customFormat="false" ht="12.75" hidden="false" customHeight="false" outlineLevel="0" collapsed="false">
      <c r="A2089" s="0" t="s">
        <v>363</v>
      </c>
      <c r="B2089" s="0" t="s">
        <v>1000</v>
      </c>
      <c r="C2089" s="0" t="n">
        <v>0.481</v>
      </c>
      <c r="D2089" s="0" t="n">
        <v>0.055</v>
      </c>
      <c r="E2089" s="0" t="n">
        <v>0.051</v>
      </c>
      <c r="F2089" s="0" t="s">
        <v>1264</v>
      </c>
      <c r="G2089" s="0" t="n">
        <v>18</v>
      </c>
    </row>
    <row r="2090" customFormat="false" ht="12.75" hidden="false" customHeight="false" outlineLevel="0" collapsed="false">
      <c r="A2090" s="0" t="s">
        <v>363</v>
      </c>
      <c r="B2090" s="0" t="s">
        <v>1005</v>
      </c>
      <c r="C2090" s="0" t="n">
        <v>0.215</v>
      </c>
      <c r="D2090" s="0" t="n">
        <v>0.024</v>
      </c>
      <c r="E2090" s="0" t="n">
        <v>0.023</v>
      </c>
      <c r="F2090" s="0" t="s">
        <v>1264</v>
      </c>
      <c r="G2090" s="0" t="n">
        <v>18</v>
      </c>
    </row>
    <row r="2091" customFormat="false" ht="12.75" hidden="false" customHeight="false" outlineLevel="0" collapsed="false">
      <c r="A2091" s="0" t="s">
        <v>363</v>
      </c>
      <c r="B2091" s="0" t="s">
        <v>1015</v>
      </c>
      <c r="C2091" s="0" t="n">
        <v>-0.002</v>
      </c>
      <c r="D2091" s="0" t="n">
        <v>0</v>
      </c>
      <c r="E2091" s="0" t="n">
        <v>0</v>
      </c>
      <c r="F2091" s="0" t="s">
        <v>1264</v>
      </c>
      <c r="G2091" s="0" t="n">
        <v>18</v>
      </c>
    </row>
    <row r="2092" customFormat="false" ht="12.75" hidden="false" customHeight="false" outlineLevel="0" collapsed="false">
      <c r="A2092" s="0" t="s">
        <v>363</v>
      </c>
      <c r="B2092" s="0" t="s">
        <v>1003</v>
      </c>
      <c r="C2092" s="0" t="n">
        <v>0.126</v>
      </c>
      <c r="D2092" s="0" t="n">
        <v>0.014</v>
      </c>
      <c r="E2092" s="0" t="n">
        <v>0.013</v>
      </c>
      <c r="F2092" s="0" t="s">
        <v>1264</v>
      </c>
      <c r="G2092" s="0" t="n">
        <v>18</v>
      </c>
    </row>
    <row r="2093" customFormat="false" ht="12.75" hidden="false" customHeight="false" outlineLevel="0" collapsed="false">
      <c r="A2093" s="0" t="s">
        <v>363</v>
      </c>
      <c r="B2093" s="0" t="s">
        <v>1038</v>
      </c>
      <c r="C2093" s="0" t="n">
        <v>0.064</v>
      </c>
      <c r="D2093" s="0" t="n">
        <v>0.007</v>
      </c>
      <c r="E2093" s="0" t="n">
        <v>0.008</v>
      </c>
      <c r="F2093" s="0" t="s">
        <v>1264</v>
      </c>
      <c r="G2093" s="0" t="n">
        <v>18</v>
      </c>
    </row>
    <row r="2094" customFormat="false" ht="12.75" hidden="false" customHeight="false" outlineLevel="0" collapsed="false">
      <c r="A2094" s="0" t="s">
        <v>363</v>
      </c>
      <c r="B2094" s="0" t="s">
        <v>1046</v>
      </c>
      <c r="C2094" s="0" t="n">
        <v>0</v>
      </c>
      <c r="D2094" s="0" t="n">
        <v>0</v>
      </c>
      <c r="E2094" s="0" t="n">
        <v>0</v>
      </c>
      <c r="F2094" s="0" t="s">
        <v>1264</v>
      </c>
      <c r="G2094" s="0" t="n">
        <v>18</v>
      </c>
    </row>
    <row r="2095" customFormat="false" ht="12.75" hidden="false" customHeight="false" outlineLevel="0" collapsed="false">
      <c r="A2095" s="0" t="s">
        <v>363</v>
      </c>
      <c r="B2095" s="0" t="s">
        <v>1063</v>
      </c>
      <c r="C2095" s="0" t="n">
        <v>0.253</v>
      </c>
      <c r="D2095" s="0" t="n">
        <v>0.029</v>
      </c>
      <c r="E2095" s="0" t="n">
        <v>0.027</v>
      </c>
      <c r="F2095" s="0" t="s">
        <v>1264</v>
      </c>
      <c r="G2095" s="0" t="n">
        <v>18</v>
      </c>
    </row>
    <row r="2096" customFormat="false" ht="12.75" hidden="false" customHeight="false" outlineLevel="0" collapsed="false">
      <c r="A2096" s="0" t="s">
        <v>363</v>
      </c>
      <c r="B2096" s="0" t="s">
        <v>1007</v>
      </c>
      <c r="C2096" s="0" t="n">
        <v>0.525</v>
      </c>
      <c r="D2096" s="0" t="n">
        <v>0.06</v>
      </c>
      <c r="E2096" s="0" t="n">
        <v>0.056</v>
      </c>
      <c r="F2096" s="0" t="s">
        <v>1264</v>
      </c>
      <c r="G2096" s="0" t="n">
        <v>18</v>
      </c>
    </row>
    <row r="2097" customFormat="false" ht="12.75" hidden="false" customHeight="false" outlineLevel="0" collapsed="false">
      <c r="A2097" s="0" t="s">
        <v>363</v>
      </c>
      <c r="B2097" s="0" t="s">
        <v>1010</v>
      </c>
      <c r="C2097" s="0" t="n">
        <v>0.275</v>
      </c>
      <c r="D2097" s="0" t="n">
        <v>0.031</v>
      </c>
      <c r="E2097" s="0" t="n">
        <v>0.029</v>
      </c>
      <c r="F2097" s="0" t="s">
        <v>1264</v>
      </c>
      <c r="G2097" s="0" t="n">
        <v>18</v>
      </c>
    </row>
    <row r="2098" customFormat="false" ht="12.75" hidden="false" customHeight="false" outlineLevel="0" collapsed="false">
      <c r="A2098" s="0" t="s">
        <v>363</v>
      </c>
      <c r="B2098" s="0" t="s">
        <v>1040</v>
      </c>
      <c r="C2098" s="0" t="n">
        <v>0.002</v>
      </c>
      <c r="D2098" s="0" t="n">
        <v>0.001</v>
      </c>
      <c r="E2098" s="0" t="n">
        <v>0</v>
      </c>
      <c r="F2098" s="0" t="s">
        <v>1264</v>
      </c>
      <c r="G2098" s="0" t="n">
        <v>18</v>
      </c>
    </row>
    <row r="2099" customFormat="false" ht="12.75" hidden="false" customHeight="false" outlineLevel="0" collapsed="false">
      <c r="A2099" s="0" t="s">
        <v>363</v>
      </c>
      <c r="B2099" s="0" t="s">
        <v>1042</v>
      </c>
      <c r="C2099" s="0" t="n">
        <v>0.002</v>
      </c>
      <c r="D2099" s="0" t="n">
        <v>0.001</v>
      </c>
      <c r="E2099" s="0" t="n">
        <v>0</v>
      </c>
      <c r="F2099" s="0" t="s">
        <v>1264</v>
      </c>
      <c r="G2099" s="0" t="n">
        <v>18</v>
      </c>
    </row>
    <row r="2100" customFormat="false" ht="12.75" hidden="false" customHeight="false" outlineLevel="0" collapsed="false">
      <c r="A2100" s="0" t="s">
        <v>363</v>
      </c>
      <c r="B2100" s="0" t="s">
        <v>1013</v>
      </c>
      <c r="C2100" s="0" t="n">
        <v>0.038</v>
      </c>
      <c r="D2100" s="0" t="n">
        <v>0.004</v>
      </c>
      <c r="E2100" s="0" t="n">
        <v>0.004</v>
      </c>
      <c r="F2100" s="0" t="s">
        <v>1264</v>
      </c>
      <c r="G2100" s="0" t="n">
        <v>18</v>
      </c>
    </row>
    <row r="2101" customFormat="false" ht="12.75" hidden="false" customHeight="false" outlineLevel="0" collapsed="false">
      <c r="A2101" s="0" t="s">
        <v>363</v>
      </c>
      <c r="B2101" s="0" t="s">
        <v>1017</v>
      </c>
      <c r="C2101" s="0" t="n">
        <v>0.011</v>
      </c>
      <c r="D2101" s="0" t="n">
        <v>0.006</v>
      </c>
      <c r="E2101" s="0" t="n">
        <v>0.001</v>
      </c>
      <c r="F2101" s="0" t="s">
        <v>1264</v>
      </c>
      <c r="G2101" s="0" t="n">
        <v>18</v>
      </c>
    </row>
    <row r="2102" customFormat="false" ht="12.75" hidden="false" customHeight="false" outlineLevel="0" collapsed="false">
      <c r="A2102" s="0" t="s">
        <v>363</v>
      </c>
      <c r="B2102" s="0" t="s">
        <v>1021</v>
      </c>
      <c r="C2102" s="0" t="n">
        <v>0.086</v>
      </c>
      <c r="D2102" s="0" t="n">
        <v>0.009</v>
      </c>
      <c r="E2102" s="0" t="n">
        <v>0.01</v>
      </c>
      <c r="F2102" s="0" t="s">
        <v>1264</v>
      </c>
      <c r="G2102" s="0" t="n">
        <v>18</v>
      </c>
    </row>
    <row r="2103" customFormat="false" ht="12.75" hidden="false" customHeight="false" outlineLevel="0" collapsed="false">
      <c r="A2103" s="0" t="s">
        <v>363</v>
      </c>
      <c r="B2103" s="0" t="s">
        <v>1019</v>
      </c>
      <c r="C2103" s="0" t="n">
        <v>0.165</v>
      </c>
      <c r="D2103" s="0" t="n">
        <v>0.019</v>
      </c>
      <c r="E2103" s="0" t="n">
        <v>0.018</v>
      </c>
      <c r="F2103" s="0" t="s">
        <v>1264</v>
      </c>
      <c r="G2103" s="0" t="n">
        <v>18</v>
      </c>
    </row>
    <row r="2104" customFormat="false" ht="12.75" hidden="false" customHeight="false" outlineLevel="0" collapsed="false">
      <c r="A2104" s="0" t="s">
        <v>363</v>
      </c>
      <c r="B2104" s="0" t="s">
        <v>1023</v>
      </c>
      <c r="C2104" s="0" t="n">
        <v>0.151</v>
      </c>
      <c r="D2104" s="0" t="n">
        <v>0.016</v>
      </c>
      <c r="E2104" s="0" t="n">
        <v>0.018</v>
      </c>
      <c r="F2104" s="0" t="s">
        <v>1264</v>
      </c>
      <c r="G2104" s="0" t="n">
        <v>18</v>
      </c>
    </row>
    <row r="2105" customFormat="false" ht="12.75" hidden="false" customHeight="false" outlineLevel="0" collapsed="false">
      <c r="A2105" s="0" t="s">
        <v>363</v>
      </c>
      <c r="B2105" s="0" t="s">
        <v>1044</v>
      </c>
      <c r="C2105" s="0" t="n">
        <v>0.353</v>
      </c>
      <c r="D2105" s="0" t="n">
        <v>0.04</v>
      </c>
      <c r="E2105" s="0" t="n">
        <v>0.038</v>
      </c>
      <c r="F2105" s="0" t="s">
        <v>1264</v>
      </c>
      <c r="G2105" s="0" t="n">
        <v>18</v>
      </c>
    </row>
    <row r="2106" customFormat="false" ht="12.75" hidden="false" customHeight="false" outlineLevel="0" collapsed="false">
      <c r="A2106" s="0" t="s">
        <v>363</v>
      </c>
      <c r="B2106" s="0" t="s">
        <v>1025</v>
      </c>
      <c r="C2106" s="0" t="n">
        <v>0.813</v>
      </c>
      <c r="D2106" s="0" t="n">
        <v>0.092</v>
      </c>
      <c r="E2106" s="0" t="n">
        <v>0.087</v>
      </c>
      <c r="F2106" s="0" t="s">
        <v>1264</v>
      </c>
      <c r="G2106" s="0" t="n">
        <v>18</v>
      </c>
    </row>
    <row r="2107" customFormat="false" ht="12.75" hidden="false" customHeight="false" outlineLevel="0" collapsed="false">
      <c r="A2107" s="0" t="s">
        <v>363</v>
      </c>
      <c r="B2107" s="0" t="s">
        <v>1027</v>
      </c>
      <c r="C2107" s="0" t="n">
        <v>0.004</v>
      </c>
      <c r="D2107" s="0" t="n">
        <v>0.002</v>
      </c>
      <c r="E2107" s="0" t="n">
        <v>0</v>
      </c>
      <c r="F2107" s="0" t="s">
        <v>1264</v>
      </c>
      <c r="G2107" s="0" t="n">
        <v>18</v>
      </c>
    </row>
    <row r="2108" customFormat="false" ht="12.75" hidden="false" customHeight="false" outlineLevel="0" collapsed="false">
      <c r="A2108" s="0" t="s">
        <v>363</v>
      </c>
      <c r="B2108" s="0" t="s">
        <v>1029</v>
      </c>
      <c r="C2108" s="0" t="n">
        <v>0.384</v>
      </c>
      <c r="D2108" s="0" t="n">
        <v>0.044</v>
      </c>
      <c r="E2108" s="0" t="n">
        <v>0.041</v>
      </c>
      <c r="F2108" s="0" t="s">
        <v>1264</v>
      </c>
      <c r="G2108" s="0" t="n">
        <v>18</v>
      </c>
    </row>
    <row r="2109" customFormat="false" ht="12.75" hidden="false" customHeight="false" outlineLevel="0" collapsed="false">
      <c r="A2109" s="0" t="s">
        <v>363</v>
      </c>
      <c r="B2109" s="0" t="s">
        <v>1033</v>
      </c>
      <c r="C2109" s="0" t="n">
        <v>0.043</v>
      </c>
      <c r="D2109" s="0" t="n">
        <v>0.005</v>
      </c>
      <c r="E2109" s="0" t="n">
        <v>0.005</v>
      </c>
      <c r="F2109" s="0" t="s">
        <v>1264</v>
      </c>
      <c r="G2109" s="0" t="n">
        <v>18</v>
      </c>
    </row>
    <row r="2110" customFormat="false" ht="12.75" hidden="false" customHeight="false" outlineLevel="0" collapsed="false">
      <c r="A2110" s="0" t="s">
        <v>363</v>
      </c>
      <c r="B2110" s="0" t="s">
        <v>1035</v>
      </c>
      <c r="C2110" s="0" t="n">
        <v>0.342</v>
      </c>
      <c r="D2110" s="0" t="n">
        <v>0.039</v>
      </c>
      <c r="E2110" s="0" t="n">
        <v>0.037</v>
      </c>
      <c r="F2110" s="0" t="s">
        <v>1264</v>
      </c>
      <c r="G2110" s="0" t="n">
        <v>18</v>
      </c>
    </row>
    <row r="2111" customFormat="false" ht="12.75" hidden="false" customHeight="false" outlineLevel="0" collapsed="false">
      <c r="A2111" s="0" t="s">
        <v>363</v>
      </c>
      <c r="B2111" s="0" t="s">
        <v>1031</v>
      </c>
      <c r="C2111" s="0" t="n">
        <v>0.113</v>
      </c>
      <c r="D2111" s="0" t="n">
        <v>0.013</v>
      </c>
      <c r="E2111" s="0" t="n">
        <v>0.012</v>
      </c>
      <c r="F2111" s="0" t="s">
        <v>1264</v>
      </c>
      <c r="G2111" s="0" t="n">
        <v>18</v>
      </c>
    </row>
    <row r="2112" customFormat="false" ht="12.75" hidden="false" customHeight="false" outlineLevel="0" collapsed="false">
      <c r="A2112" s="0" t="s">
        <v>363</v>
      </c>
      <c r="B2112" s="0" t="s">
        <v>1051</v>
      </c>
      <c r="C2112" s="0" t="n">
        <v>0.219</v>
      </c>
      <c r="D2112" s="0" t="n">
        <v>0.025</v>
      </c>
      <c r="E2112" s="0" t="n">
        <v>0.023</v>
      </c>
      <c r="F2112" s="0" t="s">
        <v>1264</v>
      </c>
      <c r="G2112" s="0" t="n">
        <v>18</v>
      </c>
    </row>
    <row r="2113" customFormat="false" ht="12.75" hidden="false" customHeight="false" outlineLevel="0" collapsed="false">
      <c r="A2113" s="0" t="s">
        <v>363</v>
      </c>
      <c r="B2113" s="0" t="s">
        <v>1048</v>
      </c>
      <c r="C2113" s="0" t="n">
        <v>0.553</v>
      </c>
      <c r="D2113" s="0" t="n">
        <v>0.063</v>
      </c>
      <c r="E2113" s="0" t="n">
        <v>0.059</v>
      </c>
      <c r="F2113" s="0" t="s">
        <v>1264</v>
      </c>
      <c r="G2113" s="0" t="n">
        <v>18</v>
      </c>
    </row>
    <row r="2114" customFormat="false" ht="12.75" hidden="false" customHeight="false" outlineLevel="0" collapsed="false">
      <c r="A2114" s="0" t="s">
        <v>363</v>
      </c>
      <c r="B2114" s="0" t="s">
        <v>1053</v>
      </c>
      <c r="C2114" s="0" t="n">
        <v>0.201</v>
      </c>
      <c r="D2114" s="0" t="n">
        <v>0.023</v>
      </c>
      <c r="E2114" s="0" t="n">
        <v>0.021</v>
      </c>
      <c r="F2114" s="0" t="s">
        <v>1264</v>
      </c>
      <c r="G2114" s="0" t="n">
        <v>18</v>
      </c>
    </row>
    <row r="2115" customFormat="false" ht="12.75" hidden="false" customHeight="false" outlineLevel="0" collapsed="false">
      <c r="A2115" s="0" t="s">
        <v>363</v>
      </c>
      <c r="B2115" s="0" t="s">
        <v>1056</v>
      </c>
      <c r="C2115" s="0" t="n">
        <v>0.206</v>
      </c>
      <c r="D2115" s="0" t="n">
        <v>0.023</v>
      </c>
      <c r="E2115" s="0" t="n">
        <v>0.022</v>
      </c>
      <c r="F2115" s="0" t="s">
        <v>1264</v>
      </c>
      <c r="G2115" s="0" t="n">
        <v>18</v>
      </c>
    </row>
    <row r="2116" customFormat="false" ht="12.75" hidden="false" customHeight="false" outlineLevel="0" collapsed="false">
      <c r="A2116" s="0" t="s">
        <v>363</v>
      </c>
      <c r="B2116" s="0" t="s">
        <v>1059</v>
      </c>
      <c r="C2116" s="0" t="n">
        <v>0.332</v>
      </c>
      <c r="D2116" s="0" t="n">
        <v>0.038</v>
      </c>
      <c r="E2116" s="0" t="n">
        <v>0.036</v>
      </c>
      <c r="F2116" s="0" t="s">
        <v>1264</v>
      </c>
      <c r="G2116" s="0" t="n">
        <v>18</v>
      </c>
    </row>
    <row r="2117" customFormat="false" ht="12.75" hidden="false" customHeight="false" outlineLevel="0" collapsed="false">
      <c r="A2117" s="0" t="s">
        <v>363</v>
      </c>
      <c r="B2117" s="0" t="s">
        <v>1065</v>
      </c>
      <c r="C2117" s="0" t="n">
        <v>0.064</v>
      </c>
      <c r="D2117" s="0" t="n">
        <v>0.007</v>
      </c>
      <c r="E2117" s="0" t="n">
        <v>0.008</v>
      </c>
      <c r="F2117" s="0" t="s">
        <v>1264</v>
      </c>
      <c r="G2117" s="0" t="n">
        <v>18</v>
      </c>
    </row>
    <row r="2118" customFormat="false" ht="12.75" hidden="false" customHeight="false" outlineLevel="0" collapsed="false">
      <c r="A2118" s="0" t="s">
        <v>363</v>
      </c>
      <c r="B2118" s="0" t="s">
        <v>1061</v>
      </c>
      <c r="C2118" s="0" t="n">
        <v>0.073</v>
      </c>
      <c r="D2118" s="0" t="n">
        <v>0.008</v>
      </c>
      <c r="E2118" s="0" t="n">
        <v>0.009</v>
      </c>
      <c r="F2118" s="0" t="s">
        <v>1264</v>
      </c>
      <c r="G2118" s="0" t="n">
        <v>18</v>
      </c>
    </row>
    <row r="2119" customFormat="false" ht="12.75" hidden="false" customHeight="false" outlineLevel="0" collapsed="false">
      <c r="A2119" s="0" t="s">
        <v>363</v>
      </c>
      <c r="B2119" s="0" t="s">
        <v>1067</v>
      </c>
      <c r="C2119" s="0" t="n">
        <v>0.051</v>
      </c>
      <c r="D2119" s="0" t="n">
        <v>0.006</v>
      </c>
      <c r="E2119" s="0" t="n">
        <v>0.006</v>
      </c>
      <c r="F2119" s="0" t="s">
        <v>1264</v>
      </c>
      <c r="G2119" s="0" t="n">
        <v>18</v>
      </c>
    </row>
    <row r="2120" customFormat="false" ht="12.75" hidden="false" customHeight="false" outlineLevel="0" collapsed="false">
      <c r="A2120" s="0" t="s">
        <v>363</v>
      </c>
      <c r="B2120" s="0" t="s">
        <v>1069</v>
      </c>
      <c r="C2120" s="0" t="n">
        <v>0.018</v>
      </c>
      <c r="D2120" s="0" t="n">
        <v>0.009</v>
      </c>
      <c r="E2120" s="0" t="n">
        <v>0.002</v>
      </c>
      <c r="F2120" s="0" t="s">
        <v>1264</v>
      </c>
      <c r="G2120" s="0" t="n">
        <v>18</v>
      </c>
    </row>
    <row r="2121" customFormat="false" ht="12.75" hidden="false" customHeight="false" outlineLevel="0" collapsed="false">
      <c r="A2121" s="0" t="s">
        <v>363</v>
      </c>
      <c r="B2121" s="0" t="s">
        <v>1071</v>
      </c>
      <c r="C2121" s="0" t="n">
        <v>0.74</v>
      </c>
      <c r="D2121" s="0" t="n">
        <v>0.084</v>
      </c>
      <c r="E2121" s="0" t="n">
        <v>0.079</v>
      </c>
      <c r="F2121" s="0" t="s">
        <v>1264</v>
      </c>
      <c r="G2121" s="0" t="n">
        <v>18</v>
      </c>
    </row>
    <row r="2122" customFormat="false" ht="12.75" hidden="false" customHeight="false" outlineLevel="0" collapsed="false">
      <c r="A2122" s="0" t="s">
        <v>363</v>
      </c>
      <c r="B2122" s="0" t="s">
        <v>1073</v>
      </c>
      <c r="C2122" s="0" t="n">
        <v>0.889</v>
      </c>
      <c r="D2122" s="0" t="n">
        <v>0.101</v>
      </c>
      <c r="E2122" s="0" t="n">
        <v>0.095</v>
      </c>
      <c r="F2122" s="0" t="s">
        <v>1264</v>
      </c>
      <c r="G2122" s="0" t="n">
        <v>18</v>
      </c>
    </row>
    <row r="2123" customFormat="false" ht="12.75" hidden="false" customHeight="false" outlineLevel="0" collapsed="false">
      <c r="A2123" s="0" t="s">
        <v>363</v>
      </c>
      <c r="B2123" s="0" t="s">
        <v>1075</v>
      </c>
      <c r="C2123" s="0" t="n">
        <v>0.022</v>
      </c>
      <c r="D2123" s="0" t="n">
        <v>0.012</v>
      </c>
      <c r="E2123" s="0" t="n">
        <v>0.002</v>
      </c>
      <c r="F2123" s="0" t="s">
        <v>1264</v>
      </c>
      <c r="G2123" s="0" t="n">
        <v>18</v>
      </c>
    </row>
    <row r="2124" customFormat="false" ht="12.75" hidden="false" customHeight="false" outlineLevel="0" collapsed="false">
      <c r="A2124" s="0" t="s">
        <v>363</v>
      </c>
      <c r="B2124" s="0" t="s">
        <v>1077</v>
      </c>
      <c r="C2124" s="0" t="n">
        <v>0.091</v>
      </c>
      <c r="D2124" s="0" t="n">
        <v>0.01</v>
      </c>
      <c r="E2124" s="0" t="n">
        <v>0.01</v>
      </c>
      <c r="F2124" s="0" t="s">
        <v>1264</v>
      </c>
      <c r="G2124" s="0" t="n">
        <v>18</v>
      </c>
    </row>
    <row r="2125" customFormat="false" ht="12.75" hidden="false" customHeight="false" outlineLevel="0" collapsed="false">
      <c r="A2125" s="0" t="s">
        <v>363</v>
      </c>
      <c r="B2125" s="0" t="s">
        <v>1080</v>
      </c>
      <c r="C2125" s="0" t="n">
        <v>0.035</v>
      </c>
      <c r="D2125" s="0" t="n">
        <v>0.019</v>
      </c>
      <c r="E2125" s="0" t="n">
        <v>0.004</v>
      </c>
      <c r="F2125" s="0" t="s">
        <v>1264</v>
      </c>
      <c r="G2125" s="0" t="n">
        <v>18</v>
      </c>
    </row>
    <row r="2126" customFormat="false" ht="12.75" hidden="false" customHeight="false" outlineLevel="0" collapsed="false">
      <c r="A2126" s="0" t="s">
        <v>363</v>
      </c>
      <c r="B2126" s="0" t="s">
        <v>1082</v>
      </c>
      <c r="C2126" s="0" t="n">
        <v>0.067</v>
      </c>
      <c r="D2126" s="0" t="n">
        <v>0.007</v>
      </c>
      <c r="E2126" s="0" t="n">
        <v>0.008</v>
      </c>
      <c r="F2126" s="0" t="s">
        <v>1264</v>
      </c>
      <c r="G2126" s="0" t="n">
        <v>18</v>
      </c>
    </row>
    <row r="2127" customFormat="false" ht="12.75" hidden="false" customHeight="false" outlineLevel="0" collapsed="false">
      <c r="A2127" s="0" t="s">
        <v>363</v>
      </c>
      <c r="B2127" s="0" t="s">
        <v>1084</v>
      </c>
      <c r="C2127" s="0" t="n">
        <v>0.051</v>
      </c>
      <c r="D2127" s="0" t="n">
        <v>0.006</v>
      </c>
      <c r="E2127" s="0" t="n">
        <v>0.005</v>
      </c>
      <c r="F2127" s="0" t="s">
        <v>1264</v>
      </c>
      <c r="G2127" s="0" t="n">
        <v>18</v>
      </c>
    </row>
    <row r="2128" customFormat="false" ht="12.75" hidden="false" customHeight="false" outlineLevel="0" collapsed="false">
      <c r="A2128" s="0" t="s">
        <v>363</v>
      </c>
      <c r="B2128" s="0" t="s">
        <v>1086</v>
      </c>
      <c r="C2128" s="0" t="n">
        <v>0.309</v>
      </c>
      <c r="D2128" s="0" t="n">
        <v>0.035</v>
      </c>
      <c r="E2128" s="0" t="n">
        <v>0.033</v>
      </c>
      <c r="F2128" s="0" t="s">
        <v>1264</v>
      </c>
      <c r="G2128" s="0" t="n">
        <v>18</v>
      </c>
    </row>
    <row r="2129" customFormat="false" ht="12.75" hidden="false" customHeight="false" outlineLevel="0" collapsed="false">
      <c r="A2129" s="0" t="s">
        <v>363</v>
      </c>
      <c r="B2129" s="0" t="s">
        <v>1090</v>
      </c>
      <c r="C2129" s="0" t="n">
        <v>0.08</v>
      </c>
      <c r="D2129" s="0" t="n">
        <v>0.043</v>
      </c>
      <c r="E2129" s="0" t="n">
        <v>0.009</v>
      </c>
      <c r="F2129" s="0" t="s">
        <v>1264</v>
      </c>
      <c r="G2129" s="0" t="n">
        <v>18</v>
      </c>
    </row>
    <row r="2130" customFormat="false" ht="12.75" hidden="false" customHeight="false" outlineLevel="0" collapsed="false">
      <c r="A2130" s="0" t="s">
        <v>363</v>
      </c>
      <c r="B2130" s="0" t="s">
        <v>1088</v>
      </c>
      <c r="C2130" s="0" t="n">
        <v>0.274</v>
      </c>
      <c r="D2130" s="0" t="n">
        <v>0.031</v>
      </c>
      <c r="E2130" s="0" t="n">
        <v>0.029</v>
      </c>
      <c r="F2130" s="0" t="s">
        <v>1264</v>
      </c>
      <c r="G2130" s="0" t="n">
        <v>18</v>
      </c>
    </row>
    <row r="2131" customFormat="false" ht="12.75" hidden="false" customHeight="false" outlineLevel="0" collapsed="false">
      <c r="A2131" s="0" t="s">
        <v>363</v>
      </c>
      <c r="B2131" s="0" t="s">
        <v>1092</v>
      </c>
      <c r="C2131" s="0" t="n">
        <v>0.331</v>
      </c>
      <c r="D2131" s="0" t="n">
        <v>0.038</v>
      </c>
      <c r="E2131" s="0" t="n">
        <v>0.035</v>
      </c>
      <c r="F2131" s="0" t="s">
        <v>1264</v>
      </c>
      <c r="G2131" s="0" t="n">
        <v>18</v>
      </c>
    </row>
    <row r="2132" customFormat="false" ht="12.75" hidden="false" customHeight="false" outlineLevel="0" collapsed="false">
      <c r="A2132" s="0" t="s">
        <v>363</v>
      </c>
      <c r="B2132" s="0" t="s">
        <v>1095</v>
      </c>
      <c r="C2132" s="0" t="n">
        <v>0.019</v>
      </c>
      <c r="D2132" s="0" t="n">
        <v>0.002</v>
      </c>
      <c r="E2132" s="0" t="n">
        <v>0.002</v>
      </c>
      <c r="F2132" s="0" t="s">
        <v>1264</v>
      </c>
      <c r="G2132" s="0" t="n">
        <v>18</v>
      </c>
    </row>
    <row r="2133" customFormat="false" ht="12.75" hidden="false" customHeight="false" outlineLevel="0" collapsed="false">
      <c r="A2133" s="0" t="s">
        <v>363</v>
      </c>
      <c r="B2133" s="0" t="s">
        <v>1097</v>
      </c>
      <c r="C2133" s="0" t="n">
        <v>0.421</v>
      </c>
      <c r="D2133" s="0" t="n">
        <v>0.048</v>
      </c>
      <c r="E2133" s="0" t="n">
        <v>0.045</v>
      </c>
      <c r="F2133" s="0" t="s">
        <v>1264</v>
      </c>
      <c r="G2133" s="0" t="n">
        <v>18</v>
      </c>
    </row>
    <row r="2134" customFormat="false" ht="12.75" hidden="false" customHeight="false" outlineLevel="0" collapsed="false">
      <c r="A2134" s="0" t="s">
        <v>363</v>
      </c>
      <c r="B2134" s="0" t="s">
        <v>1101</v>
      </c>
      <c r="C2134" s="0" t="n">
        <v>0.127</v>
      </c>
      <c r="D2134" s="0" t="n">
        <v>0.014</v>
      </c>
      <c r="E2134" s="0" t="n">
        <v>0.014</v>
      </c>
      <c r="F2134" s="0" t="s">
        <v>1264</v>
      </c>
      <c r="G2134" s="0" t="n">
        <v>18</v>
      </c>
    </row>
    <row r="2135" customFormat="false" ht="12.75" hidden="false" customHeight="false" outlineLevel="0" collapsed="false">
      <c r="A2135" s="0" t="s">
        <v>363</v>
      </c>
      <c r="B2135" s="0" t="s">
        <v>1104</v>
      </c>
      <c r="C2135" s="0" t="n">
        <v>0.013</v>
      </c>
      <c r="D2135" s="0" t="n">
        <v>0.007</v>
      </c>
      <c r="E2135" s="0" t="n">
        <v>0.002</v>
      </c>
      <c r="F2135" s="0" t="s">
        <v>1264</v>
      </c>
      <c r="G2135" s="0" t="n">
        <v>18</v>
      </c>
    </row>
    <row r="2136" customFormat="false" ht="12.75" hidden="false" customHeight="false" outlineLevel="0" collapsed="false">
      <c r="A2136" s="0" t="s">
        <v>363</v>
      </c>
      <c r="B2136" s="0" t="s">
        <v>1106</v>
      </c>
      <c r="C2136" s="0" t="n">
        <v>0.177</v>
      </c>
      <c r="D2136" s="0" t="n">
        <v>0.02</v>
      </c>
      <c r="E2136" s="0" t="n">
        <v>0.019</v>
      </c>
      <c r="F2136" s="0" t="s">
        <v>1264</v>
      </c>
      <c r="G2136" s="0" t="n">
        <v>18</v>
      </c>
    </row>
    <row r="2137" customFormat="false" ht="12.75" hidden="false" customHeight="false" outlineLevel="0" collapsed="false">
      <c r="A2137" s="0" t="s">
        <v>363</v>
      </c>
      <c r="B2137" s="0" t="s">
        <v>1108</v>
      </c>
      <c r="C2137" s="0" t="n">
        <v>0.076</v>
      </c>
      <c r="D2137" s="0" t="n">
        <v>0.009</v>
      </c>
      <c r="E2137" s="0" t="n">
        <v>0.008</v>
      </c>
      <c r="F2137" s="0" t="s">
        <v>1264</v>
      </c>
      <c r="G2137" s="0" t="n">
        <v>18</v>
      </c>
    </row>
    <row r="2138" customFormat="false" ht="12.75" hidden="false" customHeight="false" outlineLevel="0" collapsed="false">
      <c r="A2138" s="0" t="s">
        <v>363</v>
      </c>
      <c r="B2138" s="0" t="s">
        <v>1110</v>
      </c>
      <c r="C2138" s="0" t="n">
        <v>0.281</v>
      </c>
      <c r="D2138" s="0" t="n">
        <v>0.032</v>
      </c>
      <c r="E2138" s="0" t="n">
        <v>0.03</v>
      </c>
      <c r="F2138" s="0" t="s">
        <v>1264</v>
      </c>
      <c r="G2138" s="0" t="n">
        <v>18</v>
      </c>
    </row>
    <row r="2139" customFormat="false" ht="12.75" hidden="false" customHeight="false" outlineLevel="0" collapsed="false">
      <c r="A2139" s="0" t="s">
        <v>363</v>
      </c>
      <c r="B2139" s="0" t="s">
        <v>1112</v>
      </c>
      <c r="C2139" s="0" t="n">
        <v>0.091</v>
      </c>
      <c r="D2139" s="0" t="n">
        <v>0.01</v>
      </c>
      <c r="E2139" s="0" t="n">
        <v>0.01</v>
      </c>
      <c r="F2139" s="0" t="s">
        <v>1264</v>
      </c>
      <c r="G2139" s="0" t="n">
        <v>18</v>
      </c>
    </row>
    <row r="2140" customFormat="false" ht="12.75" hidden="false" customHeight="false" outlineLevel="0" collapsed="false">
      <c r="A2140" s="0" t="s">
        <v>363</v>
      </c>
      <c r="B2140" s="0" t="s">
        <v>1114</v>
      </c>
      <c r="C2140" s="0" t="n">
        <v>0.379</v>
      </c>
      <c r="D2140" s="0" t="n">
        <v>0.043</v>
      </c>
      <c r="E2140" s="0" t="n">
        <v>0.041</v>
      </c>
      <c r="F2140" s="0" t="s">
        <v>1264</v>
      </c>
      <c r="G2140" s="0" t="n">
        <v>18</v>
      </c>
    </row>
    <row r="2141" customFormat="false" ht="12.75" hidden="false" customHeight="false" outlineLevel="0" collapsed="false">
      <c r="A2141" s="0" t="s">
        <v>363</v>
      </c>
      <c r="B2141" s="0" t="s">
        <v>1119</v>
      </c>
      <c r="C2141" s="0" t="n">
        <v>0.028</v>
      </c>
      <c r="D2141" s="0" t="n">
        <v>0.003</v>
      </c>
      <c r="E2141" s="0" t="n">
        <v>0.003</v>
      </c>
      <c r="F2141" s="0" t="s">
        <v>1264</v>
      </c>
      <c r="G2141" s="0" t="n">
        <v>18</v>
      </c>
    </row>
    <row r="2142" customFormat="false" ht="12.75" hidden="false" customHeight="false" outlineLevel="0" collapsed="false">
      <c r="A2142" s="0" t="s">
        <v>363</v>
      </c>
      <c r="B2142" s="0" t="s">
        <v>1116</v>
      </c>
      <c r="C2142" s="0" t="n">
        <v>0.734</v>
      </c>
      <c r="D2142" s="0" t="n">
        <v>0.083</v>
      </c>
      <c r="E2142" s="0" t="n">
        <v>0.079</v>
      </c>
      <c r="F2142" s="0" t="s">
        <v>1264</v>
      </c>
      <c r="G2142" s="0" t="n">
        <v>18</v>
      </c>
    </row>
    <row r="2143" customFormat="false" ht="12.75" hidden="false" customHeight="false" outlineLevel="0" collapsed="false">
      <c r="A2143" s="0" t="s">
        <v>363</v>
      </c>
      <c r="B2143" s="0" t="s">
        <v>1121</v>
      </c>
      <c r="C2143" s="0" t="n">
        <v>0.86</v>
      </c>
      <c r="D2143" s="0" t="n">
        <v>0.097</v>
      </c>
      <c r="E2143" s="0" t="n">
        <v>0.092</v>
      </c>
      <c r="F2143" s="0" t="s">
        <v>1264</v>
      </c>
      <c r="G2143" s="0" t="n">
        <v>18</v>
      </c>
    </row>
    <row r="2144" customFormat="false" ht="12.75" hidden="false" customHeight="false" outlineLevel="0" collapsed="false">
      <c r="A2144" s="0" t="s">
        <v>363</v>
      </c>
      <c r="B2144" s="0" t="s">
        <v>1124</v>
      </c>
      <c r="C2144" s="0" t="n">
        <v>0.057</v>
      </c>
      <c r="D2144" s="0" t="n">
        <v>0.006</v>
      </c>
      <c r="E2144" s="0" t="n">
        <v>0.006</v>
      </c>
      <c r="F2144" s="0" t="s">
        <v>1264</v>
      </c>
      <c r="G2144" s="0" t="n">
        <v>18</v>
      </c>
    </row>
    <row r="2145" customFormat="false" ht="12.75" hidden="false" customHeight="false" outlineLevel="0" collapsed="false">
      <c r="A2145" s="0" t="s">
        <v>363</v>
      </c>
      <c r="B2145" s="0" t="s">
        <v>1126</v>
      </c>
      <c r="C2145" s="0" t="n">
        <v>0.272</v>
      </c>
      <c r="D2145" s="0" t="n">
        <v>0.031</v>
      </c>
      <c r="E2145" s="0" t="n">
        <v>0.029</v>
      </c>
      <c r="F2145" s="0" t="s">
        <v>1264</v>
      </c>
      <c r="G2145" s="0" t="n">
        <v>18</v>
      </c>
    </row>
    <row r="2146" customFormat="false" ht="12.75" hidden="false" customHeight="false" outlineLevel="0" collapsed="false">
      <c r="A2146" s="0" t="s">
        <v>363</v>
      </c>
      <c r="B2146" s="0" t="s">
        <v>1129</v>
      </c>
      <c r="C2146" s="0" t="n">
        <v>0.135</v>
      </c>
      <c r="D2146" s="0" t="n">
        <v>0.015</v>
      </c>
      <c r="E2146" s="0" t="n">
        <v>0.014</v>
      </c>
      <c r="F2146" s="0" t="s">
        <v>1264</v>
      </c>
      <c r="G2146" s="0" t="n">
        <v>18</v>
      </c>
    </row>
    <row r="2147" customFormat="false" ht="12.75" hidden="false" customHeight="false" outlineLevel="0" collapsed="false">
      <c r="A2147" s="0" t="s">
        <v>363</v>
      </c>
      <c r="B2147" s="0" t="s">
        <v>1131</v>
      </c>
      <c r="C2147" s="0" t="n">
        <v>0.41</v>
      </c>
      <c r="D2147" s="0" t="n">
        <v>0.046</v>
      </c>
      <c r="E2147" s="0" t="n">
        <v>0.044</v>
      </c>
      <c r="F2147" s="0" t="s">
        <v>1264</v>
      </c>
      <c r="G2147" s="0" t="n">
        <v>18</v>
      </c>
    </row>
    <row r="2148" customFormat="false" ht="12.75" hidden="false" customHeight="false" outlineLevel="0" collapsed="false">
      <c r="A2148" s="0" t="s">
        <v>363</v>
      </c>
      <c r="B2148" s="0" t="s">
        <v>1133</v>
      </c>
      <c r="C2148" s="0" t="n">
        <v>0.326</v>
      </c>
      <c r="D2148" s="0" t="n">
        <v>0.037</v>
      </c>
      <c r="E2148" s="0" t="n">
        <v>0.035</v>
      </c>
      <c r="F2148" s="0" t="s">
        <v>1264</v>
      </c>
      <c r="G2148" s="0" t="n">
        <v>18</v>
      </c>
    </row>
    <row r="2149" customFormat="false" ht="12.75" hidden="false" customHeight="false" outlineLevel="0" collapsed="false">
      <c r="A2149" s="0" t="s">
        <v>363</v>
      </c>
      <c r="B2149" s="0" t="s">
        <v>1135</v>
      </c>
      <c r="C2149" s="0" t="n">
        <v>0.237</v>
      </c>
      <c r="D2149" s="0" t="n">
        <v>0.027</v>
      </c>
      <c r="E2149" s="0" t="n">
        <v>0.025</v>
      </c>
      <c r="F2149" s="0" t="s">
        <v>1264</v>
      </c>
      <c r="G2149" s="0" t="n">
        <v>18</v>
      </c>
    </row>
    <row r="2150" customFormat="false" ht="12.75" hidden="false" customHeight="false" outlineLevel="0" collapsed="false">
      <c r="A2150" s="0" t="s">
        <v>363</v>
      </c>
      <c r="B2150" s="0" t="s">
        <v>1148</v>
      </c>
      <c r="C2150" s="0" t="n">
        <v>0.04</v>
      </c>
      <c r="D2150" s="0" t="n">
        <v>0.004</v>
      </c>
      <c r="E2150" s="0" t="n">
        <v>0.005</v>
      </c>
      <c r="F2150" s="0" t="s">
        <v>1264</v>
      </c>
      <c r="G2150" s="0" t="n">
        <v>18</v>
      </c>
    </row>
    <row r="2151" customFormat="false" ht="12.75" hidden="false" customHeight="false" outlineLevel="0" collapsed="false">
      <c r="A2151" s="0" t="s">
        <v>363</v>
      </c>
      <c r="B2151" s="0" t="s">
        <v>1138</v>
      </c>
      <c r="C2151" s="0" t="n">
        <v>0.017</v>
      </c>
      <c r="D2151" s="0" t="n">
        <v>0.002</v>
      </c>
      <c r="E2151" s="0" t="n">
        <v>0.002</v>
      </c>
      <c r="F2151" s="0" t="s">
        <v>1264</v>
      </c>
      <c r="G2151" s="0" t="n">
        <v>18</v>
      </c>
    </row>
    <row r="2152" customFormat="false" ht="12.75" hidden="false" customHeight="false" outlineLevel="0" collapsed="false">
      <c r="A2152" s="0" t="s">
        <v>363</v>
      </c>
      <c r="B2152" s="0" t="s">
        <v>1140</v>
      </c>
      <c r="C2152" s="0" t="n">
        <v>0.576</v>
      </c>
      <c r="D2152" s="0" t="n">
        <v>0.065</v>
      </c>
      <c r="E2152" s="0" t="n">
        <v>0.062</v>
      </c>
      <c r="F2152" s="0" t="s">
        <v>1264</v>
      </c>
      <c r="G2152" s="0" t="n">
        <v>18</v>
      </c>
    </row>
    <row r="2153" customFormat="false" ht="12.75" hidden="false" customHeight="false" outlineLevel="0" collapsed="false">
      <c r="A2153" s="0" t="s">
        <v>363</v>
      </c>
      <c r="B2153" s="0" t="s">
        <v>1150</v>
      </c>
      <c r="C2153" s="0" t="n">
        <v>0.391</v>
      </c>
      <c r="D2153" s="0" t="n">
        <v>0.044</v>
      </c>
      <c r="E2153" s="0" t="n">
        <v>0.042</v>
      </c>
      <c r="F2153" s="0" t="s">
        <v>1264</v>
      </c>
      <c r="G2153" s="0" t="n">
        <v>18</v>
      </c>
    </row>
    <row r="2154" customFormat="false" ht="12.75" hidden="false" customHeight="false" outlineLevel="0" collapsed="false">
      <c r="A2154" s="0" t="s">
        <v>363</v>
      </c>
      <c r="B2154" s="0" t="s">
        <v>1152</v>
      </c>
      <c r="C2154" s="0" t="n">
        <v>0.105</v>
      </c>
      <c r="D2154" s="0" t="n">
        <v>0.011</v>
      </c>
      <c r="E2154" s="0" t="n">
        <v>0.012</v>
      </c>
      <c r="F2154" s="0" t="s">
        <v>1264</v>
      </c>
      <c r="G2154" s="0" t="n">
        <v>18</v>
      </c>
    </row>
    <row r="2155" customFormat="false" ht="12.75" hidden="false" customHeight="false" outlineLevel="0" collapsed="false">
      <c r="A2155" s="0" t="s">
        <v>363</v>
      </c>
      <c r="B2155" s="0" t="s">
        <v>1168</v>
      </c>
      <c r="C2155" s="0" t="n">
        <v>0.026</v>
      </c>
      <c r="D2155" s="0" t="n">
        <v>0.003</v>
      </c>
      <c r="E2155" s="0" t="n">
        <v>0.003</v>
      </c>
      <c r="F2155" s="0" t="s">
        <v>1264</v>
      </c>
      <c r="G2155" s="0" t="n">
        <v>18</v>
      </c>
    </row>
    <row r="2156" customFormat="false" ht="12.75" hidden="false" customHeight="false" outlineLevel="0" collapsed="false">
      <c r="A2156" s="0" t="s">
        <v>363</v>
      </c>
      <c r="B2156" s="0" t="s">
        <v>1154</v>
      </c>
      <c r="C2156" s="0" t="n">
        <v>0.201</v>
      </c>
      <c r="D2156" s="0" t="n">
        <v>0.023</v>
      </c>
      <c r="E2156" s="0" t="n">
        <v>0.021</v>
      </c>
      <c r="F2156" s="0" t="s">
        <v>1264</v>
      </c>
      <c r="G2156" s="0" t="n">
        <v>18</v>
      </c>
    </row>
    <row r="2157" customFormat="false" ht="12.75" hidden="false" customHeight="false" outlineLevel="0" collapsed="false">
      <c r="A2157" s="0" t="s">
        <v>363</v>
      </c>
      <c r="B2157" s="0" t="s">
        <v>1160</v>
      </c>
      <c r="C2157" s="0" t="n">
        <v>0.701</v>
      </c>
      <c r="D2157" s="0" t="n">
        <v>0.079</v>
      </c>
      <c r="E2157" s="0" t="n">
        <v>0.075</v>
      </c>
      <c r="F2157" s="0" t="s">
        <v>1264</v>
      </c>
      <c r="G2157" s="0" t="n">
        <v>18</v>
      </c>
    </row>
    <row r="2158" customFormat="false" ht="12.75" hidden="false" customHeight="false" outlineLevel="0" collapsed="false">
      <c r="A2158" s="0" t="s">
        <v>363</v>
      </c>
      <c r="B2158" s="0" t="s">
        <v>1164</v>
      </c>
      <c r="C2158" s="0" t="n">
        <v>0.105</v>
      </c>
      <c r="D2158" s="0" t="n">
        <v>0.012</v>
      </c>
      <c r="E2158" s="0" t="n">
        <v>0.011</v>
      </c>
      <c r="F2158" s="0" t="s">
        <v>1264</v>
      </c>
      <c r="G2158" s="0" t="n">
        <v>18</v>
      </c>
    </row>
    <row r="2159" customFormat="false" ht="12.75" hidden="false" customHeight="false" outlineLevel="0" collapsed="false">
      <c r="A2159" s="0" t="s">
        <v>363</v>
      </c>
      <c r="B2159" s="0" t="s">
        <v>1166</v>
      </c>
      <c r="C2159" s="0" t="n">
        <v>0.613</v>
      </c>
      <c r="D2159" s="0" t="n">
        <v>0.07</v>
      </c>
      <c r="E2159" s="0" t="n">
        <v>0.066</v>
      </c>
      <c r="F2159" s="0" t="s">
        <v>1264</v>
      </c>
      <c r="G2159" s="0" t="n">
        <v>18</v>
      </c>
    </row>
    <row r="2160" customFormat="false" ht="12.75" hidden="false" customHeight="false" outlineLevel="0" collapsed="false">
      <c r="A2160" s="0" t="s">
        <v>363</v>
      </c>
      <c r="B2160" s="0" t="s">
        <v>1162</v>
      </c>
      <c r="C2160" s="0" t="n">
        <v>0.033</v>
      </c>
      <c r="D2160" s="0" t="n">
        <v>0.018</v>
      </c>
      <c r="E2160" s="0" t="n">
        <v>0.004</v>
      </c>
      <c r="F2160" s="0" t="s">
        <v>1264</v>
      </c>
      <c r="G2160" s="0" t="n">
        <v>18</v>
      </c>
    </row>
    <row r="2161" customFormat="false" ht="12.75" hidden="false" customHeight="false" outlineLevel="0" collapsed="false">
      <c r="A2161" s="0" t="s">
        <v>363</v>
      </c>
      <c r="B2161" s="0" t="s">
        <v>1156</v>
      </c>
      <c r="C2161" s="0" t="n">
        <v>0.242</v>
      </c>
      <c r="D2161" s="0" t="n">
        <v>0.027</v>
      </c>
      <c r="E2161" s="0" t="n">
        <v>0.026</v>
      </c>
      <c r="F2161" s="0" t="s">
        <v>1264</v>
      </c>
      <c r="G2161" s="0" t="n">
        <v>18</v>
      </c>
    </row>
    <row r="2162" customFormat="false" ht="12.75" hidden="false" customHeight="false" outlineLevel="0" collapsed="false">
      <c r="A2162" s="0" t="s">
        <v>363</v>
      </c>
      <c r="B2162" s="0" t="s">
        <v>1158</v>
      </c>
      <c r="C2162" s="0" t="n">
        <v>0.069</v>
      </c>
      <c r="D2162" s="0" t="n">
        <v>0.008</v>
      </c>
      <c r="E2162" s="0" t="n">
        <v>0.007</v>
      </c>
      <c r="F2162" s="0" t="s">
        <v>1264</v>
      </c>
      <c r="G2162" s="0" t="n">
        <v>18</v>
      </c>
    </row>
    <row r="2163" customFormat="false" ht="12.75" hidden="false" customHeight="false" outlineLevel="0" collapsed="false">
      <c r="A2163" s="0" t="s">
        <v>363</v>
      </c>
      <c r="B2163" s="0" t="s">
        <v>1170</v>
      </c>
      <c r="C2163" s="0" t="n">
        <v>0.097</v>
      </c>
      <c r="D2163" s="0" t="n">
        <v>0.011</v>
      </c>
      <c r="E2163" s="0" t="n">
        <v>0.011</v>
      </c>
      <c r="F2163" s="0" t="s">
        <v>1264</v>
      </c>
      <c r="G2163" s="0" t="n">
        <v>18</v>
      </c>
    </row>
    <row r="2164" customFormat="false" ht="12.75" hidden="false" customHeight="false" outlineLevel="0" collapsed="false">
      <c r="A2164" s="0" t="s">
        <v>363</v>
      </c>
      <c r="B2164" s="0" t="s">
        <v>1142</v>
      </c>
      <c r="C2164" s="0" t="n">
        <v>0.621</v>
      </c>
      <c r="D2164" s="0" t="n">
        <v>0.07</v>
      </c>
      <c r="E2164" s="0" t="n">
        <v>0.066</v>
      </c>
      <c r="F2164" s="0" t="s">
        <v>1264</v>
      </c>
      <c r="G2164" s="0" t="n">
        <v>18</v>
      </c>
    </row>
    <row r="2165" customFormat="false" ht="12.75" hidden="false" customHeight="false" outlineLevel="0" collapsed="false">
      <c r="A2165" s="0" t="s">
        <v>363</v>
      </c>
      <c r="B2165" s="0" t="s">
        <v>1172</v>
      </c>
      <c r="C2165" s="0" t="n">
        <v>0.055</v>
      </c>
      <c r="D2165" s="0" t="n">
        <v>0.029</v>
      </c>
      <c r="E2165" s="0" t="n">
        <v>0.006</v>
      </c>
      <c r="F2165" s="0" t="s">
        <v>1264</v>
      </c>
      <c r="G2165" s="0" t="n">
        <v>18</v>
      </c>
    </row>
    <row r="2166" customFormat="false" ht="12.75" hidden="false" customHeight="false" outlineLevel="0" collapsed="false">
      <c r="A2166" s="0" t="s">
        <v>363</v>
      </c>
      <c r="B2166" s="0" t="s">
        <v>1144</v>
      </c>
      <c r="C2166" s="0" t="n">
        <v>0.085</v>
      </c>
      <c r="D2166" s="0" t="n">
        <v>0.01</v>
      </c>
      <c r="E2166" s="0" t="n">
        <v>0.009</v>
      </c>
      <c r="F2166" s="0" t="s">
        <v>1264</v>
      </c>
      <c r="G2166" s="0" t="n">
        <v>18</v>
      </c>
    </row>
    <row r="2167" customFormat="false" ht="12.75" hidden="false" customHeight="false" outlineLevel="0" collapsed="false">
      <c r="A2167" s="0" t="s">
        <v>363</v>
      </c>
      <c r="B2167" s="0" t="s">
        <v>1146</v>
      </c>
      <c r="C2167" s="0" t="n">
        <v>0.401</v>
      </c>
      <c r="D2167" s="0" t="n">
        <v>0.045</v>
      </c>
      <c r="E2167" s="0" t="n">
        <v>0.043</v>
      </c>
      <c r="F2167" s="0" t="s">
        <v>1264</v>
      </c>
      <c r="G2167" s="0" t="n">
        <v>18</v>
      </c>
    </row>
    <row r="2168" customFormat="false" ht="12.75" hidden="false" customHeight="false" outlineLevel="0" collapsed="false">
      <c r="A2168" s="0" t="s">
        <v>363</v>
      </c>
      <c r="B2168" s="0" t="s">
        <v>1174</v>
      </c>
      <c r="C2168" s="0" t="n">
        <v>0.069</v>
      </c>
      <c r="D2168" s="0" t="n">
        <v>0.008</v>
      </c>
      <c r="E2168" s="0" t="n">
        <v>0.007</v>
      </c>
      <c r="F2168" s="0" t="s">
        <v>1264</v>
      </c>
      <c r="G2168" s="0" t="n">
        <v>18</v>
      </c>
    </row>
    <row r="2169" customFormat="false" ht="12.75" hidden="false" customHeight="false" outlineLevel="0" collapsed="false">
      <c r="A2169" s="0" t="s">
        <v>363</v>
      </c>
      <c r="B2169" s="0" t="s">
        <v>1177</v>
      </c>
      <c r="C2169" s="0" t="n">
        <v>0.304</v>
      </c>
      <c r="D2169" s="0" t="n">
        <v>0.035</v>
      </c>
      <c r="E2169" s="0" t="n">
        <v>0.033</v>
      </c>
      <c r="F2169" s="0" t="s">
        <v>1264</v>
      </c>
      <c r="G2169" s="0" t="n">
        <v>18</v>
      </c>
    </row>
    <row r="2170" customFormat="false" ht="12.75" hidden="false" customHeight="false" outlineLevel="0" collapsed="false">
      <c r="A2170" s="0" t="s">
        <v>363</v>
      </c>
      <c r="B2170" s="0" t="s">
        <v>1384</v>
      </c>
      <c r="C2170" s="0" t="n">
        <v>8.682</v>
      </c>
      <c r="D2170" s="0" t="n">
        <v>8.682</v>
      </c>
      <c r="E2170" s="0" t="n">
        <v>8.682</v>
      </c>
      <c r="F2170" s="0" t="s">
        <v>1279</v>
      </c>
      <c r="G2170" s="0" t="n">
        <v>18</v>
      </c>
    </row>
    <row r="2171" customFormat="false" ht="12.75" hidden="false" customHeight="false" outlineLevel="0" collapsed="false">
      <c r="A2171" s="0" t="s">
        <v>363</v>
      </c>
      <c r="B2171" s="0" t="s">
        <v>1402</v>
      </c>
      <c r="C2171" s="0" t="n">
        <v>5.275</v>
      </c>
      <c r="D2171" s="0" t="n">
        <v>5.275</v>
      </c>
      <c r="E2171" s="0" t="n">
        <v>5.275</v>
      </c>
      <c r="F2171" s="0" t="s">
        <v>1279</v>
      </c>
      <c r="G2171" s="0" t="n">
        <v>18</v>
      </c>
    </row>
    <row r="2172" customFormat="false" ht="12.75" hidden="false" customHeight="false" outlineLevel="0" collapsed="false">
      <c r="A2172" s="0" t="s">
        <v>363</v>
      </c>
      <c r="B2172" s="0" t="s">
        <v>1428</v>
      </c>
      <c r="C2172" s="0" t="n">
        <v>9.869</v>
      </c>
      <c r="D2172" s="0" t="n">
        <v>9.869</v>
      </c>
      <c r="E2172" s="0" t="n">
        <v>9.869</v>
      </c>
      <c r="F2172" s="0" t="s">
        <v>1279</v>
      </c>
      <c r="G2172" s="0" t="n">
        <v>18</v>
      </c>
    </row>
    <row r="2173" customFormat="false" ht="12.75" hidden="false" customHeight="false" outlineLevel="0" collapsed="false">
      <c r="A2173" s="0" t="s">
        <v>363</v>
      </c>
      <c r="B2173" s="0" t="s">
        <v>1539</v>
      </c>
      <c r="C2173" s="0" t="n">
        <v>7.727</v>
      </c>
      <c r="D2173" s="0" t="n">
        <v>7.727</v>
      </c>
      <c r="E2173" s="0" t="n">
        <v>7.727</v>
      </c>
      <c r="F2173" s="0" t="s">
        <v>1279</v>
      </c>
      <c r="G2173" s="0" t="n">
        <v>18</v>
      </c>
    </row>
    <row r="2174" customFormat="false" ht="12.75" hidden="false" customHeight="false" outlineLevel="0" collapsed="false">
      <c r="A2174" s="0" t="s">
        <v>363</v>
      </c>
      <c r="B2174" s="0" t="s">
        <v>1390</v>
      </c>
      <c r="C2174" s="0" t="n">
        <v>0</v>
      </c>
      <c r="D2174" s="0" t="n">
        <v>0</v>
      </c>
      <c r="E2174" s="0" t="n">
        <v>0</v>
      </c>
      <c r="F2174" s="0" t="s">
        <v>1279</v>
      </c>
      <c r="G2174" s="0" t="n">
        <v>18</v>
      </c>
    </row>
    <row r="2175" customFormat="false" ht="12.75" hidden="false" customHeight="false" outlineLevel="0" collapsed="false">
      <c r="A2175" s="0" t="s">
        <v>363</v>
      </c>
      <c r="B2175" s="0" t="s">
        <v>1420</v>
      </c>
      <c r="C2175" s="0" t="n">
        <v>8.924</v>
      </c>
      <c r="D2175" s="0" t="n">
        <v>8.924</v>
      </c>
      <c r="E2175" s="0" t="n">
        <v>8.924</v>
      </c>
      <c r="F2175" s="0" t="s">
        <v>1279</v>
      </c>
      <c r="G2175" s="0" t="n">
        <v>18</v>
      </c>
    </row>
    <row r="2176" customFormat="false" ht="12.75" hidden="false" customHeight="false" outlineLevel="0" collapsed="false">
      <c r="A2176" s="0" t="s">
        <v>363</v>
      </c>
      <c r="B2176" s="0" t="s">
        <v>1444</v>
      </c>
      <c r="C2176" s="0" t="n">
        <v>3.448</v>
      </c>
      <c r="D2176" s="0" t="n">
        <v>3.448</v>
      </c>
      <c r="E2176" s="0" t="n">
        <v>3.448</v>
      </c>
      <c r="F2176" s="0" t="s">
        <v>1279</v>
      </c>
      <c r="G2176" s="0" t="n">
        <v>18</v>
      </c>
    </row>
    <row r="2177" customFormat="false" ht="12.75" hidden="false" customHeight="false" outlineLevel="0" collapsed="false">
      <c r="A2177" s="0" t="s">
        <v>363</v>
      </c>
      <c r="B2177" s="0" t="s">
        <v>1386</v>
      </c>
      <c r="C2177" s="0" t="n">
        <v>24.42</v>
      </c>
      <c r="D2177" s="0" t="n">
        <v>24.42</v>
      </c>
      <c r="E2177" s="0" t="n">
        <v>24.42</v>
      </c>
      <c r="F2177" s="0" t="s">
        <v>1279</v>
      </c>
      <c r="G2177" s="0" t="n">
        <v>18</v>
      </c>
    </row>
    <row r="2178" customFormat="false" ht="12.75" hidden="false" customHeight="false" outlineLevel="0" collapsed="false">
      <c r="A2178" s="0" t="s">
        <v>363</v>
      </c>
      <c r="B2178" s="0" t="s">
        <v>1388</v>
      </c>
      <c r="C2178" s="0" t="n">
        <v>5.198</v>
      </c>
      <c r="D2178" s="0" t="n">
        <v>5.198</v>
      </c>
      <c r="E2178" s="0" t="n">
        <v>5.198</v>
      </c>
      <c r="F2178" s="0" t="s">
        <v>1279</v>
      </c>
      <c r="G2178" s="0" t="n">
        <v>18</v>
      </c>
    </row>
    <row r="2179" customFormat="false" ht="12.75" hidden="false" customHeight="false" outlineLevel="0" collapsed="false">
      <c r="A2179" s="0" t="s">
        <v>363</v>
      </c>
      <c r="B2179" s="0" t="s">
        <v>1435</v>
      </c>
      <c r="C2179" s="0" t="n">
        <v>88.735</v>
      </c>
      <c r="D2179" s="0" t="n">
        <v>88.735</v>
      </c>
      <c r="E2179" s="0" t="n">
        <v>88.735</v>
      </c>
      <c r="F2179" s="0" t="s">
        <v>1279</v>
      </c>
      <c r="G2179" s="0" t="n">
        <v>18</v>
      </c>
    </row>
    <row r="2180" customFormat="false" ht="12.75" hidden="false" customHeight="false" outlineLevel="0" collapsed="false">
      <c r="A2180" s="0" t="s">
        <v>363</v>
      </c>
      <c r="B2180" s="0" t="s">
        <v>1437</v>
      </c>
      <c r="C2180" s="0" t="n">
        <v>0</v>
      </c>
      <c r="D2180" s="0" t="n">
        <v>0</v>
      </c>
      <c r="E2180" s="0" t="n">
        <v>0</v>
      </c>
      <c r="F2180" s="0" t="s">
        <v>1279</v>
      </c>
      <c r="G2180" s="0" t="n">
        <v>18</v>
      </c>
    </row>
    <row r="2181" customFormat="false" ht="12.75" hidden="false" customHeight="false" outlineLevel="0" collapsed="false">
      <c r="A2181" s="0" t="s">
        <v>363</v>
      </c>
      <c r="B2181" s="0" t="s">
        <v>1396</v>
      </c>
      <c r="C2181" s="0" t="n">
        <v>17.102</v>
      </c>
      <c r="D2181" s="0" t="n">
        <v>17.102</v>
      </c>
      <c r="E2181" s="0" t="n">
        <v>17.102</v>
      </c>
      <c r="F2181" s="0" t="s">
        <v>1279</v>
      </c>
      <c r="G2181" s="0" t="n">
        <v>18</v>
      </c>
    </row>
    <row r="2182" customFormat="false" ht="12.75" hidden="false" customHeight="false" outlineLevel="0" collapsed="false">
      <c r="A2182" s="0" t="s">
        <v>363</v>
      </c>
      <c r="B2182" s="0" t="s">
        <v>1374</v>
      </c>
      <c r="C2182" s="0" t="n">
        <v>15.405</v>
      </c>
      <c r="D2182" s="0" t="n">
        <v>15.405</v>
      </c>
      <c r="E2182" s="0" t="n">
        <v>15.405</v>
      </c>
      <c r="F2182" s="0" t="s">
        <v>1279</v>
      </c>
      <c r="G2182" s="0" t="n">
        <v>18</v>
      </c>
    </row>
    <row r="2183" customFormat="false" ht="12.75" hidden="false" customHeight="false" outlineLevel="0" collapsed="false">
      <c r="A2183" s="0" t="s">
        <v>363</v>
      </c>
      <c r="B2183" s="0" t="s">
        <v>1394</v>
      </c>
      <c r="C2183" s="0" t="n">
        <v>99.337</v>
      </c>
      <c r="D2183" s="0" t="n">
        <v>99.337</v>
      </c>
      <c r="E2183" s="0" t="n">
        <v>99.337</v>
      </c>
      <c r="F2183" s="0" t="s">
        <v>1279</v>
      </c>
      <c r="G2183" s="0" t="n">
        <v>18</v>
      </c>
    </row>
    <row r="2184" customFormat="false" ht="12.75" hidden="false" customHeight="false" outlineLevel="0" collapsed="false">
      <c r="A2184" s="0" t="s">
        <v>363</v>
      </c>
      <c r="B2184" s="0" t="s">
        <v>1474</v>
      </c>
      <c r="C2184" s="0" t="n">
        <v>0</v>
      </c>
      <c r="D2184" s="0" t="n">
        <v>0</v>
      </c>
      <c r="E2184" s="0" t="n">
        <v>0</v>
      </c>
      <c r="F2184" s="0" t="s">
        <v>1279</v>
      </c>
      <c r="G2184" s="0" t="n">
        <v>18</v>
      </c>
    </row>
    <row r="2185" customFormat="false" ht="12.75" hidden="false" customHeight="false" outlineLevel="0" collapsed="false">
      <c r="A2185" s="0" t="s">
        <v>363</v>
      </c>
      <c r="B2185" s="0" t="s">
        <v>1376</v>
      </c>
      <c r="C2185" s="0" t="n">
        <v>18.049</v>
      </c>
      <c r="D2185" s="0" t="n">
        <v>18.049</v>
      </c>
      <c r="E2185" s="0" t="n">
        <v>18.049</v>
      </c>
      <c r="F2185" s="0" t="s">
        <v>1279</v>
      </c>
      <c r="G2185" s="0" t="n">
        <v>18</v>
      </c>
    </row>
    <row r="2186" customFormat="false" ht="12.75" hidden="false" customHeight="false" outlineLevel="0" collapsed="false">
      <c r="A2186" s="0" t="s">
        <v>363</v>
      </c>
      <c r="B2186" s="0" t="s">
        <v>1446</v>
      </c>
      <c r="C2186" s="0" t="n">
        <v>5.349</v>
      </c>
      <c r="D2186" s="0" t="n">
        <v>5.349</v>
      </c>
      <c r="E2186" s="0" t="n">
        <v>5.349</v>
      </c>
      <c r="F2186" s="0" t="s">
        <v>1279</v>
      </c>
      <c r="G2186" s="0" t="n">
        <v>18</v>
      </c>
    </row>
    <row r="2187" customFormat="false" ht="12.75" hidden="false" customHeight="false" outlineLevel="0" collapsed="false">
      <c r="A2187" s="0" t="s">
        <v>363</v>
      </c>
      <c r="B2187" s="0" t="s">
        <v>1448</v>
      </c>
      <c r="C2187" s="0" t="n">
        <v>2.384</v>
      </c>
      <c r="D2187" s="0" t="n">
        <v>2.384</v>
      </c>
      <c r="E2187" s="0" t="n">
        <v>2.384</v>
      </c>
      <c r="F2187" s="0" t="s">
        <v>1279</v>
      </c>
      <c r="G2187" s="0" t="n">
        <v>18</v>
      </c>
    </row>
    <row r="2188" customFormat="false" ht="12.75" hidden="false" customHeight="false" outlineLevel="0" collapsed="false">
      <c r="A2188" s="0" t="s">
        <v>363</v>
      </c>
      <c r="B2188" s="0" t="s">
        <v>1450</v>
      </c>
      <c r="C2188" s="0" t="n">
        <v>9.887</v>
      </c>
      <c r="D2188" s="0" t="n">
        <v>9.887</v>
      </c>
      <c r="E2188" s="0" t="n">
        <v>9.887</v>
      </c>
      <c r="F2188" s="0" t="s">
        <v>1279</v>
      </c>
      <c r="G2188" s="0" t="n">
        <v>18</v>
      </c>
    </row>
    <row r="2189" customFormat="false" ht="12.75" hidden="false" customHeight="false" outlineLevel="0" collapsed="false">
      <c r="A2189" s="0" t="s">
        <v>363</v>
      </c>
      <c r="B2189" s="0" t="s">
        <v>1372</v>
      </c>
      <c r="C2189" s="0" t="n">
        <v>11.753</v>
      </c>
      <c r="D2189" s="0" t="n">
        <v>11.753</v>
      </c>
      <c r="E2189" s="0" t="n">
        <v>11.753</v>
      </c>
      <c r="F2189" s="0" t="s">
        <v>1279</v>
      </c>
      <c r="G2189" s="0" t="n">
        <v>18</v>
      </c>
    </row>
    <row r="2190" customFormat="false" ht="12.75" hidden="false" customHeight="false" outlineLevel="0" collapsed="false">
      <c r="A2190" s="0" t="s">
        <v>363</v>
      </c>
      <c r="B2190" s="0" t="s">
        <v>1452</v>
      </c>
      <c r="C2190" s="0" t="n">
        <v>6.457</v>
      </c>
      <c r="D2190" s="0" t="n">
        <v>6.457</v>
      </c>
      <c r="E2190" s="0" t="n">
        <v>6.457</v>
      </c>
      <c r="F2190" s="0" t="s">
        <v>1279</v>
      </c>
      <c r="G2190" s="0" t="n">
        <v>18</v>
      </c>
    </row>
    <row r="2191" customFormat="false" ht="12.75" hidden="false" customHeight="false" outlineLevel="0" collapsed="false">
      <c r="A2191" s="0" t="s">
        <v>363</v>
      </c>
      <c r="B2191" s="0" t="s">
        <v>1440</v>
      </c>
      <c r="C2191" s="0" t="n">
        <v>13.084</v>
      </c>
      <c r="D2191" s="0" t="n">
        <v>13.084</v>
      </c>
      <c r="E2191" s="0" t="n">
        <v>13.084</v>
      </c>
      <c r="F2191" s="0" t="s">
        <v>1279</v>
      </c>
      <c r="G2191" s="0" t="n">
        <v>18</v>
      </c>
    </row>
    <row r="2192" customFormat="false" ht="12.75" hidden="false" customHeight="false" outlineLevel="0" collapsed="false">
      <c r="A2192" s="0" t="s">
        <v>363</v>
      </c>
      <c r="B2192" s="0" t="s">
        <v>1410</v>
      </c>
      <c r="C2192" s="0" t="n">
        <v>0.449</v>
      </c>
      <c r="D2192" s="0" t="n">
        <v>0.449</v>
      </c>
      <c r="E2192" s="0" t="n">
        <v>0.449</v>
      </c>
      <c r="F2192" s="0" t="s">
        <v>1279</v>
      </c>
      <c r="G2192" s="0" t="n">
        <v>18</v>
      </c>
    </row>
    <row r="2193" customFormat="false" ht="12.75" hidden="false" customHeight="false" outlineLevel="0" collapsed="false">
      <c r="A2193" s="0" t="s">
        <v>363</v>
      </c>
      <c r="B2193" s="0" t="s">
        <v>1412</v>
      </c>
      <c r="C2193" s="0" t="n">
        <v>0</v>
      </c>
      <c r="D2193" s="0" t="n">
        <v>0</v>
      </c>
      <c r="E2193" s="0" t="n">
        <v>0</v>
      </c>
      <c r="F2193" s="0" t="s">
        <v>1279</v>
      </c>
      <c r="G2193" s="0" t="n">
        <v>18</v>
      </c>
    </row>
    <row r="2194" customFormat="false" ht="12.75" hidden="false" customHeight="false" outlineLevel="0" collapsed="false">
      <c r="A2194" s="0" t="s">
        <v>363</v>
      </c>
      <c r="B2194" s="0" t="s">
        <v>1392</v>
      </c>
      <c r="C2194" s="0" t="n">
        <v>8.25</v>
      </c>
      <c r="D2194" s="0" t="n">
        <v>8.25</v>
      </c>
      <c r="E2194" s="0" t="n">
        <v>8.25</v>
      </c>
      <c r="F2194" s="0" t="s">
        <v>1279</v>
      </c>
      <c r="G2194" s="0" t="n">
        <v>18</v>
      </c>
    </row>
    <row r="2195" customFormat="false" ht="12.75" hidden="false" customHeight="false" outlineLevel="0" collapsed="false">
      <c r="A2195" s="0" t="s">
        <v>363</v>
      </c>
      <c r="B2195" s="0" t="s">
        <v>1414</v>
      </c>
      <c r="C2195" s="0" t="n">
        <v>19.244</v>
      </c>
      <c r="D2195" s="0" t="n">
        <v>19.244</v>
      </c>
      <c r="E2195" s="0" t="n">
        <v>19.244</v>
      </c>
      <c r="F2195" s="0" t="s">
        <v>1279</v>
      </c>
      <c r="G2195" s="0" t="n">
        <v>18</v>
      </c>
    </row>
    <row r="2196" customFormat="false" ht="12.75" hidden="false" customHeight="false" outlineLevel="0" collapsed="false">
      <c r="A2196" s="0" t="s">
        <v>363</v>
      </c>
      <c r="B2196" s="0" t="s">
        <v>1470</v>
      </c>
      <c r="C2196" s="0" t="n">
        <v>0</v>
      </c>
      <c r="D2196" s="0" t="n">
        <v>0</v>
      </c>
      <c r="E2196" s="0" t="n">
        <v>0</v>
      </c>
      <c r="F2196" s="0" t="s">
        <v>1279</v>
      </c>
      <c r="G2196" s="0" t="n">
        <v>18</v>
      </c>
    </row>
    <row r="2197" customFormat="false" ht="12.75" hidden="false" customHeight="false" outlineLevel="0" collapsed="false">
      <c r="A2197" s="0" t="s">
        <v>363</v>
      </c>
      <c r="B2197" s="0" t="s">
        <v>1472</v>
      </c>
      <c r="C2197" s="0" t="n">
        <v>0</v>
      </c>
      <c r="D2197" s="0" t="n">
        <v>0</v>
      </c>
      <c r="E2197" s="0" t="n">
        <v>0</v>
      </c>
      <c r="F2197" s="0" t="s">
        <v>1279</v>
      </c>
      <c r="G2197" s="0" t="n">
        <v>18</v>
      </c>
    </row>
    <row r="2198" customFormat="false" ht="12.75" hidden="false" customHeight="false" outlineLevel="0" collapsed="false">
      <c r="A2198" s="0" t="s">
        <v>363</v>
      </c>
      <c r="B2198" s="0" t="s">
        <v>1473</v>
      </c>
      <c r="C2198" s="0" t="n">
        <v>0</v>
      </c>
      <c r="D2198" s="0" t="n">
        <v>0</v>
      </c>
      <c r="E2198" s="0" t="n">
        <v>0</v>
      </c>
      <c r="F2198" s="0" t="s">
        <v>1279</v>
      </c>
      <c r="G2198" s="0" t="n">
        <v>18</v>
      </c>
    </row>
    <row r="2199" customFormat="false" ht="12.75" hidden="false" customHeight="false" outlineLevel="0" collapsed="false">
      <c r="A2199" s="0" t="s">
        <v>363</v>
      </c>
      <c r="B2199" s="0" t="s">
        <v>1454</v>
      </c>
      <c r="C2199" s="0" t="n">
        <v>8.366</v>
      </c>
      <c r="D2199" s="0" t="n">
        <v>8.366</v>
      </c>
      <c r="E2199" s="0" t="n">
        <v>8.366</v>
      </c>
      <c r="F2199" s="0" t="s">
        <v>1279</v>
      </c>
      <c r="G2199" s="0" t="n">
        <v>18</v>
      </c>
    </row>
    <row r="2200" customFormat="false" ht="12.75" hidden="false" customHeight="false" outlineLevel="0" collapsed="false">
      <c r="A2200" s="0" t="s">
        <v>363</v>
      </c>
      <c r="B2200" s="0" t="s">
        <v>1406</v>
      </c>
      <c r="C2200" s="0" t="n">
        <v>6.532</v>
      </c>
      <c r="D2200" s="0" t="n">
        <v>6.532</v>
      </c>
      <c r="E2200" s="0" t="n">
        <v>6.532</v>
      </c>
      <c r="F2200" s="0" t="s">
        <v>1279</v>
      </c>
      <c r="G2200" s="0" t="n">
        <v>18</v>
      </c>
    </row>
    <row r="2201" customFormat="false" ht="12.75" hidden="false" customHeight="false" outlineLevel="0" collapsed="false">
      <c r="A2201" s="0" t="s">
        <v>363</v>
      </c>
      <c r="B2201" s="0" t="s">
        <v>1540</v>
      </c>
      <c r="C2201" s="0" t="n">
        <v>0</v>
      </c>
      <c r="D2201" s="0" t="n">
        <v>0</v>
      </c>
      <c r="E2201" s="0" t="n">
        <v>0</v>
      </c>
      <c r="F2201" s="0" t="s">
        <v>1279</v>
      </c>
      <c r="G2201" s="0" t="n">
        <v>18</v>
      </c>
    </row>
    <row r="2202" customFormat="false" ht="12.75" hidden="false" customHeight="false" outlineLevel="0" collapsed="false">
      <c r="A2202" s="0" t="s">
        <v>363</v>
      </c>
      <c r="B2202" s="0" t="s">
        <v>1456</v>
      </c>
      <c r="C2202" s="0" t="n">
        <v>3.459</v>
      </c>
      <c r="D2202" s="0" t="n">
        <v>3.459</v>
      </c>
      <c r="E2202" s="0" t="n">
        <v>3.459</v>
      </c>
      <c r="F2202" s="0" t="s">
        <v>1279</v>
      </c>
      <c r="G2202" s="0" t="n">
        <v>18</v>
      </c>
    </row>
    <row r="2203" customFormat="false" ht="12.75" hidden="false" customHeight="false" outlineLevel="0" collapsed="false">
      <c r="A2203" s="0" t="s">
        <v>363</v>
      </c>
      <c r="B2203" s="0" t="s">
        <v>1432</v>
      </c>
      <c r="C2203" s="0" t="n">
        <v>0</v>
      </c>
      <c r="D2203" s="0" t="n">
        <v>0</v>
      </c>
      <c r="E2203" s="0" t="n">
        <v>0</v>
      </c>
      <c r="F2203" s="0" t="s">
        <v>1279</v>
      </c>
      <c r="G2203" s="0" t="n">
        <v>18</v>
      </c>
    </row>
    <row r="2204" customFormat="false" ht="12.75" hidden="false" customHeight="false" outlineLevel="0" collapsed="false">
      <c r="A2204" s="0" t="s">
        <v>363</v>
      </c>
      <c r="B2204" s="0" t="s">
        <v>1434</v>
      </c>
      <c r="C2204" s="0" t="n">
        <v>0</v>
      </c>
      <c r="D2204" s="0" t="n">
        <v>0</v>
      </c>
      <c r="E2204" s="0" t="n">
        <v>0</v>
      </c>
      <c r="F2204" s="0" t="s">
        <v>1279</v>
      </c>
      <c r="G2204" s="0" t="n">
        <v>18</v>
      </c>
    </row>
    <row r="2205" customFormat="false" ht="12.75" hidden="false" customHeight="false" outlineLevel="0" collapsed="false">
      <c r="A2205" s="0" t="s">
        <v>363</v>
      </c>
      <c r="B2205" s="0" t="s">
        <v>1378</v>
      </c>
      <c r="C2205" s="0" t="n">
        <v>23.348</v>
      </c>
      <c r="D2205" s="0" t="n">
        <v>23.348</v>
      </c>
      <c r="E2205" s="0" t="n">
        <v>23.348</v>
      </c>
      <c r="F2205" s="0" t="s">
        <v>1279</v>
      </c>
      <c r="G2205" s="0" t="n">
        <v>18</v>
      </c>
    </row>
    <row r="2206" customFormat="false" ht="12.75" hidden="false" customHeight="false" outlineLevel="0" collapsed="false">
      <c r="A2206" s="0" t="s">
        <v>363</v>
      </c>
      <c r="B2206" s="0" t="s">
        <v>1422</v>
      </c>
      <c r="C2206" s="0" t="n">
        <v>15.979</v>
      </c>
      <c r="D2206" s="0" t="n">
        <v>15.979</v>
      </c>
      <c r="E2206" s="0" t="n">
        <v>15.979</v>
      </c>
      <c r="F2206" s="0" t="s">
        <v>1279</v>
      </c>
      <c r="G2206" s="0" t="n">
        <v>18</v>
      </c>
    </row>
    <row r="2207" customFormat="false" ht="12.75" hidden="false" customHeight="false" outlineLevel="0" collapsed="false">
      <c r="A2207" s="0" t="s">
        <v>363</v>
      </c>
      <c r="B2207" s="0" t="s">
        <v>1380</v>
      </c>
      <c r="C2207" s="0" t="n">
        <v>12.357</v>
      </c>
      <c r="D2207" s="0" t="n">
        <v>12.357</v>
      </c>
      <c r="E2207" s="0" t="n">
        <v>12.357</v>
      </c>
      <c r="F2207" s="0" t="s">
        <v>1279</v>
      </c>
      <c r="G2207" s="0" t="n">
        <v>18</v>
      </c>
    </row>
    <row r="2208" customFormat="false" ht="12.75" hidden="false" customHeight="false" outlineLevel="0" collapsed="false">
      <c r="A2208" s="0" t="s">
        <v>363</v>
      </c>
      <c r="B2208" s="0" t="s">
        <v>1458</v>
      </c>
      <c r="C2208" s="0" t="n">
        <v>3.342</v>
      </c>
      <c r="D2208" s="0" t="n">
        <v>3.342</v>
      </c>
      <c r="E2208" s="0" t="n">
        <v>3.342</v>
      </c>
      <c r="F2208" s="0" t="s">
        <v>1279</v>
      </c>
      <c r="G2208" s="0" t="n">
        <v>18</v>
      </c>
    </row>
    <row r="2209" customFormat="false" ht="12.75" hidden="false" customHeight="false" outlineLevel="0" collapsed="false">
      <c r="A2209" s="0" t="s">
        <v>363</v>
      </c>
      <c r="B2209" s="0" t="s">
        <v>1438</v>
      </c>
      <c r="C2209" s="0" t="n">
        <v>10.736</v>
      </c>
      <c r="D2209" s="0" t="n">
        <v>10.736</v>
      </c>
      <c r="E2209" s="0" t="n">
        <v>10.736</v>
      </c>
      <c r="F2209" s="0" t="s">
        <v>1279</v>
      </c>
      <c r="G2209" s="0" t="n">
        <v>18</v>
      </c>
    </row>
    <row r="2210" customFormat="false" ht="12.75" hidden="false" customHeight="false" outlineLevel="0" collapsed="false">
      <c r="A2210" s="0" t="s">
        <v>363</v>
      </c>
      <c r="B2210" s="0" t="s">
        <v>1460</v>
      </c>
      <c r="C2210" s="0" t="n">
        <v>32.673</v>
      </c>
      <c r="D2210" s="0" t="n">
        <v>32.673</v>
      </c>
      <c r="E2210" s="0" t="n">
        <v>32.673</v>
      </c>
      <c r="F2210" s="0" t="s">
        <v>1279</v>
      </c>
      <c r="G2210" s="0" t="n">
        <v>18</v>
      </c>
    </row>
    <row r="2211" customFormat="false" ht="12.75" hidden="false" customHeight="false" outlineLevel="0" collapsed="false">
      <c r="A2211" s="0" t="s">
        <v>363</v>
      </c>
      <c r="B2211" s="0" t="s">
        <v>1408</v>
      </c>
      <c r="C2211" s="0" t="n">
        <v>4.416</v>
      </c>
      <c r="D2211" s="0" t="n">
        <v>4.416</v>
      </c>
      <c r="E2211" s="0" t="n">
        <v>4.416</v>
      </c>
      <c r="F2211" s="0" t="s">
        <v>1279</v>
      </c>
      <c r="G2211" s="0" t="n">
        <v>18</v>
      </c>
    </row>
    <row r="2212" customFormat="false" ht="12.75" hidden="false" customHeight="false" outlineLevel="0" collapsed="false">
      <c r="A2212" s="0" t="s">
        <v>363</v>
      </c>
      <c r="B2212" s="0" t="s">
        <v>1462</v>
      </c>
      <c r="C2212" s="0" t="n">
        <v>3.802</v>
      </c>
      <c r="D2212" s="0" t="n">
        <v>3.802</v>
      </c>
      <c r="E2212" s="0" t="n">
        <v>3.802</v>
      </c>
      <c r="F2212" s="0" t="s">
        <v>1279</v>
      </c>
      <c r="G2212" s="0" t="n">
        <v>18</v>
      </c>
    </row>
    <row r="2213" customFormat="false" ht="12.75" hidden="false" customHeight="false" outlineLevel="0" collapsed="false">
      <c r="A2213" s="0" t="s">
        <v>363</v>
      </c>
      <c r="B2213" s="0" t="s">
        <v>1382</v>
      </c>
      <c r="C2213" s="0" t="n">
        <v>7.175</v>
      </c>
      <c r="D2213" s="0" t="n">
        <v>7.175</v>
      </c>
      <c r="E2213" s="0" t="n">
        <v>7.175</v>
      </c>
      <c r="F2213" s="0" t="s">
        <v>1279</v>
      </c>
      <c r="G2213" s="0" t="n">
        <v>18</v>
      </c>
    </row>
    <row r="2214" customFormat="false" ht="12.75" hidden="false" customHeight="false" outlineLevel="0" collapsed="false">
      <c r="A2214" s="0" t="s">
        <v>363</v>
      </c>
      <c r="B2214" s="0" t="s">
        <v>1464</v>
      </c>
      <c r="C2214" s="0" t="n">
        <v>4.624</v>
      </c>
      <c r="D2214" s="0" t="n">
        <v>4.624</v>
      </c>
      <c r="E2214" s="0" t="n">
        <v>4.624</v>
      </c>
      <c r="F2214" s="0" t="s">
        <v>1279</v>
      </c>
      <c r="G2214" s="0" t="n">
        <v>18</v>
      </c>
    </row>
    <row r="2215" customFormat="false" ht="12.75" hidden="false" customHeight="false" outlineLevel="0" collapsed="false">
      <c r="A2215" s="0" t="s">
        <v>363</v>
      </c>
      <c r="B2215" s="0" t="s">
        <v>1398</v>
      </c>
      <c r="C2215" s="0" t="n">
        <v>3.867</v>
      </c>
      <c r="D2215" s="0" t="n">
        <v>3.867</v>
      </c>
      <c r="E2215" s="0" t="n">
        <v>3.867</v>
      </c>
      <c r="F2215" s="0" t="s">
        <v>1279</v>
      </c>
      <c r="G2215" s="0" t="n">
        <v>18</v>
      </c>
    </row>
    <row r="2216" customFormat="false" ht="12.75" hidden="false" customHeight="false" outlineLevel="0" collapsed="false">
      <c r="A2216" s="0" t="s">
        <v>363</v>
      </c>
      <c r="B2216" s="0" t="s">
        <v>1466</v>
      </c>
      <c r="C2216" s="0" t="n">
        <v>1.473</v>
      </c>
      <c r="D2216" s="0" t="n">
        <v>1.473</v>
      </c>
      <c r="E2216" s="0" t="n">
        <v>1.473</v>
      </c>
      <c r="F2216" s="0" t="s">
        <v>1279</v>
      </c>
      <c r="G2216" s="0" t="n">
        <v>18</v>
      </c>
    </row>
    <row r="2217" customFormat="false" ht="12.75" hidden="false" customHeight="false" outlineLevel="0" collapsed="false">
      <c r="A2217" s="0" t="s">
        <v>363</v>
      </c>
      <c r="B2217" s="0" t="s">
        <v>1541</v>
      </c>
      <c r="C2217" s="0" t="n">
        <v>0</v>
      </c>
      <c r="D2217" s="0" t="n">
        <v>0</v>
      </c>
      <c r="E2217" s="0" t="n">
        <v>0</v>
      </c>
      <c r="F2217" s="0" t="s">
        <v>1279</v>
      </c>
      <c r="G2217" s="0" t="n">
        <v>18</v>
      </c>
    </row>
    <row r="2218" customFormat="false" ht="12.75" hidden="false" customHeight="false" outlineLevel="0" collapsed="false">
      <c r="A2218" s="0" t="s">
        <v>363</v>
      </c>
      <c r="B2218" s="0" t="s">
        <v>1542</v>
      </c>
      <c r="C2218" s="0" t="n">
        <v>0</v>
      </c>
      <c r="D2218" s="0" t="n">
        <v>0</v>
      </c>
      <c r="E2218" s="0" t="n">
        <v>0</v>
      </c>
      <c r="F2218" s="0" t="s">
        <v>1279</v>
      </c>
      <c r="G2218" s="0" t="n">
        <v>18</v>
      </c>
    </row>
    <row r="2219" customFormat="false" ht="12.75" hidden="false" customHeight="false" outlineLevel="0" collapsed="false">
      <c r="A2219" s="0" t="s">
        <v>363</v>
      </c>
      <c r="B2219" s="0" t="s">
        <v>1476</v>
      </c>
      <c r="C2219" s="0" t="n">
        <v>3.196</v>
      </c>
      <c r="D2219" s="0" t="n">
        <v>3.196</v>
      </c>
      <c r="E2219" s="0" t="n">
        <v>3.196</v>
      </c>
      <c r="F2219" s="0" t="s">
        <v>1279</v>
      </c>
      <c r="G2219" s="0" t="n">
        <v>18</v>
      </c>
    </row>
    <row r="2220" customFormat="false" ht="12.75" hidden="false" customHeight="false" outlineLevel="0" collapsed="false">
      <c r="A2220" s="0" t="s">
        <v>363</v>
      </c>
      <c r="B2220" s="0" t="s">
        <v>1543</v>
      </c>
      <c r="C2220" s="0" t="n">
        <v>1.164</v>
      </c>
      <c r="D2220" s="0" t="n">
        <v>1.164</v>
      </c>
      <c r="E2220" s="0" t="n">
        <v>1.164</v>
      </c>
      <c r="F2220" s="0" t="s">
        <v>1279</v>
      </c>
      <c r="G2220" s="0" t="n">
        <v>18</v>
      </c>
    </row>
    <row r="2221" customFormat="false" ht="12.75" hidden="false" customHeight="false" outlineLevel="0" collapsed="false">
      <c r="A2221" s="0" t="s">
        <v>363</v>
      </c>
      <c r="B2221" s="0" t="s">
        <v>1544</v>
      </c>
      <c r="C2221" s="0" t="n">
        <v>0</v>
      </c>
      <c r="D2221" s="0" t="n">
        <v>0</v>
      </c>
      <c r="E2221" s="0" t="n">
        <v>0</v>
      </c>
      <c r="F2221" s="0" t="s">
        <v>1279</v>
      </c>
      <c r="G2221" s="0" t="n">
        <v>18</v>
      </c>
    </row>
    <row r="2222" customFormat="false" ht="12.75" hidden="false" customHeight="false" outlineLevel="0" collapsed="false">
      <c r="A2222" s="0" t="s">
        <v>363</v>
      </c>
      <c r="B2222" s="0" t="s">
        <v>1468</v>
      </c>
      <c r="C2222" s="0" t="n">
        <v>4.164</v>
      </c>
      <c r="D2222" s="0" t="n">
        <v>4.164</v>
      </c>
      <c r="E2222" s="0" t="n">
        <v>4.164</v>
      </c>
      <c r="F2222" s="0" t="s">
        <v>1279</v>
      </c>
      <c r="G2222" s="0" t="n">
        <v>18</v>
      </c>
    </row>
    <row r="2223" customFormat="false" ht="12.75" hidden="false" customHeight="false" outlineLevel="0" collapsed="false">
      <c r="A2223" s="0" t="s">
        <v>363</v>
      </c>
      <c r="B2223" s="0" t="s">
        <v>1416</v>
      </c>
      <c r="C2223" s="0" t="n">
        <v>13.213</v>
      </c>
      <c r="D2223" s="0" t="n">
        <v>13.213</v>
      </c>
      <c r="E2223" s="0" t="n">
        <v>13.213</v>
      </c>
      <c r="F2223" s="0" t="s">
        <v>1279</v>
      </c>
      <c r="G2223" s="0" t="n">
        <v>18</v>
      </c>
    </row>
    <row r="2224" customFormat="false" ht="12.75" hidden="false" customHeight="false" outlineLevel="0" collapsed="false">
      <c r="A2224" s="0" t="s">
        <v>363</v>
      </c>
      <c r="B2224" s="0" t="s">
        <v>1478</v>
      </c>
      <c r="C2224" s="0" t="n">
        <v>18.947</v>
      </c>
      <c r="D2224" s="0" t="n">
        <v>18.947</v>
      </c>
      <c r="E2224" s="0" t="n">
        <v>18.947</v>
      </c>
      <c r="F2224" s="0" t="s">
        <v>1279</v>
      </c>
      <c r="G2224" s="0" t="n">
        <v>18</v>
      </c>
    </row>
    <row r="2225" customFormat="false" ht="12.75" hidden="false" customHeight="false" outlineLevel="0" collapsed="false">
      <c r="A2225" s="0" t="s">
        <v>363</v>
      </c>
      <c r="B2225" s="0" t="s">
        <v>1480</v>
      </c>
      <c r="C2225" s="0" t="n">
        <v>17.501</v>
      </c>
      <c r="D2225" s="0" t="n">
        <v>17.501</v>
      </c>
      <c r="E2225" s="0" t="n">
        <v>17.501</v>
      </c>
      <c r="F2225" s="0" t="s">
        <v>1279</v>
      </c>
      <c r="G2225" s="0" t="n">
        <v>18</v>
      </c>
    </row>
    <row r="2226" customFormat="false" ht="12.75" hidden="false" customHeight="false" outlineLevel="0" collapsed="false">
      <c r="A2226" s="0" t="s">
        <v>363</v>
      </c>
      <c r="B2226" s="0" t="s">
        <v>1545</v>
      </c>
      <c r="C2226" s="0" t="n">
        <v>6.473</v>
      </c>
      <c r="D2226" s="0" t="n">
        <v>6.473</v>
      </c>
      <c r="E2226" s="0" t="n">
        <v>6.473</v>
      </c>
      <c r="F2226" s="0" t="s">
        <v>1279</v>
      </c>
      <c r="G2226" s="0" t="n">
        <v>18</v>
      </c>
    </row>
    <row r="2227" customFormat="false" ht="12.75" hidden="false" customHeight="false" outlineLevel="0" collapsed="false">
      <c r="A2227" s="0" t="s">
        <v>363</v>
      </c>
      <c r="B2227" s="0" t="s">
        <v>1418</v>
      </c>
      <c r="C2227" s="0" t="n">
        <v>18.688</v>
      </c>
      <c r="D2227" s="0" t="n">
        <v>18.688</v>
      </c>
      <c r="E2227" s="0" t="n">
        <v>18.688</v>
      </c>
      <c r="F2227" s="0" t="s">
        <v>1279</v>
      </c>
      <c r="G2227" s="0" t="n">
        <v>18</v>
      </c>
    </row>
    <row r="2228" customFormat="false" ht="12.75" hidden="false" customHeight="false" outlineLevel="0" collapsed="false">
      <c r="A2228" s="0" t="s">
        <v>363</v>
      </c>
      <c r="B2228" s="0" t="s">
        <v>1481</v>
      </c>
      <c r="C2228" s="0" t="n">
        <v>6.73</v>
      </c>
      <c r="D2228" s="0" t="n">
        <v>6.73</v>
      </c>
      <c r="E2228" s="0" t="n">
        <v>6.73</v>
      </c>
      <c r="F2228" s="0" t="s">
        <v>1279</v>
      </c>
      <c r="G2228" s="0" t="n">
        <v>18</v>
      </c>
    </row>
    <row r="2229" customFormat="false" ht="12.75" hidden="false" customHeight="false" outlineLevel="0" collapsed="false">
      <c r="A2229" s="0" t="s">
        <v>363</v>
      </c>
      <c r="B2229" s="0" t="s">
        <v>1546</v>
      </c>
      <c r="C2229" s="0" t="n">
        <v>0</v>
      </c>
      <c r="D2229" s="0" t="n">
        <v>0</v>
      </c>
      <c r="E2229" s="0" t="n">
        <v>0</v>
      </c>
      <c r="F2229" s="0" t="s">
        <v>1279</v>
      </c>
      <c r="G2229" s="0" t="n">
        <v>18</v>
      </c>
    </row>
    <row r="2230" customFormat="false" ht="12.75" hidden="false" customHeight="false" outlineLevel="0" collapsed="false">
      <c r="A2230" s="0" t="s">
        <v>363</v>
      </c>
      <c r="B2230" s="0" t="s">
        <v>1547</v>
      </c>
      <c r="C2230" s="0" t="n">
        <v>0</v>
      </c>
      <c r="D2230" s="0" t="n">
        <v>0</v>
      </c>
      <c r="E2230" s="0" t="n">
        <v>0</v>
      </c>
      <c r="F2230" s="0" t="s">
        <v>1279</v>
      </c>
      <c r="G2230" s="0" t="n">
        <v>18</v>
      </c>
    </row>
    <row r="2231" customFormat="false" ht="12.75" hidden="false" customHeight="false" outlineLevel="0" collapsed="false">
      <c r="A2231" s="0" t="s">
        <v>363</v>
      </c>
      <c r="B2231" s="0" t="s">
        <v>1430</v>
      </c>
      <c r="C2231" s="0" t="n">
        <v>34.053</v>
      </c>
      <c r="D2231" s="0" t="n">
        <v>34.053</v>
      </c>
      <c r="E2231" s="0" t="n">
        <v>34.053</v>
      </c>
      <c r="F2231" s="0" t="s">
        <v>1279</v>
      </c>
      <c r="G2231" s="0" t="n">
        <v>18</v>
      </c>
    </row>
    <row r="2232" customFormat="false" ht="12.75" hidden="false" customHeight="false" outlineLevel="0" collapsed="false">
      <c r="A2232" s="0" t="s">
        <v>363</v>
      </c>
      <c r="B2232" s="0" t="s">
        <v>1404</v>
      </c>
      <c r="C2232" s="0" t="n">
        <v>7.232</v>
      </c>
      <c r="D2232" s="0" t="n">
        <v>7.232</v>
      </c>
      <c r="E2232" s="0" t="n">
        <v>7.232</v>
      </c>
      <c r="F2232" s="0" t="s">
        <v>1279</v>
      </c>
      <c r="G2232" s="0" t="n">
        <v>18</v>
      </c>
    </row>
    <row r="2233" customFormat="false" ht="12.75" hidden="false" customHeight="false" outlineLevel="0" collapsed="false">
      <c r="A2233" s="0" t="s">
        <v>363</v>
      </c>
      <c r="B2233" s="0" t="s">
        <v>1442</v>
      </c>
      <c r="C2233" s="0" t="n">
        <v>13.355</v>
      </c>
      <c r="D2233" s="0" t="n">
        <v>13.355</v>
      </c>
      <c r="E2233" s="0" t="n">
        <v>13.355</v>
      </c>
      <c r="F2233" s="0" t="s">
        <v>1279</v>
      </c>
      <c r="G2233" s="0" t="n">
        <v>18</v>
      </c>
    </row>
    <row r="2234" customFormat="false" ht="12.75" hidden="false" customHeight="false" outlineLevel="0" collapsed="false">
      <c r="A2234" s="0" t="s">
        <v>363</v>
      </c>
      <c r="B2234" s="0" t="s">
        <v>1400</v>
      </c>
      <c r="C2234" s="0" t="n">
        <v>0</v>
      </c>
      <c r="D2234" s="0" t="n">
        <v>0</v>
      </c>
      <c r="E2234" s="0" t="n">
        <v>0</v>
      </c>
      <c r="F2234" s="0" t="s">
        <v>1279</v>
      </c>
      <c r="G2234" s="0" t="n">
        <v>18</v>
      </c>
    </row>
    <row r="2235" customFormat="false" ht="12.75" hidden="false" customHeight="false" outlineLevel="0" collapsed="false">
      <c r="A2235" s="0" t="s">
        <v>363</v>
      </c>
      <c r="B2235" s="0" t="s">
        <v>1548</v>
      </c>
      <c r="C2235" s="0" t="n">
        <v>0</v>
      </c>
      <c r="D2235" s="0" t="n">
        <v>0</v>
      </c>
      <c r="E2235" s="0" t="n">
        <v>0</v>
      </c>
      <c r="F2235" s="0" t="s">
        <v>1279</v>
      </c>
      <c r="G2235" s="0" t="n">
        <v>18</v>
      </c>
    </row>
    <row r="2236" customFormat="false" ht="12.75" hidden="false" customHeight="false" outlineLevel="0" collapsed="false">
      <c r="A2236" s="0" t="s">
        <v>363</v>
      </c>
      <c r="B2236" s="0" t="s">
        <v>1424</v>
      </c>
      <c r="C2236" s="0" t="n">
        <v>70.663</v>
      </c>
      <c r="D2236" s="0" t="n">
        <v>70.663</v>
      </c>
      <c r="E2236" s="0" t="n">
        <v>70.663</v>
      </c>
      <c r="F2236" s="0" t="s">
        <v>1279</v>
      </c>
      <c r="G2236" s="0" t="n">
        <v>18</v>
      </c>
    </row>
    <row r="2237" customFormat="false" ht="12.75" hidden="false" customHeight="false" outlineLevel="0" collapsed="false">
      <c r="A2237" s="0" t="s">
        <v>363</v>
      </c>
      <c r="B2237" s="0" t="s">
        <v>1426</v>
      </c>
      <c r="C2237" s="0" t="n">
        <v>18.441</v>
      </c>
      <c r="D2237" s="0" t="n">
        <v>18.441</v>
      </c>
      <c r="E2237" s="0" t="n">
        <v>18.441</v>
      </c>
      <c r="F2237" s="0" t="s">
        <v>1279</v>
      </c>
      <c r="G2237" s="0" t="n">
        <v>18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tabColor rgb="FF00FF00"/>
    <pageSetUpPr fitToPage="false"/>
  </sheetPr>
  <dimension ref="A1:F4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13.29"/>
    <col collapsed="false" customWidth="true" hidden="false" outlineLevel="0" max="1025" min="3" style="0" width="8.67"/>
  </cols>
  <sheetData>
    <row r="1" customFormat="false" ht="12.75" hidden="false" customHeight="false" outlineLevel="0" collapsed="false">
      <c r="A1" s="0" t="s">
        <v>1495</v>
      </c>
      <c r="B1" s="0" t="s">
        <v>1517</v>
      </c>
    </row>
    <row r="3" customFormat="false" ht="12.75" hidden="false" customHeight="false" outlineLevel="0" collapsed="false">
      <c r="A3" s="0" t="s">
        <v>1497</v>
      </c>
      <c r="B3" s="0" t="s">
        <v>1521</v>
      </c>
      <c r="C3" s="0" t="s">
        <v>1522</v>
      </c>
      <c r="D3" s="0" t="s">
        <v>1523</v>
      </c>
      <c r="E3" s="0" t="s">
        <v>1524</v>
      </c>
      <c r="F3" s="0" t="s">
        <v>1499</v>
      </c>
    </row>
    <row r="4" customFormat="false" ht="12.75" hidden="false" customHeight="false" outlineLevel="0" collapsed="false">
      <c r="A4" s="0" t="s">
        <v>363</v>
      </c>
      <c r="B4" s="0" t="s">
        <v>389</v>
      </c>
      <c r="C4" s="0" t="n">
        <v>37.137</v>
      </c>
      <c r="D4" s="0" t="n">
        <v>-25.556</v>
      </c>
      <c r="E4" s="0" t="n">
        <v>-3.674</v>
      </c>
      <c r="F4" s="0" t="n">
        <v>18</v>
      </c>
    </row>
    <row r="5" customFormat="false" ht="12.75" hidden="false" customHeight="false" outlineLevel="0" collapsed="false">
      <c r="A5" s="0" t="s">
        <v>363</v>
      </c>
      <c r="B5" s="0" t="s">
        <v>381</v>
      </c>
      <c r="C5" s="0" t="n">
        <v>2.415</v>
      </c>
      <c r="D5" s="0" t="n">
        <v>-2.452</v>
      </c>
      <c r="E5" s="0" t="n">
        <v>1.845</v>
      </c>
      <c r="F5" s="0" t="n">
        <v>18</v>
      </c>
    </row>
    <row r="6" customFormat="false" ht="12.75" hidden="false" customHeight="false" outlineLevel="0" collapsed="false">
      <c r="A6" s="0" t="s">
        <v>363</v>
      </c>
      <c r="B6" s="0" t="s">
        <v>385</v>
      </c>
      <c r="C6" s="0" t="n">
        <v>21.845</v>
      </c>
      <c r="D6" s="0" t="n">
        <v>-47.492</v>
      </c>
      <c r="E6" s="0" t="n">
        <v>-17.296</v>
      </c>
      <c r="F6" s="0" t="n">
        <v>18</v>
      </c>
    </row>
    <row r="7" customFormat="false" ht="12.75" hidden="false" customHeight="false" outlineLevel="0" collapsed="false">
      <c r="A7" s="0" t="s">
        <v>363</v>
      </c>
      <c r="B7" s="0" t="s">
        <v>397</v>
      </c>
      <c r="C7" s="0" t="n">
        <v>3.243</v>
      </c>
      <c r="D7" s="0" t="n">
        <v>-0.382</v>
      </c>
      <c r="E7" s="0" t="n">
        <v>2.651</v>
      </c>
      <c r="F7" s="0" t="n">
        <v>18</v>
      </c>
    </row>
    <row r="8" customFormat="false" ht="12.75" hidden="false" customHeight="false" outlineLevel="0" collapsed="false">
      <c r="A8" s="0" t="s">
        <v>363</v>
      </c>
      <c r="B8" s="0" t="s">
        <v>393</v>
      </c>
      <c r="C8" s="0" t="n">
        <v>6.397</v>
      </c>
      <c r="D8" s="0" t="n">
        <v>1.301</v>
      </c>
      <c r="E8" s="0" t="n">
        <v>4.969</v>
      </c>
      <c r="F8" s="0" t="n">
        <v>18</v>
      </c>
    </row>
    <row r="9" customFormat="false" ht="12.75" hidden="false" customHeight="false" outlineLevel="0" collapsed="false">
      <c r="A9" s="0" t="s">
        <v>363</v>
      </c>
      <c r="B9" s="0" t="s">
        <v>400</v>
      </c>
      <c r="C9" s="0" t="n">
        <v>6.308</v>
      </c>
      <c r="D9" s="0" t="n">
        <v>-2.226</v>
      </c>
      <c r="E9" s="0" t="n">
        <v>1.004</v>
      </c>
      <c r="F9" s="0" t="n">
        <v>18</v>
      </c>
    </row>
    <row r="10" customFormat="false" ht="12.75" hidden="false" customHeight="false" outlineLevel="0" collapsed="false">
      <c r="A10" s="0" t="s">
        <v>363</v>
      </c>
      <c r="B10" s="0" t="s">
        <v>403</v>
      </c>
      <c r="C10" s="0" t="n">
        <v>0.36</v>
      </c>
      <c r="D10" s="0" t="n">
        <v>-0.411</v>
      </c>
      <c r="E10" s="0" t="n">
        <v>-0.152</v>
      </c>
      <c r="F10" s="0" t="n">
        <v>18</v>
      </c>
    </row>
    <row r="11" customFormat="false" ht="12.75" hidden="false" customHeight="false" outlineLevel="0" collapsed="false">
      <c r="A11" s="0" t="s">
        <v>363</v>
      </c>
      <c r="B11" s="0" t="s">
        <v>405</v>
      </c>
      <c r="C11" s="0" t="n">
        <v>40.628</v>
      </c>
      <c r="D11" s="0" t="n">
        <v>-6.912</v>
      </c>
      <c r="E11" s="0" t="n">
        <v>3.939</v>
      </c>
      <c r="F11" s="0" t="n">
        <v>18</v>
      </c>
    </row>
    <row r="12" customFormat="false" ht="12.75" hidden="false" customHeight="false" outlineLevel="0" collapsed="false">
      <c r="A12" s="0" t="s">
        <v>363</v>
      </c>
      <c r="B12" s="0" t="s">
        <v>407</v>
      </c>
      <c r="C12" s="0" t="n">
        <v>0.318</v>
      </c>
      <c r="D12" s="0" t="n">
        <v>-17.187</v>
      </c>
      <c r="E12" s="0" t="n">
        <v>-14.797</v>
      </c>
      <c r="F12" s="0" t="n">
        <v>18</v>
      </c>
    </row>
    <row r="13" customFormat="false" ht="12.75" hidden="false" customHeight="false" outlineLevel="0" collapsed="false">
      <c r="A13" s="0" t="s">
        <v>363</v>
      </c>
      <c r="B13" s="0" t="s">
        <v>411</v>
      </c>
      <c r="C13" s="0" t="n">
        <v>1.658</v>
      </c>
      <c r="D13" s="0" t="n">
        <v>-0.188</v>
      </c>
      <c r="E13" s="0" t="n">
        <v>1.008</v>
      </c>
      <c r="F13" s="0" t="n">
        <v>18</v>
      </c>
    </row>
    <row r="14" customFormat="false" ht="12.75" hidden="false" customHeight="false" outlineLevel="0" collapsed="false">
      <c r="A14" s="0" t="s">
        <v>363</v>
      </c>
      <c r="B14" s="0" t="s">
        <v>413</v>
      </c>
      <c r="C14" s="0" t="n">
        <v>0</v>
      </c>
      <c r="D14" s="0" t="n">
        <v>0</v>
      </c>
      <c r="E14" s="0" t="n">
        <v>0</v>
      </c>
      <c r="F14" s="0" t="n">
        <v>18</v>
      </c>
    </row>
    <row r="15" customFormat="false" ht="12.75" hidden="false" customHeight="false" outlineLevel="0" collapsed="false">
      <c r="A15" s="0" t="s">
        <v>363</v>
      </c>
      <c r="B15" s="0" t="s">
        <v>416</v>
      </c>
      <c r="C15" s="0" t="n">
        <v>13.751</v>
      </c>
      <c r="D15" s="0" t="n">
        <v>15.477</v>
      </c>
      <c r="E15" s="0" t="n">
        <v>4.963</v>
      </c>
      <c r="F15" s="0" t="n">
        <v>18</v>
      </c>
    </row>
    <row r="16" customFormat="false" ht="12.75" hidden="false" customHeight="false" outlineLevel="0" collapsed="false">
      <c r="A16" s="0" t="s">
        <v>363</v>
      </c>
      <c r="B16" s="0" t="s">
        <v>419</v>
      </c>
      <c r="C16" s="0" t="n">
        <v>46.975</v>
      </c>
      <c r="D16" s="0" t="n">
        <v>19.837</v>
      </c>
      <c r="E16" s="0" t="n">
        <v>22.891</v>
      </c>
      <c r="F16" s="0" t="n">
        <v>18</v>
      </c>
    </row>
    <row r="17" customFormat="false" ht="12.75" hidden="false" customHeight="false" outlineLevel="0" collapsed="false">
      <c r="A17" s="0" t="s">
        <v>363</v>
      </c>
      <c r="B17" s="0" t="s">
        <v>422</v>
      </c>
      <c r="C17" s="0" t="n">
        <v>6.558</v>
      </c>
      <c r="D17" s="0" t="n">
        <v>6.356</v>
      </c>
      <c r="E17" s="0" t="n">
        <v>4.8</v>
      </c>
      <c r="F17" s="0" t="n">
        <v>18</v>
      </c>
    </row>
    <row r="18" customFormat="false" ht="12.75" hidden="false" customHeight="false" outlineLevel="0" collapsed="false">
      <c r="A18" s="0" t="s">
        <v>363</v>
      </c>
      <c r="B18" s="0" t="s">
        <v>434</v>
      </c>
      <c r="C18" s="0" t="n">
        <v>12.475</v>
      </c>
      <c r="D18" s="0" t="n">
        <v>11.331</v>
      </c>
      <c r="E18" s="0" t="n">
        <v>50.83</v>
      </c>
      <c r="F18" s="0" t="n">
        <v>18</v>
      </c>
    </row>
    <row r="19" customFormat="false" ht="12.75" hidden="false" customHeight="false" outlineLevel="0" collapsed="false">
      <c r="A19" s="0" t="s">
        <v>363</v>
      </c>
      <c r="B19" s="0" t="s">
        <v>426</v>
      </c>
      <c r="C19" s="0" t="n">
        <v>4.977</v>
      </c>
      <c r="D19" s="0" t="n">
        <v>3.202</v>
      </c>
      <c r="E19" s="0" t="n">
        <v>4.367</v>
      </c>
      <c r="F19" s="0" t="n">
        <v>18</v>
      </c>
    </row>
    <row r="20" customFormat="false" ht="12.75" hidden="false" customHeight="false" outlineLevel="0" collapsed="false">
      <c r="A20" s="0" t="s">
        <v>363</v>
      </c>
      <c r="B20" s="0" t="s">
        <v>429</v>
      </c>
      <c r="C20" s="0" t="n">
        <v>46.819</v>
      </c>
      <c r="D20" s="0" t="n">
        <v>36.573</v>
      </c>
      <c r="E20" s="0" t="n">
        <v>36.596</v>
      </c>
      <c r="F20" s="0" t="n">
        <v>18</v>
      </c>
    </row>
    <row r="21" customFormat="false" ht="12.75" hidden="false" customHeight="false" outlineLevel="0" collapsed="false">
      <c r="A21" s="0" t="s">
        <v>363</v>
      </c>
      <c r="B21" s="0" t="s">
        <v>432</v>
      </c>
      <c r="C21" s="0" t="n">
        <v>43.606</v>
      </c>
      <c r="D21" s="0" t="n">
        <v>50.434</v>
      </c>
      <c r="E21" s="0" t="n">
        <v>49.941</v>
      </c>
      <c r="F21" s="0" t="n">
        <v>18</v>
      </c>
    </row>
    <row r="22" customFormat="false" ht="12.75" hidden="false" customHeight="false" outlineLevel="0" collapsed="false">
      <c r="A22" s="0" t="s">
        <v>363</v>
      </c>
      <c r="B22" s="0" t="s">
        <v>436</v>
      </c>
      <c r="C22" s="0" t="n">
        <v>4.901</v>
      </c>
      <c r="D22" s="0" t="n">
        <v>3.387</v>
      </c>
      <c r="E22" s="0" t="n">
        <v>2.226</v>
      </c>
      <c r="F22" s="0" t="n">
        <v>18</v>
      </c>
    </row>
    <row r="23" customFormat="false" ht="12.75" hidden="false" customHeight="false" outlineLevel="0" collapsed="false">
      <c r="A23" s="0" t="s">
        <v>363</v>
      </c>
      <c r="B23" s="0" t="s">
        <v>438</v>
      </c>
      <c r="C23" s="0" t="n">
        <v>43.038</v>
      </c>
      <c r="D23" s="0" t="n">
        <v>1.597</v>
      </c>
      <c r="E23" s="0" t="n">
        <v>1.204</v>
      </c>
      <c r="F23" s="0" t="n">
        <v>18</v>
      </c>
    </row>
    <row r="24" customFormat="false" ht="12.75" hidden="false" customHeight="false" outlineLevel="0" collapsed="false">
      <c r="A24" s="0" t="s">
        <v>363</v>
      </c>
      <c r="B24" s="0" t="s">
        <v>441</v>
      </c>
      <c r="C24" s="0" t="n">
        <v>131.927</v>
      </c>
      <c r="D24" s="0" t="n">
        <v>-9.955</v>
      </c>
      <c r="E24" s="0" t="n">
        <v>14.526</v>
      </c>
      <c r="F24" s="0" t="n">
        <v>18</v>
      </c>
    </row>
    <row r="25" customFormat="false" ht="12.75" hidden="false" customHeight="false" outlineLevel="0" collapsed="false">
      <c r="A25" s="0" t="s">
        <v>363</v>
      </c>
      <c r="B25" s="0" t="s">
        <v>448</v>
      </c>
      <c r="C25" s="0" t="n">
        <v>0</v>
      </c>
      <c r="D25" s="0" t="n">
        <v>0</v>
      </c>
      <c r="E25" s="0" t="n">
        <v>0</v>
      </c>
      <c r="F25" s="0" t="n">
        <v>18</v>
      </c>
    </row>
    <row r="26" customFormat="false" ht="12.75" hidden="false" customHeight="false" outlineLevel="0" collapsed="false">
      <c r="A26" s="0" t="s">
        <v>363</v>
      </c>
      <c r="B26" s="0" t="s">
        <v>450</v>
      </c>
      <c r="C26" s="0" t="n">
        <v>12.33</v>
      </c>
      <c r="D26" s="0" t="n">
        <v>10.475</v>
      </c>
      <c r="E26" s="0" t="n">
        <v>120.228</v>
      </c>
      <c r="F26" s="0" t="n">
        <v>18</v>
      </c>
    </row>
    <row r="27" customFormat="false" ht="12.75" hidden="false" customHeight="false" outlineLevel="0" collapsed="false">
      <c r="A27" s="0" t="s">
        <v>363</v>
      </c>
      <c r="B27" s="0" t="s">
        <v>444</v>
      </c>
      <c r="C27" s="0" t="n">
        <v>17.7</v>
      </c>
      <c r="D27" s="0" t="n">
        <v>-42.933</v>
      </c>
      <c r="E27" s="0" t="n">
        <v>-24.117</v>
      </c>
      <c r="F27" s="0" t="n">
        <v>18</v>
      </c>
    </row>
    <row r="28" customFormat="false" ht="12.75" hidden="false" customHeight="false" outlineLevel="0" collapsed="false">
      <c r="A28" s="0" t="s">
        <v>363</v>
      </c>
      <c r="B28" s="0" t="s">
        <v>452</v>
      </c>
      <c r="C28" s="0" t="n">
        <v>29.411</v>
      </c>
      <c r="D28" s="0" t="n">
        <v>-6.92</v>
      </c>
      <c r="E28" s="0" t="n">
        <v>9.013</v>
      </c>
      <c r="F28" s="0" t="n">
        <v>18</v>
      </c>
    </row>
    <row r="29" customFormat="false" ht="12.75" hidden="false" customHeight="false" outlineLevel="0" collapsed="false">
      <c r="A29" s="0" t="s">
        <v>363</v>
      </c>
      <c r="B29" s="0" t="s">
        <v>455</v>
      </c>
      <c r="C29" s="0" t="n">
        <v>-2.363</v>
      </c>
      <c r="D29" s="0" t="n">
        <v>-91.203</v>
      </c>
      <c r="E29" s="0" t="n">
        <v>-58.413</v>
      </c>
      <c r="F29" s="0" t="n">
        <v>18</v>
      </c>
    </row>
    <row r="30" customFormat="false" ht="12.75" hidden="false" customHeight="false" outlineLevel="0" collapsed="false">
      <c r="A30" s="0" t="s">
        <v>363</v>
      </c>
      <c r="B30" s="0" t="s">
        <v>459</v>
      </c>
      <c r="C30" s="0" t="n">
        <v>72.752</v>
      </c>
      <c r="D30" s="0" t="n">
        <v>45.808</v>
      </c>
      <c r="E30" s="0" t="n">
        <v>62.616</v>
      </c>
      <c r="F30" s="0" t="n">
        <v>18</v>
      </c>
    </row>
    <row r="31" customFormat="false" ht="12.75" hidden="false" customHeight="false" outlineLevel="0" collapsed="false">
      <c r="A31" s="0" t="s">
        <v>363</v>
      </c>
      <c r="B31" s="0" t="s">
        <v>463</v>
      </c>
      <c r="C31" s="0" t="n">
        <v>-11.451</v>
      </c>
      <c r="D31" s="0" t="n">
        <v>-7.475</v>
      </c>
      <c r="E31" s="0" t="n">
        <v>-10.064</v>
      </c>
      <c r="F31" s="0" t="n">
        <v>18</v>
      </c>
    </row>
    <row r="32" customFormat="false" ht="12.75" hidden="false" customHeight="false" outlineLevel="0" collapsed="false">
      <c r="A32" s="0" t="s">
        <v>363</v>
      </c>
      <c r="B32" s="0" t="s">
        <v>467</v>
      </c>
      <c r="C32" s="0" t="n">
        <v>-4.366</v>
      </c>
      <c r="D32" s="0" t="n">
        <v>-11.888</v>
      </c>
      <c r="E32" s="0" t="n">
        <v>-9.169</v>
      </c>
      <c r="F32" s="0" t="n">
        <v>18</v>
      </c>
    </row>
    <row r="33" customFormat="false" ht="12.75" hidden="false" customHeight="false" outlineLevel="0" collapsed="false">
      <c r="A33" s="0" t="s">
        <v>363</v>
      </c>
      <c r="B33" s="0" t="s">
        <v>469</v>
      </c>
      <c r="C33" s="0" t="n">
        <v>-2.809</v>
      </c>
      <c r="D33" s="0" t="n">
        <v>-5.064</v>
      </c>
      <c r="E33" s="0" t="n">
        <v>0.886</v>
      </c>
      <c r="F33" s="0" t="n">
        <v>18</v>
      </c>
    </row>
    <row r="34" customFormat="false" ht="12.75" hidden="false" customHeight="false" outlineLevel="0" collapsed="false">
      <c r="A34" s="0" t="s">
        <v>363</v>
      </c>
      <c r="B34" s="0" t="s">
        <v>471</v>
      </c>
      <c r="C34" s="0" t="n">
        <v>227.12</v>
      </c>
      <c r="D34" s="0" t="n">
        <v>84.516</v>
      </c>
      <c r="E34" s="0" t="n">
        <v>23.271</v>
      </c>
      <c r="F34" s="0" t="n">
        <v>18</v>
      </c>
    </row>
    <row r="35" customFormat="false" ht="12.75" hidden="false" customHeight="false" outlineLevel="0" collapsed="false">
      <c r="A35" s="0" t="s">
        <v>363</v>
      </c>
      <c r="B35" s="0" t="s">
        <v>474</v>
      </c>
      <c r="C35" s="0" t="n">
        <v>12.935</v>
      </c>
      <c r="D35" s="0" t="n">
        <v>12.159</v>
      </c>
      <c r="E35" s="0" t="n">
        <v>17.513</v>
      </c>
      <c r="F35" s="0" t="n">
        <v>18</v>
      </c>
    </row>
    <row r="36" customFormat="false" ht="12.75" hidden="false" customHeight="false" outlineLevel="0" collapsed="false">
      <c r="A36" s="0" t="s">
        <v>363</v>
      </c>
      <c r="B36" s="0" t="s">
        <v>476</v>
      </c>
      <c r="C36" s="0" t="n">
        <v>66.496</v>
      </c>
      <c r="D36" s="0" t="n">
        <v>16.577</v>
      </c>
      <c r="E36" s="0" t="n">
        <v>25.697</v>
      </c>
      <c r="F36" s="0" t="n">
        <v>18</v>
      </c>
    </row>
    <row r="37" customFormat="false" ht="12.75" hidden="false" customHeight="false" outlineLevel="0" collapsed="false">
      <c r="A37" s="0" t="s">
        <v>363</v>
      </c>
      <c r="B37" s="0" t="s">
        <v>479</v>
      </c>
      <c r="C37" s="0" t="n">
        <v>6.131</v>
      </c>
      <c r="D37" s="0" t="n">
        <v>1.935</v>
      </c>
      <c r="E37" s="0" t="n">
        <v>2.188</v>
      </c>
      <c r="F37" s="0" t="n">
        <v>18</v>
      </c>
    </row>
    <row r="38" customFormat="false" ht="12.75" hidden="false" customHeight="false" outlineLevel="0" collapsed="false">
      <c r="A38" s="0" t="s">
        <v>363</v>
      </c>
      <c r="B38" s="0" t="s">
        <v>487</v>
      </c>
      <c r="C38" s="0" t="n">
        <v>23.431</v>
      </c>
      <c r="D38" s="0" t="n">
        <v>-40.799</v>
      </c>
      <c r="E38" s="0" t="n">
        <v>-29.467</v>
      </c>
      <c r="F38" s="0" t="n">
        <v>18</v>
      </c>
    </row>
    <row r="39" customFormat="false" ht="12.75" hidden="false" customHeight="false" outlineLevel="0" collapsed="false">
      <c r="A39" s="0" t="s">
        <v>363</v>
      </c>
      <c r="B39" s="0" t="s">
        <v>485</v>
      </c>
      <c r="C39" s="0" t="n">
        <v>6.223</v>
      </c>
      <c r="D39" s="0" t="n">
        <v>1.004</v>
      </c>
      <c r="E39" s="0" t="n">
        <v>4.375</v>
      </c>
      <c r="F39" s="0" t="n">
        <v>18</v>
      </c>
    </row>
    <row r="40" customFormat="false" ht="12.75" hidden="false" customHeight="false" outlineLevel="0" collapsed="false">
      <c r="A40" s="0" t="s">
        <v>363</v>
      </c>
      <c r="B40" s="0" t="s">
        <v>481</v>
      </c>
      <c r="C40" s="0" t="n">
        <v>82.388</v>
      </c>
      <c r="D40" s="0" t="n">
        <v>58.758</v>
      </c>
      <c r="E40" s="0" t="n">
        <v>43.353</v>
      </c>
      <c r="F40" s="0" t="n">
        <v>18</v>
      </c>
    </row>
    <row r="41" customFormat="false" ht="12.75" hidden="false" customHeight="false" outlineLevel="0" collapsed="false">
      <c r="A41" s="0" t="s">
        <v>363</v>
      </c>
      <c r="B41" s="0" t="s">
        <v>496</v>
      </c>
      <c r="C41" s="0" t="n">
        <v>82.73</v>
      </c>
      <c r="D41" s="0" t="n">
        <v>128.4</v>
      </c>
      <c r="E41" s="0" t="n">
        <v>125.652</v>
      </c>
      <c r="F41" s="0" t="n">
        <v>18</v>
      </c>
    </row>
    <row r="42" customFormat="false" ht="12.75" hidden="false" customHeight="false" outlineLevel="0" collapsed="false">
      <c r="A42" s="0" t="s">
        <v>363</v>
      </c>
      <c r="B42" s="0" t="s">
        <v>490</v>
      </c>
      <c r="C42" s="0" t="n">
        <v>246.641</v>
      </c>
      <c r="D42" s="0" t="n">
        <v>-0.436</v>
      </c>
      <c r="E42" s="0" t="n">
        <v>24.968</v>
      </c>
      <c r="F42" s="0" t="n">
        <v>18</v>
      </c>
    </row>
    <row r="43" customFormat="false" ht="12.75" hidden="false" customHeight="false" outlineLevel="0" collapsed="false">
      <c r="A43" s="0" t="s">
        <v>363</v>
      </c>
      <c r="B43" s="0" t="s">
        <v>500</v>
      </c>
      <c r="C43" s="0" t="n">
        <v>8.069</v>
      </c>
      <c r="D43" s="0" t="n">
        <v>4.725</v>
      </c>
      <c r="E43" s="0" t="n">
        <v>1.511</v>
      </c>
      <c r="F43" s="0" t="n">
        <v>18</v>
      </c>
    </row>
    <row r="44" customFormat="false" ht="12.75" hidden="false" customHeight="false" outlineLevel="0" collapsed="false">
      <c r="A44" s="0" t="s">
        <v>363</v>
      </c>
      <c r="B44" s="0" t="s">
        <v>505</v>
      </c>
      <c r="C44" s="0" t="n">
        <v>79.264</v>
      </c>
      <c r="D44" s="0" t="n">
        <v>10.681</v>
      </c>
      <c r="E44" s="0" t="n">
        <v>26.834</v>
      </c>
      <c r="F44" s="0" t="n">
        <v>18</v>
      </c>
    </row>
    <row r="45" customFormat="false" ht="12.75" hidden="false" customHeight="false" outlineLevel="0" collapsed="false">
      <c r="A45" s="0" t="s">
        <v>363</v>
      </c>
      <c r="B45" s="0" t="s">
        <v>493</v>
      </c>
      <c r="C45" s="0" t="n">
        <v>9.132</v>
      </c>
      <c r="D45" s="0" t="n">
        <v>20.752</v>
      </c>
      <c r="E45" s="0" t="n">
        <v>28.701</v>
      </c>
      <c r="F45" s="0" t="n">
        <v>18</v>
      </c>
    </row>
    <row r="46" customFormat="false" ht="12.75" hidden="false" customHeight="false" outlineLevel="0" collapsed="false">
      <c r="A46" s="0" t="s">
        <v>363</v>
      </c>
      <c r="B46" s="0" t="s">
        <v>508</v>
      </c>
      <c r="C46" s="0" t="n">
        <v>1.406</v>
      </c>
      <c r="D46" s="0" t="n">
        <v>0.504</v>
      </c>
      <c r="E46" s="0" t="n">
        <v>0.506</v>
      </c>
      <c r="F46" s="0" t="n">
        <v>18</v>
      </c>
    </row>
    <row r="47" customFormat="false" ht="12.75" hidden="false" customHeight="false" outlineLevel="0" collapsed="false">
      <c r="A47" s="0" t="s">
        <v>363</v>
      </c>
      <c r="B47" s="0" t="s">
        <v>510</v>
      </c>
      <c r="C47" s="0" t="n">
        <v>0.546</v>
      </c>
      <c r="D47" s="0" t="n">
        <v>0.139</v>
      </c>
      <c r="E47" s="0" t="n">
        <v>0.256</v>
      </c>
      <c r="F47" s="0" t="n">
        <v>18</v>
      </c>
    </row>
    <row r="48" customFormat="false" ht="12.75" hidden="false" customHeight="false" outlineLevel="0" collapsed="false">
      <c r="A48" s="0" t="s">
        <v>363</v>
      </c>
      <c r="B48" s="0" t="s">
        <v>512</v>
      </c>
      <c r="C48" s="0" t="n">
        <v>8.1</v>
      </c>
      <c r="D48" s="0" t="n">
        <v>5.628</v>
      </c>
      <c r="E48" s="0" t="n">
        <v>5.15</v>
      </c>
      <c r="F48" s="0" t="n">
        <v>18</v>
      </c>
    </row>
    <row r="49" customFormat="false" ht="12.75" hidden="false" customHeight="false" outlineLevel="0" collapsed="false">
      <c r="A49" s="0" t="s">
        <v>363</v>
      </c>
      <c r="B49" s="0" t="s">
        <v>502</v>
      </c>
      <c r="C49" s="0" t="n">
        <v>34.854</v>
      </c>
      <c r="D49" s="0" t="n">
        <v>-13.921</v>
      </c>
      <c r="E49" s="0" t="n">
        <v>-4.28</v>
      </c>
      <c r="F49" s="0" t="n">
        <v>18</v>
      </c>
    </row>
    <row r="50" customFormat="false" ht="12.75" hidden="false" customHeight="false" outlineLevel="0" collapsed="false">
      <c r="A50" s="0" t="s">
        <v>363</v>
      </c>
      <c r="B50" s="0" t="s">
        <v>514</v>
      </c>
      <c r="C50" s="0" t="n">
        <v>3.363</v>
      </c>
      <c r="D50" s="0" t="n">
        <v>0.883</v>
      </c>
      <c r="E50" s="0" t="n">
        <v>2.318</v>
      </c>
      <c r="F50" s="0" t="n">
        <v>18</v>
      </c>
    </row>
    <row r="51" customFormat="false" ht="12.75" hidden="false" customHeight="false" outlineLevel="0" collapsed="false">
      <c r="A51" s="0" t="s">
        <v>363</v>
      </c>
      <c r="B51" s="0" t="s">
        <v>516</v>
      </c>
      <c r="C51" s="0" t="n">
        <v>84.557</v>
      </c>
      <c r="D51" s="0" t="n">
        <v>1.11</v>
      </c>
      <c r="E51" s="0" t="n">
        <v>28.445</v>
      </c>
      <c r="F51" s="0" t="n">
        <v>18</v>
      </c>
    </row>
    <row r="52" customFormat="false" ht="12.75" hidden="false" customHeight="false" outlineLevel="0" collapsed="false">
      <c r="A52" s="0" t="s">
        <v>363</v>
      </c>
      <c r="B52" s="0" t="s">
        <v>519</v>
      </c>
      <c r="C52" s="0" t="n">
        <v>27.246</v>
      </c>
      <c r="D52" s="0" t="n">
        <v>6.112</v>
      </c>
      <c r="E52" s="0" t="n">
        <v>10.206</v>
      </c>
      <c r="F52" s="0" t="n">
        <v>18</v>
      </c>
    </row>
    <row r="53" customFormat="false" ht="12.75" hidden="false" customHeight="false" outlineLevel="0" collapsed="false">
      <c r="A53" s="0" t="s">
        <v>363</v>
      </c>
      <c r="B53" s="0" t="s">
        <v>521</v>
      </c>
      <c r="C53" s="0" t="n">
        <v>139.871</v>
      </c>
      <c r="D53" s="0" t="n">
        <v>41.91</v>
      </c>
      <c r="E53" s="0" t="n">
        <v>48.277</v>
      </c>
      <c r="F53" s="0" t="n">
        <v>18</v>
      </c>
    </row>
    <row r="54" customFormat="false" ht="12.75" hidden="false" customHeight="false" outlineLevel="0" collapsed="false">
      <c r="A54" s="0" t="s">
        <v>363</v>
      </c>
      <c r="B54" s="0" t="s">
        <v>540</v>
      </c>
      <c r="C54" s="0" t="n">
        <v>6.245</v>
      </c>
      <c r="D54" s="0" t="n">
        <v>3.822</v>
      </c>
      <c r="E54" s="0" t="n">
        <v>2.336</v>
      </c>
      <c r="F54" s="0" t="n">
        <v>18</v>
      </c>
    </row>
    <row r="55" customFormat="false" ht="12.75" hidden="false" customHeight="false" outlineLevel="0" collapsed="false">
      <c r="A55" s="0" t="s">
        <v>363</v>
      </c>
      <c r="B55" s="0" t="s">
        <v>544</v>
      </c>
      <c r="C55" s="0" t="n">
        <v>0.384</v>
      </c>
      <c r="D55" s="0" t="n">
        <v>-0.165</v>
      </c>
      <c r="E55" s="0" t="n">
        <v>0.009</v>
      </c>
      <c r="F55" s="0" t="n">
        <v>18</v>
      </c>
    </row>
    <row r="56" customFormat="false" ht="12.75" hidden="false" customHeight="false" outlineLevel="0" collapsed="false">
      <c r="A56" s="0" t="s">
        <v>363</v>
      </c>
      <c r="B56" s="0" t="s">
        <v>526</v>
      </c>
      <c r="C56" s="0" t="n">
        <v>-2.868</v>
      </c>
      <c r="D56" s="0" t="n">
        <v>0.818</v>
      </c>
      <c r="E56" s="0" t="n">
        <v>2.322</v>
      </c>
      <c r="F56" s="0" t="n">
        <v>18</v>
      </c>
    </row>
    <row r="57" customFormat="false" ht="12.75" hidden="false" customHeight="false" outlineLevel="0" collapsed="false">
      <c r="A57" s="0" t="s">
        <v>363</v>
      </c>
      <c r="B57" s="0" t="s">
        <v>531</v>
      </c>
      <c r="C57" s="0" t="n">
        <v>96.051</v>
      </c>
      <c r="D57" s="0" t="n">
        <v>-2.437</v>
      </c>
      <c r="E57" s="0" t="n">
        <v>6.331</v>
      </c>
      <c r="F57" s="0" t="n">
        <v>18</v>
      </c>
    </row>
    <row r="58" customFormat="false" ht="12.75" hidden="false" customHeight="false" outlineLevel="0" collapsed="false">
      <c r="A58" s="0" t="s">
        <v>363</v>
      </c>
      <c r="B58" s="0" t="s">
        <v>534</v>
      </c>
      <c r="C58" s="0" t="n">
        <v>78.17</v>
      </c>
      <c r="D58" s="0" t="n">
        <v>33.34</v>
      </c>
      <c r="E58" s="0" t="n">
        <v>41.99</v>
      </c>
      <c r="F58" s="0" t="n">
        <v>18</v>
      </c>
    </row>
    <row r="59" customFormat="false" ht="12.75" hidden="false" customHeight="false" outlineLevel="0" collapsed="false">
      <c r="A59" s="0" t="s">
        <v>363</v>
      </c>
      <c r="B59" s="0" t="s">
        <v>536</v>
      </c>
      <c r="C59" s="0" t="n">
        <v>7.065</v>
      </c>
      <c r="D59" s="0" t="n">
        <v>-18.336</v>
      </c>
      <c r="E59" s="0" t="n">
        <v>-8.609</v>
      </c>
      <c r="F59" s="0" t="n">
        <v>18</v>
      </c>
    </row>
    <row r="60" customFormat="false" ht="12.75" hidden="false" customHeight="false" outlineLevel="0" collapsed="false">
      <c r="A60" s="0" t="s">
        <v>363</v>
      </c>
      <c r="B60" s="0" t="s">
        <v>542</v>
      </c>
      <c r="C60" s="0" t="n">
        <v>70.278</v>
      </c>
      <c r="D60" s="0" t="n">
        <v>99.813</v>
      </c>
      <c r="E60" s="0" t="n">
        <v>91.709</v>
      </c>
      <c r="F60" s="0" t="n">
        <v>18</v>
      </c>
    </row>
    <row r="61" customFormat="false" ht="12.75" hidden="false" customHeight="false" outlineLevel="0" collapsed="false">
      <c r="A61" s="0" t="s">
        <v>363</v>
      </c>
      <c r="B61" s="0" t="s">
        <v>546</v>
      </c>
      <c r="C61" s="0" t="n">
        <v>-0.072</v>
      </c>
      <c r="D61" s="0" t="n">
        <v>-0.004</v>
      </c>
      <c r="E61" s="0" t="n">
        <v>0.297</v>
      </c>
      <c r="F61" s="0" t="n">
        <v>18</v>
      </c>
    </row>
    <row r="62" customFormat="false" ht="12.75" hidden="false" customHeight="false" outlineLevel="0" collapsed="false">
      <c r="A62" s="0" t="s">
        <v>363</v>
      </c>
      <c r="B62" s="0" t="s">
        <v>538</v>
      </c>
      <c r="C62" s="0" t="n">
        <v>6.229</v>
      </c>
      <c r="D62" s="0" t="n">
        <v>7.808</v>
      </c>
      <c r="E62" s="0" t="n">
        <v>4.266</v>
      </c>
      <c r="F62" s="0" t="n">
        <v>18</v>
      </c>
    </row>
    <row r="63" customFormat="false" ht="12.75" hidden="false" customHeight="false" outlineLevel="0" collapsed="false">
      <c r="A63" s="0" t="s">
        <v>363</v>
      </c>
      <c r="B63" s="0" t="s">
        <v>529</v>
      </c>
      <c r="C63" s="0" t="n">
        <v>3.092</v>
      </c>
      <c r="D63" s="0" t="n">
        <v>-0.355</v>
      </c>
      <c r="E63" s="0" t="n">
        <v>4.26</v>
      </c>
      <c r="F63" s="0" t="n">
        <v>18</v>
      </c>
    </row>
    <row r="64" customFormat="false" ht="12.75" hidden="false" customHeight="false" outlineLevel="0" collapsed="false">
      <c r="A64" s="0" t="s">
        <v>363</v>
      </c>
      <c r="B64" s="0" t="s">
        <v>548</v>
      </c>
      <c r="C64" s="0" t="n">
        <v>0.369</v>
      </c>
      <c r="D64" s="0" t="n">
        <v>0</v>
      </c>
      <c r="E64" s="0" t="n">
        <v>0</v>
      </c>
      <c r="F64" s="0" t="n">
        <v>18</v>
      </c>
    </row>
    <row r="65" customFormat="false" ht="12.75" hidden="false" customHeight="false" outlineLevel="0" collapsed="false">
      <c r="A65" s="0" t="s">
        <v>363</v>
      </c>
      <c r="B65" s="0" t="s">
        <v>550</v>
      </c>
      <c r="C65" s="0" t="n">
        <v>195.262</v>
      </c>
      <c r="D65" s="0" t="n">
        <v>-7.111</v>
      </c>
      <c r="E65" s="0" t="n">
        <v>17.654</v>
      </c>
      <c r="F65" s="0" t="n">
        <v>18</v>
      </c>
    </row>
    <row r="66" customFormat="false" ht="12.75" hidden="false" customHeight="false" outlineLevel="0" collapsed="false">
      <c r="A66" s="0" t="s">
        <v>363</v>
      </c>
      <c r="B66" s="0" t="s">
        <v>553</v>
      </c>
      <c r="C66" s="0" t="n">
        <v>35.632</v>
      </c>
      <c r="D66" s="0" t="n">
        <v>17.336</v>
      </c>
      <c r="E66" s="0" t="n">
        <v>21.913</v>
      </c>
      <c r="F66" s="0" t="n">
        <v>18</v>
      </c>
    </row>
    <row r="67" customFormat="false" ht="12.75" hidden="false" customHeight="false" outlineLevel="0" collapsed="false">
      <c r="A67" s="0" t="s">
        <v>363</v>
      </c>
      <c r="B67" s="0" t="s">
        <v>555</v>
      </c>
      <c r="C67" s="0" t="n">
        <v>1.387</v>
      </c>
      <c r="D67" s="0" t="n">
        <v>0.268</v>
      </c>
      <c r="E67" s="0" t="n">
        <v>0.638</v>
      </c>
      <c r="F67" s="0" t="n">
        <v>18</v>
      </c>
    </row>
    <row r="68" customFormat="false" ht="12.75" hidden="false" customHeight="false" outlineLevel="0" collapsed="false">
      <c r="A68" s="0" t="s">
        <v>363</v>
      </c>
      <c r="B68" s="0" t="s">
        <v>557</v>
      </c>
      <c r="C68" s="0" t="n">
        <v>4.569</v>
      </c>
      <c r="D68" s="0" t="n">
        <v>3.47</v>
      </c>
      <c r="E68" s="0" t="n">
        <v>3.789</v>
      </c>
      <c r="F68" s="0" t="n">
        <v>18</v>
      </c>
    </row>
    <row r="69" customFormat="false" ht="12.75" hidden="false" customHeight="false" outlineLevel="0" collapsed="false">
      <c r="A69" s="0" t="s">
        <v>363</v>
      </c>
      <c r="B69" s="0" t="s">
        <v>564</v>
      </c>
      <c r="C69" s="0" t="n">
        <v>20.377</v>
      </c>
      <c r="D69" s="0" t="n">
        <v>-1.667</v>
      </c>
      <c r="E69" s="0" t="n">
        <v>4.032</v>
      </c>
      <c r="F69" s="0" t="n">
        <v>18</v>
      </c>
    </row>
    <row r="70" customFormat="false" ht="12.75" hidden="false" customHeight="false" outlineLevel="0" collapsed="false">
      <c r="A70" s="0" t="s">
        <v>363</v>
      </c>
      <c r="B70" s="0" t="s">
        <v>559</v>
      </c>
      <c r="C70" s="0" t="n">
        <v>139.545</v>
      </c>
      <c r="D70" s="0" t="n">
        <v>24.38</v>
      </c>
      <c r="E70" s="0" t="n">
        <v>35.436</v>
      </c>
      <c r="F70" s="0" t="n">
        <v>18</v>
      </c>
    </row>
    <row r="71" customFormat="false" ht="12.75" hidden="false" customHeight="false" outlineLevel="0" collapsed="false">
      <c r="A71" s="0" t="s">
        <v>363</v>
      </c>
      <c r="B71" s="0" t="s">
        <v>561</v>
      </c>
      <c r="C71" s="0" t="n">
        <v>56.02</v>
      </c>
      <c r="D71" s="0" t="n">
        <v>-24.316</v>
      </c>
      <c r="E71" s="0" t="n">
        <v>-4.032</v>
      </c>
      <c r="F71" s="0" t="n">
        <v>18</v>
      </c>
    </row>
    <row r="72" customFormat="false" ht="12.75" hidden="false" customHeight="false" outlineLevel="0" collapsed="false">
      <c r="A72" s="0" t="s">
        <v>363</v>
      </c>
      <c r="B72" s="0" t="s">
        <v>566</v>
      </c>
      <c r="C72" s="0" t="n">
        <v>218.697</v>
      </c>
      <c r="D72" s="0" t="n">
        <v>186.851</v>
      </c>
      <c r="E72" s="0" t="n">
        <v>211.189</v>
      </c>
      <c r="F72" s="0" t="n">
        <v>18</v>
      </c>
    </row>
    <row r="73" customFormat="false" ht="12.75" hidden="false" customHeight="false" outlineLevel="0" collapsed="false">
      <c r="A73" s="0" t="s">
        <v>363</v>
      </c>
      <c r="B73" s="0" t="s">
        <v>568</v>
      </c>
      <c r="C73" s="0" t="n">
        <v>-0.175</v>
      </c>
      <c r="D73" s="0" t="n">
        <v>0</v>
      </c>
      <c r="E73" s="0" t="n">
        <v>0</v>
      </c>
      <c r="F73" s="0" t="n">
        <v>18</v>
      </c>
    </row>
    <row r="74" customFormat="false" ht="12.75" hidden="false" customHeight="false" outlineLevel="0" collapsed="false">
      <c r="A74" s="0" t="s">
        <v>363</v>
      </c>
      <c r="B74" s="0" t="s">
        <v>572</v>
      </c>
      <c r="C74" s="0" t="n">
        <v>5.782</v>
      </c>
      <c r="D74" s="0" t="n">
        <v>3.009</v>
      </c>
      <c r="E74" s="0" t="n">
        <v>2.425</v>
      </c>
      <c r="F74" s="0" t="n">
        <v>18</v>
      </c>
    </row>
    <row r="75" customFormat="false" ht="12.75" hidden="false" customHeight="false" outlineLevel="0" collapsed="false">
      <c r="A75" s="0" t="s">
        <v>363</v>
      </c>
      <c r="B75" s="0" t="s">
        <v>570</v>
      </c>
      <c r="C75" s="0" t="n">
        <v>0.208</v>
      </c>
      <c r="D75" s="0" t="n">
        <v>21.605</v>
      </c>
      <c r="E75" s="0" t="n">
        <v>25.636</v>
      </c>
      <c r="F75" s="0" t="n">
        <v>18</v>
      </c>
    </row>
    <row r="76" customFormat="false" ht="12.75" hidden="false" customHeight="false" outlineLevel="0" collapsed="false">
      <c r="A76" s="0" t="s">
        <v>363</v>
      </c>
      <c r="B76" s="0" t="s">
        <v>574</v>
      </c>
      <c r="C76" s="0" t="n">
        <v>17.942</v>
      </c>
      <c r="D76" s="0" t="n">
        <v>7.645</v>
      </c>
      <c r="E76" s="0" t="n">
        <v>13.282</v>
      </c>
      <c r="F76" s="0" t="n">
        <v>18</v>
      </c>
    </row>
    <row r="77" customFormat="false" ht="12.75" hidden="false" customHeight="false" outlineLevel="0" collapsed="false">
      <c r="A77" s="0" t="s">
        <v>363</v>
      </c>
      <c r="B77" s="0" t="s">
        <v>576</v>
      </c>
      <c r="C77" s="0" t="n">
        <v>6.598</v>
      </c>
      <c r="D77" s="0" t="n">
        <v>5.531</v>
      </c>
      <c r="E77" s="0" t="n">
        <v>5.048</v>
      </c>
      <c r="F77" s="0" t="n">
        <v>18</v>
      </c>
    </row>
    <row r="78" customFormat="false" ht="12.75" hidden="false" customHeight="false" outlineLevel="0" collapsed="false">
      <c r="A78" s="0" t="s">
        <v>363</v>
      </c>
      <c r="B78" s="0" t="s">
        <v>578</v>
      </c>
      <c r="C78" s="0" t="n">
        <v>7.01</v>
      </c>
      <c r="D78" s="0" t="n">
        <v>3.559</v>
      </c>
      <c r="E78" s="0" t="n">
        <v>5.323</v>
      </c>
      <c r="F78" s="0" t="n">
        <v>18</v>
      </c>
    </row>
    <row r="79" customFormat="false" ht="12.75" hidden="false" customHeight="false" outlineLevel="0" collapsed="false">
      <c r="A79" s="0" t="s">
        <v>363</v>
      </c>
      <c r="B79" s="0" t="s">
        <v>580</v>
      </c>
      <c r="C79" s="0" t="n">
        <v>13.661</v>
      </c>
      <c r="D79" s="0" t="n">
        <v>0</v>
      </c>
      <c r="E79" s="0" t="n">
        <v>0</v>
      </c>
      <c r="F79" s="0" t="n">
        <v>18</v>
      </c>
    </row>
    <row r="80" customFormat="false" ht="12.75" hidden="false" customHeight="false" outlineLevel="0" collapsed="false">
      <c r="A80" s="0" t="s">
        <v>363</v>
      </c>
      <c r="B80" s="0" t="s">
        <v>583</v>
      </c>
      <c r="C80" s="0" t="n">
        <v>7.834</v>
      </c>
      <c r="D80" s="0" t="n">
        <v>3.602</v>
      </c>
      <c r="E80" s="0" t="n">
        <v>1.175</v>
      </c>
      <c r="F80" s="0" t="n">
        <v>18</v>
      </c>
    </row>
    <row r="81" customFormat="false" ht="12.75" hidden="false" customHeight="false" outlineLevel="0" collapsed="false">
      <c r="A81" s="0" t="s">
        <v>363</v>
      </c>
      <c r="B81" s="0" t="s">
        <v>585</v>
      </c>
      <c r="C81" s="0" t="n">
        <v>84.99</v>
      </c>
      <c r="D81" s="0" t="n">
        <v>-13.533</v>
      </c>
      <c r="E81" s="0" t="n">
        <v>3.807</v>
      </c>
      <c r="F81" s="0" t="n">
        <v>18</v>
      </c>
    </row>
    <row r="82" customFormat="false" ht="12.75" hidden="false" customHeight="false" outlineLevel="0" collapsed="false">
      <c r="A82" s="0" t="s">
        <v>363</v>
      </c>
      <c r="B82" s="0" t="s">
        <v>587</v>
      </c>
      <c r="C82" s="0" t="n">
        <v>126.943</v>
      </c>
      <c r="D82" s="0" t="n">
        <v>-38.491</v>
      </c>
      <c r="E82" s="0" t="n">
        <v>-14.95</v>
      </c>
      <c r="F82" s="0" t="n">
        <v>18</v>
      </c>
    </row>
    <row r="83" customFormat="false" ht="12.75" hidden="false" customHeight="false" outlineLevel="0" collapsed="false">
      <c r="A83" s="0" t="s">
        <v>363</v>
      </c>
      <c r="B83" s="0" t="s">
        <v>590</v>
      </c>
      <c r="C83" s="0" t="n">
        <v>21.526</v>
      </c>
      <c r="D83" s="0" t="n">
        <v>11.81</v>
      </c>
      <c r="E83" s="0" t="n">
        <v>21.191</v>
      </c>
      <c r="F83" s="0" t="n">
        <v>18</v>
      </c>
    </row>
    <row r="84" customFormat="false" ht="12.75" hidden="false" customHeight="false" outlineLevel="0" collapsed="false">
      <c r="A84" s="0" t="s">
        <v>363</v>
      </c>
      <c r="B84" s="0" t="s">
        <v>592</v>
      </c>
      <c r="C84" s="0" t="n">
        <v>0.007</v>
      </c>
      <c r="D84" s="0" t="n">
        <v>-1.874</v>
      </c>
      <c r="E84" s="0" t="n">
        <v>0.175</v>
      </c>
      <c r="F84" s="0" t="n">
        <v>18</v>
      </c>
    </row>
    <row r="85" customFormat="false" ht="12.75" hidden="false" customHeight="false" outlineLevel="0" collapsed="false">
      <c r="A85" s="0" t="s">
        <v>363</v>
      </c>
      <c r="B85" s="0" t="s">
        <v>594</v>
      </c>
      <c r="C85" s="0" t="n">
        <v>132.753</v>
      </c>
      <c r="D85" s="0" t="n">
        <v>3.863</v>
      </c>
      <c r="E85" s="0" t="n">
        <v>27.586</v>
      </c>
      <c r="F85" s="0" t="n">
        <v>18</v>
      </c>
    </row>
    <row r="86" customFormat="false" ht="12.75" hidden="false" customHeight="false" outlineLevel="0" collapsed="false">
      <c r="A86" s="0" t="s">
        <v>363</v>
      </c>
      <c r="B86" s="0" t="s">
        <v>597</v>
      </c>
      <c r="C86" s="0" t="n">
        <v>4.623</v>
      </c>
      <c r="D86" s="0" t="n">
        <v>14.136</v>
      </c>
      <c r="E86" s="0" t="n">
        <v>4.508</v>
      </c>
      <c r="F86" s="0" t="n">
        <v>18</v>
      </c>
    </row>
    <row r="87" customFormat="false" ht="12.75" hidden="false" customHeight="false" outlineLevel="0" collapsed="false">
      <c r="A87" s="0" t="s">
        <v>363</v>
      </c>
      <c r="B87" s="0" t="s">
        <v>599</v>
      </c>
      <c r="C87" s="0" t="n">
        <v>7.125</v>
      </c>
      <c r="D87" s="0" t="n">
        <v>0.904</v>
      </c>
      <c r="E87" s="0" t="n">
        <v>3.471</v>
      </c>
      <c r="F87" s="0" t="n">
        <v>18</v>
      </c>
    </row>
    <row r="88" customFormat="false" ht="12.75" hidden="false" customHeight="false" outlineLevel="0" collapsed="false">
      <c r="A88" s="0" t="s">
        <v>363</v>
      </c>
      <c r="B88" s="0" t="s">
        <v>601</v>
      </c>
      <c r="C88" s="0" t="n">
        <v>1.523</v>
      </c>
      <c r="D88" s="0" t="n">
        <v>0.276</v>
      </c>
      <c r="E88" s="0" t="n">
        <v>0.732</v>
      </c>
      <c r="F88" s="0" t="n">
        <v>18</v>
      </c>
    </row>
    <row r="89" customFormat="false" ht="12.75" hidden="false" customHeight="false" outlineLevel="0" collapsed="false">
      <c r="A89" s="0" t="s">
        <v>363</v>
      </c>
      <c r="B89" s="0" t="s">
        <v>603</v>
      </c>
      <c r="C89" s="0" t="n">
        <v>0</v>
      </c>
      <c r="D89" s="0" t="n">
        <v>4</v>
      </c>
      <c r="E89" s="0" t="n">
        <v>0</v>
      </c>
      <c r="F89" s="0" t="n">
        <v>18</v>
      </c>
    </row>
    <row r="90" customFormat="false" ht="12.75" hidden="false" customHeight="false" outlineLevel="0" collapsed="false">
      <c r="A90" s="0" t="s">
        <v>363</v>
      </c>
      <c r="B90" s="0" t="s">
        <v>605</v>
      </c>
      <c r="C90" s="0" t="n">
        <v>3.203</v>
      </c>
      <c r="D90" s="0" t="n">
        <v>1.718</v>
      </c>
      <c r="E90" s="0" t="n">
        <v>3.002</v>
      </c>
      <c r="F90" s="0" t="n">
        <v>18</v>
      </c>
    </row>
    <row r="91" customFormat="false" ht="12.75" hidden="false" customHeight="false" outlineLevel="0" collapsed="false">
      <c r="A91" s="0" t="s">
        <v>363</v>
      </c>
      <c r="B91" s="0" t="s">
        <v>607</v>
      </c>
      <c r="C91" s="0" t="n">
        <v>2.06</v>
      </c>
      <c r="D91" s="0" t="n">
        <v>1.274</v>
      </c>
      <c r="E91" s="0" t="n">
        <v>1.768</v>
      </c>
      <c r="F91" s="0" t="n">
        <v>18</v>
      </c>
    </row>
    <row r="92" customFormat="false" ht="12.75" hidden="false" customHeight="false" outlineLevel="0" collapsed="false">
      <c r="A92" s="0" t="s">
        <v>363</v>
      </c>
      <c r="B92" s="0" t="s">
        <v>609</v>
      </c>
      <c r="C92" s="0" t="n">
        <v>14.207</v>
      </c>
      <c r="D92" s="0" t="n">
        <v>12.542</v>
      </c>
      <c r="E92" s="0" t="n">
        <v>136.048</v>
      </c>
      <c r="F92" s="0" t="n">
        <v>18</v>
      </c>
    </row>
    <row r="93" customFormat="false" ht="12.75" hidden="false" customHeight="false" outlineLevel="0" collapsed="false">
      <c r="A93" s="0" t="s">
        <v>363</v>
      </c>
      <c r="B93" s="0" t="s">
        <v>611</v>
      </c>
      <c r="C93" s="0" t="n">
        <v>8.629</v>
      </c>
      <c r="D93" s="0" t="n">
        <v>4.384</v>
      </c>
      <c r="E93" s="0" t="n">
        <v>5.472</v>
      </c>
      <c r="F93" s="0" t="n">
        <v>18</v>
      </c>
    </row>
    <row r="94" customFormat="false" ht="12.75" hidden="false" customHeight="false" outlineLevel="0" collapsed="false">
      <c r="A94" s="0" t="s">
        <v>363</v>
      </c>
      <c r="B94" s="0" t="s">
        <v>613</v>
      </c>
      <c r="C94" s="0" t="n">
        <v>4.024</v>
      </c>
      <c r="D94" s="0" t="n">
        <v>-0.268</v>
      </c>
      <c r="E94" s="0" t="n">
        <v>0.517</v>
      </c>
      <c r="F94" s="0" t="n">
        <v>18</v>
      </c>
    </row>
    <row r="95" customFormat="false" ht="12.75" hidden="false" customHeight="false" outlineLevel="0" collapsed="false">
      <c r="A95" s="0" t="s">
        <v>363</v>
      </c>
      <c r="B95" s="0" t="s">
        <v>615</v>
      </c>
      <c r="C95" s="0" t="n">
        <v>33.192</v>
      </c>
      <c r="D95" s="0" t="n">
        <v>19.945</v>
      </c>
      <c r="E95" s="0" t="n">
        <v>27.629</v>
      </c>
      <c r="F95" s="0" t="n">
        <v>18</v>
      </c>
    </row>
    <row r="96" customFormat="false" ht="12.75" hidden="false" customHeight="false" outlineLevel="0" collapsed="false">
      <c r="A96" s="0" t="s">
        <v>363</v>
      </c>
      <c r="B96" s="0" t="s">
        <v>617</v>
      </c>
      <c r="C96" s="0" t="n">
        <v>23.948</v>
      </c>
      <c r="D96" s="0" t="n">
        <v>-4.089</v>
      </c>
      <c r="E96" s="0" t="n">
        <v>3.012</v>
      </c>
      <c r="F96" s="0" t="n">
        <v>18</v>
      </c>
    </row>
    <row r="97" customFormat="false" ht="12.75" hidden="false" customHeight="false" outlineLevel="0" collapsed="false">
      <c r="A97" s="0" t="s">
        <v>363</v>
      </c>
      <c r="B97" s="0" t="s">
        <v>621</v>
      </c>
      <c r="C97" s="0" t="n">
        <v>5.712</v>
      </c>
      <c r="D97" s="0" t="n">
        <v>4.838</v>
      </c>
      <c r="E97" s="0" t="n">
        <v>3.55</v>
      </c>
      <c r="F97" s="0" t="n">
        <v>18</v>
      </c>
    </row>
    <row r="98" customFormat="false" ht="12.75" hidden="false" customHeight="false" outlineLevel="0" collapsed="false">
      <c r="A98" s="0" t="s">
        <v>363</v>
      </c>
      <c r="B98" s="0" t="s">
        <v>619</v>
      </c>
      <c r="C98" s="0" t="n">
        <v>12.231</v>
      </c>
      <c r="D98" s="0" t="n">
        <v>10.905</v>
      </c>
      <c r="E98" s="0" t="n">
        <v>11.481</v>
      </c>
      <c r="F98" s="0" t="n">
        <v>18</v>
      </c>
    </row>
    <row r="99" customFormat="false" ht="12.75" hidden="false" customHeight="false" outlineLevel="0" collapsed="false">
      <c r="A99" s="0" t="s">
        <v>363</v>
      </c>
      <c r="B99" s="0" t="s">
        <v>627</v>
      </c>
      <c r="C99" s="0" t="n">
        <v>-0.735</v>
      </c>
      <c r="D99" s="0" t="n">
        <v>-0.248</v>
      </c>
      <c r="E99" s="0" t="n">
        <v>1.928</v>
      </c>
      <c r="F99" s="0" t="n">
        <v>18</v>
      </c>
    </row>
    <row r="100" customFormat="false" ht="12.75" hidden="false" customHeight="false" outlineLevel="0" collapsed="false">
      <c r="A100" s="0" t="s">
        <v>363</v>
      </c>
      <c r="B100" s="0" t="s">
        <v>623</v>
      </c>
      <c r="C100" s="0" t="n">
        <v>5.201</v>
      </c>
      <c r="D100" s="0" t="n">
        <v>2.706</v>
      </c>
      <c r="E100" s="0" t="n">
        <v>2.725</v>
      </c>
      <c r="F100" s="0" t="n">
        <v>18</v>
      </c>
    </row>
    <row r="101" customFormat="false" ht="12.75" hidden="false" customHeight="false" outlineLevel="0" collapsed="false">
      <c r="A101" s="0" t="s">
        <v>363</v>
      </c>
      <c r="B101" s="0" t="s">
        <v>633</v>
      </c>
      <c r="C101" s="0" t="n">
        <v>0.729</v>
      </c>
      <c r="D101" s="0" t="n">
        <v>5.805</v>
      </c>
      <c r="E101" s="0" t="n">
        <v>0.4</v>
      </c>
      <c r="F101" s="0" t="n">
        <v>18</v>
      </c>
    </row>
    <row r="102" customFormat="false" ht="12.75" hidden="false" customHeight="false" outlineLevel="0" collapsed="false">
      <c r="A102" s="0" t="s">
        <v>363</v>
      </c>
      <c r="B102" s="0" t="s">
        <v>625</v>
      </c>
      <c r="C102" s="0" t="n">
        <v>18.225</v>
      </c>
      <c r="D102" s="0" t="n">
        <v>14.696</v>
      </c>
      <c r="E102" s="0" t="n">
        <v>18.132</v>
      </c>
      <c r="F102" s="0" t="n">
        <v>18</v>
      </c>
    </row>
    <row r="103" customFormat="false" ht="12.75" hidden="false" customHeight="false" outlineLevel="0" collapsed="false">
      <c r="A103" s="0" t="s">
        <v>363</v>
      </c>
      <c r="B103" s="0" t="s">
        <v>629</v>
      </c>
      <c r="C103" s="0" t="n">
        <v>2.636</v>
      </c>
      <c r="D103" s="0" t="n">
        <v>2.949</v>
      </c>
      <c r="E103" s="0" t="n">
        <v>1.866</v>
      </c>
      <c r="F103" s="0" t="n">
        <v>18</v>
      </c>
    </row>
    <row r="104" customFormat="false" ht="12.75" hidden="false" customHeight="false" outlineLevel="0" collapsed="false">
      <c r="A104" s="0" t="s">
        <v>363</v>
      </c>
      <c r="B104" s="0" t="s">
        <v>631</v>
      </c>
      <c r="C104" s="0" t="n">
        <v>18.643</v>
      </c>
      <c r="D104" s="0" t="n">
        <v>16.703</v>
      </c>
      <c r="E104" s="0" t="n">
        <v>17.906</v>
      </c>
      <c r="F104" s="0" t="n">
        <v>18</v>
      </c>
    </row>
    <row r="105" customFormat="false" ht="12.75" hidden="false" customHeight="false" outlineLevel="0" collapsed="false">
      <c r="A105" s="0" t="s">
        <v>363</v>
      </c>
      <c r="B105" s="0" t="s">
        <v>635</v>
      </c>
      <c r="C105" s="0" t="n">
        <v>7.102</v>
      </c>
      <c r="D105" s="0" t="n">
        <v>3.497</v>
      </c>
      <c r="E105" s="0" t="n">
        <v>2.791</v>
      </c>
      <c r="F105" s="0" t="n">
        <v>18</v>
      </c>
    </row>
    <row r="106" customFormat="false" ht="12.75" hidden="false" customHeight="false" outlineLevel="0" collapsed="false">
      <c r="A106" s="0" t="s">
        <v>363</v>
      </c>
      <c r="B106" s="0" t="s">
        <v>637</v>
      </c>
      <c r="C106" s="0" t="n">
        <v>15.47</v>
      </c>
      <c r="D106" s="0" t="n">
        <v>14.899</v>
      </c>
      <c r="E106" s="0" t="n">
        <v>25.108</v>
      </c>
      <c r="F106" s="0" t="n">
        <v>18</v>
      </c>
    </row>
    <row r="107" customFormat="false" ht="12.75" hidden="false" customHeight="false" outlineLevel="0" collapsed="false">
      <c r="A107" s="0" t="s">
        <v>363</v>
      </c>
      <c r="B107" s="0" t="s">
        <v>650</v>
      </c>
      <c r="C107" s="0" t="n">
        <v>60.407</v>
      </c>
      <c r="D107" s="0" t="n">
        <v>3.922</v>
      </c>
      <c r="E107" s="0" t="n">
        <v>19.048</v>
      </c>
      <c r="F107" s="0" t="n">
        <v>18</v>
      </c>
    </row>
    <row r="108" customFormat="false" ht="12.75" hidden="false" customHeight="false" outlineLevel="0" collapsed="false">
      <c r="A108" s="0" t="s">
        <v>363</v>
      </c>
      <c r="B108" s="0" t="s">
        <v>639</v>
      </c>
      <c r="C108" s="0" t="n">
        <v>0.158</v>
      </c>
      <c r="D108" s="0" t="n">
        <v>0.01</v>
      </c>
      <c r="E108" s="0" t="n">
        <v>0</v>
      </c>
      <c r="F108" s="0" t="n">
        <v>18</v>
      </c>
    </row>
    <row r="109" customFormat="false" ht="12.75" hidden="false" customHeight="false" outlineLevel="0" collapsed="false">
      <c r="A109" s="0" t="s">
        <v>363</v>
      </c>
      <c r="B109" s="0" t="s">
        <v>653</v>
      </c>
      <c r="C109" s="0" t="n">
        <v>10.007</v>
      </c>
      <c r="D109" s="0" t="n">
        <v>2.452</v>
      </c>
      <c r="E109" s="0" t="n">
        <v>19.847</v>
      </c>
      <c r="F109" s="0" t="n">
        <v>18</v>
      </c>
    </row>
    <row r="110" customFormat="false" ht="12.75" hidden="false" customHeight="false" outlineLevel="0" collapsed="false">
      <c r="A110" s="0" t="s">
        <v>363</v>
      </c>
      <c r="B110" s="0" t="s">
        <v>641</v>
      </c>
      <c r="C110" s="0" t="n">
        <v>84.287</v>
      </c>
      <c r="D110" s="0" t="n">
        <v>93.155</v>
      </c>
      <c r="E110" s="0" t="n">
        <v>86.707</v>
      </c>
      <c r="F110" s="0" t="n">
        <v>18</v>
      </c>
    </row>
    <row r="111" customFormat="false" ht="12.75" hidden="false" customHeight="false" outlineLevel="0" collapsed="false">
      <c r="A111" s="0" t="s">
        <v>363</v>
      </c>
      <c r="B111" s="0" t="s">
        <v>648</v>
      </c>
      <c r="C111" s="0" t="n">
        <v>10.251</v>
      </c>
      <c r="D111" s="0" t="n">
        <v>5.502</v>
      </c>
      <c r="E111" s="0" t="n">
        <v>7.348</v>
      </c>
      <c r="F111" s="0" t="n">
        <v>18</v>
      </c>
    </row>
    <row r="112" customFormat="false" ht="12.75" hidden="false" customHeight="false" outlineLevel="0" collapsed="false">
      <c r="A112" s="0" t="s">
        <v>363</v>
      </c>
      <c r="B112" s="0" t="s">
        <v>644</v>
      </c>
      <c r="C112" s="0" t="n">
        <v>5.954</v>
      </c>
      <c r="D112" s="0" t="n">
        <v>4.501</v>
      </c>
      <c r="E112" s="0" t="n">
        <v>5.274</v>
      </c>
      <c r="F112" s="0" t="n">
        <v>18</v>
      </c>
    </row>
    <row r="113" customFormat="false" ht="12.75" hidden="false" customHeight="false" outlineLevel="0" collapsed="false">
      <c r="A113" s="0" t="s">
        <v>363</v>
      </c>
      <c r="B113" s="0" t="s">
        <v>646</v>
      </c>
      <c r="C113" s="0" t="n">
        <v>12.416</v>
      </c>
      <c r="D113" s="0" t="n">
        <v>17.004</v>
      </c>
      <c r="E113" s="0" t="n">
        <v>8.114</v>
      </c>
      <c r="F113" s="0" t="n">
        <v>18</v>
      </c>
    </row>
    <row r="114" customFormat="false" ht="12.75" hidden="false" customHeight="false" outlineLevel="0" collapsed="false">
      <c r="A114" s="0" t="s">
        <v>363</v>
      </c>
      <c r="B114" s="0" t="s">
        <v>655</v>
      </c>
      <c r="C114" s="0" t="n">
        <v>7.056</v>
      </c>
      <c r="D114" s="0" t="n">
        <v>5.242</v>
      </c>
      <c r="E114" s="0" t="n">
        <v>4.306</v>
      </c>
      <c r="F114" s="0" t="n">
        <v>18</v>
      </c>
    </row>
    <row r="115" customFormat="false" ht="12.75" hidden="false" customHeight="false" outlineLevel="0" collapsed="false">
      <c r="A115" s="0" t="s">
        <v>363</v>
      </c>
      <c r="B115" s="0" t="s">
        <v>657</v>
      </c>
      <c r="C115" s="0" t="n">
        <v>7.525</v>
      </c>
      <c r="D115" s="0" t="n">
        <v>4.098</v>
      </c>
      <c r="E115" s="0" t="n">
        <v>3.723</v>
      </c>
      <c r="F115" s="0" t="n">
        <v>18</v>
      </c>
    </row>
    <row r="116" customFormat="false" ht="12.75" hidden="false" customHeight="false" outlineLevel="0" collapsed="false">
      <c r="A116" s="0" t="s">
        <v>363</v>
      </c>
      <c r="B116" s="0" t="s">
        <v>659</v>
      </c>
      <c r="C116" s="0" t="n">
        <v>95.316</v>
      </c>
      <c r="D116" s="0" t="n">
        <v>49.22</v>
      </c>
      <c r="E116" s="0" t="n">
        <v>55.242</v>
      </c>
      <c r="F116" s="0" t="n">
        <v>18</v>
      </c>
    </row>
    <row r="117" customFormat="false" ht="12.75" hidden="false" customHeight="false" outlineLevel="0" collapsed="false">
      <c r="A117" s="0" t="s">
        <v>363</v>
      </c>
      <c r="B117" s="0" t="s">
        <v>661</v>
      </c>
      <c r="C117" s="0" t="n">
        <v>131.897</v>
      </c>
      <c r="D117" s="0" t="n">
        <v>52.77</v>
      </c>
      <c r="E117" s="0" t="n">
        <v>59.962</v>
      </c>
      <c r="F117" s="0" t="n">
        <v>18</v>
      </c>
    </row>
    <row r="118" customFormat="false" ht="12.75" hidden="false" customHeight="false" outlineLevel="0" collapsed="false">
      <c r="A118" s="0" t="s">
        <v>363</v>
      </c>
      <c r="B118" s="0" t="s">
        <v>663</v>
      </c>
      <c r="C118" s="0" t="n">
        <v>129.592</v>
      </c>
      <c r="D118" s="0" t="n">
        <v>44.967</v>
      </c>
      <c r="E118" s="0" t="n">
        <v>68.004</v>
      </c>
      <c r="F118" s="0" t="n">
        <v>18</v>
      </c>
    </row>
    <row r="119" customFormat="false" ht="12.75" hidden="false" customHeight="false" outlineLevel="0" collapsed="false">
      <c r="A119" s="0" t="s">
        <v>363</v>
      </c>
      <c r="B119" s="0" t="s">
        <v>666</v>
      </c>
      <c r="C119" s="0" t="n">
        <v>3.684</v>
      </c>
      <c r="D119" s="0" t="n">
        <v>1.018</v>
      </c>
      <c r="E119" s="0" t="n">
        <v>2.57</v>
      </c>
      <c r="F119" s="0" t="n">
        <v>18</v>
      </c>
    </row>
    <row r="120" customFormat="false" ht="12.75" hidden="false" customHeight="false" outlineLevel="0" collapsed="false">
      <c r="A120" s="0" t="s">
        <v>363</v>
      </c>
      <c r="B120" s="0" t="s">
        <v>668</v>
      </c>
      <c r="C120" s="0" t="n">
        <v>45.306</v>
      </c>
      <c r="D120" s="0" t="n">
        <v>-35.256</v>
      </c>
      <c r="E120" s="0" t="n">
        <v>-0.399</v>
      </c>
      <c r="F120" s="0" t="n">
        <v>18</v>
      </c>
    </row>
    <row r="121" customFormat="false" ht="12.75" hidden="false" customHeight="false" outlineLevel="0" collapsed="false">
      <c r="A121" s="0" t="s">
        <v>363</v>
      </c>
      <c r="B121" s="0" t="s">
        <v>670</v>
      </c>
      <c r="C121" s="0" t="n">
        <v>-0.623</v>
      </c>
      <c r="D121" s="0" t="n">
        <v>0</v>
      </c>
      <c r="E121" s="0" t="n">
        <v>0</v>
      </c>
      <c r="F121" s="0" t="n">
        <v>18</v>
      </c>
    </row>
    <row r="122" customFormat="false" ht="12.75" hidden="false" customHeight="false" outlineLevel="0" collapsed="false">
      <c r="A122" s="0" t="s">
        <v>363</v>
      </c>
      <c r="B122" s="0" t="s">
        <v>693</v>
      </c>
      <c r="C122" s="0" t="n">
        <v>-0.842</v>
      </c>
      <c r="D122" s="0" t="n">
        <v>0.055</v>
      </c>
      <c r="E122" s="0" t="n">
        <v>0.728</v>
      </c>
      <c r="F122" s="0" t="n">
        <v>18</v>
      </c>
    </row>
    <row r="123" customFormat="false" ht="12.75" hidden="false" customHeight="false" outlineLevel="0" collapsed="false">
      <c r="A123" s="0" t="s">
        <v>363</v>
      </c>
      <c r="B123" s="0" t="s">
        <v>672</v>
      </c>
      <c r="C123" s="0" t="n">
        <v>66.623</v>
      </c>
      <c r="D123" s="0" t="n">
        <v>64.351</v>
      </c>
      <c r="E123" s="0" t="n">
        <v>63.825</v>
      </c>
      <c r="F123" s="0" t="n">
        <v>18</v>
      </c>
    </row>
    <row r="124" customFormat="false" ht="12.75" hidden="false" customHeight="false" outlineLevel="0" collapsed="false">
      <c r="A124" s="0" t="s">
        <v>363</v>
      </c>
      <c r="B124" s="0" t="s">
        <v>674</v>
      </c>
      <c r="C124" s="0" t="n">
        <v>101.478</v>
      </c>
      <c r="D124" s="0" t="n">
        <v>38.593</v>
      </c>
      <c r="E124" s="0" t="n">
        <v>53</v>
      </c>
      <c r="F124" s="0" t="n">
        <v>18</v>
      </c>
    </row>
    <row r="125" customFormat="false" ht="12.75" hidden="false" customHeight="false" outlineLevel="0" collapsed="false">
      <c r="A125" s="0" t="s">
        <v>363</v>
      </c>
      <c r="B125" s="0" t="s">
        <v>676</v>
      </c>
      <c r="C125" s="0" t="n">
        <v>13.747</v>
      </c>
      <c r="D125" s="0" t="n">
        <v>2.003</v>
      </c>
      <c r="E125" s="0" t="n">
        <v>2.803</v>
      </c>
      <c r="F125" s="0" t="n">
        <v>18</v>
      </c>
    </row>
    <row r="126" customFormat="false" ht="12.75" hidden="false" customHeight="false" outlineLevel="0" collapsed="false">
      <c r="A126" s="0" t="s">
        <v>363</v>
      </c>
      <c r="B126" s="0" t="s">
        <v>679</v>
      </c>
      <c r="C126" s="0" t="n">
        <v>31.916</v>
      </c>
      <c r="D126" s="0" t="n">
        <v>-42.11</v>
      </c>
      <c r="E126" s="0" t="n">
        <v>-14.782</v>
      </c>
      <c r="F126" s="0" t="n">
        <v>18</v>
      </c>
    </row>
    <row r="127" customFormat="false" ht="12.75" hidden="false" customHeight="false" outlineLevel="0" collapsed="false">
      <c r="A127" s="0" t="s">
        <v>363</v>
      </c>
      <c r="B127" s="0" t="s">
        <v>681</v>
      </c>
      <c r="C127" s="0" t="n">
        <v>0</v>
      </c>
      <c r="D127" s="0" t="n">
        <v>0</v>
      </c>
      <c r="E127" s="0" t="n">
        <v>0</v>
      </c>
      <c r="F127" s="0" t="n">
        <v>18</v>
      </c>
    </row>
    <row r="128" customFormat="false" ht="12.75" hidden="false" customHeight="false" outlineLevel="0" collapsed="false">
      <c r="A128" s="0" t="s">
        <v>363</v>
      </c>
      <c r="B128" s="0" t="s">
        <v>683</v>
      </c>
      <c r="C128" s="0" t="n">
        <v>-0.923</v>
      </c>
      <c r="D128" s="0" t="n">
        <v>0.374</v>
      </c>
      <c r="E128" s="0" t="n">
        <v>0.052</v>
      </c>
      <c r="F128" s="0" t="n">
        <v>18</v>
      </c>
    </row>
    <row r="129" customFormat="false" ht="12.75" hidden="false" customHeight="false" outlineLevel="0" collapsed="false">
      <c r="A129" s="0" t="s">
        <v>363</v>
      </c>
      <c r="B129" s="0" t="s">
        <v>685</v>
      </c>
      <c r="C129" s="0" t="n">
        <v>60.991</v>
      </c>
      <c r="D129" s="0" t="n">
        <v>-10.866</v>
      </c>
      <c r="E129" s="0" t="n">
        <v>16.534</v>
      </c>
      <c r="F129" s="0" t="n">
        <v>18</v>
      </c>
    </row>
    <row r="130" customFormat="false" ht="12.75" hidden="false" customHeight="false" outlineLevel="0" collapsed="false">
      <c r="A130" s="0" t="s">
        <v>363</v>
      </c>
      <c r="B130" s="0" t="s">
        <v>688</v>
      </c>
      <c r="C130" s="0" t="n">
        <v>6.348</v>
      </c>
      <c r="D130" s="0" t="n">
        <v>3.935</v>
      </c>
      <c r="E130" s="0" t="n">
        <v>5.291</v>
      </c>
      <c r="F130" s="0" t="n">
        <v>18</v>
      </c>
    </row>
    <row r="131" customFormat="false" ht="12.75" hidden="false" customHeight="false" outlineLevel="0" collapsed="false">
      <c r="A131" s="0" t="s">
        <v>363</v>
      </c>
      <c r="B131" s="0" t="s">
        <v>690</v>
      </c>
      <c r="C131" s="0" t="n">
        <v>215.094</v>
      </c>
      <c r="D131" s="0" t="n">
        <v>233.274</v>
      </c>
      <c r="E131" s="0" t="n">
        <v>173.345</v>
      </c>
      <c r="F131" s="0" t="n">
        <v>18</v>
      </c>
    </row>
    <row r="132" customFormat="false" ht="12.75" hidden="false" customHeight="false" outlineLevel="0" collapsed="false">
      <c r="A132" s="0" t="s">
        <v>363</v>
      </c>
      <c r="B132" s="0" t="s">
        <v>697</v>
      </c>
      <c r="C132" s="0" t="n">
        <v>1.477</v>
      </c>
      <c r="D132" s="0" t="n">
        <v>-13.847</v>
      </c>
      <c r="E132" s="0" t="n">
        <v>-6.399</v>
      </c>
      <c r="F132" s="0" t="n">
        <v>18</v>
      </c>
    </row>
    <row r="133" customFormat="false" ht="12.75" hidden="false" customHeight="false" outlineLevel="0" collapsed="false">
      <c r="A133" s="0" t="s">
        <v>363</v>
      </c>
      <c r="B133" s="0" t="s">
        <v>700</v>
      </c>
      <c r="C133" s="0" t="n">
        <v>5.521</v>
      </c>
      <c r="D133" s="0" t="n">
        <v>3.997</v>
      </c>
      <c r="E133" s="0" t="n">
        <v>2.427</v>
      </c>
      <c r="F133" s="0" t="n">
        <v>18</v>
      </c>
    </row>
    <row r="134" customFormat="false" ht="12.75" hidden="false" customHeight="false" outlineLevel="0" collapsed="false">
      <c r="A134" s="0" t="s">
        <v>363</v>
      </c>
      <c r="B134" s="0" t="s">
        <v>702</v>
      </c>
      <c r="C134" s="0" t="n">
        <v>17.355</v>
      </c>
      <c r="D134" s="0" t="n">
        <v>26.335</v>
      </c>
      <c r="E134" s="0" t="n">
        <v>27.38</v>
      </c>
      <c r="F134" s="0" t="n">
        <v>18</v>
      </c>
    </row>
    <row r="135" customFormat="false" ht="12.75" hidden="false" customHeight="false" outlineLevel="0" collapsed="false">
      <c r="A135" s="0" t="s">
        <v>363</v>
      </c>
      <c r="B135" s="0" t="s">
        <v>695</v>
      </c>
      <c r="C135" s="0" t="n">
        <v>3.812</v>
      </c>
      <c r="D135" s="0" t="n">
        <v>9.723</v>
      </c>
      <c r="E135" s="0" t="n">
        <v>1.879</v>
      </c>
      <c r="F135" s="0" t="n">
        <v>18</v>
      </c>
    </row>
    <row r="136" customFormat="false" ht="12.75" hidden="false" customHeight="false" outlineLevel="0" collapsed="false">
      <c r="A136" s="0" t="s">
        <v>363</v>
      </c>
      <c r="B136" s="0" t="s">
        <v>704</v>
      </c>
      <c r="C136" s="0" t="n">
        <v>14.045</v>
      </c>
      <c r="D136" s="0" t="n">
        <v>7.499</v>
      </c>
      <c r="E136" s="0" t="n">
        <v>10.983</v>
      </c>
      <c r="F136" s="0" t="n">
        <v>18</v>
      </c>
    </row>
    <row r="137" customFormat="false" ht="12.75" hidden="false" customHeight="false" outlineLevel="0" collapsed="false">
      <c r="A137" s="0" t="s">
        <v>363</v>
      </c>
      <c r="B137" s="0" t="s">
        <v>706</v>
      </c>
      <c r="C137" s="0" t="n">
        <v>9.469</v>
      </c>
      <c r="D137" s="0" t="n">
        <v>5.825</v>
      </c>
      <c r="E137" s="0" t="n">
        <v>7.166</v>
      </c>
      <c r="F137" s="0" t="n">
        <v>18</v>
      </c>
    </row>
    <row r="138" customFormat="false" ht="12.75" hidden="false" customHeight="false" outlineLevel="0" collapsed="false">
      <c r="A138" s="0" t="s">
        <v>363</v>
      </c>
      <c r="B138" s="0" t="s">
        <v>708</v>
      </c>
      <c r="C138" s="0" t="n">
        <v>0</v>
      </c>
      <c r="D138" s="0" t="n">
        <v>0</v>
      </c>
      <c r="E138" s="0" t="n">
        <v>0</v>
      </c>
      <c r="F138" s="0" t="n">
        <v>18</v>
      </c>
    </row>
    <row r="139" customFormat="false" ht="12.75" hidden="false" customHeight="false" outlineLevel="0" collapsed="false">
      <c r="A139" s="0" t="s">
        <v>363</v>
      </c>
      <c r="B139" s="0" t="s">
        <v>710</v>
      </c>
      <c r="C139" s="0" t="n">
        <v>0.157</v>
      </c>
      <c r="D139" s="0" t="n">
        <v>0.065</v>
      </c>
      <c r="E139" s="0" t="n">
        <v>0.002</v>
      </c>
      <c r="F139" s="0" t="n">
        <v>18</v>
      </c>
    </row>
    <row r="140" customFormat="false" ht="12.75" hidden="false" customHeight="false" outlineLevel="0" collapsed="false">
      <c r="A140" s="0" t="s">
        <v>363</v>
      </c>
      <c r="B140" s="0" t="s">
        <v>712</v>
      </c>
      <c r="C140" s="0" t="n">
        <v>3.257</v>
      </c>
      <c r="D140" s="0" t="n">
        <v>6.232</v>
      </c>
      <c r="E140" s="0" t="n">
        <v>3.248</v>
      </c>
      <c r="F140" s="0" t="n">
        <v>18</v>
      </c>
    </row>
    <row r="141" customFormat="false" ht="12.75" hidden="false" customHeight="false" outlineLevel="0" collapsed="false">
      <c r="A141" s="0" t="s">
        <v>363</v>
      </c>
      <c r="B141" s="0" t="s">
        <v>714</v>
      </c>
      <c r="C141" s="0" t="n">
        <v>1.864</v>
      </c>
      <c r="D141" s="0" t="n">
        <v>3.967</v>
      </c>
      <c r="E141" s="0" t="n">
        <v>2.135</v>
      </c>
      <c r="F141" s="0" t="n">
        <v>18</v>
      </c>
    </row>
    <row r="142" customFormat="false" ht="12.75" hidden="false" customHeight="false" outlineLevel="0" collapsed="false">
      <c r="A142" s="0" t="s">
        <v>363</v>
      </c>
      <c r="B142" s="0" t="s">
        <v>716</v>
      </c>
      <c r="C142" s="0" t="n">
        <v>7.075</v>
      </c>
      <c r="D142" s="0" t="n">
        <v>11.034</v>
      </c>
      <c r="E142" s="0" t="n">
        <v>6.373</v>
      </c>
      <c r="F142" s="0" t="n">
        <v>18</v>
      </c>
    </row>
    <row r="143" customFormat="false" ht="12.75" hidden="false" customHeight="false" outlineLevel="0" collapsed="false">
      <c r="A143" s="0" t="s">
        <v>363</v>
      </c>
      <c r="B143" s="0" t="s">
        <v>718</v>
      </c>
      <c r="C143" s="0" t="n">
        <v>4.831</v>
      </c>
      <c r="D143" s="0" t="n">
        <v>4.919</v>
      </c>
      <c r="E143" s="0" t="n">
        <v>4.016</v>
      </c>
      <c r="F143" s="0" t="n">
        <v>18</v>
      </c>
    </row>
    <row r="144" customFormat="false" ht="12.75" hidden="false" customHeight="false" outlineLevel="0" collapsed="false">
      <c r="A144" s="0" t="s">
        <v>363</v>
      </c>
      <c r="B144" s="0" t="s">
        <v>720</v>
      </c>
      <c r="C144" s="0" t="n">
        <v>5.256</v>
      </c>
      <c r="D144" s="0" t="n">
        <v>6.922</v>
      </c>
      <c r="E144" s="0" t="n">
        <v>4.166</v>
      </c>
      <c r="F144" s="0" t="n">
        <v>18</v>
      </c>
    </row>
    <row r="145" customFormat="false" ht="12.75" hidden="false" customHeight="false" outlineLevel="0" collapsed="false">
      <c r="A145" s="0" t="s">
        <v>363</v>
      </c>
      <c r="B145" s="0" t="s">
        <v>722</v>
      </c>
      <c r="C145" s="0" t="n">
        <v>4.436</v>
      </c>
      <c r="D145" s="0" t="n">
        <v>-0.452</v>
      </c>
      <c r="E145" s="0" t="n">
        <v>5.464</v>
      </c>
      <c r="F145" s="0" t="n">
        <v>18</v>
      </c>
    </row>
    <row r="146" customFormat="false" ht="12.75" hidden="false" customHeight="false" outlineLevel="0" collapsed="false">
      <c r="A146" s="0" t="s">
        <v>363</v>
      </c>
      <c r="B146" s="0" t="s">
        <v>724</v>
      </c>
      <c r="C146" s="0" t="n">
        <v>123.607</v>
      </c>
      <c r="D146" s="0" t="n">
        <v>-55.558</v>
      </c>
      <c r="E146" s="0" t="n">
        <v>-2.142</v>
      </c>
      <c r="F146" s="0" t="n">
        <v>18</v>
      </c>
    </row>
    <row r="147" customFormat="false" ht="12.75" hidden="false" customHeight="false" outlineLevel="0" collapsed="false">
      <c r="A147" s="0" t="s">
        <v>363</v>
      </c>
      <c r="B147" s="0" t="s">
        <v>727</v>
      </c>
      <c r="C147" s="0" t="n">
        <v>22.685</v>
      </c>
      <c r="D147" s="0" t="n">
        <v>-5.998</v>
      </c>
      <c r="E147" s="0" t="n">
        <v>1.968</v>
      </c>
      <c r="F147" s="0" t="n">
        <v>18</v>
      </c>
    </row>
    <row r="148" customFormat="false" ht="12.75" hidden="false" customHeight="false" outlineLevel="0" collapsed="false">
      <c r="A148" s="0" t="s">
        <v>363</v>
      </c>
      <c r="B148" s="0" t="s">
        <v>730</v>
      </c>
      <c r="C148" s="0" t="n">
        <v>-1.612</v>
      </c>
      <c r="D148" s="0" t="n">
        <v>0</v>
      </c>
      <c r="E148" s="0" t="n">
        <v>0</v>
      </c>
      <c r="F148" s="0" t="n">
        <v>18</v>
      </c>
    </row>
    <row r="149" customFormat="false" ht="12.75" hidden="false" customHeight="false" outlineLevel="0" collapsed="false">
      <c r="A149" s="0" t="s">
        <v>363</v>
      </c>
      <c r="B149" s="0" t="s">
        <v>1179</v>
      </c>
      <c r="C149" s="0" t="n">
        <v>0.655</v>
      </c>
      <c r="D149" s="0" t="n">
        <v>1.394</v>
      </c>
      <c r="E149" s="0" t="n">
        <v>0.353</v>
      </c>
      <c r="F149" s="0" t="n">
        <v>18</v>
      </c>
    </row>
    <row r="150" customFormat="false" ht="12.75" hidden="false" customHeight="false" outlineLevel="0" collapsed="false">
      <c r="A150" s="0" t="s">
        <v>363</v>
      </c>
      <c r="B150" s="0" t="s">
        <v>1201</v>
      </c>
      <c r="C150" s="0" t="n">
        <v>3.554</v>
      </c>
      <c r="D150" s="0" t="n">
        <v>2.661</v>
      </c>
      <c r="E150" s="0" t="n">
        <v>3.063</v>
      </c>
      <c r="F150" s="0" t="n">
        <v>18</v>
      </c>
    </row>
    <row r="151" customFormat="false" ht="12.75" hidden="false" customHeight="false" outlineLevel="0" collapsed="false">
      <c r="A151" s="0" t="s">
        <v>363</v>
      </c>
      <c r="B151" s="0" t="s">
        <v>1204</v>
      </c>
      <c r="C151" s="0" t="n">
        <v>7.87</v>
      </c>
      <c r="D151" s="0" t="n">
        <v>1.321</v>
      </c>
      <c r="E151" s="0" t="n">
        <v>3.179</v>
      </c>
      <c r="F151" s="0" t="n">
        <v>18</v>
      </c>
    </row>
    <row r="152" customFormat="false" ht="12.75" hidden="false" customHeight="false" outlineLevel="0" collapsed="false">
      <c r="A152" s="0" t="s">
        <v>363</v>
      </c>
      <c r="B152" s="0" t="s">
        <v>1209</v>
      </c>
      <c r="C152" s="0" t="n">
        <v>0</v>
      </c>
      <c r="D152" s="0" t="n">
        <v>0</v>
      </c>
      <c r="E152" s="0" t="n">
        <v>0</v>
      </c>
      <c r="F152" s="0" t="n">
        <v>18</v>
      </c>
    </row>
    <row r="153" customFormat="false" ht="12.75" hidden="false" customHeight="false" outlineLevel="0" collapsed="false">
      <c r="A153" s="0" t="s">
        <v>363</v>
      </c>
      <c r="B153" s="0" t="s">
        <v>1213</v>
      </c>
      <c r="C153" s="0" t="n">
        <v>0</v>
      </c>
      <c r="D153" s="0" t="n">
        <v>0</v>
      </c>
      <c r="E153" s="0" t="n">
        <v>0</v>
      </c>
      <c r="F153" s="0" t="n">
        <v>18</v>
      </c>
    </row>
    <row r="154" customFormat="false" ht="12.75" hidden="false" customHeight="false" outlineLevel="0" collapsed="false">
      <c r="A154" s="0" t="s">
        <v>363</v>
      </c>
      <c r="B154" s="0" t="s">
        <v>1182</v>
      </c>
      <c r="C154" s="0" t="n">
        <v>10.701</v>
      </c>
      <c r="D154" s="0" t="n">
        <v>8.458</v>
      </c>
      <c r="E154" s="0" t="n">
        <v>18.58</v>
      </c>
      <c r="F154" s="0" t="n">
        <v>18</v>
      </c>
    </row>
    <row r="155" customFormat="false" ht="12.75" hidden="false" customHeight="false" outlineLevel="0" collapsed="false">
      <c r="A155" s="0" t="s">
        <v>363</v>
      </c>
      <c r="B155" s="0" t="s">
        <v>1184</v>
      </c>
      <c r="C155" s="0" t="n">
        <v>9.587</v>
      </c>
      <c r="D155" s="0" t="n">
        <v>7.243</v>
      </c>
      <c r="E155" s="0" t="n">
        <v>1.294</v>
      </c>
      <c r="F155" s="0" t="n">
        <v>18</v>
      </c>
    </row>
    <row r="156" customFormat="false" ht="12.75" hidden="false" customHeight="false" outlineLevel="0" collapsed="false">
      <c r="A156" s="0" t="s">
        <v>363</v>
      </c>
      <c r="B156" s="0" t="s">
        <v>1186</v>
      </c>
      <c r="C156" s="0" t="n">
        <v>5.302</v>
      </c>
      <c r="D156" s="0" t="n">
        <v>5.423</v>
      </c>
      <c r="E156" s="0" t="n">
        <v>4.658</v>
      </c>
      <c r="F156" s="0" t="n">
        <v>18</v>
      </c>
    </row>
    <row r="157" customFormat="false" ht="12.75" hidden="false" customHeight="false" outlineLevel="0" collapsed="false">
      <c r="A157" s="0" t="s">
        <v>363</v>
      </c>
      <c r="B157" s="0" t="s">
        <v>1189</v>
      </c>
      <c r="C157" s="0" t="n">
        <v>2.766</v>
      </c>
      <c r="D157" s="0" t="n">
        <v>3.821</v>
      </c>
      <c r="E157" s="0" t="n">
        <v>2.518</v>
      </c>
      <c r="F157" s="0" t="n">
        <v>18</v>
      </c>
    </row>
    <row r="158" customFormat="false" ht="12.75" hidden="false" customHeight="false" outlineLevel="0" collapsed="false">
      <c r="A158" s="0" t="s">
        <v>363</v>
      </c>
      <c r="B158" s="0" t="s">
        <v>1191</v>
      </c>
      <c r="C158" s="0" t="n">
        <v>2.665</v>
      </c>
      <c r="D158" s="0" t="n">
        <v>0.079</v>
      </c>
      <c r="E158" s="0" t="n">
        <v>0.881</v>
      </c>
      <c r="F158" s="0" t="n">
        <v>18</v>
      </c>
    </row>
    <row r="159" customFormat="false" ht="12.75" hidden="false" customHeight="false" outlineLevel="0" collapsed="false">
      <c r="A159" s="0" t="s">
        <v>363</v>
      </c>
      <c r="B159" s="0" t="s">
        <v>1194</v>
      </c>
      <c r="C159" s="0" t="n">
        <v>10.885</v>
      </c>
      <c r="D159" s="0" t="n">
        <v>2.082</v>
      </c>
      <c r="E159" s="0" t="n">
        <v>7.987</v>
      </c>
      <c r="F159" s="0" t="n">
        <v>18</v>
      </c>
    </row>
    <row r="160" customFormat="false" ht="12.75" hidden="false" customHeight="false" outlineLevel="0" collapsed="false">
      <c r="A160" s="0" t="s">
        <v>363</v>
      </c>
      <c r="B160" s="0" t="s">
        <v>1196</v>
      </c>
      <c r="C160" s="0" t="n">
        <v>12.381</v>
      </c>
      <c r="D160" s="0" t="n">
        <v>6.477</v>
      </c>
      <c r="E160" s="0" t="n">
        <v>5.151</v>
      </c>
      <c r="F160" s="0" t="n">
        <v>18</v>
      </c>
    </row>
    <row r="161" customFormat="false" ht="12.75" hidden="false" customHeight="false" outlineLevel="0" collapsed="false">
      <c r="A161" s="0" t="s">
        <v>363</v>
      </c>
      <c r="B161" s="0" t="s">
        <v>1199</v>
      </c>
      <c r="C161" s="0" t="n">
        <v>14.324</v>
      </c>
      <c r="D161" s="0" t="n">
        <v>11.397</v>
      </c>
      <c r="E161" s="0" t="n">
        <v>117.269</v>
      </c>
      <c r="F161" s="0" t="n">
        <v>18</v>
      </c>
    </row>
    <row r="162" customFormat="false" ht="12.75" hidden="false" customHeight="false" outlineLevel="0" collapsed="false">
      <c r="A162" s="0" t="s">
        <v>363</v>
      </c>
      <c r="B162" s="0" t="s">
        <v>732</v>
      </c>
      <c r="C162" s="0" t="n">
        <v>15.618</v>
      </c>
      <c r="D162" s="0" t="n">
        <v>17.507</v>
      </c>
      <c r="E162" s="0" t="n">
        <v>21.635</v>
      </c>
      <c r="F162" s="0" t="n">
        <v>18</v>
      </c>
    </row>
    <row r="163" customFormat="false" ht="12.75" hidden="false" customHeight="false" outlineLevel="0" collapsed="false">
      <c r="A163" s="0" t="s">
        <v>363</v>
      </c>
      <c r="B163" s="0" t="s">
        <v>734</v>
      </c>
      <c r="C163" s="0" t="n">
        <v>21.581</v>
      </c>
      <c r="D163" s="0" t="n">
        <v>15.342</v>
      </c>
      <c r="E163" s="0" t="n">
        <v>18.962</v>
      </c>
      <c r="F163" s="0" t="n">
        <v>18</v>
      </c>
    </row>
    <row r="164" customFormat="false" ht="12.75" hidden="false" customHeight="false" outlineLevel="0" collapsed="false">
      <c r="A164" s="0" t="s">
        <v>363</v>
      </c>
      <c r="B164" s="0" t="s">
        <v>736</v>
      </c>
      <c r="C164" s="0" t="n">
        <v>9.39</v>
      </c>
      <c r="D164" s="0" t="n">
        <v>3.219</v>
      </c>
      <c r="E164" s="0" t="n">
        <v>5.619</v>
      </c>
      <c r="F164" s="0" t="n">
        <v>18</v>
      </c>
    </row>
    <row r="165" customFormat="false" ht="12.75" hidden="false" customHeight="false" outlineLevel="0" collapsed="false">
      <c r="A165" s="0" t="s">
        <v>363</v>
      </c>
      <c r="B165" s="0" t="s">
        <v>738</v>
      </c>
      <c r="C165" s="0" t="n">
        <v>130.013</v>
      </c>
      <c r="D165" s="0" t="n">
        <v>74.664</v>
      </c>
      <c r="E165" s="0" t="n">
        <v>87.033</v>
      </c>
      <c r="F165" s="0" t="n">
        <v>18</v>
      </c>
    </row>
    <row r="166" customFormat="false" ht="12.75" hidden="false" customHeight="false" outlineLevel="0" collapsed="false">
      <c r="A166" s="0" t="s">
        <v>363</v>
      </c>
      <c r="B166" s="0" t="s">
        <v>740</v>
      </c>
      <c r="C166" s="0" t="n">
        <v>-11.659</v>
      </c>
      <c r="D166" s="0" t="n">
        <v>-14.525</v>
      </c>
      <c r="E166" s="0" t="n">
        <v>-16.419</v>
      </c>
      <c r="F166" s="0" t="n">
        <v>18</v>
      </c>
    </row>
    <row r="167" customFormat="false" ht="12.75" hidden="false" customHeight="false" outlineLevel="0" collapsed="false">
      <c r="A167" s="0" t="s">
        <v>363</v>
      </c>
      <c r="B167" s="0" t="s">
        <v>742</v>
      </c>
      <c r="C167" s="0" t="n">
        <v>2.798</v>
      </c>
      <c r="D167" s="0" t="n">
        <v>-3.801</v>
      </c>
      <c r="E167" s="0" t="n">
        <v>-1.226</v>
      </c>
      <c r="F167" s="0" t="n">
        <v>18</v>
      </c>
    </row>
    <row r="168" customFormat="false" ht="12.75" hidden="false" customHeight="false" outlineLevel="0" collapsed="false">
      <c r="A168" s="0" t="s">
        <v>363</v>
      </c>
      <c r="B168" s="0" t="s">
        <v>745</v>
      </c>
      <c r="C168" s="0" t="n">
        <v>4.235</v>
      </c>
      <c r="D168" s="0" t="n">
        <v>2.998</v>
      </c>
      <c r="E168" s="0" t="n">
        <v>3.679</v>
      </c>
      <c r="F168" s="0" t="n">
        <v>18</v>
      </c>
    </row>
    <row r="169" customFormat="false" ht="12.75" hidden="false" customHeight="false" outlineLevel="0" collapsed="false">
      <c r="A169" s="0" t="s">
        <v>363</v>
      </c>
      <c r="B169" s="0" t="s">
        <v>747</v>
      </c>
      <c r="C169" s="0" t="n">
        <v>8.1</v>
      </c>
      <c r="D169" s="0" t="n">
        <v>-4.545</v>
      </c>
      <c r="E169" s="0" t="n">
        <v>0.67</v>
      </c>
      <c r="F169" s="0" t="n">
        <v>18</v>
      </c>
    </row>
    <row r="170" customFormat="false" ht="12.75" hidden="false" customHeight="false" outlineLevel="0" collapsed="false">
      <c r="A170" s="0" t="s">
        <v>363</v>
      </c>
      <c r="B170" s="0" t="s">
        <v>749</v>
      </c>
      <c r="C170" s="0" t="n">
        <v>4.62</v>
      </c>
      <c r="D170" s="0" t="n">
        <v>1.423</v>
      </c>
      <c r="E170" s="0" t="n">
        <v>3.051</v>
      </c>
      <c r="F170" s="0" t="n">
        <v>18</v>
      </c>
    </row>
    <row r="171" customFormat="false" ht="12.75" hidden="false" customHeight="false" outlineLevel="0" collapsed="false">
      <c r="A171" s="0" t="s">
        <v>363</v>
      </c>
      <c r="B171" s="0" t="s">
        <v>754</v>
      </c>
      <c r="C171" s="0" t="n">
        <v>-0.057</v>
      </c>
      <c r="D171" s="0" t="n">
        <v>-3.641</v>
      </c>
      <c r="E171" s="0" t="n">
        <v>-1.183</v>
      </c>
      <c r="F171" s="0" t="n">
        <v>18</v>
      </c>
    </row>
    <row r="172" customFormat="false" ht="12.75" hidden="false" customHeight="false" outlineLevel="0" collapsed="false">
      <c r="A172" s="0" t="s">
        <v>363</v>
      </c>
      <c r="B172" s="0" t="s">
        <v>751</v>
      </c>
      <c r="C172" s="0" t="n">
        <v>-3.29</v>
      </c>
      <c r="D172" s="0" t="n">
        <v>-6.229</v>
      </c>
      <c r="E172" s="0" t="n">
        <v>-0.927</v>
      </c>
      <c r="F172" s="0" t="n">
        <v>18</v>
      </c>
    </row>
    <row r="173" customFormat="false" ht="12.75" hidden="false" customHeight="false" outlineLevel="0" collapsed="false">
      <c r="A173" s="0" t="s">
        <v>363</v>
      </c>
      <c r="B173" s="0" t="s">
        <v>756</v>
      </c>
      <c r="C173" s="0" t="n">
        <v>7.15</v>
      </c>
      <c r="D173" s="0" t="n">
        <v>5.816</v>
      </c>
      <c r="E173" s="0" t="n">
        <v>4.485</v>
      </c>
      <c r="F173" s="0" t="n">
        <v>18</v>
      </c>
    </row>
    <row r="174" customFormat="false" ht="12.75" hidden="false" customHeight="false" outlineLevel="0" collapsed="false">
      <c r="A174" s="0" t="s">
        <v>363</v>
      </c>
      <c r="B174" s="0" t="s">
        <v>758</v>
      </c>
      <c r="C174" s="0" t="n">
        <v>25.219</v>
      </c>
      <c r="D174" s="0" t="n">
        <v>-126.578</v>
      </c>
      <c r="E174" s="0" t="n">
        <v>-76.082</v>
      </c>
      <c r="F174" s="0" t="n">
        <v>18</v>
      </c>
    </row>
    <row r="175" customFormat="false" ht="12.75" hidden="false" customHeight="false" outlineLevel="0" collapsed="false">
      <c r="A175" s="0" t="s">
        <v>363</v>
      </c>
      <c r="B175" s="0" t="s">
        <v>760</v>
      </c>
      <c r="C175" s="0" t="n">
        <v>101.746</v>
      </c>
      <c r="D175" s="0" t="n">
        <v>23.012</v>
      </c>
      <c r="E175" s="0" t="n">
        <v>44.586</v>
      </c>
      <c r="F175" s="0" t="n">
        <v>18</v>
      </c>
    </row>
    <row r="176" customFormat="false" ht="12.75" hidden="false" customHeight="false" outlineLevel="0" collapsed="false">
      <c r="A176" s="0" t="s">
        <v>363</v>
      </c>
      <c r="B176" s="0" t="s">
        <v>763</v>
      </c>
      <c r="C176" s="0" t="n">
        <v>1.374</v>
      </c>
      <c r="D176" s="0" t="n">
        <v>3.157</v>
      </c>
      <c r="E176" s="0" t="n">
        <v>3.09</v>
      </c>
      <c r="F176" s="0" t="n">
        <v>18</v>
      </c>
    </row>
    <row r="177" customFormat="false" ht="12.75" hidden="false" customHeight="false" outlineLevel="0" collapsed="false">
      <c r="A177" s="0" t="s">
        <v>363</v>
      </c>
      <c r="B177" s="0" t="s">
        <v>766</v>
      </c>
      <c r="C177" s="0" t="n">
        <v>78.039</v>
      </c>
      <c r="D177" s="0" t="n">
        <v>-14.402</v>
      </c>
      <c r="E177" s="0" t="n">
        <v>12.722</v>
      </c>
      <c r="F177" s="0" t="n">
        <v>18</v>
      </c>
    </row>
    <row r="178" customFormat="false" ht="12.75" hidden="false" customHeight="false" outlineLevel="0" collapsed="false">
      <c r="A178" s="0" t="s">
        <v>363</v>
      </c>
      <c r="B178" s="0" t="s">
        <v>768</v>
      </c>
      <c r="C178" s="0" t="n">
        <v>2.447</v>
      </c>
      <c r="D178" s="0" t="n">
        <v>1.797</v>
      </c>
      <c r="E178" s="0" t="n">
        <v>2.333</v>
      </c>
      <c r="F178" s="0" t="n">
        <v>18</v>
      </c>
    </row>
    <row r="179" customFormat="false" ht="12.75" hidden="false" customHeight="false" outlineLevel="0" collapsed="false">
      <c r="A179" s="0" t="s">
        <v>363</v>
      </c>
      <c r="B179" s="0" t="s">
        <v>770</v>
      </c>
      <c r="C179" s="0" t="n">
        <v>9.398</v>
      </c>
      <c r="D179" s="0" t="n">
        <v>5.829</v>
      </c>
      <c r="E179" s="0" t="n">
        <v>4.395</v>
      </c>
      <c r="F179" s="0" t="n">
        <v>18</v>
      </c>
    </row>
    <row r="180" customFormat="false" ht="12.75" hidden="false" customHeight="false" outlineLevel="0" collapsed="false">
      <c r="A180" s="0" t="s">
        <v>363</v>
      </c>
      <c r="B180" s="0" t="s">
        <v>772</v>
      </c>
      <c r="C180" s="0" t="n">
        <v>146.296</v>
      </c>
      <c r="D180" s="0" t="n">
        <v>-35.778</v>
      </c>
      <c r="E180" s="0" t="n">
        <v>-4.313</v>
      </c>
      <c r="F180" s="0" t="n">
        <v>18</v>
      </c>
    </row>
    <row r="181" customFormat="false" ht="12.75" hidden="false" customHeight="false" outlineLevel="0" collapsed="false">
      <c r="A181" s="0" t="s">
        <v>363</v>
      </c>
      <c r="B181" s="0" t="s">
        <v>775</v>
      </c>
      <c r="C181" s="0" t="n">
        <v>41.903</v>
      </c>
      <c r="D181" s="0" t="n">
        <v>-10.078</v>
      </c>
      <c r="E181" s="0" t="n">
        <v>-1.659</v>
      </c>
      <c r="F181" s="0" t="n">
        <v>18</v>
      </c>
    </row>
    <row r="182" customFormat="false" ht="12.75" hidden="false" customHeight="false" outlineLevel="0" collapsed="false">
      <c r="A182" s="0" t="s">
        <v>363</v>
      </c>
      <c r="B182" s="0" t="s">
        <v>777</v>
      </c>
      <c r="C182" s="0" t="n">
        <v>44.211</v>
      </c>
      <c r="D182" s="0" t="n">
        <v>2.603</v>
      </c>
      <c r="E182" s="0" t="n">
        <v>20.497</v>
      </c>
      <c r="F182" s="0" t="n">
        <v>18</v>
      </c>
    </row>
    <row r="183" customFormat="false" ht="12.75" hidden="false" customHeight="false" outlineLevel="0" collapsed="false">
      <c r="A183" s="0" t="s">
        <v>363</v>
      </c>
      <c r="B183" s="0" t="s">
        <v>779</v>
      </c>
      <c r="C183" s="0" t="n">
        <v>20.678</v>
      </c>
      <c r="D183" s="0" t="n">
        <v>13.466</v>
      </c>
      <c r="E183" s="0" t="n">
        <v>12.403</v>
      </c>
      <c r="F183" s="0" t="n">
        <v>18</v>
      </c>
    </row>
    <row r="184" customFormat="false" ht="12.75" hidden="false" customHeight="false" outlineLevel="0" collapsed="false">
      <c r="A184" s="0" t="s">
        <v>363</v>
      </c>
      <c r="B184" s="0" t="s">
        <v>781</v>
      </c>
      <c r="C184" s="0" t="n">
        <v>3.349</v>
      </c>
      <c r="D184" s="0" t="n">
        <v>1.127</v>
      </c>
      <c r="E184" s="0" t="n">
        <v>1.996</v>
      </c>
      <c r="F184" s="0" t="n">
        <v>18</v>
      </c>
    </row>
    <row r="185" customFormat="false" ht="12.75" hidden="false" customHeight="false" outlineLevel="0" collapsed="false">
      <c r="A185" s="0" t="s">
        <v>363</v>
      </c>
      <c r="B185" s="0" t="s">
        <v>783</v>
      </c>
      <c r="C185" s="0" t="n">
        <v>0.575</v>
      </c>
      <c r="D185" s="0" t="n">
        <v>-3.978</v>
      </c>
      <c r="E185" s="0" t="n">
        <v>-3.282</v>
      </c>
      <c r="F185" s="0" t="n">
        <v>18</v>
      </c>
    </row>
    <row r="186" customFormat="false" ht="12.75" hidden="false" customHeight="false" outlineLevel="0" collapsed="false">
      <c r="A186" s="0" t="s">
        <v>363</v>
      </c>
      <c r="B186" s="0" t="s">
        <v>785</v>
      </c>
      <c r="C186" s="0" t="n">
        <v>18.713</v>
      </c>
      <c r="D186" s="0" t="n">
        <v>7.044</v>
      </c>
      <c r="E186" s="0" t="n">
        <v>13.013</v>
      </c>
      <c r="F186" s="0" t="n">
        <v>18</v>
      </c>
    </row>
    <row r="187" customFormat="false" ht="12.75" hidden="false" customHeight="false" outlineLevel="0" collapsed="false">
      <c r="A187" s="0" t="s">
        <v>363</v>
      </c>
      <c r="B187" s="0" t="s">
        <v>787</v>
      </c>
      <c r="C187" s="0" t="n">
        <v>57.65</v>
      </c>
      <c r="D187" s="0" t="n">
        <v>63.288</v>
      </c>
      <c r="E187" s="0" t="n">
        <v>68.228</v>
      </c>
      <c r="F187" s="0" t="n">
        <v>18</v>
      </c>
    </row>
    <row r="188" customFormat="false" ht="12.75" hidden="false" customHeight="false" outlineLevel="0" collapsed="false">
      <c r="A188" s="0" t="s">
        <v>363</v>
      </c>
      <c r="B188" s="0" t="s">
        <v>789</v>
      </c>
      <c r="C188" s="0" t="n">
        <v>123.491</v>
      </c>
      <c r="D188" s="0" t="n">
        <v>109.42</v>
      </c>
      <c r="E188" s="0" t="n">
        <v>142.843</v>
      </c>
      <c r="F188" s="0" t="n">
        <v>18</v>
      </c>
    </row>
    <row r="189" customFormat="false" ht="12.75" hidden="false" customHeight="false" outlineLevel="0" collapsed="false">
      <c r="A189" s="0" t="s">
        <v>363</v>
      </c>
      <c r="B189" s="0" t="s">
        <v>792</v>
      </c>
      <c r="C189" s="0" t="n">
        <v>11.194</v>
      </c>
      <c r="D189" s="0" t="n">
        <v>9.82</v>
      </c>
      <c r="E189" s="0" t="n">
        <v>14.885</v>
      </c>
      <c r="F189" s="0" t="n">
        <v>18</v>
      </c>
    </row>
    <row r="190" customFormat="false" ht="12.75" hidden="false" customHeight="false" outlineLevel="0" collapsed="false">
      <c r="A190" s="0" t="s">
        <v>363</v>
      </c>
      <c r="B190" s="0" t="s">
        <v>794</v>
      </c>
      <c r="C190" s="0" t="n">
        <v>8.136</v>
      </c>
      <c r="D190" s="0" t="n">
        <v>-0.011</v>
      </c>
      <c r="E190" s="0" t="n">
        <v>0.186</v>
      </c>
      <c r="F190" s="0" t="n">
        <v>18</v>
      </c>
    </row>
    <row r="191" customFormat="false" ht="12.75" hidden="false" customHeight="false" outlineLevel="0" collapsed="false">
      <c r="A191" s="0" t="s">
        <v>363</v>
      </c>
      <c r="B191" s="0" t="s">
        <v>796</v>
      </c>
      <c r="C191" s="0" t="n">
        <v>100.959</v>
      </c>
      <c r="D191" s="0" t="n">
        <v>1.97</v>
      </c>
      <c r="E191" s="0" t="n">
        <v>27.385</v>
      </c>
      <c r="F191" s="0" t="n">
        <v>18</v>
      </c>
    </row>
    <row r="192" customFormat="false" ht="12.75" hidden="false" customHeight="false" outlineLevel="0" collapsed="false">
      <c r="A192" s="0" t="s">
        <v>363</v>
      </c>
      <c r="B192" s="0" t="s">
        <v>799</v>
      </c>
      <c r="C192" s="0" t="n">
        <v>1.944</v>
      </c>
      <c r="D192" s="0" t="n">
        <v>1.39</v>
      </c>
      <c r="E192" s="0" t="n">
        <v>0.002</v>
      </c>
      <c r="F192" s="0" t="n">
        <v>18</v>
      </c>
    </row>
    <row r="193" customFormat="false" ht="12.75" hidden="false" customHeight="false" outlineLevel="0" collapsed="false">
      <c r="A193" s="0" t="s">
        <v>363</v>
      </c>
      <c r="B193" s="0" t="s">
        <v>818</v>
      </c>
      <c r="C193" s="0" t="n">
        <v>36.725</v>
      </c>
      <c r="D193" s="0" t="n">
        <v>-22.384</v>
      </c>
      <c r="E193" s="0" t="n">
        <v>-9.505</v>
      </c>
      <c r="F193" s="0" t="n">
        <v>18</v>
      </c>
    </row>
    <row r="194" customFormat="false" ht="12.75" hidden="false" customHeight="false" outlineLevel="0" collapsed="false">
      <c r="A194" s="0" t="s">
        <v>363</v>
      </c>
      <c r="B194" s="0" t="s">
        <v>820</v>
      </c>
      <c r="C194" s="0" t="n">
        <v>3.142</v>
      </c>
      <c r="D194" s="0" t="n">
        <v>-30.8</v>
      </c>
      <c r="E194" s="0" t="n">
        <v>-4.29</v>
      </c>
      <c r="F194" s="0" t="n">
        <v>18</v>
      </c>
    </row>
    <row r="195" customFormat="false" ht="12.75" hidden="false" customHeight="false" outlineLevel="0" collapsed="false">
      <c r="A195" s="0" t="s">
        <v>363</v>
      </c>
      <c r="B195" s="0" t="s">
        <v>801</v>
      </c>
      <c r="C195" s="0" t="n">
        <v>10.363</v>
      </c>
      <c r="D195" s="0" t="n">
        <v>6.83</v>
      </c>
      <c r="E195" s="0" t="n">
        <v>8.847</v>
      </c>
      <c r="F195" s="0" t="n">
        <v>18</v>
      </c>
    </row>
    <row r="196" customFormat="false" ht="12.75" hidden="false" customHeight="false" outlineLevel="0" collapsed="false">
      <c r="A196" s="0" t="s">
        <v>363</v>
      </c>
      <c r="B196" s="0" t="s">
        <v>803</v>
      </c>
      <c r="C196" s="0" t="n">
        <v>7.299</v>
      </c>
      <c r="D196" s="0" t="n">
        <v>6.206</v>
      </c>
      <c r="E196" s="0" t="n">
        <v>2.735</v>
      </c>
      <c r="F196" s="0" t="n">
        <v>18</v>
      </c>
    </row>
    <row r="197" customFormat="false" ht="12.75" hidden="false" customHeight="false" outlineLevel="0" collapsed="false">
      <c r="A197" s="0" t="s">
        <v>363</v>
      </c>
      <c r="B197" s="0" t="s">
        <v>805</v>
      </c>
      <c r="C197" s="0" t="n">
        <v>5.566</v>
      </c>
      <c r="D197" s="0" t="n">
        <v>3.436</v>
      </c>
      <c r="E197" s="0" t="n">
        <v>4.347</v>
      </c>
      <c r="F197" s="0" t="n">
        <v>18</v>
      </c>
    </row>
    <row r="198" customFormat="false" ht="12.75" hidden="false" customHeight="false" outlineLevel="0" collapsed="false">
      <c r="A198" s="0" t="s">
        <v>363</v>
      </c>
      <c r="B198" s="0" t="s">
        <v>807</v>
      </c>
      <c r="C198" s="0" t="n">
        <v>12.154</v>
      </c>
      <c r="D198" s="0" t="n">
        <v>8.987</v>
      </c>
      <c r="E198" s="0" t="n">
        <v>8.709</v>
      </c>
      <c r="F198" s="0" t="n">
        <v>18</v>
      </c>
    </row>
    <row r="199" customFormat="false" ht="12.75" hidden="false" customHeight="false" outlineLevel="0" collapsed="false">
      <c r="A199" s="0" t="s">
        <v>363</v>
      </c>
      <c r="B199" s="0" t="s">
        <v>809</v>
      </c>
      <c r="C199" s="0" t="n">
        <v>9.301</v>
      </c>
      <c r="D199" s="0" t="n">
        <v>6.903</v>
      </c>
      <c r="E199" s="0" t="n">
        <v>7.567</v>
      </c>
      <c r="F199" s="0" t="n">
        <v>18</v>
      </c>
    </row>
    <row r="200" customFormat="false" ht="12.75" hidden="false" customHeight="false" outlineLevel="0" collapsed="false">
      <c r="A200" s="0" t="s">
        <v>363</v>
      </c>
      <c r="B200" s="0" t="s">
        <v>814</v>
      </c>
      <c r="C200" s="0" t="n">
        <v>7.237</v>
      </c>
      <c r="D200" s="0" t="n">
        <v>7.683</v>
      </c>
      <c r="E200" s="0" t="n">
        <v>2.788</v>
      </c>
      <c r="F200" s="0" t="n">
        <v>18</v>
      </c>
    </row>
    <row r="201" customFormat="false" ht="12.75" hidden="false" customHeight="false" outlineLevel="0" collapsed="false">
      <c r="A201" s="0" t="s">
        <v>363</v>
      </c>
      <c r="B201" s="0" t="s">
        <v>811</v>
      </c>
      <c r="C201" s="0" t="n">
        <v>-18.437</v>
      </c>
      <c r="D201" s="0" t="n">
        <v>-75.712</v>
      </c>
      <c r="E201" s="0" t="n">
        <v>-59.588</v>
      </c>
      <c r="F201" s="0" t="n">
        <v>18</v>
      </c>
    </row>
    <row r="202" customFormat="false" ht="12.75" hidden="false" customHeight="false" outlineLevel="0" collapsed="false">
      <c r="A202" s="0" t="s">
        <v>363</v>
      </c>
      <c r="B202" s="0" t="s">
        <v>816</v>
      </c>
      <c r="C202" s="0" t="n">
        <v>4.467</v>
      </c>
      <c r="D202" s="0" t="n">
        <v>-6.409</v>
      </c>
      <c r="E202" s="0" t="n">
        <v>0.762</v>
      </c>
      <c r="F202" s="0" t="n">
        <v>18</v>
      </c>
    </row>
    <row r="203" customFormat="false" ht="12.75" hidden="false" customHeight="false" outlineLevel="0" collapsed="false">
      <c r="A203" s="0" t="s">
        <v>363</v>
      </c>
      <c r="B203" s="0" t="s">
        <v>822</v>
      </c>
      <c r="C203" s="0" t="n">
        <v>46.155</v>
      </c>
      <c r="D203" s="0" t="n">
        <v>30.659</v>
      </c>
      <c r="E203" s="0" t="n">
        <v>38.191</v>
      </c>
      <c r="F203" s="0" t="n">
        <v>18</v>
      </c>
    </row>
    <row r="204" customFormat="false" ht="12.75" hidden="false" customHeight="false" outlineLevel="0" collapsed="false">
      <c r="A204" s="0" t="s">
        <v>363</v>
      </c>
      <c r="B204" s="0" t="s">
        <v>824</v>
      </c>
      <c r="C204" s="0" t="n">
        <v>98.223</v>
      </c>
      <c r="D204" s="0" t="n">
        <v>83.369</v>
      </c>
      <c r="E204" s="0" t="n">
        <v>82.803</v>
      </c>
      <c r="F204" s="0" t="n">
        <v>18</v>
      </c>
    </row>
    <row r="205" customFormat="false" ht="12.75" hidden="false" customHeight="false" outlineLevel="0" collapsed="false">
      <c r="A205" s="0" t="s">
        <v>363</v>
      </c>
      <c r="B205" s="0" t="s">
        <v>826</v>
      </c>
      <c r="C205" s="0" t="n">
        <v>175.57</v>
      </c>
      <c r="D205" s="0" t="n">
        <v>58.8</v>
      </c>
      <c r="E205" s="0" t="n">
        <v>0</v>
      </c>
      <c r="F205" s="0" t="n">
        <v>18</v>
      </c>
    </row>
    <row r="206" customFormat="false" ht="12.75" hidden="false" customHeight="false" outlineLevel="0" collapsed="false">
      <c r="A206" s="0" t="s">
        <v>363</v>
      </c>
      <c r="B206" s="0" t="s">
        <v>829</v>
      </c>
      <c r="C206" s="0" t="n">
        <v>42.26</v>
      </c>
      <c r="D206" s="0" t="n">
        <v>38.718</v>
      </c>
      <c r="E206" s="0" t="n">
        <v>42.884</v>
      </c>
      <c r="F206" s="0" t="n">
        <v>18</v>
      </c>
    </row>
    <row r="207" customFormat="false" ht="12.75" hidden="false" customHeight="false" outlineLevel="0" collapsed="false">
      <c r="A207" s="0" t="s">
        <v>363</v>
      </c>
      <c r="B207" s="0" t="s">
        <v>832</v>
      </c>
      <c r="C207" s="0" t="n">
        <v>0.629</v>
      </c>
      <c r="D207" s="0" t="n">
        <v>-0.056</v>
      </c>
      <c r="E207" s="0" t="n">
        <v>2.82</v>
      </c>
      <c r="F207" s="0" t="n">
        <v>18</v>
      </c>
    </row>
    <row r="208" customFormat="false" ht="12.75" hidden="false" customHeight="false" outlineLevel="0" collapsed="false">
      <c r="A208" s="0" t="s">
        <v>363</v>
      </c>
      <c r="B208" s="0" t="s">
        <v>834</v>
      </c>
      <c r="C208" s="0" t="n">
        <v>43.192</v>
      </c>
      <c r="D208" s="0" t="n">
        <v>1.191</v>
      </c>
      <c r="E208" s="0" t="n">
        <v>14.786</v>
      </c>
      <c r="F208" s="0" t="n">
        <v>18</v>
      </c>
    </row>
    <row r="209" customFormat="false" ht="12.75" hidden="false" customHeight="false" outlineLevel="0" collapsed="false">
      <c r="A209" s="0" t="s">
        <v>363</v>
      </c>
      <c r="B209" s="0" t="s">
        <v>836</v>
      </c>
      <c r="C209" s="0" t="n">
        <v>35.976</v>
      </c>
      <c r="D209" s="0" t="n">
        <v>-24.433</v>
      </c>
      <c r="E209" s="0" t="n">
        <v>-8.951</v>
      </c>
      <c r="F209" s="0" t="n">
        <v>18</v>
      </c>
    </row>
    <row r="210" customFormat="false" ht="12.75" hidden="false" customHeight="false" outlineLevel="0" collapsed="false">
      <c r="A210" s="0" t="s">
        <v>363</v>
      </c>
      <c r="B210" s="0" t="s">
        <v>838</v>
      </c>
      <c r="C210" s="0" t="n">
        <v>62.218</v>
      </c>
      <c r="D210" s="0" t="n">
        <v>10.877</v>
      </c>
      <c r="E210" s="0" t="n">
        <v>23.51</v>
      </c>
      <c r="F210" s="0" t="n">
        <v>18</v>
      </c>
    </row>
    <row r="211" customFormat="false" ht="12.75" hidden="false" customHeight="false" outlineLevel="0" collapsed="false">
      <c r="A211" s="0" t="s">
        <v>363</v>
      </c>
      <c r="B211" s="0" t="s">
        <v>841</v>
      </c>
      <c r="C211" s="0" t="n">
        <v>6.374</v>
      </c>
      <c r="D211" s="0" t="n">
        <v>6.083</v>
      </c>
      <c r="E211" s="0" t="n">
        <v>6.158</v>
      </c>
      <c r="F211" s="0" t="n">
        <v>18</v>
      </c>
    </row>
    <row r="212" customFormat="false" ht="12.75" hidden="false" customHeight="false" outlineLevel="0" collapsed="false">
      <c r="A212" s="0" t="s">
        <v>363</v>
      </c>
      <c r="B212" s="0" t="s">
        <v>851</v>
      </c>
      <c r="C212" s="0" t="n">
        <v>15.413</v>
      </c>
      <c r="D212" s="0" t="n">
        <v>11.935</v>
      </c>
      <c r="E212" s="0" t="n">
        <v>14.226</v>
      </c>
      <c r="F212" s="0" t="n">
        <v>18</v>
      </c>
    </row>
    <row r="213" customFormat="false" ht="12.75" hidden="false" customHeight="false" outlineLevel="0" collapsed="false">
      <c r="A213" s="0" t="s">
        <v>363</v>
      </c>
      <c r="B213" s="0" t="s">
        <v>843</v>
      </c>
      <c r="C213" s="0" t="n">
        <v>62.571</v>
      </c>
      <c r="D213" s="0" t="n">
        <v>27.385</v>
      </c>
      <c r="E213" s="0" t="n">
        <v>-5.754</v>
      </c>
      <c r="F213" s="0" t="n">
        <v>18</v>
      </c>
    </row>
    <row r="214" customFormat="false" ht="12.75" hidden="false" customHeight="false" outlineLevel="0" collapsed="false">
      <c r="A214" s="0" t="s">
        <v>363</v>
      </c>
      <c r="B214" s="0" t="s">
        <v>845</v>
      </c>
      <c r="C214" s="0" t="n">
        <v>12.867</v>
      </c>
      <c r="D214" s="0" t="n">
        <v>-28.421</v>
      </c>
      <c r="E214" s="0" t="n">
        <v>-16.49</v>
      </c>
      <c r="F214" s="0" t="n">
        <v>18</v>
      </c>
    </row>
    <row r="215" customFormat="false" ht="12.75" hidden="false" customHeight="false" outlineLevel="0" collapsed="false">
      <c r="A215" s="0" t="s">
        <v>363</v>
      </c>
      <c r="B215" s="0" t="s">
        <v>847</v>
      </c>
      <c r="C215" s="0" t="n">
        <v>45.758</v>
      </c>
      <c r="D215" s="0" t="n">
        <v>6.551</v>
      </c>
      <c r="E215" s="0" t="n">
        <v>14.813</v>
      </c>
      <c r="F215" s="0" t="n">
        <v>18</v>
      </c>
    </row>
    <row r="216" customFormat="false" ht="12.75" hidden="false" customHeight="false" outlineLevel="0" collapsed="false">
      <c r="A216" s="0" t="s">
        <v>363</v>
      </c>
      <c r="B216" s="0" t="s">
        <v>849</v>
      </c>
      <c r="C216" s="0" t="n">
        <v>2.1</v>
      </c>
      <c r="D216" s="0" t="n">
        <v>-1.889</v>
      </c>
      <c r="E216" s="0" t="n">
        <v>0.714</v>
      </c>
      <c r="F216" s="0" t="n">
        <v>18</v>
      </c>
    </row>
    <row r="217" customFormat="false" ht="12.75" hidden="false" customHeight="false" outlineLevel="0" collapsed="false">
      <c r="A217" s="0" t="s">
        <v>363</v>
      </c>
      <c r="B217" s="0" t="s">
        <v>853</v>
      </c>
      <c r="C217" s="0" t="n">
        <v>126.997</v>
      </c>
      <c r="D217" s="0" t="n">
        <v>97.499</v>
      </c>
      <c r="E217" s="0" t="n">
        <v>113.628</v>
      </c>
      <c r="F217" s="0" t="n">
        <v>18</v>
      </c>
    </row>
    <row r="218" customFormat="false" ht="12.75" hidden="false" customHeight="false" outlineLevel="0" collapsed="false">
      <c r="A218" s="0" t="s">
        <v>363</v>
      </c>
      <c r="B218" s="0" t="s">
        <v>855</v>
      </c>
      <c r="C218" s="0" t="n">
        <v>3.374</v>
      </c>
      <c r="D218" s="0" t="n">
        <v>-2.368</v>
      </c>
      <c r="E218" s="0" t="n">
        <v>-0.97</v>
      </c>
      <c r="F218" s="0" t="n">
        <v>18</v>
      </c>
    </row>
    <row r="219" customFormat="false" ht="12.75" hidden="false" customHeight="false" outlineLevel="0" collapsed="false">
      <c r="A219" s="0" t="s">
        <v>363</v>
      </c>
      <c r="B219" s="0" t="s">
        <v>857</v>
      </c>
      <c r="C219" s="0" t="n">
        <v>92.83</v>
      </c>
      <c r="D219" s="0" t="n">
        <v>-113.67</v>
      </c>
      <c r="E219" s="0" t="n">
        <v>-89.277</v>
      </c>
      <c r="F219" s="0" t="n">
        <v>18</v>
      </c>
    </row>
    <row r="220" customFormat="false" ht="12.75" hidden="false" customHeight="false" outlineLevel="0" collapsed="false">
      <c r="A220" s="0" t="s">
        <v>363</v>
      </c>
      <c r="B220" s="0" t="s">
        <v>859</v>
      </c>
      <c r="C220" s="0" t="n">
        <v>2.979</v>
      </c>
      <c r="D220" s="0" t="n">
        <v>2.095</v>
      </c>
      <c r="E220" s="0" t="n">
        <v>1.813</v>
      </c>
      <c r="F220" s="0" t="n">
        <v>18</v>
      </c>
    </row>
    <row r="221" customFormat="false" ht="12.75" hidden="false" customHeight="false" outlineLevel="0" collapsed="false">
      <c r="A221" s="0" t="s">
        <v>363</v>
      </c>
      <c r="B221" s="0" t="s">
        <v>861</v>
      </c>
      <c r="C221" s="0" t="n">
        <v>0.917</v>
      </c>
      <c r="D221" s="0" t="n">
        <v>-0.676</v>
      </c>
      <c r="E221" s="0" t="n">
        <v>0.687</v>
      </c>
      <c r="F221" s="0" t="n">
        <v>18</v>
      </c>
    </row>
    <row r="222" customFormat="false" ht="12.75" hidden="false" customHeight="false" outlineLevel="0" collapsed="false">
      <c r="A222" s="0" t="s">
        <v>363</v>
      </c>
      <c r="B222" s="0" t="s">
        <v>863</v>
      </c>
      <c r="C222" s="0" t="n">
        <v>4.22</v>
      </c>
      <c r="D222" s="0" t="n">
        <v>-1.86</v>
      </c>
      <c r="E222" s="0" t="n">
        <v>-0.06</v>
      </c>
      <c r="F222" s="0" t="n">
        <v>18</v>
      </c>
    </row>
    <row r="223" customFormat="false" ht="12.75" hidden="false" customHeight="false" outlineLevel="0" collapsed="false">
      <c r="A223" s="0" t="s">
        <v>363</v>
      </c>
      <c r="B223" s="0" t="s">
        <v>866</v>
      </c>
      <c r="C223" s="0" t="n">
        <v>1.535</v>
      </c>
      <c r="D223" s="0" t="n">
        <v>-1.11</v>
      </c>
      <c r="E223" s="0" t="n">
        <v>0.466</v>
      </c>
      <c r="F223" s="0" t="n">
        <v>18</v>
      </c>
    </row>
    <row r="224" customFormat="false" ht="12.75" hidden="false" customHeight="false" outlineLevel="0" collapsed="false">
      <c r="A224" s="0" t="s">
        <v>363</v>
      </c>
      <c r="B224" s="0" t="s">
        <v>870</v>
      </c>
      <c r="C224" s="0" t="n">
        <v>26.905</v>
      </c>
      <c r="D224" s="0" t="n">
        <v>34.591</v>
      </c>
      <c r="E224" s="0" t="n">
        <v>52.823</v>
      </c>
      <c r="F224" s="0" t="n">
        <v>18</v>
      </c>
    </row>
    <row r="225" customFormat="false" ht="12.75" hidden="false" customHeight="false" outlineLevel="0" collapsed="false">
      <c r="A225" s="0" t="s">
        <v>363</v>
      </c>
      <c r="B225" s="0" t="s">
        <v>868</v>
      </c>
      <c r="C225" s="0" t="n">
        <v>103.773</v>
      </c>
      <c r="D225" s="0" t="n">
        <v>-58.295</v>
      </c>
      <c r="E225" s="0" t="n">
        <v>-27.696</v>
      </c>
      <c r="F225" s="0" t="n">
        <v>18</v>
      </c>
    </row>
    <row r="226" customFormat="false" ht="12.75" hidden="false" customHeight="false" outlineLevel="0" collapsed="false">
      <c r="A226" s="0" t="s">
        <v>363</v>
      </c>
      <c r="B226" s="0" t="s">
        <v>873</v>
      </c>
      <c r="C226" s="0" t="n">
        <v>15.779</v>
      </c>
      <c r="D226" s="0" t="n">
        <v>9.041</v>
      </c>
      <c r="E226" s="0" t="n">
        <v>-7.734</v>
      </c>
      <c r="F226" s="0" t="n">
        <v>18</v>
      </c>
    </row>
    <row r="227" customFormat="false" ht="12.75" hidden="false" customHeight="false" outlineLevel="0" collapsed="false">
      <c r="A227" s="0" t="s">
        <v>363</v>
      </c>
      <c r="B227" s="0" t="s">
        <v>875</v>
      </c>
      <c r="C227" s="0" t="n">
        <v>154.373</v>
      </c>
      <c r="D227" s="0" t="n">
        <v>4.372</v>
      </c>
      <c r="E227" s="0" t="n">
        <v>16.785</v>
      </c>
      <c r="F227" s="0" t="n">
        <v>18</v>
      </c>
    </row>
    <row r="228" customFormat="false" ht="12.75" hidden="false" customHeight="false" outlineLevel="0" collapsed="false">
      <c r="A228" s="0" t="s">
        <v>363</v>
      </c>
      <c r="B228" s="0" t="s">
        <v>880</v>
      </c>
      <c r="C228" s="0" t="n">
        <v>2.135</v>
      </c>
      <c r="D228" s="0" t="n">
        <v>-1.305</v>
      </c>
      <c r="E228" s="0" t="n">
        <v>0.204</v>
      </c>
      <c r="F228" s="0" t="n">
        <v>18</v>
      </c>
    </row>
    <row r="229" customFormat="false" ht="12.75" hidden="false" customHeight="false" outlineLevel="0" collapsed="false">
      <c r="A229" s="0" t="s">
        <v>363</v>
      </c>
      <c r="B229" s="0" t="s">
        <v>878</v>
      </c>
      <c r="C229" s="0" t="n">
        <v>-22.823</v>
      </c>
      <c r="D229" s="0" t="n">
        <v>-71.226</v>
      </c>
      <c r="E229" s="0" t="n">
        <v>-57.708</v>
      </c>
      <c r="F229" s="0" t="n">
        <v>18</v>
      </c>
    </row>
    <row r="230" customFormat="false" ht="12.75" hidden="false" customHeight="false" outlineLevel="0" collapsed="false">
      <c r="A230" s="0" t="s">
        <v>363</v>
      </c>
      <c r="B230" s="0" t="s">
        <v>882</v>
      </c>
      <c r="C230" s="0" t="n">
        <v>85.738</v>
      </c>
      <c r="D230" s="0" t="n">
        <v>-18.867</v>
      </c>
      <c r="E230" s="0" t="n">
        <v>7.888</v>
      </c>
      <c r="F230" s="0" t="n">
        <v>18</v>
      </c>
    </row>
    <row r="231" customFormat="false" ht="12.75" hidden="false" customHeight="false" outlineLevel="0" collapsed="false">
      <c r="A231" s="0" t="s">
        <v>363</v>
      </c>
      <c r="B231" s="0" t="s">
        <v>884</v>
      </c>
      <c r="C231" s="0" t="n">
        <v>2.207</v>
      </c>
      <c r="D231" s="0" t="n">
        <v>0.474</v>
      </c>
      <c r="E231" s="0" t="n">
        <v>0.928</v>
      </c>
      <c r="F231" s="0" t="n">
        <v>18</v>
      </c>
    </row>
    <row r="232" customFormat="false" ht="12.75" hidden="false" customHeight="false" outlineLevel="0" collapsed="false">
      <c r="A232" s="0" t="s">
        <v>363</v>
      </c>
      <c r="B232" s="0" t="s">
        <v>886</v>
      </c>
      <c r="C232" s="0" t="n">
        <v>8.702</v>
      </c>
      <c r="D232" s="0" t="n">
        <v>6.272</v>
      </c>
      <c r="E232" s="0" t="n">
        <v>3.867</v>
      </c>
      <c r="F232" s="0" t="n">
        <v>18</v>
      </c>
    </row>
    <row r="233" customFormat="false" ht="12.75" hidden="false" customHeight="false" outlineLevel="0" collapsed="false">
      <c r="A233" s="0" t="s">
        <v>363</v>
      </c>
      <c r="B233" s="0" t="s">
        <v>895</v>
      </c>
      <c r="C233" s="0" t="n">
        <v>3.683</v>
      </c>
      <c r="D233" s="0" t="n">
        <v>4.623</v>
      </c>
      <c r="E233" s="0" t="n">
        <v>3.234</v>
      </c>
      <c r="F233" s="0" t="n">
        <v>18</v>
      </c>
    </row>
    <row r="234" customFormat="false" ht="12.75" hidden="false" customHeight="false" outlineLevel="0" collapsed="false">
      <c r="A234" s="0" t="s">
        <v>363</v>
      </c>
      <c r="B234" s="0" t="s">
        <v>888</v>
      </c>
      <c r="C234" s="0" t="n">
        <v>74.028</v>
      </c>
      <c r="D234" s="0" t="n">
        <v>61.553</v>
      </c>
      <c r="E234" s="0" t="n">
        <v>58.47</v>
      </c>
      <c r="F234" s="0" t="n">
        <v>18</v>
      </c>
    </row>
    <row r="235" customFormat="false" ht="12.75" hidden="false" customHeight="false" outlineLevel="0" collapsed="false">
      <c r="A235" s="0" t="s">
        <v>363</v>
      </c>
      <c r="B235" s="0" t="s">
        <v>890</v>
      </c>
      <c r="C235" s="0" t="n">
        <v>13.875</v>
      </c>
      <c r="D235" s="0" t="n">
        <v>4.143</v>
      </c>
      <c r="E235" s="0" t="n">
        <v>6.767</v>
      </c>
      <c r="F235" s="0" t="n">
        <v>18</v>
      </c>
    </row>
    <row r="236" customFormat="false" ht="12.75" hidden="false" customHeight="false" outlineLevel="0" collapsed="false">
      <c r="A236" s="0" t="s">
        <v>363</v>
      </c>
      <c r="B236" s="0" t="s">
        <v>897</v>
      </c>
      <c r="C236" s="0" t="n">
        <v>19.357</v>
      </c>
      <c r="D236" s="0" t="n">
        <v>4.785</v>
      </c>
      <c r="E236" s="0" t="n">
        <v>-0.781</v>
      </c>
      <c r="F236" s="0" t="n">
        <v>18</v>
      </c>
    </row>
    <row r="237" customFormat="false" ht="12.75" hidden="false" customHeight="false" outlineLevel="0" collapsed="false">
      <c r="A237" s="0" t="s">
        <v>363</v>
      </c>
      <c r="B237" s="0" t="s">
        <v>892</v>
      </c>
      <c r="C237" s="0" t="n">
        <v>125.025</v>
      </c>
      <c r="D237" s="0" t="n">
        <v>67.423</v>
      </c>
      <c r="E237" s="0" t="n">
        <v>68.782</v>
      </c>
      <c r="F237" s="0" t="n">
        <v>18</v>
      </c>
    </row>
    <row r="238" customFormat="false" ht="12.75" hidden="false" customHeight="false" outlineLevel="0" collapsed="false">
      <c r="A238" s="0" t="s">
        <v>363</v>
      </c>
      <c r="B238" s="0" t="s">
        <v>903</v>
      </c>
      <c r="C238" s="0" t="n">
        <v>155.706</v>
      </c>
      <c r="D238" s="0" t="n">
        <v>15.256</v>
      </c>
      <c r="E238" s="0" t="n">
        <v>44.071</v>
      </c>
      <c r="F238" s="0" t="n">
        <v>18</v>
      </c>
    </row>
    <row r="239" customFormat="false" ht="12.75" hidden="false" customHeight="false" outlineLevel="0" collapsed="false">
      <c r="A239" s="0" t="s">
        <v>363</v>
      </c>
      <c r="B239" s="0" t="s">
        <v>901</v>
      </c>
      <c r="C239" s="0" t="n">
        <v>49.217</v>
      </c>
      <c r="D239" s="0" t="n">
        <v>26.768</v>
      </c>
      <c r="E239" s="0" t="n">
        <v>33.105</v>
      </c>
      <c r="F239" s="0" t="n">
        <v>18</v>
      </c>
    </row>
    <row r="240" customFormat="false" ht="12.75" hidden="false" customHeight="false" outlineLevel="0" collapsed="false">
      <c r="A240" s="0" t="s">
        <v>363</v>
      </c>
      <c r="B240" s="0" t="s">
        <v>899</v>
      </c>
      <c r="C240" s="0" t="n">
        <v>141.296</v>
      </c>
      <c r="D240" s="0" t="n">
        <v>17.114</v>
      </c>
      <c r="E240" s="0" t="n">
        <v>41.563</v>
      </c>
      <c r="F240" s="0" t="n">
        <v>18</v>
      </c>
    </row>
    <row r="241" customFormat="false" ht="12.75" hidden="false" customHeight="false" outlineLevel="0" collapsed="false">
      <c r="A241" s="0" t="s">
        <v>363</v>
      </c>
      <c r="B241" s="0" t="s">
        <v>907</v>
      </c>
      <c r="C241" s="0" t="n">
        <v>3.186</v>
      </c>
      <c r="D241" s="0" t="n">
        <v>-2.363</v>
      </c>
      <c r="E241" s="0" t="n">
        <v>-0.603</v>
      </c>
      <c r="F241" s="0" t="n">
        <v>18</v>
      </c>
    </row>
    <row r="242" customFormat="false" ht="12.75" hidden="false" customHeight="false" outlineLevel="0" collapsed="false">
      <c r="A242" s="0" t="s">
        <v>363</v>
      </c>
      <c r="B242" s="0" t="s">
        <v>909</v>
      </c>
      <c r="C242" s="0" t="n">
        <v>117.49</v>
      </c>
      <c r="D242" s="0" t="n">
        <v>-72.058</v>
      </c>
      <c r="E242" s="0" t="n">
        <v>-45.584</v>
      </c>
      <c r="F242" s="0" t="n">
        <v>18</v>
      </c>
    </row>
    <row r="243" customFormat="false" ht="12.75" hidden="false" customHeight="false" outlineLevel="0" collapsed="false">
      <c r="A243" s="0" t="s">
        <v>363</v>
      </c>
      <c r="B243" s="0" t="s">
        <v>905</v>
      </c>
      <c r="C243" s="0" t="n">
        <v>54.81</v>
      </c>
      <c r="D243" s="0" t="n">
        <v>1.511</v>
      </c>
      <c r="E243" s="0" t="n">
        <v>14.195</v>
      </c>
      <c r="F243" s="0" t="n">
        <v>18</v>
      </c>
    </row>
    <row r="244" customFormat="false" ht="12.75" hidden="false" customHeight="false" outlineLevel="0" collapsed="false">
      <c r="A244" s="0" t="s">
        <v>363</v>
      </c>
      <c r="B244" s="0" t="s">
        <v>912</v>
      </c>
      <c r="C244" s="0" t="n">
        <v>99.87</v>
      </c>
      <c r="D244" s="0" t="n">
        <v>43.389</v>
      </c>
      <c r="E244" s="0" t="n">
        <v>52.202</v>
      </c>
      <c r="F244" s="0" t="n">
        <v>18</v>
      </c>
    </row>
    <row r="245" customFormat="false" ht="12.75" hidden="false" customHeight="false" outlineLevel="0" collapsed="false">
      <c r="A245" s="0" t="s">
        <v>363</v>
      </c>
      <c r="B245" s="0" t="s">
        <v>914</v>
      </c>
      <c r="C245" s="0" t="n">
        <v>20.748</v>
      </c>
      <c r="D245" s="0" t="n">
        <v>13.356</v>
      </c>
      <c r="E245" s="0" t="n">
        <v>15.111</v>
      </c>
      <c r="F245" s="0" t="n">
        <v>18</v>
      </c>
    </row>
    <row r="246" customFormat="false" ht="12.75" hidden="false" customHeight="false" outlineLevel="0" collapsed="false">
      <c r="A246" s="0" t="s">
        <v>363</v>
      </c>
      <c r="B246" s="0" t="s">
        <v>916</v>
      </c>
      <c r="C246" s="0" t="n">
        <v>6.26</v>
      </c>
      <c r="D246" s="0" t="n">
        <v>0.549</v>
      </c>
      <c r="E246" s="0" t="n">
        <v>2.784</v>
      </c>
      <c r="F246" s="0" t="n">
        <v>18</v>
      </c>
    </row>
    <row r="247" customFormat="false" ht="12.75" hidden="false" customHeight="false" outlineLevel="0" collapsed="false">
      <c r="A247" s="0" t="s">
        <v>363</v>
      </c>
      <c r="B247" s="0" t="s">
        <v>918</v>
      </c>
      <c r="C247" s="0" t="n">
        <v>17.895</v>
      </c>
      <c r="D247" s="0" t="n">
        <v>7.806</v>
      </c>
      <c r="E247" s="0" t="n">
        <v>12.448</v>
      </c>
      <c r="F247" s="0" t="n">
        <v>18</v>
      </c>
    </row>
    <row r="248" customFormat="false" ht="12.75" hidden="false" customHeight="false" outlineLevel="0" collapsed="false">
      <c r="A248" s="0" t="s">
        <v>363</v>
      </c>
      <c r="B248" s="0" t="s">
        <v>920</v>
      </c>
      <c r="C248" s="0" t="n">
        <v>0.768</v>
      </c>
      <c r="D248" s="0" t="n">
        <v>0</v>
      </c>
      <c r="E248" s="0" t="n">
        <v>0</v>
      </c>
      <c r="F248" s="0" t="n">
        <v>18</v>
      </c>
    </row>
    <row r="249" customFormat="false" ht="12.75" hidden="false" customHeight="false" outlineLevel="0" collapsed="false">
      <c r="A249" s="0" t="s">
        <v>363</v>
      </c>
      <c r="B249" s="0" t="s">
        <v>922</v>
      </c>
      <c r="C249" s="0" t="n">
        <v>0</v>
      </c>
      <c r="D249" s="0" t="n">
        <v>0</v>
      </c>
      <c r="E249" s="0" t="n">
        <v>0</v>
      </c>
      <c r="F249" s="0" t="n">
        <v>18</v>
      </c>
    </row>
    <row r="250" customFormat="false" ht="12.75" hidden="false" customHeight="false" outlineLevel="0" collapsed="false">
      <c r="A250" s="0" t="s">
        <v>363</v>
      </c>
      <c r="B250" s="0" t="s">
        <v>924</v>
      </c>
      <c r="C250" s="0" t="n">
        <v>11.968</v>
      </c>
      <c r="D250" s="0" t="n">
        <v>-33.141</v>
      </c>
      <c r="E250" s="0" t="n">
        <v>-17.083</v>
      </c>
      <c r="F250" s="0" t="n">
        <v>18</v>
      </c>
    </row>
    <row r="251" customFormat="false" ht="12.75" hidden="false" customHeight="false" outlineLevel="0" collapsed="false">
      <c r="A251" s="0" t="s">
        <v>363</v>
      </c>
      <c r="B251" s="0" t="s">
        <v>927</v>
      </c>
      <c r="C251" s="0" t="n">
        <v>34.929</v>
      </c>
      <c r="D251" s="0" t="n">
        <v>-21.516</v>
      </c>
      <c r="E251" s="0" t="n">
        <v>-11.65</v>
      </c>
      <c r="F251" s="0" t="n">
        <v>18</v>
      </c>
    </row>
    <row r="252" customFormat="false" ht="12.75" hidden="false" customHeight="false" outlineLevel="0" collapsed="false">
      <c r="A252" s="0" t="s">
        <v>363</v>
      </c>
      <c r="B252" s="0" t="s">
        <v>930</v>
      </c>
      <c r="C252" s="0" t="n">
        <v>3.66</v>
      </c>
      <c r="D252" s="0" t="n">
        <v>6.324</v>
      </c>
      <c r="E252" s="0" t="n">
        <v>3.469</v>
      </c>
      <c r="F252" s="0" t="n">
        <v>18</v>
      </c>
    </row>
    <row r="253" customFormat="false" ht="12.75" hidden="false" customHeight="false" outlineLevel="0" collapsed="false">
      <c r="A253" s="0" t="s">
        <v>363</v>
      </c>
      <c r="B253" s="0" t="s">
        <v>932</v>
      </c>
      <c r="C253" s="0" t="n">
        <v>9.066</v>
      </c>
      <c r="D253" s="0" t="n">
        <v>2.309</v>
      </c>
      <c r="E253" s="0" t="n">
        <v>5.044</v>
      </c>
      <c r="F253" s="0" t="n">
        <v>18</v>
      </c>
    </row>
    <row r="254" customFormat="false" ht="12.75" hidden="false" customHeight="false" outlineLevel="0" collapsed="false">
      <c r="A254" s="0" t="s">
        <v>363</v>
      </c>
      <c r="B254" s="0" t="s">
        <v>954</v>
      </c>
      <c r="C254" s="0" t="n">
        <v>1.907</v>
      </c>
      <c r="D254" s="0" t="n">
        <v>1.695</v>
      </c>
      <c r="E254" s="0" t="n">
        <v>1.676</v>
      </c>
      <c r="F254" s="0" t="n">
        <v>18</v>
      </c>
    </row>
    <row r="255" customFormat="false" ht="12.75" hidden="false" customHeight="false" outlineLevel="0" collapsed="false">
      <c r="A255" s="0" t="s">
        <v>363</v>
      </c>
      <c r="B255" s="0" t="s">
        <v>956</v>
      </c>
      <c r="C255" s="0" t="n">
        <v>0.089</v>
      </c>
      <c r="D255" s="0" t="n">
        <v>0.002</v>
      </c>
      <c r="E255" s="0" t="n">
        <v>0.149</v>
      </c>
      <c r="F255" s="0" t="n">
        <v>18</v>
      </c>
    </row>
    <row r="256" customFormat="false" ht="12.75" hidden="false" customHeight="false" outlineLevel="0" collapsed="false">
      <c r="A256" s="0" t="s">
        <v>363</v>
      </c>
      <c r="B256" s="0" t="s">
        <v>934</v>
      </c>
      <c r="C256" s="0" t="n">
        <v>34.917</v>
      </c>
      <c r="D256" s="0" t="n">
        <v>-22.903</v>
      </c>
      <c r="E256" s="0" t="n">
        <v>-3.131</v>
      </c>
      <c r="F256" s="0" t="n">
        <v>18</v>
      </c>
    </row>
    <row r="257" customFormat="false" ht="12.75" hidden="false" customHeight="false" outlineLevel="0" collapsed="false">
      <c r="A257" s="0" t="s">
        <v>363</v>
      </c>
      <c r="B257" s="0" t="s">
        <v>937</v>
      </c>
      <c r="C257" s="0" t="n">
        <v>6.268</v>
      </c>
      <c r="D257" s="0" t="n">
        <v>34.194</v>
      </c>
      <c r="E257" s="0" t="n">
        <v>34.184</v>
      </c>
      <c r="F257" s="0" t="n">
        <v>18</v>
      </c>
    </row>
    <row r="258" customFormat="false" ht="12.75" hidden="false" customHeight="false" outlineLevel="0" collapsed="false">
      <c r="A258" s="0" t="s">
        <v>363</v>
      </c>
      <c r="B258" s="0" t="s">
        <v>945</v>
      </c>
      <c r="C258" s="0" t="n">
        <v>45.355</v>
      </c>
      <c r="D258" s="0" t="n">
        <v>-22.879</v>
      </c>
      <c r="E258" s="0" t="n">
        <v>-8.374</v>
      </c>
      <c r="F258" s="0" t="n">
        <v>18</v>
      </c>
    </row>
    <row r="259" customFormat="false" ht="12.75" hidden="false" customHeight="false" outlineLevel="0" collapsed="false">
      <c r="A259" s="0" t="s">
        <v>363</v>
      </c>
      <c r="B259" s="0" t="s">
        <v>939</v>
      </c>
      <c r="C259" s="0" t="n">
        <v>65.34</v>
      </c>
      <c r="D259" s="0" t="n">
        <v>42.43</v>
      </c>
      <c r="E259" s="0" t="n">
        <v>44.428</v>
      </c>
      <c r="F259" s="0" t="n">
        <v>18</v>
      </c>
    </row>
    <row r="260" customFormat="false" ht="12.75" hidden="false" customHeight="false" outlineLevel="0" collapsed="false">
      <c r="A260" s="0" t="s">
        <v>363</v>
      </c>
      <c r="B260" s="0" t="s">
        <v>942</v>
      </c>
      <c r="C260" s="0" t="n">
        <v>85.466</v>
      </c>
      <c r="D260" s="0" t="n">
        <v>-19.74</v>
      </c>
      <c r="E260" s="0" t="n">
        <v>-25.45</v>
      </c>
      <c r="F260" s="0" t="n">
        <v>18</v>
      </c>
    </row>
    <row r="261" customFormat="false" ht="12.75" hidden="false" customHeight="false" outlineLevel="0" collapsed="false">
      <c r="A261" s="0" t="s">
        <v>363</v>
      </c>
      <c r="B261" s="0" t="s">
        <v>948</v>
      </c>
      <c r="C261" s="0" t="n">
        <v>43.175</v>
      </c>
      <c r="D261" s="0" t="n">
        <v>-46.856</v>
      </c>
      <c r="E261" s="0" t="n">
        <v>-21.021</v>
      </c>
      <c r="F261" s="0" t="n">
        <v>18</v>
      </c>
    </row>
    <row r="262" customFormat="false" ht="12.75" hidden="false" customHeight="false" outlineLevel="0" collapsed="false">
      <c r="A262" s="0" t="s">
        <v>363</v>
      </c>
      <c r="B262" s="0" t="s">
        <v>950</v>
      </c>
      <c r="C262" s="0" t="n">
        <v>4.163</v>
      </c>
      <c r="D262" s="0" t="n">
        <v>-0.455</v>
      </c>
      <c r="E262" s="0" t="n">
        <v>5.502</v>
      </c>
      <c r="F262" s="0" t="n">
        <v>18</v>
      </c>
    </row>
    <row r="263" customFormat="false" ht="12.75" hidden="false" customHeight="false" outlineLevel="0" collapsed="false">
      <c r="A263" s="0" t="s">
        <v>363</v>
      </c>
      <c r="B263" s="0" t="s">
        <v>952</v>
      </c>
      <c r="C263" s="0" t="n">
        <v>2.87</v>
      </c>
      <c r="D263" s="0" t="n">
        <v>0.794</v>
      </c>
      <c r="E263" s="0" t="n">
        <v>3.474</v>
      </c>
      <c r="F263" s="0" t="n">
        <v>18</v>
      </c>
    </row>
    <row r="264" customFormat="false" ht="12.75" hidden="false" customHeight="false" outlineLevel="0" collapsed="false">
      <c r="A264" s="0" t="s">
        <v>363</v>
      </c>
      <c r="B264" s="0" t="s">
        <v>958</v>
      </c>
      <c r="C264" s="0" t="n">
        <v>4.686</v>
      </c>
      <c r="D264" s="0" t="n">
        <v>5.039</v>
      </c>
      <c r="E264" s="0" t="n">
        <v>5.191</v>
      </c>
      <c r="F264" s="0" t="n">
        <v>18</v>
      </c>
    </row>
    <row r="265" customFormat="false" ht="12.75" hidden="false" customHeight="false" outlineLevel="0" collapsed="false">
      <c r="A265" s="0" t="s">
        <v>363</v>
      </c>
      <c r="B265" s="0" t="s">
        <v>966</v>
      </c>
      <c r="C265" s="0" t="n">
        <v>9.339</v>
      </c>
      <c r="D265" s="0" t="n">
        <v>4.404</v>
      </c>
      <c r="E265" s="0" t="n">
        <v>7.439</v>
      </c>
      <c r="F265" s="0" t="n">
        <v>18</v>
      </c>
    </row>
    <row r="266" customFormat="false" ht="12.75" hidden="false" customHeight="false" outlineLevel="0" collapsed="false">
      <c r="A266" s="0" t="s">
        <v>363</v>
      </c>
      <c r="B266" s="0" t="s">
        <v>960</v>
      </c>
      <c r="C266" s="0" t="n">
        <v>5.84</v>
      </c>
      <c r="D266" s="0" t="n">
        <v>-3.12</v>
      </c>
      <c r="E266" s="0" t="n">
        <v>3.59</v>
      </c>
      <c r="F266" s="0" t="n">
        <v>18</v>
      </c>
    </row>
    <row r="267" customFormat="false" ht="12.75" hidden="false" customHeight="false" outlineLevel="0" collapsed="false">
      <c r="A267" s="0" t="s">
        <v>363</v>
      </c>
      <c r="B267" s="0" t="s">
        <v>962</v>
      </c>
      <c r="C267" s="0" t="n">
        <v>3.839</v>
      </c>
      <c r="D267" s="0" t="n">
        <v>3.102</v>
      </c>
      <c r="E267" s="0" t="n">
        <v>0.872</v>
      </c>
      <c r="F267" s="0" t="n">
        <v>18</v>
      </c>
    </row>
    <row r="268" customFormat="false" ht="12.75" hidden="false" customHeight="false" outlineLevel="0" collapsed="false">
      <c r="A268" s="0" t="s">
        <v>363</v>
      </c>
      <c r="B268" s="0" t="s">
        <v>964</v>
      </c>
      <c r="C268" s="0" t="n">
        <v>2.94</v>
      </c>
      <c r="D268" s="0" t="n">
        <v>2.838</v>
      </c>
      <c r="E268" s="0" t="n">
        <v>2.892</v>
      </c>
      <c r="F268" s="0" t="n">
        <v>18</v>
      </c>
    </row>
    <row r="269" customFormat="false" ht="12.75" hidden="false" customHeight="false" outlineLevel="0" collapsed="false">
      <c r="A269" s="0" t="s">
        <v>363</v>
      </c>
      <c r="B269" s="0" t="s">
        <v>968</v>
      </c>
      <c r="C269" s="0" t="n">
        <v>139.093</v>
      </c>
      <c r="D269" s="0" t="n">
        <v>9.8</v>
      </c>
      <c r="E269" s="0" t="n">
        <v>13.524</v>
      </c>
      <c r="F269" s="0" t="n">
        <v>18</v>
      </c>
    </row>
    <row r="270" customFormat="false" ht="12.75" hidden="false" customHeight="false" outlineLevel="0" collapsed="false">
      <c r="A270" s="0" t="s">
        <v>363</v>
      </c>
      <c r="B270" s="0" t="s">
        <v>970</v>
      </c>
      <c r="C270" s="0" t="n">
        <v>0</v>
      </c>
      <c r="D270" s="0" t="n">
        <v>0</v>
      </c>
      <c r="E270" s="0" t="n">
        <v>0</v>
      </c>
      <c r="F270" s="0" t="n">
        <v>18</v>
      </c>
    </row>
    <row r="271" customFormat="false" ht="12.75" hidden="false" customHeight="false" outlineLevel="0" collapsed="false">
      <c r="A271" s="0" t="s">
        <v>363</v>
      </c>
      <c r="B271" s="0" t="s">
        <v>972</v>
      </c>
      <c r="C271" s="0" t="n">
        <v>55.673</v>
      </c>
      <c r="D271" s="0" t="n">
        <v>-17.507</v>
      </c>
      <c r="E271" s="0" t="n">
        <v>-11.199</v>
      </c>
      <c r="F271" s="0" t="n">
        <v>18</v>
      </c>
    </row>
    <row r="272" customFormat="false" ht="12.75" hidden="false" customHeight="false" outlineLevel="0" collapsed="false">
      <c r="A272" s="0" t="s">
        <v>363</v>
      </c>
      <c r="B272" s="0" t="s">
        <v>974</v>
      </c>
      <c r="C272" s="0" t="n">
        <v>4.826</v>
      </c>
      <c r="D272" s="0" t="n">
        <v>1.882</v>
      </c>
      <c r="E272" s="0" t="n">
        <v>1.139</v>
      </c>
      <c r="F272" s="0" t="n">
        <v>18</v>
      </c>
    </row>
    <row r="273" customFormat="false" ht="12.75" hidden="false" customHeight="false" outlineLevel="0" collapsed="false">
      <c r="A273" s="0" t="s">
        <v>363</v>
      </c>
      <c r="B273" s="0" t="s">
        <v>976</v>
      </c>
      <c r="C273" s="0" t="n">
        <v>43.982</v>
      </c>
      <c r="D273" s="0" t="n">
        <v>22.429</v>
      </c>
      <c r="E273" s="0" t="n">
        <v>26.528</v>
      </c>
      <c r="F273" s="0" t="n">
        <v>18</v>
      </c>
    </row>
    <row r="274" customFormat="false" ht="12.75" hidden="false" customHeight="false" outlineLevel="0" collapsed="false">
      <c r="A274" s="0" t="s">
        <v>363</v>
      </c>
      <c r="B274" s="0" t="s">
        <v>978</v>
      </c>
      <c r="C274" s="0" t="n">
        <v>78.225</v>
      </c>
      <c r="D274" s="0" t="n">
        <v>-38.499</v>
      </c>
      <c r="E274" s="0" t="n">
        <v>-28.879</v>
      </c>
      <c r="F274" s="0" t="n">
        <v>18</v>
      </c>
    </row>
    <row r="275" customFormat="false" ht="12.75" hidden="false" customHeight="false" outlineLevel="0" collapsed="false">
      <c r="A275" s="0" t="s">
        <v>363</v>
      </c>
      <c r="B275" s="0" t="s">
        <v>981</v>
      </c>
      <c r="C275" s="0" t="n">
        <v>6.726</v>
      </c>
      <c r="D275" s="0" t="n">
        <v>5.09</v>
      </c>
      <c r="E275" s="0" t="n">
        <v>8.514</v>
      </c>
      <c r="F275" s="0" t="n">
        <v>18</v>
      </c>
    </row>
    <row r="276" customFormat="false" ht="12.75" hidden="false" customHeight="false" outlineLevel="0" collapsed="false">
      <c r="A276" s="0" t="s">
        <v>363</v>
      </c>
      <c r="B276" s="0" t="s">
        <v>983</v>
      </c>
      <c r="C276" s="0" t="n">
        <v>139.384</v>
      </c>
      <c r="D276" s="0" t="n">
        <v>28.094</v>
      </c>
      <c r="E276" s="0" t="n">
        <v>45.354</v>
      </c>
      <c r="F276" s="0" t="n">
        <v>18</v>
      </c>
    </row>
    <row r="277" customFormat="false" ht="12.75" hidden="false" customHeight="false" outlineLevel="0" collapsed="false">
      <c r="A277" s="0" t="s">
        <v>363</v>
      </c>
      <c r="B277" s="0" t="s">
        <v>986</v>
      </c>
      <c r="C277" s="0" t="n">
        <v>41.232</v>
      </c>
      <c r="D277" s="0" t="n">
        <v>19.87</v>
      </c>
      <c r="E277" s="0" t="n">
        <v>25.815</v>
      </c>
      <c r="F277" s="0" t="n">
        <v>18</v>
      </c>
    </row>
    <row r="278" customFormat="false" ht="12.75" hidden="false" customHeight="false" outlineLevel="0" collapsed="false">
      <c r="A278" s="0" t="s">
        <v>363</v>
      </c>
      <c r="B278" s="0" t="s">
        <v>988</v>
      </c>
      <c r="C278" s="0" t="n">
        <v>12.957</v>
      </c>
      <c r="D278" s="0" t="n">
        <v>6.809</v>
      </c>
      <c r="E278" s="0" t="n">
        <v>22.816</v>
      </c>
      <c r="F278" s="0" t="n">
        <v>18</v>
      </c>
    </row>
    <row r="279" customFormat="false" ht="12.75" hidden="false" customHeight="false" outlineLevel="0" collapsed="false">
      <c r="A279" s="0" t="s">
        <v>363</v>
      </c>
      <c r="B279" s="0" t="s">
        <v>990</v>
      </c>
      <c r="C279" s="0" t="n">
        <v>8.191</v>
      </c>
      <c r="D279" s="0" t="n">
        <v>2.9</v>
      </c>
      <c r="E279" s="0" t="n">
        <v>3.077</v>
      </c>
      <c r="F279" s="0" t="n">
        <v>18</v>
      </c>
    </row>
    <row r="280" customFormat="false" ht="12.75" hidden="false" customHeight="false" outlineLevel="0" collapsed="false">
      <c r="A280" s="0" t="s">
        <v>363</v>
      </c>
      <c r="B280" s="0" t="s">
        <v>992</v>
      </c>
      <c r="C280" s="0" t="n">
        <v>20.131</v>
      </c>
      <c r="D280" s="0" t="n">
        <v>3.264</v>
      </c>
      <c r="E280" s="0" t="n">
        <v>14.211</v>
      </c>
      <c r="F280" s="0" t="n">
        <v>18</v>
      </c>
    </row>
    <row r="281" customFormat="false" ht="12.75" hidden="false" customHeight="false" outlineLevel="0" collapsed="false">
      <c r="A281" s="0" t="s">
        <v>363</v>
      </c>
      <c r="B281" s="0" t="s">
        <v>996</v>
      </c>
      <c r="C281" s="0" t="n">
        <v>39.729</v>
      </c>
      <c r="D281" s="0" t="n">
        <v>-10.396</v>
      </c>
      <c r="E281" s="0" t="n">
        <v>-8.811</v>
      </c>
      <c r="F281" s="0" t="n">
        <v>18</v>
      </c>
    </row>
    <row r="282" customFormat="false" ht="12.75" hidden="false" customHeight="false" outlineLevel="0" collapsed="false">
      <c r="A282" s="0" t="s">
        <v>363</v>
      </c>
      <c r="B282" s="0" t="s">
        <v>994</v>
      </c>
      <c r="C282" s="0" t="n">
        <v>0.989</v>
      </c>
      <c r="D282" s="0" t="n">
        <v>0.354</v>
      </c>
      <c r="E282" s="0" t="n">
        <v>0.315</v>
      </c>
      <c r="F282" s="0" t="n">
        <v>18</v>
      </c>
    </row>
    <row r="283" customFormat="false" ht="12.75" hidden="false" customHeight="false" outlineLevel="0" collapsed="false">
      <c r="A283" s="0" t="s">
        <v>363</v>
      </c>
      <c r="B283" s="0" t="s">
        <v>998</v>
      </c>
      <c r="C283" s="0" t="n">
        <v>65.816</v>
      </c>
      <c r="D283" s="0" t="n">
        <v>6.489</v>
      </c>
      <c r="E283" s="0" t="n">
        <v>5.476</v>
      </c>
      <c r="F283" s="0" t="n">
        <v>18</v>
      </c>
    </row>
    <row r="284" customFormat="false" ht="12.75" hidden="false" customHeight="false" outlineLevel="0" collapsed="false">
      <c r="A284" s="0" t="s">
        <v>363</v>
      </c>
      <c r="B284" s="0" t="s">
        <v>1000</v>
      </c>
      <c r="C284" s="0" t="n">
        <v>52.204</v>
      </c>
      <c r="D284" s="0" t="n">
        <v>94.843</v>
      </c>
      <c r="E284" s="0" t="n">
        <v>97.932</v>
      </c>
      <c r="F284" s="0" t="n">
        <v>18</v>
      </c>
    </row>
    <row r="285" customFormat="false" ht="12.75" hidden="false" customHeight="false" outlineLevel="0" collapsed="false">
      <c r="A285" s="0" t="s">
        <v>363</v>
      </c>
      <c r="B285" s="0" t="s">
        <v>1005</v>
      </c>
      <c r="C285" s="0" t="n">
        <v>16.8</v>
      </c>
      <c r="D285" s="0" t="n">
        <v>25.815</v>
      </c>
      <c r="E285" s="0" t="n">
        <v>28.714</v>
      </c>
      <c r="F285" s="0" t="n">
        <v>18</v>
      </c>
    </row>
    <row r="286" customFormat="false" ht="12.75" hidden="false" customHeight="false" outlineLevel="0" collapsed="false">
      <c r="A286" s="0" t="s">
        <v>363</v>
      </c>
      <c r="B286" s="0" t="s">
        <v>1015</v>
      </c>
      <c r="C286" s="0" t="n">
        <v>3.001</v>
      </c>
      <c r="D286" s="0" t="n">
        <v>59.67</v>
      </c>
      <c r="E286" s="0" t="n">
        <v>53.059</v>
      </c>
      <c r="F286" s="0" t="n">
        <v>18</v>
      </c>
    </row>
    <row r="287" customFormat="false" ht="12.75" hidden="false" customHeight="false" outlineLevel="0" collapsed="false">
      <c r="A287" s="0" t="s">
        <v>363</v>
      </c>
      <c r="B287" s="0" t="s">
        <v>1003</v>
      </c>
      <c r="C287" s="0" t="n">
        <v>15.149</v>
      </c>
      <c r="D287" s="0" t="n">
        <v>7.018</v>
      </c>
      <c r="E287" s="0" t="n">
        <v>6.326</v>
      </c>
      <c r="F287" s="0" t="n">
        <v>18</v>
      </c>
    </row>
    <row r="288" customFormat="false" ht="12.75" hidden="false" customHeight="false" outlineLevel="0" collapsed="false">
      <c r="A288" s="0" t="s">
        <v>363</v>
      </c>
      <c r="B288" s="0" t="s">
        <v>1038</v>
      </c>
      <c r="C288" s="0" t="n">
        <v>5.133</v>
      </c>
      <c r="D288" s="0" t="n">
        <v>1.768</v>
      </c>
      <c r="E288" s="0" t="n">
        <v>3.097</v>
      </c>
      <c r="F288" s="0" t="n">
        <v>18</v>
      </c>
    </row>
    <row r="289" customFormat="false" ht="12.75" hidden="false" customHeight="false" outlineLevel="0" collapsed="false">
      <c r="A289" s="0" t="s">
        <v>363</v>
      </c>
      <c r="B289" s="0" t="s">
        <v>1046</v>
      </c>
      <c r="C289" s="0" t="n">
        <v>0</v>
      </c>
      <c r="D289" s="0" t="n">
        <v>0</v>
      </c>
      <c r="E289" s="0" t="n">
        <v>0</v>
      </c>
      <c r="F289" s="0" t="n">
        <v>18</v>
      </c>
    </row>
    <row r="290" customFormat="false" ht="12.75" hidden="false" customHeight="false" outlineLevel="0" collapsed="false">
      <c r="A290" s="0" t="s">
        <v>363</v>
      </c>
      <c r="B290" s="0" t="s">
        <v>1063</v>
      </c>
      <c r="C290" s="0" t="n">
        <v>25.634</v>
      </c>
      <c r="D290" s="0" t="n">
        <v>-33.843</v>
      </c>
      <c r="E290" s="0" t="n">
        <v>-27.176</v>
      </c>
      <c r="F290" s="0" t="n">
        <v>18</v>
      </c>
    </row>
    <row r="291" customFormat="false" ht="12.75" hidden="false" customHeight="false" outlineLevel="0" collapsed="false">
      <c r="A291" s="0" t="s">
        <v>363</v>
      </c>
      <c r="B291" s="0" t="s">
        <v>1007</v>
      </c>
      <c r="C291" s="0" t="n">
        <v>77.548</v>
      </c>
      <c r="D291" s="0" t="n">
        <v>-13.394</v>
      </c>
      <c r="E291" s="0" t="n">
        <v>-0.099</v>
      </c>
      <c r="F291" s="0" t="n">
        <v>18</v>
      </c>
    </row>
    <row r="292" customFormat="false" ht="12.75" hidden="false" customHeight="false" outlineLevel="0" collapsed="false">
      <c r="A292" s="0" t="s">
        <v>363</v>
      </c>
      <c r="B292" s="0" t="s">
        <v>1010</v>
      </c>
      <c r="C292" s="0" t="n">
        <v>-12.383</v>
      </c>
      <c r="D292" s="0" t="n">
        <v>19.928</v>
      </c>
      <c r="E292" s="0" t="n">
        <v>10.759</v>
      </c>
      <c r="F292" s="0" t="n">
        <v>18</v>
      </c>
    </row>
    <row r="293" customFormat="false" ht="12.75" hidden="false" customHeight="false" outlineLevel="0" collapsed="false">
      <c r="A293" s="0" t="s">
        <v>363</v>
      </c>
      <c r="B293" s="0" t="s">
        <v>1040</v>
      </c>
      <c r="C293" s="0" t="n">
        <v>3.63</v>
      </c>
      <c r="D293" s="0" t="n">
        <v>3.556</v>
      </c>
      <c r="E293" s="0" t="n">
        <v>1.086</v>
      </c>
      <c r="F293" s="0" t="n">
        <v>18</v>
      </c>
    </row>
    <row r="294" customFormat="false" ht="12.75" hidden="false" customHeight="false" outlineLevel="0" collapsed="false">
      <c r="A294" s="0" t="s">
        <v>363</v>
      </c>
      <c r="B294" s="0" t="s">
        <v>1042</v>
      </c>
      <c r="C294" s="0" t="n">
        <v>0.799</v>
      </c>
      <c r="D294" s="0" t="n">
        <v>2.782</v>
      </c>
      <c r="E294" s="0" t="n">
        <v>0.895</v>
      </c>
      <c r="F294" s="0" t="n">
        <v>18</v>
      </c>
    </row>
    <row r="295" customFormat="false" ht="12.75" hidden="false" customHeight="false" outlineLevel="0" collapsed="false">
      <c r="A295" s="0" t="s">
        <v>363</v>
      </c>
      <c r="B295" s="0" t="s">
        <v>1013</v>
      </c>
      <c r="C295" s="0" t="n">
        <v>13.445</v>
      </c>
      <c r="D295" s="0" t="n">
        <v>6.583</v>
      </c>
      <c r="E295" s="0" t="n">
        <v>9.653</v>
      </c>
      <c r="F295" s="0" t="n">
        <v>18</v>
      </c>
    </row>
    <row r="296" customFormat="false" ht="12.75" hidden="false" customHeight="false" outlineLevel="0" collapsed="false">
      <c r="A296" s="0" t="s">
        <v>363</v>
      </c>
      <c r="B296" s="0" t="s">
        <v>1017</v>
      </c>
      <c r="C296" s="0" t="n">
        <v>0.884</v>
      </c>
      <c r="D296" s="0" t="n">
        <v>0.343</v>
      </c>
      <c r="E296" s="0" t="n">
        <v>0.557</v>
      </c>
      <c r="F296" s="0" t="n">
        <v>18</v>
      </c>
    </row>
    <row r="297" customFormat="false" ht="12.75" hidden="false" customHeight="false" outlineLevel="0" collapsed="false">
      <c r="A297" s="0" t="s">
        <v>363</v>
      </c>
      <c r="B297" s="0" t="s">
        <v>1021</v>
      </c>
      <c r="C297" s="0" t="n">
        <v>7.848</v>
      </c>
      <c r="D297" s="0" t="n">
        <v>3.691</v>
      </c>
      <c r="E297" s="0" t="n">
        <v>6.755</v>
      </c>
      <c r="F297" s="0" t="n">
        <v>18</v>
      </c>
    </row>
    <row r="298" customFormat="false" ht="12.75" hidden="false" customHeight="false" outlineLevel="0" collapsed="false">
      <c r="A298" s="0" t="s">
        <v>363</v>
      </c>
      <c r="B298" s="0" t="s">
        <v>1019</v>
      </c>
      <c r="C298" s="0" t="n">
        <v>24.706</v>
      </c>
      <c r="D298" s="0" t="n">
        <v>-7.728</v>
      </c>
      <c r="E298" s="0" t="n">
        <v>-8.459</v>
      </c>
      <c r="F298" s="0" t="n">
        <v>18</v>
      </c>
    </row>
    <row r="299" customFormat="false" ht="12.75" hidden="false" customHeight="false" outlineLevel="0" collapsed="false">
      <c r="A299" s="0" t="s">
        <v>363</v>
      </c>
      <c r="B299" s="0" t="s">
        <v>1023</v>
      </c>
      <c r="C299" s="0" t="n">
        <v>7.575</v>
      </c>
      <c r="D299" s="0" t="n">
        <v>5.672</v>
      </c>
      <c r="E299" s="0" t="n">
        <v>6.661</v>
      </c>
      <c r="F299" s="0" t="n">
        <v>18</v>
      </c>
    </row>
    <row r="300" customFormat="false" ht="12.75" hidden="false" customHeight="false" outlineLevel="0" collapsed="false">
      <c r="A300" s="0" t="s">
        <v>363</v>
      </c>
      <c r="B300" s="0" t="s">
        <v>1044</v>
      </c>
      <c r="C300" s="0" t="n">
        <v>216.163</v>
      </c>
      <c r="D300" s="0" t="n">
        <v>143.706</v>
      </c>
      <c r="E300" s="0" t="n">
        <v>175.66</v>
      </c>
      <c r="F300" s="0" t="n">
        <v>18</v>
      </c>
    </row>
    <row r="301" customFormat="false" ht="12.75" hidden="false" customHeight="false" outlineLevel="0" collapsed="false">
      <c r="A301" s="0" t="s">
        <v>363</v>
      </c>
      <c r="B301" s="0" t="s">
        <v>1025</v>
      </c>
      <c r="C301" s="0" t="n">
        <v>115.853</v>
      </c>
      <c r="D301" s="0" t="n">
        <v>78.012</v>
      </c>
      <c r="E301" s="0" t="n">
        <v>91.581</v>
      </c>
      <c r="F301" s="0" t="n">
        <v>18</v>
      </c>
    </row>
    <row r="302" customFormat="false" ht="12.75" hidden="false" customHeight="false" outlineLevel="0" collapsed="false">
      <c r="A302" s="0" t="s">
        <v>363</v>
      </c>
      <c r="B302" s="0" t="s">
        <v>1027</v>
      </c>
      <c r="C302" s="0" t="n">
        <v>0.342</v>
      </c>
      <c r="D302" s="0" t="n">
        <v>2.6</v>
      </c>
      <c r="E302" s="0" t="n">
        <v>0.134</v>
      </c>
      <c r="F302" s="0" t="n">
        <v>18</v>
      </c>
    </row>
    <row r="303" customFormat="false" ht="12.75" hidden="false" customHeight="false" outlineLevel="0" collapsed="false">
      <c r="A303" s="0" t="s">
        <v>363</v>
      </c>
      <c r="B303" s="0" t="s">
        <v>1029</v>
      </c>
      <c r="C303" s="0" t="n">
        <v>87.098</v>
      </c>
      <c r="D303" s="0" t="n">
        <v>146.149</v>
      </c>
      <c r="E303" s="0" t="n">
        <v>143.558</v>
      </c>
      <c r="F303" s="0" t="n">
        <v>18</v>
      </c>
    </row>
    <row r="304" customFormat="false" ht="12.75" hidden="false" customHeight="false" outlineLevel="0" collapsed="false">
      <c r="A304" s="0" t="s">
        <v>363</v>
      </c>
      <c r="B304" s="0" t="s">
        <v>1033</v>
      </c>
      <c r="C304" s="0" t="n">
        <v>4.742</v>
      </c>
      <c r="D304" s="0" t="n">
        <v>2.179</v>
      </c>
      <c r="E304" s="0" t="n">
        <v>3.86</v>
      </c>
      <c r="F304" s="0" t="n">
        <v>18</v>
      </c>
    </row>
    <row r="305" customFormat="false" ht="12.75" hidden="false" customHeight="false" outlineLevel="0" collapsed="false">
      <c r="A305" s="0" t="s">
        <v>363</v>
      </c>
      <c r="B305" s="0" t="s">
        <v>1035</v>
      </c>
      <c r="C305" s="0" t="n">
        <v>17.59</v>
      </c>
      <c r="D305" s="0" t="n">
        <v>-22.04</v>
      </c>
      <c r="E305" s="0" t="n">
        <v>-8.618</v>
      </c>
      <c r="F305" s="0" t="n">
        <v>18</v>
      </c>
    </row>
    <row r="306" customFormat="false" ht="12.75" hidden="false" customHeight="false" outlineLevel="0" collapsed="false">
      <c r="A306" s="0" t="s">
        <v>363</v>
      </c>
      <c r="B306" s="0" t="s">
        <v>1031</v>
      </c>
      <c r="C306" s="0" t="n">
        <v>3.76</v>
      </c>
      <c r="D306" s="0" t="n">
        <v>0.453</v>
      </c>
      <c r="E306" s="0" t="n">
        <v>2.878</v>
      </c>
      <c r="F306" s="0" t="n">
        <v>18</v>
      </c>
    </row>
    <row r="307" customFormat="false" ht="12.75" hidden="false" customHeight="false" outlineLevel="0" collapsed="false">
      <c r="A307" s="0" t="s">
        <v>363</v>
      </c>
      <c r="B307" s="0" t="s">
        <v>1051</v>
      </c>
      <c r="C307" s="0" t="n">
        <v>30.13</v>
      </c>
      <c r="D307" s="0" t="n">
        <v>-17.4</v>
      </c>
      <c r="E307" s="0" t="n">
        <v>-12.705</v>
      </c>
      <c r="F307" s="0" t="n">
        <v>18</v>
      </c>
    </row>
    <row r="308" customFormat="false" ht="12.75" hidden="false" customHeight="false" outlineLevel="0" collapsed="false">
      <c r="A308" s="0" t="s">
        <v>363</v>
      </c>
      <c r="B308" s="0" t="s">
        <v>1048</v>
      </c>
      <c r="C308" s="0" t="n">
        <v>62.967</v>
      </c>
      <c r="D308" s="0" t="n">
        <v>-11.003</v>
      </c>
      <c r="E308" s="0" t="n">
        <v>2.825</v>
      </c>
      <c r="F308" s="0" t="n">
        <v>18</v>
      </c>
    </row>
    <row r="309" customFormat="false" ht="12.75" hidden="false" customHeight="false" outlineLevel="0" collapsed="false">
      <c r="A309" s="0" t="s">
        <v>363</v>
      </c>
      <c r="B309" s="0" t="s">
        <v>1053</v>
      </c>
      <c r="C309" s="0" t="n">
        <v>58.578</v>
      </c>
      <c r="D309" s="0" t="n">
        <v>-5.222</v>
      </c>
      <c r="E309" s="0" t="n">
        <v>10.776</v>
      </c>
      <c r="F309" s="0" t="n">
        <v>18</v>
      </c>
    </row>
    <row r="310" customFormat="false" ht="12.75" hidden="false" customHeight="false" outlineLevel="0" collapsed="false">
      <c r="A310" s="0" t="s">
        <v>363</v>
      </c>
      <c r="B310" s="0" t="s">
        <v>1056</v>
      </c>
      <c r="C310" s="0" t="n">
        <v>13.909</v>
      </c>
      <c r="D310" s="0" t="n">
        <v>18.771</v>
      </c>
      <c r="E310" s="0" t="n">
        <v>16.691</v>
      </c>
      <c r="F310" s="0" t="n">
        <v>18</v>
      </c>
    </row>
    <row r="311" customFormat="false" ht="12.75" hidden="false" customHeight="false" outlineLevel="0" collapsed="false">
      <c r="A311" s="0" t="s">
        <v>363</v>
      </c>
      <c r="B311" s="0" t="s">
        <v>1059</v>
      </c>
      <c r="C311" s="0" t="n">
        <v>45.798</v>
      </c>
      <c r="D311" s="0" t="n">
        <v>-43.778</v>
      </c>
      <c r="E311" s="0" t="n">
        <v>-15.558</v>
      </c>
      <c r="F311" s="0" t="n">
        <v>18</v>
      </c>
    </row>
    <row r="312" customFormat="false" ht="12.75" hidden="false" customHeight="false" outlineLevel="0" collapsed="false">
      <c r="A312" s="0" t="s">
        <v>363</v>
      </c>
      <c r="B312" s="0" t="s">
        <v>1065</v>
      </c>
      <c r="C312" s="0" t="n">
        <v>26.63</v>
      </c>
      <c r="D312" s="0" t="n">
        <v>49.632</v>
      </c>
      <c r="E312" s="0" t="n">
        <v>15.311</v>
      </c>
      <c r="F312" s="0" t="n">
        <v>18</v>
      </c>
    </row>
    <row r="313" customFormat="false" ht="12.75" hidden="false" customHeight="false" outlineLevel="0" collapsed="false">
      <c r="A313" s="0" t="s">
        <v>363</v>
      </c>
      <c r="B313" s="0" t="s">
        <v>1061</v>
      </c>
      <c r="C313" s="0" t="n">
        <v>11.043</v>
      </c>
      <c r="D313" s="0" t="n">
        <v>30.589</v>
      </c>
      <c r="E313" s="0" t="n">
        <v>8.812</v>
      </c>
      <c r="F313" s="0" t="n">
        <v>18</v>
      </c>
    </row>
    <row r="314" customFormat="false" ht="12.75" hidden="false" customHeight="false" outlineLevel="0" collapsed="false">
      <c r="A314" s="0" t="s">
        <v>363</v>
      </c>
      <c r="B314" s="0" t="s">
        <v>1067</v>
      </c>
      <c r="C314" s="0" t="n">
        <v>16.425</v>
      </c>
      <c r="D314" s="0" t="n">
        <v>7.217</v>
      </c>
      <c r="E314" s="0" t="n">
        <v>9.791</v>
      </c>
      <c r="F314" s="0" t="n">
        <v>18</v>
      </c>
    </row>
    <row r="315" customFormat="false" ht="12.75" hidden="false" customHeight="false" outlineLevel="0" collapsed="false">
      <c r="A315" s="0" t="s">
        <v>363</v>
      </c>
      <c r="B315" s="0" t="s">
        <v>1069</v>
      </c>
      <c r="C315" s="0" t="n">
        <v>2.34</v>
      </c>
      <c r="D315" s="0" t="n">
        <v>0.037</v>
      </c>
      <c r="E315" s="0" t="n">
        <v>0.126</v>
      </c>
      <c r="F315" s="0" t="n">
        <v>18</v>
      </c>
    </row>
    <row r="316" customFormat="false" ht="12.75" hidden="false" customHeight="false" outlineLevel="0" collapsed="false">
      <c r="A316" s="0" t="s">
        <v>363</v>
      </c>
      <c r="B316" s="0" t="s">
        <v>1071</v>
      </c>
      <c r="C316" s="0" t="n">
        <v>159.082</v>
      </c>
      <c r="D316" s="0" t="n">
        <v>30.192</v>
      </c>
      <c r="E316" s="0" t="n">
        <v>56.752</v>
      </c>
      <c r="F316" s="0" t="n">
        <v>18</v>
      </c>
    </row>
    <row r="317" customFormat="false" ht="12.75" hidden="false" customHeight="false" outlineLevel="0" collapsed="false">
      <c r="A317" s="0" t="s">
        <v>363</v>
      </c>
      <c r="B317" s="0" t="s">
        <v>1073</v>
      </c>
      <c r="C317" s="0" t="n">
        <v>75.568</v>
      </c>
      <c r="D317" s="0" t="n">
        <v>29.508</v>
      </c>
      <c r="E317" s="0" t="n">
        <v>36.555</v>
      </c>
      <c r="F317" s="0" t="n">
        <v>18</v>
      </c>
    </row>
    <row r="318" customFormat="false" ht="12.75" hidden="false" customHeight="false" outlineLevel="0" collapsed="false">
      <c r="A318" s="0" t="s">
        <v>363</v>
      </c>
      <c r="B318" s="0" t="s">
        <v>1075</v>
      </c>
      <c r="C318" s="0" t="n">
        <v>3.204</v>
      </c>
      <c r="D318" s="0" t="n">
        <v>-0.245</v>
      </c>
      <c r="E318" s="0" t="n">
        <v>0.891</v>
      </c>
      <c r="F318" s="0" t="n">
        <v>18</v>
      </c>
    </row>
    <row r="319" customFormat="false" ht="12.75" hidden="false" customHeight="false" outlineLevel="0" collapsed="false">
      <c r="A319" s="0" t="s">
        <v>363</v>
      </c>
      <c r="B319" s="0" t="s">
        <v>1077</v>
      </c>
      <c r="C319" s="0" t="n">
        <v>11.875</v>
      </c>
      <c r="D319" s="0" t="n">
        <v>-6.664</v>
      </c>
      <c r="E319" s="0" t="n">
        <v>-1.653</v>
      </c>
      <c r="F319" s="0" t="n">
        <v>18</v>
      </c>
    </row>
    <row r="320" customFormat="false" ht="12.75" hidden="false" customHeight="false" outlineLevel="0" collapsed="false">
      <c r="A320" s="0" t="s">
        <v>363</v>
      </c>
      <c r="B320" s="0" t="s">
        <v>1080</v>
      </c>
      <c r="C320" s="0" t="n">
        <v>3.554</v>
      </c>
      <c r="D320" s="0" t="n">
        <v>-0.221</v>
      </c>
      <c r="E320" s="0" t="n">
        <v>0.73</v>
      </c>
      <c r="F320" s="0" t="n">
        <v>18</v>
      </c>
    </row>
    <row r="321" customFormat="false" ht="12.75" hidden="false" customHeight="false" outlineLevel="0" collapsed="false">
      <c r="A321" s="0" t="s">
        <v>363</v>
      </c>
      <c r="B321" s="0" t="s">
        <v>1082</v>
      </c>
      <c r="C321" s="0" t="n">
        <v>3.556</v>
      </c>
      <c r="D321" s="0" t="n">
        <v>1.99</v>
      </c>
      <c r="E321" s="0" t="n">
        <v>2.969</v>
      </c>
      <c r="F321" s="0" t="n">
        <v>18</v>
      </c>
    </row>
    <row r="322" customFormat="false" ht="12.75" hidden="false" customHeight="false" outlineLevel="0" collapsed="false">
      <c r="A322" s="0" t="s">
        <v>363</v>
      </c>
      <c r="B322" s="0" t="s">
        <v>1084</v>
      </c>
      <c r="C322" s="0" t="n">
        <v>7.492</v>
      </c>
      <c r="D322" s="0" t="n">
        <v>9.805</v>
      </c>
      <c r="E322" s="0" t="n">
        <v>11.244</v>
      </c>
      <c r="F322" s="0" t="n">
        <v>18</v>
      </c>
    </row>
    <row r="323" customFormat="false" ht="12.75" hidden="false" customHeight="false" outlineLevel="0" collapsed="false">
      <c r="A323" s="0" t="s">
        <v>363</v>
      </c>
      <c r="B323" s="0" t="s">
        <v>1086</v>
      </c>
      <c r="C323" s="0" t="n">
        <v>38.619</v>
      </c>
      <c r="D323" s="0" t="n">
        <v>-6.753</v>
      </c>
      <c r="E323" s="0" t="n">
        <v>9.907</v>
      </c>
      <c r="F323" s="0" t="n">
        <v>18</v>
      </c>
    </row>
    <row r="324" customFormat="false" ht="12.75" hidden="false" customHeight="false" outlineLevel="0" collapsed="false">
      <c r="A324" s="0" t="s">
        <v>363</v>
      </c>
      <c r="B324" s="0" t="s">
        <v>1090</v>
      </c>
      <c r="C324" s="0" t="n">
        <v>10.099</v>
      </c>
      <c r="D324" s="0" t="n">
        <v>-7.985</v>
      </c>
      <c r="E324" s="0" t="n">
        <v>3.808</v>
      </c>
      <c r="F324" s="0" t="n">
        <v>18</v>
      </c>
    </row>
    <row r="325" customFormat="false" ht="12.75" hidden="false" customHeight="false" outlineLevel="0" collapsed="false">
      <c r="A325" s="0" t="s">
        <v>363</v>
      </c>
      <c r="B325" s="0" t="s">
        <v>1088</v>
      </c>
      <c r="C325" s="0" t="n">
        <v>25.999</v>
      </c>
      <c r="D325" s="0" t="n">
        <v>0.652</v>
      </c>
      <c r="E325" s="0" t="n">
        <v>6.288</v>
      </c>
      <c r="F325" s="0" t="n">
        <v>18</v>
      </c>
    </row>
    <row r="326" customFormat="false" ht="12.75" hidden="false" customHeight="false" outlineLevel="0" collapsed="false">
      <c r="A326" s="0" t="s">
        <v>363</v>
      </c>
      <c r="B326" s="0" t="s">
        <v>1092</v>
      </c>
      <c r="C326" s="0" t="n">
        <v>12.04</v>
      </c>
      <c r="D326" s="0" t="n">
        <v>-15.791</v>
      </c>
      <c r="E326" s="0" t="n">
        <v>-12.72</v>
      </c>
      <c r="F326" s="0" t="n">
        <v>18</v>
      </c>
    </row>
    <row r="327" customFormat="false" ht="12.75" hidden="false" customHeight="false" outlineLevel="0" collapsed="false">
      <c r="A327" s="0" t="s">
        <v>363</v>
      </c>
      <c r="B327" s="0" t="s">
        <v>1095</v>
      </c>
      <c r="C327" s="0" t="n">
        <v>8.315</v>
      </c>
      <c r="D327" s="0" t="n">
        <v>4.236</v>
      </c>
      <c r="E327" s="0" t="n">
        <v>7.751</v>
      </c>
      <c r="F327" s="0" t="n">
        <v>18</v>
      </c>
    </row>
    <row r="328" customFormat="false" ht="12.75" hidden="false" customHeight="false" outlineLevel="0" collapsed="false">
      <c r="A328" s="0" t="s">
        <v>363</v>
      </c>
      <c r="B328" s="0" t="s">
        <v>1097</v>
      </c>
      <c r="C328" s="0" t="n">
        <v>104.319</v>
      </c>
      <c r="D328" s="0" t="n">
        <v>48.108</v>
      </c>
      <c r="E328" s="0" t="n">
        <v>57.832</v>
      </c>
      <c r="F328" s="0" t="n">
        <v>18</v>
      </c>
    </row>
    <row r="329" customFormat="false" ht="12.75" hidden="false" customHeight="false" outlineLevel="0" collapsed="false">
      <c r="A329" s="0" t="s">
        <v>363</v>
      </c>
      <c r="B329" s="0" t="s">
        <v>1101</v>
      </c>
      <c r="C329" s="0" t="n">
        <v>-18.784</v>
      </c>
      <c r="D329" s="0" t="n">
        <v>-32.35</v>
      </c>
      <c r="E329" s="0" t="n">
        <v>-26.43</v>
      </c>
      <c r="F329" s="0" t="n">
        <v>18</v>
      </c>
    </row>
    <row r="330" customFormat="false" ht="12.75" hidden="false" customHeight="false" outlineLevel="0" collapsed="false">
      <c r="A330" s="0" t="s">
        <v>363</v>
      </c>
      <c r="B330" s="0" t="s">
        <v>1104</v>
      </c>
      <c r="C330" s="0" t="n">
        <v>2.053</v>
      </c>
      <c r="D330" s="0" t="n">
        <v>1.592</v>
      </c>
      <c r="E330" s="0" t="n">
        <v>1.585</v>
      </c>
      <c r="F330" s="0" t="n">
        <v>18</v>
      </c>
    </row>
    <row r="331" customFormat="false" ht="12.75" hidden="false" customHeight="false" outlineLevel="0" collapsed="false">
      <c r="A331" s="0" t="s">
        <v>363</v>
      </c>
      <c r="B331" s="0" t="s">
        <v>1106</v>
      </c>
      <c r="C331" s="0" t="n">
        <v>33.312</v>
      </c>
      <c r="D331" s="0" t="n">
        <v>26.015</v>
      </c>
      <c r="E331" s="0" t="n">
        <v>22.34</v>
      </c>
      <c r="F331" s="0" t="n">
        <v>18</v>
      </c>
    </row>
    <row r="332" customFormat="false" ht="12.75" hidden="false" customHeight="false" outlineLevel="0" collapsed="false">
      <c r="A332" s="0" t="s">
        <v>363</v>
      </c>
      <c r="B332" s="0" t="s">
        <v>1108</v>
      </c>
      <c r="C332" s="0" t="n">
        <v>-0.1</v>
      </c>
      <c r="D332" s="0" t="n">
        <v>-16.739</v>
      </c>
      <c r="E332" s="0" t="n">
        <v>-3.632</v>
      </c>
      <c r="F332" s="0" t="n">
        <v>18</v>
      </c>
    </row>
    <row r="333" customFormat="false" ht="12.75" hidden="false" customHeight="false" outlineLevel="0" collapsed="false">
      <c r="A333" s="0" t="s">
        <v>363</v>
      </c>
      <c r="B333" s="0" t="s">
        <v>1110</v>
      </c>
      <c r="C333" s="0" t="n">
        <v>29.279</v>
      </c>
      <c r="D333" s="0" t="n">
        <v>-21.473</v>
      </c>
      <c r="E333" s="0" t="n">
        <v>-4.519</v>
      </c>
      <c r="F333" s="0" t="n">
        <v>18</v>
      </c>
    </row>
    <row r="334" customFormat="false" ht="12.75" hidden="false" customHeight="false" outlineLevel="0" collapsed="false">
      <c r="A334" s="0" t="s">
        <v>363</v>
      </c>
      <c r="B334" s="0" t="s">
        <v>1112</v>
      </c>
      <c r="C334" s="0" t="n">
        <v>17.997</v>
      </c>
      <c r="D334" s="0" t="n">
        <v>-1.178</v>
      </c>
      <c r="E334" s="0" t="n">
        <v>-1.575</v>
      </c>
      <c r="F334" s="0" t="n">
        <v>18</v>
      </c>
    </row>
    <row r="335" customFormat="false" ht="12.75" hidden="false" customHeight="false" outlineLevel="0" collapsed="false">
      <c r="A335" s="0" t="s">
        <v>363</v>
      </c>
      <c r="B335" s="0" t="s">
        <v>1114</v>
      </c>
      <c r="C335" s="0" t="n">
        <v>70.872</v>
      </c>
      <c r="D335" s="0" t="n">
        <v>-5.051</v>
      </c>
      <c r="E335" s="0" t="n">
        <v>13.553</v>
      </c>
      <c r="F335" s="0" t="n">
        <v>18</v>
      </c>
    </row>
    <row r="336" customFormat="false" ht="12.75" hidden="false" customHeight="false" outlineLevel="0" collapsed="false">
      <c r="A336" s="0" t="s">
        <v>363</v>
      </c>
      <c r="B336" s="0" t="s">
        <v>1119</v>
      </c>
      <c r="C336" s="0" t="n">
        <v>1.872</v>
      </c>
      <c r="D336" s="0" t="n">
        <v>2.63</v>
      </c>
      <c r="E336" s="0" t="n">
        <v>2.338</v>
      </c>
      <c r="F336" s="0" t="n">
        <v>18</v>
      </c>
    </row>
    <row r="337" customFormat="false" ht="12.75" hidden="false" customHeight="false" outlineLevel="0" collapsed="false">
      <c r="A337" s="0" t="s">
        <v>363</v>
      </c>
      <c r="B337" s="0" t="s">
        <v>1116</v>
      </c>
      <c r="C337" s="0" t="n">
        <v>181.367</v>
      </c>
      <c r="D337" s="0" t="n">
        <v>111.219</v>
      </c>
      <c r="E337" s="0" t="n">
        <v>130.019</v>
      </c>
      <c r="F337" s="0" t="n">
        <v>18</v>
      </c>
    </row>
    <row r="338" customFormat="false" ht="12.75" hidden="false" customHeight="false" outlineLevel="0" collapsed="false">
      <c r="A338" s="0" t="s">
        <v>363</v>
      </c>
      <c r="B338" s="0" t="s">
        <v>1121</v>
      </c>
      <c r="C338" s="0" t="n">
        <v>179.162</v>
      </c>
      <c r="D338" s="0" t="n">
        <v>8.304</v>
      </c>
      <c r="E338" s="0" t="n">
        <v>47.838</v>
      </c>
      <c r="F338" s="0" t="n">
        <v>18</v>
      </c>
    </row>
    <row r="339" customFormat="false" ht="12.75" hidden="false" customHeight="false" outlineLevel="0" collapsed="false">
      <c r="A339" s="0" t="s">
        <v>363</v>
      </c>
      <c r="B339" s="0" t="s">
        <v>1124</v>
      </c>
      <c r="C339" s="0" t="n">
        <v>12.408</v>
      </c>
      <c r="D339" s="0" t="n">
        <v>-0.406</v>
      </c>
      <c r="E339" s="0" t="n">
        <v>11.655</v>
      </c>
      <c r="F339" s="0" t="n">
        <v>18</v>
      </c>
    </row>
    <row r="340" customFormat="false" ht="12.75" hidden="false" customHeight="false" outlineLevel="0" collapsed="false">
      <c r="A340" s="0" t="s">
        <v>363</v>
      </c>
      <c r="B340" s="0" t="s">
        <v>1126</v>
      </c>
      <c r="C340" s="0" t="n">
        <v>101.45</v>
      </c>
      <c r="D340" s="0" t="n">
        <v>80.881</v>
      </c>
      <c r="E340" s="0" t="n">
        <v>86.431</v>
      </c>
      <c r="F340" s="0" t="n">
        <v>18</v>
      </c>
    </row>
    <row r="341" customFormat="false" ht="12.75" hidden="false" customHeight="false" outlineLevel="0" collapsed="false">
      <c r="A341" s="0" t="s">
        <v>363</v>
      </c>
      <c r="B341" s="0" t="s">
        <v>1129</v>
      </c>
      <c r="C341" s="0" t="n">
        <v>42.856</v>
      </c>
      <c r="D341" s="0" t="n">
        <v>9.356</v>
      </c>
      <c r="E341" s="0" t="n">
        <v>19.952</v>
      </c>
      <c r="F341" s="0" t="n">
        <v>18</v>
      </c>
    </row>
    <row r="342" customFormat="false" ht="12.75" hidden="false" customHeight="false" outlineLevel="0" collapsed="false">
      <c r="A342" s="0" t="s">
        <v>363</v>
      </c>
      <c r="B342" s="0" t="s">
        <v>1131</v>
      </c>
      <c r="C342" s="0" t="n">
        <v>125.707</v>
      </c>
      <c r="D342" s="0" t="n">
        <v>44.527</v>
      </c>
      <c r="E342" s="0" t="n">
        <v>63.878</v>
      </c>
      <c r="F342" s="0" t="n">
        <v>18</v>
      </c>
    </row>
    <row r="343" customFormat="false" ht="12.75" hidden="false" customHeight="false" outlineLevel="0" collapsed="false">
      <c r="A343" s="0" t="s">
        <v>363</v>
      </c>
      <c r="B343" s="0" t="s">
        <v>1133</v>
      </c>
      <c r="C343" s="0" t="n">
        <v>6.03</v>
      </c>
      <c r="D343" s="0" t="n">
        <v>-29.19</v>
      </c>
      <c r="E343" s="0" t="n">
        <v>-17.76</v>
      </c>
      <c r="F343" s="0" t="n">
        <v>18</v>
      </c>
    </row>
    <row r="344" customFormat="false" ht="12.75" hidden="false" customHeight="false" outlineLevel="0" collapsed="false">
      <c r="A344" s="0" t="s">
        <v>363</v>
      </c>
      <c r="B344" s="0" t="s">
        <v>1135</v>
      </c>
      <c r="C344" s="0" t="n">
        <v>44.173</v>
      </c>
      <c r="D344" s="0" t="n">
        <v>-4.14</v>
      </c>
      <c r="E344" s="0" t="n">
        <v>2.645</v>
      </c>
      <c r="F344" s="0" t="n">
        <v>18</v>
      </c>
    </row>
    <row r="345" customFormat="false" ht="12.75" hidden="false" customHeight="false" outlineLevel="0" collapsed="false">
      <c r="A345" s="0" t="s">
        <v>363</v>
      </c>
      <c r="B345" s="0" t="s">
        <v>1148</v>
      </c>
      <c r="C345" s="0" t="n">
        <v>4.396</v>
      </c>
      <c r="D345" s="0" t="n">
        <v>1.087</v>
      </c>
      <c r="E345" s="0" t="n">
        <v>4.421</v>
      </c>
      <c r="F345" s="0" t="n">
        <v>18</v>
      </c>
    </row>
    <row r="346" customFormat="false" ht="12.75" hidden="false" customHeight="false" outlineLevel="0" collapsed="false">
      <c r="A346" s="0" t="s">
        <v>363</v>
      </c>
      <c r="B346" s="0" t="s">
        <v>1138</v>
      </c>
      <c r="C346" s="0" t="n">
        <v>3.906</v>
      </c>
      <c r="D346" s="0" t="n">
        <v>2.329</v>
      </c>
      <c r="E346" s="0" t="n">
        <v>3.454</v>
      </c>
      <c r="F346" s="0" t="n">
        <v>18</v>
      </c>
    </row>
    <row r="347" customFormat="false" ht="12.75" hidden="false" customHeight="false" outlineLevel="0" collapsed="false">
      <c r="A347" s="0" t="s">
        <v>363</v>
      </c>
      <c r="B347" s="0" t="s">
        <v>1140</v>
      </c>
      <c r="C347" s="0" t="n">
        <v>118.979</v>
      </c>
      <c r="D347" s="0" t="n">
        <v>74.929</v>
      </c>
      <c r="E347" s="0" t="n">
        <v>103.84</v>
      </c>
      <c r="F347" s="0" t="n">
        <v>18</v>
      </c>
    </row>
    <row r="348" customFormat="false" ht="12.75" hidden="false" customHeight="false" outlineLevel="0" collapsed="false">
      <c r="A348" s="0" t="s">
        <v>363</v>
      </c>
      <c r="B348" s="0" t="s">
        <v>1150</v>
      </c>
      <c r="C348" s="0" t="n">
        <v>79.527</v>
      </c>
      <c r="D348" s="0" t="n">
        <v>68.722</v>
      </c>
      <c r="E348" s="0" t="n">
        <v>66.446</v>
      </c>
      <c r="F348" s="0" t="n">
        <v>18</v>
      </c>
    </row>
    <row r="349" customFormat="false" ht="12.75" hidden="false" customHeight="false" outlineLevel="0" collapsed="false">
      <c r="A349" s="0" t="s">
        <v>363</v>
      </c>
      <c r="B349" s="0" t="s">
        <v>1152</v>
      </c>
      <c r="C349" s="0" t="n">
        <v>7.466</v>
      </c>
      <c r="D349" s="0" t="n">
        <v>2.811</v>
      </c>
      <c r="E349" s="0" t="n">
        <v>4.916</v>
      </c>
      <c r="F349" s="0" t="n">
        <v>18</v>
      </c>
    </row>
    <row r="350" customFormat="false" ht="12.75" hidden="false" customHeight="false" outlineLevel="0" collapsed="false">
      <c r="A350" s="0" t="s">
        <v>363</v>
      </c>
      <c r="B350" s="0" t="s">
        <v>1168</v>
      </c>
      <c r="C350" s="0" t="n">
        <v>1.999</v>
      </c>
      <c r="D350" s="0" t="n">
        <v>-1.079</v>
      </c>
      <c r="E350" s="0" t="n">
        <v>-0.535</v>
      </c>
      <c r="F350" s="0" t="n">
        <v>18</v>
      </c>
    </row>
    <row r="351" customFormat="false" ht="12.75" hidden="false" customHeight="false" outlineLevel="0" collapsed="false">
      <c r="A351" s="0" t="s">
        <v>363</v>
      </c>
      <c r="B351" s="0" t="s">
        <v>1154</v>
      </c>
      <c r="C351" s="0" t="n">
        <v>31.856</v>
      </c>
      <c r="D351" s="0" t="n">
        <v>13.138</v>
      </c>
      <c r="E351" s="0" t="n">
        <v>20.574</v>
      </c>
      <c r="F351" s="0" t="n">
        <v>18</v>
      </c>
    </row>
    <row r="352" customFormat="false" ht="12.75" hidden="false" customHeight="false" outlineLevel="0" collapsed="false">
      <c r="A352" s="0" t="s">
        <v>363</v>
      </c>
      <c r="B352" s="0" t="s">
        <v>1160</v>
      </c>
      <c r="C352" s="0" t="n">
        <v>114.104</v>
      </c>
      <c r="D352" s="0" t="n">
        <v>3.128</v>
      </c>
      <c r="E352" s="0" t="n">
        <v>30.467</v>
      </c>
      <c r="F352" s="0" t="n">
        <v>18</v>
      </c>
    </row>
    <row r="353" customFormat="false" ht="12.75" hidden="false" customHeight="false" outlineLevel="0" collapsed="false">
      <c r="A353" s="0" t="s">
        <v>363</v>
      </c>
      <c r="B353" s="0" t="s">
        <v>1164</v>
      </c>
      <c r="C353" s="0" t="n">
        <v>25.61</v>
      </c>
      <c r="D353" s="0" t="n">
        <v>0.205</v>
      </c>
      <c r="E353" s="0" t="n">
        <v>9.173</v>
      </c>
      <c r="F353" s="0" t="n">
        <v>18</v>
      </c>
    </row>
    <row r="354" customFormat="false" ht="12.75" hidden="false" customHeight="false" outlineLevel="0" collapsed="false">
      <c r="A354" s="0" t="s">
        <v>363</v>
      </c>
      <c r="B354" s="0" t="s">
        <v>1166</v>
      </c>
      <c r="C354" s="0" t="n">
        <v>160.642</v>
      </c>
      <c r="D354" s="0" t="n">
        <v>19.475</v>
      </c>
      <c r="E354" s="0" t="n">
        <v>46.412</v>
      </c>
      <c r="F354" s="0" t="n">
        <v>18</v>
      </c>
    </row>
    <row r="355" customFormat="false" ht="12.75" hidden="false" customHeight="false" outlineLevel="0" collapsed="false">
      <c r="A355" s="0" t="s">
        <v>363</v>
      </c>
      <c r="B355" s="0" t="s">
        <v>1162</v>
      </c>
      <c r="C355" s="0" t="n">
        <v>1.435</v>
      </c>
      <c r="D355" s="0" t="n">
        <v>-3.298</v>
      </c>
      <c r="E355" s="0" t="n">
        <v>1.386</v>
      </c>
      <c r="F355" s="0" t="n">
        <v>18</v>
      </c>
    </row>
    <row r="356" customFormat="false" ht="12.75" hidden="false" customHeight="false" outlineLevel="0" collapsed="false">
      <c r="A356" s="0" t="s">
        <v>363</v>
      </c>
      <c r="B356" s="0" t="s">
        <v>1156</v>
      </c>
      <c r="C356" s="0" t="n">
        <v>55.479</v>
      </c>
      <c r="D356" s="0" t="n">
        <v>50.537</v>
      </c>
      <c r="E356" s="0" t="n">
        <v>57.509</v>
      </c>
      <c r="F356" s="0" t="n">
        <v>18</v>
      </c>
    </row>
    <row r="357" customFormat="false" ht="12.75" hidden="false" customHeight="false" outlineLevel="0" collapsed="false">
      <c r="A357" s="0" t="s">
        <v>363</v>
      </c>
      <c r="B357" s="0" t="s">
        <v>1158</v>
      </c>
      <c r="C357" s="0" t="n">
        <v>6.864</v>
      </c>
      <c r="D357" s="0" t="n">
        <v>5.353</v>
      </c>
      <c r="E357" s="0" t="n">
        <v>8.197</v>
      </c>
      <c r="F357" s="0" t="n">
        <v>18</v>
      </c>
    </row>
    <row r="358" customFormat="false" ht="12.75" hidden="false" customHeight="false" outlineLevel="0" collapsed="false">
      <c r="A358" s="0" t="s">
        <v>363</v>
      </c>
      <c r="B358" s="0" t="s">
        <v>1170</v>
      </c>
      <c r="C358" s="0" t="n">
        <v>5.167</v>
      </c>
      <c r="D358" s="0" t="n">
        <v>27.654</v>
      </c>
      <c r="E358" s="0" t="n">
        <v>5.088</v>
      </c>
      <c r="F358" s="0" t="n">
        <v>18</v>
      </c>
    </row>
    <row r="359" customFormat="false" ht="12.75" hidden="false" customHeight="false" outlineLevel="0" collapsed="false">
      <c r="A359" s="0" t="s">
        <v>363</v>
      </c>
      <c r="B359" s="0" t="s">
        <v>1142</v>
      </c>
      <c r="C359" s="0" t="n">
        <v>105.043</v>
      </c>
      <c r="D359" s="0" t="n">
        <v>31.162</v>
      </c>
      <c r="E359" s="0" t="n">
        <v>48.742</v>
      </c>
      <c r="F359" s="0" t="n">
        <v>18</v>
      </c>
    </row>
    <row r="360" customFormat="false" ht="12.75" hidden="false" customHeight="false" outlineLevel="0" collapsed="false">
      <c r="A360" s="0" t="s">
        <v>363</v>
      </c>
      <c r="B360" s="0" t="s">
        <v>1172</v>
      </c>
      <c r="C360" s="0" t="n">
        <v>1.308</v>
      </c>
      <c r="D360" s="0" t="n">
        <v>-1.062</v>
      </c>
      <c r="E360" s="0" t="n">
        <v>0.526</v>
      </c>
      <c r="F360" s="0" t="n">
        <v>18</v>
      </c>
    </row>
    <row r="361" customFormat="false" ht="12.75" hidden="false" customHeight="false" outlineLevel="0" collapsed="false">
      <c r="A361" s="0" t="s">
        <v>363</v>
      </c>
      <c r="B361" s="0" t="s">
        <v>1144</v>
      </c>
      <c r="C361" s="0" t="n">
        <v>10.373</v>
      </c>
      <c r="D361" s="0" t="n">
        <v>14.661</v>
      </c>
      <c r="E361" s="0" t="n">
        <v>14.309</v>
      </c>
      <c r="F361" s="0" t="n">
        <v>18</v>
      </c>
    </row>
    <row r="362" customFormat="false" ht="12.75" hidden="false" customHeight="false" outlineLevel="0" collapsed="false">
      <c r="A362" s="0" t="s">
        <v>363</v>
      </c>
      <c r="B362" s="0" t="s">
        <v>1146</v>
      </c>
      <c r="C362" s="0" t="n">
        <v>115.734</v>
      </c>
      <c r="D362" s="0" t="n">
        <v>17.051</v>
      </c>
      <c r="E362" s="0" t="n">
        <v>30.569</v>
      </c>
      <c r="F362" s="0" t="n">
        <v>18</v>
      </c>
    </row>
    <row r="363" customFormat="false" ht="12.75" hidden="false" customHeight="false" outlineLevel="0" collapsed="false">
      <c r="A363" s="0" t="s">
        <v>363</v>
      </c>
      <c r="B363" s="0" t="s">
        <v>1174</v>
      </c>
      <c r="C363" s="0" t="n">
        <v>38.749</v>
      </c>
      <c r="D363" s="0" t="n">
        <v>44.929</v>
      </c>
      <c r="E363" s="0" t="n">
        <v>39.862</v>
      </c>
      <c r="F363" s="0" t="n">
        <v>18</v>
      </c>
    </row>
    <row r="364" customFormat="false" ht="12.75" hidden="false" customHeight="false" outlineLevel="0" collapsed="false">
      <c r="A364" s="0" t="s">
        <v>363</v>
      </c>
      <c r="B364" s="0" t="s">
        <v>1177</v>
      </c>
      <c r="C364" s="0" t="n">
        <v>75.163</v>
      </c>
      <c r="D364" s="0" t="n">
        <v>28.375</v>
      </c>
      <c r="E364" s="0" t="n">
        <v>40.043</v>
      </c>
      <c r="F364" s="0" t="n">
        <v>18</v>
      </c>
    </row>
    <row r="365" customFormat="false" ht="12.75" hidden="false" customHeight="false" outlineLevel="0" collapsed="false">
      <c r="A365" s="0" t="s">
        <v>363</v>
      </c>
      <c r="B365" s="0" t="s">
        <v>1384</v>
      </c>
      <c r="C365" s="0" t="n">
        <v>3.493</v>
      </c>
      <c r="D365" s="0" t="n">
        <v>3.493</v>
      </c>
      <c r="E365" s="0" t="n">
        <v>3.493</v>
      </c>
      <c r="F365" s="0" t="n">
        <v>18</v>
      </c>
    </row>
    <row r="366" customFormat="false" ht="12.75" hidden="false" customHeight="false" outlineLevel="0" collapsed="false">
      <c r="A366" s="0" t="s">
        <v>363</v>
      </c>
      <c r="B366" s="0" t="s">
        <v>1402</v>
      </c>
      <c r="C366" s="0" t="n">
        <v>1.538</v>
      </c>
      <c r="D366" s="0" t="n">
        <v>1.538</v>
      </c>
      <c r="E366" s="0" t="n">
        <v>1.538</v>
      </c>
      <c r="F366" s="0" t="n">
        <v>18</v>
      </c>
    </row>
    <row r="367" customFormat="false" ht="12.75" hidden="false" customHeight="false" outlineLevel="0" collapsed="false">
      <c r="A367" s="0" t="s">
        <v>363</v>
      </c>
      <c r="B367" s="0" t="s">
        <v>1428</v>
      </c>
      <c r="C367" s="0" t="n">
        <v>2.878</v>
      </c>
      <c r="D367" s="0" t="n">
        <v>2.878</v>
      </c>
      <c r="E367" s="0" t="n">
        <v>2.878</v>
      </c>
      <c r="F367" s="0" t="n">
        <v>18</v>
      </c>
    </row>
    <row r="368" customFormat="false" ht="12.75" hidden="false" customHeight="false" outlineLevel="0" collapsed="false">
      <c r="A368" s="0" t="s">
        <v>363</v>
      </c>
      <c r="B368" s="0" t="s">
        <v>1539</v>
      </c>
      <c r="C368" s="0" t="n">
        <v>2.254</v>
      </c>
      <c r="D368" s="0" t="n">
        <v>2.254</v>
      </c>
      <c r="E368" s="0" t="n">
        <v>2.254</v>
      </c>
      <c r="F368" s="0" t="n">
        <v>18</v>
      </c>
    </row>
    <row r="369" customFormat="false" ht="12.75" hidden="false" customHeight="false" outlineLevel="0" collapsed="false">
      <c r="A369" s="0" t="s">
        <v>363</v>
      </c>
      <c r="B369" s="0" t="s">
        <v>1390</v>
      </c>
      <c r="C369" s="0" t="n">
        <v>0</v>
      </c>
      <c r="D369" s="0" t="n">
        <v>0</v>
      </c>
      <c r="E369" s="0" t="n">
        <v>0</v>
      </c>
      <c r="F369" s="0" t="n">
        <v>18</v>
      </c>
    </row>
    <row r="370" customFormat="false" ht="12.75" hidden="false" customHeight="false" outlineLevel="0" collapsed="false">
      <c r="A370" s="0" t="s">
        <v>363</v>
      </c>
      <c r="B370" s="0" t="s">
        <v>1420</v>
      </c>
      <c r="C370" s="0" t="n">
        <v>2.603</v>
      </c>
      <c r="D370" s="0" t="n">
        <v>2.603</v>
      </c>
      <c r="E370" s="0" t="n">
        <v>2.603</v>
      </c>
      <c r="F370" s="0" t="n">
        <v>18</v>
      </c>
    </row>
    <row r="371" customFormat="false" ht="12.75" hidden="false" customHeight="false" outlineLevel="0" collapsed="false">
      <c r="A371" s="0" t="s">
        <v>363</v>
      </c>
      <c r="B371" s="0" t="s">
        <v>1444</v>
      </c>
      <c r="C371" s="0" t="n">
        <v>1.077</v>
      </c>
      <c r="D371" s="0" t="n">
        <v>1.077</v>
      </c>
      <c r="E371" s="0" t="n">
        <v>1.077</v>
      </c>
      <c r="F371" s="0" t="n">
        <v>18</v>
      </c>
    </row>
    <row r="372" customFormat="false" ht="12.75" hidden="false" customHeight="false" outlineLevel="0" collapsed="false">
      <c r="A372" s="0" t="s">
        <v>363</v>
      </c>
      <c r="B372" s="0" t="s">
        <v>1386</v>
      </c>
      <c r="C372" s="0" t="n">
        <v>9.826</v>
      </c>
      <c r="D372" s="0" t="n">
        <v>9.826</v>
      </c>
      <c r="E372" s="0" t="n">
        <v>9.826</v>
      </c>
      <c r="F372" s="0" t="n">
        <v>18</v>
      </c>
    </row>
    <row r="373" customFormat="false" ht="12.75" hidden="false" customHeight="false" outlineLevel="0" collapsed="false">
      <c r="A373" s="0" t="s">
        <v>363</v>
      </c>
      <c r="B373" s="0" t="s">
        <v>1388</v>
      </c>
      <c r="C373" s="0" t="n">
        <v>2.092</v>
      </c>
      <c r="D373" s="0" t="n">
        <v>2.092</v>
      </c>
      <c r="E373" s="0" t="n">
        <v>2.092</v>
      </c>
      <c r="F373" s="0" t="n">
        <v>18</v>
      </c>
    </row>
    <row r="374" customFormat="false" ht="12.75" hidden="false" customHeight="false" outlineLevel="0" collapsed="false">
      <c r="A374" s="0" t="s">
        <v>363</v>
      </c>
      <c r="B374" s="0" t="s">
        <v>1435</v>
      </c>
      <c r="C374" s="0" t="n">
        <v>60.421</v>
      </c>
      <c r="D374" s="0" t="n">
        <v>60.421</v>
      </c>
      <c r="E374" s="0" t="n">
        <v>60.421</v>
      </c>
      <c r="F374" s="0" t="n">
        <v>18</v>
      </c>
    </row>
    <row r="375" customFormat="false" ht="12.75" hidden="false" customHeight="false" outlineLevel="0" collapsed="false">
      <c r="A375" s="0" t="s">
        <v>363</v>
      </c>
      <c r="B375" s="0" t="s">
        <v>1437</v>
      </c>
      <c r="C375" s="0" t="n">
        <v>0</v>
      </c>
      <c r="D375" s="0" t="n">
        <v>0</v>
      </c>
      <c r="E375" s="0" t="n">
        <v>0</v>
      </c>
      <c r="F375" s="0" t="n">
        <v>18</v>
      </c>
    </row>
    <row r="376" customFormat="false" ht="12.75" hidden="false" customHeight="false" outlineLevel="0" collapsed="false">
      <c r="A376" s="0" t="s">
        <v>363</v>
      </c>
      <c r="B376" s="0" t="s">
        <v>1396</v>
      </c>
      <c r="C376" s="0" t="n">
        <v>6.881</v>
      </c>
      <c r="D376" s="0" t="n">
        <v>6.881</v>
      </c>
      <c r="E376" s="0" t="n">
        <v>6.881</v>
      </c>
      <c r="F376" s="0" t="n">
        <v>18</v>
      </c>
    </row>
    <row r="377" customFormat="false" ht="12.75" hidden="false" customHeight="false" outlineLevel="0" collapsed="false">
      <c r="A377" s="0" t="s">
        <v>363</v>
      </c>
      <c r="B377" s="0" t="s">
        <v>1374</v>
      </c>
      <c r="C377" s="0" t="n">
        <v>6.198</v>
      </c>
      <c r="D377" s="0" t="n">
        <v>6.198</v>
      </c>
      <c r="E377" s="0" t="n">
        <v>6.198</v>
      </c>
      <c r="F377" s="0" t="n">
        <v>18</v>
      </c>
    </row>
    <row r="378" customFormat="false" ht="12.75" hidden="false" customHeight="false" outlineLevel="0" collapsed="false">
      <c r="A378" s="0" t="s">
        <v>363</v>
      </c>
      <c r="B378" s="0" t="s">
        <v>1394</v>
      </c>
      <c r="C378" s="0" t="n">
        <v>28.973</v>
      </c>
      <c r="D378" s="0" t="n">
        <v>28.973</v>
      </c>
      <c r="E378" s="0" t="n">
        <v>28.973</v>
      </c>
      <c r="F378" s="0" t="n">
        <v>18</v>
      </c>
    </row>
    <row r="379" customFormat="false" ht="12.75" hidden="false" customHeight="false" outlineLevel="0" collapsed="false">
      <c r="A379" s="0" t="s">
        <v>363</v>
      </c>
      <c r="B379" s="0" t="s">
        <v>1474</v>
      </c>
      <c r="C379" s="0" t="n">
        <v>0</v>
      </c>
      <c r="D379" s="0" t="n">
        <v>0</v>
      </c>
      <c r="E379" s="0" t="n">
        <v>0</v>
      </c>
      <c r="F379" s="0" t="n">
        <v>18</v>
      </c>
    </row>
    <row r="380" customFormat="false" ht="12.75" hidden="false" customHeight="false" outlineLevel="0" collapsed="false">
      <c r="A380" s="0" t="s">
        <v>363</v>
      </c>
      <c r="B380" s="0" t="s">
        <v>1376</v>
      </c>
      <c r="C380" s="0" t="n">
        <v>7.262</v>
      </c>
      <c r="D380" s="0" t="n">
        <v>7.262</v>
      </c>
      <c r="E380" s="0" t="n">
        <v>7.262</v>
      </c>
      <c r="F380" s="0" t="n">
        <v>18</v>
      </c>
    </row>
    <row r="381" customFormat="false" ht="12.75" hidden="false" customHeight="false" outlineLevel="0" collapsed="false">
      <c r="A381" s="0" t="s">
        <v>363</v>
      </c>
      <c r="B381" s="0" t="s">
        <v>1446</v>
      </c>
      <c r="C381" s="0" t="n">
        <v>3.189</v>
      </c>
      <c r="D381" s="0" t="n">
        <v>3.189</v>
      </c>
      <c r="E381" s="0" t="n">
        <v>3.189</v>
      </c>
      <c r="F381" s="0" t="n">
        <v>18</v>
      </c>
    </row>
    <row r="382" customFormat="false" ht="12.75" hidden="false" customHeight="false" outlineLevel="0" collapsed="false">
      <c r="A382" s="0" t="s">
        <v>363</v>
      </c>
      <c r="B382" s="0" t="s">
        <v>1448</v>
      </c>
      <c r="C382" s="0" t="n">
        <v>0.397</v>
      </c>
      <c r="D382" s="0" t="n">
        <v>0.397</v>
      </c>
      <c r="E382" s="0" t="n">
        <v>0.397</v>
      </c>
      <c r="F382" s="0" t="n">
        <v>18</v>
      </c>
    </row>
    <row r="383" customFormat="false" ht="12.75" hidden="false" customHeight="false" outlineLevel="0" collapsed="false">
      <c r="A383" s="0" t="s">
        <v>363</v>
      </c>
      <c r="B383" s="0" t="s">
        <v>1450</v>
      </c>
      <c r="C383" s="0" t="n">
        <v>1.816</v>
      </c>
      <c r="D383" s="0" t="n">
        <v>1.816</v>
      </c>
      <c r="E383" s="0" t="n">
        <v>1.816</v>
      </c>
      <c r="F383" s="0" t="n">
        <v>18</v>
      </c>
    </row>
    <row r="384" customFormat="false" ht="12.75" hidden="false" customHeight="false" outlineLevel="0" collapsed="false">
      <c r="A384" s="0" t="s">
        <v>363</v>
      </c>
      <c r="B384" s="0" t="s">
        <v>1372</v>
      </c>
      <c r="C384" s="0" t="n">
        <v>3.428</v>
      </c>
      <c r="D384" s="0" t="n">
        <v>3.428</v>
      </c>
      <c r="E384" s="0" t="n">
        <v>3.428</v>
      </c>
      <c r="F384" s="0" t="n">
        <v>18</v>
      </c>
    </row>
    <row r="385" customFormat="false" ht="12.75" hidden="false" customHeight="false" outlineLevel="0" collapsed="false">
      <c r="A385" s="0" t="s">
        <v>363</v>
      </c>
      <c r="B385" s="0" t="s">
        <v>1452</v>
      </c>
      <c r="C385" s="0" t="n">
        <v>2.152</v>
      </c>
      <c r="D385" s="0" t="n">
        <v>2.152</v>
      </c>
      <c r="E385" s="0" t="n">
        <v>2.152</v>
      </c>
      <c r="F385" s="0" t="n">
        <v>18</v>
      </c>
    </row>
    <row r="386" customFormat="false" ht="12.75" hidden="false" customHeight="false" outlineLevel="0" collapsed="false">
      <c r="A386" s="0" t="s">
        <v>363</v>
      </c>
      <c r="B386" s="0" t="s">
        <v>1440</v>
      </c>
      <c r="C386" s="0" t="n">
        <v>8.332</v>
      </c>
      <c r="D386" s="0" t="n">
        <v>8.332</v>
      </c>
      <c r="E386" s="0" t="n">
        <v>8.332</v>
      </c>
      <c r="F386" s="0" t="n">
        <v>18</v>
      </c>
    </row>
    <row r="387" customFormat="false" ht="12.75" hidden="false" customHeight="false" outlineLevel="0" collapsed="false">
      <c r="A387" s="0" t="s">
        <v>363</v>
      </c>
      <c r="B387" s="0" t="s">
        <v>1410</v>
      </c>
      <c r="C387" s="0" t="n">
        <v>0.181</v>
      </c>
      <c r="D387" s="0" t="n">
        <v>0.181</v>
      </c>
      <c r="E387" s="0" t="n">
        <v>0.181</v>
      </c>
      <c r="F387" s="0" t="n">
        <v>18</v>
      </c>
    </row>
    <row r="388" customFormat="false" ht="12.75" hidden="false" customHeight="false" outlineLevel="0" collapsed="false">
      <c r="A388" s="0" t="s">
        <v>363</v>
      </c>
      <c r="B388" s="0" t="s">
        <v>1412</v>
      </c>
      <c r="C388" s="0" t="n">
        <v>0</v>
      </c>
      <c r="D388" s="0" t="n">
        <v>0</v>
      </c>
      <c r="E388" s="0" t="n">
        <v>0</v>
      </c>
      <c r="F388" s="0" t="n">
        <v>18</v>
      </c>
    </row>
    <row r="389" customFormat="false" ht="12.75" hidden="false" customHeight="false" outlineLevel="0" collapsed="false">
      <c r="A389" s="0" t="s">
        <v>363</v>
      </c>
      <c r="B389" s="0" t="s">
        <v>1392</v>
      </c>
      <c r="C389" s="0" t="n">
        <v>3.32</v>
      </c>
      <c r="D389" s="0" t="n">
        <v>3.32</v>
      </c>
      <c r="E389" s="0" t="n">
        <v>3.32</v>
      </c>
      <c r="F389" s="0" t="n">
        <v>18</v>
      </c>
    </row>
    <row r="390" customFormat="false" ht="12.75" hidden="false" customHeight="false" outlineLevel="0" collapsed="false">
      <c r="A390" s="0" t="s">
        <v>363</v>
      </c>
      <c r="B390" s="0" t="s">
        <v>1414</v>
      </c>
      <c r="C390" s="0" t="n">
        <v>5.613</v>
      </c>
      <c r="D390" s="0" t="n">
        <v>5.613</v>
      </c>
      <c r="E390" s="0" t="n">
        <v>5.613</v>
      </c>
      <c r="F390" s="0" t="n">
        <v>18</v>
      </c>
    </row>
    <row r="391" customFormat="false" ht="12.75" hidden="false" customHeight="false" outlineLevel="0" collapsed="false">
      <c r="A391" s="0" t="s">
        <v>363</v>
      </c>
      <c r="B391" s="0" t="s">
        <v>1470</v>
      </c>
      <c r="C391" s="0" t="n">
        <v>0</v>
      </c>
      <c r="D391" s="0" t="n">
        <v>0</v>
      </c>
      <c r="E391" s="0" t="n">
        <v>0</v>
      </c>
      <c r="F391" s="0" t="n">
        <v>18</v>
      </c>
    </row>
    <row r="392" customFormat="false" ht="12.75" hidden="false" customHeight="false" outlineLevel="0" collapsed="false">
      <c r="A392" s="0" t="s">
        <v>363</v>
      </c>
      <c r="B392" s="0" t="s">
        <v>1472</v>
      </c>
      <c r="C392" s="0" t="n">
        <v>0</v>
      </c>
      <c r="D392" s="0" t="n">
        <v>0</v>
      </c>
      <c r="E392" s="0" t="n">
        <v>0</v>
      </c>
      <c r="F392" s="0" t="n">
        <v>18</v>
      </c>
    </row>
    <row r="393" customFormat="false" ht="12.75" hidden="false" customHeight="false" outlineLevel="0" collapsed="false">
      <c r="A393" s="0" t="s">
        <v>363</v>
      </c>
      <c r="B393" s="0" t="s">
        <v>1473</v>
      </c>
      <c r="C393" s="0" t="n">
        <v>0</v>
      </c>
      <c r="D393" s="0" t="n">
        <v>0</v>
      </c>
      <c r="E393" s="0" t="n">
        <v>0</v>
      </c>
      <c r="F393" s="0" t="n">
        <v>18</v>
      </c>
    </row>
    <row r="394" customFormat="false" ht="12.75" hidden="false" customHeight="false" outlineLevel="0" collapsed="false">
      <c r="A394" s="0" t="s">
        <v>363</v>
      </c>
      <c r="B394" s="0" t="s">
        <v>1454</v>
      </c>
      <c r="C394" s="0" t="n">
        <v>0.823</v>
      </c>
      <c r="D394" s="0" t="n">
        <v>0.823</v>
      </c>
      <c r="E394" s="0" t="n">
        <v>0.823</v>
      </c>
      <c r="F394" s="0" t="n">
        <v>18</v>
      </c>
    </row>
    <row r="395" customFormat="false" ht="12.75" hidden="false" customHeight="false" outlineLevel="0" collapsed="false">
      <c r="A395" s="0" t="s">
        <v>363</v>
      </c>
      <c r="B395" s="0" t="s">
        <v>1406</v>
      </c>
      <c r="C395" s="0" t="n">
        <v>2.628</v>
      </c>
      <c r="D395" s="0" t="n">
        <v>2.628</v>
      </c>
      <c r="E395" s="0" t="n">
        <v>2.628</v>
      </c>
      <c r="F395" s="0" t="n">
        <v>18</v>
      </c>
    </row>
    <row r="396" customFormat="false" ht="12.75" hidden="false" customHeight="false" outlineLevel="0" collapsed="false">
      <c r="A396" s="0" t="s">
        <v>363</v>
      </c>
      <c r="B396" s="0" t="s">
        <v>1540</v>
      </c>
      <c r="C396" s="0" t="n">
        <v>0</v>
      </c>
      <c r="D396" s="0" t="n">
        <v>0</v>
      </c>
      <c r="E396" s="0" t="n">
        <v>0</v>
      </c>
      <c r="F396" s="0" t="n">
        <v>18</v>
      </c>
    </row>
    <row r="397" customFormat="false" ht="12.75" hidden="false" customHeight="false" outlineLevel="0" collapsed="false">
      <c r="A397" s="0" t="s">
        <v>363</v>
      </c>
      <c r="B397" s="0" t="s">
        <v>1456</v>
      </c>
      <c r="C397" s="0" t="n">
        <v>2.248</v>
      </c>
      <c r="D397" s="0" t="n">
        <v>2.248</v>
      </c>
      <c r="E397" s="0" t="n">
        <v>2.248</v>
      </c>
      <c r="F397" s="0" t="n">
        <v>18</v>
      </c>
    </row>
    <row r="398" customFormat="false" ht="12.75" hidden="false" customHeight="false" outlineLevel="0" collapsed="false">
      <c r="A398" s="0" t="s">
        <v>363</v>
      </c>
      <c r="B398" s="0" t="s">
        <v>1432</v>
      </c>
      <c r="C398" s="0" t="n">
        <v>0</v>
      </c>
      <c r="D398" s="0" t="n">
        <v>0</v>
      </c>
      <c r="E398" s="0" t="n">
        <v>0</v>
      </c>
      <c r="F398" s="0" t="n">
        <v>18</v>
      </c>
    </row>
    <row r="399" customFormat="false" ht="12.75" hidden="false" customHeight="false" outlineLevel="0" collapsed="false">
      <c r="A399" s="0" t="s">
        <v>363</v>
      </c>
      <c r="B399" s="0" t="s">
        <v>1434</v>
      </c>
      <c r="C399" s="0" t="n">
        <v>0</v>
      </c>
      <c r="D399" s="0" t="n">
        <v>0</v>
      </c>
      <c r="E399" s="0" t="n">
        <v>0</v>
      </c>
      <c r="F399" s="0" t="n">
        <v>18</v>
      </c>
    </row>
    <row r="400" customFormat="false" ht="12.75" hidden="false" customHeight="false" outlineLevel="0" collapsed="false">
      <c r="A400" s="0" t="s">
        <v>363</v>
      </c>
      <c r="B400" s="0" t="s">
        <v>1378</v>
      </c>
      <c r="C400" s="0" t="n">
        <v>9.394</v>
      </c>
      <c r="D400" s="0" t="n">
        <v>9.394</v>
      </c>
      <c r="E400" s="0" t="n">
        <v>9.394</v>
      </c>
      <c r="F400" s="0" t="n">
        <v>18</v>
      </c>
    </row>
    <row r="401" customFormat="false" ht="12.75" hidden="false" customHeight="false" outlineLevel="0" collapsed="false">
      <c r="A401" s="0" t="s">
        <v>363</v>
      </c>
      <c r="B401" s="0" t="s">
        <v>1422</v>
      </c>
      <c r="C401" s="0" t="n">
        <v>4.66</v>
      </c>
      <c r="D401" s="0" t="n">
        <v>4.66</v>
      </c>
      <c r="E401" s="0" t="n">
        <v>4.66</v>
      </c>
      <c r="F401" s="0" t="n">
        <v>18</v>
      </c>
    </row>
    <row r="402" customFormat="false" ht="12.75" hidden="false" customHeight="false" outlineLevel="0" collapsed="false">
      <c r="A402" s="0" t="s">
        <v>363</v>
      </c>
      <c r="B402" s="0" t="s">
        <v>1380</v>
      </c>
      <c r="C402" s="0" t="n">
        <v>4.972</v>
      </c>
      <c r="D402" s="0" t="n">
        <v>4.972</v>
      </c>
      <c r="E402" s="0" t="n">
        <v>4.972</v>
      </c>
      <c r="F402" s="0" t="n">
        <v>18</v>
      </c>
    </row>
    <row r="403" customFormat="false" ht="12.75" hidden="false" customHeight="false" outlineLevel="0" collapsed="false">
      <c r="A403" s="0" t="s">
        <v>363</v>
      </c>
      <c r="B403" s="0" t="s">
        <v>1458</v>
      </c>
      <c r="C403" s="0" t="n">
        <v>2.089</v>
      </c>
      <c r="D403" s="0" t="n">
        <v>2.089</v>
      </c>
      <c r="E403" s="0" t="n">
        <v>2.089</v>
      </c>
      <c r="F403" s="0" t="n">
        <v>18</v>
      </c>
    </row>
    <row r="404" customFormat="false" ht="12.75" hidden="false" customHeight="false" outlineLevel="0" collapsed="false">
      <c r="A404" s="0" t="s">
        <v>363</v>
      </c>
      <c r="B404" s="0" t="s">
        <v>1438</v>
      </c>
      <c r="C404" s="0" t="n">
        <v>3.326</v>
      </c>
      <c r="D404" s="0" t="n">
        <v>3.326</v>
      </c>
      <c r="E404" s="0" t="n">
        <v>3.326</v>
      </c>
      <c r="F404" s="0" t="n">
        <v>18</v>
      </c>
    </row>
    <row r="405" customFormat="false" ht="12.75" hidden="false" customHeight="false" outlineLevel="0" collapsed="false">
      <c r="A405" s="0" t="s">
        <v>363</v>
      </c>
      <c r="B405" s="0" t="s">
        <v>1460</v>
      </c>
      <c r="C405" s="0" t="n">
        <v>18.468</v>
      </c>
      <c r="D405" s="0" t="n">
        <v>18.468</v>
      </c>
      <c r="E405" s="0" t="n">
        <v>18.468</v>
      </c>
      <c r="F405" s="0" t="n">
        <v>18</v>
      </c>
    </row>
    <row r="406" customFormat="false" ht="12.75" hidden="false" customHeight="false" outlineLevel="0" collapsed="false">
      <c r="A406" s="0" t="s">
        <v>363</v>
      </c>
      <c r="B406" s="0" t="s">
        <v>1408</v>
      </c>
      <c r="C406" s="0" t="n">
        <v>1.777</v>
      </c>
      <c r="D406" s="0" t="n">
        <v>1.777</v>
      </c>
      <c r="E406" s="0" t="n">
        <v>1.777</v>
      </c>
      <c r="F406" s="0" t="n">
        <v>18</v>
      </c>
    </row>
    <row r="407" customFormat="false" ht="12.75" hidden="false" customHeight="false" outlineLevel="0" collapsed="false">
      <c r="A407" s="0" t="s">
        <v>363</v>
      </c>
      <c r="B407" s="0" t="s">
        <v>1462</v>
      </c>
      <c r="C407" s="0" t="n">
        <v>2.281</v>
      </c>
      <c r="D407" s="0" t="n">
        <v>2.281</v>
      </c>
      <c r="E407" s="0" t="n">
        <v>2.281</v>
      </c>
      <c r="F407" s="0" t="n">
        <v>18</v>
      </c>
    </row>
    <row r="408" customFormat="false" ht="12.75" hidden="false" customHeight="false" outlineLevel="0" collapsed="false">
      <c r="A408" s="0" t="s">
        <v>363</v>
      </c>
      <c r="B408" s="0" t="s">
        <v>1382</v>
      </c>
      <c r="C408" s="0" t="n">
        <v>2.887</v>
      </c>
      <c r="D408" s="0" t="n">
        <v>2.887</v>
      </c>
      <c r="E408" s="0" t="n">
        <v>2.887</v>
      </c>
      <c r="F408" s="0" t="n">
        <v>18</v>
      </c>
    </row>
    <row r="409" customFormat="false" ht="12.75" hidden="false" customHeight="false" outlineLevel="0" collapsed="false">
      <c r="A409" s="0" t="s">
        <v>363</v>
      </c>
      <c r="B409" s="0" t="s">
        <v>1464</v>
      </c>
      <c r="C409" s="0" t="n">
        <v>2.413</v>
      </c>
      <c r="D409" s="0" t="n">
        <v>2.413</v>
      </c>
      <c r="E409" s="0" t="n">
        <v>2.413</v>
      </c>
      <c r="F409" s="0" t="n">
        <v>18</v>
      </c>
    </row>
    <row r="410" customFormat="false" ht="12.75" hidden="false" customHeight="false" outlineLevel="0" collapsed="false">
      <c r="A410" s="0" t="s">
        <v>363</v>
      </c>
      <c r="B410" s="0" t="s">
        <v>1398</v>
      </c>
      <c r="C410" s="0" t="n">
        <v>1.556</v>
      </c>
      <c r="D410" s="0" t="n">
        <v>1.556</v>
      </c>
      <c r="E410" s="0" t="n">
        <v>1.556</v>
      </c>
      <c r="F410" s="0" t="n">
        <v>18</v>
      </c>
    </row>
    <row r="411" customFormat="false" ht="12.75" hidden="false" customHeight="false" outlineLevel="0" collapsed="false">
      <c r="A411" s="0" t="s">
        <v>363</v>
      </c>
      <c r="B411" s="0" t="s">
        <v>1466</v>
      </c>
      <c r="C411" s="0" t="n">
        <v>0.316</v>
      </c>
      <c r="D411" s="0" t="n">
        <v>0.316</v>
      </c>
      <c r="E411" s="0" t="n">
        <v>0.316</v>
      </c>
      <c r="F411" s="0" t="n">
        <v>18</v>
      </c>
    </row>
    <row r="412" customFormat="false" ht="12.75" hidden="false" customHeight="false" outlineLevel="0" collapsed="false">
      <c r="A412" s="0" t="s">
        <v>363</v>
      </c>
      <c r="B412" s="0" t="s">
        <v>1541</v>
      </c>
      <c r="C412" s="0" t="n">
        <v>0</v>
      </c>
      <c r="D412" s="0" t="n">
        <v>0</v>
      </c>
      <c r="E412" s="0" t="n">
        <v>0</v>
      </c>
      <c r="F412" s="0" t="n">
        <v>18</v>
      </c>
    </row>
    <row r="413" customFormat="false" ht="12.75" hidden="false" customHeight="false" outlineLevel="0" collapsed="false">
      <c r="A413" s="0" t="s">
        <v>363</v>
      </c>
      <c r="B413" s="0" t="s">
        <v>1542</v>
      </c>
      <c r="C413" s="0" t="n">
        <v>0</v>
      </c>
      <c r="D413" s="0" t="n">
        <v>0</v>
      </c>
      <c r="E413" s="0" t="n">
        <v>0</v>
      </c>
      <c r="F413" s="0" t="n">
        <v>18</v>
      </c>
    </row>
    <row r="414" customFormat="false" ht="12.75" hidden="false" customHeight="false" outlineLevel="0" collapsed="false">
      <c r="A414" s="0" t="s">
        <v>363</v>
      </c>
      <c r="B414" s="0" t="s">
        <v>1476</v>
      </c>
      <c r="C414" s="0" t="n">
        <v>0.447</v>
      </c>
      <c r="D414" s="0" t="n">
        <v>0.447</v>
      </c>
      <c r="E414" s="0" t="n">
        <v>0.447</v>
      </c>
      <c r="F414" s="0" t="n">
        <v>18</v>
      </c>
    </row>
    <row r="415" customFormat="false" ht="12.75" hidden="false" customHeight="false" outlineLevel="0" collapsed="false">
      <c r="A415" s="0" t="s">
        <v>363</v>
      </c>
      <c r="B415" s="0" t="s">
        <v>1543</v>
      </c>
      <c r="C415" s="0" t="n">
        <v>0.468</v>
      </c>
      <c r="D415" s="0" t="n">
        <v>0.468</v>
      </c>
      <c r="E415" s="0" t="n">
        <v>0.468</v>
      </c>
      <c r="F415" s="0" t="n">
        <v>18</v>
      </c>
    </row>
    <row r="416" customFormat="false" ht="12.75" hidden="false" customHeight="false" outlineLevel="0" collapsed="false">
      <c r="A416" s="0" t="s">
        <v>363</v>
      </c>
      <c r="B416" s="0" t="s">
        <v>1544</v>
      </c>
      <c r="C416" s="0" t="n">
        <v>0</v>
      </c>
      <c r="D416" s="0" t="n">
        <v>0</v>
      </c>
      <c r="E416" s="0" t="n">
        <v>0</v>
      </c>
      <c r="F416" s="0" t="n">
        <v>18</v>
      </c>
    </row>
    <row r="417" customFormat="false" ht="12.75" hidden="false" customHeight="false" outlineLevel="0" collapsed="false">
      <c r="A417" s="0" t="s">
        <v>363</v>
      </c>
      <c r="B417" s="0" t="s">
        <v>1468</v>
      </c>
      <c r="C417" s="0" t="n">
        <v>0.32</v>
      </c>
      <c r="D417" s="0" t="n">
        <v>0.32</v>
      </c>
      <c r="E417" s="0" t="n">
        <v>0.32</v>
      </c>
      <c r="F417" s="0" t="n">
        <v>18</v>
      </c>
    </row>
    <row r="418" customFormat="false" ht="12.75" hidden="false" customHeight="false" outlineLevel="0" collapsed="false">
      <c r="A418" s="0" t="s">
        <v>363</v>
      </c>
      <c r="B418" s="0" t="s">
        <v>1416</v>
      </c>
      <c r="C418" s="0" t="n">
        <v>5.317</v>
      </c>
      <c r="D418" s="0" t="n">
        <v>5.317</v>
      </c>
      <c r="E418" s="0" t="n">
        <v>5.317</v>
      </c>
      <c r="F418" s="0" t="n">
        <v>18</v>
      </c>
    </row>
    <row r="419" customFormat="false" ht="12.75" hidden="false" customHeight="false" outlineLevel="0" collapsed="false">
      <c r="A419" s="0" t="s">
        <v>363</v>
      </c>
      <c r="B419" s="0" t="s">
        <v>1478</v>
      </c>
      <c r="C419" s="0" t="n">
        <v>12.505</v>
      </c>
      <c r="D419" s="0" t="n">
        <v>12.505</v>
      </c>
      <c r="E419" s="0" t="n">
        <v>12.505</v>
      </c>
      <c r="F419" s="0" t="n">
        <v>18</v>
      </c>
    </row>
    <row r="420" customFormat="false" ht="12.75" hidden="false" customHeight="false" outlineLevel="0" collapsed="false">
      <c r="A420" s="0" t="s">
        <v>363</v>
      </c>
      <c r="B420" s="0" t="s">
        <v>1480</v>
      </c>
      <c r="C420" s="0" t="n">
        <v>11.551</v>
      </c>
      <c r="D420" s="0" t="n">
        <v>11.551</v>
      </c>
      <c r="E420" s="0" t="n">
        <v>11.551</v>
      </c>
      <c r="F420" s="0" t="n">
        <v>18</v>
      </c>
    </row>
    <row r="421" customFormat="false" ht="12.75" hidden="false" customHeight="false" outlineLevel="0" collapsed="false">
      <c r="A421" s="0" t="s">
        <v>363</v>
      </c>
      <c r="B421" s="0" t="s">
        <v>1545</v>
      </c>
      <c r="C421" s="0" t="n">
        <v>1.888</v>
      </c>
      <c r="D421" s="0" t="n">
        <v>1.888</v>
      </c>
      <c r="E421" s="0" t="n">
        <v>1.888</v>
      </c>
      <c r="F421" s="0" t="n">
        <v>18</v>
      </c>
    </row>
    <row r="422" customFormat="false" ht="12.75" hidden="false" customHeight="false" outlineLevel="0" collapsed="false">
      <c r="A422" s="0" t="s">
        <v>363</v>
      </c>
      <c r="B422" s="0" t="s">
        <v>1418</v>
      </c>
      <c r="C422" s="0" t="n">
        <v>7.52</v>
      </c>
      <c r="D422" s="0" t="n">
        <v>7.52</v>
      </c>
      <c r="E422" s="0" t="n">
        <v>7.52</v>
      </c>
      <c r="F422" s="0" t="n">
        <v>18</v>
      </c>
    </row>
    <row r="423" customFormat="false" ht="12.75" hidden="false" customHeight="false" outlineLevel="0" collapsed="false">
      <c r="A423" s="0" t="s">
        <v>363</v>
      </c>
      <c r="B423" s="0" t="s">
        <v>1481</v>
      </c>
      <c r="C423" s="0" t="n">
        <v>2.243</v>
      </c>
      <c r="D423" s="0" t="n">
        <v>2.243</v>
      </c>
      <c r="E423" s="0" t="n">
        <v>2.243</v>
      </c>
      <c r="F423" s="0" t="n">
        <v>18</v>
      </c>
    </row>
    <row r="424" customFormat="false" ht="12.75" hidden="false" customHeight="false" outlineLevel="0" collapsed="false">
      <c r="A424" s="0" t="s">
        <v>363</v>
      </c>
      <c r="B424" s="0" t="s">
        <v>1546</v>
      </c>
      <c r="C424" s="0" t="n">
        <v>0</v>
      </c>
      <c r="D424" s="0" t="n">
        <v>0</v>
      </c>
      <c r="E424" s="0" t="n">
        <v>0</v>
      </c>
      <c r="F424" s="0" t="n">
        <v>18</v>
      </c>
    </row>
    <row r="425" customFormat="false" ht="12.75" hidden="false" customHeight="false" outlineLevel="0" collapsed="false">
      <c r="A425" s="0" t="s">
        <v>363</v>
      </c>
      <c r="B425" s="0" t="s">
        <v>1547</v>
      </c>
      <c r="C425" s="0" t="n">
        <v>0</v>
      </c>
      <c r="D425" s="0" t="n">
        <v>0</v>
      </c>
      <c r="E425" s="0" t="n">
        <v>0</v>
      </c>
      <c r="F425" s="0" t="n">
        <v>18</v>
      </c>
    </row>
    <row r="426" customFormat="false" ht="12.75" hidden="false" customHeight="false" outlineLevel="0" collapsed="false">
      <c r="A426" s="0" t="s">
        <v>363</v>
      </c>
      <c r="B426" s="0" t="s">
        <v>1430</v>
      </c>
      <c r="C426" s="0" t="n">
        <v>9.932</v>
      </c>
      <c r="D426" s="0" t="n">
        <v>9.932</v>
      </c>
      <c r="E426" s="0" t="n">
        <v>9.932</v>
      </c>
      <c r="F426" s="0" t="n">
        <v>18</v>
      </c>
    </row>
    <row r="427" customFormat="false" ht="12.75" hidden="false" customHeight="false" outlineLevel="0" collapsed="false">
      <c r="A427" s="0" t="s">
        <v>363</v>
      </c>
      <c r="B427" s="0" t="s">
        <v>1404</v>
      </c>
      <c r="C427" s="0" t="n">
        <v>2.109</v>
      </c>
      <c r="D427" s="0" t="n">
        <v>2.109</v>
      </c>
      <c r="E427" s="0" t="n">
        <v>2.109</v>
      </c>
      <c r="F427" s="0" t="n">
        <v>18</v>
      </c>
    </row>
    <row r="428" customFormat="false" ht="12.75" hidden="false" customHeight="false" outlineLevel="0" collapsed="false">
      <c r="A428" s="0" t="s">
        <v>363</v>
      </c>
      <c r="B428" s="0" t="s">
        <v>1442</v>
      </c>
      <c r="C428" s="0" t="n">
        <v>3.47</v>
      </c>
      <c r="D428" s="0" t="n">
        <v>3.47</v>
      </c>
      <c r="E428" s="0" t="n">
        <v>3.47</v>
      </c>
      <c r="F428" s="0" t="n">
        <v>18</v>
      </c>
    </row>
    <row r="429" customFormat="false" ht="12.75" hidden="false" customHeight="false" outlineLevel="0" collapsed="false">
      <c r="A429" s="0" t="s">
        <v>363</v>
      </c>
      <c r="B429" s="0" t="s">
        <v>1400</v>
      </c>
      <c r="C429" s="0" t="n">
        <v>0</v>
      </c>
      <c r="D429" s="0" t="n">
        <v>0</v>
      </c>
      <c r="E429" s="0" t="n">
        <v>0</v>
      </c>
      <c r="F429" s="0" t="n">
        <v>18</v>
      </c>
    </row>
    <row r="430" customFormat="false" ht="12.75" hidden="false" customHeight="false" outlineLevel="0" collapsed="false">
      <c r="A430" s="0" t="s">
        <v>363</v>
      </c>
      <c r="B430" s="0" t="s">
        <v>1548</v>
      </c>
      <c r="C430" s="0" t="n">
        <v>0</v>
      </c>
      <c r="D430" s="0" t="n">
        <v>0</v>
      </c>
      <c r="E430" s="0" t="n">
        <v>0</v>
      </c>
      <c r="F430" s="0" t="n">
        <v>18</v>
      </c>
    </row>
    <row r="431" customFormat="false" ht="12.75" hidden="false" customHeight="false" outlineLevel="0" collapsed="false">
      <c r="A431" s="0" t="s">
        <v>363</v>
      </c>
      <c r="B431" s="0" t="s">
        <v>1424</v>
      </c>
      <c r="C431" s="0" t="n">
        <v>20.61</v>
      </c>
      <c r="D431" s="0" t="n">
        <v>20.61</v>
      </c>
      <c r="E431" s="0" t="n">
        <v>20.61</v>
      </c>
      <c r="F431" s="0" t="n">
        <v>18</v>
      </c>
    </row>
    <row r="432" customFormat="false" ht="12.75" hidden="false" customHeight="false" outlineLevel="0" collapsed="false">
      <c r="A432" s="0" t="s">
        <v>363</v>
      </c>
      <c r="B432" s="0" t="s">
        <v>1426</v>
      </c>
      <c r="C432" s="0" t="n">
        <v>5.379</v>
      </c>
      <c r="D432" s="0" t="n">
        <v>5.379</v>
      </c>
      <c r="E432" s="0" t="n">
        <v>5.379</v>
      </c>
      <c r="F432" s="0" t="n">
        <v>18</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tabColor rgb="FFFFFF00"/>
    <pageSetUpPr fitToPage="false"/>
  </sheetPr>
  <dimension ref="A1:F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67"/>
  </cols>
  <sheetData>
    <row r="1" customFormat="false" ht="12.75" hidden="false" customHeight="false" outlineLevel="0" collapsed="false">
      <c r="A1" s="0" t="s">
        <v>1495</v>
      </c>
      <c r="B1" s="4" t="s">
        <v>1549</v>
      </c>
    </row>
    <row r="3" customFormat="false" ht="12.75" hidden="false" customHeight="false" outlineLevel="0" collapsed="false">
      <c r="A3" s="0" t="s">
        <v>1521</v>
      </c>
      <c r="B3" s="0" t="s">
        <v>1323</v>
      </c>
      <c r="C3" s="0" t="s">
        <v>1217</v>
      </c>
      <c r="D3" s="0" t="s">
        <v>57</v>
      </c>
      <c r="E3" s="0" t="s">
        <v>1550</v>
      </c>
      <c r="F3" s="0" t="s">
        <v>1551</v>
      </c>
    </row>
    <row r="4" customFormat="false" ht="12.75" hidden="false" customHeight="false" outlineLevel="0" collapsed="false">
      <c r="A4" s="0" t="s">
        <v>385</v>
      </c>
      <c r="B4" s="0" t="s">
        <v>364</v>
      </c>
      <c r="C4" s="0" t="n">
        <v>18</v>
      </c>
      <c r="D4" s="0" t="n">
        <v>0</v>
      </c>
    </row>
    <row r="5" customFormat="false" ht="12.75" hidden="false" customHeight="false" outlineLevel="0" collapsed="false">
      <c r="A5" s="0" t="s">
        <v>389</v>
      </c>
      <c r="B5" s="0" t="s">
        <v>364</v>
      </c>
      <c r="C5" s="0" t="n">
        <v>18</v>
      </c>
      <c r="D5" s="0" t="n">
        <v>0</v>
      </c>
    </row>
    <row r="6" customFormat="false" ht="12.75" hidden="false" customHeight="false" outlineLevel="0" collapsed="false">
      <c r="A6" s="0" t="s">
        <v>393</v>
      </c>
      <c r="B6" s="0" t="s">
        <v>364</v>
      </c>
      <c r="C6" s="0" t="n">
        <v>18</v>
      </c>
      <c r="D6" s="0" t="n">
        <v>0</v>
      </c>
    </row>
    <row r="7" customFormat="false" ht="12.75" hidden="false" customHeight="false" outlineLevel="0" collapsed="false">
      <c r="A7" s="0" t="s">
        <v>397</v>
      </c>
      <c r="B7" s="0" t="s">
        <v>364</v>
      </c>
      <c r="C7" s="0" t="n">
        <v>18</v>
      </c>
      <c r="D7" s="0" t="n">
        <v>0</v>
      </c>
    </row>
    <row r="8" customFormat="false" ht="12.75" hidden="false" customHeight="false" outlineLevel="0" collapsed="false">
      <c r="A8" s="0" t="s">
        <v>403</v>
      </c>
      <c r="B8" s="0" t="s">
        <v>364</v>
      </c>
      <c r="C8" s="0" t="n">
        <v>18</v>
      </c>
      <c r="D8" s="0" t="n">
        <v>0</v>
      </c>
    </row>
    <row r="9" customFormat="false" ht="12.75" hidden="false" customHeight="false" outlineLevel="0" collapsed="false">
      <c r="A9" s="0" t="s">
        <v>405</v>
      </c>
      <c r="B9" s="0" t="s">
        <v>364</v>
      </c>
      <c r="C9" s="0" t="n">
        <v>18</v>
      </c>
      <c r="D9" s="0" t="n">
        <v>0</v>
      </c>
    </row>
    <row r="10" customFormat="false" ht="12.75" hidden="false" customHeight="false" outlineLevel="0" collapsed="false">
      <c r="A10" s="0" t="s">
        <v>407</v>
      </c>
      <c r="B10" s="0" t="s">
        <v>364</v>
      </c>
      <c r="C10" s="0" t="n">
        <v>18</v>
      </c>
      <c r="D10" s="0" t="n">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tabColor rgb="FFFFFF00"/>
    <pageSetUpPr fitToPage="false"/>
  </sheetPr>
  <dimension ref="A1:AB144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1172" activeCellId="0" sqref="I1172"/>
    </sheetView>
  </sheetViews>
  <sheetFormatPr defaultRowHeight="12.75" zeroHeight="false" outlineLevelRow="0" outlineLevelCol="0"/>
  <cols>
    <col collapsed="false" customWidth="true" hidden="false" outlineLevel="0" max="1" min="1" style="0" width="8.57"/>
    <col collapsed="false" customWidth="true" hidden="false" outlineLevel="0" max="2" min="2" style="0" width="12.29"/>
    <col collapsed="false" customWidth="true" hidden="false" outlineLevel="0" max="3" min="3" style="0" width="20.98"/>
    <col collapsed="false" customWidth="true" hidden="false" outlineLevel="0" max="4" min="4" style="0" width="8.67"/>
    <col collapsed="false" customWidth="true" hidden="false" outlineLevel="0" max="5" min="5" style="0" width="12.71"/>
    <col collapsed="false" customWidth="true" hidden="false" outlineLevel="0" max="28" min="6" style="0" width="12.14"/>
    <col collapsed="false" customWidth="true" hidden="false" outlineLevel="0" max="1025" min="29" style="0" width="8.67"/>
  </cols>
  <sheetData>
    <row r="1" customFormat="false" ht="15" hidden="false" customHeight="false" outlineLevel="0" collapsed="false">
      <c r="A1" s="341" t="s">
        <v>1323</v>
      </c>
      <c r="B1" s="341" t="s">
        <v>1552</v>
      </c>
      <c r="C1" s="341" t="s">
        <v>1553</v>
      </c>
      <c r="D1" s="341" t="s">
        <v>1554</v>
      </c>
      <c r="E1" s="115" t="s">
        <v>1218</v>
      </c>
      <c r="F1" s="115" t="s">
        <v>1219</v>
      </c>
      <c r="G1" s="115" t="s">
        <v>1220</v>
      </c>
      <c r="H1" s="115" t="s">
        <v>1221</v>
      </c>
      <c r="I1" s="115" t="s">
        <v>1222</v>
      </c>
      <c r="J1" s="115" t="s">
        <v>1223</v>
      </c>
      <c r="K1" s="115" t="s">
        <v>1224</v>
      </c>
      <c r="L1" s="115" t="s">
        <v>1225</v>
      </c>
      <c r="M1" s="115" t="s">
        <v>1226</v>
      </c>
      <c r="N1" s="115" t="s">
        <v>1227</v>
      </c>
      <c r="O1" s="115" t="s">
        <v>1228</v>
      </c>
      <c r="P1" s="115" t="s">
        <v>1229</v>
      </c>
      <c r="Q1" s="115" t="s">
        <v>1230</v>
      </c>
      <c r="R1" s="115" t="s">
        <v>1231</v>
      </c>
      <c r="S1" s="115" t="s">
        <v>1232</v>
      </c>
      <c r="T1" s="115" t="s">
        <v>1233</v>
      </c>
      <c r="U1" s="115" t="s">
        <v>1234</v>
      </c>
      <c r="V1" s="115" t="s">
        <v>1235</v>
      </c>
      <c r="W1" s="115" t="s">
        <v>1236</v>
      </c>
      <c r="X1" s="115" t="s">
        <v>1237</v>
      </c>
      <c r="Y1" s="115" t="s">
        <v>1238</v>
      </c>
      <c r="Z1" s="115" t="s">
        <v>1239</v>
      </c>
      <c r="AA1" s="115" t="s">
        <v>1240</v>
      </c>
      <c r="AB1" s="115" t="s">
        <v>1241</v>
      </c>
    </row>
    <row r="2" customFormat="false" ht="15" hidden="false" customHeight="false" outlineLevel="0" collapsed="false">
      <c r="A2" s="62" t="s">
        <v>364</v>
      </c>
      <c r="B2" s="62" t="s">
        <v>385</v>
      </c>
      <c r="C2" s="62" t="s">
        <v>388</v>
      </c>
      <c r="D2" s="62" t="s">
        <v>387</v>
      </c>
      <c r="E2" s="342" t="n">
        <v>-4.59941334684458</v>
      </c>
      <c r="F2" s="342" t="n">
        <v>-4.65142822501255</v>
      </c>
      <c r="G2" s="342" t="n">
        <v>-4.67030750141856</v>
      </c>
      <c r="H2" s="342" t="n">
        <v>-4.70669484933285</v>
      </c>
      <c r="I2" s="342" t="n">
        <v>-5.01737102991404</v>
      </c>
      <c r="J2" s="342" t="n">
        <v>-5.51181169351998</v>
      </c>
      <c r="K2" s="342" t="n">
        <v>-6.19215344997075</v>
      </c>
      <c r="L2" s="342" t="n">
        <v>-7.15924574409371</v>
      </c>
      <c r="M2" s="342" t="n">
        <v>-8.34221125803692</v>
      </c>
      <c r="N2" s="342" t="n">
        <v>-9.00981724992696</v>
      </c>
      <c r="O2" s="342" t="n">
        <v>-9.44354781630943</v>
      </c>
      <c r="P2" s="342" t="n">
        <v>-10.12961162096</v>
      </c>
      <c r="Q2" s="342" t="n">
        <v>-10.827054658436</v>
      </c>
      <c r="R2" s="342" t="n">
        <v>-11.3795247771659</v>
      </c>
      <c r="S2" s="342" t="n">
        <v>-12.0866235105383</v>
      </c>
      <c r="T2" s="342" t="n">
        <v>-12.7212318807924</v>
      </c>
      <c r="U2" s="342" t="n">
        <v>-13.1807234495564</v>
      </c>
      <c r="V2" s="342" t="n">
        <v>-13.7351491986968</v>
      </c>
      <c r="W2" s="342" t="n">
        <v>-14.2475048580966</v>
      </c>
      <c r="X2" s="342" t="n">
        <v>-14.9315767901755</v>
      </c>
      <c r="Y2" s="342" t="n">
        <v>-15.3958239248332</v>
      </c>
      <c r="Z2" s="342" t="n">
        <v>-15.9390284759355</v>
      </c>
      <c r="AA2" s="342" t="n">
        <v>-16.3884101807371</v>
      </c>
      <c r="AB2" s="342" t="n">
        <v>-16.5949014762144</v>
      </c>
    </row>
    <row r="3" customFormat="false" ht="15" hidden="false" customHeight="false" outlineLevel="0" collapsed="false">
      <c r="A3" s="62" t="s">
        <v>364</v>
      </c>
      <c r="B3" s="62" t="s">
        <v>389</v>
      </c>
      <c r="C3" s="62" t="s">
        <v>392</v>
      </c>
      <c r="D3" s="62" t="s">
        <v>391</v>
      </c>
      <c r="E3" s="342" t="n">
        <v>-3.29169126092667</v>
      </c>
      <c r="F3" s="342" t="n">
        <v>-3.32891707800205</v>
      </c>
      <c r="G3" s="342" t="n">
        <v>-3.34242852923982</v>
      </c>
      <c r="H3" s="342" t="n">
        <v>-3.36847009282748</v>
      </c>
      <c r="I3" s="342" t="n">
        <v>-3.5908136813416</v>
      </c>
      <c r="J3" s="342" t="n">
        <v>-3.94467316051954</v>
      </c>
      <c r="K3" s="342" t="n">
        <v>-4.43157765143443</v>
      </c>
      <c r="L3" s="342" t="n">
        <v>-5.12370271457058</v>
      </c>
      <c r="M3" s="342" t="n">
        <v>-5.97032313125827</v>
      </c>
      <c r="N3" s="342" t="n">
        <v>-6.44811293694172</v>
      </c>
      <c r="O3" s="342" t="n">
        <v>-6.75852363658832</v>
      </c>
      <c r="P3" s="342" t="n">
        <v>-7.24952326195484</v>
      </c>
      <c r="Q3" s="342" t="n">
        <v>-7.74866673489992</v>
      </c>
      <c r="R3" s="342" t="n">
        <v>-8.14405652151124</v>
      </c>
      <c r="S3" s="342" t="n">
        <v>-8.6501103474521</v>
      </c>
      <c r="T3" s="342" t="n">
        <v>-9.10428453640807</v>
      </c>
      <c r="U3" s="342" t="n">
        <v>-9.4331317756778</v>
      </c>
      <c r="V3" s="342" t="n">
        <v>-9.82992116068273</v>
      </c>
      <c r="W3" s="342" t="n">
        <v>-10.1966019782896</v>
      </c>
      <c r="X3" s="342" t="n">
        <v>-10.6861760676056</v>
      </c>
      <c r="Y3" s="342" t="n">
        <v>-11.0184267528177</v>
      </c>
      <c r="Z3" s="342" t="n">
        <v>-11.4071853920006</v>
      </c>
      <c r="AA3" s="342" t="n">
        <v>-11.7287972409402</v>
      </c>
      <c r="AB3" s="342" t="n">
        <v>-11.8765781733163</v>
      </c>
    </row>
    <row r="4" customFormat="false" ht="15" hidden="false" customHeight="false" outlineLevel="0" collapsed="false">
      <c r="A4" s="62" t="s">
        <v>364</v>
      </c>
      <c r="B4" s="62" t="s">
        <v>393</v>
      </c>
      <c r="C4" s="62" t="s">
        <v>396</v>
      </c>
      <c r="D4" s="62" t="s">
        <v>395</v>
      </c>
      <c r="E4" s="342" t="n">
        <v>-0.683826844884458</v>
      </c>
      <c r="F4" s="342" t="n">
        <v>-0.691560259418522</v>
      </c>
      <c r="G4" s="342" t="n">
        <v>-0.694367173049644</v>
      </c>
      <c r="H4" s="342" t="n">
        <v>-0.699777133721044</v>
      </c>
      <c r="I4" s="342" t="n">
        <v>-0.745967527218367</v>
      </c>
      <c r="J4" s="342" t="n">
        <v>-0.819479467433132</v>
      </c>
      <c r="K4" s="342" t="n">
        <v>-0.920630619041642</v>
      </c>
      <c r="L4" s="342" t="n">
        <v>-1.06441497203002</v>
      </c>
      <c r="M4" s="342" t="n">
        <v>-1.24029470146593</v>
      </c>
      <c r="N4" s="342" t="n">
        <v>-1.33955233817591</v>
      </c>
      <c r="O4" s="342" t="n">
        <v>-1.40403808502507</v>
      </c>
      <c r="P4" s="342" t="n">
        <v>-1.50603997342797</v>
      </c>
      <c r="Q4" s="342" t="n">
        <v>-1.6097336916999</v>
      </c>
      <c r="R4" s="342" t="n">
        <v>-1.69187327553251</v>
      </c>
      <c r="S4" s="342" t="n">
        <v>-1.79700257342341</v>
      </c>
      <c r="T4" s="342" t="n">
        <v>-1.89135422369765</v>
      </c>
      <c r="U4" s="342" t="n">
        <v>-1.95967003835138</v>
      </c>
      <c r="V4" s="342" t="n">
        <v>-2.04210037938986</v>
      </c>
      <c r="W4" s="342" t="n">
        <v>-2.11827586691513</v>
      </c>
      <c r="X4" s="342" t="n">
        <v>-2.2199816097374</v>
      </c>
      <c r="Y4" s="342" t="n">
        <v>-2.28900446752369</v>
      </c>
      <c r="Z4" s="342" t="n">
        <v>-2.36976647482664</v>
      </c>
      <c r="AA4" s="342" t="n">
        <v>-2.43657918552901</v>
      </c>
      <c r="AB4" s="342" t="n">
        <v>-2.46727968588286</v>
      </c>
    </row>
    <row r="5" customFormat="false" ht="15" hidden="false" customHeight="false" outlineLevel="0" collapsed="false">
      <c r="A5" s="62" t="s">
        <v>364</v>
      </c>
      <c r="B5" s="62" t="s">
        <v>397</v>
      </c>
      <c r="C5" s="62" t="s">
        <v>399</v>
      </c>
      <c r="D5" s="62" t="s">
        <v>395</v>
      </c>
      <c r="E5" s="342" t="n">
        <v>-0.462075940338285</v>
      </c>
      <c r="F5" s="342" t="n">
        <v>-0.467301568462693</v>
      </c>
      <c r="G5" s="342" t="n">
        <v>-0.469198258049029</v>
      </c>
      <c r="H5" s="342" t="n">
        <v>-0.472853880350392</v>
      </c>
      <c r="I5" s="342" t="n">
        <v>-0.504065684434329</v>
      </c>
      <c r="J5" s="342" t="n">
        <v>-0.55373922263327</v>
      </c>
      <c r="K5" s="342" t="n">
        <v>-0.622089147538163</v>
      </c>
      <c r="L5" s="342" t="n">
        <v>-0.719247208252004</v>
      </c>
      <c r="M5" s="342" t="n">
        <v>-0.838092778550242</v>
      </c>
      <c r="N5" s="342" t="n">
        <v>-0.905163216281111</v>
      </c>
      <c r="O5" s="342" t="n">
        <v>-0.948737568965053</v>
      </c>
      <c r="P5" s="342" t="n">
        <v>-1.01766235431479</v>
      </c>
      <c r="Q5" s="342" t="n">
        <v>-1.08773034409336</v>
      </c>
      <c r="R5" s="342" t="n">
        <v>-1.1432337595009</v>
      </c>
      <c r="S5" s="342" t="n">
        <v>-1.21427180011519</v>
      </c>
      <c r="T5" s="342" t="n">
        <v>-1.2780271613577</v>
      </c>
      <c r="U5" s="342" t="n">
        <v>-1.32418957006138</v>
      </c>
      <c r="V5" s="342" t="n">
        <v>-1.37988945612566</v>
      </c>
      <c r="W5" s="342" t="n">
        <v>-1.43136280832333</v>
      </c>
      <c r="X5" s="342" t="n">
        <v>-1.50008748198008</v>
      </c>
      <c r="Y5" s="342" t="n">
        <v>-1.54672765434978</v>
      </c>
      <c r="Z5" s="342" t="n">
        <v>-1.60130021280853</v>
      </c>
      <c r="AA5" s="342" t="n">
        <v>-1.6464469430887</v>
      </c>
      <c r="AB5" s="342" t="n">
        <v>-1.66719190605116</v>
      </c>
    </row>
    <row r="6" customFormat="false" ht="15" hidden="false" customHeight="false" outlineLevel="0" collapsed="false">
      <c r="A6" s="62" t="s">
        <v>364</v>
      </c>
      <c r="B6" s="62" t="s">
        <v>403</v>
      </c>
      <c r="C6" s="62" t="s">
        <v>404</v>
      </c>
      <c r="D6" s="62" t="s">
        <v>387</v>
      </c>
      <c r="E6" s="342" t="n">
        <v>-0.0140716607437268</v>
      </c>
      <c r="F6" s="342" t="n">
        <v>-0.0142307974996585</v>
      </c>
      <c r="G6" s="342" t="n">
        <v>-0.0142885576426678</v>
      </c>
      <c r="H6" s="342" t="n">
        <v>-0.014399882800161</v>
      </c>
      <c r="I6" s="342" t="n">
        <v>-0.0153503800667949</v>
      </c>
      <c r="J6" s="342" t="n">
        <v>-0.0168630950048726</v>
      </c>
      <c r="K6" s="342" t="n">
        <v>-0.0189445644586095</v>
      </c>
      <c r="L6" s="342" t="n">
        <v>-0.0219033319457949</v>
      </c>
      <c r="M6" s="342" t="n">
        <v>-0.0255225520785445</v>
      </c>
      <c r="N6" s="342" t="n">
        <v>-0.0275650571373258</v>
      </c>
      <c r="O6" s="342" t="n">
        <v>-0.0288920327587941</v>
      </c>
      <c r="P6" s="342" t="n">
        <v>-0.0309910085149558</v>
      </c>
      <c r="Q6" s="342" t="n">
        <v>-0.0331247984293086</v>
      </c>
      <c r="R6" s="342" t="n">
        <v>-0.0348150514019288</v>
      </c>
      <c r="S6" s="342" t="n">
        <v>-0.0369783824048188</v>
      </c>
      <c r="T6" s="342" t="n">
        <v>-0.0389199329935415</v>
      </c>
      <c r="U6" s="342" t="n">
        <v>-0.0403257230329792</v>
      </c>
      <c r="V6" s="342" t="n">
        <v>-0.0420219591529273</v>
      </c>
      <c r="W6" s="342" t="n">
        <v>-0.0435894840687188</v>
      </c>
      <c r="X6" s="342" t="n">
        <v>-0.0456823657965861</v>
      </c>
      <c r="Y6" s="342" t="n">
        <v>-0.0471027052371872</v>
      </c>
      <c r="Z6" s="342" t="n">
        <v>-0.048764610697979</v>
      </c>
      <c r="AA6" s="342" t="n">
        <v>-0.0501394701458137</v>
      </c>
      <c r="AB6" s="342" t="n">
        <v>-0.0507712192923613</v>
      </c>
    </row>
    <row r="7" customFormat="false" ht="15" hidden="false" customHeight="false" outlineLevel="0" collapsed="false">
      <c r="A7" s="62" t="s">
        <v>364</v>
      </c>
      <c r="B7" s="62" t="s">
        <v>405</v>
      </c>
      <c r="C7" s="62" t="s">
        <v>406</v>
      </c>
      <c r="D7" s="62" t="s">
        <v>391</v>
      </c>
      <c r="E7" s="342" t="n">
        <v>-3.42266358687749</v>
      </c>
      <c r="F7" s="342" t="n">
        <v>-3.46137057319424</v>
      </c>
      <c r="G7" s="342" t="n">
        <v>-3.47541962837337</v>
      </c>
      <c r="H7" s="342" t="n">
        <v>-3.50249735358255</v>
      </c>
      <c r="I7" s="342" t="n">
        <v>-3.73368771861354</v>
      </c>
      <c r="J7" s="342" t="n">
        <v>-4.10162682901261</v>
      </c>
      <c r="K7" s="342" t="n">
        <v>-4.60790464769004</v>
      </c>
      <c r="L7" s="342" t="n">
        <v>-5.32756851145547</v>
      </c>
      <c r="M7" s="342" t="n">
        <v>-6.20787490789687</v>
      </c>
      <c r="N7" s="342" t="n">
        <v>-6.70467537928545</v>
      </c>
      <c r="O7" s="342" t="n">
        <v>-7.02743693692877</v>
      </c>
      <c r="P7" s="342" t="n">
        <v>-7.53797283039509</v>
      </c>
      <c r="Q7" s="342" t="n">
        <v>-8.05697660506736</v>
      </c>
      <c r="R7" s="342" t="n">
        <v>-8.46809846249115</v>
      </c>
      <c r="S7" s="342" t="n">
        <v>-8.99428754456206</v>
      </c>
      <c r="T7" s="342" t="n">
        <v>-9.46653276302814</v>
      </c>
      <c r="U7" s="342" t="n">
        <v>-9.8084644274142</v>
      </c>
      <c r="V7" s="342" t="n">
        <v>-10.2210415715214</v>
      </c>
      <c r="W7" s="342" t="n">
        <v>-10.6023121655552</v>
      </c>
      <c r="X7" s="342" t="n">
        <v>-11.1113658026539</v>
      </c>
      <c r="Y7" s="342" t="n">
        <v>-11.4568363318889</v>
      </c>
      <c r="Z7" s="342" t="n">
        <v>-11.8610631967258</v>
      </c>
      <c r="AA7" s="342" t="n">
        <v>-12.1954715835451</v>
      </c>
      <c r="AB7" s="342" t="n">
        <v>-12.3491325365278</v>
      </c>
    </row>
    <row r="8" customFormat="false" ht="15" hidden="false" customHeight="false" outlineLevel="0" collapsed="false">
      <c r="A8" s="62" t="s">
        <v>364</v>
      </c>
      <c r="B8" s="62" t="s">
        <v>407</v>
      </c>
      <c r="C8" s="62" t="s">
        <v>410</v>
      </c>
      <c r="D8" s="62" t="s">
        <v>409</v>
      </c>
      <c r="E8" s="342" t="n">
        <v>-0.848042739417525</v>
      </c>
      <c r="F8" s="342" t="n">
        <v>-0.857633275524114</v>
      </c>
      <c r="G8" s="342" t="n">
        <v>-0.861114248438314</v>
      </c>
      <c r="H8" s="342" t="n">
        <v>-0.867823370641157</v>
      </c>
      <c r="I8" s="342" t="n">
        <v>-0.925106041143602</v>
      </c>
      <c r="J8" s="342" t="n">
        <v>-1.0162713231532</v>
      </c>
      <c r="K8" s="342" t="n">
        <v>-1.14171316613878</v>
      </c>
      <c r="L8" s="342" t="n">
        <v>-1.32002625446781</v>
      </c>
      <c r="M8" s="342" t="n">
        <v>-1.53814218348495</v>
      </c>
      <c r="N8" s="342" t="n">
        <v>-1.66123579815266</v>
      </c>
      <c r="O8" s="342" t="n">
        <v>-1.74120731407141</v>
      </c>
      <c r="P8" s="342" t="n">
        <v>-1.86770419192003</v>
      </c>
      <c r="Q8" s="342" t="n">
        <v>-1.99629917990792</v>
      </c>
      <c r="R8" s="342" t="n">
        <v>-2.09816396952406</v>
      </c>
      <c r="S8" s="342" t="n">
        <v>-2.22853928082309</v>
      </c>
      <c r="T8" s="342" t="n">
        <v>-2.34554877316124</v>
      </c>
      <c r="U8" s="342" t="n">
        <v>-2.43027011897837</v>
      </c>
      <c r="V8" s="342" t="n">
        <v>-2.53249548896542</v>
      </c>
      <c r="W8" s="342" t="n">
        <v>-2.6269639492206</v>
      </c>
      <c r="X8" s="342" t="n">
        <v>-2.75309356434571</v>
      </c>
      <c r="Y8" s="342" t="n">
        <v>-2.83869174440751</v>
      </c>
      <c r="Z8" s="342" t="n">
        <v>-2.93884814280925</v>
      </c>
      <c r="AA8" s="342" t="n">
        <v>-3.02170542552022</v>
      </c>
      <c r="AB8" s="342" t="n">
        <v>-3.05977842106922</v>
      </c>
    </row>
    <row r="9" customFormat="false" ht="15" hidden="false" customHeight="false" outlineLevel="0" collapsed="false">
      <c r="A9" s="62" t="s">
        <v>364</v>
      </c>
      <c r="B9" s="62" t="s">
        <v>419</v>
      </c>
      <c r="C9" s="62" t="s">
        <v>421</v>
      </c>
      <c r="D9" s="62" t="s">
        <v>420</v>
      </c>
      <c r="E9" s="342" t="n">
        <v>-2.68445038281076</v>
      </c>
      <c r="F9" s="342" t="n">
        <v>-2.71480889792566</v>
      </c>
      <c r="G9" s="342" t="n">
        <v>-2.72582779902314</v>
      </c>
      <c r="H9" s="342" t="n">
        <v>-2.74706529664988</v>
      </c>
      <c r="I9" s="342" t="n">
        <v>-2.92839163742408</v>
      </c>
      <c r="J9" s="342" t="n">
        <v>-3.21697222990438</v>
      </c>
      <c r="K9" s="342" t="n">
        <v>-3.61405410770502</v>
      </c>
      <c r="L9" s="342" t="n">
        <v>-4.17849811031957</v>
      </c>
      <c r="M9" s="342" t="n">
        <v>-4.86893664829863</v>
      </c>
      <c r="N9" s="342" t="n">
        <v>-5.2585852894075</v>
      </c>
      <c r="O9" s="342" t="n">
        <v>-5.51173239691001</v>
      </c>
      <c r="P9" s="342" t="n">
        <v>-5.91215395160468</v>
      </c>
      <c r="Q9" s="342" t="n">
        <v>-6.31921700242302</v>
      </c>
      <c r="R9" s="342" t="n">
        <v>-6.64166652149774</v>
      </c>
      <c r="S9" s="342" t="n">
        <v>-7.05436512506828</v>
      </c>
      <c r="T9" s="342" t="n">
        <v>-7.42475468434377</v>
      </c>
      <c r="U9" s="342" t="n">
        <v>-7.69293721647328</v>
      </c>
      <c r="V9" s="342" t="n">
        <v>-8.01652814042034</v>
      </c>
      <c r="W9" s="342" t="n">
        <v>-8.3155648310354</v>
      </c>
      <c r="X9" s="342" t="n">
        <v>-8.71482382809838</v>
      </c>
      <c r="Y9" s="342" t="n">
        <v>-8.98578194913911</v>
      </c>
      <c r="Z9" s="342" t="n">
        <v>-9.30282361406177</v>
      </c>
      <c r="AA9" s="342" t="n">
        <v>-9.56510551797252</v>
      </c>
      <c r="AB9" s="342" t="n">
        <v>-9.68562428751762</v>
      </c>
    </row>
    <row r="10" customFormat="false" ht="15" hidden="false" customHeight="false" outlineLevel="0" collapsed="false">
      <c r="A10" s="62" t="s">
        <v>364</v>
      </c>
      <c r="B10" s="62" t="s">
        <v>429</v>
      </c>
      <c r="C10" s="62" t="s">
        <v>431</v>
      </c>
      <c r="D10" s="62" t="s">
        <v>430</v>
      </c>
      <c r="E10" s="342" t="n">
        <v>-3.35833873936436</v>
      </c>
      <c r="F10" s="342" t="n">
        <v>-3.39631827440543</v>
      </c>
      <c r="G10" s="342" t="n">
        <v>-3.41010329448173</v>
      </c>
      <c r="H10" s="342" t="n">
        <v>-3.43667212639746</v>
      </c>
      <c r="I10" s="342" t="n">
        <v>-3.66351754644638</v>
      </c>
      <c r="J10" s="342" t="n">
        <v>-4.02454168358858</v>
      </c>
      <c r="K10" s="342" t="n">
        <v>-4.52130461929283</v>
      </c>
      <c r="L10" s="342" t="n">
        <v>-5.22744326589263</v>
      </c>
      <c r="M10" s="342" t="n">
        <v>-6.09120536188539</v>
      </c>
      <c r="N10" s="342" t="n">
        <v>-6.57866906564976</v>
      </c>
      <c r="O10" s="342" t="n">
        <v>-6.89536470782942</v>
      </c>
      <c r="P10" s="342" t="n">
        <v>-7.39630569292582</v>
      </c>
      <c r="Q10" s="342" t="n">
        <v>-7.90555541558067</v>
      </c>
      <c r="R10" s="342" t="n">
        <v>-8.30895073192999</v>
      </c>
      <c r="S10" s="342" t="n">
        <v>-8.82525072276883</v>
      </c>
      <c r="T10" s="342" t="n">
        <v>-9.28862066006995</v>
      </c>
      <c r="U10" s="342" t="n">
        <v>-9.62412612988174</v>
      </c>
      <c r="V10" s="342" t="n">
        <v>-10.0289493825508</v>
      </c>
      <c r="W10" s="342" t="n">
        <v>-10.4030544541194</v>
      </c>
      <c r="X10" s="342" t="n">
        <v>-10.9025410400747</v>
      </c>
      <c r="Y10" s="342" t="n">
        <v>-11.2415188660249</v>
      </c>
      <c r="Z10" s="342" t="n">
        <v>-11.6381487728841</v>
      </c>
      <c r="AA10" s="342" t="n">
        <v>-11.9662723560868</v>
      </c>
      <c r="AB10" s="342" t="n">
        <v>-12.1170454361837</v>
      </c>
    </row>
    <row r="11" customFormat="false" ht="15" hidden="false" customHeight="false" outlineLevel="0" collapsed="false">
      <c r="A11" s="62" t="s">
        <v>364</v>
      </c>
      <c r="B11" s="62" t="s">
        <v>432</v>
      </c>
      <c r="C11" s="62" t="s">
        <v>433</v>
      </c>
      <c r="D11" s="62" t="s">
        <v>430</v>
      </c>
      <c r="E11" s="342" t="n">
        <v>-3.59990166826919</v>
      </c>
      <c r="F11" s="342" t="n">
        <v>-3.64061304438853</v>
      </c>
      <c r="G11" s="342" t="n">
        <v>-3.65538961120359</v>
      </c>
      <c r="H11" s="342" t="n">
        <v>-3.68386952039688</v>
      </c>
      <c r="I11" s="342" t="n">
        <v>-3.92703177097673</v>
      </c>
      <c r="J11" s="342" t="n">
        <v>-4.31402411881524</v>
      </c>
      <c r="K11" s="342" t="n">
        <v>-4.8465188609372</v>
      </c>
      <c r="L11" s="342" t="n">
        <v>-5.60344956066914</v>
      </c>
      <c r="M11" s="342" t="n">
        <v>-6.52934145296246</v>
      </c>
      <c r="N11" s="342" t="n">
        <v>-7.05186807597196</v>
      </c>
      <c r="O11" s="342" t="n">
        <v>-7.39134341157553</v>
      </c>
      <c r="P11" s="342" t="n">
        <v>-7.92831672722569</v>
      </c>
      <c r="Q11" s="342" t="n">
        <v>-8.47419642204701</v>
      </c>
      <c r="R11" s="342" t="n">
        <v>-8.90660767802793</v>
      </c>
      <c r="S11" s="342" t="n">
        <v>-9.4600447618344</v>
      </c>
      <c r="T11" s="342" t="n">
        <v>-9.95674457080954</v>
      </c>
      <c r="U11" s="342" t="n">
        <v>-10.3163827116355</v>
      </c>
      <c r="V11" s="342" t="n">
        <v>-10.7503246143851</v>
      </c>
      <c r="W11" s="342" t="n">
        <v>-11.1513387990063</v>
      </c>
      <c r="X11" s="342" t="n">
        <v>-11.6867531016143</v>
      </c>
      <c r="Y11" s="342" t="n">
        <v>-12.0501133626985</v>
      </c>
      <c r="Z11" s="342" t="n">
        <v>-12.4752725780724</v>
      </c>
      <c r="AA11" s="342" t="n">
        <v>-12.8269978584095</v>
      </c>
      <c r="AB11" s="342" t="n">
        <v>-12.9886159394592</v>
      </c>
    </row>
    <row r="12" customFormat="false" ht="15" hidden="false" customHeight="false" outlineLevel="0" collapsed="false">
      <c r="A12" s="62" t="s">
        <v>364</v>
      </c>
      <c r="B12" s="62" t="s">
        <v>438</v>
      </c>
      <c r="C12" s="62" t="s">
        <v>440</v>
      </c>
      <c r="D12" s="62" t="s">
        <v>439</v>
      </c>
      <c r="E12" s="342" t="n">
        <v>-1.93787646340456</v>
      </c>
      <c r="F12" s="342" t="n">
        <v>-1.95979195578311</v>
      </c>
      <c r="G12" s="342" t="n">
        <v>-1.96774638445354</v>
      </c>
      <c r="H12" s="342" t="n">
        <v>-1.98307751035402</v>
      </c>
      <c r="I12" s="342" t="n">
        <v>-2.11397508634635</v>
      </c>
      <c r="J12" s="342" t="n">
        <v>-2.3222983772307</v>
      </c>
      <c r="K12" s="342" t="n">
        <v>-2.60894760344164</v>
      </c>
      <c r="L12" s="342" t="n">
        <v>-3.01641378518991</v>
      </c>
      <c r="M12" s="342" t="n">
        <v>-3.51483409526327</v>
      </c>
      <c r="N12" s="342" t="n">
        <v>-3.79611734618029</v>
      </c>
      <c r="O12" s="342" t="n">
        <v>-3.97886157738281</v>
      </c>
      <c r="P12" s="342" t="n">
        <v>-4.26792168117589</v>
      </c>
      <c r="Q12" s="342" t="n">
        <v>-4.56177621108401</v>
      </c>
      <c r="R12" s="342" t="n">
        <v>-4.79454912342845</v>
      </c>
      <c r="S12" s="342" t="n">
        <v>-5.09247189952457</v>
      </c>
      <c r="T12" s="342" t="n">
        <v>-5.35985222206911</v>
      </c>
      <c r="U12" s="342" t="n">
        <v>-5.55345036798301</v>
      </c>
      <c r="V12" s="342" t="n">
        <v>-5.78704724848551</v>
      </c>
      <c r="W12" s="342" t="n">
        <v>-6.00291868650798</v>
      </c>
      <c r="X12" s="342" t="n">
        <v>-6.29113955218877</v>
      </c>
      <c r="Y12" s="342" t="n">
        <v>-6.48674136651002</v>
      </c>
      <c r="Z12" s="342" t="n">
        <v>-6.71561040588817</v>
      </c>
      <c r="AA12" s="342" t="n">
        <v>-6.90494895042607</v>
      </c>
      <c r="AB12" s="342" t="n">
        <v>-6.99195018106732</v>
      </c>
    </row>
    <row r="13" customFormat="false" ht="15" hidden="false" customHeight="false" outlineLevel="0" collapsed="false">
      <c r="A13" s="62" t="s">
        <v>364</v>
      </c>
      <c r="B13" s="62" t="s">
        <v>441</v>
      </c>
      <c r="C13" s="62" t="s">
        <v>443</v>
      </c>
      <c r="D13" s="62" t="s">
        <v>439</v>
      </c>
      <c r="E13" s="342" t="n">
        <v>-6.89985097835555</v>
      </c>
      <c r="F13" s="342" t="n">
        <v>-6.97788156203044</v>
      </c>
      <c r="G13" s="342" t="n">
        <v>-7.00620347701336</v>
      </c>
      <c r="H13" s="342" t="n">
        <v>-7.06079028171497</v>
      </c>
      <c r="I13" s="342" t="n">
        <v>-7.52685392655035</v>
      </c>
      <c r="J13" s="342" t="n">
        <v>-8.2685935005464</v>
      </c>
      <c r="K13" s="342" t="n">
        <v>-9.28921425799223</v>
      </c>
      <c r="L13" s="342" t="n">
        <v>-10.7400063935463</v>
      </c>
      <c r="M13" s="342" t="n">
        <v>-12.5146426663095</v>
      </c>
      <c r="N13" s="342" t="n">
        <v>-13.5161577528931</v>
      </c>
      <c r="O13" s="342" t="n">
        <v>-14.1668225327503</v>
      </c>
      <c r="P13" s="342" t="n">
        <v>-15.1960272718678</v>
      </c>
      <c r="Q13" s="342" t="n">
        <v>-16.2423026686589</v>
      </c>
      <c r="R13" s="342" t="n">
        <v>-17.0710956476255</v>
      </c>
      <c r="S13" s="342" t="n">
        <v>-18.1318561227849</v>
      </c>
      <c r="T13" s="342" t="n">
        <v>-19.0838695327939</v>
      </c>
      <c r="U13" s="342" t="n">
        <v>-19.7731799102702</v>
      </c>
      <c r="V13" s="342" t="n">
        <v>-20.6049066456496</v>
      </c>
      <c r="W13" s="342" t="n">
        <v>-21.3735215604629</v>
      </c>
      <c r="X13" s="342" t="n">
        <v>-22.3997381741661</v>
      </c>
      <c r="Y13" s="342" t="n">
        <v>-23.0961826562573</v>
      </c>
      <c r="Z13" s="342" t="n">
        <v>-23.9110758112597</v>
      </c>
      <c r="AA13" s="342" t="n">
        <v>-24.5852197860903</v>
      </c>
      <c r="AB13" s="342" t="n">
        <v>-24.8949895457702</v>
      </c>
    </row>
    <row r="14" customFormat="false" ht="15" hidden="false" customHeight="false" outlineLevel="0" collapsed="false">
      <c r="A14" s="62" t="s">
        <v>364</v>
      </c>
      <c r="B14" s="62" t="s">
        <v>444</v>
      </c>
      <c r="C14" s="62" t="s">
        <v>447</v>
      </c>
      <c r="D14" s="62" t="s">
        <v>446</v>
      </c>
      <c r="E14" s="342" t="n">
        <v>-5.81411370458455</v>
      </c>
      <c r="F14" s="342" t="n">
        <v>-5.87986565884328</v>
      </c>
      <c r="G14" s="342" t="n">
        <v>-5.90373093282657</v>
      </c>
      <c r="H14" s="342" t="n">
        <v>-5.94972814208524</v>
      </c>
      <c r="I14" s="342" t="n">
        <v>-6.34245358400367</v>
      </c>
      <c r="J14" s="342" t="n">
        <v>-6.96747552084425</v>
      </c>
      <c r="K14" s="342" t="n">
        <v>-7.82749483889386</v>
      </c>
      <c r="L14" s="342" t="n">
        <v>-9.04999521814676</v>
      </c>
      <c r="M14" s="342" t="n">
        <v>-10.5453807136441</v>
      </c>
      <c r="N14" s="342" t="n">
        <v>-11.3893007647466</v>
      </c>
      <c r="O14" s="342" t="n">
        <v>-11.9375791298193</v>
      </c>
      <c r="P14" s="342" t="n">
        <v>-12.8048316831422</v>
      </c>
      <c r="Q14" s="342" t="n">
        <v>-13.6864687130339</v>
      </c>
      <c r="R14" s="342" t="n">
        <v>-14.3848456247077</v>
      </c>
      <c r="S14" s="342" t="n">
        <v>-15.2786884099001</v>
      </c>
      <c r="T14" s="342" t="n">
        <v>-16.0808962012633</v>
      </c>
      <c r="U14" s="342" t="n">
        <v>-16.6617390230821</v>
      </c>
      <c r="V14" s="342" t="n">
        <v>-17.3625880451564</v>
      </c>
      <c r="W14" s="342" t="n">
        <v>-18.0102563098453</v>
      </c>
      <c r="X14" s="342" t="n">
        <v>-18.8749909390889</v>
      </c>
      <c r="Y14" s="342" t="n">
        <v>-19.4618452668868</v>
      </c>
      <c r="Z14" s="342" t="n">
        <v>-20.1485095840053</v>
      </c>
      <c r="AA14" s="342" t="n">
        <v>-20.7165725371359</v>
      </c>
      <c r="AB14" s="342" t="n">
        <v>-20.97759797242</v>
      </c>
    </row>
    <row r="15" customFormat="false" ht="15" hidden="false" customHeight="false" outlineLevel="0" collapsed="false">
      <c r="A15" s="62" t="s">
        <v>364</v>
      </c>
      <c r="B15" s="62" t="s">
        <v>452</v>
      </c>
      <c r="C15" s="62" t="s">
        <v>454</v>
      </c>
      <c r="D15" s="62" t="s">
        <v>453</v>
      </c>
      <c r="E15" s="342" t="n">
        <v>-5.02055577417346</v>
      </c>
      <c r="F15" s="342" t="n">
        <v>-5.07733336236486</v>
      </c>
      <c r="G15" s="342" t="n">
        <v>-5.09794130799284</v>
      </c>
      <c r="H15" s="342" t="n">
        <v>-5.137660440826</v>
      </c>
      <c r="I15" s="342" t="n">
        <v>-5.47678349298332</v>
      </c>
      <c r="J15" s="342" t="n">
        <v>-6.01649730895423</v>
      </c>
      <c r="K15" s="342" t="n">
        <v>-6.75913413591033</v>
      </c>
      <c r="L15" s="342" t="n">
        <v>-7.81477763547721</v>
      </c>
      <c r="M15" s="342" t="n">
        <v>-9.10606065220155</v>
      </c>
      <c r="N15" s="342" t="n">
        <v>-9.83479557222257</v>
      </c>
      <c r="O15" s="342" t="n">
        <v>-10.3082404086126</v>
      </c>
      <c r="P15" s="342" t="n">
        <v>-11.0571232195591</v>
      </c>
      <c r="Q15" s="342" t="n">
        <v>-11.8184271957194</v>
      </c>
      <c r="R15" s="342" t="n">
        <v>-12.4214838978421</v>
      </c>
      <c r="S15" s="342" t="n">
        <v>-13.1933276876983</v>
      </c>
      <c r="T15" s="342" t="n">
        <v>-13.8860435793465</v>
      </c>
      <c r="U15" s="342" t="n">
        <v>-14.3876082083062</v>
      </c>
      <c r="V15" s="342" t="n">
        <v>-14.9927996069237</v>
      </c>
      <c r="W15" s="342" t="n">
        <v>-15.5520687941549</v>
      </c>
      <c r="X15" s="342" t="n">
        <v>-16.2987773479545</v>
      </c>
      <c r="Y15" s="342" t="n">
        <v>-16.8055329832462</v>
      </c>
      <c r="Z15" s="342" t="n">
        <v>-17.3984757217945</v>
      </c>
      <c r="AA15" s="342" t="n">
        <v>-17.8890047833753</v>
      </c>
      <c r="AB15" s="342" t="n">
        <v>-18.1144033261125</v>
      </c>
    </row>
    <row r="16" customFormat="false" ht="15" hidden="false" customHeight="false" outlineLevel="0" collapsed="false">
      <c r="A16" s="62" t="s">
        <v>364</v>
      </c>
      <c r="B16" s="62" t="s">
        <v>455</v>
      </c>
      <c r="C16" s="62" t="s">
        <v>458</v>
      </c>
      <c r="D16" s="62" t="s">
        <v>457</v>
      </c>
      <c r="E16" s="342" t="n">
        <v>-4.36313265538438</v>
      </c>
      <c r="F16" s="342" t="n">
        <v>-4.4124754294267</v>
      </c>
      <c r="G16" s="342" t="n">
        <v>-4.430384841168</v>
      </c>
      <c r="H16" s="342" t="n">
        <v>-4.46490290118028</v>
      </c>
      <c r="I16" s="342" t="n">
        <v>-4.75961905007214</v>
      </c>
      <c r="J16" s="342" t="n">
        <v>-5.22865934778947</v>
      </c>
      <c r="K16" s="342" t="n">
        <v>-5.87405064240499</v>
      </c>
      <c r="L16" s="342" t="n">
        <v>-6.79146154920102</v>
      </c>
      <c r="M16" s="342" t="n">
        <v>-7.91365585418128</v>
      </c>
      <c r="N16" s="342" t="n">
        <v>-8.54696564490581</v>
      </c>
      <c r="O16" s="342" t="n">
        <v>-8.95841463961729</v>
      </c>
      <c r="P16" s="342" t="n">
        <v>-9.60923402983405</v>
      </c>
      <c r="Q16" s="342" t="n">
        <v>-10.2708480798454</v>
      </c>
      <c r="R16" s="342" t="n">
        <v>-10.7949367481987</v>
      </c>
      <c r="S16" s="342" t="n">
        <v>-11.4657104624757</v>
      </c>
      <c r="T16" s="342" t="n">
        <v>-12.0677177827213</v>
      </c>
      <c r="U16" s="342" t="n">
        <v>-12.503604387678</v>
      </c>
      <c r="V16" s="342" t="n">
        <v>-13.0295482219541</v>
      </c>
      <c r="W16" s="342" t="n">
        <v>-13.5155831877464</v>
      </c>
      <c r="X16" s="342" t="n">
        <v>-14.1645130317086</v>
      </c>
      <c r="Y16" s="342" t="n">
        <v>-14.6049109000113</v>
      </c>
      <c r="Z16" s="342" t="n">
        <v>-15.1202099907299</v>
      </c>
      <c r="AA16" s="342" t="n">
        <v>-15.5465060948401</v>
      </c>
      <c r="AB16" s="342" t="n">
        <v>-15.7423895361419</v>
      </c>
    </row>
    <row r="17" customFormat="false" ht="15" hidden="false" customHeight="false" outlineLevel="0" collapsed="false">
      <c r="A17" s="62" t="s">
        <v>364</v>
      </c>
      <c r="B17" s="62" t="s">
        <v>459</v>
      </c>
      <c r="C17" s="62" t="s">
        <v>462</v>
      </c>
      <c r="D17" s="62" t="s">
        <v>461</v>
      </c>
      <c r="E17" s="342" t="n">
        <v>-7.47766498926792</v>
      </c>
      <c r="F17" s="342" t="n">
        <v>-7.56223008574149</v>
      </c>
      <c r="G17" s="342" t="n">
        <v>-7.59292376199061</v>
      </c>
      <c r="H17" s="342" t="n">
        <v>-7.65208182782038</v>
      </c>
      <c r="I17" s="342" t="n">
        <v>-8.15717502630954</v>
      </c>
      <c r="J17" s="342" t="n">
        <v>-8.96103007492201</v>
      </c>
      <c r="K17" s="342" t="n">
        <v>-10.0671206454595</v>
      </c>
      <c r="L17" s="342" t="n">
        <v>-11.6394064227565</v>
      </c>
      <c r="M17" s="342" t="n">
        <v>-13.5626560070091</v>
      </c>
      <c r="N17" s="342" t="n">
        <v>-14.6480409410695</v>
      </c>
      <c r="O17" s="342" t="n">
        <v>-15.3531943218238</v>
      </c>
      <c r="P17" s="342" t="n">
        <v>-16.4685877221493</v>
      </c>
      <c r="Q17" s="342" t="n">
        <v>-17.6024813277155</v>
      </c>
      <c r="R17" s="342" t="n">
        <v>-18.500679891947</v>
      </c>
      <c r="S17" s="342" t="n">
        <v>-19.6502715993594</v>
      </c>
      <c r="T17" s="342" t="n">
        <v>-20.6820094394474</v>
      </c>
      <c r="U17" s="342" t="n">
        <v>-21.4290447149284</v>
      </c>
      <c r="V17" s="342" t="n">
        <v>-22.3304227170468</v>
      </c>
      <c r="W17" s="342" t="n">
        <v>-23.1634037273262</v>
      </c>
      <c r="X17" s="342" t="n">
        <v>-24.2755587677416</v>
      </c>
      <c r="Y17" s="342" t="n">
        <v>-25.0303255789436</v>
      </c>
      <c r="Z17" s="342" t="n">
        <v>-25.9134603066748</v>
      </c>
      <c r="AA17" s="342" t="n">
        <v>-26.644059099914</v>
      </c>
      <c r="AB17" s="342" t="n">
        <v>-26.9797698991702</v>
      </c>
    </row>
    <row r="18" customFormat="false" ht="15" hidden="false" customHeight="false" outlineLevel="0" collapsed="false">
      <c r="A18" s="62" t="s">
        <v>364</v>
      </c>
      <c r="B18" s="62" t="s">
        <v>463</v>
      </c>
      <c r="C18" s="62" t="s">
        <v>466</v>
      </c>
      <c r="D18" s="62" t="s">
        <v>465</v>
      </c>
      <c r="E18" s="342" t="n">
        <v>-3.07317180452804</v>
      </c>
      <c r="F18" s="342" t="n">
        <v>-3.10792637971999</v>
      </c>
      <c r="G18" s="342" t="n">
        <v>-3.12054087108347</v>
      </c>
      <c r="H18" s="342" t="n">
        <v>-3.14485366126321</v>
      </c>
      <c r="I18" s="342" t="n">
        <v>-3.35243693471603</v>
      </c>
      <c r="J18" s="342" t="n">
        <v>-3.68280539517379</v>
      </c>
      <c r="K18" s="342" t="n">
        <v>-4.13738665276004</v>
      </c>
      <c r="L18" s="342" t="n">
        <v>-4.78356488171047</v>
      </c>
      <c r="M18" s="342" t="n">
        <v>-5.57398226519556</v>
      </c>
      <c r="N18" s="342" t="n">
        <v>-6.02005391740269</v>
      </c>
      <c r="O18" s="342" t="n">
        <v>-6.30985795258101</v>
      </c>
      <c r="P18" s="342" t="n">
        <v>-6.76826248845641</v>
      </c>
      <c r="Q18" s="342" t="n">
        <v>-7.23427024127256</v>
      </c>
      <c r="R18" s="342" t="n">
        <v>-7.60341201299213</v>
      </c>
      <c r="S18" s="342" t="n">
        <v>-8.07587137390351</v>
      </c>
      <c r="T18" s="342" t="n">
        <v>-8.49989513591664</v>
      </c>
      <c r="U18" s="342" t="n">
        <v>-8.80691179805528</v>
      </c>
      <c r="V18" s="342" t="n">
        <v>-9.17736025560287</v>
      </c>
      <c r="W18" s="342" t="n">
        <v>-9.51969890786559</v>
      </c>
      <c r="X18" s="342" t="n">
        <v>-9.9767725421316</v>
      </c>
      <c r="Y18" s="342" t="n">
        <v>-10.2869667119037</v>
      </c>
      <c r="Z18" s="342" t="n">
        <v>-10.6499175459886</v>
      </c>
      <c r="AA18" s="342" t="n">
        <v>-10.9501791403536</v>
      </c>
      <c r="AB18" s="342" t="n">
        <v>-11.0881496116479</v>
      </c>
    </row>
    <row r="19" customFormat="false" ht="15" hidden="false" customHeight="false" outlineLevel="0" collapsed="false">
      <c r="A19" s="62" t="s">
        <v>364</v>
      </c>
      <c r="B19" s="62" t="s">
        <v>467</v>
      </c>
      <c r="C19" s="62" t="s">
        <v>468</v>
      </c>
      <c r="D19" s="62" t="s">
        <v>465</v>
      </c>
      <c r="E19" s="342" t="n">
        <v>-1.26342145996069</v>
      </c>
      <c r="F19" s="342" t="n">
        <v>-1.27770952418952</v>
      </c>
      <c r="G19" s="342" t="n">
        <v>-1.2828955079577</v>
      </c>
      <c r="H19" s="342" t="n">
        <v>-1.29289081665452</v>
      </c>
      <c r="I19" s="342" t="n">
        <v>-1.37823103812302</v>
      </c>
      <c r="J19" s="342" t="n">
        <v>-1.51404986934538</v>
      </c>
      <c r="K19" s="342" t="n">
        <v>-1.7009342196717</v>
      </c>
      <c r="L19" s="342" t="n">
        <v>-1.96658661183945</v>
      </c>
      <c r="M19" s="342" t="n">
        <v>-2.29153762276232</v>
      </c>
      <c r="N19" s="342" t="n">
        <v>-2.47492356208671</v>
      </c>
      <c r="O19" s="342" t="n">
        <v>-2.59406582308494</v>
      </c>
      <c r="P19" s="342" t="n">
        <v>-2.78252197353998</v>
      </c>
      <c r="Q19" s="342" t="n">
        <v>-2.97410390675585</v>
      </c>
      <c r="R19" s="342" t="n">
        <v>-3.12586295760723</v>
      </c>
      <c r="S19" s="342" t="n">
        <v>-3.32009723199933</v>
      </c>
      <c r="T19" s="342" t="n">
        <v>-3.49441899288211</v>
      </c>
      <c r="U19" s="342" t="n">
        <v>-3.62063759183578</v>
      </c>
      <c r="V19" s="342" t="n">
        <v>-3.77293383846455</v>
      </c>
      <c r="W19" s="342" t="n">
        <v>-3.91367377340911</v>
      </c>
      <c r="X19" s="342" t="n">
        <v>-4.10158277265967</v>
      </c>
      <c r="Y19" s="342" t="n">
        <v>-4.22910768690861</v>
      </c>
      <c r="Z19" s="342" t="n">
        <v>-4.37832156164805</v>
      </c>
      <c r="AA19" s="342" t="n">
        <v>-4.50176306314946</v>
      </c>
      <c r="AB19" s="342" t="n">
        <v>-4.5584845435487</v>
      </c>
    </row>
    <row r="20" customFormat="false" ht="15" hidden="false" customHeight="false" outlineLevel="0" collapsed="false">
      <c r="A20" s="62" t="s">
        <v>364</v>
      </c>
      <c r="B20" s="62" t="s">
        <v>471</v>
      </c>
      <c r="C20" s="62" t="s">
        <v>473</v>
      </c>
      <c r="D20" s="62" t="s">
        <v>472</v>
      </c>
      <c r="E20" s="342" t="n">
        <v>-13.9748046654109</v>
      </c>
      <c r="F20" s="342" t="n">
        <v>-14.1328460735812</v>
      </c>
      <c r="G20" s="342" t="n">
        <v>-14.1902086500888</v>
      </c>
      <c r="H20" s="342" t="n">
        <v>-14.3007675498979</v>
      </c>
      <c r="I20" s="342" t="n">
        <v>-15.2447224872807</v>
      </c>
      <c r="J20" s="342" t="n">
        <v>-16.7470253184167</v>
      </c>
      <c r="K20" s="342" t="n">
        <v>-18.8141678940333</v>
      </c>
      <c r="L20" s="342" t="n">
        <v>-21.7525700085257</v>
      </c>
      <c r="M20" s="342" t="n">
        <v>-25.3468788337186</v>
      </c>
      <c r="N20" s="342" t="n">
        <v>-27.375325208629</v>
      </c>
      <c r="O20" s="342" t="n">
        <v>-28.6931671779253</v>
      </c>
      <c r="P20" s="342" t="n">
        <v>-30.7776955590455</v>
      </c>
      <c r="Q20" s="342" t="n">
        <v>-32.8967984704341</v>
      </c>
      <c r="R20" s="342" t="n">
        <v>-34.5754173312553</v>
      </c>
      <c r="S20" s="342" t="n">
        <v>-36.7238579981107</v>
      </c>
      <c r="T20" s="342" t="n">
        <v>-38.6520447785879</v>
      </c>
      <c r="U20" s="342" t="n">
        <v>-40.0481586815244</v>
      </c>
      <c r="V20" s="342" t="n">
        <v>-41.7327195073144</v>
      </c>
      <c r="W20" s="342" t="n">
        <v>-43.2894550558258</v>
      </c>
      <c r="X20" s="342" t="n">
        <v>-45.3679313542109</v>
      </c>
      <c r="Y20" s="342" t="n">
        <v>-46.7784945139166</v>
      </c>
      <c r="Z20" s="342" t="n">
        <v>-48.4289609805204</v>
      </c>
      <c r="AA20" s="342" t="n">
        <v>-49.7943571889566</v>
      </c>
      <c r="AB20" s="342" t="n">
        <v>-50.4217579685326</v>
      </c>
    </row>
    <row r="21" customFormat="false" ht="15" hidden="false" customHeight="false" outlineLevel="0" collapsed="false">
      <c r="A21" s="62" t="s">
        <v>364</v>
      </c>
      <c r="B21" s="62" t="s">
        <v>476</v>
      </c>
      <c r="C21" s="62" t="s">
        <v>478</v>
      </c>
      <c r="D21" s="62" t="s">
        <v>477</v>
      </c>
      <c r="E21" s="342" t="n">
        <v>-2.73862866280167</v>
      </c>
      <c r="F21" s="342" t="n">
        <v>-2.76959988141169</v>
      </c>
      <c r="G21" s="342" t="n">
        <v>-2.78084116885413</v>
      </c>
      <c r="H21" s="342" t="n">
        <v>-2.80250728721458</v>
      </c>
      <c r="I21" s="342" t="n">
        <v>-2.98749320364088</v>
      </c>
      <c r="J21" s="342" t="n">
        <v>-3.28189800514342</v>
      </c>
      <c r="K21" s="342" t="n">
        <v>-3.68699389329515</v>
      </c>
      <c r="L21" s="342" t="n">
        <v>-4.26282965245273</v>
      </c>
      <c r="M21" s="342" t="n">
        <v>-4.96720280165302</v>
      </c>
      <c r="N21" s="342" t="n">
        <v>-5.36471543358521</v>
      </c>
      <c r="O21" s="342" t="n">
        <v>-5.62297162224526</v>
      </c>
      <c r="P21" s="342" t="n">
        <v>-6.03147458952388</v>
      </c>
      <c r="Q21" s="342" t="n">
        <v>-6.44675309333864</v>
      </c>
      <c r="R21" s="342" t="n">
        <v>-6.77571037297366</v>
      </c>
      <c r="S21" s="342" t="n">
        <v>-7.19673816774076</v>
      </c>
      <c r="T21" s="342" t="n">
        <v>-7.57460302601102</v>
      </c>
      <c r="U21" s="342" t="n">
        <v>-7.84819808817179</v>
      </c>
      <c r="V21" s="342" t="n">
        <v>-8.17831980881093</v>
      </c>
      <c r="W21" s="342" t="n">
        <v>-8.48339173615655</v>
      </c>
      <c r="X21" s="342" t="n">
        <v>-8.89070868276119</v>
      </c>
      <c r="Y21" s="342" t="n">
        <v>-9.16713535149479</v>
      </c>
      <c r="Z21" s="342" t="n">
        <v>-9.49057563425034</v>
      </c>
      <c r="AA21" s="342" t="n">
        <v>-9.75815098016979</v>
      </c>
      <c r="AB21" s="342" t="n">
        <v>-9.88110209105462</v>
      </c>
    </row>
    <row r="22" customFormat="false" ht="15" hidden="false" customHeight="false" outlineLevel="0" collapsed="false">
      <c r="A22" s="62" t="s">
        <v>364</v>
      </c>
      <c r="B22" s="62" t="s">
        <v>481</v>
      </c>
      <c r="C22" s="62" t="s">
        <v>484</v>
      </c>
      <c r="D22" s="62" t="s">
        <v>483</v>
      </c>
      <c r="E22" s="342" t="n">
        <v>-7.35550431509442</v>
      </c>
      <c r="F22" s="342" t="n">
        <v>-7.43868789351233</v>
      </c>
      <c r="G22" s="342" t="n">
        <v>-7.46888013513061</v>
      </c>
      <c r="H22" s="342" t="n">
        <v>-7.52707175097701</v>
      </c>
      <c r="I22" s="342" t="n">
        <v>-8.02391337283945</v>
      </c>
      <c r="J22" s="342" t="n">
        <v>-8.81463604994059</v>
      </c>
      <c r="K22" s="342" t="n">
        <v>-9.90265670560654</v>
      </c>
      <c r="L22" s="342" t="n">
        <v>-11.4492564578111</v>
      </c>
      <c r="M22" s="342" t="n">
        <v>-13.3410864122522</v>
      </c>
      <c r="N22" s="342" t="n">
        <v>-14.4087396940559</v>
      </c>
      <c r="O22" s="342" t="n">
        <v>-15.1023731668559</v>
      </c>
      <c r="P22" s="342" t="n">
        <v>-16.1995446743917</v>
      </c>
      <c r="Q22" s="342" t="n">
        <v>-17.3149141541117</v>
      </c>
      <c r="R22" s="342" t="n">
        <v>-18.1984390812779</v>
      </c>
      <c r="S22" s="342" t="n">
        <v>-19.3292502070243</v>
      </c>
      <c r="T22" s="342" t="n">
        <v>-20.3441328135205</v>
      </c>
      <c r="U22" s="342" t="n">
        <v>-21.078963967392</v>
      </c>
      <c r="V22" s="342" t="n">
        <v>-21.9656163907926</v>
      </c>
      <c r="W22" s="342" t="n">
        <v>-22.7849892062766</v>
      </c>
      <c r="X22" s="342" t="n">
        <v>-23.8789752581485</v>
      </c>
      <c r="Y22" s="342" t="n">
        <v>-24.6214116396465</v>
      </c>
      <c r="Z22" s="342" t="n">
        <v>-25.4901188243036</v>
      </c>
      <c r="AA22" s="342" t="n">
        <v>-26.2087820144821</v>
      </c>
      <c r="AB22" s="342" t="n">
        <v>-26.5390083934516</v>
      </c>
    </row>
    <row r="23" customFormat="false" ht="15" hidden="false" customHeight="false" outlineLevel="0" collapsed="false">
      <c r="A23" s="62" t="s">
        <v>364</v>
      </c>
      <c r="B23" s="62" t="s">
        <v>487</v>
      </c>
      <c r="C23" s="62" t="s">
        <v>489</v>
      </c>
      <c r="D23" s="62" t="s">
        <v>488</v>
      </c>
      <c r="E23" s="342" t="n">
        <v>-3.85950352604095</v>
      </c>
      <c r="F23" s="342" t="n">
        <v>-3.90315074592685</v>
      </c>
      <c r="G23" s="342" t="n">
        <v>-3.91899290412472</v>
      </c>
      <c r="H23" s="342" t="n">
        <v>-3.94952660200922</v>
      </c>
      <c r="I23" s="342" t="n">
        <v>-4.21022415710777</v>
      </c>
      <c r="J23" s="342" t="n">
        <v>-4.62512391512025</v>
      </c>
      <c r="K23" s="342" t="n">
        <v>-5.19601876842497</v>
      </c>
      <c r="L23" s="342" t="n">
        <v>-6.00753446351579</v>
      </c>
      <c r="M23" s="342" t="n">
        <v>-7.00019575049947</v>
      </c>
      <c r="N23" s="342" t="n">
        <v>-7.56040364776824</v>
      </c>
      <c r="O23" s="342" t="n">
        <v>-7.92435977087975</v>
      </c>
      <c r="P23" s="342" t="n">
        <v>-8.50005616375877</v>
      </c>
      <c r="Q23" s="342" t="n">
        <v>-9.08530120684629</v>
      </c>
      <c r="R23" s="342" t="n">
        <v>-9.54889519383442</v>
      </c>
      <c r="S23" s="342" t="n">
        <v>-10.14224261641</v>
      </c>
      <c r="T23" s="342" t="n">
        <v>-10.674761235188</v>
      </c>
      <c r="U23" s="342" t="n">
        <v>-11.06033417593</v>
      </c>
      <c r="V23" s="342" t="n">
        <v>-11.5255691901309</v>
      </c>
      <c r="W23" s="342" t="n">
        <v>-11.9555019500115</v>
      </c>
      <c r="X23" s="342" t="n">
        <v>-12.5295269038103</v>
      </c>
      <c r="Y23" s="342" t="n">
        <v>-12.9190903802904</v>
      </c>
      <c r="Z23" s="342" t="n">
        <v>-13.3749093559385</v>
      </c>
      <c r="AA23" s="342" t="n">
        <v>-13.7519988113601</v>
      </c>
      <c r="AB23" s="342" t="n">
        <v>-13.9252717535578</v>
      </c>
    </row>
    <row r="24" customFormat="false" ht="15" hidden="false" customHeight="false" outlineLevel="0" collapsed="false">
      <c r="A24" s="62" t="s">
        <v>364</v>
      </c>
      <c r="B24" s="62" t="s">
        <v>490</v>
      </c>
      <c r="C24" s="62" t="s">
        <v>492</v>
      </c>
      <c r="D24" s="62" t="s">
        <v>491</v>
      </c>
      <c r="E24" s="342" t="n">
        <v>-11.1734836475118</v>
      </c>
      <c r="F24" s="342" t="n">
        <v>-11.2998448476931</v>
      </c>
      <c r="G24" s="342" t="n">
        <v>-11.3457088025699</v>
      </c>
      <c r="H24" s="342" t="n">
        <v>-11.4341056058656</v>
      </c>
      <c r="I24" s="342" t="n">
        <v>-12.1888399516658</v>
      </c>
      <c r="J24" s="342" t="n">
        <v>-13.3899985023005</v>
      </c>
      <c r="K24" s="342" t="n">
        <v>-15.0427717838403</v>
      </c>
      <c r="L24" s="342" t="n">
        <v>-17.392156176837</v>
      </c>
      <c r="M24" s="342" t="n">
        <v>-20.265967428153</v>
      </c>
      <c r="N24" s="342" t="n">
        <v>-21.8878013601873</v>
      </c>
      <c r="O24" s="342" t="n">
        <v>-22.9414751714845</v>
      </c>
      <c r="P24" s="342" t="n">
        <v>-24.6081491849589</v>
      </c>
      <c r="Q24" s="342" t="n">
        <v>-26.3024670874051</v>
      </c>
      <c r="R24" s="342" t="n">
        <v>-27.6445982184551</v>
      </c>
      <c r="S24" s="342" t="n">
        <v>-29.3623729733448</v>
      </c>
      <c r="T24" s="342" t="n">
        <v>-30.9040448590589</v>
      </c>
      <c r="U24" s="342" t="n">
        <v>-32.0203005948643</v>
      </c>
      <c r="V24" s="342" t="n">
        <v>-33.3671825936368</v>
      </c>
      <c r="W24" s="342" t="n">
        <v>-34.6118625452531</v>
      </c>
      <c r="X24" s="342" t="n">
        <v>-36.2736976469078</v>
      </c>
      <c r="Y24" s="342" t="n">
        <v>-37.4015062121155</v>
      </c>
      <c r="Z24" s="342" t="n">
        <v>-38.7211282402508</v>
      </c>
      <c r="AA24" s="342" t="n">
        <v>-39.812823800411</v>
      </c>
      <c r="AB24" s="342" t="n">
        <v>-40.3144588871883</v>
      </c>
    </row>
    <row r="25" customFormat="false" ht="15" hidden="false" customHeight="false" outlineLevel="0" collapsed="false">
      <c r="A25" s="62" t="s">
        <v>364</v>
      </c>
      <c r="B25" s="62" t="s">
        <v>493</v>
      </c>
      <c r="C25" s="62" t="s">
        <v>495</v>
      </c>
      <c r="D25" s="62" t="s">
        <v>494</v>
      </c>
      <c r="E25" s="342" t="n">
        <v>-11.3508976872355</v>
      </c>
      <c r="F25" s="342" t="n">
        <v>-11.4792652671364</v>
      </c>
      <c r="G25" s="342" t="n">
        <v>-11.5258574559078</v>
      </c>
      <c r="H25" s="342" t="n">
        <v>-11.6156578352471</v>
      </c>
      <c r="I25" s="342" t="n">
        <v>-12.3823759520386</v>
      </c>
      <c r="J25" s="342" t="n">
        <v>-13.6026066557761</v>
      </c>
      <c r="K25" s="342" t="n">
        <v>-15.2816228883842</v>
      </c>
      <c r="L25" s="342" t="n">
        <v>-17.6683111150979</v>
      </c>
      <c r="M25" s="342" t="n">
        <v>-20.5877531186111</v>
      </c>
      <c r="N25" s="342" t="n">
        <v>-22.235338742662</v>
      </c>
      <c r="O25" s="342" t="n">
        <v>-23.3057429250154</v>
      </c>
      <c r="P25" s="342" t="n">
        <v>-24.9988806072041</v>
      </c>
      <c r="Q25" s="342" t="n">
        <v>-26.7201011116617</v>
      </c>
      <c r="R25" s="342" t="n">
        <v>-28.083542776947</v>
      </c>
      <c r="S25" s="342" t="n">
        <v>-29.8285925848296</v>
      </c>
      <c r="T25" s="342" t="n">
        <v>-31.3947433390686</v>
      </c>
      <c r="U25" s="342" t="n">
        <v>-32.5287231299405</v>
      </c>
      <c r="V25" s="342" t="n">
        <v>-33.8969910978496</v>
      </c>
      <c r="W25" s="342" t="n">
        <v>-35.1614342410851</v>
      </c>
      <c r="X25" s="342" t="n">
        <v>-36.8496561785772</v>
      </c>
      <c r="Y25" s="342" t="n">
        <v>-37.9953722361929</v>
      </c>
      <c r="Z25" s="342" t="n">
        <v>-39.3359473960734</v>
      </c>
      <c r="AA25" s="342" t="n">
        <v>-40.4449770416082</v>
      </c>
      <c r="AB25" s="342" t="n">
        <v>-40.954577156126</v>
      </c>
    </row>
    <row r="26" customFormat="false" ht="15" hidden="false" customHeight="false" outlineLevel="0" collapsed="false">
      <c r="A26" s="62" t="s">
        <v>364</v>
      </c>
      <c r="B26" s="62" t="s">
        <v>496</v>
      </c>
      <c r="C26" s="62" t="s">
        <v>499</v>
      </c>
      <c r="D26" s="62" t="s">
        <v>498</v>
      </c>
      <c r="E26" s="342" t="n">
        <v>-4.88902224070088</v>
      </c>
      <c r="F26" s="342" t="n">
        <v>-4.9443123129413</v>
      </c>
      <c r="G26" s="342" t="n">
        <v>-4.96438035103155</v>
      </c>
      <c r="H26" s="342" t="n">
        <v>-5.00305888236102</v>
      </c>
      <c r="I26" s="342" t="n">
        <v>-5.33329725016492</v>
      </c>
      <c r="J26" s="342" t="n">
        <v>-5.85887110465112</v>
      </c>
      <c r="K26" s="342" t="n">
        <v>-6.58205159045095</v>
      </c>
      <c r="L26" s="342" t="n">
        <v>-7.61003828749815</v>
      </c>
      <c r="M26" s="342" t="n">
        <v>-8.8674909823333</v>
      </c>
      <c r="N26" s="342" t="n">
        <v>-9.57713377723775</v>
      </c>
      <c r="O26" s="342" t="n">
        <v>-10.0381748330434</v>
      </c>
      <c r="P26" s="342" t="n">
        <v>-10.7674376643081</v>
      </c>
      <c r="Q26" s="342" t="n">
        <v>-11.508796238697</v>
      </c>
      <c r="R26" s="342" t="n">
        <v>-12.0960534591523</v>
      </c>
      <c r="S26" s="342" t="n">
        <v>-12.8476757146734</v>
      </c>
      <c r="T26" s="342" t="n">
        <v>-13.5222431436773</v>
      </c>
      <c r="U26" s="342" t="n">
        <v>-14.0106672816477</v>
      </c>
      <c r="V26" s="342" t="n">
        <v>-14.6000032716874</v>
      </c>
      <c r="W26" s="342" t="n">
        <v>-15.1446201662905</v>
      </c>
      <c r="X26" s="342" t="n">
        <v>-15.8717657037681</v>
      </c>
      <c r="Y26" s="342" t="n">
        <v>-16.365244848903</v>
      </c>
      <c r="Z26" s="342" t="n">
        <v>-16.942653081501</v>
      </c>
      <c r="AA26" s="342" t="n">
        <v>-17.4203307729063</v>
      </c>
      <c r="AB26" s="342" t="n">
        <v>-17.6398240995481</v>
      </c>
    </row>
    <row r="27" customFormat="false" ht="15" hidden="false" customHeight="false" outlineLevel="0" collapsed="false">
      <c r="A27" s="62" t="s">
        <v>364</v>
      </c>
      <c r="B27" s="62" t="s">
        <v>502</v>
      </c>
      <c r="C27" s="62" t="s">
        <v>504</v>
      </c>
      <c r="D27" s="62" t="s">
        <v>503</v>
      </c>
      <c r="E27" s="342" t="n">
        <v>-2.74660063545167</v>
      </c>
      <c r="F27" s="342" t="n">
        <v>-2.7776620092956</v>
      </c>
      <c r="G27" s="342" t="n">
        <v>-2.78893601940586</v>
      </c>
      <c r="H27" s="342" t="n">
        <v>-2.81066520644932</v>
      </c>
      <c r="I27" s="342" t="n">
        <v>-2.99618960503146</v>
      </c>
      <c r="J27" s="342" t="n">
        <v>-3.29145140005689</v>
      </c>
      <c r="K27" s="342" t="n">
        <v>-3.69772649639585</v>
      </c>
      <c r="L27" s="342" t="n">
        <v>-4.27523847657063</v>
      </c>
      <c r="M27" s="342" t="n">
        <v>-4.98166201089873</v>
      </c>
      <c r="N27" s="342" t="n">
        <v>-5.38033177664495</v>
      </c>
      <c r="O27" s="342" t="n">
        <v>-5.63933973253093</v>
      </c>
      <c r="P27" s="342" t="n">
        <v>-6.04903182578592</v>
      </c>
      <c r="Q27" s="342" t="n">
        <v>-6.46551917873</v>
      </c>
      <c r="R27" s="342" t="n">
        <v>-6.79543403193893</v>
      </c>
      <c r="S27" s="342" t="n">
        <v>-7.21768741165311</v>
      </c>
      <c r="T27" s="342" t="n">
        <v>-7.59665221032655</v>
      </c>
      <c r="U27" s="342" t="n">
        <v>-7.87104369019168</v>
      </c>
      <c r="V27" s="342" t="n">
        <v>-8.20212637401793</v>
      </c>
      <c r="W27" s="342" t="n">
        <v>-8.50808634620662</v>
      </c>
      <c r="X27" s="342" t="n">
        <v>-8.91658896635741</v>
      </c>
      <c r="Y27" s="342" t="n">
        <v>-9.19382029542076</v>
      </c>
      <c r="Z27" s="342" t="n">
        <v>-9.51820209212563</v>
      </c>
      <c r="AA27" s="342" t="n">
        <v>-9.78655633274097</v>
      </c>
      <c r="AB27" s="342" t="n">
        <v>-9.90986534643555</v>
      </c>
    </row>
    <row r="28" customFormat="false" ht="15" hidden="false" customHeight="false" outlineLevel="0" collapsed="false">
      <c r="A28" s="62" t="s">
        <v>364</v>
      </c>
      <c r="B28" s="62" t="s">
        <v>505</v>
      </c>
      <c r="C28" s="62" t="s">
        <v>507</v>
      </c>
      <c r="D28" s="62" t="s">
        <v>506</v>
      </c>
      <c r="E28" s="342" t="n">
        <v>-5.08095492300019</v>
      </c>
      <c r="F28" s="342" t="n">
        <v>-5.1384155666447</v>
      </c>
      <c r="G28" s="342" t="n">
        <v>-5.15927143350511</v>
      </c>
      <c r="H28" s="342" t="n">
        <v>-5.19946840224393</v>
      </c>
      <c r="I28" s="342" t="n">
        <v>-5.54267123054938</v>
      </c>
      <c r="J28" s="342" t="n">
        <v>-6.08887800398574</v>
      </c>
      <c r="K28" s="342" t="n">
        <v>-6.84044902752348</v>
      </c>
      <c r="L28" s="342" t="n">
        <v>-7.90879231008377</v>
      </c>
      <c r="M28" s="342" t="n">
        <v>-9.21560994062632</v>
      </c>
      <c r="N28" s="342" t="n">
        <v>-9.95311181213028</v>
      </c>
      <c r="O28" s="342" t="n">
        <v>-10.4322523655725</v>
      </c>
      <c r="P28" s="342" t="n">
        <v>-11.1901445146056</v>
      </c>
      <c r="Q28" s="342" t="n">
        <v>-11.9606072600788</v>
      </c>
      <c r="R28" s="342" t="n">
        <v>-12.5709189580906</v>
      </c>
      <c r="S28" s="342" t="n">
        <v>-13.3520483151293</v>
      </c>
      <c r="T28" s="342" t="n">
        <v>-14.0530978359843</v>
      </c>
      <c r="U28" s="342" t="n">
        <v>-14.5606964735346</v>
      </c>
      <c r="V28" s="342" t="n">
        <v>-15.1731685492321</v>
      </c>
      <c r="W28" s="342" t="n">
        <v>-15.739165952301</v>
      </c>
      <c r="X28" s="342" t="n">
        <v>-16.4948576870669</v>
      </c>
      <c r="Y28" s="342" t="n">
        <v>-17.0077097806814</v>
      </c>
      <c r="Z28" s="342" t="n">
        <v>-17.6077858403843</v>
      </c>
      <c r="AA28" s="342" t="n">
        <v>-18.1042161485854</v>
      </c>
      <c r="AB28" s="342" t="n">
        <v>-18.3323263194252</v>
      </c>
    </row>
    <row r="29" customFormat="false" ht="15" hidden="false" customHeight="false" outlineLevel="0" collapsed="false">
      <c r="A29" s="62" t="s">
        <v>364</v>
      </c>
      <c r="B29" s="62" t="s">
        <v>516</v>
      </c>
      <c r="C29" s="62" t="s">
        <v>518</v>
      </c>
      <c r="D29" s="62" t="s">
        <v>517</v>
      </c>
      <c r="E29" s="342" t="n">
        <v>-9.24128683329872</v>
      </c>
      <c r="F29" s="342" t="n">
        <v>-9.34579677239326</v>
      </c>
      <c r="G29" s="342" t="n">
        <v>-9.38372961193524</v>
      </c>
      <c r="H29" s="342" t="n">
        <v>-9.45684022275035</v>
      </c>
      <c r="I29" s="342" t="n">
        <v>-10.0810606353371</v>
      </c>
      <c r="J29" s="342" t="n">
        <v>-11.0745064619802</v>
      </c>
      <c r="K29" s="342" t="n">
        <v>-12.4414706467376</v>
      </c>
      <c r="L29" s="342" t="n">
        <v>-14.3845830852825</v>
      </c>
      <c r="M29" s="342" t="n">
        <v>-16.7614348278531</v>
      </c>
      <c r="N29" s="342" t="n">
        <v>-18.102809911464</v>
      </c>
      <c r="O29" s="342" t="n">
        <v>-18.9742750897479</v>
      </c>
      <c r="P29" s="342" t="n">
        <v>-20.3527361948082</v>
      </c>
      <c r="Q29" s="342" t="n">
        <v>-21.7540608145284</v>
      </c>
      <c r="R29" s="342" t="n">
        <v>-22.8641012586019</v>
      </c>
      <c r="S29" s="342" t="n">
        <v>-24.2848264080472</v>
      </c>
      <c r="T29" s="342" t="n">
        <v>-25.5599016261408</v>
      </c>
      <c r="U29" s="342" t="n">
        <v>-26.4831266255517</v>
      </c>
      <c r="V29" s="342" t="n">
        <v>-27.597096384127</v>
      </c>
      <c r="W29" s="342" t="n">
        <v>-28.6265375871939</v>
      </c>
      <c r="X29" s="342" t="n">
        <v>-30.0009965588554</v>
      </c>
      <c r="Y29" s="342" t="n">
        <v>-30.9337765917376</v>
      </c>
      <c r="Z29" s="342" t="n">
        <v>-32.0252003641484</v>
      </c>
      <c r="AA29" s="342" t="n">
        <v>-32.9281123049849</v>
      </c>
      <c r="AB29" s="342" t="n">
        <v>-33.3430011497533</v>
      </c>
    </row>
    <row r="30" customFormat="false" ht="15" hidden="false" customHeight="false" outlineLevel="0" collapsed="false">
      <c r="A30" s="62" t="s">
        <v>364</v>
      </c>
      <c r="B30" s="62" t="s">
        <v>519</v>
      </c>
      <c r="C30" s="62" t="s">
        <v>520</v>
      </c>
      <c r="D30" s="62" t="s">
        <v>461</v>
      </c>
      <c r="E30" s="342" t="n">
        <v>-2.55466593820013</v>
      </c>
      <c r="F30" s="342" t="n">
        <v>-2.58355671785283</v>
      </c>
      <c r="G30" s="342" t="n">
        <v>-2.59404289092214</v>
      </c>
      <c r="H30" s="342" t="n">
        <v>-2.61425362461535</v>
      </c>
      <c r="I30" s="342" t="n">
        <v>-2.78681342659213</v>
      </c>
      <c r="J30" s="342" t="n">
        <v>-3.0614420860584</v>
      </c>
      <c r="K30" s="342" t="n">
        <v>-3.43932634660924</v>
      </c>
      <c r="L30" s="342" t="n">
        <v>-3.97648131759846</v>
      </c>
      <c r="M30" s="342" t="n">
        <v>-4.63353939797504</v>
      </c>
      <c r="N30" s="342" t="n">
        <v>-5.00434979465093</v>
      </c>
      <c r="O30" s="342" t="n">
        <v>-5.24525806288773</v>
      </c>
      <c r="P30" s="342" t="n">
        <v>-5.62632053781734</v>
      </c>
      <c r="Q30" s="342" t="n">
        <v>-6.01370341413507</v>
      </c>
      <c r="R30" s="342" t="n">
        <v>-6.32056354775641</v>
      </c>
      <c r="S30" s="342" t="n">
        <v>-6.71330951618087</v>
      </c>
      <c r="T30" s="342" t="n">
        <v>-7.06579194498825</v>
      </c>
      <c r="U30" s="342" t="n">
        <v>-7.32100872397531</v>
      </c>
      <c r="V30" s="342" t="n">
        <v>-7.62895507925594</v>
      </c>
      <c r="W30" s="342" t="n">
        <v>-7.91353431852149</v>
      </c>
      <c r="X30" s="342" t="n">
        <v>-8.29349044169959</v>
      </c>
      <c r="Y30" s="342" t="n">
        <v>-8.55134861890183</v>
      </c>
      <c r="Z30" s="342" t="n">
        <v>-8.85306235052988</v>
      </c>
      <c r="AA30" s="342" t="n">
        <v>-9.10266377748027</v>
      </c>
      <c r="AB30" s="342" t="n">
        <v>-9.21735585651519</v>
      </c>
    </row>
    <row r="31" customFormat="false" ht="15" hidden="false" customHeight="false" outlineLevel="0" collapsed="false">
      <c r="A31" s="62" t="s">
        <v>364</v>
      </c>
      <c r="B31" s="62" t="s">
        <v>521</v>
      </c>
      <c r="C31" s="62" t="s">
        <v>522</v>
      </c>
      <c r="D31" s="62" t="s">
        <v>446</v>
      </c>
      <c r="E31" s="342" t="n">
        <v>-5.28552934166003</v>
      </c>
      <c r="F31" s="342" t="n">
        <v>-5.3453035224147</v>
      </c>
      <c r="G31" s="342" t="n">
        <v>-5.36699910875762</v>
      </c>
      <c r="H31" s="342" t="n">
        <v>-5.40881452749969</v>
      </c>
      <c r="I31" s="342" t="n">
        <v>-5.76583572659311</v>
      </c>
      <c r="J31" s="342" t="n">
        <v>-6.33403441588726</v>
      </c>
      <c r="K31" s="342" t="n">
        <v>-7.11586593327938</v>
      </c>
      <c r="L31" s="342" t="n">
        <v>-8.22722390683202</v>
      </c>
      <c r="M31" s="342" t="n">
        <v>-9.58665791778221</v>
      </c>
      <c r="N31" s="342" t="n">
        <v>-10.3538538170644</v>
      </c>
      <c r="O31" s="342" t="n">
        <v>-10.8522860000649</v>
      </c>
      <c r="P31" s="342" t="n">
        <v>-11.6406931503419</v>
      </c>
      <c r="Q31" s="342" t="n">
        <v>-12.4421770268117</v>
      </c>
      <c r="R31" s="342" t="n">
        <v>-13.0770616963838</v>
      </c>
      <c r="S31" s="342" t="n">
        <v>-13.8896416540548</v>
      </c>
      <c r="T31" s="342" t="n">
        <v>-14.6189175221918</v>
      </c>
      <c r="U31" s="342" t="n">
        <v>-15.1469535967521</v>
      </c>
      <c r="V31" s="342" t="n">
        <v>-15.7840856272671</v>
      </c>
      <c r="W31" s="342" t="n">
        <v>-16.3728717760444</v>
      </c>
      <c r="X31" s="342" t="n">
        <v>-17.1589899168046</v>
      </c>
      <c r="Y31" s="342" t="n">
        <v>-17.6924909672588</v>
      </c>
      <c r="Z31" s="342" t="n">
        <v>-18.3167278811566</v>
      </c>
      <c r="AA31" s="342" t="n">
        <v>-18.8331459560756</v>
      </c>
      <c r="AB31" s="342" t="n">
        <v>-19.070440523608</v>
      </c>
    </row>
    <row r="32" customFormat="false" ht="15" hidden="false" customHeight="false" outlineLevel="0" collapsed="false">
      <c r="A32" s="62" t="s">
        <v>364</v>
      </c>
      <c r="B32" s="62" t="s">
        <v>526</v>
      </c>
      <c r="C32" s="62" t="s">
        <v>528</v>
      </c>
      <c r="D32" s="62" t="s">
        <v>527</v>
      </c>
      <c r="E32" s="342" t="n">
        <v>-0.677946342394131</v>
      </c>
      <c r="F32" s="342" t="n">
        <v>-0.685613254181533</v>
      </c>
      <c r="G32" s="342" t="n">
        <v>-0.688396030031693</v>
      </c>
      <c r="H32" s="342" t="n">
        <v>-0.693759468272102</v>
      </c>
      <c r="I32" s="342" t="n">
        <v>-0.739552651969865</v>
      </c>
      <c r="J32" s="342" t="n">
        <v>-0.8124324333995</v>
      </c>
      <c r="K32" s="342" t="n">
        <v>-0.912713745510799</v>
      </c>
      <c r="L32" s="342" t="n">
        <v>-1.05526163893029</v>
      </c>
      <c r="M32" s="342" t="n">
        <v>-1.22962890772695</v>
      </c>
      <c r="N32" s="342" t="n">
        <v>-1.32803298803706</v>
      </c>
      <c r="O32" s="342" t="n">
        <v>-1.39196419597367</v>
      </c>
      <c r="P32" s="342" t="n">
        <v>-1.49308892905098</v>
      </c>
      <c r="Q32" s="342" t="n">
        <v>-1.59589094327079</v>
      </c>
      <c r="R32" s="342" t="n">
        <v>-1.67732417573551</v>
      </c>
      <c r="S32" s="342" t="n">
        <v>-1.78154942444689</v>
      </c>
      <c r="T32" s="342" t="n">
        <v>-1.87508970687479</v>
      </c>
      <c r="U32" s="342" t="n">
        <v>-1.94281804632014</v>
      </c>
      <c r="V32" s="342" t="n">
        <v>-2.0245395356524</v>
      </c>
      <c r="W32" s="342" t="n">
        <v>-2.10005995947631</v>
      </c>
      <c r="X32" s="342" t="n">
        <v>-2.20089109364813</v>
      </c>
      <c r="Y32" s="342" t="n">
        <v>-2.26932039607734</v>
      </c>
      <c r="Z32" s="342" t="n">
        <v>-2.34938789834788</v>
      </c>
      <c r="AA32" s="342" t="n">
        <v>-2.41562605963819</v>
      </c>
      <c r="AB32" s="342" t="n">
        <v>-2.44606255402309</v>
      </c>
    </row>
    <row r="33" customFormat="false" ht="15" hidden="false" customHeight="false" outlineLevel="0" collapsed="false">
      <c r="A33" s="62" t="s">
        <v>364</v>
      </c>
      <c r="B33" s="62" t="s">
        <v>529</v>
      </c>
      <c r="C33" s="62" t="s">
        <v>530</v>
      </c>
      <c r="D33" s="62" t="s">
        <v>395</v>
      </c>
      <c r="E33" s="342" t="n">
        <v>-0.442998768893526</v>
      </c>
      <c r="F33" s="342" t="n">
        <v>-0.448008652818911</v>
      </c>
      <c r="G33" s="342" t="n">
        <v>-0.449827036072332</v>
      </c>
      <c r="H33" s="342" t="n">
        <v>-0.453331733109486</v>
      </c>
      <c r="I33" s="342" t="n">
        <v>-0.483254933122902</v>
      </c>
      <c r="J33" s="342" t="n">
        <v>-0.530877659925355</v>
      </c>
      <c r="K33" s="342" t="n">
        <v>-0.596405704005437</v>
      </c>
      <c r="L33" s="342" t="n">
        <v>-0.68955251717386</v>
      </c>
      <c r="M33" s="342" t="n">
        <v>-0.803491453903664</v>
      </c>
      <c r="N33" s="342" t="n">
        <v>-0.867792835451841</v>
      </c>
      <c r="O33" s="342" t="n">
        <v>-0.909568186447582</v>
      </c>
      <c r="P33" s="342" t="n">
        <v>-0.975647357403402</v>
      </c>
      <c r="Q33" s="342" t="n">
        <v>-1.04282253468709</v>
      </c>
      <c r="R33" s="342" t="n">
        <v>-1.09603444759674</v>
      </c>
      <c r="S33" s="342" t="n">
        <v>-1.16413962639852</v>
      </c>
      <c r="T33" s="342" t="n">
        <v>-1.22526279701874</v>
      </c>
      <c r="U33" s="342" t="n">
        <v>-1.2695193540901</v>
      </c>
      <c r="V33" s="342" t="n">
        <v>-1.32291962620971</v>
      </c>
      <c r="W33" s="342" t="n">
        <v>-1.3722678602634</v>
      </c>
      <c r="X33" s="342" t="n">
        <v>-1.43815518129608</v>
      </c>
      <c r="Y33" s="342" t="n">
        <v>-1.48286977718184</v>
      </c>
      <c r="Z33" s="342" t="n">
        <v>-1.53518926430964</v>
      </c>
      <c r="AA33" s="342" t="n">
        <v>-1.57847207604627</v>
      </c>
      <c r="AB33" s="342" t="n">
        <v>-1.59836056677007</v>
      </c>
    </row>
    <row r="34" customFormat="false" ht="15" hidden="false" customHeight="false" outlineLevel="0" collapsed="false">
      <c r="A34" s="62" t="s">
        <v>364</v>
      </c>
      <c r="B34" s="62" t="s">
        <v>531</v>
      </c>
      <c r="C34" s="62" t="s">
        <v>533</v>
      </c>
      <c r="D34" s="62" t="s">
        <v>532</v>
      </c>
      <c r="E34" s="342" t="n">
        <v>-5.37360469824561</v>
      </c>
      <c r="F34" s="342" t="n">
        <v>-5.43437492536465</v>
      </c>
      <c r="G34" s="342" t="n">
        <v>-5.45643203585776</v>
      </c>
      <c r="H34" s="342" t="n">
        <v>-5.4989442453427</v>
      </c>
      <c r="I34" s="342" t="n">
        <v>-5.86191466302638</v>
      </c>
      <c r="J34" s="342" t="n">
        <v>-6.43958152455762</v>
      </c>
      <c r="K34" s="342" t="n">
        <v>-7.2344410823281</v>
      </c>
      <c r="L34" s="342" t="n">
        <v>-8.36431815652094</v>
      </c>
      <c r="M34" s="342" t="n">
        <v>-9.74640508026934</v>
      </c>
      <c r="N34" s="342" t="n">
        <v>-10.5263851394781</v>
      </c>
      <c r="O34" s="342" t="n">
        <v>-11.0331229413511</v>
      </c>
      <c r="P34" s="342" t="n">
        <v>-11.8346677049884</v>
      </c>
      <c r="Q34" s="342" t="n">
        <v>-12.649507098693</v>
      </c>
      <c r="R34" s="342" t="n">
        <v>-13.2949711615574</v>
      </c>
      <c r="S34" s="342" t="n">
        <v>-14.121091535883</v>
      </c>
      <c r="T34" s="342" t="n">
        <v>-14.8625196839495</v>
      </c>
      <c r="U34" s="342" t="n">
        <v>-15.3993546814843</v>
      </c>
      <c r="V34" s="342" t="n">
        <v>-16.0471035541645</v>
      </c>
      <c r="W34" s="342" t="n">
        <v>-16.6457009340701</v>
      </c>
      <c r="X34" s="342" t="n">
        <v>-17.4449185453071</v>
      </c>
      <c r="Y34" s="342" t="n">
        <v>-17.987309584298</v>
      </c>
      <c r="Z34" s="342" t="n">
        <v>-18.6219484627355</v>
      </c>
      <c r="AA34" s="342" t="n">
        <v>-19.1469718642274</v>
      </c>
      <c r="AB34" s="342" t="n">
        <v>-19.3882205870204</v>
      </c>
    </row>
    <row r="35" customFormat="false" ht="15" hidden="false" customHeight="false" outlineLevel="0" collapsed="false">
      <c r="A35" s="62" t="s">
        <v>364</v>
      </c>
      <c r="B35" s="62" t="s">
        <v>534</v>
      </c>
      <c r="C35" s="62" t="s">
        <v>535</v>
      </c>
      <c r="D35" s="62" t="s">
        <v>457</v>
      </c>
      <c r="E35" s="342" t="n">
        <v>-8.68898479817536</v>
      </c>
      <c r="F35" s="342" t="n">
        <v>-8.78724874003015</v>
      </c>
      <c r="G35" s="342" t="n">
        <v>-8.82291453767039</v>
      </c>
      <c r="H35" s="342" t="n">
        <v>-8.89165572030188</v>
      </c>
      <c r="I35" s="342" t="n">
        <v>-9.47856983448496</v>
      </c>
      <c r="J35" s="342" t="n">
        <v>-10.4126427445919</v>
      </c>
      <c r="K35" s="342" t="n">
        <v>-11.6979108284923</v>
      </c>
      <c r="L35" s="342" t="n">
        <v>-13.5248938822836</v>
      </c>
      <c r="M35" s="342" t="n">
        <v>-15.7596939735757</v>
      </c>
      <c r="N35" s="342" t="n">
        <v>-17.0209022793443</v>
      </c>
      <c r="O35" s="342" t="n">
        <v>-17.8402846687064</v>
      </c>
      <c r="P35" s="342" t="n">
        <v>-19.1363625637877</v>
      </c>
      <c r="Q35" s="342" t="n">
        <v>-20.4539375441664</v>
      </c>
      <c r="R35" s="342" t="n">
        <v>-21.4976368382042</v>
      </c>
      <c r="S35" s="342" t="n">
        <v>-22.8334528829389</v>
      </c>
      <c r="T35" s="342" t="n">
        <v>-24.0323237097402</v>
      </c>
      <c r="U35" s="342" t="n">
        <v>-24.9003725139687</v>
      </c>
      <c r="V35" s="342" t="n">
        <v>-25.9477662885035</v>
      </c>
      <c r="W35" s="342" t="n">
        <v>-26.9156833248878</v>
      </c>
      <c r="X35" s="342" t="n">
        <v>-28.2079982725691</v>
      </c>
      <c r="Y35" s="342" t="n">
        <v>-29.0850310572838</v>
      </c>
      <c r="Z35" s="342" t="n">
        <v>-30.1112262980454</v>
      </c>
      <c r="AA35" s="342" t="n">
        <v>-30.9601760460124</v>
      </c>
      <c r="AB35" s="342" t="n">
        <v>-31.3502692148702</v>
      </c>
    </row>
    <row r="36" customFormat="false" ht="15" hidden="false" customHeight="false" outlineLevel="0" collapsed="false">
      <c r="A36" s="62" t="s">
        <v>364</v>
      </c>
      <c r="B36" s="62" t="s">
        <v>536</v>
      </c>
      <c r="C36" s="62" t="s">
        <v>537</v>
      </c>
      <c r="D36" s="62" t="s">
        <v>387</v>
      </c>
      <c r="E36" s="342" t="n">
        <v>-3.54240895770601</v>
      </c>
      <c r="F36" s="342" t="n">
        <v>-3.58247014735374</v>
      </c>
      <c r="G36" s="342" t="n">
        <v>-3.59701072303423</v>
      </c>
      <c r="H36" s="342" t="n">
        <v>-3.62503579003265</v>
      </c>
      <c r="I36" s="342" t="n">
        <v>-3.86431458540157</v>
      </c>
      <c r="J36" s="342" t="n">
        <v>-4.24512642024425</v>
      </c>
      <c r="K36" s="342" t="n">
        <v>-4.76911688394242</v>
      </c>
      <c r="L36" s="342" t="n">
        <v>-5.51395892080348</v>
      </c>
      <c r="M36" s="342" t="n">
        <v>-6.42506373292579</v>
      </c>
      <c r="N36" s="342" t="n">
        <v>-6.93924527468959</v>
      </c>
      <c r="O36" s="342" t="n">
        <v>-7.27329897408981</v>
      </c>
      <c r="P36" s="342" t="n">
        <v>-7.80169648565929</v>
      </c>
      <c r="Q36" s="342" t="n">
        <v>-8.33885813588141</v>
      </c>
      <c r="R36" s="342" t="n">
        <v>-8.76436351012575</v>
      </c>
      <c r="S36" s="342" t="n">
        <v>-9.30896185304253</v>
      </c>
      <c r="T36" s="342" t="n">
        <v>-9.79772905135613</v>
      </c>
      <c r="U36" s="342" t="n">
        <v>-10.1516235432041</v>
      </c>
      <c r="V36" s="342" t="n">
        <v>-10.5786351188184</v>
      </c>
      <c r="W36" s="342" t="n">
        <v>-10.973244852826</v>
      </c>
      <c r="X36" s="342" t="n">
        <v>-11.5001082497794</v>
      </c>
      <c r="Y36" s="342" t="n">
        <v>-11.8576654172667</v>
      </c>
      <c r="Z36" s="342" t="n">
        <v>-12.2760345705874</v>
      </c>
      <c r="AA36" s="342" t="n">
        <v>-12.6221425753421</v>
      </c>
      <c r="AB36" s="342" t="n">
        <v>-12.7811795132352</v>
      </c>
    </row>
    <row r="37" customFormat="false" ht="15" hidden="false" customHeight="false" outlineLevel="0" collapsed="false">
      <c r="A37" s="62" t="s">
        <v>364</v>
      </c>
      <c r="B37" s="62" t="s">
        <v>542</v>
      </c>
      <c r="C37" s="62" t="s">
        <v>543</v>
      </c>
      <c r="D37" s="62" t="s">
        <v>498</v>
      </c>
      <c r="E37" s="342" t="n">
        <v>-5.62731321791563</v>
      </c>
      <c r="F37" s="342" t="n">
        <v>-5.69095264089633</v>
      </c>
      <c r="G37" s="342" t="n">
        <v>-5.71405115230478</v>
      </c>
      <c r="H37" s="342" t="n">
        <v>-5.75857052650354</v>
      </c>
      <c r="I37" s="342" t="n">
        <v>-6.13867817190042</v>
      </c>
      <c r="J37" s="342" t="n">
        <v>-6.74361890498186</v>
      </c>
      <c r="K37" s="342" t="n">
        <v>-7.57600683580392</v>
      </c>
      <c r="L37" s="342" t="n">
        <v>-8.75922974691628</v>
      </c>
      <c r="M37" s="342" t="n">
        <v>-10.2065703034066</v>
      </c>
      <c r="N37" s="342" t="n">
        <v>-11.0233762173825</v>
      </c>
      <c r="O37" s="342" t="n">
        <v>-11.5540390574364</v>
      </c>
      <c r="P37" s="342" t="n">
        <v>-12.3934278283744</v>
      </c>
      <c r="Q37" s="342" t="n">
        <v>-13.2467389199345</v>
      </c>
      <c r="R37" s="342" t="n">
        <v>-13.9226778206564</v>
      </c>
      <c r="S37" s="342" t="n">
        <v>-14.7878025112667</v>
      </c>
      <c r="T37" s="342" t="n">
        <v>-15.5642363302843</v>
      </c>
      <c r="U37" s="342" t="n">
        <v>-16.1264173702207</v>
      </c>
      <c r="V37" s="342" t="n">
        <v>-16.8047489554066</v>
      </c>
      <c r="W37" s="342" t="n">
        <v>-17.4316084170361</v>
      </c>
      <c r="X37" s="342" t="n">
        <v>-18.2685601617697</v>
      </c>
      <c r="Y37" s="342" t="n">
        <v>-18.8365595652221</v>
      </c>
      <c r="Z37" s="342" t="n">
        <v>-19.5011621829771</v>
      </c>
      <c r="AA37" s="342" t="n">
        <v>-20.0509739560491</v>
      </c>
      <c r="AB37" s="342" t="n">
        <v>-20.3036129577646</v>
      </c>
    </row>
    <row r="38" customFormat="false" ht="15" hidden="false" customHeight="false" outlineLevel="0" collapsed="false">
      <c r="A38" s="62" t="s">
        <v>364</v>
      </c>
      <c r="B38" s="62" t="s">
        <v>550</v>
      </c>
      <c r="C38" s="62" t="s">
        <v>552</v>
      </c>
      <c r="D38" s="62" t="s">
        <v>551</v>
      </c>
      <c r="E38" s="342" t="n">
        <v>-12.3963081918937</v>
      </c>
      <c r="F38" s="342" t="n">
        <v>-12.5364983447915</v>
      </c>
      <c r="G38" s="342" t="n">
        <v>-12.5873816447083</v>
      </c>
      <c r="H38" s="342" t="n">
        <v>-12.6854525822422</v>
      </c>
      <c r="I38" s="342" t="n">
        <v>-13.522784953121</v>
      </c>
      <c r="J38" s="342" t="n">
        <v>-14.8553981336408</v>
      </c>
      <c r="K38" s="342" t="n">
        <v>-16.6890507003456</v>
      </c>
      <c r="L38" s="342" t="n">
        <v>-19.2955514046536</v>
      </c>
      <c r="M38" s="342" t="n">
        <v>-22.4838721719711</v>
      </c>
      <c r="N38" s="342" t="n">
        <v>-24.2831993909308</v>
      </c>
      <c r="O38" s="342" t="n">
        <v>-25.4521871221184</v>
      </c>
      <c r="P38" s="342" t="n">
        <v>-27.3012617149872</v>
      </c>
      <c r="Q38" s="342" t="n">
        <v>-29.181005540311</v>
      </c>
      <c r="R38" s="342" t="n">
        <v>-30.6700193214459</v>
      </c>
      <c r="S38" s="342" t="n">
        <v>-32.575787113983</v>
      </c>
      <c r="T38" s="342" t="n">
        <v>-34.2861793630777</v>
      </c>
      <c r="U38" s="342" t="n">
        <v>-35.5245979761566</v>
      </c>
      <c r="V38" s="342" t="n">
        <v>-37.0188825593373</v>
      </c>
      <c r="W38" s="342" t="n">
        <v>-38.3997801170961</v>
      </c>
      <c r="X38" s="342" t="n">
        <v>-40.2434862282879</v>
      </c>
      <c r="Y38" s="342" t="n">
        <v>-41.4947220108619</v>
      </c>
      <c r="Z38" s="342" t="n">
        <v>-42.9587632958929</v>
      </c>
      <c r="AA38" s="342" t="n">
        <v>-44.1699338710145</v>
      </c>
      <c r="AB38" s="342" t="n">
        <v>-44.7264678340765</v>
      </c>
    </row>
    <row r="39" customFormat="false" ht="15" hidden="false" customHeight="false" outlineLevel="0" collapsed="false">
      <c r="A39" s="62" t="s">
        <v>364</v>
      </c>
      <c r="B39" s="62" t="s">
        <v>559</v>
      </c>
      <c r="C39" s="62" t="s">
        <v>560</v>
      </c>
      <c r="D39" s="62" t="s">
        <v>439</v>
      </c>
      <c r="E39" s="342" t="n">
        <v>-5.25747598150172</v>
      </c>
      <c r="F39" s="342" t="n">
        <v>-5.31693290611939</v>
      </c>
      <c r="G39" s="342" t="n">
        <v>-5.33851334144183</v>
      </c>
      <c r="H39" s="342" t="n">
        <v>-5.38010682158015</v>
      </c>
      <c r="I39" s="342" t="n">
        <v>-5.73523310275052</v>
      </c>
      <c r="J39" s="342" t="n">
        <v>-6.30041603308433</v>
      </c>
      <c r="K39" s="342" t="n">
        <v>-7.07809791858099</v>
      </c>
      <c r="L39" s="342" t="n">
        <v>-8.18355727281255</v>
      </c>
      <c r="M39" s="342" t="n">
        <v>-9.53577598148071</v>
      </c>
      <c r="N39" s="342" t="n">
        <v>-10.2988999285546</v>
      </c>
      <c r="O39" s="342" t="n">
        <v>-10.7946866437807</v>
      </c>
      <c r="P39" s="342" t="n">
        <v>-11.5789092614767</v>
      </c>
      <c r="Q39" s="342" t="n">
        <v>-12.3761391996189</v>
      </c>
      <c r="R39" s="342" t="n">
        <v>-13.0076541691775</v>
      </c>
      <c r="S39" s="342" t="n">
        <v>-13.8159212952026</v>
      </c>
      <c r="T39" s="342" t="n">
        <v>-14.5413264746609</v>
      </c>
      <c r="U39" s="342" t="n">
        <v>-15.0665599564781</v>
      </c>
      <c r="V39" s="342" t="n">
        <v>-15.7003103589357</v>
      </c>
      <c r="W39" s="342" t="n">
        <v>-16.285971479202</v>
      </c>
      <c r="X39" s="342" t="n">
        <v>-17.0679172364781</v>
      </c>
      <c r="Y39" s="342" t="n">
        <v>-17.5985866884025</v>
      </c>
      <c r="Z39" s="342" t="n">
        <v>-18.2195104160823</v>
      </c>
      <c r="AA39" s="342" t="n">
        <v>-18.7331875616995</v>
      </c>
      <c r="AB39" s="342" t="n">
        <v>-18.9692226697651</v>
      </c>
    </row>
    <row r="40" customFormat="false" ht="15" hidden="false" customHeight="false" outlineLevel="0" collapsed="false">
      <c r="A40" s="62" t="s">
        <v>364</v>
      </c>
      <c r="B40" s="62" t="s">
        <v>561</v>
      </c>
      <c r="C40" s="62" t="s">
        <v>563</v>
      </c>
      <c r="D40" s="62" t="s">
        <v>562</v>
      </c>
      <c r="E40" s="342" t="n">
        <v>-9.57311980911805</v>
      </c>
      <c r="F40" s="342" t="n">
        <v>-9.68138245546193</v>
      </c>
      <c r="G40" s="342" t="n">
        <v>-9.72067737446898</v>
      </c>
      <c r="H40" s="342" t="n">
        <v>-9.79641321616246</v>
      </c>
      <c r="I40" s="342" t="n">
        <v>-10.4430479224307</v>
      </c>
      <c r="J40" s="342" t="n">
        <v>-11.4721660629968</v>
      </c>
      <c r="K40" s="342" t="n">
        <v>-12.8882147314899</v>
      </c>
      <c r="L40" s="342" t="n">
        <v>-14.9010997887691</v>
      </c>
      <c r="M40" s="342" t="n">
        <v>-17.3632987130738</v>
      </c>
      <c r="N40" s="342" t="n">
        <v>-18.7528394357038</v>
      </c>
      <c r="O40" s="342" t="n">
        <v>-19.6555968883917</v>
      </c>
      <c r="P40" s="342" t="n">
        <v>-21.0835553046809</v>
      </c>
      <c r="Q40" s="342" t="n">
        <v>-22.5351982109166</v>
      </c>
      <c r="R40" s="342" t="n">
        <v>-23.6850976086707</v>
      </c>
      <c r="S40" s="342" t="n">
        <v>-25.1568376722362</v>
      </c>
      <c r="T40" s="342" t="n">
        <v>-26.4776978563899</v>
      </c>
      <c r="U40" s="342" t="n">
        <v>-27.4340737042088</v>
      </c>
      <c r="V40" s="342" t="n">
        <v>-28.5880435089496</v>
      </c>
      <c r="W40" s="342" t="n">
        <v>-29.6544495356397</v>
      </c>
      <c r="X40" s="342" t="n">
        <v>-31.0782621112889</v>
      </c>
      <c r="Y40" s="342" t="n">
        <v>-32.0445360914623</v>
      </c>
      <c r="Z40" s="342" t="n">
        <v>-33.1751503364568</v>
      </c>
      <c r="AA40" s="342" t="n">
        <v>-34.1104837313219</v>
      </c>
      <c r="AB40" s="342" t="n">
        <v>-34.5402702632281</v>
      </c>
    </row>
    <row r="41" customFormat="false" ht="15" hidden="false" customHeight="false" outlineLevel="0" collapsed="false">
      <c r="A41" s="62" t="s">
        <v>364</v>
      </c>
      <c r="B41" s="62" t="s">
        <v>564</v>
      </c>
      <c r="C41" s="62" t="s">
        <v>565</v>
      </c>
      <c r="D41" s="62" t="s">
        <v>420</v>
      </c>
      <c r="E41" s="342" t="n">
        <v>-1.62768044445134</v>
      </c>
      <c r="F41" s="342" t="n">
        <v>-1.6460879224556</v>
      </c>
      <c r="G41" s="342" t="n">
        <v>-1.65276908518096</v>
      </c>
      <c r="H41" s="342" t="n">
        <v>-1.66564615670274</v>
      </c>
      <c r="I41" s="342" t="n">
        <v>-1.77559094869143</v>
      </c>
      <c r="J41" s="342" t="n">
        <v>-1.95056791605729</v>
      </c>
      <c r="K41" s="342" t="n">
        <v>-2.19133318088792</v>
      </c>
      <c r="L41" s="342" t="n">
        <v>-2.53357622286271</v>
      </c>
      <c r="M41" s="342" t="n">
        <v>-2.95221435957784</v>
      </c>
      <c r="N41" s="342" t="n">
        <v>-3.18847258114939</v>
      </c>
      <c r="O41" s="342" t="n">
        <v>-3.34196493067824</v>
      </c>
      <c r="P41" s="342" t="n">
        <v>-3.58475516375042</v>
      </c>
      <c r="Q41" s="342" t="n">
        <v>-3.83157237881922</v>
      </c>
      <c r="R41" s="342" t="n">
        <v>-4.02708531505427</v>
      </c>
      <c r="S41" s="342" t="n">
        <v>-4.27731957186359</v>
      </c>
      <c r="T41" s="342" t="n">
        <v>-4.50190030776471</v>
      </c>
      <c r="U41" s="342" t="n">
        <v>-4.66450918512961</v>
      </c>
      <c r="V41" s="342" t="n">
        <v>-4.86071419688293</v>
      </c>
      <c r="W41" s="342" t="n">
        <v>-5.04203107895468</v>
      </c>
      <c r="X41" s="342" t="n">
        <v>-5.284116410817</v>
      </c>
      <c r="Y41" s="342" t="n">
        <v>-5.4484082292493</v>
      </c>
      <c r="Z41" s="342" t="n">
        <v>-5.64064218573263</v>
      </c>
      <c r="AA41" s="342" t="n">
        <v>-5.79967329640714</v>
      </c>
      <c r="AB41" s="342" t="n">
        <v>-5.87274823406812</v>
      </c>
    </row>
    <row r="42" customFormat="false" ht="15" hidden="false" customHeight="false" outlineLevel="0" collapsed="false">
      <c r="A42" s="62" t="s">
        <v>364</v>
      </c>
      <c r="B42" s="62" t="s">
        <v>566</v>
      </c>
      <c r="C42" s="62" t="s">
        <v>567</v>
      </c>
      <c r="D42" s="62" t="s">
        <v>395</v>
      </c>
      <c r="E42" s="342" t="n">
        <v>-17.8201249681603</v>
      </c>
      <c r="F42" s="342" t="n">
        <v>-18.021653197797</v>
      </c>
      <c r="G42" s="342" t="n">
        <v>-18.094799714427</v>
      </c>
      <c r="H42" s="342" t="n">
        <v>-18.2357801043581</v>
      </c>
      <c r="I42" s="342" t="n">
        <v>-19.4394745638669</v>
      </c>
      <c r="J42" s="342" t="n">
        <v>-21.355152445013</v>
      </c>
      <c r="K42" s="342" t="n">
        <v>-23.9910919022326</v>
      </c>
      <c r="L42" s="342" t="n">
        <v>-27.7380274867108</v>
      </c>
      <c r="M42" s="342" t="n">
        <v>-32.3213496849547</v>
      </c>
      <c r="N42" s="342" t="n">
        <v>-34.9079452587435</v>
      </c>
      <c r="O42" s="342" t="n">
        <v>-36.5884058550387</v>
      </c>
      <c r="P42" s="342" t="n">
        <v>-39.2465150122408</v>
      </c>
      <c r="Q42" s="342" t="n">
        <v>-41.9487122597489</v>
      </c>
      <c r="R42" s="342" t="n">
        <v>-44.0892214539692</v>
      </c>
      <c r="S42" s="342" t="n">
        <v>-46.8288290611368</v>
      </c>
      <c r="T42" s="342" t="n">
        <v>-49.2875775168561</v>
      </c>
      <c r="U42" s="342" t="n">
        <v>-51.0678474251498</v>
      </c>
      <c r="V42" s="342" t="n">
        <v>-53.2159335809689</v>
      </c>
      <c r="W42" s="342" t="n">
        <v>-55.2010219368378</v>
      </c>
      <c r="X42" s="342" t="n">
        <v>-57.8514137145674</v>
      </c>
      <c r="Y42" s="342" t="n">
        <v>-59.6501087506172</v>
      </c>
      <c r="Z42" s="342" t="n">
        <v>-61.7547191115357</v>
      </c>
      <c r="AA42" s="342" t="n">
        <v>-63.4958190158233</v>
      </c>
      <c r="AB42" s="342" t="n">
        <v>-64.2958559798345</v>
      </c>
    </row>
    <row r="43" customFormat="false" ht="15" hidden="false" customHeight="false" outlineLevel="0" collapsed="false">
      <c r="A43" s="62" t="s">
        <v>364</v>
      </c>
      <c r="B43" s="62" t="s">
        <v>570</v>
      </c>
      <c r="C43" s="62" t="s">
        <v>571</v>
      </c>
      <c r="D43" s="62" t="s">
        <v>491</v>
      </c>
      <c r="E43" s="342" t="n">
        <v>-0.3288751281073</v>
      </c>
      <c r="F43" s="342" t="n">
        <v>-0.332594384984422</v>
      </c>
      <c r="G43" s="342" t="n">
        <v>-0.333944323330551</v>
      </c>
      <c r="H43" s="342" t="n">
        <v>-0.336546153782472</v>
      </c>
      <c r="I43" s="342" t="n">
        <v>-0.358760653977072</v>
      </c>
      <c r="J43" s="342" t="n">
        <v>-0.39411499687309</v>
      </c>
      <c r="K43" s="342" t="n">
        <v>-0.442761958004121</v>
      </c>
      <c r="L43" s="342" t="n">
        <v>-0.511912647045685</v>
      </c>
      <c r="M43" s="342" t="n">
        <v>-0.59649907266266</v>
      </c>
      <c r="N43" s="342" t="n">
        <v>-0.644235379350266</v>
      </c>
      <c r="O43" s="342" t="n">
        <v>-0.675248724928555</v>
      </c>
      <c r="P43" s="342" t="n">
        <v>-0.724304833747094</v>
      </c>
      <c r="Q43" s="342" t="n">
        <v>-0.774174599954305</v>
      </c>
      <c r="R43" s="342" t="n">
        <v>-0.813678264306931</v>
      </c>
      <c r="S43" s="342" t="n">
        <v>-0.864238448614324</v>
      </c>
      <c r="T43" s="342" t="n">
        <v>-0.909615302862154</v>
      </c>
      <c r="U43" s="342" t="n">
        <v>-0.942470655739969</v>
      </c>
      <c r="V43" s="342" t="n">
        <v>-0.982114154926578</v>
      </c>
      <c r="W43" s="342" t="n">
        <v>-1.01874948652538</v>
      </c>
      <c r="X43" s="342" t="n">
        <v>-1.06766316906087</v>
      </c>
      <c r="Y43" s="342" t="n">
        <v>-1.10085856255355</v>
      </c>
      <c r="Z43" s="342" t="n">
        <v>-1.13969970442544</v>
      </c>
      <c r="AA43" s="342" t="n">
        <v>-1.1718321645004</v>
      </c>
      <c r="AB43" s="342" t="n">
        <v>-1.18659705865798</v>
      </c>
    </row>
    <row r="44" customFormat="false" ht="15" hidden="false" customHeight="false" outlineLevel="0" collapsed="false">
      <c r="A44" s="62" t="s">
        <v>364</v>
      </c>
      <c r="B44" s="62" t="s">
        <v>580</v>
      </c>
      <c r="C44" s="62" t="s">
        <v>582</v>
      </c>
      <c r="D44" s="62" t="s">
        <v>581</v>
      </c>
      <c r="E44" s="342" t="n">
        <v>-5.72922362602398</v>
      </c>
      <c r="F44" s="342" t="n">
        <v>-5.79401555630552</v>
      </c>
      <c r="G44" s="342" t="n">
        <v>-5.81753238079396</v>
      </c>
      <c r="H44" s="342" t="n">
        <v>-5.8628579990061</v>
      </c>
      <c r="I44" s="342" t="n">
        <v>-6.24984937803703</v>
      </c>
      <c r="J44" s="342" t="n">
        <v>-6.86574556261057</v>
      </c>
      <c r="K44" s="342" t="n">
        <v>-7.71320800420706</v>
      </c>
      <c r="L44" s="342" t="n">
        <v>-8.91785903298144</v>
      </c>
      <c r="M44" s="342" t="n">
        <v>-10.3914108666962</v>
      </c>
      <c r="N44" s="342" t="n">
        <v>-11.2230091017702</v>
      </c>
      <c r="O44" s="342" t="n">
        <v>-11.7632822237656</v>
      </c>
      <c r="P44" s="342" t="n">
        <v>-12.6178722904011</v>
      </c>
      <c r="Q44" s="342" t="n">
        <v>-13.4866368103056</v>
      </c>
      <c r="R44" s="342" t="n">
        <v>-14.1748169363799</v>
      </c>
      <c r="S44" s="342" t="n">
        <v>-15.0556089991215</v>
      </c>
      <c r="T44" s="342" t="n">
        <v>-15.8461040022781</v>
      </c>
      <c r="U44" s="342" t="n">
        <v>-16.4184661174439</v>
      </c>
      <c r="V44" s="342" t="n">
        <v>-17.1090822593982</v>
      </c>
      <c r="W44" s="342" t="n">
        <v>-17.7472941197813</v>
      </c>
      <c r="X44" s="342" t="n">
        <v>-18.5994030257693</v>
      </c>
      <c r="Y44" s="342" t="n">
        <v>-19.1776888747721</v>
      </c>
      <c r="Z44" s="342" t="n">
        <v>-19.8543274182668</v>
      </c>
      <c r="AA44" s="342" t="n">
        <v>-20.4140962596602</v>
      </c>
      <c r="AB44" s="342" t="n">
        <v>-20.6713105431793</v>
      </c>
    </row>
    <row r="45" customFormat="false" ht="15" hidden="false" customHeight="false" outlineLevel="0" collapsed="false">
      <c r="A45" s="62" t="s">
        <v>364</v>
      </c>
      <c r="B45" s="62" t="s">
        <v>585</v>
      </c>
      <c r="C45" s="62" t="s">
        <v>586</v>
      </c>
      <c r="D45" s="62" t="s">
        <v>446</v>
      </c>
      <c r="E45" s="342" t="n">
        <v>-8.90171418796796</v>
      </c>
      <c r="F45" s="342" t="n">
        <v>-9.00238389170115</v>
      </c>
      <c r="G45" s="342" t="n">
        <v>-9.03892288264817</v>
      </c>
      <c r="H45" s="342" t="n">
        <v>-9.10934703172217</v>
      </c>
      <c r="I45" s="342" t="n">
        <v>-9.71063035983195</v>
      </c>
      <c r="J45" s="342" t="n">
        <v>-10.6675718518048</v>
      </c>
      <c r="K45" s="342" t="n">
        <v>-11.9843067067445</v>
      </c>
      <c r="L45" s="342" t="n">
        <v>-13.8560191505879</v>
      </c>
      <c r="M45" s="342" t="n">
        <v>-16.1455330744821</v>
      </c>
      <c r="N45" s="342" t="n">
        <v>-17.4376191041182</v>
      </c>
      <c r="O45" s="342" t="n">
        <v>-18.2770621472557</v>
      </c>
      <c r="P45" s="342" t="n">
        <v>-19.6048714662201</v>
      </c>
      <c r="Q45" s="342" t="n">
        <v>-20.9547041761371</v>
      </c>
      <c r="R45" s="342" t="n">
        <v>-22.0239559966328</v>
      </c>
      <c r="S45" s="342" t="n">
        <v>-23.3924763605338</v>
      </c>
      <c r="T45" s="342" t="n">
        <v>-24.6206987244077</v>
      </c>
      <c r="U45" s="342" t="n">
        <v>-25.5099996653037</v>
      </c>
      <c r="V45" s="342" t="n">
        <v>-26.5830364169762</v>
      </c>
      <c r="W45" s="342" t="n">
        <v>-27.5746506291875</v>
      </c>
      <c r="X45" s="342" t="n">
        <v>-28.8986048738206</v>
      </c>
      <c r="Y45" s="342" t="n">
        <v>-29.7971097468695</v>
      </c>
      <c r="Z45" s="342" t="n">
        <v>-30.8484289684466</v>
      </c>
      <c r="AA45" s="342" t="n">
        <v>-31.718163257536</v>
      </c>
      <c r="AB45" s="342" t="n">
        <v>-32.1178069416382</v>
      </c>
    </row>
    <row r="46" customFormat="false" ht="15" hidden="false" customHeight="false" outlineLevel="0" collapsed="false">
      <c r="A46" s="62" t="s">
        <v>364</v>
      </c>
      <c r="B46" s="62" t="s">
        <v>587</v>
      </c>
      <c r="C46" s="62" t="s">
        <v>589</v>
      </c>
      <c r="D46" s="62" t="s">
        <v>588</v>
      </c>
      <c r="E46" s="342" t="n">
        <v>-10.9253502159716</v>
      </c>
      <c r="F46" s="342" t="n">
        <v>-11.0489052690994</v>
      </c>
      <c r="G46" s="342" t="n">
        <v>-11.0937507072032</v>
      </c>
      <c r="H46" s="342" t="n">
        <v>-11.1801844519908</v>
      </c>
      <c r="I46" s="342" t="n">
        <v>-11.9181581500796</v>
      </c>
      <c r="J46" s="342" t="n">
        <v>-13.0926421556579</v>
      </c>
      <c r="K46" s="342" t="n">
        <v>-14.7087117269813</v>
      </c>
      <c r="L46" s="342" t="n">
        <v>-17.0059225248995</v>
      </c>
      <c r="M46" s="342" t="n">
        <v>-19.8159140517783</v>
      </c>
      <c r="N46" s="342" t="n">
        <v>-21.4017313544749</v>
      </c>
      <c r="O46" s="342" t="n">
        <v>-22.4320058655386</v>
      </c>
      <c r="P46" s="342" t="n">
        <v>-24.0616674704152</v>
      </c>
      <c r="Q46" s="342" t="n">
        <v>-25.7183590668215</v>
      </c>
      <c r="R46" s="342" t="n">
        <v>-27.0306850257666</v>
      </c>
      <c r="S46" s="342" t="n">
        <v>-28.7103125601484</v>
      </c>
      <c r="T46" s="342" t="n">
        <v>-30.217748002925</v>
      </c>
      <c r="U46" s="342" t="n">
        <v>-31.3092146599667</v>
      </c>
      <c r="V46" s="342" t="n">
        <v>-32.6261859824651</v>
      </c>
      <c r="W46" s="342" t="n">
        <v>-33.8432248941599</v>
      </c>
      <c r="X46" s="342" t="n">
        <v>-35.4681550466119</v>
      </c>
      <c r="Y46" s="342" t="n">
        <v>-36.5709179753616</v>
      </c>
      <c r="Z46" s="342" t="n">
        <v>-37.8612346988571</v>
      </c>
      <c r="AA46" s="342" t="n">
        <v>-38.9286865966033</v>
      </c>
      <c r="AB46" s="342" t="n">
        <v>-39.4191816988072</v>
      </c>
    </row>
    <row r="47" customFormat="false" ht="15" hidden="false" customHeight="false" outlineLevel="0" collapsed="false">
      <c r="A47" s="62" t="s">
        <v>364</v>
      </c>
      <c r="B47" s="62" t="s">
        <v>594</v>
      </c>
      <c r="C47" s="62" t="s">
        <v>596</v>
      </c>
      <c r="D47" s="62" t="s">
        <v>595</v>
      </c>
      <c r="E47" s="342" t="n">
        <v>-7.8631472569341</v>
      </c>
      <c r="F47" s="342" t="n">
        <v>-7.95207178181223</v>
      </c>
      <c r="G47" s="342" t="n">
        <v>-7.98434775252634</v>
      </c>
      <c r="H47" s="342" t="n">
        <v>-8.04655548498327</v>
      </c>
      <c r="I47" s="342" t="n">
        <v>-8.57768682128894</v>
      </c>
      <c r="J47" s="342" t="n">
        <v>-9.42298152619235</v>
      </c>
      <c r="K47" s="342" t="n">
        <v>-10.586092343289</v>
      </c>
      <c r="L47" s="342" t="n">
        <v>-12.2394312685569</v>
      </c>
      <c r="M47" s="342" t="n">
        <v>-14.2618265904281</v>
      </c>
      <c r="N47" s="342" t="n">
        <v>-15.4031643715702</v>
      </c>
      <c r="O47" s="342" t="n">
        <v>-16.1446692236267</v>
      </c>
      <c r="P47" s="342" t="n">
        <v>-17.3175624421327</v>
      </c>
      <c r="Q47" s="342" t="n">
        <v>-18.5099095728292</v>
      </c>
      <c r="R47" s="342" t="n">
        <v>-19.4544113105582</v>
      </c>
      <c r="S47" s="342" t="n">
        <v>-20.6632657983839</v>
      </c>
      <c r="T47" s="342" t="n">
        <v>-21.7481909158915</v>
      </c>
      <c r="U47" s="342" t="n">
        <v>-22.5337367227258</v>
      </c>
      <c r="V47" s="342" t="n">
        <v>-23.4815818020373</v>
      </c>
      <c r="W47" s="342" t="n">
        <v>-24.3575039455751</v>
      </c>
      <c r="X47" s="342" t="n">
        <v>-25.526991862977</v>
      </c>
      <c r="Y47" s="342" t="n">
        <v>-26.3206677751295</v>
      </c>
      <c r="Z47" s="342" t="n">
        <v>-27.2493291181863</v>
      </c>
      <c r="AA47" s="342" t="n">
        <v>-28.0175911231334</v>
      </c>
      <c r="AB47" s="342" t="n">
        <v>-28.3706082018717</v>
      </c>
    </row>
    <row r="48" customFormat="false" ht="15" hidden="false" customHeight="false" outlineLevel="0" collapsed="false">
      <c r="A48" s="62" t="s">
        <v>364</v>
      </c>
      <c r="B48" s="62" t="s">
        <v>615</v>
      </c>
      <c r="C48" s="62" t="s">
        <v>616</v>
      </c>
      <c r="D48" s="62" t="s">
        <v>461</v>
      </c>
      <c r="E48" s="342" t="n">
        <v>-3.5842602241047</v>
      </c>
      <c r="F48" s="342" t="n">
        <v>-3.62479471074896</v>
      </c>
      <c r="G48" s="342" t="n">
        <v>-3.63950707390901</v>
      </c>
      <c r="H48" s="342" t="n">
        <v>-3.66786323891412</v>
      </c>
      <c r="I48" s="342" t="n">
        <v>-3.90996895820066</v>
      </c>
      <c r="J48" s="342" t="n">
        <v>-4.29527983811072</v>
      </c>
      <c r="K48" s="342" t="n">
        <v>-4.82546090959823</v>
      </c>
      <c r="L48" s="342" t="n">
        <v>-5.57910277247649</v>
      </c>
      <c r="M48" s="342" t="n">
        <v>-6.50097169756953</v>
      </c>
      <c r="N48" s="342" t="n">
        <v>-7.02122796106607</v>
      </c>
      <c r="O48" s="342" t="n">
        <v>-7.35922828846209</v>
      </c>
      <c r="P48" s="342" t="n">
        <v>-7.8938684742358</v>
      </c>
      <c r="Q48" s="342" t="n">
        <v>-8.43737634128128</v>
      </c>
      <c r="R48" s="342" t="n">
        <v>-8.86790878580017</v>
      </c>
      <c r="S48" s="342" t="n">
        <v>-9.4189412052456</v>
      </c>
      <c r="T48" s="342" t="n">
        <v>-9.91348287129226</v>
      </c>
      <c r="U48" s="342" t="n">
        <v>-10.2715583972422</v>
      </c>
      <c r="V48" s="342" t="n">
        <v>-10.7036148379242</v>
      </c>
      <c r="W48" s="342" t="n">
        <v>-11.102886630237</v>
      </c>
      <c r="X48" s="342" t="n">
        <v>-11.6359745768245</v>
      </c>
      <c r="Y48" s="342" t="n">
        <v>-11.9977560505531</v>
      </c>
      <c r="Z48" s="342" t="n">
        <v>-12.4210679643223</v>
      </c>
      <c r="AA48" s="342" t="n">
        <v>-12.7712650108796</v>
      </c>
      <c r="AB48" s="342" t="n">
        <v>-12.93218086714</v>
      </c>
    </row>
    <row r="49" customFormat="false" ht="15" hidden="false" customHeight="false" outlineLevel="0" collapsed="false">
      <c r="A49" s="62" t="s">
        <v>364</v>
      </c>
      <c r="B49" s="62" t="s">
        <v>617</v>
      </c>
      <c r="C49" s="62" t="s">
        <v>618</v>
      </c>
      <c r="D49" s="62" t="s">
        <v>527</v>
      </c>
      <c r="E49" s="342" t="n">
        <v>-2.78770562101852</v>
      </c>
      <c r="F49" s="342" t="n">
        <v>-2.81923185215078</v>
      </c>
      <c r="G49" s="342" t="n">
        <v>-2.83067458647122</v>
      </c>
      <c r="H49" s="342" t="n">
        <v>-2.85272896746835</v>
      </c>
      <c r="I49" s="342" t="n">
        <v>-3.04102988100049</v>
      </c>
      <c r="J49" s="342" t="n">
        <v>-3.34071049529884</v>
      </c>
      <c r="K49" s="342" t="n">
        <v>-3.75306581012884</v>
      </c>
      <c r="L49" s="342" t="n">
        <v>-4.33922070012581</v>
      </c>
      <c r="M49" s="342" t="n">
        <v>-5.05621640457863</v>
      </c>
      <c r="N49" s="342" t="n">
        <v>-5.46085256920913</v>
      </c>
      <c r="O49" s="342" t="n">
        <v>-5.72373677785315</v>
      </c>
      <c r="P49" s="342" t="n">
        <v>-6.13956022757938</v>
      </c>
      <c r="Q49" s="342" t="n">
        <v>-6.56228063326894</v>
      </c>
      <c r="R49" s="342" t="n">
        <v>-6.89713291535065</v>
      </c>
      <c r="S49" s="342" t="n">
        <v>-7.32570564082433</v>
      </c>
      <c r="T49" s="342" t="n">
        <v>-7.71034193843313</v>
      </c>
      <c r="U49" s="342" t="n">
        <v>-7.98883989729413</v>
      </c>
      <c r="V49" s="342" t="n">
        <v>-8.32487748747424</v>
      </c>
      <c r="W49" s="342" t="n">
        <v>-8.63541638536422</v>
      </c>
      <c r="X49" s="342" t="n">
        <v>-9.05003256060874</v>
      </c>
      <c r="Y49" s="342" t="n">
        <v>-9.3314128691898</v>
      </c>
      <c r="Z49" s="342" t="n">
        <v>-9.66064928833217</v>
      </c>
      <c r="AA49" s="342" t="n">
        <v>-9.93301965602653</v>
      </c>
      <c r="AB49" s="342" t="n">
        <v>-10.0581740837077</v>
      </c>
    </row>
    <row r="50" customFormat="false" ht="15" hidden="false" customHeight="false" outlineLevel="0" collapsed="false">
      <c r="A50" s="62" t="s">
        <v>364</v>
      </c>
      <c r="B50" s="62" t="s">
        <v>637</v>
      </c>
      <c r="C50" s="62" t="s">
        <v>638</v>
      </c>
      <c r="D50" s="62" t="s">
        <v>395</v>
      </c>
      <c r="E50" s="342" t="n">
        <v>-3.96355242643568</v>
      </c>
      <c r="F50" s="342" t="n">
        <v>-4.00837633788406</v>
      </c>
      <c r="G50" s="342" t="n">
        <v>-4.02464558706118</v>
      </c>
      <c r="H50" s="342" t="n">
        <v>-4.05600244721731</v>
      </c>
      <c r="I50" s="342" t="n">
        <v>-4.32372818450576</v>
      </c>
      <c r="J50" s="342" t="n">
        <v>-4.74981328366484</v>
      </c>
      <c r="K50" s="342" t="n">
        <v>-5.33609897191156</v>
      </c>
      <c r="L50" s="342" t="n">
        <v>-6.16949243318592</v>
      </c>
      <c r="M50" s="342" t="n">
        <v>-7.18891501593684</v>
      </c>
      <c r="N50" s="342" t="n">
        <v>-7.76422563699119</v>
      </c>
      <c r="O50" s="342" t="n">
        <v>-8.13799370460441</v>
      </c>
      <c r="P50" s="342" t="n">
        <v>-8.72921037780863</v>
      </c>
      <c r="Q50" s="342" t="n">
        <v>-9.33023312463029</v>
      </c>
      <c r="R50" s="342" t="n">
        <v>-9.806325207358</v>
      </c>
      <c r="S50" s="342" t="n">
        <v>-10.4156687668601</v>
      </c>
      <c r="T50" s="342" t="n">
        <v>-10.962543630256</v>
      </c>
      <c r="U50" s="342" t="n">
        <v>-11.3585112863379</v>
      </c>
      <c r="V50" s="342" t="n">
        <v>-11.8362886369626</v>
      </c>
      <c r="W50" s="342" t="n">
        <v>-12.2778120148094</v>
      </c>
      <c r="X50" s="342" t="n">
        <v>-12.8673121883713</v>
      </c>
      <c r="Y50" s="342" t="n">
        <v>-13.2673779616075</v>
      </c>
      <c r="Z50" s="342" t="n">
        <v>-13.7354854253669</v>
      </c>
      <c r="AA50" s="342" t="n">
        <v>-14.1227408886499</v>
      </c>
      <c r="AB50" s="342" t="n">
        <v>-14.3006851205568</v>
      </c>
    </row>
    <row r="51" customFormat="false" ht="15" hidden="false" customHeight="false" outlineLevel="0" collapsed="false">
      <c r="A51" s="62" t="s">
        <v>364</v>
      </c>
      <c r="B51" s="62" t="s">
        <v>641</v>
      </c>
      <c r="C51" s="62" t="s">
        <v>643</v>
      </c>
      <c r="D51" s="62" t="s">
        <v>642</v>
      </c>
      <c r="E51" s="342" t="n">
        <v>-6.89227701931451</v>
      </c>
      <c r="F51" s="342" t="n">
        <v>-6.97022194890114</v>
      </c>
      <c r="G51" s="342" t="n">
        <v>-6.99851277494827</v>
      </c>
      <c r="H51" s="342" t="n">
        <v>-7.05303965977272</v>
      </c>
      <c r="I51" s="342" t="n">
        <v>-7.51859170704352</v>
      </c>
      <c r="J51" s="342" t="n">
        <v>-8.25951707430233</v>
      </c>
      <c r="K51" s="342" t="n">
        <v>-9.27901749743405</v>
      </c>
      <c r="L51" s="342" t="n">
        <v>-10.7282171000122</v>
      </c>
      <c r="M51" s="342" t="n">
        <v>-12.5009053564365</v>
      </c>
      <c r="N51" s="342" t="n">
        <v>-13.5013210809804</v>
      </c>
      <c r="O51" s="342" t="n">
        <v>-14.1512716268044</v>
      </c>
      <c r="P51" s="342" t="n">
        <v>-15.1793466089803</v>
      </c>
      <c r="Q51" s="342" t="n">
        <v>-16.2244735103871</v>
      </c>
      <c r="R51" s="342" t="n">
        <v>-17.052356724187</v>
      </c>
      <c r="S51" s="342" t="n">
        <v>-18.1119528037071</v>
      </c>
      <c r="T51" s="342" t="n">
        <v>-19.0629211896139</v>
      </c>
      <c r="U51" s="342" t="n">
        <v>-19.7514749118259</v>
      </c>
      <c r="V51" s="342" t="n">
        <v>-20.5822886616572</v>
      </c>
      <c r="W51" s="342" t="n">
        <v>-21.3500598687003</v>
      </c>
      <c r="X51" s="342" t="n">
        <v>-22.375150005524</v>
      </c>
      <c r="Y51" s="342" t="n">
        <v>-23.0708300012519</v>
      </c>
      <c r="Z51" s="342" t="n">
        <v>-23.8848286489094</v>
      </c>
      <c r="AA51" s="342" t="n">
        <v>-24.5582326166197</v>
      </c>
      <c r="AB51" s="342" t="n">
        <v>-24.8676623423657</v>
      </c>
    </row>
    <row r="52" customFormat="false" ht="15" hidden="false" customHeight="false" outlineLevel="0" collapsed="false">
      <c r="A52" s="62" t="s">
        <v>364</v>
      </c>
      <c r="B52" s="62" t="s">
        <v>650</v>
      </c>
      <c r="C52" s="62" t="s">
        <v>652</v>
      </c>
      <c r="D52" s="62" t="s">
        <v>651</v>
      </c>
      <c r="E52" s="342" t="n">
        <v>-3.92569234847979</v>
      </c>
      <c r="F52" s="342" t="n">
        <v>-3.97008809937946</v>
      </c>
      <c r="G52" s="342" t="n">
        <v>-3.98620194376415</v>
      </c>
      <c r="H52" s="342" t="n">
        <v>-4.01725928141061</v>
      </c>
      <c r="I52" s="342" t="n">
        <v>-4.28242768724637</v>
      </c>
      <c r="J52" s="342" t="n">
        <v>-4.7044427973314</v>
      </c>
      <c r="K52" s="342" t="n">
        <v>-5.28512825137574</v>
      </c>
      <c r="L52" s="342" t="n">
        <v>-6.110561090961</v>
      </c>
      <c r="M52" s="342" t="n">
        <v>-7.12024609128573</v>
      </c>
      <c r="N52" s="342" t="n">
        <v>-7.69006131260304</v>
      </c>
      <c r="O52" s="342" t="n">
        <v>-8.06025912639979</v>
      </c>
      <c r="P52" s="342" t="n">
        <v>-8.64582846435318</v>
      </c>
      <c r="Q52" s="342" t="n">
        <v>-9.2411102077517</v>
      </c>
      <c r="R52" s="342" t="n">
        <v>-9.71265463185732</v>
      </c>
      <c r="S52" s="342" t="n">
        <v>-10.3161777070608</v>
      </c>
      <c r="T52" s="342" t="n">
        <v>-10.8578287906924</v>
      </c>
      <c r="U52" s="342" t="n">
        <v>-11.2500141412275</v>
      </c>
      <c r="V52" s="342" t="n">
        <v>-11.7232277354554</v>
      </c>
      <c r="W52" s="342" t="n">
        <v>-12.160533656913</v>
      </c>
      <c r="X52" s="342" t="n">
        <v>-12.7444028913262</v>
      </c>
      <c r="Y52" s="342" t="n">
        <v>-13.1406472135678</v>
      </c>
      <c r="Z52" s="342" t="n">
        <v>-13.6042832882391</v>
      </c>
      <c r="AA52" s="342" t="n">
        <v>-13.9878396653359</v>
      </c>
      <c r="AB52" s="342" t="n">
        <v>-14.1640841638303</v>
      </c>
    </row>
    <row r="53" customFormat="false" ht="15" hidden="false" customHeight="false" outlineLevel="0" collapsed="false">
      <c r="A53" s="62" t="s">
        <v>364</v>
      </c>
      <c r="B53" s="62" t="s">
        <v>659</v>
      </c>
      <c r="C53" s="62" t="s">
        <v>660</v>
      </c>
      <c r="D53" s="62" t="s">
        <v>483</v>
      </c>
      <c r="E53" s="342" t="n">
        <v>-6.37778337820725</v>
      </c>
      <c r="F53" s="342" t="n">
        <v>-6.44990988660789</v>
      </c>
      <c r="G53" s="342" t="n">
        <v>-6.47608886339792</v>
      </c>
      <c r="H53" s="342" t="n">
        <v>-6.52654543366117</v>
      </c>
      <c r="I53" s="342" t="n">
        <v>-6.9573450228903</v>
      </c>
      <c r="J53" s="342" t="n">
        <v>-7.64296190662161</v>
      </c>
      <c r="K53" s="342" t="n">
        <v>-8.5863588180492</v>
      </c>
      <c r="L53" s="342" t="n">
        <v>-9.927378790277</v>
      </c>
      <c r="M53" s="342" t="n">
        <v>-11.5677396847801</v>
      </c>
      <c r="N53" s="342" t="n">
        <v>-12.493476529282</v>
      </c>
      <c r="O53" s="342" t="n">
        <v>-13.094909666139</v>
      </c>
      <c r="P53" s="342" t="n">
        <v>-14.0462410642383</v>
      </c>
      <c r="Q53" s="342" t="n">
        <v>-15.013351492509</v>
      </c>
      <c r="R53" s="342" t="n">
        <v>-15.7794350067486</v>
      </c>
      <c r="S53" s="342" t="n">
        <v>-16.7599345201371</v>
      </c>
      <c r="T53" s="342" t="n">
        <v>-17.639915163376</v>
      </c>
      <c r="U53" s="342" t="n">
        <v>-18.2770698326123</v>
      </c>
      <c r="V53" s="342" t="n">
        <v>-19.0458651246778</v>
      </c>
      <c r="W53" s="342" t="n">
        <v>-19.75632386405</v>
      </c>
      <c r="X53" s="342" t="n">
        <v>-20.7048932290765</v>
      </c>
      <c r="Y53" s="342" t="n">
        <v>-21.3486422108529</v>
      </c>
      <c r="Z53" s="342" t="n">
        <v>-22.1018776119207</v>
      </c>
      <c r="AA53" s="342" t="n">
        <v>-22.7250134232129</v>
      </c>
      <c r="AB53" s="342" t="n">
        <v>-23.0113448861032</v>
      </c>
    </row>
    <row r="54" customFormat="false" ht="15" hidden="false" customHeight="false" outlineLevel="0" collapsed="false">
      <c r="A54" s="62" t="s">
        <v>364</v>
      </c>
      <c r="B54" s="62" t="s">
        <v>661</v>
      </c>
      <c r="C54" s="62" t="s">
        <v>662</v>
      </c>
      <c r="D54" s="62" t="s">
        <v>409</v>
      </c>
      <c r="E54" s="342" t="n">
        <v>-7.05095336125118</v>
      </c>
      <c r="F54" s="342" t="n">
        <v>-7.13069276547437</v>
      </c>
      <c r="G54" s="342" t="n">
        <v>-7.15963491252542</v>
      </c>
      <c r="H54" s="342" t="n">
        <v>-7.2154171338079</v>
      </c>
      <c r="I54" s="342" t="n">
        <v>-7.69168727839763</v>
      </c>
      <c r="J54" s="342" t="n">
        <v>-8.44967048105616</v>
      </c>
      <c r="K54" s="342" t="n">
        <v>-9.49264218911912</v>
      </c>
      <c r="L54" s="342" t="n">
        <v>-10.9752057570499</v>
      </c>
      <c r="M54" s="342" t="n">
        <v>-12.7887054444621</v>
      </c>
      <c r="N54" s="342" t="n">
        <v>-13.8121530795258</v>
      </c>
      <c r="O54" s="342" t="n">
        <v>-14.4770670075184</v>
      </c>
      <c r="P54" s="342" t="n">
        <v>-15.5288106810355</v>
      </c>
      <c r="Q54" s="342" t="n">
        <v>-16.5979988488583</v>
      </c>
      <c r="R54" s="342" t="n">
        <v>-17.4449418711291</v>
      </c>
      <c r="S54" s="342" t="n">
        <v>-18.528932331397</v>
      </c>
      <c r="T54" s="342" t="n">
        <v>-19.5017942344028</v>
      </c>
      <c r="U54" s="342" t="n">
        <v>-20.2062000742185</v>
      </c>
      <c r="V54" s="342" t="n">
        <v>-21.0561411003163</v>
      </c>
      <c r="W54" s="342" t="n">
        <v>-21.8415881967987</v>
      </c>
      <c r="X54" s="342" t="n">
        <v>-22.8902783068403</v>
      </c>
      <c r="Y54" s="342" t="n">
        <v>-23.6019744836607</v>
      </c>
      <c r="Z54" s="342" t="n">
        <v>-24.4347132845926</v>
      </c>
      <c r="AA54" s="342" t="n">
        <v>-25.123620587114</v>
      </c>
      <c r="AB54" s="342" t="n">
        <v>-25.4401741090786</v>
      </c>
    </row>
    <row r="55" customFormat="false" ht="15" hidden="false" customHeight="false" outlineLevel="0" collapsed="false">
      <c r="A55" s="62" t="s">
        <v>364</v>
      </c>
      <c r="B55" s="62" t="s">
        <v>663</v>
      </c>
      <c r="C55" s="62" t="s">
        <v>665</v>
      </c>
      <c r="D55" s="62" t="s">
        <v>664</v>
      </c>
      <c r="E55" s="342" t="n">
        <v>-9.14598667155694</v>
      </c>
      <c r="F55" s="342" t="n">
        <v>-9.24941885878868</v>
      </c>
      <c r="G55" s="342" t="n">
        <v>-9.28696051842152</v>
      </c>
      <c r="H55" s="342" t="n">
        <v>-9.35931718087842</v>
      </c>
      <c r="I55" s="342" t="n">
        <v>-9.977100361578</v>
      </c>
      <c r="J55" s="342" t="n">
        <v>-10.9603013435724</v>
      </c>
      <c r="K55" s="342" t="n">
        <v>-12.3131688002169</v>
      </c>
      <c r="L55" s="342" t="n">
        <v>-14.2362430197328</v>
      </c>
      <c r="M55" s="342" t="n">
        <v>-16.5885836352721</v>
      </c>
      <c r="N55" s="342" t="n">
        <v>-17.9161258766901</v>
      </c>
      <c r="O55" s="342" t="n">
        <v>-18.7786041277267</v>
      </c>
      <c r="P55" s="342" t="n">
        <v>-20.1428499434407</v>
      </c>
      <c r="Q55" s="342" t="n">
        <v>-21.5297234953257</v>
      </c>
      <c r="R55" s="342" t="n">
        <v>-22.6283167204385</v>
      </c>
      <c r="S55" s="342" t="n">
        <v>-24.0343907353637</v>
      </c>
      <c r="T55" s="342" t="n">
        <v>-25.2963168242604</v>
      </c>
      <c r="U55" s="342" t="n">
        <v>-26.210021126678</v>
      </c>
      <c r="V55" s="342" t="n">
        <v>-27.3125031454955</v>
      </c>
      <c r="W55" s="342" t="n">
        <v>-28.3313283039655</v>
      </c>
      <c r="X55" s="342" t="n">
        <v>-29.6916132580177</v>
      </c>
      <c r="Y55" s="342" t="n">
        <v>-30.6147740582534</v>
      </c>
      <c r="Z55" s="342" t="n">
        <v>-31.6949425949036</v>
      </c>
      <c r="AA55" s="342" t="n">
        <v>-32.5885433158254</v>
      </c>
      <c r="AB55" s="342" t="n">
        <v>-32.999153646711</v>
      </c>
    </row>
    <row r="56" customFormat="false" ht="15" hidden="false" customHeight="false" outlineLevel="0" collapsed="false">
      <c r="A56" s="62" t="s">
        <v>364</v>
      </c>
      <c r="B56" s="62" t="s">
        <v>668</v>
      </c>
      <c r="C56" s="62" t="s">
        <v>669</v>
      </c>
      <c r="D56" s="62" t="s">
        <v>391</v>
      </c>
      <c r="E56" s="342" t="n">
        <v>-5.51247738154711</v>
      </c>
      <c r="F56" s="342" t="n">
        <v>-5.57481812324227</v>
      </c>
      <c r="G56" s="342" t="n">
        <v>-5.59744526638423</v>
      </c>
      <c r="H56" s="342" t="n">
        <v>-5.64105613960345</v>
      </c>
      <c r="I56" s="342" t="n">
        <v>-6.01340697856733</v>
      </c>
      <c r="J56" s="342" t="n">
        <v>-6.60600276613985</v>
      </c>
      <c r="K56" s="342" t="n">
        <v>-7.42140426657899</v>
      </c>
      <c r="L56" s="342" t="n">
        <v>-8.58048130427961</v>
      </c>
      <c r="M56" s="342" t="n">
        <v>-9.99828617351058</v>
      </c>
      <c r="N56" s="342" t="n">
        <v>-10.79842363726</v>
      </c>
      <c r="O56" s="342" t="n">
        <v>-11.3182573109412</v>
      </c>
      <c r="P56" s="342" t="n">
        <v>-12.1405167862783</v>
      </c>
      <c r="Q56" s="342" t="n">
        <v>-12.9764144712823</v>
      </c>
      <c r="R56" s="342" t="n">
        <v>-13.638559576281</v>
      </c>
      <c r="S56" s="342" t="n">
        <v>-14.4860297817823</v>
      </c>
      <c r="T56" s="342" t="n">
        <v>-15.2466190185741</v>
      </c>
      <c r="U56" s="342" t="n">
        <v>-15.7973277044027</v>
      </c>
      <c r="V56" s="342" t="n">
        <v>-16.4618166666701</v>
      </c>
      <c r="W56" s="342" t="n">
        <v>-17.075883890197</v>
      </c>
      <c r="X56" s="342" t="n">
        <v>-17.8957560714009</v>
      </c>
      <c r="Y56" s="342" t="n">
        <v>-18.4521643861709</v>
      </c>
      <c r="Z56" s="342" t="n">
        <v>-19.1032045462294</v>
      </c>
      <c r="AA56" s="342" t="n">
        <v>-19.6417963831861</v>
      </c>
      <c r="AB56" s="342" t="n">
        <v>-19.8892798142167</v>
      </c>
    </row>
    <row r="57" customFormat="false" ht="15" hidden="false" customHeight="false" outlineLevel="0" collapsed="false">
      <c r="A57" s="62" t="s">
        <v>364</v>
      </c>
      <c r="B57" s="62" t="s">
        <v>672</v>
      </c>
      <c r="C57" s="62" t="s">
        <v>673</v>
      </c>
      <c r="D57" s="62" t="s">
        <v>477</v>
      </c>
      <c r="E57" s="342" t="n">
        <v>-5.17787969155466</v>
      </c>
      <c r="F57" s="342" t="n">
        <v>-5.2364364597802</v>
      </c>
      <c r="G57" s="342" t="n">
        <v>-5.25769017509609</v>
      </c>
      <c r="H57" s="342" t="n">
        <v>-5.29865394494821</v>
      </c>
      <c r="I57" s="342" t="n">
        <v>-5.6484037423185</v>
      </c>
      <c r="J57" s="342" t="n">
        <v>-6.20503000695298</v>
      </c>
      <c r="K57" s="342" t="n">
        <v>-6.97093806921918</v>
      </c>
      <c r="L57" s="342" t="n">
        <v>-8.05966116757555</v>
      </c>
      <c r="M57" s="342" t="n">
        <v>-9.39140777275038</v>
      </c>
      <c r="N57" s="342" t="n">
        <v>-10.1429782985304</v>
      </c>
      <c r="O57" s="342" t="n">
        <v>-10.6312589817221</v>
      </c>
      <c r="P57" s="342" t="n">
        <v>-11.4036087518614</v>
      </c>
      <c r="Q57" s="342" t="n">
        <v>-12.1887689163073</v>
      </c>
      <c r="R57" s="342" t="n">
        <v>-12.8107229770191</v>
      </c>
      <c r="S57" s="342" t="n">
        <v>-13.6067532303045</v>
      </c>
      <c r="T57" s="342" t="n">
        <v>-14.3211760370052</v>
      </c>
      <c r="U57" s="342" t="n">
        <v>-14.8384576733635</v>
      </c>
      <c r="V57" s="342" t="n">
        <v>-15.4626133233266</v>
      </c>
      <c r="W57" s="342" t="n">
        <v>-16.0394077454847</v>
      </c>
      <c r="X57" s="342" t="n">
        <v>-16.8095151260497</v>
      </c>
      <c r="Y57" s="342" t="n">
        <v>-17.3321504338886</v>
      </c>
      <c r="Z57" s="342" t="n">
        <v>-17.9436736003033</v>
      </c>
      <c r="AA57" s="342" t="n">
        <v>-18.4495738592233</v>
      </c>
      <c r="AB57" s="342" t="n">
        <v>-18.6820354808925</v>
      </c>
    </row>
    <row r="58" customFormat="false" ht="15" hidden="false" customHeight="false" outlineLevel="0" collapsed="false">
      <c r="A58" s="62" t="s">
        <v>364</v>
      </c>
      <c r="B58" s="62" t="s">
        <v>674</v>
      </c>
      <c r="C58" s="62" t="s">
        <v>675</v>
      </c>
      <c r="D58" s="62" t="s">
        <v>446</v>
      </c>
      <c r="E58" s="342" t="n">
        <v>-5.31088425772247</v>
      </c>
      <c r="F58" s="342" t="n">
        <v>-5.37094517784376</v>
      </c>
      <c r="G58" s="342" t="n">
        <v>-5.39274483886589</v>
      </c>
      <c r="H58" s="342" t="n">
        <v>-5.43476084800559</v>
      </c>
      <c r="I58" s="342" t="n">
        <v>-5.79349469344914</v>
      </c>
      <c r="J58" s="342" t="n">
        <v>-6.36441905677565</v>
      </c>
      <c r="K58" s="342" t="n">
        <v>-7.15000105424593</v>
      </c>
      <c r="L58" s="342" t="n">
        <v>-8.26669026073917</v>
      </c>
      <c r="M58" s="342" t="n">
        <v>-9.63264553626137</v>
      </c>
      <c r="N58" s="342" t="n">
        <v>-10.4035217079198</v>
      </c>
      <c r="O58" s="342" t="n">
        <v>-10.9043448919621</v>
      </c>
      <c r="P58" s="342" t="n">
        <v>-11.6965340659166</v>
      </c>
      <c r="Q58" s="342" t="n">
        <v>-12.501862695693</v>
      </c>
      <c r="R58" s="342" t="n">
        <v>-13.1397929348695</v>
      </c>
      <c r="S58" s="342" t="n">
        <v>-13.9562708742353</v>
      </c>
      <c r="T58" s="342" t="n">
        <v>-14.689045110696</v>
      </c>
      <c r="U58" s="342" t="n">
        <v>-15.2196141974643</v>
      </c>
      <c r="V58" s="342" t="n">
        <v>-15.8598025782728</v>
      </c>
      <c r="W58" s="342" t="n">
        <v>-16.4514131600285</v>
      </c>
      <c r="X58" s="342" t="n">
        <v>-17.2413023439871</v>
      </c>
      <c r="Y58" s="342" t="n">
        <v>-17.7773626223785</v>
      </c>
      <c r="Z58" s="342" t="n">
        <v>-18.4045940281297</v>
      </c>
      <c r="AA58" s="342" t="n">
        <v>-18.923489383203</v>
      </c>
      <c r="AB58" s="342" t="n">
        <v>-19.161922263183</v>
      </c>
    </row>
    <row r="59" customFormat="false" ht="15" hidden="false" customHeight="false" outlineLevel="0" collapsed="false">
      <c r="A59" s="62" t="s">
        <v>364</v>
      </c>
      <c r="B59" s="62" t="s">
        <v>676</v>
      </c>
      <c r="C59" s="62" t="s">
        <v>678</v>
      </c>
      <c r="D59" s="62" t="s">
        <v>677</v>
      </c>
      <c r="E59" s="342" t="n">
        <v>-1.62198490309724</v>
      </c>
      <c r="F59" s="342" t="n">
        <v>-1.64032797008486</v>
      </c>
      <c r="G59" s="342" t="n">
        <v>-1.64698575424182</v>
      </c>
      <c r="H59" s="342" t="n">
        <v>-1.65981776661601</v>
      </c>
      <c r="I59" s="342" t="n">
        <v>-1.76937784235922</v>
      </c>
      <c r="J59" s="342" t="n">
        <v>-1.94374253441205</v>
      </c>
      <c r="K59" s="342" t="n">
        <v>-2.18366531905737</v>
      </c>
      <c r="L59" s="342" t="n">
        <v>-2.52471079218173</v>
      </c>
      <c r="M59" s="342" t="n">
        <v>-2.94188404011712</v>
      </c>
      <c r="N59" s="342" t="n">
        <v>-3.17731555244376</v>
      </c>
      <c r="O59" s="342" t="n">
        <v>-3.33027080513198</v>
      </c>
      <c r="P59" s="342" t="n">
        <v>-3.57221147229731</v>
      </c>
      <c r="Q59" s="342" t="n">
        <v>-3.81816503033803</v>
      </c>
      <c r="R59" s="342" t="n">
        <v>-4.01299383227793</v>
      </c>
      <c r="S59" s="342" t="n">
        <v>-4.2623524752266</v>
      </c>
      <c r="T59" s="342" t="n">
        <v>-4.48614736346762</v>
      </c>
      <c r="U59" s="342" t="n">
        <v>-4.64818724365084</v>
      </c>
      <c r="V59" s="342" t="n">
        <v>-4.84370569941454</v>
      </c>
      <c r="W59" s="342" t="n">
        <v>-5.02438812169196</v>
      </c>
      <c r="X59" s="342" t="n">
        <v>-5.26562635422127</v>
      </c>
      <c r="Y59" s="342" t="n">
        <v>-5.42934328656386</v>
      </c>
      <c r="Z59" s="342" t="n">
        <v>-5.62090458248132</v>
      </c>
      <c r="AA59" s="342" t="n">
        <v>-5.77937921521169</v>
      </c>
      <c r="AB59" s="342" t="n">
        <v>-5.85219845075939</v>
      </c>
    </row>
    <row r="60" customFormat="false" ht="15" hidden="false" customHeight="false" outlineLevel="0" collapsed="false">
      <c r="A60" s="62" t="s">
        <v>364</v>
      </c>
      <c r="B60" s="62" t="s">
        <v>679</v>
      </c>
      <c r="C60" s="62" t="s">
        <v>680</v>
      </c>
      <c r="D60" s="62" t="s">
        <v>677</v>
      </c>
      <c r="E60" s="342" t="n">
        <v>-7.5441385728688</v>
      </c>
      <c r="F60" s="342" t="n">
        <v>-7.62945542072709</v>
      </c>
      <c r="G60" s="342" t="n">
        <v>-7.66042195202616</v>
      </c>
      <c r="H60" s="342" t="n">
        <v>-7.72010591044945</v>
      </c>
      <c r="I60" s="342" t="n">
        <v>-8.2296891944137</v>
      </c>
      <c r="J60" s="342" t="n">
        <v>-9.04069020715449</v>
      </c>
      <c r="K60" s="342" t="n">
        <v>-10.1566135000881</v>
      </c>
      <c r="L60" s="342" t="n">
        <v>-11.7428762969777</v>
      </c>
      <c r="M60" s="342" t="n">
        <v>-13.6832228349194</v>
      </c>
      <c r="N60" s="342" t="n">
        <v>-14.7782564261819</v>
      </c>
      <c r="O60" s="342" t="n">
        <v>-15.4896783509635</v>
      </c>
      <c r="P60" s="342" t="n">
        <v>-16.6149871722862</v>
      </c>
      <c r="Q60" s="342" t="n">
        <v>-17.7589606586029</v>
      </c>
      <c r="R60" s="342" t="n">
        <v>-18.6651438647561</v>
      </c>
      <c r="S60" s="342" t="n">
        <v>-19.8249550030442</v>
      </c>
      <c r="T60" s="342" t="n">
        <v>-20.8658645981742</v>
      </c>
      <c r="U60" s="342" t="n">
        <v>-21.6195407317183</v>
      </c>
      <c r="V60" s="342" t="n">
        <v>-22.5289316397459</v>
      </c>
      <c r="W60" s="342" t="n">
        <v>-23.3693175328202</v>
      </c>
      <c r="X60" s="342" t="n">
        <v>-24.491359206451</v>
      </c>
      <c r="Y60" s="342" t="n">
        <v>-25.2528356061135</v>
      </c>
      <c r="Z60" s="342" t="n">
        <v>-26.1438210640176</v>
      </c>
      <c r="AA60" s="342" t="n">
        <v>-26.8809146012753</v>
      </c>
      <c r="AB60" s="342" t="n">
        <v>-27.2196097412197</v>
      </c>
    </row>
    <row r="61" customFormat="false" ht="15" hidden="false" customHeight="false" outlineLevel="0" collapsed="false">
      <c r="A61" s="62" t="s">
        <v>364</v>
      </c>
      <c r="B61" s="62" t="s">
        <v>685</v>
      </c>
      <c r="C61" s="62" t="s">
        <v>687</v>
      </c>
      <c r="D61" s="62" t="s">
        <v>686</v>
      </c>
      <c r="E61" s="342" t="n">
        <v>-5.16589238869309</v>
      </c>
      <c r="F61" s="342" t="n">
        <v>-5.22431359221704</v>
      </c>
      <c r="G61" s="342" t="n">
        <v>-5.24551810308292</v>
      </c>
      <c r="H61" s="342" t="n">
        <v>-5.28638703776219</v>
      </c>
      <c r="I61" s="342" t="n">
        <v>-5.63532712980972</v>
      </c>
      <c r="J61" s="342" t="n">
        <v>-6.19066474966827</v>
      </c>
      <c r="K61" s="342" t="n">
        <v>-6.95479965912804</v>
      </c>
      <c r="L61" s="342" t="n">
        <v>-8.04100225598768</v>
      </c>
      <c r="M61" s="342" t="n">
        <v>-9.36966573624613</v>
      </c>
      <c r="N61" s="342" t="n">
        <v>-10.1194963020327</v>
      </c>
      <c r="O61" s="342" t="n">
        <v>-10.6066465672194</v>
      </c>
      <c r="P61" s="342" t="n">
        <v>-11.3772082713624</v>
      </c>
      <c r="Q61" s="342" t="n">
        <v>-12.1605507124839</v>
      </c>
      <c r="R61" s="342" t="n">
        <v>-12.78106488812</v>
      </c>
      <c r="S61" s="342" t="n">
        <v>-13.5752522527518</v>
      </c>
      <c r="T61" s="342" t="n">
        <v>-14.2880211000975</v>
      </c>
      <c r="U61" s="342" t="n">
        <v>-14.8041051783801</v>
      </c>
      <c r="V61" s="342" t="n">
        <v>-15.4268158463709</v>
      </c>
      <c r="W61" s="342" t="n">
        <v>-16.0022749324766</v>
      </c>
      <c r="X61" s="342" t="n">
        <v>-16.7705994383985</v>
      </c>
      <c r="Y61" s="342" t="n">
        <v>-17.2920247938834</v>
      </c>
      <c r="Z61" s="342" t="n">
        <v>-17.9021322237729</v>
      </c>
      <c r="AA61" s="342" t="n">
        <v>-18.40686127363</v>
      </c>
      <c r="AB61" s="342" t="n">
        <v>-18.6387847236868</v>
      </c>
    </row>
    <row r="62" customFormat="false" ht="15" hidden="false" customHeight="false" outlineLevel="0" collapsed="false">
      <c r="A62" s="62" t="s">
        <v>364</v>
      </c>
      <c r="B62" s="62" t="s">
        <v>690</v>
      </c>
      <c r="C62" s="62" t="s">
        <v>692</v>
      </c>
      <c r="D62" s="62" t="s">
        <v>691</v>
      </c>
      <c r="E62" s="342" t="n">
        <v>-11.6179132044145</v>
      </c>
      <c r="F62" s="342" t="n">
        <v>-11.7493004693378</v>
      </c>
      <c r="G62" s="342" t="n">
        <v>-11.7969886804436</v>
      </c>
      <c r="H62" s="342" t="n">
        <v>-11.8889015001725</v>
      </c>
      <c r="I62" s="342" t="n">
        <v>-12.6736556913016</v>
      </c>
      <c r="J62" s="342" t="n">
        <v>-13.9225907796097</v>
      </c>
      <c r="K62" s="342" t="n">
        <v>-15.6411037463137</v>
      </c>
      <c r="L62" s="342" t="n">
        <v>-18.0839357960765</v>
      </c>
      <c r="M62" s="342" t="n">
        <v>-21.0720539816787</v>
      </c>
      <c r="N62" s="342" t="n">
        <v>-22.7583969744969</v>
      </c>
      <c r="O62" s="342" t="n">
        <v>-23.8539810619306</v>
      </c>
      <c r="P62" s="342" t="n">
        <v>-25.5869476674628</v>
      </c>
      <c r="Q62" s="342" t="n">
        <v>-27.3486577081528</v>
      </c>
      <c r="R62" s="342" t="n">
        <v>-28.7441726148179</v>
      </c>
      <c r="S62" s="342" t="n">
        <v>-30.5302725131685</v>
      </c>
      <c r="T62" s="342" t="n">
        <v>-32.1332649838203</v>
      </c>
      <c r="U62" s="342" t="n">
        <v>-33.2939202155845</v>
      </c>
      <c r="V62" s="342" t="n">
        <v>-34.6943749575406</v>
      </c>
      <c r="W62" s="342" t="n">
        <v>-35.9885625270883</v>
      </c>
      <c r="X62" s="342" t="n">
        <v>-37.7164977512449</v>
      </c>
      <c r="Y62" s="342" t="n">
        <v>-38.8891653305899</v>
      </c>
      <c r="Z62" s="342" t="n">
        <v>-40.2612758262205</v>
      </c>
      <c r="AA62" s="342" t="n">
        <v>-41.396393992023</v>
      </c>
      <c r="AB62" s="342" t="n">
        <v>-41.9179818049487</v>
      </c>
    </row>
    <row r="63" customFormat="false" ht="15" hidden="false" customHeight="false" outlineLevel="0" collapsed="false">
      <c r="A63" s="62" t="s">
        <v>364</v>
      </c>
      <c r="B63" s="62" t="s">
        <v>697</v>
      </c>
      <c r="C63" s="62" t="s">
        <v>699</v>
      </c>
      <c r="D63" s="62" t="s">
        <v>698</v>
      </c>
      <c r="E63" s="342" t="n">
        <v>-0.967506283216351</v>
      </c>
      <c r="F63" s="342" t="n">
        <v>-0.978447835465135</v>
      </c>
      <c r="G63" s="342" t="n">
        <v>-0.982419172061338</v>
      </c>
      <c r="H63" s="342" t="n">
        <v>-0.990073406434686</v>
      </c>
      <c r="I63" s="342" t="n">
        <v>-1.05542547072875</v>
      </c>
      <c r="J63" s="342" t="n">
        <v>-1.15943318054779</v>
      </c>
      <c r="K63" s="342" t="n">
        <v>-1.30254598091224</v>
      </c>
      <c r="L63" s="342" t="n">
        <v>-1.50597798418196</v>
      </c>
      <c r="M63" s="342" t="n">
        <v>-1.7548198431885</v>
      </c>
      <c r="N63" s="342" t="n">
        <v>-1.89525362096793</v>
      </c>
      <c r="O63" s="342" t="n">
        <v>-1.98649070199391</v>
      </c>
      <c r="P63" s="342" t="n">
        <v>-2.13080715968783</v>
      </c>
      <c r="Q63" s="342" t="n">
        <v>-2.27751728771024</v>
      </c>
      <c r="R63" s="342" t="n">
        <v>-2.39373174178341</v>
      </c>
      <c r="S63" s="342" t="n">
        <v>-2.54247298676446</v>
      </c>
      <c r="T63" s="342" t="n">
        <v>-2.67596557360138</v>
      </c>
      <c r="U63" s="342" t="n">
        <v>-2.77262159173664</v>
      </c>
      <c r="V63" s="342" t="n">
        <v>-2.88924742103685</v>
      </c>
      <c r="W63" s="342" t="n">
        <v>-2.99702362689816</v>
      </c>
      <c r="X63" s="342" t="n">
        <v>-3.14092108567132</v>
      </c>
      <c r="Y63" s="342" t="n">
        <v>-3.23857745744635</v>
      </c>
      <c r="Z63" s="342" t="n">
        <v>-3.352842859712</v>
      </c>
      <c r="AA63" s="342" t="n">
        <v>-3.44737222469207</v>
      </c>
      <c r="AB63" s="342" t="n">
        <v>-3.49080855248826</v>
      </c>
    </row>
    <row r="64" customFormat="false" ht="15" hidden="false" customHeight="false" outlineLevel="0" collapsed="false">
      <c r="A64" s="62" t="s">
        <v>364</v>
      </c>
      <c r="B64" s="62" t="s">
        <v>702</v>
      </c>
      <c r="C64" s="62" t="s">
        <v>703</v>
      </c>
      <c r="D64" s="62" t="s">
        <v>457</v>
      </c>
      <c r="E64" s="342" t="n">
        <v>-6.43492057147933</v>
      </c>
      <c r="F64" s="342" t="n">
        <v>-6.50769324579784</v>
      </c>
      <c r="G64" s="342" t="n">
        <v>-6.53410675442564</v>
      </c>
      <c r="H64" s="342" t="n">
        <v>-6.58501535427911</v>
      </c>
      <c r="I64" s="342" t="n">
        <v>-7.01967438462306</v>
      </c>
      <c r="J64" s="342" t="n">
        <v>-7.71143356295319</v>
      </c>
      <c r="K64" s="342" t="n">
        <v>-8.66328216495477</v>
      </c>
      <c r="L64" s="342" t="n">
        <v>-10.0163160474694</v>
      </c>
      <c r="M64" s="342" t="n">
        <v>-11.6713725833744</v>
      </c>
      <c r="N64" s="342" t="n">
        <v>-12.6054029056988</v>
      </c>
      <c r="O64" s="342" t="n">
        <v>-13.2122241530234</v>
      </c>
      <c r="P64" s="342" t="n">
        <v>-14.1720783250609</v>
      </c>
      <c r="Q64" s="342" t="n">
        <v>-15.1478528882165</v>
      </c>
      <c r="R64" s="342" t="n">
        <v>-15.9207995803379</v>
      </c>
      <c r="S64" s="342" t="n">
        <v>-16.9100831785529</v>
      </c>
      <c r="T64" s="342" t="n">
        <v>-17.7979473796217</v>
      </c>
      <c r="U64" s="342" t="n">
        <v>-18.4408101808722</v>
      </c>
      <c r="V64" s="342" t="n">
        <v>-19.2164929450552</v>
      </c>
      <c r="W64" s="342" t="n">
        <v>-19.9333165318824</v>
      </c>
      <c r="X64" s="342" t="n">
        <v>-20.8903839263852</v>
      </c>
      <c r="Y64" s="342" t="n">
        <v>-21.5399001172074</v>
      </c>
      <c r="Z64" s="342" t="n">
        <v>-22.2998835926668</v>
      </c>
      <c r="AA64" s="342" t="n">
        <v>-22.9286019440319</v>
      </c>
      <c r="AB64" s="342" t="n">
        <v>-23.2174985890811</v>
      </c>
    </row>
    <row r="65" customFormat="false" ht="15" hidden="false" customHeight="false" outlineLevel="0" collapsed="false">
      <c r="A65" s="62" t="s">
        <v>364</v>
      </c>
      <c r="B65" s="62" t="s">
        <v>722</v>
      </c>
      <c r="C65" s="62" t="s">
        <v>723</v>
      </c>
      <c r="D65" s="62" t="s">
        <v>395</v>
      </c>
      <c r="E65" s="342" t="n">
        <v>-0.627079878692124</v>
      </c>
      <c r="F65" s="342" t="n">
        <v>-0.634171540395923</v>
      </c>
      <c r="G65" s="342" t="n">
        <v>-0.636745523959848</v>
      </c>
      <c r="H65" s="342" t="n">
        <v>-0.641706542245294</v>
      </c>
      <c r="I65" s="342" t="n">
        <v>-0.684063853263021</v>
      </c>
      <c r="J65" s="342" t="n">
        <v>-0.751475448606411</v>
      </c>
      <c r="K65" s="342" t="n">
        <v>-0.844232631736521</v>
      </c>
      <c r="L65" s="342" t="n">
        <v>-0.976085125250451</v>
      </c>
      <c r="M65" s="342" t="n">
        <v>-1.13736957938402</v>
      </c>
      <c r="N65" s="342" t="n">
        <v>-1.22839037982931</v>
      </c>
      <c r="O65" s="342" t="n">
        <v>-1.28752481512393</v>
      </c>
      <c r="P65" s="342" t="n">
        <v>-1.38106213715881</v>
      </c>
      <c r="Q65" s="342" t="n">
        <v>-1.47615089356188</v>
      </c>
      <c r="R65" s="342" t="n">
        <v>-1.55147417262133</v>
      </c>
      <c r="S65" s="342" t="n">
        <v>-1.64787937791794</v>
      </c>
      <c r="T65" s="342" t="n">
        <v>-1.73440131230963</v>
      </c>
      <c r="U65" s="342" t="n">
        <v>-1.79704797949781</v>
      </c>
      <c r="V65" s="342" t="n">
        <v>-1.8726378874484</v>
      </c>
      <c r="W65" s="342" t="n">
        <v>-1.94249199720439</v>
      </c>
      <c r="X65" s="342" t="n">
        <v>-2.03575774912447</v>
      </c>
      <c r="Y65" s="342" t="n">
        <v>-2.09905278588911</v>
      </c>
      <c r="Z65" s="342" t="n">
        <v>-2.17311280579229</v>
      </c>
      <c r="AA65" s="342" t="n">
        <v>-2.23438110322131</v>
      </c>
      <c r="AB65" s="342" t="n">
        <v>-2.26253394071475</v>
      </c>
    </row>
    <row r="66" customFormat="false" ht="15" hidden="false" customHeight="false" outlineLevel="0" collapsed="false">
      <c r="A66" s="62" t="s">
        <v>364</v>
      </c>
      <c r="B66" s="62" t="s">
        <v>724</v>
      </c>
      <c r="C66" s="62" t="s">
        <v>726</v>
      </c>
      <c r="D66" s="62" t="s">
        <v>725</v>
      </c>
      <c r="E66" s="342" t="n">
        <v>-14.1395879345274</v>
      </c>
      <c r="F66" s="342" t="n">
        <v>-14.2994928807233</v>
      </c>
      <c r="G66" s="342" t="n">
        <v>-14.3575318454243</v>
      </c>
      <c r="H66" s="342" t="n">
        <v>-14.4693943954365</v>
      </c>
      <c r="I66" s="342" t="n">
        <v>-15.4244799342269</v>
      </c>
      <c r="J66" s="342" t="n">
        <v>-16.9444971003854</v>
      </c>
      <c r="K66" s="342" t="n">
        <v>-19.036014293</v>
      </c>
      <c r="L66" s="342" t="n">
        <v>-22.0090644414361</v>
      </c>
      <c r="M66" s="342" t="n">
        <v>-25.6457553945092</v>
      </c>
      <c r="N66" s="342" t="n">
        <v>-27.6981201019393</v>
      </c>
      <c r="O66" s="342" t="n">
        <v>-29.0315013444547</v>
      </c>
      <c r="P66" s="342" t="n">
        <v>-31.1406093465021</v>
      </c>
      <c r="Q66" s="342" t="n">
        <v>-33.2846995628079</v>
      </c>
      <c r="R66" s="342" t="n">
        <v>-34.9831117810397</v>
      </c>
      <c r="S66" s="342" t="n">
        <v>-37.1568856876121</v>
      </c>
      <c r="T66" s="342" t="n">
        <v>-39.1078085941935</v>
      </c>
      <c r="U66" s="342" t="n">
        <v>-40.5203847102695</v>
      </c>
      <c r="V66" s="342" t="n">
        <v>-42.2248089578779</v>
      </c>
      <c r="W66" s="342" t="n">
        <v>-43.7999006823055</v>
      </c>
      <c r="X66" s="342" t="n">
        <v>-45.9028852387614</v>
      </c>
      <c r="Y66" s="342" t="n">
        <v>-47.3300809893561</v>
      </c>
      <c r="Z66" s="342" t="n">
        <v>-49.0000088557036</v>
      </c>
      <c r="AA66" s="342" t="n">
        <v>-50.3815050709915</v>
      </c>
      <c r="AB66" s="342" t="n">
        <v>-51.0163038181226</v>
      </c>
    </row>
    <row r="67" customFormat="false" ht="15" hidden="false" customHeight="false" outlineLevel="0" collapsed="false">
      <c r="A67" s="62" t="s">
        <v>364</v>
      </c>
      <c r="B67" s="62" t="s">
        <v>727</v>
      </c>
      <c r="C67" s="62" t="s">
        <v>729</v>
      </c>
      <c r="D67" s="62" t="s">
        <v>728</v>
      </c>
      <c r="E67" s="342" t="n">
        <v>-4.23928180099995</v>
      </c>
      <c r="F67" s="342" t="n">
        <v>-4.28722394269722</v>
      </c>
      <c r="G67" s="342" t="n">
        <v>-4.30462498210129</v>
      </c>
      <c r="H67" s="342" t="n">
        <v>-4.33816322060414</v>
      </c>
      <c r="I67" s="342" t="n">
        <v>-4.62451362641091</v>
      </c>
      <c r="J67" s="342" t="n">
        <v>-5.08023985687398</v>
      </c>
      <c r="K67" s="342" t="n">
        <v>-5.70731122643479</v>
      </c>
      <c r="L67" s="342" t="n">
        <v>-6.59868072362846</v>
      </c>
      <c r="M67" s="342" t="n">
        <v>-7.68902068576961</v>
      </c>
      <c r="N67" s="342" t="n">
        <v>-8.30435349415911</v>
      </c>
      <c r="O67" s="342" t="n">
        <v>-8.70412319475887</v>
      </c>
      <c r="P67" s="342" t="n">
        <v>-9.33646857927956</v>
      </c>
      <c r="Q67" s="342" t="n">
        <v>-9.97930220892813</v>
      </c>
      <c r="R67" s="342" t="n">
        <v>-10.4885142199631</v>
      </c>
      <c r="S67" s="342" t="n">
        <v>-11.140247509808</v>
      </c>
      <c r="T67" s="342" t="n">
        <v>-11.725166392262</v>
      </c>
      <c r="U67" s="342" t="n">
        <v>-12.1486800228669</v>
      </c>
      <c r="V67" s="342" t="n">
        <v>-12.6596945395223</v>
      </c>
      <c r="W67" s="342" t="n">
        <v>-13.1319330314211</v>
      </c>
      <c r="X67" s="342" t="n">
        <v>-13.7624425059014</v>
      </c>
      <c r="Y67" s="342" t="n">
        <v>-14.1903393441952</v>
      </c>
      <c r="Z67" s="342" t="n">
        <v>-14.6910112764728</v>
      </c>
      <c r="AA67" s="342" t="n">
        <v>-15.105206639926</v>
      </c>
      <c r="AB67" s="342" t="n">
        <v>-15.2955297800679</v>
      </c>
    </row>
    <row r="68" customFormat="false" ht="15" hidden="false" customHeight="false" outlineLevel="0" collapsed="false">
      <c r="A68" s="62" t="s">
        <v>364</v>
      </c>
      <c r="B68" s="62" t="s">
        <v>732</v>
      </c>
      <c r="C68" s="62" t="s">
        <v>733</v>
      </c>
      <c r="D68" s="62" t="s">
        <v>430</v>
      </c>
      <c r="E68" s="342" t="n">
        <v>-2.53768386959168</v>
      </c>
      <c r="F68" s="342" t="n">
        <v>-2.56638259861464</v>
      </c>
      <c r="G68" s="342" t="n">
        <v>-2.576799065149</v>
      </c>
      <c r="H68" s="342" t="n">
        <v>-2.59687544856921</v>
      </c>
      <c r="I68" s="342" t="n">
        <v>-2.76828816420785</v>
      </c>
      <c r="J68" s="342" t="n">
        <v>-3.04109123753107</v>
      </c>
      <c r="K68" s="342" t="n">
        <v>-3.41646352328991</v>
      </c>
      <c r="L68" s="342" t="n">
        <v>-3.95004777200413</v>
      </c>
      <c r="M68" s="342" t="n">
        <v>-4.60273807762244</v>
      </c>
      <c r="N68" s="342" t="n">
        <v>-4.97108352281371</v>
      </c>
      <c r="O68" s="342" t="n">
        <v>-5.21039036024174</v>
      </c>
      <c r="P68" s="342" t="n">
        <v>-5.58891973329036</v>
      </c>
      <c r="Q68" s="342" t="n">
        <v>-5.97372749304001</v>
      </c>
      <c r="R68" s="342" t="n">
        <v>-6.2785477827176</v>
      </c>
      <c r="S68" s="342" t="n">
        <v>-6.6686829835729</v>
      </c>
      <c r="T68" s="342" t="n">
        <v>-7.0188222955368</v>
      </c>
      <c r="U68" s="342" t="n">
        <v>-7.27234252829995</v>
      </c>
      <c r="V68" s="342" t="n">
        <v>-7.57824181900948</v>
      </c>
      <c r="W68" s="342" t="n">
        <v>-7.86092932593794</v>
      </c>
      <c r="X68" s="342" t="n">
        <v>-8.23835970167661</v>
      </c>
      <c r="Y68" s="342" t="n">
        <v>-8.49450377403601</v>
      </c>
      <c r="Z68" s="342" t="n">
        <v>-8.79421187228006</v>
      </c>
      <c r="AA68" s="342" t="n">
        <v>-9.04215408089828</v>
      </c>
      <c r="AB68" s="342" t="n">
        <v>-9.15608374762485</v>
      </c>
    </row>
    <row r="69" customFormat="false" ht="15" hidden="false" customHeight="false" outlineLevel="0" collapsed="false">
      <c r="A69" s="62" t="s">
        <v>364</v>
      </c>
      <c r="B69" s="62" t="s">
        <v>734</v>
      </c>
      <c r="C69" s="62" t="s">
        <v>735</v>
      </c>
      <c r="D69" s="62" t="s">
        <v>430</v>
      </c>
      <c r="E69" s="342" t="n">
        <v>-2.68059615314776</v>
      </c>
      <c r="F69" s="342" t="n">
        <v>-2.71091108068503</v>
      </c>
      <c r="G69" s="342" t="n">
        <v>-2.72191416127201</v>
      </c>
      <c r="H69" s="342" t="n">
        <v>-2.74312116692398</v>
      </c>
      <c r="I69" s="342" t="n">
        <v>-2.92418716637626</v>
      </c>
      <c r="J69" s="342" t="n">
        <v>-3.2123534260431</v>
      </c>
      <c r="K69" s="342" t="n">
        <v>-3.60886518909628</v>
      </c>
      <c r="L69" s="342" t="n">
        <v>-4.1724987849207</v>
      </c>
      <c r="M69" s="342" t="n">
        <v>-4.86194601804623</v>
      </c>
      <c r="N69" s="342" t="n">
        <v>-5.25103521676037</v>
      </c>
      <c r="O69" s="342" t="n">
        <v>-5.50381886547181</v>
      </c>
      <c r="P69" s="342" t="n">
        <v>-5.90366551044056</v>
      </c>
      <c r="Q69" s="342" t="n">
        <v>-6.31014411593064</v>
      </c>
      <c r="R69" s="342" t="n">
        <v>-6.63213067450171</v>
      </c>
      <c r="S69" s="342" t="n">
        <v>-7.04423674143609</v>
      </c>
      <c r="T69" s="342" t="n">
        <v>-7.41409450975901</v>
      </c>
      <c r="U69" s="342" t="n">
        <v>-7.68189199581836</v>
      </c>
      <c r="V69" s="342" t="n">
        <v>-8.00501832047696</v>
      </c>
      <c r="W69" s="342" t="n">
        <v>-8.30362566581872</v>
      </c>
      <c r="X69" s="342" t="n">
        <v>-8.70231142231091</v>
      </c>
      <c r="Y69" s="342" t="n">
        <v>-8.97288051219865</v>
      </c>
      <c r="Z69" s="342" t="n">
        <v>-9.28946698100475</v>
      </c>
      <c r="AA69" s="342" t="n">
        <v>-9.55137231073831</v>
      </c>
      <c r="AB69" s="342" t="n">
        <v>-9.67171804411202</v>
      </c>
    </row>
    <row r="70" customFormat="false" ht="15" hidden="false" customHeight="false" outlineLevel="0" collapsed="false">
      <c r="A70" s="62" t="s">
        <v>364</v>
      </c>
      <c r="B70" s="62" t="s">
        <v>738</v>
      </c>
      <c r="C70" s="62" t="s">
        <v>739</v>
      </c>
      <c r="D70" s="62" t="s">
        <v>446</v>
      </c>
      <c r="E70" s="342" t="n">
        <v>-8.32732836627516</v>
      </c>
      <c r="F70" s="342" t="n">
        <v>-8.4215023266855</v>
      </c>
      <c r="G70" s="342" t="n">
        <v>-8.45568362810264</v>
      </c>
      <c r="H70" s="342" t="n">
        <v>-8.52156363748863</v>
      </c>
      <c r="I70" s="342" t="n">
        <v>-9.08404897554911</v>
      </c>
      <c r="J70" s="342" t="n">
        <v>-9.97924352602595</v>
      </c>
      <c r="K70" s="342" t="n">
        <v>-11.2110156630401</v>
      </c>
      <c r="L70" s="342" t="n">
        <v>-12.9619552908474</v>
      </c>
      <c r="M70" s="342" t="n">
        <v>-15.1037376308371</v>
      </c>
      <c r="N70" s="342" t="n">
        <v>-16.3124514155147</v>
      </c>
      <c r="O70" s="342" t="n">
        <v>-17.097729140387</v>
      </c>
      <c r="P70" s="342" t="n">
        <v>-18.3398611582586</v>
      </c>
      <c r="Q70" s="342" t="n">
        <v>-19.6025955010676</v>
      </c>
      <c r="R70" s="342" t="n">
        <v>-20.6028535218813</v>
      </c>
      <c r="S70" s="342" t="n">
        <v>-21.883069692104</v>
      </c>
      <c r="T70" s="342" t="n">
        <v>-23.0320406335217</v>
      </c>
      <c r="U70" s="342" t="n">
        <v>-23.8639591601004</v>
      </c>
      <c r="V70" s="342" t="n">
        <v>-24.8677578882527</v>
      </c>
      <c r="W70" s="342" t="n">
        <v>-25.7953878911245</v>
      </c>
      <c r="X70" s="342" t="n">
        <v>-27.0339135845113</v>
      </c>
      <c r="Y70" s="342" t="n">
        <v>-27.8744421567148</v>
      </c>
      <c r="Z70" s="342" t="n">
        <v>-28.8579246850218</v>
      </c>
      <c r="AA70" s="342" t="n">
        <v>-29.6715391039666</v>
      </c>
      <c r="AB70" s="342" t="n">
        <v>-30.0453956575196</v>
      </c>
    </row>
    <row r="71" customFormat="false" ht="15" hidden="false" customHeight="false" outlineLevel="0" collapsed="false">
      <c r="A71" s="62" t="s">
        <v>364</v>
      </c>
      <c r="B71" s="62" t="s">
        <v>740</v>
      </c>
      <c r="C71" s="62" t="s">
        <v>741</v>
      </c>
      <c r="D71" s="62" t="s">
        <v>698</v>
      </c>
      <c r="E71" s="342" t="n">
        <v>-6.44969214591502</v>
      </c>
      <c r="F71" s="342" t="n">
        <v>-6.52263187233054</v>
      </c>
      <c r="G71" s="342" t="n">
        <v>-6.54910601404688</v>
      </c>
      <c r="H71" s="342" t="n">
        <v>-6.60013147628642</v>
      </c>
      <c r="I71" s="342" t="n">
        <v>-7.03578828090739</v>
      </c>
      <c r="J71" s="342" t="n">
        <v>-7.72913541546491</v>
      </c>
      <c r="K71" s="342" t="n">
        <v>-8.68316901762614</v>
      </c>
      <c r="L71" s="342" t="n">
        <v>-10.0393088344702</v>
      </c>
      <c r="M71" s="342" t="n">
        <v>-11.6981646077618</v>
      </c>
      <c r="N71" s="342" t="n">
        <v>-12.6343390277915</v>
      </c>
      <c r="O71" s="342" t="n">
        <v>-13.2425532534948</v>
      </c>
      <c r="P71" s="342" t="n">
        <v>-14.2046108027444</v>
      </c>
      <c r="Q71" s="342" t="n">
        <v>-15.1826252889002</v>
      </c>
      <c r="R71" s="342" t="n">
        <v>-15.9573463058901</v>
      </c>
      <c r="S71" s="342" t="n">
        <v>-16.9489008375451</v>
      </c>
      <c r="T71" s="342" t="n">
        <v>-17.8388031604507</v>
      </c>
      <c r="U71" s="342" t="n">
        <v>-18.4831416746669</v>
      </c>
      <c r="V71" s="342" t="n">
        <v>-19.2606050444631</v>
      </c>
      <c r="W71" s="342" t="n">
        <v>-19.9790741237019</v>
      </c>
      <c r="X71" s="342" t="n">
        <v>-20.9383384982763</v>
      </c>
      <c r="Y71" s="342" t="n">
        <v>-21.5893456751415</v>
      </c>
      <c r="Z71" s="342" t="n">
        <v>-22.351073717974</v>
      </c>
      <c r="AA71" s="342" t="n">
        <v>-22.9812353132491</v>
      </c>
      <c r="AB71" s="342" t="n">
        <v>-23.2707951301665</v>
      </c>
    </row>
    <row r="72" customFormat="false" ht="15" hidden="false" customHeight="false" outlineLevel="0" collapsed="false">
      <c r="A72" s="62" t="s">
        <v>364</v>
      </c>
      <c r="B72" s="62" t="s">
        <v>742</v>
      </c>
      <c r="C72" s="62" t="s">
        <v>744</v>
      </c>
      <c r="D72" s="62" t="s">
        <v>743</v>
      </c>
      <c r="E72" s="342" t="n">
        <v>-1.7654968493605</v>
      </c>
      <c r="F72" s="342" t="n">
        <v>-1.78546289646267</v>
      </c>
      <c r="G72" s="342" t="n">
        <v>-1.79270975611617</v>
      </c>
      <c r="H72" s="342" t="n">
        <v>-1.80667713483488</v>
      </c>
      <c r="I72" s="342" t="n">
        <v>-1.9259309997574</v>
      </c>
      <c r="J72" s="342" t="n">
        <v>-2.11572334238103</v>
      </c>
      <c r="K72" s="342" t="n">
        <v>-2.37687430597648</v>
      </c>
      <c r="L72" s="342" t="n">
        <v>-2.74809521385297</v>
      </c>
      <c r="M72" s="342" t="n">
        <v>-3.20217962207466</v>
      </c>
      <c r="N72" s="342" t="n">
        <v>-3.45844192911534</v>
      </c>
      <c r="O72" s="342" t="n">
        <v>-3.62493054204788</v>
      </c>
      <c r="P72" s="342" t="n">
        <v>-3.88827792881882</v>
      </c>
      <c r="Q72" s="342" t="n">
        <v>-4.15599326388804</v>
      </c>
      <c r="R72" s="342" t="n">
        <v>-4.36806036471787</v>
      </c>
      <c r="S72" s="342" t="n">
        <v>-4.63948206392483</v>
      </c>
      <c r="T72" s="342" t="n">
        <v>-4.8830781475493</v>
      </c>
      <c r="U72" s="342" t="n">
        <v>-5.05945518865982</v>
      </c>
      <c r="V72" s="342" t="n">
        <v>-5.27227296334039</v>
      </c>
      <c r="W72" s="342" t="n">
        <v>-5.46894202398114</v>
      </c>
      <c r="X72" s="342" t="n">
        <v>-5.73152482525291</v>
      </c>
      <c r="Y72" s="342" t="n">
        <v>-5.90972730277651</v>
      </c>
      <c r="Z72" s="342" t="n">
        <v>-6.1182377912255</v>
      </c>
      <c r="AA72" s="342" t="n">
        <v>-6.29073413459761</v>
      </c>
      <c r="AB72" s="342" t="n">
        <v>-6.36999635873226</v>
      </c>
    </row>
    <row r="73" customFormat="false" ht="15" hidden="false" customHeight="false" outlineLevel="0" collapsed="false">
      <c r="A73" s="62" t="s">
        <v>364</v>
      </c>
      <c r="B73" s="62" t="s">
        <v>747</v>
      </c>
      <c r="C73" s="62" t="s">
        <v>748</v>
      </c>
      <c r="D73" s="62" t="s">
        <v>743</v>
      </c>
      <c r="E73" s="342" t="n">
        <v>-1.87221184240143</v>
      </c>
      <c r="F73" s="342" t="n">
        <v>-1.89338473197309</v>
      </c>
      <c r="G73" s="342" t="n">
        <v>-1.90106962615368</v>
      </c>
      <c r="H73" s="342" t="n">
        <v>-1.91588125940805</v>
      </c>
      <c r="I73" s="342" t="n">
        <v>-2.04234339285278</v>
      </c>
      <c r="J73" s="342" t="n">
        <v>-2.24360768374391</v>
      </c>
      <c r="K73" s="342" t="n">
        <v>-2.5205438486966</v>
      </c>
      <c r="L73" s="342" t="n">
        <v>-2.91420310678313</v>
      </c>
      <c r="M73" s="342" t="n">
        <v>-3.39573452771455</v>
      </c>
      <c r="N73" s="342" t="n">
        <v>-3.66748654255187</v>
      </c>
      <c r="O73" s="342" t="n">
        <v>-3.84403851593557</v>
      </c>
      <c r="P73" s="342" t="n">
        <v>-4.12330386628531</v>
      </c>
      <c r="Q73" s="342" t="n">
        <v>-4.40720118442021</v>
      </c>
      <c r="R73" s="342" t="n">
        <v>-4.63208662542293</v>
      </c>
      <c r="S73" s="342" t="n">
        <v>-4.91991433790174</v>
      </c>
      <c r="T73" s="342" t="n">
        <v>-5.17823452277748</v>
      </c>
      <c r="U73" s="342" t="n">
        <v>-5.36527262778144</v>
      </c>
      <c r="V73" s="342" t="n">
        <v>-5.59095411691851</v>
      </c>
      <c r="W73" s="342" t="n">
        <v>-5.79951078723992</v>
      </c>
      <c r="X73" s="342" t="n">
        <v>-6.07796533692095</v>
      </c>
      <c r="Y73" s="342" t="n">
        <v>-6.26693921636219</v>
      </c>
      <c r="Z73" s="342" t="n">
        <v>-6.48805306648349</v>
      </c>
      <c r="AA73" s="342" t="n">
        <v>-6.67097590599418</v>
      </c>
      <c r="AB73" s="342" t="n">
        <v>-6.75502911443446</v>
      </c>
    </row>
    <row r="74" customFormat="false" ht="15" hidden="false" customHeight="false" outlineLevel="0" collapsed="false">
      <c r="A74" s="62" t="s">
        <v>364</v>
      </c>
      <c r="B74" s="62" t="s">
        <v>751</v>
      </c>
      <c r="C74" s="62" t="s">
        <v>753</v>
      </c>
      <c r="D74" s="62" t="s">
        <v>752</v>
      </c>
      <c r="E74" s="342" t="n">
        <v>-1.29040485440985</v>
      </c>
      <c r="F74" s="342" t="n">
        <v>-1.30499807450727</v>
      </c>
      <c r="G74" s="342" t="n">
        <v>-1.3102948173927</v>
      </c>
      <c r="H74" s="342" t="n">
        <v>-1.32050359987143</v>
      </c>
      <c r="I74" s="342" t="n">
        <v>-1.40766646638059</v>
      </c>
      <c r="J74" s="342" t="n">
        <v>-1.54638603438212</v>
      </c>
      <c r="K74" s="342" t="n">
        <v>-1.73726174808245</v>
      </c>
      <c r="L74" s="342" t="n">
        <v>-2.00858778401152</v>
      </c>
      <c r="M74" s="342" t="n">
        <v>-2.34047890287324</v>
      </c>
      <c r="N74" s="342" t="n">
        <v>-2.52778148861693</v>
      </c>
      <c r="O74" s="342" t="n">
        <v>-2.64946831825355</v>
      </c>
      <c r="P74" s="342" t="n">
        <v>-2.84194940164288</v>
      </c>
      <c r="Q74" s="342" t="n">
        <v>-3.03762302637827</v>
      </c>
      <c r="R74" s="342" t="n">
        <v>-3.19262325561717</v>
      </c>
      <c r="S74" s="342" t="n">
        <v>-3.39100586863384</v>
      </c>
      <c r="T74" s="342" t="n">
        <v>-3.56905068867308</v>
      </c>
      <c r="U74" s="342" t="n">
        <v>-3.69796498842836</v>
      </c>
      <c r="V74" s="342" t="n">
        <v>-3.85351388654845</v>
      </c>
      <c r="W74" s="342" t="n">
        <v>-3.99725966024098</v>
      </c>
      <c r="X74" s="342" t="n">
        <v>-4.18918190670002</v>
      </c>
      <c r="Y74" s="342" t="n">
        <v>-4.31943042124572</v>
      </c>
      <c r="Z74" s="342" t="n">
        <v>-4.4718311160345</v>
      </c>
      <c r="AA74" s="342" t="n">
        <v>-4.59790900676307</v>
      </c>
      <c r="AB74" s="342" t="n">
        <v>-4.65584191037132</v>
      </c>
    </row>
    <row r="75" customFormat="false" ht="15" hidden="false" customHeight="false" outlineLevel="0" collapsed="false">
      <c r="A75" s="62" t="s">
        <v>364</v>
      </c>
      <c r="B75" s="62" t="s">
        <v>754</v>
      </c>
      <c r="C75" s="62" t="s">
        <v>755</v>
      </c>
      <c r="D75" s="62" t="s">
        <v>752</v>
      </c>
      <c r="E75" s="342" t="n">
        <v>-0.223534002375258</v>
      </c>
      <c r="F75" s="342" t="n">
        <v>-0.226061953881927</v>
      </c>
      <c r="G75" s="342" t="n">
        <v>-0.226979497033355</v>
      </c>
      <c r="H75" s="342" t="n">
        <v>-0.228747942028777</v>
      </c>
      <c r="I75" s="342" t="n">
        <v>-0.243846974198959</v>
      </c>
      <c r="J75" s="342" t="n">
        <v>-0.267877060676996</v>
      </c>
      <c r="K75" s="342" t="n">
        <v>-0.300942041867867</v>
      </c>
      <c r="L75" s="342" t="n">
        <v>-0.347943255907453</v>
      </c>
      <c r="M75" s="342" t="n">
        <v>-0.405436026411554</v>
      </c>
      <c r="N75" s="342" t="n">
        <v>-0.437882042484292</v>
      </c>
      <c r="O75" s="342" t="n">
        <v>-0.458961585057363</v>
      </c>
      <c r="P75" s="342" t="n">
        <v>-0.492304660918017</v>
      </c>
      <c r="Q75" s="342" t="n">
        <v>-0.526200773713082</v>
      </c>
      <c r="R75" s="342" t="n">
        <v>-0.553051123424994</v>
      </c>
      <c r="S75" s="342" t="n">
        <v>-0.587416508317752</v>
      </c>
      <c r="T75" s="342" t="n">
        <v>-0.618258821944786</v>
      </c>
      <c r="U75" s="342" t="n">
        <v>-0.64059036331277</v>
      </c>
      <c r="V75" s="342" t="n">
        <v>-0.667535757731443</v>
      </c>
      <c r="W75" s="342" t="n">
        <v>-0.692436522796152</v>
      </c>
      <c r="X75" s="342" t="n">
        <v>-0.725682792561202</v>
      </c>
      <c r="Y75" s="342" t="n">
        <v>-0.748245457030678</v>
      </c>
      <c r="Z75" s="342" t="n">
        <v>-0.774645495091978</v>
      </c>
      <c r="AA75" s="342" t="n">
        <v>-0.796485691546042</v>
      </c>
      <c r="AB75" s="342" t="n">
        <v>-0.80652128135998</v>
      </c>
    </row>
    <row r="76" customFormat="false" ht="15" hidden="false" customHeight="false" outlineLevel="0" collapsed="false">
      <c r="A76" s="62" t="s">
        <v>364</v>
      </c>
      <c r="B76" s="62" t="s">
        <v>758</v>
      </c>
      <c r="C76" s="62" t="s">
        <v>759</v>
      </c>
      <c r="D76" s="62" t="s">
        <v>439</v>
      </c>
      <c r="E76" s="342" t="n">
        <v>-3.85235221079287</v>
      </c>
      <c r="F76" s="342" t="n">
        <v>-3.89591855627952</v>
      </c>
      <c r="G76" s="342" t="n">
        <v>-3.91173136037349</v>
      </c>
      <c r="H76" s="342" t="n">
        <v>-3.94220848204352</v>
      </c>
      <c r="I76" s="342" t="n">
        <v>-4.20242298786168</v>
      </c>
      <c r="J76" s="342" t="n">
        <v>-4.6165539736873</v>
      </c>
      <c r="K76" s="342" t="n">
        <v>-5.18639100982929</v>
      </c>
      <c r="L76" s="342" t="n">
        <v>-5.99640303883322</v>
      </c>
      <c r="M76" s="342" t="n">
        <v>-6.98722501313072</v>
      </c>
      <c r="N76" s="342" t="n">
        <v>-7.54639489521158</v>
      </c>
      <c r="O76" s="342" t="n">
        <v>-7.90967664014069</v>
      </c>
      <c r="P76" s="342" t="n">
        <v>-8.48430631903308</v>
      </c>
      <c r="Q76" s="342" t="n">
        <v>-9.06846695533816</v>
      </c>
      <c r="R76" s="342" t="n">
        <v>-9.53120194408321</v>
      </c>
      <c r="S76" s="342" t="n">
        <v>-10.1234499468909</v>
      </c>
      <c r="T76" s="342" t="n">
        <v>-10.6549818562405</v>
      </c>
      <c r="U76" s="342" t="n">
        <v>-11.0398403647682</v>
      </c>
      <c r="V76" s="342" t="n">
        <v>-11.5042133400492</v>
      </c>
      <c r="W76" s="342" t="n">
        <v>-11.9333494729334</v>
      </c>
      <c r="X76" s="342" t="n">
        <v>-12.5063108097729</v>
      </c>
      <c r="Y76" s="342" t="n">
        <v>-12.8951524599324</v>
      </c>
      <c r="Z76" s="342" t="n">
        <v>-13.3501268437389</v>
      </c>
      <c r="AA76" s="342" t="n">
        <v>-13.7265175860865</v>
      </c>
      <c r="AB76" s="342" t="n">
        <v>-13.8994694690015</v>
      </c>
    </row>
    <row r="77" customFormat="false" ht="15" hidden="false" customHeight="false" outlineLevel="0" collapsed="false">
      <c r="A77" s="62" t="s">
        <v>364</v>
      </c>
      <c r="B77" s="62" t="s">
        <v>760</v>
      </c>
      <c r="C77" s="62" t="s">
        <v>762</v>
      </c>
      <c r="D77" s="62" t="s">
        <v>761</v>
      </c>
      <c r="E77" s="342" t="n">
        <v>-5.1167919354803</v>
      </c>
      <c r="F77" s="342" t="n">
        <v>-5.17465786077651</v>
      </c>
      <c r="G77" s="342" t="n">
        <v>-5.19566082832415</v>
      </c>
      <c r="H77" s="342" t="n">
        <v>-5.23614131449073</v>
      </c>
      <c r="I77" s="342" t="n">
        <v>-5.58176482241794</v>
      </c>
      <c r="J77" s="342" t="n">
        <v>-6.13182410374957</v>
      </c>
      <c r="K77" s="342" t="n">
        <v>-6.88869611116896</v>
      </c>
      <c r="L77" s="342" t="n">
        <v>-7.96457463703103</v>
      </c>
      <c r="M77" s="342" t="n">
        <v>-9.28060951914237</v>
      </c>
      <c r="N77" s="342" t="n">
        <v>-10.0233131419261</v>
      </c>
      <c r="O77" s="342" t="n">
        <v>-10.5058331715207</v>
      </c>
      <c r="P77" s="342" t="n">
        <v>-11.2690708886242</v>
      </c>
      <c r="Q77" s="342" t="n">
        <v>-12.0449678651511</v>
      </c>
      <c r="R77" s="342" t="n">
        <v>-12.6595842161799</v>
      </c>
      <c r="S77" s="342" t="n">
        <v>-13.4462230380614</v>
      </c>
      <c r="T77" s="342" t="n">
        <v>-14.1522172043244</v>
      </c>
      <c r="U77" s="342" t="n">
        <v>-14.6633960387047</v>
      </c>
      <c r="V77" s="342" t="n">
        <v>-15.2801880050041</v>
      </c>
      <c r="W77" s="342" t="n">
        <v>-15.8501775033199</v>
      </c>
      <c r="X77" s="342" t="n">
        <v>-16.6111992861851</v>
      </c>
      <c r="Y77" s="342" t="n">
        <v>-17.1276686303278</v>
      </c>
      <c r="Z77" s="342" t="n">
        <v>-17.7319771490008</v>
      </c>
      <c r="AA77" s="342" t="n">
        <v>-18.2319088815247</v>
      </c>
      <c r="AB77" s="342" t="n">
        <v>-18.4616279599741</v>
      </c>
    </row>
    <row r="78" customFormat="false" ht="15" hidden="false" customHeight="false" outlineLevel="0" collapsed="false">
      <c r="A78" s="62" t="s">
        <v>364</v>
      </c>
      <c r="B78" s="62" t="s">
        <v>763</v>
      </c>
      <c r="C78" s="62" t="s">
        <v>765</v>
      </c>
      <c r="D78" s="62" t="s">
        <v>764</v>
      </c>
      <c r="E78" s="342" t="n">
        <v>-0.14619263887741</v>
      </c>
      <c r="F78" s="342" t="n">
        <v>-0.147845935010379</v>
      </c>
      <c r="G78" s="342" t="n">
        <v>-0.148446013983447</v>
      </c>
      <c r="H78" s="342" t="n">
        <v>-0.14960258809675</v>
      </c>
      <c r="I78" s="342" t="n">
        <v>-0.159477449791161</v>
      </c>
      <c r="J78" s="342" t="n">
        <v>-0.175193276991263</v>
      </c>
      <c r="K78" s="342" t="n">
        <v>-0.196817981972881</v>
      </c>
      <c r="L78" s="342" t="n">
        <v>-0.227557070603138</v>
      </c>
      <c r="M78" s="342" t="n">
        <v>-0.265157702932254</v>
      </c>
      <c r="N78" s="342" t="n">
        <v>-0.286377600846351</v>
      </c>
      <c r="O78" s="342" t="n">
        <v>-0.300163753835785</v>
      </c>
      <c r="P78" s="342" t="n">
        <v>-0.321970334474804</v>
      </c>
      <c r="Q78" s="342" t="n">
        <v>-0.344138604735889</v>
      </c>
      <c r="R78" s="342" t="n">
        <v>-0.361698901771041</v>
      </c>
      <c r="S78" s="342" t="n">
        <v>-0.384174078925863</v>
      </c>
      <c r="T78" s="342" t="n">
        <v>-0.404345145386934</v>
      </c>
      <c r="U78" s="342" t="n">
        <v>-0.418950113436963</v>
      </c>
      <c r="V78" s="342" t="n">
        <v>-0.436572570306167</v>
      </c>
      <c r="W78" s="342" t="n">
        <v>-0.452857826760194</v>
      </c>
      <c r="X78" s="342" t="n">
        <v>-0.474601095605815</v>
      </c>
      <c r="Y78" s="342" t="n">
        <v>-0.489357219613118</v>
      </c>
      <c r="Z78" s="342" t="n">
        <v>-0.506623010005788</v>
      </c>
      <c r="AA78" s="342" t="n">
        <v>-0.520906635401894</v>
      </c>
      <c r="AB78" s="342" t="n">
        <v>-0.527469974052843</v>
      </c>
    </row>
    <row r="79" customFormat="false" ht="15" hidden="false" customHeight="false" outlineLevel="0" collapsed="false">
      <c r="A79" s="62" t="s">
        <v>364</v>
      </c>
      <c r="B79" s="62" t="s">
        <v>766</v>
      </c>
      <c r="C79" s="62" t="s">
        <v>767</v>
      </c>
      <c r="D79" s="62" t="s">
        <v>391</v>
      </c>
      <c r="E79" s="342" t="n">
        <v>-6.14095945029894</v>
      </c>
      <c r="F79" s="342" t="n">
        <v>-6.21040771109962</v>
      </c>
      <c r="G79" s="342" t="n">
        <v>-6.23561459339469</v>
      </c>
      <c r="H79" s="342" t="n">
        <v>-6.28419757804834</v>
      </c>
      <c r="I79" s="342" t="n">
        <v>-6.69900044164218</v>
      </c>
      <c r="J79" s="342" t="n">
        <v>-7.35915856112629</v>
      </c>
      <c r="K79" s="342" t="n">
        <v>-8.26752465559257</v>
      </c>
      <c r="L79" s="342" t="n">
        <v>-9.55874901727774</v>
      </c>
      <c r="M79" s="342" t="n">
        <v>-11.1381989828285</v>
      </c>
      <c r="N79" s="342" t="n">
        <v>-12.0295607752593</v>
      </c>
      <c r="O79" s="342" t="n">
        <v>-12.6086611125528</v>
      </c>
      <c r="P79" s="342" t="n">
        <v>-13.5246670652614</v>
      </c>
      <c r="Q79" s="342" t="n">
        <v>-14.45586613111</v>
      </c>
      <c r="R79" s="342" t="n">
        <v>-15.1935029427589</v>
      </c>
      <c r="S79" s="342" t="n">
        <v>-16.1375939216609</v>
      </c>
      <c r="T79" s="342" t="n">
        <v>-16.984898561333</v>
      </c>
      <c r="U79" s="342" t="n">
        <v>-17.5983939962389</v>
      </c>
      <c r="V79" s="342" t="n">
        <v>-18.3386418902465</v>
      </c>
      <c r="W79" s="342" t="n">
        <v>-19.0227194217135</v>
      </c>
      <c r="X79" s="342" t="n">
        <v>-19.9360659029263</v>
      </c>
      <c r="Y79" s="342" t="n">
        <v>-20.5559107861453</v>
      </c>
      <c r="Z79" s="342" t="n">
        <v>-21.2811765689707</v>
      </c>
      <c r="AA79" s="342" t="n">
        <v>-21.881173703124</v>
      </c>
      <c r="AB79" s="342" t="n">
        <v>-22.1568729231637</v>
      </c>
    </row>
    <row r="80" customFormat="false" ht="15" hidden="false" customHeight="false" outlineLevel="0" collapsed="false">
      <c r="A80" s="62" t="s">
        <v>364</v>
      </c>
      <c r="B80" s="62" t="s">
        <v>772</v>
      </c>
      <c r="C80" s="62" t="s">
        <v>774</v>
      </c>
      <c r="D80" s="62" t="s">
        <v>773</v>
      </c>
      <c r="E80" s="342" t="n">
        <v>-8.5353044751284</v>
      </c>
      <c r="F80" s="342" t="n">
        <v>-8.6318304424466</v>
      </c>
      <c r="G80" s="342" t="n">
        <v>-8.66686542631165</v>
      </c>
      <c r="H80" s="342" t="n">
        <v>-8.73439079749924</v>
      </c>
      <c r="I80" s="342" t="n">
        <v>-9.31092428002471</v>
      </c>
      <c r="J80" s="342" t="n">
        <v>-10.2284764308129</v>
      </c>
      <c r="K80" s="342" t="n">
        <v>-11.4910122371315</v>
      </c>
      <c r="L80" s="342" t="n">
        <v>-13.2856818098397</v>
      </c>
      <c r="M80" s="342" t="n">
        <v>-15.4809554422931</v>
      </c>
      <c r="N80" s="342" t="n">
        <v>-16.719857010927</v>
      </c>
      <c r="O80" s="342" t="n">
        <v>-17.5247471490974</v>
      </c>
      <c r="P80" s="342" t="n">
        <v>-18.7979015756451</v>
      </c>
      <c r="Q80" s="342" t="n">
        <v>-20.0921728728748</v>
      </c>
      <c r="R80" s="342" t="n">
        <v>-21.1174124678342</v>
      </c>
      <c r="S80" s="342" t="n">
        <v>-22.4296022033906</v>
      </c>
      <c r="T80" s="342" t="n">
        <v>-23.607268843485</v>
      </c>
      <c r="U80" s="342" t="n">
        <v>-24.4599646434497</v>
      </c>
      <c r="V80" s="342" t="n">
        <v>-25.488833375374</v>
      </c>
      <c r="W80" s="342" t="n">
        <v>-26.4396310581987</v>
      </c>
      <c r="X80" s="342" t="n">
        <v>-27.7090890918387</v>
      </c>
      <c r="Y80" s="342" t="n">
        <v>-28.5706099744373</v>
      </c>
      <c r="Z80" s="342" t="n">
        <v>-29.5786551067832</v>
      </c>
      <c r="AA80" s="342" t="n">
        <v>-30.4125896516455</v>
      </c>
      <c r="AB80" s="342" t="n">
        <v>-30.7957833212406</v>
      </c>
    </row>
    <row r="81" customFormat="false" ht="15" hidden="false" customHeight="false" outlineLevel="0" collapsed="false">
      <c r="A81" s="62" t="s">
        <v>364</v>
      </c>
      <c r="B81" s="62" t="s">
        <v>775</v>
      </c>
      <c r="C81" s="62" t="s">
        <v>776</v>
      </c>
      <c r="D81" s="62" t="s">
        <v>551</v>
      </c>
      <c r="E81" s="342" t="n">
        <v>-4.09929018429873</v>
      </c>
      <c r="F81" s="342" t="n">
        <v>-4.14564915737468</v>
      </c>
      <c r="G81" s="342" t="n">
        <v>-4.16247557122828</v>
      </c>
      <c r="H81" s="342" t="n">
        <v>-4.19490629377685</v>
      </c>
      <c r="I81" s="342" t="n">
        <v>-4.47180069780462</v>
      </c>
      <c r="J81" s="342" t="n">
        <v>-4.9124777159788</v>
      </c>
      <c r="K81" s="342" t="n">
        <v>-5.51884163108561</v>
      </c>
      <c r="L81" s="342" t="n">
        <v>-6.38077589305599</v>
      </c>
      <c r="M81" s="342" t="n">
        <v>-7.43511012091967</v>
      </c>
      <c r="N81" s="342" t="n">
        <v>-8.03012311130711</v>
      </c>
      <c r="O81" s="342" t="n">
        <v>-8.41669142324667</v>
      </c>
      <c r="P81" s="342" t="n">
        <v>-9.02815519223718</v>
      </c>
      <c r="Q81" s="342" t="n">
        <v>-9.64976085844553</v>
      </c>
      <c r="R81" s="342" t="n">
        <v>-10.1421574238426</v>
      </c>
      <c r="S81" s="342" t="n">
        <v>-10.7723688613582</v>
      </c>
      <c r="T81" s="342" t="n">
        <v>-11.3379722692018</v>
      </c>
      <c r="U81" s="342" t="n">
        <v>-11.7475004275907</v>
      </c>
      <c r="V81" s="342" t="n">
        <v>-12.2416399753947</v>
      </c>
      <c r="W81" s="342" t="n">
        <v>-12.6982839791106</v>
      </c>
      <c r="X81" s="342" t="n">
        <v>-13.3079724643712</v>
      </c>
      <c r="Y81" s="342" t="n">
        <v>-13.721739086042</v>
      </c>
      <c r="Z81" s="342" t="n">
        <v>-14.2058775872984</v>
      </c>
      <c r="AA81" s="342" t="n">
        <v>-14.6063951908664</v>
      </c>
      <c r="AB81" s="342" t="n">
        <v>-14.7904333881016</v>
      </c>
    </row>
    <row r="82" customFormat="false" ht="15" hidden="false" customHeight="false" outlineLevel="0" collapsed="false">
      <c r="A82" s="62" t="s">
        <v>364</v>
      </c>
      <c r="B82" s="62" t="s">
        <v>777</v>
      </c>
      <c r="C82" s="62" t="s">
        <v>778</v>
      </c>
      <c r="D82" s="62" t="s">
        <v>409</v>
      </c>
      <c r="E82" s="342" t="n">
        <v>-8.0855698130278</v>
      </c>
      <c r="F82" s="342" t="n">
        <v>-8.17700972003939</v>
      </c>
      <c r="G82" s="342" t="n">
        <v>-8.2101986717358</v>
      </c>
      <c r="H82" s="342" t="n">
        <v>-8.27416605620098</v>
      </c>
      <c r="I82" s="342" t="n">
        <v>-8.82032134990977</v>
      </c>
      <c r="J82" s="342" t="n">
        <v>-9.68952665991488</v>
      </c>
      <c r="K82" s="342" t="n">
        <v>-10.8855380539059</v>
      </c>
      <c r="L82" s="342" t="n">
        <v>-12.5856444957714</v>
      </c>
      <c r="M82" s="342" t="n">
        <v>-14.6652467250327</v>
      </c>
      <c r="N82" s="342" t="n">
        <v>-15.8388691955432</v>
      </c>
      <c r="O82" s="342" t="n">
        <v>-16.6013487793656</v>
      </c>
      <c r="P82" s="342" t="n">
        <v>-17.8074192867053</v>
      </c>
      <c r="Q82" s="342" t="n">
        <v>-19.0334939933831</v>
      </c>
      <c r="R82" s="342" t="n">
        <v>-20.0047125766545</v>
      </c>
      <c r="S82" s="342" t="n">
        <v>-21.2477615792644</v>
      </c>
      <c r="T82" s="342" t="n">
        <v>-22.3633756575559</v>
      </c>
      <c r="U82" s="342" t="n">
        <v>-23.1711419698158</v>
      </c>
      <c r="V82" s="342" t="n">
        <v>-24.1457984667992</v>
      </c>
      <c r="W82" s="342" t="n">
        <v>-25.0464975648743</v>
      </c>
      <c r="X82" s="342" t="n">
        <v>-26.2490664463494</v>
      </c>
      <c r="Y82" s="342" t="n">
        <v>-27.0651928378485</v>
      </c>
      <c r="Z82" s="342" t="n">
        <v>-28.0201229538175</v>
      </c>
      <c r="AA82" s="342" t="n">
        <v>-28.8101165623207</v>
      </c>
      <c r="AB82" s="342" t="n">
        <v>-29.173119332339</v>
      </c>
    </row>
    <row r="83" customFormat="false" ht="15" hidden="false" customHeight="false" outlineLevel="0" collapsed="false">
      <c r="A83" s="62" t="s">
        <v>364</v>
      </c>
      <c r="B83" s="62" t="s">
        <v>779</v>
      </c>
      <c r="C83" s="62" t="s">
        <v>780</v>
      </c>
      <c r="D83" s="62" t="s">
        <v>409</v>
      </c>
      <c r="E83" s="342" t="n">
        <v>-2.57838472491578</v>
      </c>
      <c r="F83" s="342" t="n">
        <v>-2.60754374090826</v>
      </c>
      <c r="G83" s="342" t="n">
        <v>-2.61812727281372</v>
      </c>
      <c r="H83" s="342" t="n">
        <v>-2.63852565299122</v>
      </c>
      <c r="I83" s="342" t="n">
        <v>-2.81268758582886</v>
      </c>
      <c r="J83" s="342" t="n">
        <v>-3.08986603409627</v>
      </c>
      <c r="K83" s="342" t="n">
        <v>-3.47125875970518</v>
      </c>
      <c r="L83" s="342" t="n">
        <v>-4.01340094409073</v>
      </c>
      <c r="M83" s="342" t="n">
        <v>-4.67655947785153</v>
      </c>
      <c r="N83" s="342" t="n">
        <v>-5.05081266232178</v>
      </c>
      <c r="O83" s="342" t="n">
        <v>-5.29395764250863</v>
      </c>
      <c r="P83" s="342" t="n">
        <v>-5.67855809061627</v>
      </c>
      <c r="Q83" s="342" t="n">
        <v>-6.06953762185599</v>
      </c>
      <c r="R83" s="342" t="n">
        <v>-6.37924679728435</v>
      </c>
      <c r="S83" s="342" t="n">
        <v>-6.77563921424018</v>
      </c>
      <c r="T83" s="342" t="n">
        <v>-7.13139426489017</v>
      </c>
      <c r="U83" s="342" t="n">
        <v>-7.38898060314387</v>
      </c>
      <c r="V83" s="342" t="n">
        <v>-7.69978608525261</v>
      </c>
      <c r="W83" s="342" t="n">
        <v>-7.98700749944166</v>
      </c>
      <c r="X83" s="342" t="n">
        <v>-8.37049132387894</v>
      </c>
      <c r="Y83" s="342" t="n">
        <v>-8.63074358440006</v>
      </c>
      <c r="Z83" s="342" t="n">
        <v>-8.93525857608432</v>
      </c>
      <c r="AA83" s="342" t="n">
        <v>-9.18717742658557</v>
      </c>
      <c r="AB83" s="342" t="n">
        <v>-9.30293436381582</v>
      </c>
    </row>
    <row r="84" customFormat="false" ht="15" hidden="false" customHeight="false" outlineLevel="0" collapsed="false">
      <c r="A84" s="62" t="s">
        <v>364</v>
      </c>
      <c r="B84" s="62" t="s">
        <v>783</v>
      </c>
      <c r="C84" s="62" t="s">
        <v>784</v>
      </c>
      <c r="D84" s="62" t="s">
        <v>562</v>
      </c>
      <c r="E84" s="342" t="n">
        <v>-0.793807108207194</v>
      </c>
      <c r="F84" s="342" t="n">
        <v>-0.802784292232326</v>
      </c>
      <c r="G84" s="342" t="n">
        <v>-0.806042643391215</v>
      </c>
      <c r="H84" s="342" t="n">
        <v>-0.812322691137518</v>
      </c>
      <c r="I84" s="342" t="n">
        <v>-0.865941912089947</v>
      </c>
      <c r="J84" s="342" t="n">
        <v>-0.951276819774718</v>
      </c>
      <c r="K84" s="342" t="n">
        <v>-1.06869616906006</v>
      </c>
      <c r="L84" s="342" t="n">
        <v>-1.23560544193371</v>
      </c>
      <c r="M84" s="342" t="n">
        <v>-1.43977200904087</v>
      </c>
      <c r="N84" s="342" t="n">
        <v>-1.55499330834148</v>
      </c>
      <c r="O84" s="342" t="n">
        <v>-1.62985033480929</v>
      </c>
      <c r="P84" s="342" t="n">
        <v>-1.74825724537517</v>
      </c>
      <c r="Q84" s="342" t="n">
        <v>-1.86862808377739</v>
      </c>
      <c r="R84" s="342" t="n">
        <v>-1.96397822394705</v>
      </c>
      <c r="S84" s="342" t="n">
        <v>-2.08601552706101</v>
      </c>
      <c r="T84" s="342" t="n">
        <v>-2.19554180731611</v>
      </c>
      <c r="U84" s="342" t="n">
        <v>-2.27484489358828</v>
      </c>
      <c r="V84" s="342" t="n">
        <v>-2.37053255361184</v>
      </c>
      <c r="W84" s="342" t="n">
        <v>-2.45895938844737</v>
      </c>
      <c r="X84" s="342" t="n">
        <v>-2.57702252416919</v>
      </c>
      <c r="Y84" s="342" t="n">
        <v>-2.65714636772609</v>
      </c>
      <c r="Z84" s="342" t="n">
        <v>-2.75089737494342</v>
      </c>
      <c r="AA84" s="342" t="n">
        <v>-2.82845561219438</v>
      </c>
      <c r="AB84" s="342" t="n">
        <v>-2.86409369161275</v>
      </c>
    </row>
    <row r="85" customFormat="false" ht="15" hidden="false" customHeight="false" outlineLevel="0" collapsed="false">
      <c r="A85" s="62" t="s">
        <v>364</v>
      </c>
      <c r="B85" s="62" t="s">
        <v>787</v>
      </c>
      <c r="C85" s="62" t="s">
        <v>788</v>
      </c>
      <c r="D85" s="62" t="s">
        <v>595</v>
      </c>
      <c r="E85" s="342" t="n">
        <v>-5.42331395973976</v>
      </c>
      <c r="F85" s="342" t="n">
        <v>-5.48464635011431</v>
      </c>
      <c r="G85" s="342" t="n">
        <v>-5.50690750290953</v>
      </c>
      <c r="H85" s="342" t="n">
        <v>-5.54981297737332</v>
      </c>
      <c r="I85" s="342" t="n">
        <v>-5.91614110229832</v>
      </c>
      <c r="J85" s="342" t="n">
        <v>-6.4991517497403</v>
      </c>
      <c r="K85" s="342" t="n">
        <v>-7.30136426401337</v>
      </c>
      <c r="L85" s="342" t="n">
        <v>-8.44169341983321</v>
      </c>
      <c r="M85" s="342" t="n">
        <v>-9.83656552674231</v>
      </c>
      <c r="N85" s="342" t="n">
        <v>-10.6237608976274</v>
      </c>
      <c r="O85" s="342" t="n">
        <v>-11.1351863464929</v>
      </c>
      <c r="P85" s="342" t="n">
        <v>-11.9441459090394</v>
      </c>
      <c r="Q85" s="342" t="n">
        <v>-12.7665230854377</v>
      </c>
      <c r="R85" s="342" t="n">
        <v>-13.4179581014495</v>
      </c>
      <c r="S85" s="342" t="n">
        <v>-14.2517206147152</v>
      </c>
      <c r="T85" s="342" t="n">
        <v>-15.000007444758</v>
      </c>
      <c r="U85" s="342" t="n">
        <v>-15.5418085074893</v>
      </c>
      <c r="V85" s="342" t="n">
        <v>-16.195549469261</v>
      </c>
      <c r="W85" s="342" t="n">
        <v>-16.7996842556857</v>
      </c>
      <c r="X85" s="342" t="n">
        <v>-17.606295138192</v>
      </c>
      <c r="Y85" s="342" t="n">
        <v>-18.1537036392969</v>
      </c>
      <c r="Z85" s="342" t="n">
        <v>-18.7942133310402</v>
      </c>
      <c r="AA85" s="342" t="n">
        <v>-19.3240935329521</v>
      </c>
      <c r="AB85" s="342" t="n">
        <v>-19.5675739598841</v>
      </c>
    </row>
    <row r="86" customFormat="false" ht="15" hidden="false" customHeight="false" outlineLevel="0" collapsed="false">
      <c r="A86" s="62" t="s">
        <v>364</v>
      </c>
      <c r="B86" s="62" t="s">
        <v>789</v>
      </c>
      <c r="C86" s="62" t="s">
        <v>791</v>
      </c>
      <c r="D86" s="62" t="s">
        <v>790</v>
      </c>
      <c r="E86" s="342" t="n">
        <v>-8.38762882929214</v>
      </c>
      <c r="F86" s="342" t="n">
        <v>-8.48248472911535</v>
      </c>
      <c r="G86" s="342" t="n">
        <v>-8.51691354668789</v>
      </c>
      <c r="H86" s="342" t="n">
        <v>-8.5832706112463</v>
      </c>
      <c r="I86" s="342" t="n">
        <v>-9.14982905953294</v>
      </c>
      <c r="J86" s="342" t="n">
        <v>-10.0515059586707</v>
      </c>
      <c r="K86" s="342" t="n">
        <v>-11.2921976947358</v>
      </c>
      <c r="L86" s="342" t="n">
        <v>-13.0558163554367</v>
      </c>
      <c r="M86" s="342" t="n">
        <v>-15.2131079273316</v>
      </c>
      <c r="N86" s="342" t="n">
        <v>-16.4305743392223</v>
      </c>
      <c r="O86" s="342" t="n">
        <v>-17.2215384749486</v>
      </c>
      <c r="P86" s="342" t="n">
        <v>-18.4726651106029</v>
      </c>
      <c r="Q86" s="342" t="n">
        <v>-19.7445432582662</v>
      </c>
      <c r="R86" s="342" t="n">
        <v>-20.7520444210743</v>
      </c>
      <c r="S86" s="342" t="n">
        <v>-22.0415309868466</v>
      </c>
      <c r="T86" s="342" t="n">
        <v>-23.198821941204</v>
      </c>
      <c r="U86" s="342" t="n">
        <v>-24.0367646174425</v>
      </c>
      <c r="V86" s="342" t="n">
        <v>-25.0478321268199</v>
      </c>
      <c r="W86" s="342" t="n">
        <v>-25.9821793523375</v>
      </c>
      <c r="X86" s="342" t="n">
        <v>-27.2296735491248</v>
      </c>
      <c r="Y86" s="342" t="n">
        <v>-28.0762886186842</v>
      </c>
      <c r="Z86" s="342" t="n">
        <v>-29.0668928130548</v>
      </c>
      <c r="AA86" s="342" t="n">
        <v>-29.8863988366081</v>
      </c>
      <c r="AB86" s="342" t="n">
        <v>-30.2629625877506</v>
      </c>
    </row>
    <row r="87" customFormat="false" ht="15" hidden="false" customHeight="false" outlineLevel="0" collapsed="false">
      <c r="A87" s="62" t="s">
        <v>364</v>
      </c>
      <c r="B87" s="62" t="s">
        <v>792</v>
      </c>
      <c r="C87" s="62" t="s">
        <v>793</v>
      </c>
      <c r="D87" s="62" t="s">
        <v>790</v>
      </c>
      <c r="E87" s="342" t="n">
        <v>-1.54126940406465</v>
      </c>
      <c r="F87" s="342" t="n">
        <v>-1.55869965749717</v>
      </c>
      <c r="G87" s="342" t="n">
        <v>-1.56502612761437</v>
      </c>
      <c r="H87" s="342" t="n">
        <v>-1.57721957530131</v>
      </c>
      <c r="I87" s="342" t="n">
        <v>-1.68132756812391</v>
      </c>
      <c r="J87" s="342" t="n">
        <v>-1.84701527859335</v>
      </c>
      <c r="K87" s="342" t="n">
        <v>-2.07499868744364</v>
      </c>
      <c r="L87" s="342" t="n">
        <v>-2.39907257501041</v>
      </c>
      <c r="M87" s="342" t="n">
        <v>-2.79548585975141</v>
      </c>
      <c r="N87" s="342" t="n">
        <v>-3.01920149730686</v>
      </c>
      <c r="O87" s="342" t="n">
        <v>-3.16454517511124</v>
      </c>
      <c r="P87" s="342" t="n">
        <v>-3.39444604976726</v>
      </c>
      <c r="Q87" s="342" t="n">
        <v>-3.62816012016651</v>
      </c>
      <c r="R87" s="342" t="n">
        <v>-3.81329357664144</v>
      </c>
      <c r="S87" s="342" t="n">
        <v>-4.05024328331379</v>
      </c>
      <c r="T87" s="342" t="n">
        <v>-4.26290137487388</v>
      </c>
      <c r="U87" s="342" t="n">
        <v>-4.41687759813453</v>
      </c>
      <c r="V87" s="342" t="n">
        <v>-4.60266638890756</v>
      </c>
      <c r="W87" s="342" t="n">
        <v>-4.77435743780494</v>
      </c>
      <c r="X87" s="342" t="n">
        <v>-5.00359083336742</v>
      </c>
      <c r="Y87" s="342" t="n">
        <v>-5.15916065295397</v>
      </c>
      <c r="Z87" s="342" t="n">
        <v>-5.34118920564689</v>
      </c>
      <c r="AA87" s="342" t="n">
        <v>-5.49177760032387</v>
      </c>
      <c r="AB87" s="342" t="n">
        <v>-5.56097310242918</v>
      </c>
    </row>
    <row r="88" customFormat="false" ht="15" hidden="false" customHeight="false" outlineLevel="0" collapsed="false">
      <c r="A88" s="62" t="s">
        <v>364</v>
      </c>
      <c r="B88" s="62" t="s">
        <v>796</v>
      </c>
      <c r="C88" s="62" t="s">
        <v>798</v>
      </c>
      <c r="D88" s="62" t="s">
        <v>797</v>
      </c>
      <c r="E88" s="342" t="n">
        <v>-7.15280480511745</v>
      </c>
      <c r="F88" s="342" t="n">
        <v>-7.23369604981342</v>
      </c>
      <c r="G88" s="342" t="n">
        <v>-7.26305626791313</v>
      </c>
      <c r="H88" s="342" t="n">
        <v>-7.31964426672505</v>
      </c>
      <c r="I88" s="342" t="n">
        <v>-7.80279416209621</v>
      </c>
      <c r="J88" s="342" t="n">
        <v>-8.571726477543</v>
      </c>
      <c r="K88" s="342" t="n">
        <v>-9.62976397443413</v>
      </c>
      <c r="L88" s="342" t="n">
        <v>-11.1337432619536</v>
      </c>
      <c r="M88" s="342" t="n">
        <v>-12.9734390610333</v>
      </c>
      <c r="N88" s="342" t="n">
        <v>-14.0116704585206</v>
      </c>
      <c r="O88" s="342" t="n">
        <v>-14.6861891080513</v>
      </c>
      <c r="P88" s="342" t="n">
        <v>-15.7531252819633</v>
      </c>
      <c r="Q88" s="342" t="n">
        <v>-16.8377579369466</v>
      </c>
      <c r="R88" s="342" t="n">
        <v>-17.6969351019313</v>
      </c>
      <c r="S88" s="342" t="n">
        <v>-18.7965838693613</v>
      </c>
      <c r="T88" s="342" t="n">
        <v>-19.7834988208595</v>
      </c>
      <c r="U88" s="342" t="n">
        <v>-20.4980798452463</v>
      </c>
      <c r="V88" s="342" t="n">
        <v>-21.360298320403</v>
      </c>
      <c r="W88" s="342" t="n">
        <v>-22.1570912472659</v>
      </c>
      <c r="X88" s="342" t="n">
        <v>-23.2209297487949</v>
      </c>
      <c r="Y88" s="342" t="n">
        <v>-23.9429064195413</v>
      </c>
      <c r="Z88" s="342" t="n">
        <v>-24.7876741823587</v>
      </c>
      <c r="AA88" s="342" t="n">
        <v>-25.4865327921512</v>
      </c>
      <c r="AB88" s="342" t="n">
        <v>-25.8076589487116</v>
      </c>
    </row>
    <row r="89" customFormat="false" ht="15" hidden="false" customHeight="false" outlineLevel="0" collapsed="false">
      <c r="A89" s="62" t="s">
        <v>364</v>
      </c>
      <c r="B89" s="62" t="s">
        <v>811</v>
      </c>
      <c r="C89" s="62" t="s">
        <v>813</v>
      </c>
      <c r="D89" s="62" t="s">
        <v>812</v>
      </c>
      <c r="E89" s="342" t="n">
        <v>-4.77980148372735</v>
      </c>
      <c r="F89" s="342" t="n">
        <v>-4.8338563757526</v>
      </c>
      <c r="G89" s="342" t="n">
        <v>-4.85347609387145</v>
      </c>
      <c r="H89" s="342" t="n">
        <v>-4.89129054681009</v>
      </c>
      <c r="I89" s="342" t="n">
        <v>-5.2141513894694</v>
      </c>
      <c r="J89" s="342" t="n">
        <v>-5.72798392403388</v>
      </c>
      <c r="K89" s="342" t="n">
        <v>-6.43500855776375</v>
      </c>
      <c r="L89" s="342" t="n">
        <v>-7.44003003197446</v>
      </c>
      <c r="M89" s="342" t="n">
        <v>-8.66939123357709</v>
      </c>
      <c r="N89" s="342" t="n">
        <v>-9.36318060842651</v>
      </c>
      <c r="O89" s="342" t="n">
        <v>-9.81392200703446</v>
      </c>
      <c r="P89" s="342" t="n">
        <v>-10.5268931066314</v>
      </c>
      <c r="Q89" s="342" t="n">
        <v>-11.2516897304509</v>
      </c>
      <c r="R89" s="342" t="n">
        <v>-11.8258276245872</v>
      </c>
      <c r="S89" s="342" t="n">
        <v>-12.560658638902</v>
      </c>
      <c r="T89" s="342" t="n">
        <v>-13.220156231526</v>
      </c>
      <c r="U89" s="342" t="n">
        <v>-13.6976689742425</v>
      </c>
      <c r="V89" s="342" t="n">
        <v>-14.2738391982507</v>
      </c>
      <c r="W89" s="342" t="n">
        <v>-14.8062893514154</v>
      </c>
      <c r="X89" s="342" t="n">
        <v>-15.5171904575685</v>
      </c>
      <c r="Y89" s="342" t="n">
        <v>-15.9996452785894</v>
      </c>
      <c r="Z89" s="342" t="n">
        <v>-16.5641542112574</v>
      </c>
      <c r="AA89" s="342" t="n">
        <v>-17.0311605830253</v>
      </c>
      <c r="AB89" s="342" t="n">
        <v>-17.2457504287447</v>
      </c>
    </row>
    <row r="90" customFormat="false" ht="15" hidden="false" customHeight="false" outlineLevel="0" collapsed="false">
      <c r="A90" s="62" t="s">
        <v>364</v>
      </c>
      <c r="B90" s="62" t="s">
        <v>818</v>
      </c>
      <c r="C90" s="62" t="s">
        <v>819</v>
      </c>
      <c r="D90" s="62" t="s">
        <v>686</v>
      </c>
      <c r="E90" s="342" t="n">
        <v>-4.70880807085167</v>
      </c>
      <c r="F90" s="342" t="n">
        <v>-4.76206009663225</v>
      </c>
      <c r="G90" s="342" t="n">
        <v>-4.7813884070946</v>
      </c>
      <c r="H90" s="342" t="n">
        <v>-4.81864120970544</v>
      </c>
      <c r="I90" s="342" t="n">
        <v>-5.13670666636758</v>
      </c>
      <c r="J90" s="342" t="n">
        <v>-5.6429073514924</v>
      </c>
      <c r="K90" s="342" t="n">
        <v>-6.33943069308565</v>
      </c>
      <c r="L90" s="342" t="n">
        <v>-7.32952478909656</v>
      </c>
      <c r="M90" s="342" t="n">
        <v>-8.5406265404572</v>
      </c>
      <c r="N90" s="342" t="n">
        <v>-9.22411120376051</v>
      </c>
      <c r="O90" s="342" t="n">
        <v>-9.6681578326546</v>
      </c>
      <c r="P90" s="342" t="n">
        <v>-10.3705393184748</v>
      </c>
      <c r="Q90" s="342" t="n">
        <v>-11.0845706864273</v>
      </c>
      <c r="R90" s="342" t="n">
        <v>-11.6501810279645</v>
      </c>
      <c r="S90" s="342" t="n">
        <v>-12.3740977476646</v>
      </c>
      <c r="T90" s="342" t="n">
        <v>-13.0237999575633</v>
      </c>
      <c r="U90" s="342" t="n">
        <v>-13.4942203012728</v>
      </c>
      <c r="V90" s="342" t="n">
        <v>-14.0618327869023</v>
      </c>
      <c r="W90" s="342" t="n">
        <v>-14.5863745669499</v>
      </c>
      <c r="X90" s="342" t="n">
        <v>-15.2867168045151</v>
      </c>
      <c r="Y90" s="342" t="n">
        <v>-15.7620058228516</v>
      </c>
      <c r="Z90" s="342" t="n">
        <v>-16.3181302199138</v>
      </c>
      <c r="AA90" s="342" t="n">
        <v>-16.7782002416515</v>
      </c>
      <c r="AB90" s="342" t="n">
        <v>-16.989602828325</v>
      </c>
    </row>
    <row r="91" customFormat="false" ht="15" hidden="false" customHeight="false" outlineLevel="0" collapsed="false">
      <c r="A91" s="62" t="s">
        <v>364</v>
      </c>
      <c r="B91" s="62" t="s">
        <v>820</v>
      </c>
      <c r="C91" s="62" t="s">
        <v>821</v>
      </c>
      <c r="D91" s="62" t="s">
        <v>686</v>
      </c>
      <c r="E91" s="342" t="n">
        <v>-0.621195763888426</v>
      </c>
      <c r="F91" s="342" t="n">
        <v>-0.628220881993823</v>
      </c>
      <c r="G91" s="342" t="n">
        <v>-0.630770712949272</v>
      </c>
      <c r="H91" s="342" t="n">
        <v>-0.635685180225626</v>
      </c>
      <c r="I91" s="342" t="n">
        <v>-0.677645037443171</v>
      </c>
      <c r="J91" s="342" t="n">
        <v>-0.744424085674814</v>
      </c>
      <c r="K91" s="342" t="n">
        <v>-0.836310894977042</v>
      </c>
      <c r="L91" s="342" t="n">
        <v>-0.966926169381649</v>
      </c>
      <c r="M91" s="342" t="n">
        <v>-1.1266972337918</v>
      </c>
      <c r="N91" s="342" t="n">
        <v>-1.21686395350903</v>
      </c>
      <c r="O91" s="342" t="n">
        <v>-1.27544350924532</v>
      </c>
      <c r="P91" s="342" t="n">
        <v>-1.36810313712993</v>
      </c>
      <c r="Q91" s="342" t="n">
        <v>-1.46229964171911</v>
      </c>
      <c r="R91" s="342" t="n">
        <v>-1.53691613550856</v>
      </c>
      <c r="S91" s="342" t="n">
        <v>-1.63241673628042</v>
      </c>
      <c r="T91" s="342" t="n">
        <v>-1.71812680441345</v>
      </c>
      <c r="U91" s="342" t="n">
        <v>-1.78018563551514</v>
      </c>
      <c r="V91" s="342" t="n">
        <v>-1.85506625632147</v>
      </c>
      <c r="W91" s="342" t="n">
        <v>-1.92426489997931</v>
      </c>
      <c r="X91" s="342" t="n">
        <v>-2.01665550598864</v>
      </c>
      <c r="Y91" s="342" t="n">
        <v>-2.07935662278315</v>
      </c>
      <c r="Z91" s="342" t="n">
        <v>-2.15272171102884</v>
      </c>
      <c r="AA91" s="342" t="n">
        <v>-2.21341510610785</v>
      </c>
      <c r="AB91" s="342" t="n">
        <v>-2.24130377545702</v>
      </c>
    </row>
    <row r="92" customFormat="false" ht="15" hidden="false" customHeight="false" outlineLevel="0" collapsed="false">
      <c r="A92" s="62" t="s">
        <v>364</v>
      </c>
      <c r="B92" s="62" t="s">
        <v>822</v>
      </c>
      <c r="C92" s="62" t="s">
        <v>823</v>
      </c>
      <c r="D92" s="62" t="s">
        <v>483</v>
      </c>
      <c r="E92" s="342" t="n">
        <v>-4.27015147110697</v>
      </c>
      <c r="F92" s="342" t="n">
        <v>-4.3184427186594</v>
      </c>
      <c r="G92" s="342" t="n">
        <v>-4.33597046923087</v>
      </c>
      <c r="H92" s="342" t="n">
        <v>-4.36975292701594</v>
      </c>
      <c r="I92" s="342" t="n">
        <v>-4.65818848379337</v>
      </c>
      <c r="J92" s="342" t="n">
        <v>-5.1172332288195</v>
      </c>
      <c r="K92" s="342" t="n">
        <v>-5.74887081672119</v>
      </c>
      <c r="L92" s="342" t="n">
        <v>-6.64673110259406</v>
      </c>
      <c r="M92" s="342" t="n">
        <v>-7.74501071973239</v>
      </c>
      <c r="N92" s="342" t="n">
        <v>-8.36482426842005</v>
      </c>
      <c r="O92" s="342" t="n">
        <v>-8.76750501842761</v>
      </c>
      <c r="P92" s="342" t="n">
        <v>-9.40445502569578</v>
      </c>
      <c r="Q92" s="342" t="n">
        <v>-10.0519696515632</v>
      </c>
      <c r="R92" s="342" t="n">
        <v>-10.5648896507747</v>
      </c>
      <c r="S92" s="342" t="n">
        <v>-11.2213687425265</v>
      </c>
      <c r="T92" s="342" t="n">
        <v>-11.8105468966658</v>
      </c>
      <c r="U92" s="342" t="n">
        <v>-12.2371444756082</v>
      </c>
      <c r="V92" s="342" t="n">
        <v>-12.7518801059545</v>
      </c>
      <c r="W92" s="342" t="n">
        <v>-13.2275573516661</v>
      </c>
      <c r="X92" s="342" t="n">
        <v>-13.8626580801348</v>
      </c>
      <c r="Y92" s="342" t="n">
        <v>-14.293670784478</v>
      </c>
      <c r="Z92" s="342" t="n">
        <v>-14.7979885176499</v>
      </c>
      <c r="AA92" s="342" t="n">
        <v>-15.2151999755337</v>
      </c>
      <c r="AB92" s="342" t="n">
        <v>-15.4069090137653</v>
      </c>
    </row>
    <row r="93" customFormat="false" ht="15" hidden="false" customHeight="false" outlineLevel="0" collapsed="false">
      <c r="A93" s="62" t="s">
        <v>364</v>
      </c>
      <c r="B93" s="62" t="s">
        <v>824</v>
      </c>
      <c r="C93" s="62" t="s">
        <v>825</v>
      </c>
      <c r="D93" s="62" t="s">
        <v>461</v>
      </c>
      <c r="E93" s="342" t="n">
        <v>-5.47805230696053</v>
      </c>
      <c r="F93" s="342" t="n">
        <v>-5.5400037346442</v>
      </c>
      <c r="G93" s="342" t="n">
        <v>-5.56248957270019</v>
      </c>
      <c r="H93" s="342" t="n">
        <v>-5.60582809875869</v>
      </c>
      <c r="I93" s="342" t="n">
        <v>-5.97585363014913</v>
      </c>
      <c r="J93" s="342" t="n">
        <v>-6.56474869429462</v>
      </c>
      <c r="K93" s="342" t="n">
        <v>-7.37505806364138</v>
      </c>
      <c r="L93" s="342" t="n">
        <v>-8.52689673813202</v>
      </c>
      <c r="M93" s="342" t="n">
        <v>-9.93584750511563</v>
      </c>
      <c r="N93" s="342" t="n">
        <v>-10.7309881607218</v>
      </c>
      <c r="O93" s="342" t="n">
        <v>-11.2475755058016</v>
      </c>
      <c r="P93" s="342" t="n">
        <v>-12.0647000224243</v>
      </c>
      <c r="Q93" s="342" t="n">
        <v>-12.8953775789522</v>
      </c>
      <c r="R93" s="342" t="n">
        <v>-13.5533876294103</v>
      </c>
      <c r="S93" s="342" t="n">
        <v>-14.3955654367728</v>
      </c>
      <c r="T93" s="342" t="n">
        <v>-15.1514048416117</v>
      </c>
      <c r="U93" s="342" t="n">
        <v>-15.6986743863296</v>
      </c>
      <c r="V93" s="342" t="n">
        <v>-16.3590136568151</v>
      </c>
      <c r="W93" s="342" t="n">
        <v>-16.9692460691476</v>
      </c>
      <c r="X93" s="342" t="n">
        <v>-17.783998200139</v>
      </c>
      <c r="Y93" s="342" t="n">
        <v>-18.3369317799739</v>
      </c>
      <c r="Z93" s="342" t="n">
        <v>-18.9839062351746</v>
      </c>
      <c r="AA93" s="342" t="n">
        <v>-19.5191345999797</v>
      </c>
      <c r="AB93" s="342" t="n">
        <v>-19.7650725125469</v>
      </c>
    </row>
    <row r="94" customFormat="false" ht="15" hidden="false" customHeight="false" outlineLevel="0" collapsed="false">
      <c r="A94" s="62" t="s">
        <v>364</v>
      </c>
      <c r="B94" s="62" t="s">
        <v>826</v>
      </c>
      <c r="C94" s="62" t="s">
        <v>828</v>
      </c>
      <c r="D94" s="62" t="s">
        <v>827</v>
      </c>
      <c r="E94" s="342" t="n">
        <v>-1.01225212613441</v>
      </c>
      <c r="F94" s="342" t="n">
        <v>-1.02369971021647</v>
      </c>
      <c r="G94" s="342" t="n">
        <v>-1.02785471570103</v>
      </c>
      <c r="H94" s="342" t="n">
        <v>-1.03586294795001</v>
      </c>
      <c r="I94" s="342" t="n">
        <v>-1.10423745587468</v>
      </c>
      <c r="J94" s="342" t="n">
        <v>-1.2130553800836</v>
      </c>
      <c r="K94" s="342" t="n">
        <v>-1.36278695181497</v>
      </c>
      <c r="L94" s="342" t="n">
        <v>-1.57562740712343</v>
      </c>
      <c r="M94" s="342" t="n">
        <v>-1.83597786191658</v>
      </c>
      <c r="N94" s="342" t="n">
        <v>-1.98290650993088</v>
      </c>
      <c r="O94" s="342" t="n">
        <v>-2.07836318122382</v>
      </c>
      <c r="P94" s="342" t="n">
        <v>-2.22935407779064</v>
      </c>
      <c r="Q94" s="342" t="n">
        <v>-2.38284934866623</v>
      </c>
      <c r="R94" s="342" t="n">
        <v>-2.50443856236316</v>
      </c>
      <c r="S94" s="342" t="n">
        <v>-2.66005888657999</v>
      </c>
      <c r="T94" s="342" t="n">
        <v>-2.79972532306001</v>
      </c>
      <c r="U94" s="342" t="n">
        <v>-2.9008515498953</v>
      </c>
      <c r="V94" s="342" t="n">
        <v>-3.02287116436113</v>
      </c>
      <c r="W94" s="342" t="n">
        <v>-3.13563187240236</v>
      </c>
      <c r="X94" s="342" t="n">
        <v>-3.28618439192113</v>
      </c>
      <c r="Y94" s="342" t="n">
        <v>-3.38835723738445</v>
      </c>
      <c r="Z94" s="342" t="n">
        <v>-3.50790725829231</v>
      </c>
      <c r="AA94" s="342" t="n">
        <v>-3.60680847717133</v>
      </c>
      <c r="AB94" s="342" t="n">
        <v>-3.65225367574617</v>
      </c>
    </row>
    <row r="95" customFormat="false" ht="15" hidden="false" customHeight="false" outlineLevel="0" collapsed="false">
      <c r="A95" s="62" t="s">
        <v>364</v>
      </c>
      <c r="B95" s="62" t="s">
        <v>829</v>
      </c>
      <c r="C95" s="62" t="s">
        <v>831</v>
      </c>
      <c r="D95" s="62" t="s">
        <v>830</v>
      </c>
      <c r="E95" s="342" t="n">
        <v>-5.79820660115944</v>
      </c>
      <c r="F95" s="342" t="n">
        <v>-5.86377866159602</v>
      </c>
      <c r="G95" s="342" t="n">
        <v>-5.887578641469</v>
      </c>
      <c r="H95" s="342" t="n">
        <v>-5.93345000482886</v>
      </c>
      <c r="I95" s="342" t="n">
        <v>-6.3251009709906</v>
      </c>
      <c r="J95" s="342" t="n">
        <v>-6.94841288131683</v>
      </c>
      <c r="K95" s="342" t="n">
        <v>-7.80607923261434</v>
      </c>
      <c r="L95" s="342" t="n">
        <v>-9.02523491636281</v>
      </c>
      <c r="M95" s="342" t="n">
        <v>-10.5165291173059</v>
      </c>
      <c r="N95" s="342" t="n">
        <v>-11.3581402483877</v>
      </c>
      <c r="O95" s="342" t="n">
        <v>-11.9049185532445</v>
      </c>
      <c r="P95" s="342" t="n">
        <v>-12.7697983500713</v>
      </c>
      <c r="Q95" s="342" t="n">
        <v>-13.6490232683102</v>
      </c>
      <c r="R95" s="342" t="n">
        <v>-14.3454894581907</v>
      </c>
      <c r="S95" s="342" t="n">
        <v>-15.2368867374381</v>
      </c>
      <c r="T95" s="342" t="n">
        <v>-16.0368997312871</v>
      </c>
      <c r="U95" s="342" t="n">
        <v>-16.616153398282</v>
      </c>
      <c r="V95" s="342" t="n">
        <v>-17.3150849350015</v>
      </c>
      <c r="W95" s="342" t="n">
        <v>-17.9609812140371</v>
      </c>
      <c r="X95" s="342" t="n">
        <v>-18.8233499756899</v>
      </c>
      <c r="Y95" s="342" t="n">
        <v>-19.4085987015058</v>
      </c>
      <c r="Z95" s="342" t="n">
        <v>-20.0933843418619</v>
      </c>
      <c r="AA95" s="342" t="n">
        <v>-20.6598931052042</v>
      </c>
      <c r="AB95" s="342" t="n">
        <v>-20.9202043888899</v>
      </c>
    </row>
    <row r="96" customFormat="false" ht="15" hidden="false" customHeight="false" outlineLevel="0" collapsed="false">
      <c r="A96" s="62" t="s">
        <v>364</v>
      </c>
      <c r="B96" s="62" t="s">
        <v>834</v>
      </c>
      <c r="C96" s="62" t="s">
        <v>835</v>
      </c>
      <c r="D96" s="62" t="s">
        <v>409</v>
      </c>
      <c r="E96" s="342" t="n">
        <v>-5.21757973640636</v>
      </c>
      <c r="F96" s="342" t="n">
        <v>-5.27658547341129</v>
      </c>
      <c r="G96" s="342" t="n">
        <v>-5.29800214605751</v>
      </c>
      <c r="H96" s="342" t="n">
        <v>-5.33927999495304</v>
      </c>
      <c r="I96" s="342" t="n">
        <v>-5.69171140786282</v>
      </c>
      <c r="J96" s="342" t="n">
        <v>-6.25260545950433</v>
      </c>
      <c r="K96" s="342" t="n">
        <v>-7.02438592248967</v>
      </c>
      <c r="L96" s="342" t="n">
        <v>-8.12145652183303</v>
      </c>
      <c r="M96" s="342" t="n">
        <v>-9.46341394747995</v>
      </c>
      <c r="N96" s="342" t="n">
        <v>-10.2207469446498</v>
      </c>
      <c r="O96" s="342" t="n">
        <v>-10.7127713928916</v>
      </c>
      <c r="P96" s="342" t="n">
        <v>-11.4910429538686</v>
      </c>
      <c r="Q96" s="342" t="n">
        <v>-12.2822231295162</v>
      </c>
      <c r="R96" s="342" t="n">
        <v>-12.9089458611081</v>
      </c>
      <c r="S96" s="342" t="n">
        <v>-13.7110794691722</v>
      </c>
      <c r="T96" s="342" t="n">
        <v>-14.4309799267954</v>
      </c>
      <c r="U96" s="342" t="n">
        <v>-14.9522276854639</v>
      </c>
      <c r="V96" s="342" t="n">
        <v>-15.5811688864197</v>
      </c>
      <c r="W96" s="342" t="n">
        <v>-16.1623857296834</v>
      </c>
      <c r="X96" s="342" t="n">
        <v>-16.9383977081475</v>
      </c>
      <c r="Y96" s="342" t="n">
        <v>-17.4650401861793</v>
      </c>
      <c r="Z96" s="342" t="n">
        <v>-18.081252047307</v>
      </c>
      <c r="AA96" s="342" t="n">
        <v>-18.5910311647881</v>
      </c>
      <c r="AB96" s="342" t="n">
        <v>-18.825275125437</v>
      </c>
    </row>
    <row r="97" customFormat="false" ht="15" hidden="false" customHeight="false" outlineLevel="0" collapsed="false">
      <c r="A97" s="62" t="s">
        <v>364</v>
      </c>
      <c r="B97" s="62" t="s">
        <v>836</v>
      </c>
      <c r="C97" s="62" t="s">
        <v>837</v>
      </c>
      <c r="D97" s="62" t="s">
        <v>391</v>
      </c>
      <c r="E97" s="342" t="n">
        <v>-4.96916387488624</v>
      </c>
      <c r="F97" s="342" t="n">
        <v>-5.02536027083014</v>
      </c>
      <c r="G97" s="342" t="n">
        <v>-5.04575726740908</v>
      </c>
      <c r="H97" s="342" t="n">
        <v>-5.0850698234077</v>
      </c>
      <c r="I97" s="342" t="n">
        <v>-5.42072151133237</v>
      </c>
      <c r="J97" s="342" t="n">
        <v>-5.95491065646564</v>
      </c>
      <c r="K97" s="342" t="n">
        <v>-6.68994563240473</v>
      </c>
      <c r="L97" s="342" t="n">
        <v>-7.7347832517358</v>
      </c>
      <c r="M97" s="342" t="n">
        <v>-9.01284831217567</v>
      </c>
      <c r="N97" s="342" t="n">
        <v>-9.73412368522592</v>
      </c>
      <c r="O97" s="342" t="n">
        <v>-10.2027221997257</v>
      </c>
      <c r="P97" s="342" t="n">
        <v>-10.9439392239089</v>
      </c>
      <c r="Q97" s="342" t="n">
        <v>-11.6974502665714</v>
      </c>
      <c r="R97" s="342" t="n">
        <v>-12.2943339012701</v>
      </c>
      <c r="S97" s="342" t="n">
        <v>-13.0582768689667</v>
      </c>
      <c r="T97" s="342" t="n">
        <v>-13.7439019151111</v>
      </c>
      <c r="U97" s="342" t="n">
        <v>-14.2403323796362</v>
      </c>
      <c r="V97" s="342" t="n">
        <v>-14.8393288594427</v>
      </c>
      <c r="W97" s="342" t="n">
        <v>-15.392873201251</v>
      </c>
      <c r="X97" s="342" t="n">
        <v>-16.1319382246288</v>
      </c>
      <c r="Y97" s="342" t="n">
        <v>-16.6335065588041</v>
      </c>
      <c r="Z97" s="342" t="n">
        <v>-17.220379759462</v>
      </c>
      <c r="AA97" s="342" t="n">
        <v>-17.7058876199519</v>
      </c>
      <c r="AB97" s="342" t="n">
        <v>-17.9289789162947</v>
      </c>
    </row>
    <row r="98" customFormat="false" ht="15" hidden="false" customHeight="false" outlineLevel="0" collapsed="false">
      <c r="A98" s="62" t="s">
        <v>364</v>
      </c>
      <c r="B98" s="62" t="s">
        <v>838</v>
      </c>
      <c r="C98" s="62" t="s">
        <v>840</v>
      </c>
      <c r="D98" s="62" t="s">
        <v>839</v>
      </c>
      <c r="E98" s="342" t="n">
        <v>-6.11862868106892</v>
      </c>
      <c r="F98" s="342" t="n">
        <v>-6.18782440265355</v>
      </c>
      <c r="G98" s="342" t="n">
        <v>-6.21293962352729</v>
      </c>
      <c r="H98" s="342" t="n">
        <v>-6.26134594272214</v>
      </c>
      <c r="I98" s="342" t="n">
        <v>-6.67464043175368</v>
      </c>
      <c r="J98" s="342" t="n">
        <v>-7.33239797544164</v>
      </c>
      <c r="K98" s="342" t="n">
        <v>-8.23746091935042</v>
      </c>
      <c r="L98" s="342" t="n">
        <v>-9.52398991812392</v>
      </c>
      <c r="M98" s="342" t="n">
        <v>-11.0976964273017</v>
      </c>
      <c r="N98" s="342" t="n">
        <v>-11.9858169030215</v>
      </c>
      <c r="O98" s="342" t="n">
        <v>-12.5628114201907</v>
      </c>
      <c r="P98" s="342" t="n">
        <v>-13.4754864410297</v>
      </c>
      <c r="Q98" s="342" t="n">
        <v>-14.4032993273058</v>
      </c>
      <c r="R98" s="342" t="n">
        <v>-15.1382538223639</v>
      </c>
      <c r="S98" s="342" t="n">
        <v>-16.0789117419936</v>
      </c>
      <c r="T98" s="342" t="n">
        <v>-16.9231352728374</v>
      </c>
      <c r="U98" s="342" t="n">
        <v>-17.5343998144942</v>
      </c>
      <c r="V98" s="342" t="n">
        <v>-18.271955897063</v>
      </c>
      <c r="W98" s="342" t="n">
        <v>-18.9535458730243</v>
      </c>
      <c r="X98" s="342" t="n">
        <v>-19.8635710931762</v>
      </c>
      <c r="Y98" s="342" t="n">
        <v>-20.4811619942352</v>
      </c>
      <c r="Z98" s="342" t="n">
        <v>-21.2037904460446</v>
      </c>
      <c r="AA98" s="342" t="n">
        <v>-21.8016057716955</v>
      </c>
      <c r="AB98" s="342" t="n">
        <v>-22.0763024487761</v>
      </c>
    </row>
    <row r="99" customFormat="false" ht="15" hidden="false" customHeight="false" outlineLevel="0" collapsed="false">
      <c r="A99" s="62" t="s">
        <v>364</v>
      </c>
      <c r="B99" s="62" t="s">
        <v>845</v>
      </c>
      <c r="C99" s="62" t="s">
        <v>846</v>
      </c>
      <c r="D99" s="62" t="s">
        <v>686</v>
      </c>
      <c r="E99" s="342" t="n">
        <v>-5.84140200777917</v>
      </c>
      <c r="F99" s="342" t="n">
        <v>-5.90746256612696</v>
      </c>
      <c r="G99" s="342" t="n">
        <v>-5.93143985079069</v>
      </c>
      <c r="H99" s="342" t="n">
        <v>-5.97765294605644</v>
      </c>
      <c r="I99" s="342" t="n">
        <v>-6.37222162866053</v>
      </c>
      <c r="J99" s="342" t="n">
        <v>-7.00017708021761</v>
      </c>
      <c r="K99" s="342" t="n">
        <v>-7.8642328635131</v>
      </c>
      <c r="L99" s="342" t="n">
        <v>-9.09247099794239</v>
      </c>
      <c r="M99" s="342" t="n">
        <v>-10.5948750236693</v>
      </c>
      <c r="N99" s="342" t="n">
        <v>-11.4427559787714</v>
      </c>
      <c r="O99" s="342" t="n">
        <v>-11.9936076657675</v>
      </c>
      <c r="P99" s="342" t="n">
        <v>-12.8649306332281</v>
      </c>
      <c r="Q99" s="342" t="n">
        <v>-13.7507055902058</v>
      </c>
      <c r="R99" s="342" t="n">
        <v>-14.4523603051491</v>
      </c>
      <c r="S99" s="342" t="n">
        <v>-15.3503983046373</v>
      </c>
      <c r="T99" s="342" t="n">
        <v>-16.156371225227</v>
      </c>
      <c r="U99" s="342" t="n">
        <v>-16.7399402089057</v>
      </c>
      <c r="V99" s="342" t="n">
        <v>-17.4440786369977</v>
      </c>
      <c r="W99" s="342" t="n">
        <v>-18.0947867060102</v>
      </c>
      <c r="X99" s="342" t="n">
        <v>-18.9635799316185</v>
      </c>
      <c r="Y99" s="342" t="n">
        <v>-19.553188636032</v>
      </c>
      <c r="Z99" s="342" t="n">
        <v>-20.2430757838398</v>
      </c>
      <c r="AA99" s="342" t="n">
        <v>-20.8138049170429</v>
      </c>
      <c r="AB99" s="342" t="n">
        <v>-21.0760554644562</v>
      </c>
    </row>
    <row r="100" customFormat="false" ht="15" hidden="false" customHeight="false" outlineLevel="0" collapsed="false">
      <c r="A100" s="62" t="s">
        <v>364</v>
      </c>
      <c r="B100" s="62" t="s">
        <v>847</v>
      </c>
      <c r="C100" s="62" t="s">
        <v>848</v>
      </c>
      <c r="D100" s="62" t="s">
        <v>439</v>
      </c>
      <c r="E100" s="342" t="n">
        <v>-2.30818391365834</v>
      </c>
      <c r="F100" s="342" t="n">
        <v>-2.33428722205975</v>
      </c>
      <c r="G100" s="342" t="n">
        <v>-2.34376165690952</v>
      </c>
      <c r="H100" s="342" t="n">
        <v>-2.36202239687412</v>
      </c>
      <c r="I100" s="342" t="n">
        <v>-2.51793309858705</v>
      </c>
      <c r="J100" s="342" t="n">
        <v>-2.76606474058803</v>
      </c>
      <c r="K100" s="342" t="n">
        <v>-3.10748956580125</v>
      </c>
      <c r="L100" s="342" t="n">
        <v>-3.59281817360053</v>
      </c>
      <c r="M100" s="342" t="n">
        <v>-4.18648127012773</v>
      </c>
      <c r="N100" s="342" t="n">
        <v>-4.52151473960264</v>
      </c>
      <c r="O100" s="342" t="n">
        <v>-4.73917943739997</v>
      </c>
      <c r="P100" s="342" t="n">
        <v>-5.08347583309664</v>
      </c>
      <c r="Q100" s="342" t="n">
        <v>-5.43348281842219</v>
      </c>
      <c r="R100" s="342" t="n">
        <v>-5.71073614284975</v>
      </c>
      <c r="S100" s="342" t="n">
        <v>-6.06558877266568</v>
      </c>
      <c r="T100" s="342" t="n">
        <v>-6.38406261296499</v>
      </c>
      <c r="U100" s="342" t="n">
        <v>-6.61465529240105</v>
      </c>
      <c r="V100" s="342" t="n">
        <v>-6.8928900364824</v>
      </c>
      <c r="W100" s="342" t="n">
        <v>-7.15001219574862</v>
      </c>
      <c r="X100" s="342" t="n">
        <v>-7.49330898391246</v>
      </c>
      <c r="Y100" s="342" t="n">
        <v>-7.72628821134242</v>
      </c>
      <c r="Z100" s="342" t="n">
        <v>-7.99889167446462</v>
      </c>
      <c r="AA100" s="342" t="n">
        <v>-8.22441078829402</v>
      </c>
      <c r="AB100" s="342" t="n">
        <v>-8.32803702290024</v>
      </c>
    </row>
    <row r="101" customFormat="false" ht="15" hidden="false" customHeight="false" outlineLevel="0" collapsed="false">
      <c r="A101" s="62" t="s">
        <v>364</v>
      </c>
      <c r="B101" s="62" t="s">
        <v>849</v>
      </c>
      <c r="C101" s="62" t="s">
        <v>850</v>
      </c>
      <c r="D101" s="62" t="s">
        <v>439</v>
      </c>
      <c r="E101" s="342" t="n">
        <v>-0.281893484196841</v>
      </c>
      <c r="F101" s="342" t="n">
        <v>-0.285081424512513</v>
      </c>
      <c r="G101" s="342" t="n">
        <v>-0.286238516646634</v>
      </c>
      <c r="H101" s="342" t="n">
        <v>-0.288468661126099</v>
      </c>
      <c r="I101" s="342" t="n">
        <v>-0.307509696231387</v>
      </c>
      <c r="J101" s="342" t="n">
        <v>-0.337813474318238</v>
      </c>
      <c r="K101" s="342" t="n">
        <v>-0.379510946084301</v>
      </c>
      <c r="L101" s="342" t="n">
        <v>-0.4387830740215</v>
      </c>
      <c r="M101" s="342" t="n">
        <v>-0.511285857586047</v>
      </c>
      <c r="N101" s="342" t="n">
        <v>-0.552202766968345</v>
      </c>
      <c r="O101" s="342" t="n">
        <v>-0.578785683384001</v>
      </c>
      <c r="P101" s="342" t="n">
        <v>-0.620833853811427</v>
      </c>
      <c r="Q101" s="342" t="n">
        <v>-0.663579446137418</v>
      </c>
      <c r="R101" s="342" t="n">
        <v>-0.697439791998754</v>
      </c>
      <c r="S101" s="342" t="n">
        <v>-0.740777172353632</v>
      </c>
      <c r="T101" s="342" t="n">
        <v>-0.779671690219512</v>
      </c>
      <c r="U101" s="342" t="n">
        <v>-0.807833472931831</v>
      </c>
      <c r="V101" s="342" t="n">
        <v>-0.841813677442224</v>
      </c>
      <c r="W101" s="342" t="n">
        <v>-0.873215447860462</v>
      </c>
      <c r="X101" s="342" t="n">
        <v>-0.915141538392698</v>
      </c>
      <c r="Y101" s="342" t="n">
        <v>-0.943594785023997</v>
      </c>
      <c r="Z101" s="342" t="n">
        <v>-0.976887253431269</v>
      </c>
      <c r="AA101" s="342" t="n">
        <v>-1.00442941260419</v>
      </c>
      <c r="AB101" s="342" t="n">
        <v>-1.01708505938974</v>
      </c>
    </row>
    <row r="102" customFormat="false" ht="15" hidden="false" customHeight="false" outlineLevel="0" collapsed="false">
      <c r="A102" s="62" t="s">
        <v>364</v>
      </c>
      <c r="B102" s="62" t="s">
        <v>853</v>
      </c>
      <c r="C102" s="62" t="s">
        <v>854</v>
      </c>
      <c r="D102" s="62" t="s">
        <v>395</v>
      </c>
      <c r="E102" s="342" t="n">
        <v>-8.92912253818895</v>
      </c>
      <c r="F102" s="342" t="n">
        <v>-9.03010220362595</v>
      </c>
      <c r="G102" s="342" t="n">
        <v>-9.06675369801213</v>
      </c>
      <c r="H102" s="342" t="n">
        <v>-9.13739468282149</v>
      </c>
      <c r="I102" s="342" t="n">
        <v>-9.74052936042316</v>
      </c>
      <c r="J102" s="342" t="n">
        <v>-10.7004172722652</v>
      </c>
      <c r="K102" s="342" t="n">
        <v>-12.0212063497164</v>
      </c>
      <c r="L102" s="342" t="n">
        <v>-13.8986817903367</v>
      </c>
      <c r="M102" s="342" t="n">
        <v>-16.1952451204617</v>
      </c>
      <c r="N102" s="342" t="n">
        <v>-17.4913094789532</v>
      </c>
      <c r="O102" s="342" t="n">
        <v>-18.3333371646023</v>
      </c>
      <c r="P102" s="342" t="n">
        <v>-19.6652348043185</v>
      </c>
      <c r="Q102" s="342" t="n">
        <v>-21.0192236449393</v>
      </c>
      <c r="R102" s="342" t="n">
        <v>-22.0917676884554</v>
      </c>
      <c r="S102" s="342" t="n">
        <v>-23.4645017222886</v>
      </c>
      <c r="T102" s="342" t="n">
        <v>-24.69650577899</v>
      </c>
      <c r="U102" s="342" t="n">
        <v>-25.5885448747095</v>
      </c>
      <c r="V102" s="342" t="n">
        <v>-26.6648855031936</v>
      </c>
      <c r="W102" s="342" t="n">
        <v>-27.6595528924715</v>
      </c>
      <c r="X102" s="342" t="n">
        <v>-28.9875835880946</v>
      </c>
      <c r="Y102" s="342" t="n">
        <v>-29.8888549548452</v>
      </c>
      <c r="Z102" s="342" t="n">
        <v>-30.9434111850266</v>
      </c>
      <c r="AA102" s="342" t="n">
        <v>-31.8158233832794</v>
      </c>
      <c r="AB102" s="342" t="n">
        <v>-32.2166975690385</v>
      </c>
    </row>
    <row r="103" customFormat="false" ht="15" hidden="false" customHeight="false" outlineLevel="0" collapsed="false">
      <c r="A103" s="62" t="s">
        <v>364</v>
      </c>
      <c r="B103" s="62" t="s">
        <v>855</v>
      </c>
      <c r="C103" s="62" t="s">
        <v>856</v>
      </c>
      <c r="D103" s="62" t="s">
        <v>409</v>
      </c>
      <c r="E103" s="342" t="n">
        <v>-0.795253704119166</v>
      </c>
      <c r="F103" s="342" t="n">
        <v>-0.80424724773289</v>
      </c>
      <c r="G103" s="342" t="n">
        <v>-0.807511536754287</v>
      </c>
      <c r="H103" s="342" t="n">
        <v>-0.813803028957692</v>
      </c>
      <c r="I103" s="342" t="n">
        <v>-0.867519963000657</v>
      </c>
      <c r="J103" s="342" t="n">
        <v>-0.953010380918744</v>
      </c>
      <c r="K103" s="342" t="n">
        <v>-1.07064370958132</v>
      </c>
      <c r="L103" s="342" t="n">
        <v>-1.23785714988975</v>
      </c>
      <c r="M103" s="342" t="n">
        <v>-1.44239578033356</v>
      </c>
      <c r="N103" s="342" t="n">
        <v>-1.5578270533908</v>
      </c>
      <c r="O103" s="342" t="n">
        <v>-1.63282049570491</v>
      </c>
      <c r="P103" s="342" t="n">
        <v>-1.75144318533223</v>
      </c>
      <c r="Q103" s="342" t="n">
        <v>-1.87203338176357</v>
      </c>
      <c r="R103" s="342" t="n">
        <v>-1.96755728344474</v>
      </c>
      <c r="S103" s="342" t="n">
        <v>-2.089816981473</v>
      </c>
      <c r="T103" s="342" t="n">
        <v>-2.19954285715578</v>
      </c>
      <c r="U103" s="342" t="n">
        <v>-2.27899046155991</v>
      </c>
      <c r="V103" s="342" t="n">
        <v>-2.37485249817494</v>
      </c>
      <c r="W103" s="342" t="n">
        <v>-2.46344047782319</v>
      </c>
      <c r="X103" s="342" t="n">
        <v>-2.5817187661277</v>
      </c>
      <c r="Y103" s="342" t="n">
        <v>-2.66198862352517</v>
      </c>
      <c r="Z103" s="342" t="n">
        <v>-2.755910478071</v>
      </c>
      <c r="AA103" s="342" t="n">
        <v>-2.83361005372494</v>
      </c>
      <c r="AB103" s="342" t="n">
        <v>-2.86931307826595</v>
      </c>
    </row>
    <row r="104" customFormat="false" ht="15" hidden="false" customHeight="false" outlineLevel="0" collapsed="false">
      <c r="A104" s="62" t="s">
        <v>364</v>
      </c>
      <c r="B104" s="62" t="s">
        <v>857</v>
      </c>
      <c r="C104" s="62" t="s">
        <v>858</v>
      </c>
      <c r="D104" s="62" t="s">
        <v>477</v>
      </c>
      <c r="E104" s="342" t="n">
        <v>-10.3980816564232</v>
      </c>
      <c r="F104" s="342" t="n">
        <v>-10.5156738164996</v>
      </c>
      <c r="G104" s="342" t="n">
        <v>-10.5583549679596</v>
      </c>
      <c r="H104" s="342" t="n">
        <v>-10.6406173319485</v>
      </c>
      <c r="I104" s="342" t="n">
        <v>-11.3429756656705</v>
      </c>
      <c r="J104" s="342" t="n">
        <v>-12.4607778736321</v>
      </c>
      <c r="K104" s="342" t="n">
        <v>-13.9988542769418</v>
      </c>
      <c r="L104" s="342" t="n">
        <v>-16.1851993355974</v>
      </c>
      <c r="M104" s="342" t="n">
        <v>-18.8595778015278</v>
      </c>
      <c r="N104" s="342" t="n">
        <v>-20.3688619415916</v>
      </c>
      <c r="O104" s="342" t="n">
        <v>-21.3494143525258</v>
      </c>
      <c r="P104" s="342" t="n">
        <v>-22.9004268239679</v>
      </c>
      <c r="Q104" s="342" t="n">
        <v>-24.4771647919426</v>
      </c>
      <c r="R104" s="342" t="n">
        <v>-25.7261565598227</v>
      </c>
      <c r="S104" s="342" t="n">
        <v>-27.3247235539816</v>
      </c>
      <c r="T104" s="342" t="n">
        <v>-28.7594086227369</v>
      </c>
      <c r="U104" s="342" t="n">
        <v>-29.7981999841884</v>
      </c>
      <c r="V104" s="342" t="n">
        <v>-31.0516129256323</v>
      </c>
      <c r="W104" s="342" t="n">
        <v>-32.2099162964796</v>
      </c>
      <c r="X104" s="342" t="n">
        <v>-33.7564256602234</v>
      </c>
      <c r="Y104" s="342" t="n">
        <v>-34.8059681237732</v>
      </c>
      <c r="Z104" s="342" t="n">
        <v>-36.0340128443847</v>
      </c>
      <c r="AA104" s="342" t="n">
        <v>-37.0499484233506</v>
      </c>
      <c r="AB104" s="342" t="n">
        <v>-37.5167717309766</v>
      </c>
    </row>
    <row r="105" customFormat="false" ht="15" hidden="false" customHeight="false" outlineLevel="0" collapsed="false">
      <c r="A105" s="62" t="s">
        <v>364</v>
      </c>
      <c r="B105" s="62" t="s">
        <v>863</v>
      </c>
      <c r="C105" s="62" t="s">
        <v>865</v>
      </c>
      <c r="D105" s="62" t="s">
        <v>864</v>
      </c>
      <c r="E105" s="342" t="n">
        <v>-1.58418874891245</v>
      </c>
      <c r="F105" s="342" t="n">
        <v>-1.60210437826686</v>
      </c>
      <c r="G105" s="342" t="n">
        <v>-1.60860702002019</v>
      </c>
      <c r="H105" s="342" t="n">
        <v>-1.62114001560497</v>
      </c>
      <c r="I105" s="342" t="n">
        <v>-1.72814707774898</v>
      </c>
      <c r="J105" s="342" t="n">
        <v>-1.89844865258498</v>
      </c>
      <c r="K105" s="342" t="n">
        <v>-2.13278065858398</v>
      </c>
      <c r="L105" s="342" t="n">
        <v>-2.46587895090436</v>
      </c>
      <c r="M105" s="342" t="n">
        <v>-2.87333105755748</v>
      </c>
      <c r="N105" s="342" t="n">
        <v>-3.10327644869835</v>
      </c>
      <c r="O105" s="342" t="n">
        <v>-3.25266747566355</v>
      </c>
      <c r="P105" s="342" t="n">
        <v>-3.48897034266053</v>
      </c>
      <c r="Q105" s="342" t="n">
        <v>-3.72919259051195</v>
      </c>
      <c r="R105" s="342" t="n">
        <v>-3.91948141219452</v>
      </c>
      <c r="S105" s="342" t="n">
        <v>-4.16302939827567</v>
      </c>
      <c r="T105" s="342" t="n">
        <v>-4.38160932669457</v>
      </c>
      <c r="U105" s="342" t="n">
        <v>-4.53987328745722</v>
      </c>
      <c r="V105" s="342" t="n">
        <v>-4.73083569236871</v>
      </c>
      <c r="W105" s="342" t="n">
        <v>-4.90730777910118</v>
      </c>
      <c r="X105" s="342" t="n">
        <v>-5.14292457988071</v>
      </c>
      <c r="Y105" s="342" t="n">
        <v>-5.30282651344885</v>
      </c>
      <c r="Z105" s="342" t="n">
        <v>-5.48992396986786</v>
      </c>
      <c r="AA105" s="342" t="n">
        <v>-5.64470576202887</v>
      </c>
      <c r="AB105" s="342" t="n">
        <v>-5.71582813403048</v>
      </c>
    </row>
    <row r="106" customFormat="false" ht="15" hidden="false" customHeight="false" outlineLevel="0" collapsed="false">
      <c r="A106" s="62" t="s">
        <v>364</v>
      </c>
      <c r="B106" s="62" t="s">
        <v>868</v>
      </c>
      <c r="C106" s="62" t="s">
        <v>869</v>
      </c>
      <c r="D106" s="62" t="s">
        <v>420</v>
      </c>
      <c r="E106" s="342" t="n">
        <v>-10.190695757264</v>
      </c>
      <c r="F106" s="342" t="n">
        <v>-10.3059425851284</v>
      </c>
      <c r="G106" s="342" t="n">
        <v>-10.3477724767825</v>
      </c>
      <c r="H106" s="342" t="n">
        <v>-10.4283941482969</v>
      </c>
      <c r="I106" s="342" t="n">
        <v>-11.1167442043978</v>
      </c>
      <c r="J106" s="342" t="n">
        <v>-12.2122522600686</v>
      </c>
      <c r="K106" s="342" t="n">
        <v>-13.719652297447</v>
      </c>
      <c r="L106" s="342" t="n">
        <v>-15.8623915112128</v>
      </c>
      <c r="M106" s="342" t="n">
        <v>-18.483430486151</v>
      </c>
      <c r="N106" s="342" t="n">
        <v>-19.9626125113424</v>
      </c>
      <c r="O106" s="342" t="n">
        <v>-20.9236081665083</v>
      </c>
      <c r="P106" s="342" t="n">
        <v>-22.4436862669168</v>
      </c>
      <c r="Q106" s="342" t="n">
        <v>-23.9889767783287</v>
      </c>
      <c r="R106" s="342" t="n">
        <v>-25.213057866587</v>
      </c>
      <c r="S106" s="342" t="n">
        <v>-26.7797420323161</v>
      </c>
      <c r="T106" s="342" t="n">
        <v>-28.1858128371308</v>
      </c>
      <c r="U106" s="342" t="n">
        <v>-29.2038858884505</v>
      </c>
      <c r="V106" s="342" t="n">
        <v>-30.4322999715984</v>
      </c>
      <c r="W106" s="342" t="n">
        <v>-31.5675014094161</v>
      </c>
      <c r="X106" s="342" t="n">
        <v>-33.0831662149466</v>
      </c>
      <c r="Y106" s="342" t="n">
        <v>-34.1117759416032</v>
      </c>
      <c r="Z106" s="342" t="n">
        <v>-35.3153277637159</v>
      </c>
      <c r="AA106" s="342" t="n">
        <v>-36.3110008826923</v>
      </c>
      <c r="AB106" s="342" t="n">
        <v>-36.7685135718216</v>
      </c>
    </row>
    <row r="107" customFormat="false" ht="15" hidden="false" customHeight="false" outlineLevel="0" collapsed="false">
      <c r="A107" s="62" t="s">
        <v>364</v>
      </c>
      <c r="B107" s="62" t="s">
        <v>870</v>
      </c>
      <c r="C107" s="62" t="s">
        <v>872</v>
      </c>
      <c r="D107" s="62" t="s">
        <v>871</v>
      </c>
      <c r="E107" s="342" t="n">
        <v>-0.472882397100626</v>
      </c>
      <c r="F107" s="342" t="n">
        <v>-0.478230235709183</v>
      </c>
      <c r="G107" s="342" t="n">
        <v>-0.480171282709998</v>
      </c>
      <c r="H107" s="342" t="n">
        <v>-0.483912398154133</v>
      </c>
      <c r="I107" s="342" t="n">
        <v>-0.5158541450502</v>
      </c>
      <c r="J107" s="342" t="n">
        <v>-0.566689386112065</v>
      </c>
      <c r="K107" s="342" t="n">
        <v>-0.63663779395821</v>
      </c>
      <c r="L107" s="342" t="n">
        <v>-0.736068066424622</v>
      </c>
      <c r="M107" s="342" t="n">
        <v>-0.857693048946494</v>
      </c>
      <c r="N107" s="342" t="n">
        <v>-0.926332046565678</v>
      </c>
      <c r="O107" s="342" t="n">
        <v>-0.970925461955809</v>
      </c>
      <c r="P107" s="342" t="n">
        <v>-1.04146217436713</v>
      </c>
      <c r="Q107" s="342" t="n">
        <v>-1.11316882704905</v>
      </c>
      <c r="R107" s="342" t="n">
        <v>-1.1699702872289</v>
      </c>
      <c r="S107" s="342" t="n">
        <v>-1.24266967708768</v>
      </c>
      <c r="T107" s="342" t="n">
        <v>-1.3079160693372</v>
      </c>
      <c r="U107" s="342" t="n">
        <v>-1.35515806697886</v>
      </c>
      <c r="V107" s="342" t="n">
        <v>-1.41216059262654</v>
      </c>
      <c r="W107" s="342" t="n">
        <v>-1.464837739496</v>
      </c>
      <c r="X107" s="342" t="n">
        <v>-1.53516966025121</v>
      </c>
      <c r="Y107" s="342" t="n">
        <v>-1.58290059490065</v>
      </c>
      <c r="Z107" s="342" t="n">
        <v>-1.6387494284084</v>
      </c>
      <c r="AA107" s="342" t="n">
        <v>-1.68495199420422</v>
      </c>
      <c r="AB107" s="342" t="n">
        <v>-1.70618211453091</v>
      </c>
    </row>
    <row r="108" customFormat="false" ht="15" hidden="false" customHeight="false" outlineLevel="0" collapsed="false">
      <c r="A108" s="62" t="s">
        <v>364</v>
      </c>
      <c r="B108" s="62" t="s">
        <v>875</v>
      </c>
      <c r="C108" s="62" t="s">
        <v>877</v>
      </c>
      <c r="D108" s="62" t="s">
        <v>876</v>
      </c>
      <c r="E108" s="342" t="n">
        <v>-7.2309739090196</v>
      </c>
      <c r="F108" s="342" t="n">
        <v>-7.31274917002577</v>
      </c>
      <c r="G108" s="342" t="n">
        <v>-7.34243024994147</v>
      </c>
      <c r="H108" s="342" t="n">
        <v>-7.39963666813982</v>
      </c>
      <c r="I108" s="342" t="n">
        <v>-7.88806664529715</v>
      </c>
      <c r="J108" s="342" t="n">
        <v>-8.66540220278641</v>
      </c>
      <c r="K108" s="342" t="n">
        <v>-9.73500241462366</v>
      </c>
      <c r="L108" s="342" t="n">
        <v>-11.2554178717851</v>
      </c>
      <c r="M108" s="342" t="n">
        <v>-13.1152187032241</v>
      </c>
      <c r="N108" s="342" t="n">
        <v>-14.1647963655958</v>
      </c>
      <c r="O108" s="342" t="n">
        <v>-14.8466864616898</v>
      </c>
      <c r="P108" s="342" t="n">
        <v>-15.9252825993373</v>
      </c>
      <c r="Q108" s="342" t="n">
        <v>-17.0217686132496</v>
      </c>
      <c r="R108" s="342" t="n">
        <v>-17.8903352570345</v>
      </c>
      <c r="S108" s="342" t="n">
        <v>-19.0020014862992</v>
      </c>
      <c r="T108" s="342" t="n">
        <v>-19.999701893222</v>
      </c>
      <c r="U108" s="342" t="n">
        <v>-20.7220921840244</v>
      </c>
      <c r="V108" s="342" t="n">
        <v>-21.5937333748021</v>
      </c>
      <c r="W108" s="342" t="n">
        <v>-22.3992340171395</v>
      </c>
      <c r="X108" s="342" t="n">
        <v>-23.4746986296316</v>
      </c>
      <c r="Y108" s="342" t="n">
        <v>-24.2045653897805</v>
      </c>
      <c r="Z108" s="342" t="n">
        <v>-25.058565158898</v>
      </c>
      <c r="AA108" s="342" t="n">
        <v>-25.7650612134091</v>
      </c>
      <c r="AB108" s="342" t="n">
        <v>-26.0896967826519</v>
      </c>
    </row>
    <row r="109" customFormat="false" ht="15" hidden="false" customHeight="false" outlineLevel="0" collapsed="false">
      <c r="A109" s="62" t="s">
        <v>364</v>
      </c>
      <c r="B109" s="62" t="s">
        <v>878</v>
      </c>
      <c r="C109" s="62" t="s">
        <v>879</v>
      </c>
      <c r="D109" s="62" t="s">
        <v>409</v>
      </c>
      <c r="E109" s="342" t="n">
        <v>-2.28530236399914</v>
      </c>
      <c r="F109" s="342" t="n">
        <v>-2.31114690439513</v>
      </c>
      <c r="G109" s="342" t="n">
        <v>-2.32052741702743</v>
      </c>
      <c r="H109" s="342" t="n">
        <v>-2.33860713414293</v>
      </c>
      <c r="I109" s="342" t="n">
        <v>-2.49297225777495</v>
      </c>
      <c r="J109" s="342" t="n">
        <v>-2.73864411463712</v>
      </c>
      <c r="K109" s="342" t="n">
        <v>-3.07668431826677</v>
      </c>
      <c r="L109" s="342" t="n">
        <v>-3.557201753709</v>
      </c>
      <c r="M109" s="342" t="n">
        <v>-4.1449797335678</v>
      </c>
      <c r="N109" s="342" t="n">
        <v>-4.47669194041544</v>
      </c>
      <c r="O109" s="342" t="n">
        <v>-4.69219887878891</v>
      </c>
      <c r="P109" s="342" t="n">
        <v>-5.03308218637375</v>
      </c>
      <c r="Q109" s="342" t="n">
        <v>-5.37961947321972</v>
      </c>
      <c r="R109" s="342" t="n">
        <v>-5.65412432267805</v>
      </c>
      <c r="S109" s="342" t="n">
        <v>-6.00545921804362</v>
      </c>
      <c r="T109" s="342" t="n">
        <v>-6.32077595506843</v>
      </c>
      <c r="U109" s="342" t="n">
        <v>-6.54908271707203</v>
      </c>
      <c r="V109" s="342" t="n">
        <v>-6.82455925714895</v>
      </c>
      <c r="W109" s="342" t="n">
        <v>-7.07913250624345</v>
      </c>
      <c r="X109" s="342" t="n">
        <v>-7.41902611563123</v>
      </c>
      <c r="Y109" s="342" t="n">
        <v>-7.64969576723819</v>
      </c>
      <c r="Z109" s="342" t="n">
        <v>-7.91959685051891</v>
      </c>
      <c r="AA109" s="342" t="n">
        <v>-8.14288034232025</v>
      </c>
      <c r="AB109" s="342" t="n">
        <v>-8.24547930660407</v>
      </c>
    </row>
    <row r="110" customFormat="false" ht="15" hidden="false" customHeight="false" outlineLevel="0" collapsed="false">
      <c r="A110" s="62" t="s">
        <v>364</v>
      </c>
      <c r="B110" s="62" t="s">
        <v>882</v>
      </c>
      <c r="C110" s="62" t="s">
        <v>883</v>
      </c>
      <c r="D110" s="62" t="s">
        <v>876</v>
      </c>
      <c r="E110" s="342" t="n">
        <v>-5.40718491092129</v>
      </c>
      <c r="F110" s="342" t="n">
        <v>-5.46833489748779</v>
      </c>
      <c r="G110" s="342" t="n">
        <v>-5.49052984515035</v>
      </c>
      <c r="H110" s="342" t="n">
        <v>-5.53330771783829</v>
      </c>
      <c r="I110" s="342" t="n">
        <v>-5.89854637528006</v>
      </c>
      <c r="J110" s="342" t="n">
        <v>-6.47982313689797</v>
      </c>
      <c r="K110" s="342" t="n">
        <v>-7.2796498544236</v>
      </c>
      <c r="L110" s="342" t="n">
        <v>-8.41658764755267</v>
      </c>
      <c r="M110" s="342" t="n">
        <v>-9.80731137572603</v>
      </c>
      <c r="N110" s="342" t="n">
        <v>-10.5921656111613</v>
      </c>
      <c r="O110" s="342" t="n">
        <v>-11.1020700700762</v>
      </c>
      <c r="P110" s="342" t="n">
        <v>-11.9086237700129</v>
      </c>
      <c r="Q110" s="342" t="n">
        <v>-12.7285551795381</v>
      </c>
      <c r="R110" s="342" t="n">
        <v>-13.3780528142268</v>
      </c>
      <c r="S110" s="342" t="n">
        <v>-14.20933570039</v>
      </c>
      <c r="T110" s="342" t="n">
        <v>-14.9553971097949</v>
      </c>
      <c r="U110" s="342" t="n">
        <v>-15.4955868448665</v>
      </c>
      <c r="V110" s="342" t="n">
        <v>-16.1473835673842</v>
      </c>
      <c r="W110" s="342" t="n">
        <v>-16.749721644355</v>
      </c>
      <c r="X110" s="342" t="n">
        <v>-17.553933649275</v>
      </c>
      <c r="Y110" s="342" t="n">
        <v>-18.0997141460815</v>
      </c>
      <c r="Z110" s="342" t="n">
        <v>-18.7383189486438</v>
      </c>
      <c r="AA110" s="342" t="n">
        <v>-19.2666232757847</v>
      </c>
      <c r="AB110" s="342" t="n">
        <v>-19.5093795868493</v>
      </c>
    </row>
    <row r="111" customFormat="false" ht="15" hidden="false" customHeight="false" outlineLevel="0" collapsed="false">
      <c r="A111" s="62" t="s">
        <v>364</v>
      </c>
      <c r="B111" s="62" t="s">
        <v>888</v>
      </c>
      <c r="C111" s="62" t="s">
        <v>889</v>
      </c>
      <c r="D111" s="62" t="s">
        <v>446</v>
      </c>
      <c r="E111" s="342" t="n">
        <v>-6.58560224253317</v>
      </c>
      <c r="F111" s="342" t="n">
        <v>-6.66007897955945</v>
      </c>
      <c r="G111" s="342" t="n">
        <v>-6.68711099335359</v>
      </c>
      <c r="H111" s="342" t="n">
        <v>-6.7392116814095</v>
      </c>
      <c r="I111" s="342" t="n">
        <v>-7.18404879372096</v>
      </c>
      <c r="J111" s="342" t="n">
        <v>-7.89200637384948</v>
      </c>
      <c r="K111" s="342" t="n">
        <v>-8.86614369508958</v>
      </c>
      <c r="L111" s="342" t="n">
        <v>-10.2508605493123</v>
      </c>
      <c r="M111" s="342" t="n">
        <v>-11.9446722931097</v>
      </c>
      <c r="N111" s="342" t="n">
        <v>-12.9005740974857</v>
      </c>
      <c r="O111" s="342" t="n">
        <v>-13.5216048192805</v>
      </c>
      <c r="P111" s="342" t="n">
        <v>-14.5039351709388</v>
      </c>
      <c r="Q111" s="342" t="n">
        <v>-15.5025587094804</v>
      </c>
      <c r="R111" s="342" t="n">
        <v>-16.2936049100433</v>
      </c>
      <c r="S111" s="342" t="n">
        <v>-17.3060538145072</v>
      </c>
      <c r="T111" s="342" t="n">
        <v>-18.2147084604618</v>
      </c>
      <c r="U111" s="342" t="n">
        <v>-18.8726246940079</v>
      </c>
      <c r="V111" s="342" t="n">
        <v>-19.6664710351639</v>
      </c>
      <c r="W111" s="342" t="n">
        <v>-20.4000799380978</v>
      </c>
      <c r="X111" s="342" t="n">
        <v>-21.3795582563584</v>
      </c>
      <c r="Y111" s="342" t="n">
        <v>-22.0442836768707</v>
      </c>
      <c r="Z111" s="342" t="n">
        <v>-22.8220631109257</v>
      </c>
      <c r="AA111" s="342" t="n">
        <v>-23.4655036846948</v>
      </c>
      <c r="AB111" s="342" t="n">
        <v>-23.7611652041126</v>
      </c>
    </row>
    <row r="112" customFormat="false" ht="15" hidden="false" customHeight="false" outlineLevel="0" collapsed="false">
      <c r="A112" s="62" t="s">
        <v>364</v>
      </c>
      <c r="B112" s="62" t="s">
        <v>890</v>
      </c>
      <c r="C112" s="62" t="s">
        <v>891</v>
      </c>
      <c r="D112" s="62" t="s">
        <v>562</v>
      </c>
      <c r="E112" s="342" t="n">
        <v>-1.3013772762187</v>
      </c>
      <c r="F112" s="342" t="n">
        <v>-1.31609458370304</v>
      </c>
      <c r="G112" s="342" t="n">
        <v>-1.321436365242</v>
      </c>
      <c r="H112" s="342" t="n">
        <v>-1.33173195386311</v>
      </c>
      <c r="I112" s="342" t="n">
        <v>-1.41963597361122</v>
      </c>
      <c r="J112" s="342" t="n">
        <v>-1.55953508585273</v>
      </c>
      <c r="K112" s="342" t="n">
        <v>-1.75203383191893</v>
      </c>
      <c r="L112" s="342" t="n">
        <v>-2.02566697612008</v>
      </c>
      <c r="M112" s="342" t="n">
        <v>-2.36038019328553</v>
      </c>
      <c r="N112" s="342" t="n">
        <v>-2.54927542878534</v>
      </c>
      <c r="O112" s="342" t="n">
        <v>-2.67199697184449</v>
      </c>
      <c r="P112" s="342" t="n">
        <v>-2.86611473819418</v>
      </c>
      <c r="Q112" s="342" t="n">
        <v>-3.06345219233948</v>
      </c>
      <c r="R112" s="342" t="n">
        <v>-3.21977040166027</v>
      </c>
      <c r="S112" s="342" t="n">
        <v>-3.41983987884373</v>
      </c>
      <c r="T112" s="342" t="n">
        <v>-3.59939862907293</v>
      </c>
      <c r="U112" s="342" t="n">
        <v>-3.72940909804152</v>
      </c>
      <c r="V112" s="342" t="n">
        <v>-3.88628064162147</v>
      </c>
      <c r="W112" s="342" t="n">
        <v>-4.03124869780682</v>
      </c>
      <c r="X112" s="342" t="n">
        <v>-4.22480287538845</v>
      </c>
      <c r="Y112" s="342" t="n">
        <v>-4.35615890408886</v>
      </c>
      <c r="Z112" s="342" t="n">
        <v>-4.50985547489785</v>
      </c>
      <c r="AA112" s="342" t="n">
        <v>-4.63700541661345</v>
      </c>
      <c r="AB112" s="342" t="n">
        <v>-4.69543092860955</v>
      </c>
    </row>
    <row r="113" customFormat="false" ht="15" hidden="false" customHeight="false" outlineLevel="0" collapsed="false">
      <c r="A113" s="62" t="s">
        <v>364</v>
      </c>
      <c r="B113" s="62" t="s">
        <v>892</v>
      </c>
      <c r="C113" s="62" t="s">
        <v>894</v>
      </c>
      <c r="D113" s="62" t="s">
        <v>893</v>
      </c>
      <c r="E113" s="342" t="n">
        <v>-7.59879264046457</v>
      </c>
      <c r="F113" s="342" t="n">
        <v>-7.68472757251164</v>
      </c>
      <c r="G113" s="342" t="n">
        <v>-7.71591844312772</v>
      </c>
      <c r="H113" s="342" t="n">
        <v>-7.77603478638415</v>
      </c>
      <c r="I113" s="342" t="n">
        <v>-8.28930978398522</v>
      </c>
      <c r="J113" s="342" t="n">
        <v>-9.10618615330151</v>
      </c>
      <c r="K113" s="342" t="n">
        <v>-10.2301938347302</v>
      </c>
      <c r="L113" s="342" t="n">
        <v>-11.8279484292967</v>
      </c>
      <c r="M113" s="342" t="n">
        <v>-13.7823519506593</v>
      </c>
      <c r="N113" s="342" t="n">
        <v>-14.8853185934344</v>
      </c>
      <c r="O113" s="342" t="n">
        <v>-15.6018944667537</v>
      </c>
      <c r="P113" s="342" t="n">
        <v>-16.7353556707232</v>
      </c>
      <c r="Q113" s="342" t="n">
        <v>-17.8876167572272</v>
      </c>
      <c r="R113" s="342" t="n">
        <v>-18.8003648743672</v>
      </c>
      <c r="S113" s="342" t="n">
        <v>-19.9685783498788</v>
      </c>
      <c r="T113" s="342" t="n">
        <v>-21.0170288912446</v>
      </c>
      <c r="U113" s="342" t="n">
        <v>-21.7761650870543</v>
      </c>
      <c r="V113" s="342" t="n">
        <v>-22.6921441445012</v>
      </c>
      <c r="W113" s="342" t="n">
        <v>-23.5386182750811</v>
      </c>
      <c r="X113" s="342" t="n">
        <v>-24.6687886622666</v>
      </c>
      <c r="Y113" s="342" t="n">
        <v>-25.4357816337972</v>
      </c>
      <c r="Z113" s="342" t="n">
        <v>-26.3332219014815</v>
      </c>
      <c r="AA113" s="342" t="n">
        <v>-27.0756553671644</v>
      </c>
      <c r="AB113" s="342" t="n">
        <v>-27.4168042089985</v>
      </c>
    </row>
    <row r="114" customFormat="false" ht="15" hidden="false" customHeight="false" outlineLevel="0" collapsed="false">
      <c r="A114" s="62" t="s">
        <v>364</v>
      </c>
      <c r="B114" s="62" t="s">
        <v>899</v>
      </c>
      <c r="C114" s="62" t="s">
        <v>900</v>
      </c>
      <c r="D114" s="62" t="s">
        <v>472</v>
      </c>
      <c r="E114" s="342" t="n">
        <v>-5.92003417327918</v>
      </c>
      <c r="F114" s="342" t="n">
        <v>-5.98698398471212</v>
      </c>
      <c r="G114" s="342" t="n">
        <v>-6.01128403192728</v>
      </c>
      <c r="H114" s="342" t="n">
        <v>-6.05811920999958</v>
      </c>
      <c r="I114" s="342" t="n">
        <v>-6.45799925277205</v>
      </c>
      <c r="J114" s="342" t="n">
        <v>-7.09440772586877</v>
      </c>
      <c r="K114" s="342" t="n">
        <v>-7.97009471983301</v>
      </c>
      <c r="L114" s="342" t="n">
        <v>-9.21486638921355</v>
      </c>
      <c r="M114" s="342" t="n">
        <v>-10.7374945463804</v>
      </c>
      <c r="N114" s="342" t="n">
        <v>-11.596788979873</v>
      </c>
      <c r="O114" s="342" t="n">
        <v>-12.1550557807339</v>
      </c>
      <c r="P114" s="342" t="n">
        <v>-13.0381077837394</v>
      </c>
      <c r="Q114" s="342" t="n">
        <v>-13.9358063170983</v>
      </c>
      <c r="R114" s="342" t="n">
        <v>-14.646906132652</v>
      </c>
      <c r="S114" s="342" t="n">
        <v>-15.5570327835473</v>
      </c>
      <c r="T114" s="342" t="n">
        <v>-16.3738550509199</v>
      </c>
      <c r="U114" s="342" t="n">
        <v>-16.9652795618922</v>
      </c>
      <c r="V114" s="342" t="n">
        <v>-17.6788965243051</v>
      </c>
      <c r="W114" s="342" t="n">
        <v>-18.3383638919425</v>
      </c>
      <c r="X114" s="342" t="n">
        <v>-19.2188520997846</v>
      </c>
      <c r="Y114" s="342" t="n">
        <v>-19.8163976332614</v>
      </c>
      <c r="Z114" s="342" t="n">
        <v>-20.5155714763369</v>
      </c>
      <c r="AA114" s="342" t="n">
        <v>-21.0939832972917</v>
      </c>
      <c r="AB114" s="342" t="n">
        <v>-21.3597640466016</v>
      </c>
    </row>
    <row r="115" customFormat="false" ht="15" hidden="false" customHeight="false" outlineLevel="0" collapsed="false">
      <c r="A115" s="62" t="s">
        <v>364</v>
      </c>
      <c r="B115" s="62" t="s">
        <v>901</v>
      </c>
      <c r="C115" s="62" t="s">
        <v>902</v>
      </c>
      <c r="D115" s="62" t="s">
        <v>409</v>
      </c>
      <c r="E115" s="342" t="n">
        <v>-2.87234375078705</v>
      </c>
      <c r="F115" s="342" t="n">
        <v>-2.90482715660145</v>
      </c>
      <c r="G115" s="342" t="n">
        <v>-2.91661730623899</v>
      </c>
      <c r="H115" s="342" t="n">
        <v>-2.93934128503968</v>
      </c>
      <c r="I115" s="342" t="n">
        <v>-3.13335924309578</v>
      </c>
      <c r="J115" s="342" t="n">
        <v>-3.44213852496178</v>
      </c>
      <c r="K115" s="342" t="n">
        <v>-3.86701344816943</v>
      </c>
      <c r="L115" s="342" t="n">
        <v>-4.47096471281584</v>
      </c>
      <c r="M115" s="342" t="n">
        <v>-5.20972927801903</v>
      </c>
      <c r="N115" s="342" t="n">
        <v>-5.62665068824821</v>
      </c>
      <c r="O115" s="342" t="n">
        <v>-5.89751638087588</v>
      </c>
      <c r="P115" s="342" t="n">
        <v>-6.32596473576907</v>
      </c>
      <c r="Q115" s="342" t="n">
        <v>-6.76151944658855</v>
      </c>
      <c r="R115" s="342" t="n">
        <v>-7.10653825080603</v>
      </c>
      <c r="S115" s="342" t="n">
        <v>-7.54812296494897</v>
      </c>
      <c r="T115" s="342" t="n">
        <v>-7.94443728789346</v>
      </c>
      <c r="U115" s="342" t="n">
        <v>-8.2313907831657</v>
      </c>
      <c r="V115" s="342" t="n">
        <v>-8.57763088287562</v>
      </c>
      <c r="W115" s="342" t="n">
        <v>-8.89759811901611</v>
      </c>
      <c r="X115" s="342" t="n">
        <v>-9.32480254510745</v>
      </c>
      <c r="Y115" s="342" t="n">
        <v>-9.61472590173936</v>
      </c>
      <c r="Z115" s="342" t="n">
        <v>-9.95395833859529</v>
      </c>
      <c r="AA115" s="342" t="n">
        <v>-10.2345982015879</v>
      </c>
      <c r="AB115" s="342" t="n">
        <v>-10.3635524697585</v>
      </c>
    </row>
    <row r="116" customFormat="false" ht="15" hidden="false" customHeight="false" outlineLevel="0" collapsed="false">
      <c r="A116" s="62" t="s">
        <v>364</v>
      </c>
      <c r="B116" s="62" t="s">
        <v>903</v>
      </c>
      <c r="C116" s="62" t="s">
        <v>904</v>
      </c>
      <c r="D116" s="62" t="s">
        <v>812</v>
      </c>
      <c r="E116" s="342" t="n">
        <v>-6.43449476232644</v>
      </c>
      <c r="F116" s="342" t="n">
        <v>-6.50726262115881</v>
      </c>
      <c r="G116" s="342" t="n">
        <v>-6.53367438196181</v>
      </c>
      <c r="H116" s="342" t="n">
        <v>-6.58457961311049</v>
      </c>
      <c r="I116" s="342" t="n">
        <v>-7.01920988135995</v>
      </c>
      <c r="J116" s="342" t="n">
        <v>-7.71092328486093</v>
      </c>
      <c r="K116" s="342" t="n">
        <v>-8.66270890149348</v>
      </c>
      <c r="L116" s="342" t="n">
        <v>-10.0156532515571</v>
      </c>
      <c r="M116" s="342" t="n">
        <v>-11.6706002696811</v>
      </c>
      <c r="N116" s="342" t="n">
        <v>-12.6045687857009</v>
      </c>
      <c r="O116" s="342" t="n">
        <v>-13.2113498786774</v>
      </c>
      <c r="P116" s="342" t="n">
        <v>-14.1711405356042</v>
      </c>
      <c r="Q116" s="342" t="n">
        <v>-15.1468505301711</v>
      </c>
      <c r="R116" s="342" t="n">
        <v>-15.9197460751536</v>
      </c>
      <c r="S116" s="342" t="n">
        <v>-16.9089642108651</v>
      </c>
      <c r="T116" s="342" t="n">
        <v>-17.7967696605166</v>
      </c>
      <c r="U116" s="342" t="n">
        <v>-18.4395899224907</v>
      </c>
      <c r="V116" s="342" t="n">
        <v>-19.2152213584845</v>
      </c>
      <c r="W116" s="342" t="n">
        <v>-19.9319975119299</v>
      </c>
      <c r="X116" s="342" t="n">
        <v>-20.8890015757277</v>
      </c>
      <c r="Y116" s="342" t="n">
        <v>-21.5384747870078</v>
      </c>
      <c r="Z116" s="342" t="n">
        <v>-22.2984079731255</v>
      </c>
      <c r="AA116" s="342" t="n">
        <v>-22.9270847211754</v>
      </c>
      <c r="AB116" s="342" t="n">
        <v>-23.215962249464</v>
      </c>
    </row>
    <row r="117" customFormat="false" ht="15" hidden="false" customHeight="false" outlineLevel="0" collapsed="false">
      <c r="A117" s="62" t="s">
        <v>364</v>
      </c>
      <c r="B117" s="62" t="s">
        <v>905</v>
      </c>
      <c r="C117" s="62" t="s">
        <v>906</v>
      </c>
      <c r="D117" s="62" t="s">
        <v>743</v>
      </c>
      <c r="E117" s="342" t="n">
        <v>-8.62134256401367</v>
      </c>
      <c r="F117" s="342" t="n">
        <v>-8.71884153818594</v>
      </c>
      <c r="G117" s="342" t="n">
        <v>-8.75422968379989</v>
      </c>
      <c r="H117" s="342" t="n">
        <v>-8.82243572829038</v>
      </c>
      <c r="I117" s="342" t="n">
        <v>-9.40478081825872</v>
      </c>
      <c r="J117" s="342" t="n">
        <v>-10.3315821333546</v>
      </c>
      <c r="K117" s="342" t="n">
        <v>-11.6068446289485</v>
      </c>
      <c r="L117" s="342" t="n">
        <v>-13.4196049376891</v>
      </c>
      <c r="M117" s="342" t="n">
        <v>-15.6370074992823</v>
      </c>
      <c r="N117" s="342" t="n">
        <v>-16.8883975179291</v>
      </c>
      <c r="O117" s="342" t="n">
        <v>-17.7014011580199</v>
      </c>
      <c r="P117" s="342" t="n">
        <v>-18.9873893122964</v>
      </c>
      <c r="Q117" s="342" t="n">
        <v>-20.2947072008032</v>
      </c>
      <c r="R117" s="342" t="n">
        <v>-21.3302814775138</v>
      </c>
      <c r="S117" s="342" t="n">
        <v>-22.6556984268657</v>
      </c>
      <c r="T117" s="342" t="n">
        <v>-23.845236252968</v>
      </c>
      <c r="U117" s="342" t="n">
        <v>-24.7065274483568</v>
      </c>
      <c r="V117" s="342" t="n">
        <v>-25.7457674446767</v>
      </c>
      <c r="W117" s="342" t="n">
        <v>-26.7061494154182</v>
      </c>
      <c r="X117" s="342" t="n">
        <v>-27.9884039161851</v>
      </c>
      <c r="Y117" s="342" t="n">
        <v>-28.8586091533359</v>
      </c>
      <c r="Z117" s="342" t="n">
        <v>-29.8768156427781</v>
      </c>
      <c r="AA117" s="342" t="n">
        <v>-30.7191564647339</v>
      </c>
      <c r="AB117" s="342" t="n">
        <v>-31.1062128261757</v>
      </c>
    </row>
    <row r="118" customFormat="false" ht="15" hidden="false" customHeight="false" outlineLevel="0" collapsed="false">
      <c r="A118" s="62" t="s">
        <v>364</v>
      </c>
      <c r="B118" s="62" t="s">
        <v>907</v>
      </c>
      <c r="C118" s="62" t="s">
        <v>908</v>
      </c>
      <c r="D118" s="62" t="s">
        <v>562</v>
      </c>
      <c r="E118" s="342" t="n">
        <v>-0.913874984734619</v>
      </c>
      <c r="F118" s="342" t="n">
        <v>-0.924210019315572</v>
      </c>
      <c r="G118" s="342" t="n">
        <v>-0.927961214769483</v>
      </c>
      <c r="H118" s="342" t="n">
        <v>-0.935191155745003</v>
      </c>
      <c r="I118" s="342" t="n">
        <v>-0.996920591300262</v>
      </c>
      <c r="J118" s="342" t="n">
        <v>-1.09516289305274</v>
      </c>
      <c r="K118" s="342" t="n">
        <v>-1.23034259215878</v>
      </c>
      <c r="L118" s="342" t="n">
        <v>-1.42249784955371</v>
      </c>
      <c r="M118" s="342" t="n">
        <v>-1.65754578055519</v>
      </c>
      <c r="N118" s="342" t="n">
        <v>-1.79019496201348</v>
      </c>
      <c r="O118" s="342" t="n">
        <v>-1.87637454293844</v>
      </c>
      <c r="P118" s="342" t="n">
        <v>-2.01269117763103</v>
      </c>
      <c r="Q118" s="342" t="n">
        <v>-2.15126879550569</v>
      </c>
      <c r="R118" s="342" t="n">
        <v>-2.26104119108021</v>
      </c>
      <c r="S118" s="342" t="n">
        <v>-2.40153733600919</v>
      </c>
      <c r="T118" s="342" t="n">
        <v>-2.52763009413808</v>
      </c>
      <c r="U118" s="342" t="n">
        <v>-2.61892822690495</v>
      </c>
      <c r="V118" s="342" t="n">
        <v>-2.7290891941465</v>
      </c>
      <c r="W118" s="342" t="n">
        <v>-2.83089109475932</v>
      </c>
      <c r="X118" s="342" t="n">
        <v>-2.9668119566916</v>
      </c>
      <c r="Y118" s="342" t="n">
        <v>-3.05905499098845</v>
      </c>
      <c r="Z118" s="342" t="n">
        <v>-3.16698637558274</v>
      </c>
      <c r="AA118" s="342" t="n">
        <v>-3.2562757409096</v>
      </c>
      <c r="AB118" s="342" t="n">
        <v>-3.29730428417622</v>
      </c>
    </row>
    <row r="119" customFormat="false" ht="15" hidden="false" customHeight="false" outlineLevel="0" collapsed="false">
      <c r="A119" s="62" t="s">
        <v>364</v>
      </c>
      <c r="B119" s="62" t="s">
        <v>909</v>
      </c>
      <c r="C119" s="62" t="s">
        <v>911</v>
      </c>
      <c r="D119" s="62" t="s">
        <v>910</v>
      </c>
      <c r="E119" s="342" t="n">
        <v>-10.4921965698918</v>
      </c>
      <c r="F119" s="342" t="n">
        <v>-10.6108530778293</v>
      </c>
      <c r="G119" s="342" t="n">
        <v>-10.6539205440932</v>
      </c>
      <c r="H119" s="342" t="n">
        <v>-10.7369274795833</v>
      </c>
      <c r="I119" s="342" t="n">
        <v>-11.4456429853287</v>
      </c>
      <c r="J119" s="342" t="n">
        <v>-12.5735626227886</v>
      </c>
      <c r="K119" s="342" t="n">
        <v>-14.1255604331799</v>
      </c>
      <c r="L119" s="342" t="n">
        <v>-16.3316944955004</v>
      </c>
      <c r="M119" s="342" t="n">
        <v>-19.0302792435337</v>
      </c>
      <c r="N119" s="342" t="n">
        <v>-20.5532241867086</v>
      </c>
      <c r="O119" s="342" t="n">
        <v>-21.5426517544607</v>
      </c>
      <c r="P119" s="342" t="n">
        <v>-23.1077027196714</v>
      </c>
      <c r="Q119" s="342" t="n">
        <v>-24.6987120275261</v>
      </c>
      <c r="R119" s="342" t="n">
        <v>-25.9590086452854</v>
      </c>
      <c r="S119" s="342" t="n">
        <v>-27.5720445577793</v>
      </c>
      <c r="T119" s="342" t="n">
        <v>-29.0197152199895</v>
      </c>
      <c r="U119" s="342" t="n">
        <v>-30.0679088695097</v>
      </c>
      <c r="V119" s="342" t="n">
        <v>-31.3326666776725</v>
      </c>
      <c r="W119" s="342" t="n">
        <v>-32.5014540613521</v>
      </c>
      <c r="X119" s="342" t="n">
        <v>-34.0619611604241</v>
      </c>
      <c r="Y119" s="342" t="n">
        <v>-35.1210032222077</v>
      </c>
      <c r="Z119" s="342" t="n">
        <v>-36.3601631971935</v>
      </c>
      <c r="AA119" s="342" t="n">
        <v>-37.3852941924163</v>
      </c>
      <c r="AB119" s="342" t="n">
        <v>-37.8563428020407</v>
      </c>
    </row>
    <row r="120" customFormat="false" ht="15" hidden="false" customHeight="false" outlineLevel="0" collapsed="false">
      <c r="A120" s="62" t="s">
        <v>364</v>
      </c>
      <c r="B120" s="62" t="s">
        <v>912</v>
      </c>
      <c r="C120" s="62" t="s">
        <v>913</v>
      </c>
      <c r="D120" s="62" t="s">
        <v>477</v>
      </c>
      <c r="E120" s="342" t="n">
        <v>-5.27884897791914</v>
      </c>
      <c r="F120" s="342" t="n">
        <v>-5.33854761027667</v>
      </c>
      <c r="G120" s="342" t="n">
        <v>-5.36021577563696</v>
      </c>
      <c r="H120" s="342" t="n">
        <v>-5.40197834400414</v>
      </c>
      <c r="I120" s="342" t="n">
        <v>-5.75854830513841</v>
      </c>
      <c r="J120" s="342" t="n">
        <v>-6.32602884991453</v>
      </c>
      <c r="K120" s="342" t="n">
        <v>-7.10687221293598</v>
      </c>
      <c r="L120" s="342" t="n">
        <v>-8.21682554467703</v>
      </c>
      <c r="M120" s="342" t="n">
        <v>-9.5745413713002</v>
      </c>
      <c r="N120" s="342" t="n">
        <v>-10.3407676141229</v>
      </c>
      <c r="O120" s="342" t="n">
        <v>-10.838569830271</v>
      </c>
      <c r="P120" s="342" t="n">
        <v>-11.6259805152558</v>
      </c>
      <c r="Q120" s="342" t="n">
        <v>-12.4264513988008</v>
      </c>
      <c r="R120" s="342" t="n">
        <v>-13.0605336396563</v>
      </c>
      <c r="S120" s="342" t="n">
        <v>-13.8720865801006</v>
      </c>
      <c r="T120" s="342" t="n">
        <v>-14.6004407187851</v>
      </c>
      <c r="U120" s="342" t="n">
        <v>-15.1278094102285</v>
      </c>
      <c r="V120" s="342" t="n">
        <v>-15.7641361715946</v>
      </c>
      <c r="W120" s="342" t="n">
        <v>-16.3521781554292</v>
      </c>
      <c r="X120" s="342" t="n">
        <v>-17.137302723969</v>
      </c>
      <c r="Y120" s="342" t="n">
        <v>-17.6701294841407</v>
      </c>
      <c r="Z120" s="342" t="n">
        <v>-18.2935774269864</v>
      </c>
      <c r="AA120" s="342" t="n">
        <v>-18.8093428027414</v>
      </c>
      <c r="AB120" s="342" t="n">
        <v>-19.0463374544239</v>
      </c>
    </row>
    <row r="121" customFormat="false" ht="15" hidden="false" customHeight="false" outlineLevel="0" collapsed="false">
      <c r="A121" s="62" t="s">
        <v>364</v>
      </c>
      <c r="B121" s="62" t="s">
        <v>914</v>
      </c>
      <c r="C121" s="62" t="s">
        <v>915</v>
      </c>
      <c r="D121" s="62" t="s">
        <v>461</v>
      </c>
      <c r="E121" s="342" t="n">
        <v>-1.65558200851594</v>
      </c>
      <c r="F121" s="342" t="n">
        <v>-1.67430502599145</v>
      </c>
      <c r="G121" s="342" t="n">
        <v>-1.68110071665774</v>
      </c>
      <c r="H121" s="342" t="n">
        <v>-1.69419852587853</v>
      </c>
      <c r="I121" s="342" t="n">
        <v>-1.80602798243249</v>
      </c>
      <c r="J121" s="342" t="n">
        <v>-1.98400439055556</v>
      </c>
      <c r="K121" s="342" t="n">
        <v>-2.22889683371785</v>
      </c>
      <c r="L121" s="342" t="n">
        <v>-2.57700657771874</v>
      </c>
      <c r="M121" s="342" t="n">
        <v>-3.00282097487937</v>
      </c>
      <c r="N121" s="342" t="n">
        <v>-3.2431291154184</v>
      </c>
      <c r="O121" s="342" t="n">
        <v>-3.39925261815574</v>
      </c>
      <c r="P121" s="342" t="n">
        <v>-3.64620474139832</v>
      </c>
      <c r="Q121" s="342" t="n">
        <v>-3.8972528768311</v>
      </c>
      <c r="R121" s="342" t="n">
        <v>-4.09611727970963</v>
      </c>
      <c r="S121" s="342" t="n">
        <v>-4.3506410315309</v>
      </c>
      <c r="T121" s="342" t="n">
        <v>-4.5790715119023</v>
      </c>
      <c r="U121" s="342" t="n">
        <v>-4.74446781724469</v>
      </c>
      <c r="V121" s="342" t="n">
        <v>-4.944036159143</v>
      </c>
      <c r="W121" s="342" t="n">
        <v>-5.12846116026746</v>
      </c>
      <c r="X121" s="342" t="n">
        <v>-5.37469629894173</v>
      </c>
      <c r="Y121" s="342" t="n">
        <v>-5.54180439418863</v>
      </c>
      <c r="Z121" s="342" t="n">
        <v>-5.7373336093147</v>
      </c>
      <c r="AA121" s="342" t="n">
        <v>-5.89909081818488</v>
      </c>
      <c r="AB121" s="342" t="n">
        <v>-5.97341840040617</v>
      </c>
    </row>
    <row r="122" customFormat="false" ht="15" hidden="false" customHeight="false" outlineLevel="0" collapsed="false">
      <c r="A122" s="62" t="s">
        <v>364</v>
      </c>
      <c r="B122" s="62" t="s">
        <v>916</v>
      </c>
      <c r="C122" s="62" t="s">
        <v>917</v>
      </c>
      <c r="D122" s="62" t="s">
        <v>743</v>
      </c>
      <c r="E122" s="342" t="n">
        <v>-1.25566994217446</v>
      </c>
      <c r="F122" s="342" t="n">
        <v>-1.26987034429883</v>
      </c>
      <c r="G122" s="342" t="n">
        <v>-1.27502451030335</v>
      </c>
      <c r="H122" s="342" t="n">
        <v>-1.28495849440216</v>
      </c>
      <c r="I122" s="342" t="n">
        <v>-1.36977512476068</v>
      </c>
      <c r="J122" s="342" t="n">
        <v>-1.50476066153674</v>
      </c>
      <c r="K122" s="342" t="n">
        <v>-1.69049841319315</v>
      </c>
      <c r="L122" s="342" t="n">
        <v>-1.95452093812491</v>
      </c>
      <c r="M122" s="342" t="n">
        <v>-2.27747826473843</v>
      </c>
      <c r="N122" s="342" t="n">
        <v>-2.45973906932713</v>
      </c>
      <c r="O122" s="342" t="n">
        <v>-2.57815035227529</v>
      </c>
      <c r="P122" s="342" t="n">
        <v>-2.76545026053524</v>
      </c>
      <c r="Q122" s="342" t="n">
        <v>-2.95585677382205</v>
      </c>
      <c r="R122" s="342" t="n">
        <v>-3.10668473159074</v>
      </c>
      <c r="S122" s="342" t="n">
        <v>-3.29972731304397</v>
      </c>
      <c r="T122" s="342" t="n">
        <v>-3.47297955099017</v>
      </c>
      <c r="U122" s="342" t="n">
        <v>-3.59842375616809</v>
      </c>
      <c r="V122" s="342" t="n">
        <v>-3.74978561383645</v>
      </c>
      <c r="W122" s="342" t="n">
        <v>-3.88966206169968</v>
      </c>
      <c r="X122" s="342" t="n">
        <v>-4.07641817571278</v>
      </c>
      <c r="Y122" s="342" t="n">
        <v>-4.2031606815</v>
      </c>
      <c r="Z122" s="342" t="n">
        <v>-4.35145907867265</v>
      </c>
      <c r="AA122" s="342" t="n">
        <v>-4.47414322483004</v>
      </c>
      <c r="AB122" s="342" t="n">
        <v>-4.530516699771</v>
      </c>
    </row>
    <row r="123" customFormat="false" ht="15" hidden="false" customHeight="false" outlineLevel="0" collapsed="false">
      <c r="A123" s="62" t="s">
        <v>364</v>
      </c>
      <c r="B123" s="62" t="s">
        <v>918</v>
      </c>
      <c r="C123" s="62" t="s">
        <v>919</v>
      </c>
      <c r="D123" s="62" t="s">
        <v>461</v>
      </c>
      <c r="E123" s="342" t="n">
        <v>-2.46300535408961</v>
      </c>
      <c r="F123" s="342" t="n">
        <v>-2.49085954195205</v>
      </c>
      <c r="G123" s="342" t="n">
        <v>-2.50096947453753</v>
      </c>
      <c r="H123" s="342" t="n">
        <v>-2.52045505367024</v>
      </c>
      <c r="I123" s="342" t="n">
        <v>-2.68682346599929</v>
      </c>
      <c r="J123" s="342" t="n">
        <v>-2.95159853836293</v>
      </c>
      <c r="K123" s="342" t="n">
        <v>-3.31592443438151</v>
      </c>
      <c r="L123" s="342" t="n">
        <v>-3.83380645947886</v>
      </c>
      <c r="M123" s="342" t="n">
        <v>-4.46728950934312</v>
      </c>
      <c r="N123" s="342" t="n">
        <v>-4.824795349425</v>
      </c>
      <c r="O123" s="342" t="n">
        <v>-5.05705990724415</v>
      </c>
      <c r="P123" s="342" t="n">
        <v>-5.42444998434187</v>
      </c>
      <c r="Q123" s="342" t="n">
        <v>-5.79793368887876</v>
      </c>
      <c r="R123" s="342" t="n">
        <v>-6.09378378057353</v>
      </c>
      <c r="S123" s="342" t="n">
        <v>-6.47243815121429</v>
      </c>
      <c r="T123" s="342" t="n">
        <v>-6.81227362496189</v>
      </c>
      <c r="U123" s="342" t="n">
        <v>-7.05833330881295</v>
      </c>
      <c r="V123" s="342" t="n">
        <v>-7.35523064888668</v>
      </c>
      <c r="W123" s="342" t="n">
        <v>-7.62959927747834</v>
      </c>
      <c r="X123" s="342" t="n">
        <v>-7.99592269836605</v>
      </c>
      <c r="Y123" s="342" t="n">
        <v>-8.24452900792227</v>
      </c>
      <c r="Z123" s="342" t="n">
        <v>-8.53541734885572</v>
      </c>
      <c r="AA123" s="342" t="n">
        <v>-8.77606315767734</v>
      </c>
      <c r="AB123" s="342" t="n">
        <v>-8.88664012216833</v>
      </c>
    </row>
    <row r="124" customFormat="false" ht="15" hidden="false" customHeight="false" outlineLevel="0" collapsed="false">
      <c r="A124" s="62" t="s">
        <v>364</v>
      </c>
      <c r="B124" s="62" t="s">
        <v>920</v>
      </c>
      <c r="C124" s="62" t="s">
        <v>921</v>
      </c>
      <c r="D124" s="62" t="s">
        <v>752</v>
      </c>
      <c r="E124" s="342" t="n">
        <v>-0.697097984612959</v>
      </c>
      <c r="F124" s="342" t="n">
        <v>-0.704981482791191</v>
      </c>
      <c r="G124" s="342" t="n">
        <v>-0.707842870655495</v>
      </c>
      <c r="H124" s="342" t="n">
        <v>-0.713357823320896</v>
      </c>
      <c r="I124" s="342" t="n">
        <v>-0.760444641360196</v>
      </c>
      <c r="J124" s="342" t="n">
        <v>-0.835383239854907</v>
      </c>
      <c r="K124" s="342" t="n">
        <v>-0.938497448451801</v>
      </c>
      <c r="L124" s="342" t="n">
        <v>-1.08507224795973</v>
      </c>
      <c r="M124" s="342" t="n">
        <v>-1.26436530414964</v>
      </c>
      <c r="N124" s="342" t="n">
        <v>-1.36554925009383</v>
      </c>
      <c r="O124" s="342" t="n">
        <v>-1.43128648240796</v>
      </c>
      <c r="P124" s="342" t="n">
        <v>-1.53526793818774</v>
      </c>
      <c r="Q124" s="342" t="n">
        <v>-1.64097405745628</v>
      </c>
      <c r="R124" s="342" t="n">
        <v>-1.72470773766349</v>
      </c>
      <c r="S124" s="342" t="n">
        <v>-1.83187729708011</v>
      </c>
      <c r="T124" s="342" t="n">
        <v>-1.9280600453052</v>
      </c>
      <c r="U124" s="342" t="n">
        <v>-1.99770167617793</v>
      </c>
      <c r="V124" s="342" t="n">
        <v>-2.08173175636379</v>
      </c>
      <c r="W124" s="342" t="n">
        <v>-2.15938559406848</v>
      </c>
      <c r="X124" s="342" t="n">
        <v>-2.26306515692178</v>
      </c>
      <c r="Y124" s="342" t="n">
        <v>-2.33342755262911</v>
      </c>
      <c r="Z124" s="342" t="n">
        <v>-2.41575692145302</v>
      </c>
      <c r="AA124" s="342" t="n">
        <v>-2.48386627738948</v>
      </c>
      <c r="AB124" s="342" t="n">
        <v>-2.51516258738869</v>
      </c>
    </row>
    <row r="125" customFormat="false" ht="15" hidden="false" customHeight="false" outlineLevel="0" collapsed="false">
      <c r="A125" s="62" t="s">
        <v>364</v>
      </c>
      <c r="B125" s="62" t="s">
        <v>924</v>
      </c>
      <c r="C125" s="62" t="s">
        <v>926</v>
      </c>
      <c r="D125" s="62" t="s">
        <v>925</v>
      </c>
      <c r="E125" s="342" t="n">
        <v>-5.63605477064373</v>
      </c>
      <c r="F125" s="342" t="n">
        <v>-5.69979305205829</v>
      </c>
      <c r="G125" s="342" t="n">
        <v>-5.72292744504069</v>
      </c>
      <c r="H125" s="342" t="n">
        <v>-5.76751597630285</v>
      </c>
      <c r="I125" s="342" t="n">
        <v>-6.14821408661539</v>
      </c>
      <c r="J125" s="342" t="n">
        <v>-6.75409454370202</v>
      </c>
      <c r="K125" s="342" t="n">
        <v>-7.58777551841657</v>
      </c>
      <c r="L125" s="342" t="n">
        <v>-8.77283646574017</v>
      </c>
      <c r="M125" s="342" t="n">
        <v>-10.2224253427522</v>
      </c>
      <c r="N125" s="342" t="n">
        <v>-11.040500095282</v>
      </c>
      <c r="O125" s="342" t="n">
        <v>-11.5719872749483</v>
      </c>
      <c r="P125" s="342" t="n">
        <v>-12.4126799649888</v>
      </c>
      <c r="Q125" s="342" t="n">
        <v>-13.267316602793</v>
      </c>
      <c r="R125" s="342" t="n">
        <v>-13.9443055171383</v>
      </c>
      <c r="S125" s="342" t="n">
        <v>-14.8107741054146</v>
      </c>
      <c r="T125" s="342" t="n">
        <v>-15.5884140483684</v>
      </c>
      <c r="U125" s="342" t="n">
        <v>-16.1514683887616</v>
      </c>
      <c r="V125" s="342" t="n">
        <v>-16.8308537044027</v>
      </c>
      <c r="W125" s="342" t="n">
        <v>-17.458686938919</v>
      </c>
      <c r="X125" s="342" t="n">
        <v>-18.296938817042</v>
      </c>
      <c r="Y125" s="342" t="n">
        <v>-18.8658205592843</v>
      </c>
      <c r="Z125" s="342" t="n">
        <v>-19.5314555807106</v>
      </c>
      <c r="AA125" s="342" t="n">
        <v>-20.0821214396347</v>
      </c>
      <c r="AB125" s="342" t="n">
        <v>-20.3351528945635</v>
      </c>
    </row>
    <row r="126" customFormat="false" ht="15" hidden="false" customHeight="false" outlineLevel="0" collapsed="false">
      <c r="A126" s="62" t="s">
        <v>364</v>
      </c>
      <c r="B126" s="62" t="s">
        <v>927</v>
      </c>
      <c r="C126" s="62" t="s">
        <v>929</v>
      </c>
      <c r="D126" s="62" t="s">
        <v>928</v>
      </c>
      <c r="E126" s="342" t="n">
        <v>-5.7674506350769</v>
      </c>
      <c r="F126" s="342" t="n">
        <v>-5.83267487553991</v>
      </c>
      <c r="G126" s="342" t="n">
        <v>-5.856348610968</v>
      </c>
      <c r="H126" s="342" t="n">
        <v>-5.90197665459252</v>
      </c>
      <c r="I126" s="342" t="n">
        <v>-6.29155015013962</v>
      </c>
      <c r="J126" s="342" t="n">
        <v>-6.91155576917761</v>
      </c>
      <c r="K126" s="342" t="n">
        <v>-7.76467272114786</v>
      </c>
      <c r="L126" s="342" t="n">
        <v>-8.97736152411095</v>
      </c>
      <c r="M126" s="342" t="n">
        <v>-10.460745314643</v>
      </c>
      <c r="N126" s="342" t="n">
        <v>-11.297892209594</v>
      </c>
      <c r="O126" s="342" t="n">
        <v>-11.8417701874781</v>
      </c>
      <c r="P126" s="342" t="n">
        <v>-12.7020623220282</v>
      </c>
      <c r="Q126" s="342" t="n">
        <v>-13.5766234858298</v>
      </c>
      <c r="R126" s="342" t="n">
        <v>-14.2693953453791</v>
      </c>
      <c r="S126" s="342" t="n">
        <v>-15.1560643032036</v>
      </c>
      <c r="T126" s="342" t="n">
        <v>-15.9518337137868</v>
      </c>
      <c r="U126" s="342" t="n">
        <v>-16.5280147917278</v>
      </c>
      <c r="V126" s="342" t="n">
        <v>-17.2232389209477</v>
      </c>
      <c r="W126" s="342" t="n">
        <v>-17.8657091123294</v>
      </c>
      <c r="X126" s="342" t="n">
        <v>-18.7235035312227</v>
      </c>
      <c r="Y126" s="342" t="n">
        <v>-19.3056478678371</v>
      </c>
      <c r="Z126" s="342" t="n">
        <v>-19.9868011360861</v>
      </c>
      <c r="AA126" s="342" t="n">
        <v>-20.5503049143513</v>
      </c>
      <c r="AB126" s="342" t="n">
        <v>-20.8092354047051</v>
      </c>
    </row>
    <row r="127" customFormat="false" ht="15" hidden="false" customHeight="false" outlineLevel="0" collapsed="false">
      <c r="A127" s="62" t="s">
        <v>364</v>
      </c>
      <c r="B127" s="62" t="s">
        <v>934</v>
      </c>
      <c r="C127" s="62" t="s">
        <v>936</v>
      </c>
      <c r="D127" s="62" t="s">
        <v>935</v>
      </c>
      <c r="E127" s="342" t="n">
        <v>-4.17345948146277</v>
      </c>
      <c r="F127" s="342" t="n">
        <v>-4.22065723693657</v>
      </c>
      <c r="G127" s="342" t="n">
        <v>-4.23778809454341</v>
      </c>
      <c r="H127" s="342" t="n">
        <v>-4.27080559279944</v>
      </c>
      <c r="I127" s="342" t="n">
        <v>-4.5527099040092</v>
      </c>
      <c r="J127" s="342" t="n">
        <v>-5.00136018175879</v>
      </c>
      <c r="K127" s="342" t="n">
        <v>-5.61869516341301</v>
      </c>
      <c r="L127" s="342" t="n">
        <v>-6.49622457857766</v>
      </c>
      <c r="M127" s="342" t="n">
        <v>-7.5696350916373</v>
      </c>
      <c r="N127" s="342" t="n">
        <v>-8.17541377396564</v>
      </c>
      <c r="O127" s="342" t="n">
        <v>-8.56897634557295</v>
      </c>
      <c r="P127" s="342" t="n">
        <v>-9.19150345381204</v>
      </c>
      <c r="Q127" s="342" t="n">
        <v>-9.82435595869321</v>
      </c>
      <c r="R127" s="342" t="n">
        <v>-10.3256615560298</v>
      </c>
      <c r="S127" s="342" t="n">
        <v>-10.9672755382017</v>
      </c>
      <c r="T127" s="342" t="n">
        <v>-11.5431125243838</v>
      </c>
      <c r="U127" s="342" t="n">
        <v>-11.9600503596462</v>
      </c>
      <c r="V127" s="342" t="n">
        <v>-12.4631304755276</v>
      </c>
      <c r="W127" s="342" t="n">
        <v>-12.9280366327596</v>
      </c>
      <c r="X127" s="342" t="n">
        <v>-13.5487563366966</v>
      </c>
      <c r="Y127" s="342" t="n">
        <v>-13.9700093226254</v>
      </c>
      <c r="Z127" s="342" t="n">
        <v>-14.462907440975</v>
      </c>
      <c r="AA127" s="342" t="n">
        <v>-14.8706716916021</v>
      </c>
      <c r="AB127" s="342" t="n">
        <v>-15.0580397296455</v>
      </c>
    </row>
    <row r="128" customFormat="false" ht="15" hidden="false" customHeight="false" outlineLevel="0" collapsed="false">
      <c r="A128" s="62" t="s">
        <v>364</v>
      </c>
      <c r="B128" s="62" t="s">
        <v>937</v>
      </c>
      <c r="C128" s="62" t="s">
        <v>938</v>
      </c>
      <c r="D128" s="62" t="s">
        <v>764</v>
      </c>
      <c r="E128" s="342" t="n">
        <v>-3.28848956489932</v>
      </c>
      <c r="F128" s="342" t="n">
        <v>-3.32567917391593</v>
      </c>
      <c r="G128" s="342" t="n">
        <v>-3.33917748310716</v>
      </c>
      <c r="H128" s="342" t="n">
        <v>-3.3651937171107</v>
      </c>
      <c r="I128" s="342" t="n">
        <v>-3.58732104093667</v>
      </c>
      <c r="J128" s="342" t="n">
        <v>-3.940836335196</v>
      </c>
      <c r="K128" s="342" t="n">
        <v>-4.42726723364711</v>
      </c>
      <c r="L128" s="342" t="n">
        <v>-5.1187190945023</v>
      </c>
      <c r="M128" s="342" t="n">
        <v>-5.96451603747696</v>
      </c>
      <c r="N128" s="342" t="n">
        <v>-6.44184111618528</v>
      </c>
      <c r="O128" s="342" t="n">
        <v>-6.75194989179797</v>
      </c>
      <c r="P128" s="342" t="n">
        <v>-7.24247194152772</v>
      </c>
      <c r="Q128" s="342" t="n">
        <v>-7.74112991764222</v>
      </c>
      <c r="R128" s="342" t="n">
        <v>-8.13613512447109</v>
      </c>
      <c r="S128" s="342" t="n">
        <v>-8.64169673215826</v>
      </c>
      <c r="T128" s="342" t="n">
        <v>-9.09542916410203</v>
      </c>
      <c r="U128" s="342" t="n">
        <v>-9.42395654685543</v>
      </c>
      <c r="V128" s="342" t="n">
        <v>-9.82035999074469</v>
      </c>
      <c r="W128" s="342" t="n">
        <v>-10.1866841526314</v>
      </c>
      <c r="X128" s="342" t="n">
        <v>-10.6757820528724</v>
      </c>
      <c r="Y128" s="342" t="n">
        <v>-11.0077095711729</v>
      </c>
      <c r="Z128" s="342" t="n">
        <v>-11.3960900804244</v>
      </c>
      <c r="AA128" s="342" t="n">
        <v>-11.7173891104215</v>
      </c>
      <c r="AB128" s="342" t="n">
        <v>-11.8650263022136</v>
      </c>
    </row>
    <row r="129" customFormat="false" ht="15" hidden="false" customHeight="false" outlineLevel="0" collapsed="false">
      <c r="A129" s="62" t="s">
        <v>364</v>
      </c>
      <c r="B129" s="62" t="s">
        <v>939</v>
      </c>
      <c r="C129" s="62" t="s">
        <v>941</v>
      </c>
      <c r="D129" s="62" t="s">
        <v>940</v>
      </c>
      <c r="E129" s="342" t="n">
        <v>-4.00645743921511</v>
      </c>
      <c r="F129" s="342" t="n">
        <v>-4.05176656450365</v>
      </c>
      <c r="G129" s="342" t="n">
        <v>-4.06821192648786</v>
      </c>
      <c r="H129" s="342" t="n">
        <v>-4.09990822115651</v>
      </c>
      <c r="I129" s="342" t="n">
        <v>-4.37053205967939</v>
      </c>
      <c r="J129" s="342" t="n">
        <v>-4.80122948249605</v>
      </c>
      <c r="K129" s="342" t="n">
        <v>-5.39386164790272</v>
      </c>
      <c r="L129" s="342" t="n">
        <v>-6.23627650040879</v>
      </c>
      <c r="M129" s="342" t="n">
        <v>-7.26673421887504</v>
      </c>
      <c r="N129" s="342" t="n">
        <v>-7.84827251321153</v>
      </c>
      <c r="O129" s="342" t="n">
        <v>-8.22608657845317</v>
      </c>
      <c r="P129" s="342" t="n">
        <v>-8.82370310617933</v>
      </c>
      <c r="Q129" s="342" t="n">
        <v>-9.43123185717571</v>
      </c>
      <c r="R129" s="342" t="n">
        <v>-9.91247758357857</v>
      </c>
      <c r="S129" s="342" t="n">
        <v>-10.5284172191242</v>
      </c>
      <c r="T129" s="342" t="n">
        <v>-11.0812119418984</v>
      </c>
      <c r="U129" s="342" t="n">
        <v>-11.4814659036769</v>
      </c>
      <c r="V129" s="342" t="n">
        <v>-11.9644151408138</v>
      </c>
      <c r="W129" s="342" t="n">
        <v>-12.4107179599624</v>
      </c>
      <c r="X129" s="342" t="n">
        <v>-13.0065994071291</v>
      </c>
      <c r="Y129" s="342" t="n">
        <v>-13.4109958477229</v>
      </c>
      <c r="Z129" s="342" t="n">
        <v>-13.884170522548</v>
      </c>
      <c r="AA129" s="342" t="n">
        <v>-14.2756179830127</v>
      </c>
      <c r="AB129" s="342" t="n">
        <v>-14.4554884413757</v>
      </c>
    </row>
    <row r="130" customFormat="false" ht="15" hidden="false" customHeight="false" outlineLevel="0" collapsed="false">
      <c r="A130" s="62" t="s">
        <v>364</v>
      </c>
      <c r="B130" s="62" t="s">
        <v>942</v>
      </c>
      <c r="C130" s="62" t="s">
        <v>944</v>
      </c>
      <c r="D130" s="62" t="s">
        <v>943</v>
      </c>
      <c r="E130" s="342" t="n">
        <v>-2.35739002379876</v>
      </c>
      <c r="F130" s="342" t="n">
        <v>-2.38404980530468</v>
      </c>
      <c r="G130" s="342" t="n">
        <v>-2.39372621716417</v>
      </c>
      <c r="H130" s="342" t="n">
        <v>-2.41237624152531</v>
      </c>
      <c r="I130" s="342" t="n">
        <v>-2.57161066415803</v>
      </c>
      <c r="J130" s="342" t="n">
        <v>-2.82503200289131</v>
      </c>
      <c r="K130" s="342" t="n">
        <v>-3.17373535883802</v>
      </c>
      <c r="L130" s="342" t="n">
        <v>-3.66941025351174</v>
      </c>
      <c r="M130" s="342" t="n">
        <v>-4.27572912306516</v>
      </c>
      <c r="N130" s="342" t="n">
        <v>-4.61790487167223</v>
      </c>
      <c r="O130" s="342" t="n">
        <v>-4.84020976864525</v>
      </c>
      <c r="P130" s="342" t="n">
        <v>-5.19184591152036</v>
      </c>
      <c r="Q130" s="342" t="n">
        <v>-5.54931438298136</v>
      </c>
      <c r="R130" s="342" t="n">
        <v>-5.8324782232642</v>
      </c>
      <c r="S130" s="342" t="n">
        <v>-6.19489563918015</v>
      </c>
      <c r="T130" s="342" t="n">
        <v>-6.52015873867579</v>
      </c>
      <c r="U130" s="342" t="n">
        <v>-6.75566721737497</v>
      </c>
      <c r="V130" s="342" t="n">
        <v>-7.03983339932015</v>
      </c>
      <c r="W130" s="342" t="n">
        <v>-7.30243691612184</v>
      </c>
      <c r="X130" s="342" t="n">
        <v>-7.65305214172444</v>
      </c>
      <c r="Y130" s="342" t="n">
        <v>-7.89099804510145</v>
      </c>
      <c r="Z130" s="342" t="n">
        <v>-8.16941289784112</v>
      </c>
      <c r="AA130" s="342" t="n">
        <v>-8.39973965212248</v>
      </c>
      <c r="AB130" s="342" t="n">
        <v>-8.5055750018184</v>
      </c>
    </row>
    <row r="131" customFormat="false" ht="15" hidden="false" customHeight="false" outlineLevel="0" collapsed="false">
      <c r="A131" s="62" t="s">
        <v>364</v>
      </c>
      <c r="B131" s="62" t="s">
        <v>945</v>
      </c>
      <c r="C131" s="62" t="s">
        <v>947</v>
      </c>
      <c r="D131" s="62" t="s">
        <v>946</v>
      </c>
      <c r="E131" s="342" t="n">
        <v>-4.04086615194591</v>
      </c>
      <c r="F131" s="342" t="n">
        <v>-4.08656440620931</v>
      </c>
      <c r="G131" s="342" t="n">
        <v>-4.10315100611875</v>
      </c>
      <c r="H131" s="342" t="n">
        <v>-4.13511951850453</v>
      </c>
      <c r="I131" s="342" t="n">
        <v>-4.40806755940797</v>
      </c>
      <c r="J131" s="342" t="n">
        <v>-4.8424639467389</v>
      </c>
      <c r="K131" s="342" t="n">
        <v>-5.44018582300458</v>
      </c>
      <c r="L131" s="342" t="n">
        <v>-6.28983559840695</v>
      </c>
      <c r="M131" s="342" t="n">
        <v>-7.32914321086406</v>
      </c>
      <c r="N131" s="342" t="n">
        <v>-7.91567593841627</v>
      </c>
      <c r="O131" s="342" t="n">
        <v>-8.29673478931551</v>
      </c>
      <c r="P131" s="342" t="n">
        <v>-8.89948383516714</v>
      </c>
      <c r="Q131" s="342" t="n">
        <v>-9.51223023357045</v>
      </c>
      <c r="R131" s="342" t="n">
        <v>-9.99760904916844</v>
      </c>
      <c r="S131" s="342" t="n">
        <v>-10.6188385674348</v>
      </c>
      <c r="T131" s="342" t="n">
        <v>-11.1763808646195</v>
      </c>
      <c r="U131" s="342" t="n">
        <v>-11.5800723329232</v>
      </c>
      <c r="V131" s="342" t="n">
        <v>-12.0671692895395</v>
      </c>
      <c r="W131" s="342" t="n">
        <v>-12.5173050972392</v>
      </c>
      <c r="X131" s="342" t="n">
        <v>-13.1183041611155</v>
      </c>
      <c r="Y131" s="342" t="n">
        <v>-13.5261736851414</v>
      </c>
      <c r="Z131" s="342" t="n">
        <v>-14.00341213244</v>
      </c>
      <c r="AA131" s="342" t="n">
        <v>-14.3982214664352</v>
      </c>
      <c r="AB131" s="342" t="n">
        <v>-14.5796367086939</v>
      </c>
    </row>
    <row r="132" customFormat="false" ht="15" hidden="false" customHeight="false" outlineLevel="0" collapsed="false">
      <c r="A132" s="62" t="s">
        <v>364</v>
      </c>
      <c r="B132" s="62" t="s">
        <v>948</v>
      </c>
      <c r="C132" s="62" t="s">
        <v>949</v>
      </c>
      <c r="D132" s="62" t="s">
        <v>946</v>
      </c>
      <c r="E132" s="342" t="n">
        <v>-3.8215993545088</v>
      </c>
      <c r="F132" s="342" t="n">
        <v>-3.86481791519067</v>
      </c>
      <c r="G132" s="342" t="n">
        <v>-3.88050448760458</v>
      </c>
      <c r="H132" s="342" t="n">
        <v>-3.91073831414182</v>
      </c>
      <c r="I132" s="342" t="n">
        <v>-4.16887555940264</v>
      </c>
      <c r="J132" s="342" t="n">
        <v>-4.57970058824588</v>
      </c>
      <c r="K132" s="342" t="n">
        <v>-5.14498868505965</v>
      </c>
      <c r="L132" s="342" t="n">
        <v>-5.9485344871577</v>
      </c>
      <c r="M132" s="342" t="n">
        <v>-6.93144685088188</v>
      </c>
      <c r="N132" s="342" t="n">
        <v>-7.48615294822005</v>
      </c>
      <c r="O132" s="342" t="n">
        <v>-7.8465346594344</v>
      </c>
      <c r="P132" s="342" t="n">
        <v>-8.41657713991798</v>
      </c>
      <c r="Q132" s="342" t="n">
        <v>-8.99607449334753</v>
      </c>
      <c r="R132" s="342" t="n">
        <v>-9.45511552530258</v>
      </c>
      <c r="S132" s="342" t="n">
        <v>-10.0426356847776</v>
      </c>
      <c r="T132" s="342" t="n">
        <v>-10.5699244399387</v>
      </c>
      <c r="U132" s="342" t="n">
        <v>-10.9517106700882</v>
      </c>
      <c r="V132" s="342" t="n">
        <v>-11.4123766127331</v>
      </c>
      <c r="W132" s="342" t="n">
        <v>-11.8380870043822</v>
      </c>
      <c r="X132" s="342" t="n">
        <v>-12.4064744609834</v>
      </c>
      <c r="Y132" s="342" t="n">
        <v>-12.7922120358325</v>
      </c>
      <c r="Z132" s="342" t="n">
        <v>-13.2435544148085</v>
      </c>
      <c r="AA132" s="342" t="n">
        <v>-13.6169404759191</v>
      </c>
      <c r="AB132" s="342" t="n">
        <v>-13.7885117051171</v>
      </c>
    </row>
    <row r="133" customFormat="false" ht="15" hidden="false" customHeight="false" outlineLevel="0" collapsed="false">
      <c r="A133" s="62" t="s">
        <v>364</v>
      </c>
      <c r="B133" s="62" t="s">
        <v>950</v>
      </c>
      <c r="C133" s="62" t="s">
        <v>951</v>
      </c>
      <c r="D133" s="62" t="s">
        <v>395</v>
      </c>
      <c r="E133" s="342" t="n">
        <v>-0.599035424390805</v>
      </c>
      <c r="F133" s="342" t="n">
        <v>-0.605809930674169</v>
      </c>
      <c r="G133" s="342" t="n">
        <v>-0.6082687997736</v>
      </c>
      <c r="H133" s="342" t="n">
        <v>-0.613007949912225</v>
      </c>
      <c r="I133" s="342" t="n">
        <v>-0.653470944570064</v>
      </c>
      <c r="J133" s="342" t="n">
        <v>-0.717867738339961</v>
      </c>
      <c r="K133" s="342" t="n">
        <v>-0.80647660692227</v>
      </c>
      <c r="L133" s="342" t="n">
        <v>-0.932432353698642</v>
      </c>
      <c r="M133" s="342" t="n">
        <v>-1.08650379612962</v>
      </c>
      <c r="N133" s="342" t="n">
        <v>-1.17345393705402</v>
      </c>
      <c r="O133" s="342" t="n">
        <v>-1.22994374440792</v>
      </c>
      <c r="P133" s="342" t="n">
        <v>-1.31929786228906</v>
      </c>
      <c r="Q133" s="342" t="n">
        <v>-1.41013403082553</v>
      </c>
      <c r="R133" s="342" t="n">
        <v>-1.48208867962082</v>
      </c>
      <c r="S133" s="342" t="n">
        <v>-1.5741824224288</v>
      </c>
      <c r="T133" s="342" t="n">
        <v>-1.65683489693578</v>
      </c>
      <c r="U133" s="342" t="n">
        <v>-1.7166798610957</v>
      </c>
      <c r="V133" s="342" t="n">
        <v>-1.78888921452494</v>
      </c>
      <c r="W133" s="342" t="n">
        <v>-1.85561928784575</v>
      </c>
      <c r="X133" s="342" t="n">
        <v>-1.94471398085216</v>
      </c>
      <c r="Y133" s="342" t="n">
        <v>-2.00517831801</v>
      </c>
      <c r="Z133" s="342" t="n">
        <v>-2.07592620350366</v>
      </c>
      <c r="AA133" s="342" t="n">
        <v>-2.13445444176996</v>
      </c>
      <c r="AB133" s="342" t="n">
        <v>-2.16134821962624</v>
      </c>
    </row>
    <row r="134" customFormat="false" ht="15" hidden="false" customHeight="false" outlineLevel="0" collapsed="false">
      <c r="A134" s="62" t="s">
        <v>364</v>
      </c>
      <c r="B134" s="62" t="s">
        <v>958</v>
      </c>
      <c r="C134" s="62" t="s">
        <v>959</v>
      </c>
      <c r="D134" s="62" t="s">
        <v>562</v>
      </c>
      <c r="E134" s="342" t="n">
        <v>-1.13947406471958</v>
      </c>
      <c r="F134" s="342" t="n">
        <v>-1.15236040482046</v>
      </c>
      <c r="G134" s="342" t="n">
        <v>-1.1570376199788</v>
      </c>
      <c r="H134" s="342" t="n">
        <v>-1.16605234340232</v>
      </c>
      <c r="I134" s="342" t="n">
        <v>-1.24302030074872</v>
      </c>
      <c r="J134" s="342" t="n">
        <v>-1.36551468649647</v>
      </c>
      <c r="K134" s="342" t="n">
        <v>-1.5340648315173</v>
      </c>
      <c r="L134" s="342" t="n">
        <v>-1.77365551498985</v>
      </c>
      <c r="M134" s="342" t="n">
        <v>-2.06672735284081</v>
      </c>
      <c r="N134" s="342" t="n">
        <v>-2.23212229690079</v>
      </c>
      <c r="O134" s="342" t="n">
        <v>-2.33957615986095</v>
      </c>
      <c r="P134" s="342" t="n">
        <v>-2.50954390426438</v>
      </c>
      <c r="Q134" s="342" t="n">
        <v>-2.6823307779139</v>
      </c>
      <c r="R134" s="342" t="n">
        <v>-2.81920157519876</v>
      </c>
      <c r="S134" s="342" t="n">
        <v>-2.99438058328392</v>
      </c>
      <c r="T134" s="342" t="n">
        <v>-3.15160058605984</v>
      </c>
      <c r="U134" s="342" t="n">
        <v>-3.26543656601654</v>
      </c>
      <c r="V134" s="342" t="n">
        <v>-3.40279185772815</v>
      </c>
      <c r="W134" s="342" t="n">
        <v>-3.52972456452628</v>
      </c>
      <c r="X134" s="342" t="n">
        <v>-3.69919883574856</v>
      </c>
      <c r="Y134" s="342" t="n">
        <v>-3.81421297552483</v>
      </c>
      <c r="Z134" s="342" t="n">
        <v>-3.94878829005779</v>
      </c>
      <c r="AA134" s="342" t="n">
        <v>-4.06011961846128</v>
      </c>
      <c r="AB134" s="342" t="n">
        <v>-4.11127646348546</v>
      </c>
    </row>
    <row r="135" customFormat="false" ht="15" hidden="false" customHeight="false" outlineLevel="0" collapsed="false">
      <c r="A135" s="62" t="s">
        <v>364</v>
      </c>
      <c r="B135" s="62" t="s">
        <v>960</v>
      </c>
      <c r="C135" s="62" t="s">
        <v>961</v>
      </c>
      <c r="D135" s="62" t="s">
        <v>827</v>
      </c>
      <c r="E135" s="342" t="n">
        <v>-0.887716887274168</v>
      </c>
      <c r="F135" s="342" t="n">
        <v>-0.897756099290392</v>
      </c>
      <c r="G135" s="342" t="n">
        <v>-0.901399923235163</v>
      </c>
      <c r="H135" s="342" t="n">
        <v>-0.90842291960247</v>
      </c>
      <c r="I135" s="342" t="n">
        <v>-0.968385456382289</v>
      </c>
      <c r="J135" s="342" t="n">
        <v>-1.06381574145096</v>
      </c>
      <c r="K135" s="342" t="n">
        <v>-1.19512615449167</v>
      </c>
      <c r="L135" s="342" t="n">
        <v>-1.38178129859492</v>
      </c>
      <c r="M135" s="342" t="n">
        <v>-1.61010138739729</v>
      </c>
      <c r="N135" s="342" t="n">
        <v>-1.73895371449957</v>
      </c>
      <c r="O135" s="342" t="n">
        <v>-1.82266655334865</v>
      </c>
      <c r="P135" s="342" t="n">
        <v>-1.9550813591529</v>
      </c>
      <c r="Q135" s="342" t="n">
        <v>-2.08969243138975</v>
      </c>
      <c r="R135" s="342" t="n">
        <v>-2.19632278120324</v>
      </c>
      <c r="S135" s="342" t="n">
        <v>-2.33279746596178</v>
      </c>
      <c r="T135" s="342" t="n">
        <v>-2.45528103606025</v>
      </c>
      <c r="U135" s="342" t="n">
        <v>-2.54396591702052</v>
      </c>
      <c r="V135" s="342" t="n">
        <v>-2.6509737163063</v>
      </c>
      <c r="W135" s="342" t="n">
        <v>-2.74986171284868</v>
      </c>
      <c r="X135" s="342" t="n">
        <v>-2.88189207420624</v>
      </c>
      <c r="Y135" s="342" t="n">
        <v>-2.97149481051761</v>
      </c>
      <c r="Z135" s="342" t="n">
        <v>-3.07633684511937</v>
      </c>
      <c r="AA135" s="342" t="n">
        <v>-3.16307045614786</v>
      </c>
      <c r="AB135" s="342" t="n">
        <v>-3.20292462802742</v>
      </c>
    </row>
    <row r="136" customFormat="false" ht="15" hidden="false" customHeight="false" outlineLevel="0" collapsed="false">
      <c r="A136" s="62" t="s">
        <v>364</v>
      </c>
      <c r="B136" s="62" t="s">
        <v>968</v>
      </c>
      <c r="C136" s="62" t="s">
        <v>969</v>
      </c>
      <c r="D136" s="62" t="s">
        <v>871</v>
      </c>
      <c r="E136" s="342" t="n">
        <v>-3.07691272000048</v>
      </c>
      <c r="F136" s="342" t="n">
        <v>-3.11170960129711</v>
      </c>
      <c r="G136" s="342" t="n">
        <v>-3.12433944804875</v>
      </c>
      <c r="H136" s="342" t="n">
        <v>-3.14868183374047</v>
      </c>
      <c r="I136" s="342" t="n">
        <v>-3.35651779449125</v>
      </c>
      <c r="J136" s="342" t="n">
        <v>-3.68728840639512</v>
      </c>
      <c r="K136" s="342" t="n">
        <v>-4.14242301737915</v>
      </c>
      <c r="L136" s="342" t="n">
        <v>-4.78938782719404</v>
      </c>
      <c r="M136" s="342" t="n">
        <v>-5.58076737121151</v>
      </c>
      <c r="N136" s="342" t="n">
        <v>-6.02738201823042</v>
      </c>
      <c r="O136" s="342" t="n">
        <v>-6.31753882652659</v>
      </c>
      <c r="P136" s="342" t="n">
        <v>-6.77650136980606</v>
      </c>
      <c r="Q136" s="342" t="n">
        <v>-7.24307638528231</v>
      </c>
      <c r="R136" s="342" t="n">
        <v>-7.61266750648612</v>
      </c>
      <c r="S136" s="342" t="n">
        <v>-8.08570198348138</v>
      </c>
      <c r="T136" s="342" t="n">
        <v>-8.51024190181538</v>
      </c>
      <c r="U136" s="342" t="n">
        <v>-8.81763228968584</v>
      </c>
      <c r="V136" s="342" t="n">
        <v>-9.18853168732228</v>
      </c>
      <c r="W136" s="342" t="n">
        <v>-9.53128706212527</v>
      </c>
      <c r="X136" s="342" t="n">
        <v>-9.98891708371332</v>
      </c>
      <c r="Y136" s="342" t="n">
        <v>-10.2994888471388</v>
      </c>
      <c r="Z136" s="342" t="n">
        <v>-10.6628814945936</v>
      </c>
      <c r="AA136" s="342" t="n">
        <v>-10.9635085918707</v>
      </c>
      <c r="AB136" s="342" t="n">
        <v>-11.1016470120802</v>
      </c>
    </row>
    <row r="137" customFormat="false" ht="15" hidden="false" customHeight="false" outlineLevel="0" collapsed="false">
      <c r="A137" s="62" t="s">
        <v>364</v>
      </c>
      <c r="B137" s="62" t="s">
        <v>972</v>
      </c>
      <c r="C137" s="62" t="s">
        <v>973</v>
      </c>
      <c r="D137" s="62" t="s">
        <v>686</v>
      </c>
      <c r="E137" s="342" t="n">
        <v>-7.9667154177627</v>
      </c>
      <c r="F137" s="342" t="n">
        <v>-8.05681119750778</v>
      </c>
      <c r="G137" s="342" t="n">
        <v>-8.0895122859027</v>
      </c>
      <c r="H137" s="342" t="n">
        <v>-8.15253937735538</v>
      </c>
      <c r="I137" s="342" t="n">
        <v>-8.69066642337654</v>
      </c>
      <c r="J137" s="342" t="n">
        <v>-9.54709478953344</v>
      </c>
      <c r="K137" s="342" t="n">
        <v>-10.7255253309377</v>
      </c>
      <c r="L137" s="342" t="n">
        <v>-12.4006409400348</v>
      </c>
      <c r="M137" s="342" t="n">
        <v>-14.4496739118329</v>
      </c>
      <c r="N137" s="342" t="n">
        <v>-15.606044637293</v>
      </c>
      <c r="O137" s="342" t="n">
        <v>-16.3573160994947</v>
      </c>
      <c r="P137" s="342" t="n">
        <v>-17.545657889612</v>
      </c>
      <c r="Q137" s="342" t="n">
        <v>-18.7537098259494</v>
      </c>
      <c r="R137" s="342" t="n">
        <v>-19.7106519141741</v>
      </c>
      <c r="S137" s="342" t="n">
        <v>-20.9354286316011</v>
      </c>
      <c r="T137" s="342" t="n">
        <v>-22.034643663234</v>
      </c>
      <c r="U137" s="342" t="n">
        <v>-22.830536158462</v>
      </c>
      <c r="V137" s="342" t="n">
        <v>-23.7908656245473</v>
      </c>
      <c r="W137" s="342" t="n">
        <v>-24.6783248336481</v>
      </c>
      <c r="X137" s="342" t="n">
        <v>-25.8632164702936</v>
      </c>
      <c r="Y137" s="342" t="n">
        <v>-26.667346155195</v>
      </c>
      <c r="Z137" s="342" t="n">
        <v>-27.6082392095743</v>
      </c>
      <c r="AA137" s="342" t="n">
        <v>-28.3866202521392</v>
      </c>
      <c r="AB137" s="342" t="n">
        <v>-28.7442870377176</v>
      </c>
    </row>
    <row r="138" customFormat="false" ht="15" hidden="false" customHeight="false" outlineLevel="0" collapsed="false">
      <c r="A138" s="62" t="s">
        <v>364</v>
      </c>
      <c r="B138" s="62" t="s">
        <v>976</v>
      </c>
      <c r="C138" s="62" t="s">
        <v>977</v>
      </c>
      <c r="D138" s="62" t="s">
        <v>764</v>
      </c>
      <c r="E138" s="342" t="n">
        <v>-4.98388206673041</v>
      </c>
      <c r="F138" s="342" t="n">
        <v>-5.04024491106629</v>
      </c>
      <c r="G138" s="342" t="n">
        <v>-5.06070232161351</v>
      </c>
      <c r="H138" s="342" t="n">
        <v>-5.10013131767239</v>
      </c>
      <c r="I138" s="342" t="n">
        <v>-5.43677717404473</v>
      </c>
      <c r="J138" s="342" t="n">
        <v>-5.97254853673353</v>
      </c>
      <c r="K138" s="342" t="n">
        <v>-6.70976061651955</v>
      </c>
      <c r="L138" s="342" t="n">
        <v>-7.75769294572828</v>
      </c>
      <c r="M138" s="342" t="n">
        <v>-9.03954351359404</v>
      </c>
      <c r="N138" s="342" t="n">
        <v>-9.76295523585319</v>
      </c>
      <c r="O138" s="342" t="n">
        <v>-10.2329416946848</v>
      </c>
      <c r="P138" s="342" t="n">
        <v>-10.9763541333552</v>
      </c>
      <c r="Q138" s="342" t="n">
        <v>-11.732097004221</v>
      </c>
      <c r="R138" s="342" t="n">
        <v>-12.3307485516039</v>
      </c>
      <c r="S138" s="342" t="n">
        <v>-13.0969542458758</v>
      </c>
      <c r="T138" s="342" t="n">
        <v>-13.7846100483438</v>
      </c>
      <c r="U138" s="342" t="n">
        <v>-14.2825108927957</v>
      </c>
      <c r="V138" s="342" t="n">
        <v>-14.883281543333</v>
      </c>
      <c r="W138" s="342" t="n">
        <v>-15.4384654309526</v>
      </c>
      <c r="X138" s="342" t="n">
        <v>-16.1797194947955</v>
      </c>
      <c r="Y138" s="342" t="n">
        <v>-16.6827734267798</v>
      </c>
      <c r="Z138" s="342" t="n">
        <v>-17.2713848901662</v>
      </c>
      <c r="AA138" s="342" t="n">
        <v>-17.7583307788662</v>
      </c>
      <c r="AB138" s="342" t="n">
        <v>-17.9820828504583</v>
      </c>
    </row>
    <row r="139" customFormat="false" ht="15" hidden="false" customHeight="false" outlineLevel="0" collapsed="false">
      <c r="A139" s="62" t="s">
        <v>364</v>
      </c>
      <c r="B139" s="62" t="s">
        <v>978</v>
      </c>
      <c r="C139" s="62" t="s">
        <v>980</v>
      </c>
      <c r="D139" s="62" t="s">
        <v>979</v>
      </c>
      <c r="E139" s="342" t="n">
        <v>-8.89897975072151</v>
      </c>
      <c r="F139" s="342" t="n">
        <v>-8.99961853063692</v>
      </c>
      <c r="G139" s="342" t="n">
        <v>-9.03614629750106</v>
      </c>
      <c r="H139" s="342" t="n">
        <v>-9.10654881361626</v>
      </c>
      <c r="I139" s="342" t="n">
        <v>-9.70764743892686</v>
      </c>
      <c r="J139" s="342" t="n">
        <v>-10.6642949766789</v>
      </c>
      <c r="K139" s="342" t="n">
        <v>-11.9806253557215</v>
      </c>
      <c r="L139" s="342" t="n">
        <v>-13.8517628451109</v>
      </c>
      <c r="M139" s="342" t="n">
        <v>-16.1405734738849</v>
      </c>
      <c r="N139" s="342" t="n">
        <v>-17.4322625992742</v>
      </c>
      <c r="O139" s="342" t="n">
        <v>-18.271447781479</v>
      </c>
      <c r="P139" s="342" t="n">
        <v>-19.5988492226817</v>
      </c>
      <c r="Q139" s="342" t="n">
        <v>-20.9482672896703</v>
      </c>
      <c r="R139" s="342" t="n">
        <v>-22.0171906563489</v>
      </c>
      <c r="S139" s="342" t="n">
        <v>-23.3852906368298</v>
      </c>
      <c r="T139" s="342" t="n">
        <v>-24.61313571416</v>
      </c>
      <c r="U139" s="342" t="n">
        <v>-25.5021634787256</v>
      </c>
      <c r="V139" s="342" t="n">
        <v>-26.5748706139222</v>
      </c>
      <c r="W139" s="342" t="n">
        <v>-27.5661802211126</v>
      </c>
      <c r="X139" s="342" t="n">
        <v>-28.8897277721895</v>
      </c>
      <c r="Y139" s="342" t="n">
        <v>-29.7879566416352</v>
      </c>
      <c r="Z139" s="342" t="n">
        <v>-30.8389529179484</v>
      </c>
      <c r="AA139" s="342" t="n">
        <v>-31.7084200412106</v>
      </c>
      <c r="AB139" s="342" t="n">
        <v>-32.1079409623761</v>
      </c>
    </row>
    <row r="140" customFormat="false" ht="15" hidden="false" customHeight="false" outlineLevel="0" collapsed="false">
      <c r="A140" s="62" t="s">
        <v>364</v>
      </c>
      <c r="B140" s="62" t="s">
        <v>983</v>
      </c>
      <c r="C140" s="62" t="s">
        <v>985</v>
      </c>
      <c r="D140" s="62" t="s">
        <v>984</v>
      </c>
      <c r="E140" s="342" t="n">
        <v>-7.17878385307363</v>
      </c>
      <c r="F140" s="342" t="n">
        <v>-7.25996889545909</v>
      </c>
      <c r="G140" s="342" t="n">
        <v>-7.28943575012093</v>
      </c>
      <c r="H140" s="342" t="n">
        <v>-7.34622927702637</v>
      </c>
      <c r="I140" s="342" t="n">
        <v>-7.83113397693139</v>
      </c>
      <c r="J140" s="342" t="n">
        <v>-8.60285906109512</v>
      </c>
      <c r="K140" s="342" t="n">
        <v>-9.66473935918383</v>
      </c>
      <c r="L140" s="342" t="n">
        <v>-11.1741811122815</v>
      </c>
      <c r="M140" s="342" t="n">
        <v>-13.0205587021679</v>
      </c>
      <c r="N140" s="342" t="n">
        <v>-14.0625609649312</v>
      </c>
      <c r="O140" s="342" t="n">
        <v>-14.7395294719402</v>
      </c>
      <c r="P140" s="342" t="n">
        <v>-15.8103407671205</v>
      </c>
      <c r="Q140" s="342" t="n">
        <v>-16.8989128171421</v>
      </c>
      <c r="R140" s="342" t="n">
        <v>-17.7612105209056</v>
      </c>
      <c r="S140" s="342" t="n">
        <v>-18.864853222022</v>
      </c>
      <c r="T140" s="342" t="n">
        <v>-19.8553526570274</v>
      </c>
      <c r="U140" s="342" t="n">
        <v>-20.5725290457792</v>
      </c>
      <c r="V140" s="342" t="n">
        <v>-21.4378791057792</v>
      </c>
      <c r="W140" s="342" t="n">
        <v>-22.2375659913369</v>
      </c>
      <c r="X140" s="342" t="n">
        <v>-23.3052683633618</v>
      </c>
      <c r="Y140" s="342" t="n">
        <v>-24.0298672595238</v>
      </c>
      <c r="Z140" s="342" t="n">
        <v>-24.8777032260486</v>
      </c>
      <c r="AA140" s="342" t="n">
        <v>-25.5791000962625</v>
      </c>
      <c r="AB140" s="342" t="n">
        <v>-25.9013925857578</v>
      </c>
    </row>
    <row r="141" customFormat="false" ht="15" hidden="false" customHeight="false" outlineLevel="0" collapsed="false">
      <c r="A141" s="62" t="s">
        <v>364</v>
      </c>
      <c r="B141" s="62" t="s">
        <v>986</v>
      </c>
      <c r="C141" s="62" t="s">
        <v>987</v>
      </c>
      <c r="D141" s="62" t="s">
        <v>430</v>
      </c>
      <c r="E141" s="342" t="n">
        <v>-1.64681117247057</v>
      </c>
      <c r="F141" s="342" t="n">
        <v>-1.66543500034646</v>
      </c>
      <c r="G141" s="342" t="n">
        <v>-1.67219468923915</v>
      </c>
      <c r="H141" s="342" t="n">
        <v>-1.68522310972737</v>
      </c>
      <c r="I141" s="342" t="n">
        <v>-1.79646012336795</v>
      </c>
      <c r="J141" s="342" t="n">
        <v>-1.97349365950547</v>
      </c>
      <c r="K141" s="342" t="n">
        <v>-2.21708872720906</v>
      </c>
      <c r="L141" s="342" t="n">
        <v>-2.56335427776334</v>
      </c>
      <c r="M141" s="342" t="n">
        <v>-2.98691282275595</v>
      </c>
      <c r="N141" s="342" t="n">
        <v>-3.22594787426031</v>
      </c>
      <c r="O141" s="342" t="n">
        <v>-3.38124427593089</v>
      </c>
      <c r="P141" s="342" t="n">
        <v>-3.62688811207391</v>
      </c>
      <c r="Q141" s="342" t="n">
        <v>-3.87660626081678</v>
      </c>
      <c r="R141" s="342" t="n">
        <v>-4.07441713263256</v>
      </c>
      <c r="S141" s="342" t="n">
        <v>-4.32759248486661</v>
      </c>
      <c r="T141" s="342" t="n">
        <v>-4.55481280090862</v>
      </c>
      <c r="U141" s="342" t="n">
        <v>-4.7193328803261</v>
      </c>
      <c r="V141" s="342" t="n">
        <v>-4.91784396187872</v>
      </c>
      <c r="W141" s="342" t="n">
        <v>-5.10129192807576</v>
      </c>
      <c r="X141" s="342" t="n">
        <v>-5.34622257804526</v>
      </c>
      <c r="Y141" s="342" t="n">
        <v>-5.51244537875662</v>
      </c>
      <c r="Z141" s="342" t="n">
        <v>-5.70693873176344</v>
      </c>
      <c r="AA141" s="342" t="n">
        <v>-5.86783899368031</v>
      </c>
      <c r="AB141" s="342" t="n">
        <v>-5.94177280800973</v>
      </c>
    </row>
    <row r="142" customFormat="false" ht="15" hidden="false" customHeight="false" outlineLevel="0" collapsed="false">
      <c r="A142" s="62" t="s">
        <v>364</v>
      </c>
      <c r="B142" s="62" t="s">
        <v>992</v>
      </c>
      <c r="C142" s="62" t="s">
        <v>993</v>
      </c>
      <c r="D142" s="62" t="s">
        <v>532</v>
      </c>
      <c r="E142" s="342" t="n">
        <v>-0.385688849833428</v>
      </c>
      <c r="F142" s="342" t="n">
        <v>-0.390050614480782</v>
      </c>
      <c r="G142" s="342" t="n">
        <v>-0.391633756906482</v>
      </c>
      <c r="H142" s="342" t="n">
        <v>-0.394685057867545</v>
      </c>
      <c r="I142" s="342" t="n">
        <v>-0.42073714967208</v>
      </c>
      <c r="J142" s="342" t="n">
        <v>-0.462199013713477</v>
      </c>
      <c r="K142" s="342" t="n">
        <v>-0.519249817751164</v>
      </c>
      <c r="L142" s="342" t="n">
        <v>-0.600346402570823</v>
      </c>
      <c r="M142" s="342" t="n">
        <v>-0.699545272961191</v>
      </c>
      <c r="N142" s="342" t="n">
        <v>-0.755528105495829</v>
      </c>
      <c r="O142" s="342" t="n">
        <v>-0.791899057760953</v>
      </c>
      <c r="P142" s="342" t="n">
        <v>-0.849429690425131</v>
      </c>
      <c r="Q142" s="342" t="n">
        <v>-0.907914541136146</v>
      </c>
      <c r="R142" s="342" t="n">
        <v>-0.954242528771012</v>
      </c>
      <c r="S142" s="342" t="n">
        <v>-1.01353706844968</v>
      </c>
      <c r="T142" s="342" t="n">
        <v>-1.06675284923744</v>
      </c>
      <c r="U142" s="342" t="n">
        <v>-1.10528401860632</v>
      </c>
      <c r="V142" s="342" t="n">
        <v>-1.15177599777377</v>
      </c>
      <c r="W142" s="342" t="n">
        <v>-1.19474014343272</v>
      </c>
      <c r="X142" s="342" t="n">
        <v>-1.25210374543815</v>
      </c>
      <c r="Y142" s="342" t="n">
        <v>-1.29103369799991</v>
      </c>
      <c r="Z142" s="342" t="n">
        <v>-1.33658471130091</v>
      </c>
      <c r="AA142" s="342" t="n">
        <v>-1.37426810694093</v>
      </c>
      <c r="AB142" s="342" t="n">
        <v>-1.39158366095781</v>
      </c>
    </row>
    <row r="143" customFormat="false" ht="15" hidden="false" customHeight="false" outlineLevel="0" collapsed="false">
      <c r="A143" s="62" t="s">
        <v>364</v>
      </c>
      <c r="B143" s="62" t="s">
        <v>994</v>
      </c>
      <c r="C143" s="62" t="s">
        <v>995</v>
      </c>
      <c r="D143" s="62" t="s">
        <v>698</v>
      </c>
      <c r="E143" s="342" t="n">
        <v>-0.420648065774391</v>
      </c>
      <c r="F143" s="342" t="n">
        <v>-0.425405185050888</v>
      </c>
      <c r="G143" s="342" t="n">
        <v>-0.427131825060066</v>
      </c>
      <c r="H143" s="342" t="n">
        <v>-0.430459698935395</v>
      </c>
      <c r="I143" s="342" t="n">
        <v>-0.458873177913819</v>
      </c>
      <c r="J143" s="342" t="n">
        <v>-0.504093186010882</v>
      </c>
      <c r="K143" s="342" t="n">
        <v>-0.566315130927597</v>
      </c>
      <c r="L143" s="342" t="n">
        <v>-0.654762389799693</v>
      </c>
      <c r="M143" s="342" t="n">
        <v>-0.762952743175827</v>
      </c>
      <c r="N143" s="342" t="n">
        <v>-0.824009914604136</v>
      </c>
      <c r="O143" s="342" t="n">
        <v>-0.863677565684286</v>
      </c>
      <c r="P143" s="342" t="n">
        <v>-0.926422831365198</v>
      </c>
      <c r="Q143" s="342" t="n">
        <v>-0.990208806353371</v>
      </c>
      <c r="R143" s="342" t="n">
        <v>-1.040736008263</v>
      </c>
      <c r="S143" s="342" t="n">
        <v>-1.10540506322164</v>
      </c>
      <c r="T143" s="342" t="n">
        <v>-1.1634443746166</v>
      </c>
      <c r="U143" s="342" t="n">
        <v>-1.20546804699926</v>
      </c>
      <c r="V143" s="342" t="n">
        <v>-1.25617410479496</v>
      </c>
      <c r="W143" s="342" t="n">
        <v>-1.30303256279004</v>
      </c>
      <c r="X143" s="342" t="n">
        <v>-1.36559565798933</v>
      </c>
      <c r="Y143" s="342" t="n">
        <v>-1.40805425966492</v>
      </c>
      <c r="Z143" s="342" t="n">
        <v>-1.45773406152438</v>
      </c>
      <c r="AA143" s="342" t="n">
        <v>-1.49883311713523</v>
      </c>
      <c r="AB143" s="342" t="n">
        <v>-1.51771816996514</v>
      </c>
    </row>
    <row r="144" customFormat="false" ht="15" hidden="false" customHeight="false" outlineLevel="0" collapsed="false">
      <c r="A144" s="62" t="s">
        <v>364</v>
      </c>
      <c r="B144" s="62" t="s">
        <v>996</v>
      </c>
      <c r="C144" s="62" t="s">
        <v>997</v>
      </c>
      <c r="D144" s="62" t="s">
        <v>790</v>
      </c>
      <c r="E144" s="342" t="n">
        <v>-4.25127837254226</v>
      </c>
      <c r="F144" s="342" t="n">
        <v>-4.29935618376087</v>
      </c>
      <c r="G144" s="342" t="n">
        <v>-4.31680646566023</v>
      </c>
      <c r="H144" s="342" t="n">
        <v>-4.35043961266327</v>
      </c>
      <c r="I144" s="342" t="n">
        <v>-4.63760034986358</v>
      </c>
      <c r="J144" s="342" t="n">
        <v>-5.09461622149327</v>
      </c>
      <c r="K144" s="342" t="n">
        <v>-5.7234621148768</v>
      </c>
      <c r="L144" s="342" t="n">
        <v>-6.61735406243959</v>
      </c>
      <c r="M144" s="342" t="n">
        <v>-7.71077953339455</v>
      </c>
      <c r="N144" s="342" t="n">
        <v>-8.32785364712885</v>
      </c>
      <c r="O144" s="342" t="n">
        <v>-8.72875463978203</v>
      </c>
      <c r="P144" s="342" t="n">
        <v>-9.36288947284636</v>
      </c>
      <c r="Q144" s="342" t="n">
        <v>-10.0075422312978</v>
      </c>
      <c r="R144" s="342" t="n">
        <v>-10.5181952407394</v>
      </c>
      <c r="S144" s="342" t="n">
        <v>-11.1717728441745</v>
      </c>
      <c r="T144" s="342" t="n">
        <v>-11.7583469648385</v>
      </c>
      <c r="U144" s="342" t="n">
        <v>-12.1830590794808</v>
      </c>
      <c r="V144" s="342" t="n">
        <v>-12.6955196953804</v>
      </c>
      <c r="W144" s="342" t="n">
        <v>-13.1690945558244</v>
      </c>
      <c r="X144" s="342" t="n">
        <v>-13.801388283481</v>
      </c>
      <c r="Y144" s="342" t="n">
        <v>-14.2304960096738</v>
      </c>
      <c r="Z144" s="342" t="n">
        <v>-14.7325847731358</v>
      </c>
      <c r="AA144" s="342" t="n">
        <v>-15.1479522512403</v>
      </c>
      <c r="AB144" s="342" t="n">
        <v>-15.3388139791133</v>
      </c>
    </row>
    <row r="145" customFormat="false" ht="15" hidden="false" customHeight="false" outlineLevel="0" collapsed="false">
      <c r="A145" s="62" t="s">
        <v>364</v>
      </c>
      <c r="B145" s="62" t="s">
        <v>998</v>
      </c>
      <c r="C145" s="62" t="s">
        <v>999</v>
      </c>
      <c r="D145" s="62" t="s">
        <v>551</v>
      </c>
      <c r="E145" s="342" t="n">
        <v>-3.67143936282363</v>
      </c>
      <c r="F145" s="342" t="n">
        <v>-3.71295976048247</v>
      </c>
      <c r="G145" s="342" t="n">
        <v>-3.72802996907466</v>
      </c>
      <c r="H145" s="342" t="n">
        <v>-3.75707583457247</v>
      </c>
      <c r="I145" s="342" t="n">
        <v>-4.00507023569756</v>
      </c>
      <c r="J145" s="342" t="n">
        <v>-4.39975294369746</v>
      </c>
      <c r="K145" s="342" t="n">
        <v>-4.94282948769183</v>
      </c>
      <c r="L145" s="342" t="n">
        <v>-5.71480200861394</v>
      </c>
      <c r="M145" s="342" t="n">
        <v>-6.65909333997115</v>
      </c>
      <c r="N145" s="342" t="n">
        <v>-7.19200367714787</v>
      </c>
      <c r="O145" s="342" t="n">
        <v>-7.53822510892435</v>
      </c>
      <c r="P145" s="342" t="n">
        <v>-8.08586922521817</v>
      </c>
      <c r="Q145" s="342" t="n">
        <v>-8.64259670935991</v>
      </c>
      <c r="R145" s="342" t="n">
        <v>-9.08360089570471</v>
      </c>
      <c r="S145" s="342" t="n">
        <v>-9.64803595020727</v>
      </c>
      <c r="T145" s="342" t="n">
        <v>-10.1546062396827</v>
      </c>
      <c r="U145" s="342" t="n">
        <v>-10.5213911544596</v>
      </c>
      <c r="V145" s="342" t="n">
        <v>-10.9639564047764</v>
      </c>
      <c r="W145" s="342" t="n">
        <v>-11.3729395932469</v>
      </c>
      <c r="X145" s="342" t="n">
        <v>-11.9189937155971</v>
      </c>
      <c r="Y145" s="342" t="n">
        <v>-12.2895747170698</v>
      </c>
      <c r="Z145" s="342" t="n">
        <v>-12.7231827493529</v>
      </c>
      <c r="AA145" s="342" t="n">
        <v>-13.0818975582911</v>
      </c>
      <c r="AB145" s="342" t="n">
        <v>-13.2467273339876</v>
      </c>
    </row>
    <row r="146" customFormat="false" ht="15" hidden="false" customHeight="false" outlineLevel="0" collapsed="false">
      <c r="A146" s="62" t="s">
        <v>364</v>
      </c>
      <c r="B146" s="62" t="s">
        <v>1000</v>
      </c>
      <c r="C146" s="62" t="s">
        <v>1002</v>
      </c>
      <c r="D146" s="62" t="s">
        <v>1001</v>
      </c>
      <c r="E146" s="342" t="n">
        <v>-6.42680844654319</v>
      </c>
      <c r="F146" s="342" t="n">
        <v>-6.49948938064215</v>
      </c>
      <c r="G146" s="342" t="n">
        <v>-6.52586959131706</v>
      </c>
      <c r="H146" s="342" t="n">
        <v>-6.57671401370047</v>
      </c>
      <c r="I146" s="342" t="n">
        <v>-7.01082509503408</v>
      </c>
      <c r="J146" s="342" t="n">
        <v>-7.70171221335693</v>
      </c>
      <c r="K146" s="342" t="n">
        <v>-8.65236087595072</v>
      </c>
      <c r="L146" s="342" t="n">
        <v>-10.0036890684299</v>
      </c>
      <c r="M146" s="342" t="n">
        <v>-11.6566591721488</v>
      </c>
      <c r="N146" s="342" t="n">
        <v>-12.5895120175199</v>
      </c>
      <c r="O146" s="342" t="n">
        <v>-13.1955682810786</v>
      </c>
      <c r="P146" s="342" t="n">
        <v>-14.1542124215582</v>
      </c>
      <c r="Q146" s="342" t="n">
        <v>-15.1287568832575</v>
      </c>
      <c r="R146" s="342" t="n">
        <v>-15.9007291670601</v>
      </c>
      <c r="S146" s="342" t="n">
        <v>-16.888765633775</v>
      </c>
      <c r="T146" s="342" t="n">
        <v>-17.7755105567975</v>
      </c>
      <c r="U146" s="342" t="n">
        <v>-18.4175629388201</v>
      </c>
      <c r="V146" s="342" t="n">
        <v>-19.1922678454797</v>
      </c>
      <c r="W146" s="342" t="n">
        <v>-19.9081877750777</v>
      </c>
      <c r="X146" s="342" t="n">
        <v>-20.8640486511487</v>
      </c>
      <c r="Y146" s="342" t="n">
        <v>-21.5127460352072</v>
      </c>
      <c r="Z146" s="342" t="n">
        <v>-22.2717714443107</v>
      </c>
      <c r="AA146" s="342" t="n">
        <v>-22.8996972075219</v>
      </c>
      <c r="AB146" s="342" t="n">
        <v>-23.1882296576052</v>
      </c>
    </row>
    <row r="147" customFormat="false" ht="15" hidden="false" customHeight="false" outlineLevel="0" collapsed="false">
      <c r="A147" s="62" t="s">
        <v>364</v>
      </c>
      <c r="B147" s="62" t="s">
        <v>1003</v>
      </c>
      <c r="C147" s="62" t="s">
        <v>1004</v>
      </c>
      <c r="D147" s="62" t="s">
        <v>595</v>
      </c>
      <c r="E147" s="342" t="n">
        <v>-1.84706257840417</v>
      </c>
      <c r="F147" s="342" t="n">
        <v>-1.86795105433344</v>
      </c>
      <c r="G147" s="342" t="n">
        <v>-1.87553271797774</v>
      </c>
      <c r="H147" s="342" t="n">
        <v>-1.89014538781007</v>
      </c>
      <c r="I147" s="342" t="n">
        <v>-2.01490876606715</v>
      </c>
      <c r="J147" s="342" t="n">
        <v>-2.21346949068966</v>
      </c>
      <c r="K147" s="342" t="n">
        <v>-2.48668559546269</v>
      </c>
      <c r="L147" s="342" t="n">
        <v>-2.87505686189018</v>
      </c>
      <c r="M147" s="342" t="n">
        <v>-3.35011991179984</v>
      </c>
      <c r="N147" s="342" t="n">
        <v>-3.61822150470939</v>
      </c>
      <c r="O147" s="342" t="n">
        <v>-3.79240187030422</v>
      </c>
      <c r="P147" s="342" t="n">
        <v>-4.06791587272304</v>
      </c>
      <c r="Q147" s="342" t="n">
        <v>-4.34799962209387</v>
      </c>
      <c r="R147" s="342" t="n">
        <v>-4.56986419590794</v>
      </c>
      <c r="S147" s="342" t="n">
        <v>-4.8538255429665</v>
      </c>
      <c r="T147" s="342" t="n">
        <v>-5.10867573455508</v>
      </c>
      <c r="U147" s="342" t="n">
        <v>-5.29320137244727</v>
      </c>
      <c r="V147" s="342" t="n">
        <v>-5.51585130114815</v>
      </c>
      <c r="W147" s="342" t="n">
        <v>-5.72160644728223</v>
      </c>
      <c r="X147" s="342" t="n">
        <v>-5.99632054044943</v>
      </c>
      <c r="Y147" s="342" t="n">
        <v>-6.18275594968393</v>
      </c>
      <c r="Z147" s="342" t="n">
        <v>-6.40089959607923</v>
      </c>
      <c r="AA147" s="342" t="n">
        <v>-6.58136524849293</v>
      </c>
      <c r="AB147" s="342" t="n">
        <v>-6.66428937726337</v>
      </c>
    </row>
    <row r="148" customFormat="false" ht="15" hidden="false" customHeight="false" outlineLevel="0" collapsed="false">
      <c r="A148" s="62" t="s">
        <v>364</v>
      </c>
      <c r="B148" s="62" t="s">
        <v>1005</v>
      </c>
      <c r="C148" s="62" t="s">
        <v>1006</v>
      </c>
      <c r="D148" s="62" t="s">
        <v>830</v>
      </c>
      <c r="E148" s="342" t="n">
        <v>-4.93524613593368</v>
      </c>
      <c r="F148" s="342" t="n">
        <v>-4.9910589553372</v>
      </c>
      <c r="G148" s="342" t="n">
        <v>-5.01131672929785</v>
      </c>
      <c r="H148" s="342" t="n">
        <v>-5.05036095182116</v>
      </c>
      <c r="I148" s="342" t="n">
        <v>-5.38372160112915</v>
      </c>
      <c r="J148" s="342" t="n">
        <v>-5.91426456182735</v>
      </c>
      <c r="K148" s="342" t="n">
        <v>-6.64428245137874</v>
      </c>
      <c r="L148" s="342" t="n">
        <v>-7.68198838205704</v>
      </c>
      <c r="M148" s="342" t="n">
        <v>-8.95132982657764</v>
      </c>
      <c r="N148" s="342" t="n">
        <v>-9.66768203137827</v>
      </c>
      <c r="O148" s="342" t="n">
        <v>-10.1330820596762</v>
      </c>
      <c r="P148" s="342" t="n">
        <v>-10.869239801017</v>
      </c>
      <c r="Q148" s="342" t="n">
        <v>-11.6176076462551</v>
      </c>
      <c r="R148" s="342" t="n">
        <v>-12.2104171663107</v>
      </c>
      <c r="S148" s="342" t="n">
        <v>-12.9691457319861</v>
      </c>
      <c r="T148" s="342" t="n">
        <v>-13.6500909462875</v>
      </c>
      <c r="U148" s="342" t="n">
        <v>-14.1431329536541</v>
      </c>
      <c r="V148" s="342" t="n">
        <v>-14.7380408972909</v>
      </c>
      <c r="W148" s="342" t="n">
        <v>-15.2878069430001</v>
      </c>
      <c r="X148" s="342" t="n">
        <v>-16.0218273723248</v>
      </c>
      <c r="Y148" s="342" t="n">
        <v>-16.5199721800772</v>
      </c>
      <c r="Z148" s="342" t="n">
        <v>-17.1028395937417</v>
      </c>
      <c r="AA148" s="342" t="n">
        <v>-17.5850335508696</v>
      </c>
      <c r="AB148" s="342" t="n">
        <v>-17.8066021056521</v>
      </c>
    </row>
    <row r="149" customFormat="false" ht="15" hidden="false" customHeight="false" outlineLevel="0" collapsed="false">
      <c r="A149" s="62" t="s">
        <v>364</v>
      </c>
      <c r="B149" s="62" t="s">
        <v>1007</v>
      </c>
      <c r="C149" s="62" t="s">
        <v>1009</v>
      </c>
      <c r="D149" s="62" t="s">
        <v>1008</v>
      </c>
      <c r="E149" s="342" t="n">
        <v>-8.4538870791642</v>
      </c>
      <c r="F149" s="342" t="n">
        <v>-8.54949229515772</v>
      </c>
      <c r="G149" s="342" t="n">
        <v>-8.58419308389684</v>
      </c>
      <c r="H149" s="342" t="n">
        <v>-8.6510743374786</v>
      </c>
      <c r="I149" s="342" t="n">
        <v>-9.22210832611136</v>
      </c>
      <c r="J149" s="342" t="n">
        <v>-10.130908040827</v>
      </c>
      <c r="K149" s="342" t="n">
        <v>-11.3814006472854</v>
      </c>
      <c r="L149" s="342" t="n">
        <v>-13.1589510505893</v>
      </c>
      <c r="M149" s="342" t="n">
        <v>-15.3332841925067</v>
      </c>
      <c r="N149" s="342" t="n">
        <v>-16.5603680058552</v>
      </c>
      <c r="O149" s="342" t="n">
        <v>-17.3575803793625</v>
      </c>
      <c r="P149" s="342" t="n">
        <v>-18.6185903161183</v>
      </c>
      <c r="Q149" s="342" t="n">
        <v>-19.9005156918874</v>
      </c>
      <c r="R149" s="342" t="n">
        <v>-20.915975631264</v>
      </c>
      <c r="S149" s="342" t="n">
        <v>-22.2156485232103</v>
      </c>
      <c r="T149" s="342" t="n">
        <v>-23.3820815217364</v>
      </c>
      <c r="U149" s="342" t="n">
        <v>-24.2266435437222</v>
      </c>
      <c r="V149" s="342" t="n">
        <v>-25.2456980020976</v>
      </c>
      <c r="W149" s="342" t="n">
        <v>-26.1874261231217</v>
      </c>
      <c r="X149" s="342" t="n">
        <v>-27.4447749264833</v>
      </c>
      <c r="Y149" s="342" t="n">
        <v>-28.2980778495429</v>
      </c>
      <c r="Z149" s="342" t="n">
        <v>-29.2965073425253</v>
      </c>
      <c r="AA149" s="342" t="n">
        <v>-30.1224870711013</v>
      </c>
      <c r="AB149" s="342" t="n">
        <v>-30.5020254954947</v>
      </c>
    </row>
    <row r="150" customFormat="false" ht="15" hidden="false" customHeight="false" outlineLevel="0" collapsed="false">
      <c r="A150" s="62" t="s">
        <v>364</v>
      </c>
      <c r="B150" s="62" t="s">
        <v>1010</v>
      </c>
      <c r="C150" s="62" t="s">
        <v>1012</v>
      </c>
      <c r="D150" s="62" t="s">
        <v>1011</v>
      </c>
      <c r="E150" s="342" t="n">
        <v>-3.93791948483529</v>
      </c>
      <c r="F150" s="342" t="n">
        <v>-3.98245351271942</v>
      </c>
      <c r="G150" s="342" t="n">
        <v>-3.99861754600202</v>
      </c>
      <c r="H150" s="342" t="n">
        <v>-4.02977161621653</v>
      </c>
      <c r="I150" s="342" t="n">
        <v>-4.29576592738758</v>
      </c>
      <c r="J150" s="342" t="n">
        <v>-4.71909546454356</v>
      </c>
      <c r="K150" s="342" t="n">
        <v>-5.30158954738405</v>
      </c>
      <c r="L150" s="342" t="n">
        <v>-6.12959331688078</v>
      </c>
      <c r="M150" s="342" t="n">
        <v>-7.14242312710887</v>
      </c>
      <c r="N150" s="342" t="n">
        <v>-7.71401312031099</v>
      </c>
      <c r="O150" s="342" t="n">
        <v>-8.0853639687182</v>
      </c>
      <c r="P150" s="342" t="n">
        <v>-8.67275714703023</v>
      </c>
      <c r="Q150" s="342" t="n">
        <v>-9.26989298147827</v>
      </c>
      <c r="R150" s="342" t="n">
        <v>-9.74290609886379</v>
      </c>
      <c r="S150" s="342" t="n">
        <v>-10.3483089339362</v>
      </c>
      <c r="T150" s="342" t="n">
        <v>-10.891647068174</v>
      </c>
      <c r="U150" s="342" t="n">
        <v>-11.2850539366815</v>
      </c>
      <c r="V150" s="342" t="n">
        <v>-11.759741423061</v>
      </c>
      <c r="W150" s="342" t="n">
        <v>-12.1984093970322</v>
      </c>
      <c r="X150" s="342" t="n">
        <v>-12.7840971765857</v>
      </c>
      <c r="Y150" s="342" t="n">
        <v>-13.1815756590539</v>
      </c>
      <c r="Z150" s="342" t="n">
        <v>-13.6466557953074</v>
      </c>
      <c r="AA150" s="342" t="n">
        <v>-14.0314068141914</v>
      </c>
      <c r="AB150" s="342" t="n">
        <v>-14.2082002516559</v>
      </c>
    </row>
    <row r="151" customFormat="false" ht="15" hidden="false" customHeight="false" outlineLevel="0" collapsed="false">
      <c r="A151" s="62" t="s">
        <v>364</v>
      </c>
      <c r="B151" s="62" t="s">
        <v>1013</v>
      </c>
      <c r="C151" s="62" t="s">
        <v>1014</v>
      </c>
      <c r="D151" s="62" t="s">
        <v>562</v>
      </c>
      <c r="E151" s="342" t="n">
        <v>-1.81513530033152</v>
      </c>
      <c r="F151" s="342" t="n">
        <v>-1.83566270989125</v>
      </c>
      <c r="G151" s="342" t="n">
        <v>-1.84311332118992</v>
      </c>
      <c r="H151" s="342" t="n">
        <v>-1.85747340468404</v>
      </c>
      <c r="I151" s="342" t="n">
        <v>-1.98008019381552</v>
      </c>
      <c r="J151" s="342" t="n">
        <v>-2.17520871016124</v>
      </c>
      <c r="K151" s="342" t="n">
        <v>-2.44370215602006</v>
      </c>
      <c r="L151" s="342" t="n">
        <v>-2.82536025660053</v>
      </c>
      <c r="M151" s="342" t="n">
        <v>-3.29221163557178</v>
      </c>
      <c r="N151" s="342" t="n">
        <v>-3.55567897612377</v>
      </c>
      <c r="O151" s="342" t="n">
        <v>-3.72684855852577</v>
      </c>
      <c r="P151" s="342" t="n">
        <v>-3.99760018187256</v>
      </c>
      <c r="Q151" s="342" t="n">
        <v>-4.27284256211256</v>
      </c>
      <c r="R151" s="342" t="n">
        <v>-4.49087211050549</v>
      </c>
      <c r="S151" s="342" t="n">
        <v>-4.76992506247477</v>
      </c>
      <c r="T151" s="342" t="n">
        <v>-5.02037005792715</v>
      </c>
      <c r="U151" s="342" t="n">
        <v>-5.20170609010624</v>
      </c>
      <c r="V151" s="342" t="n">
        <v>-5.420507418186</v>
      </c>
      <c r="W151" s="342" t="n">
        <v>-5.62270599734595</v>
      </c>
      <c r="X151" s="342" t="n">
        <v>-5.8926715382196</v>
      </c>
      <c r="Y151" s="342" t="n">
        <v>-6.07588433051474</v>
      </c>
      <c r="Z151" s="342" t="n">
        <v>-6.29025726933376</v>
      </c>
      <c r="AA151" s="342" t="n">
        <v>-6.46760349464492</v>
      </c>
      <c r="AB151" s="342" t="n">
        <v>-6.54909424387038</v>
      </c>
    </row>
    <row r="152" customFormat="false" ht="15" hidden="false" customHeight="false" outlineLevel="0" collapsed="false">
      <c r="A152" s="62" t="s">
        <v>364</v>
      </c>
      <c r="B152" s="62" t="s">
        <v>1015</v>
      </c>
      <c r="C152" s="62" t="s">
        <v>1016</v>
      </c>
      <c r="D152" s="62" t="s">
        <v>910</v>
      </c>
      <c r="E152" s="342" t="n">
        <v>-0.927372410653548</v>
      </c>
      <c r="F152" s="342" t="n">
        <v>-0.937860087954736</v>
      </c>
      <c r="G152" s="342" t="n">
        <v>-0.941666686481926</v>
      </c>
      <c r="H152" s="342" t="n">
        <v>-0.949003409669833</v>
      </c>
      <c r="I152" s="342" t="n">
        <v>-1.01164455470105</v>
      </c>
      <c r="J152" s="342" t="n">
        <v>-1.1113378406824</v>
      </c>
      <c r="K152" s="342" t="n">
        <v>-1.2485140688596</v>
      </c>
      <c r="L152" s="342" t="n">
        <v>-1.44350735267493</v>
      </c>
      <c r="M152" s="342" t="n">
        <v>-1.68202681106154</v>
      </c>
      <c r="N152" s="342" t="n">
        <v>-1.81663514725089</v>
      </c>
      <c r="O152" s="342" t="n">
        <v>-1.90408755271825</v>
      </c>
      <c r="P152" s="342" t="n">
        <v>-2.0424175083891</v>
      </c>
      <c r="Q152" s="342" t="n">
        <v>-2.18304184070779</v>
      </c>
      <c r="R152" s="342" t="n">
        <v>-2.29443551359262</v>
      </c>
      <c r="S152" s="342" t="n">
        <v>-2.43700670854458</v>
      </c>
      <c r="T152" s="342" t="n">
        <v>-2.56496178667367</v>
      </c>
      <c r="U152" s="342" t="n">
        <v>-2.65760834215059</v>
      </c>
      <c r="V152" s="342" t="n">
        <v>-2.76939632569014</v>
      </c>
      <c r="W152" s="342" t="n">
        <v>-2.87270178382984</v>
      </c>
      <c r="X152" s="342" t="n">
        <v>-3.01063012139655</v>
      </c>
      <c r="Y152" s="342" t="n">
        <v>-3.10423553407421</v>
      </c>
      <c r="Z152" s="342" t="n">
        <v>-3.21376100526921</v>
      </c>
      <c r="AA152" s="342" t="n">
        <v>-3.30436912492677</v>
      </c>
      <c r="AB152" s="342" t="n">
        <v>-3.34600363698842</v>
      </c>
    </row>
    <row r="153" customFormat="false" ht="15" hidden="false" customHeight="false" outlineLevel="0" collapsed="false">
      <c r="A153" s="62" t="s">
        <v>364</v>
      </c>
      <c r="B153" s="62" t="s">
        <v>1019</v>
      </c>
      <c r="C153" s="62" t="s">
        <v>1020</v>
      </c>
      <c r="D153" s="62" t="s">
        <v>551</v>
      </c>
      <c r="E153" s="342" t="n">
        <v>-2.67021256533142</v>
      </c>
      <c r="F153" s="342" t="n">
        <v>-2.70041006461981</v>
      </c>
      <c r="G153" s="342" t="n">
        <v>-2.7113705235484</v>
      </c>
      <c r="H153" s="342" t="n">
        <v>-2.73249538150153</v>
      </c>
      <c r="I153" s="342" t="n">
        <v>-2.91286000163426</v>
      </c>
      <c r="J153" s="342" t="n">
        <v>-3.1999100171927</v>
      </c>
      <c r="K153" s="342" t="n">
        <v>-3.59488584776048</v>
      </c>
      <c r="L153" s="342" t="n">
        <v>-4.15633614606297</v>
      </c>
      <c r="M153" s="342" t="n">
        <v>-4.84311272852689</v>
      </c>
      <c r="N153" s="342" t="n">
        <v>-5.23069474688546</v>
      </c>
      <c r="O153" s="342" t="n">
        <v>-5.48249920997364</v>
      </c>
      <c r="P153" s="342" t="n">
        <v>-5.88079700442038</v>
      </c>
      <c r="Q153" s="342" t="n">
        <v>-6.28570106975058</v>
      </c>
      <c r="R153" s="342" t="n">
        <v>-6.60644037751788</v>
      </c>
      <c r="S153" s="342" t="n">
        <v>-7.01695010569357</v>
      </c>
      <c r="T153" s="342" t="n">
        <v>-7.38537518874891</v>
      </c>
      <c r="U153" s="342" t="n">
        <v>-7.6521353314135</v>
      </c>
      <c r="V153" s="342" t="n">
        <v>-7.97400999025742</v>
      </c>
      <c r="W153" s="342" t="n">
        <v>-8.27146064678228</v>
      </c>
      <c r="X153" s="342" t="n">
        <v>-8.6686020495833</v>
      </c>
      <c r="Y153" s="342" t="n">
        <v>-8.9381230599601</v>
      </c>
      <c r="Z153" s="342" t="n">
        <v>-9.25348319581169</v>
      </c>
      <c r="AA153" s="342" t="n">
        <v>-9.5143740060744</v>
      </c>
      <c r="AB153" s="342" t="n">
        <v>-9.63425356684344</v>
      </c>
    </row>
    <row r="154" customFormat="false" ht="15" hidden="false" customHeight="false" outlineLevel="0" collapsed="false">
      <c r="A154" s="62" t="s">
        <v>364</v>
      </c>
      <c r="B154" s="62" t="s">
        <v>1025</v>
      </c>
      <c r="C154" s="62" t="s">
        <v>1026</v>
      </c>
      <c r="D154" s="62" t="s">
        <v>483</v>
      </c>
      <c r="E154" s="342" t="n">
        <v>-10.2316856775487</v>
      </c>
      <c r="F154" s="342" t="n">
        <v>-10.3473960614254</v>
      </c>
      <c r="G154" s="342" t="n">
        <v>-10.3893942049796</v>
      </c>
      <c r="H154" s="342" t="n">
        <v>-10.4703401601314</v>
      </c>
      <c r="I154" s="342" t="n">
        <v>-11.1614589588776</v>
      </c>
      <c r="J154" s="342" t="n">
        <v>-12.2613734642101</v>
      </c>
      <c r="K154" s="342" t="n">
        <v>-13.7748366997098</v>
      </c>
      <c r="L154" s="342" t="n">
        <v>-15.9261946291801</v>
      </c>
      <c r="M154" s="342" t="n">
        <v>-18.5577761795425</v>
      </c>
      <c r="N154" s="342" t="n">
        <v>-20.0429079018639</v>
      </c>
      <c r="O154" s="342" t="n">
        <v>-21.0077689589844</v>
      </c>
      <c r="P154" s="342" t="n">
        <v>-22.5339612523437</v>
      </c>
      <c r="Q154" s="342" t="n">
        <v>-24.0854673683019</v>
      </c>
      <c r="R154" s="342" t="n">
        <v>-25.3144720640768</v>
      </c>
      <c r="S154" s="342" t="n">
        <v>-26.8874578858061</v>
      </c>
      <c r="T154" s="342" t="n">
        <v>-28.2991843133159</v>
      </c>
      <c r="U154" s="342" t="n">
        <v>-29.3213523483552</v>
      </c>
      <c r="V154" s="342" t="n">
        <v>-30.554707467576</v>
      </c>
      <c r="W154" s="342" t="n">
        <v>-31.6944750132976</v>
      </c>
      <c r="X154" s="342" t="n">
        <v>-33.2162362602328</v>
      </c>
      <c r="Y154" s="342" t="n">
        <v>-34.248983352159</v>
      </c>
      <c r="Z154" s="342" t="n">
        <v>-35.4573762071533</v>
      </c>
      <c r="AA154" s="342" t="n">
        <v>-36.4570542108548</v>
      </c>
      <c r="AB154" s="342" t="n">
        <v>-36.916407148099</v>
      </c>
    </row>
    <row r="155" customFormat="false" ht="15" hidden="false" customHeight="false" outlineLevel="0" collapsed="false">
      <c r="A155" s="62" t="s">
        <v>364</v>
      </c>
      <c r="B155" s="62" t="s">
        <v>1029</v>
      </c>
      <c r="C155" s="62" t="s">
        <v>1030</v>
      </c>
      <c r="D155" s="62" t="s">
        <v>498</v>
      </c>
      <c r="E155" s="342" t="n">
        <v>-6.99358079309181</v>
      </c>
      <c r="F155" s="342" t="n">
        <v>-7.07267136953677</v>
      </c>
      <c r="G155" s="342" t="n">
        <v>-7.10137801860346</v>
      </c>
      <c r="H155" s="342" t="n">
        <v>-7.1567063481739</v>
      </c>
      <c r="I155" s="342" t="n">
        <v>-7.6291011528014</v>
      </c>
      <c r="J155" s="342" t="n">
        <v>-8.3809167578699</v>
      </c>
      <c r="K155" s="342" t="n">
        <v>-9.41540195888291</v>
      </c>
      <c r="L155" s="342" t="n">
        <v>-10.8859021255977</v>
      </c>
      <c r="M155" s="342" t="n">
        <v>-12.6846456333712</v>
      </c>
      <c r="N155" s="342" t="n">
        <v>-13.699765625889</v>
      </c>
      <c r="O155" s="342" t="n">
        <v>-14.3592692472607</v>
      </c>
      <c r="P155" s="342" t="n">
        <v>-15.402455037538</v>
      </c>
      <c r="Q155" s="342" t="n">
        <v>-16.4629433788422</v>
      </c>
      <c r="R155" s="342" t="n">
        <v>-17.3029949505839</v>
      </c>
      <c r="S155" s="342" t="n">
        <v>-18.3781651402614</v>
      </c>
      <c r="T155" s="342" t="n">
        <v>-19.3431110093665</v>
      </c>
      <c r="U155" s="342" t="n">
        <v>-20.0417852026961</v>
      </c>
      <c r="V155" s="342" t="n">
        <v>-20.8848103839496</v>
      </c>
      <c r="W155" s="342" t="n">
        <v>-21.6638664131862</v>
      </c>
      <c r="X155" s="342" t="n">
        <v>-22.7040234863839</v>
      </c>
      <c r="Y155" s="342" t="n">
        <v>-23.4099286963206</v>
      </c>
      <c r="Z155" s="342" t="n">
        <v>-24.2358916243786</v>
      </c>
      <c r="AA155" s="342" t="n">
        <v>-24.9191933897274</v>
      </c>
      <c r="AB155" s="342" t="n">
        <v>-25.2331711623451</v>
      </c>
    </row>
    <row r="156" customFormat="false" ht="15" hidden="false" customHeight="false" outlineLevel="0" collapsed="false">
      <c r="A156" s="62" t="s">
        <v>364</v>
      </c>
      <c r="B156" s="62" t="s">
        <v>1031</v>
      </c>
      <c r="C156" s="62" t="s">
        <v>1032</v>
      </c>
      <c r="D156" s="62" t="s">
        <v>743</v>
      </c>
      <c r="E156" s="342" t="n">
        <v>-0.706347126432996</v>
      </c>
      <c r="F156" s="342" t="n">
        <v>-0.71433522338256</v>
      </c>
      <c r="G156" s="342" t="n">
        <v>-0.71723457632888</v>
      </c>
      <c r="H156" s="342" t="n">
        <v>-0.722822701748268</v>
      </c>
      <c r="I156" s="342" t="n">
        <v>-0.770534270780273</v>
      </c>
      <c r="J156" s="342" t="n">
        <v>-0.84646715951907</v>
      </c>
      <c r="K156" s="342" t="n">
        <v>-0.95094949420444</v>
      </c>
      <c r="L156" s="342" t="n">
        <v>-1.09946905777397</v>
      </c>
      <c r="M156" s="342" t="n">
        <v>-1.2811409860029</v>
      </c>
      <c r="N156" s="342" t="n">
        <v>-1.38366744718398</v>
      </c>
      <c r="O156" s="342" t="n">
        <v>-1.4502768854117</v>
      </c>
      <c r="P156" s="342" t="n">
        <v>-1.55563797397251</v>
      </c>
      <c r="Q156" s="342" t="n">
        <v>-1.66274660897046</v>
      </c>
      <c r="R156" s="342" t="n">
        <v>-1.74759127314326</v>
      </c>
      <c r="S156" s="342" t="n">
        <v>-1.85618276530924</v>
      </c>
      <c r="T156" s="342" t="n">
        <v>-1.95364167255158</v>
      </c>
      <c r="U156" s="342" t="n">
        <v>-2.02420731315428</v>
      </c>
      <c r="V156" s="342" t="n">
        <v>-2.1093523099601</v>
      </c>
      <c r="W156" s="342" t="n">
        <v>-2.18803646388096</v>
      </c>
      <c r="X156" s="342" t="n">
        <v>-2.29309165398012</v>
      </c>
      <c r="Y156" s="342" t="n">
        <v>-2.36438762257255</v>
      </c>
      <c r="Z156" s="342" t="n">
        <v>-2.44780934286643</v>
      </c>
      <c r="AA156" s="342" t="n">
        <v>-2.51682237820842</v>
      </c>
      <c r="AB156" s="342" t="n">
        <v>-2.5485339297031</v>
      </c>
    </row>
    <row r="157" customFormat="false" ht="15" hidden="false" customHeight="false" outlineLevel="0" collapsed="false">
      <c r="A157" s="62" t="s">
        <v>364</v>
      </c>
      <c r="B157" s="62" t="s">
        <v>1035</v>
      </c>
      <c r="C157" s="62" t="s">
        <v>1037</v>
      </c>
      <c r="D157" s="62" t="s">
        <v>1036</v>
      </c>
      <c r="E157" s="342" t="n">
        <v>-6.07278581311192</v>
      </c>
      <c r="F157" s="342" t="n">
        <v>-6.14146309658024</v>
      </c>
      <c r="G157" s="342" t="n">
        <v>-6.16639014559159</v>
      </c>
      <c r="H157" s="342" t="n">
        <v>-6.21443378801443</v>
      </c>
      <c r="I157" s="342" t="n">
        <v>-6.62463173275875</v>
      </c>
      <c r="J157" s="342" t="n">
        <v>-7.27746113097577</v>
      </c>
      <c r="K157" s="342" t="n">
        <v>-8.1757430324005</v>
      </c>
      <c r="L157" s="342" t="n">
        <v>-9.45263291396526</v>
      </c>
      <c r="M157" s="342" t="n">
        <v>-11.0145486733748</v>
      </c>
      <c r="N157" s="342" t="n">
        <v>-11.8960150454024</v>
      </c>
      <c r="O157" s="342" t="n">
        <v>-12.4686865214391</v>
      </c>
      <c r="P157" s="342" t="n">
        <v>-13.3745234674987</v>
      </c>
      <c r="Q157" s="342" t="n">
        <v>-14.2953848609075</v>
      </c>
      <c r="R157" s="342" t="n">
        <v>-15.0248328244162</v>
      </c>
      <c r="S157" s="342" t="n">
        <v>-15.9584430117761</v>
      </c>
      <c r="T157" s="342" t="n">
        <v>-16.7963413299182</v>
      </c>
      <c r="U157" s="342" t="n">
        <v>-17.4030260676466</v>
      </c>
      <c r="V157" s="342" t="n">
        <v>-18.1350561266787</v>
      </c>
      <c r="W157" s="342" t="n">
        <v>-18.8115393963995</v>
      </c>
      <c r="X157" s="342" t="n">
        <v>-19.7147463949891</v>
      </c>
      <c r="Y157" s="342" t="n">
        <v>-20.3277100928619</v>
      </c>
      <c r="Z157" s="342" t="n">
        <v>-21.0449243640721</v>
      </c>
      <c r="AA157" s="342" t="n">
        <v>-21.638260651941</v>
      </c>
      <c r="AB157" s="342" t="n">
        <v>-21.9108992071528</v>
      </c>
    </row>
    <row r="158" customFormat="false" ht="15" hidden="false" customHeight="false" outlineLevel="0" collapsed="false">
      <c r="A158" s="62" t="s">
        <v>364</v>
      </c>
      <c r="B158" s="62" t="s">
        <v>1044</v>
      </c>
      <c r="C158" s="62" t="s">
        <v>1045</v>
      </c>
      <c r="D158" s="62" t="s">
        <v>395</v>
      </c>
      <c r="E158" s="342" t="n">
        <v>-15.7193881865682</v>
      </c>
      <c r="F158" s="342" t="n">
        <v>-15.8971591324999</v>
      </c>
      <c r="G158" s="342" t="n">
        <v>-15.9616827254297</v>
      </c>
      <c r="H158" s="342" t="n">
        <v>-16.0860435523027</v>
      </c>
      <c r="I158" s="342" t="n">
        <v>-17.1478397238137</v>
      </c>
      <c r="J158" s="342" t="n">
        <v>-18.8376866978367</v>
      </c>
      <c r="K158" s="342" t="n">
        <v>-21.1628867532999</v>
      </c>
      <c r="L158" s="342" t="n">
        <v>-24.4681124499612</v>
      </c>
      <c r="M158" s="342" t="n">
        <v>-28.5111267917258</v>
      </c>
      <c r="N158" s="342" t="n">
        <v>-30.7927998988838</v>
      </c>
      <c r="O158" s="342" t="n">
        <v>-32.2751583274915</v>
      </c>
      <c r="P158" s="342" t="n">
        <v>-34.6199145937348</v>
      </c>
      <c r="Q158" s="342" t="n">
        <v>-37.0035615976784</v>
      </c>
      <c r="R158" s="342" t="n">
        <v>-38.8917355022378</v>
      </c>
      <c r="S158" s="342" t="n">
        <v>-41.3083827217656</v>
      </c>
      <c r="T158" s="342" t="n">
        <v>-43.4772800497941</v>
      </c>
      <c r="U158" s="342" t="n">
        <v>-45.0476817060864</v>
      </c>
      <c r="V158" s="342" t="n">
        <v>-46.9425393573007</v>
      </c>
      <c r="W158" s="342" t="n">
        <v>-48.693614308026</v>
      </c>
      <c r="X158" s="342" t="n">
        <v>-51.0315629629911</v>
      </c>
      <c r="Y158" s="342" t="n">
        <v>-52.6182176891189</v>
      </c>
      <c r="Z158" s="342" t="n">
        <v>-54.4747247172045</v>
      </c>
      <c r="AA158" s="342" t="n">
        <v>-56.0105739503605</v>
      </c>
      <c r="AB158" s="342" t="n">
        <v>-56.7162980473219</v>
      </c>
    </row>
    <row r="159" customFormat="false" ht="15" hidden="false" customHeight="false" outlineLevel="0" collapsed="false">
      <c r="A159" s="62" t="s">
        <v>364</v>
      </c>
      <c r="B159" s="62" t="s">
        <v>1046</v>
      </c>
      <c r="C159" s="62" t="s">
        <v>1047</v>
      </c>
      <c r="D159" s="62" t="s">
        <v>943</v>
      </c>
      <c r="E159" s="342" t="n">
        <v>-0.0217260462513661</v>
      </c>
      <c r="F159" s="342" t="n">
        <v>-0.0219717466404411</v>
      </c>
      <c r="G159" s="342" t="n">
        <v>-0.0220609258468872</v>
      </c>
      <c r="H159" s="342" t="n">
        <v>-0.022232807159597</v>
      </c>
      <c r="I159" s="342" t="n">
        <v>-0.0237003345504838</v>
      </c>
      <c r="J159" s="342" t="n">
        <v>-0.0260359021361692</v>
      </c>
      <c r="K159" s="342" t="n">
        <v>-0.029249602526356</v>
      </c>
      <c r="L159" s="342" t="n">
        <v>-0.0338178138017939</v>
      </c>
      <c r="M159" s="342" t="n">
        <v>-0.0394057358978442</v>
      </c>
      <c r="N159" s="342" t="n">
        <v>-0.0425592769179056</v>
      </c>
      <c r="O159" s="342" t="n">
        <v>-0.044608070891233</v>
      </c>
      <c r="P159" s="342" t="n">
        <v>-0.0478488002684813</v>
      </c>
      <c r="Q159" s="342" t="n">
        <v>-0.0511432812266435</v>
      </c>
      <c r="R159" s="342" t="n">
        <v>-0.0537529599936665</v>
      </c>
      <c r="S159" s="342" t="n">
        <v>-0.057093051137262</v>
      </c>
      <c r="T159" s="342" t="n">
        <v>-0.0600907227453387</v>
      </c>
      <c r="U159" s="342" t="n">
        <v>-0.0622612028310066</v>
      </c>
      <c r="V159" s="342" t="n">
        <v>-0.0648801193232663</v>
      </c>
      <c r="W159" s="342" t="n">
        <v>-0.0673003111855409</v>
      </c>
      <c r="X159" s="342" t="n">
        <v>-0.0705316316420516</v>
      </c>
      <c r="Y159" s="342" t="n">
        <v>-0.0727245753848784</v>
      </c>
      <c r="Z159" s="342" t="n">
        <v>-0.0752904867981889</v>
      </c>
      <c r="AA159" s="342" t="n">
        <v>-0.0774132113647331</v>
      </c>
      <c r="AB159" s="342" t="n">
        <v>-0.078388605202541</v>
      </c>
    </row>
    <row r="160" customFormat="false" ht="15" hidden="false" customHeight="false" outlineLevel="0" collapsed="false">
      <c r="A160" s="62" t="s">
        <v>364</v>
      </c>
      <c r="B160" s="62" t="s">
        <v>1048</v>
      </c>
      <c r="C160" s="62" t="s">
        <v>1050</v>
      </c>
      <c r="D160" s="62" t="s">
        <v>1049</v>
      </c>
      <c r="E160" s="342" t="n">
        <v>-6.60236037827453</v>
      </c>
      <c r="F160" s="342" t="n">
        <v>-6.67702663346828</v>
      </c>
      <c r="G160" s="342" t="n">
        <v>-6.70412743461698</v>
      </c>
      <c r="H160" s="342" t="n">
        <v>-6.75636070134536</v>
      </c>
      <c r="I160" s="342" t="n">
        <v>-7.20232977402071</v>
      </c>
      <c r="J160" s="342" t="n">
        <v>-7.91208886732753</v>
      </c>
      <c r="K160" s="342" t="n">
        <v>-8.88870503937866</v>
      </c>
      <c r="L160" s="342" t="n">
        <v>-10.2769455307954</v>
      </c>
      <c r="M160" s="342" t="n">
        <v>-11.9750674539928</v>
      </c>
      <c r="N160" s="342" t="n">
        <v>-12.933401705942</v>
      </c>
      <c r="O160" s="342" t="n">
        <v>-13.5560127413896</v>
      </c>
      <c r="P160" s="342" t="n">
        <v>-14.540842792357</v>
      </c>
      <c r="Q160" s="342" t="n">
        <v>-15.5420074908711</v>
      </c>
      <c r="R160" s="342" t="n">
        <v>-16.3350666371174</v>
      </c>
      <c r="S160" s="342" t="n">
        <v>-17.3500918824454</v>
      </c>
      <c r="T160" s="342" t="n">
        <v>-18.2610587478961</v>
      </c>
      <c r="U160" s="342" t="n">
        <v>-18.9206491562773</v>
      </c>
      <c r="V160" s="342" t="n">
        <v>-19.7165155685298</v>
      </c>
      <c r="W160" s="342" t="n">
        <v>-20.4519912586038</v>
      </c>
      <c r="X160" s="342" t="n">
        <v>-21.4339620187108</v>
      </c>
      <c r="Y160" s="342" t="n">
        <v>-22.1003789411417</v>
      </c>
      <c r="Z160" s="342" t="n">
        <v>-22.8801375614354</v>
      </c>
      <c r="AA160" s="342" t="n">
        <v>-23.5252154743695</v>
      </c>
      <c r="AB160" s="342" t="n">
        <v>-23.8216293525988</v>
      </c>
    </row>
    <row r="161" customFormat="false" ht="15" hidden="false" customHeight="false" outlineLevel="0" collapsed="false">
      <c r="A161" s="62" t="s">
        <v>364</v>
      </c>
      <c r="B161" s="62" t="s">
        <v>1051</v>
      </c>
      <c r="C161" s="62" t="s">
        <v>1052</v>
      </c>
      <c r="D161" s="62" t="s">
        <v>946</v>
      </c>
      <c r="E161" s="342" t="n">
        <v>-2.76478847614902</v>
      </c>
      <c r="F161" s="342" t="n">
        <v>-2.79605553672877</v>
      </c>
      <c r="G161" s="342" t="n">
        <v>-2.80740420272357</v>
      </c>
      <c r="H161" s="342" t="n">
        <v>-2.82927727926714</v>
      </c>
      <c r="I161" s="342" t="n">
        <v>-3.01603021037175</v>
      </c>
      <c r="J161" s="342" t="n">
        <v>-3.31324721301732</v>
      </c>
      <c r="K161" s="342" t="n">
        <v>-3.72221264104708</v>
      </c>
      <c r="L161" s="342" t="n">
        <v>-4.30354887428604</v>
      </c>
      <c r="M161" s="342" t="n">
        <v>-5.01465030701022</v>
      </c>
      <c r="N161" s="342" t="n">
        <v>-5.41596004235983</v>
      </c>
      <c r="O161" s="342" t="n">
        <v>-5.67668313490608</v>
      </c>
      <c r="P161" s="342" t="n">
        <v>-6.08908818702044</v>
      </c>
      <c r="Q161" s="342" t="n">
        <v>-6.50833349666562</v>
      </c>
      <c r="R161" s="342" t="n">
        <v>-6.84043302816976</v>
      </c>
      <c r="S161" s="342" t="n">
        <v>-7.26548254690212</v>
      </c>
      <c r="T161" s="342" t="n">
        <v>-7.6469568299539</v>
      </c>
      <c r="U161" s="342" t="n">
        <v>-7.92316531534217</v>
      </c>
      <c r="V161" s="342" t="n">
        <v>-8.25644041077474</v>
      </c>
      <c r="W161" s="342" t="n">
        <v>-8.56442643333351</v>
      </c>
      <c r="X161" s="342" t="n">
        <v>-8.97563413571717</v>
      </c>
      <c r="Y161" s="342" t="n">
        <v>-9.25470127563131</v>
      </c>
      <c r="Z161" s="342" t="n">
        <v>-9.58123111103078</v>
      </c>
      <c r="AA161" s="342" t="n">
        <v>-9.85136237889784</v>
      </c>
      <c r="AB161" s="342" t="n">
        <v>-9.97548793820472</v>
      </c>
    </row>
    <row r="162" customFormat="false" ht="15" hidden="false" customHeight="false" outlineLevel="0" collapsed="false">
      <c r="A162" s="62" t="s">
        <v>364</v>
      </c>
      <c r="B162" s="62" t="s">
        <v>1053</v>
      </c>
      <c r="C162" s="62" t="s">
        <v>1055</v>
      </c>
      <c r="D162" s="62" t="s">
        <v>1054</v>
      </c>
      <c r="E162" s="342" t="n">
        <v>-4.25168802628027</v>
      </c>
      <c r="F162" s="342" t="n">
        <v>-4.29977047028303</v>
      </c>
      <c r="G162" s="342" t="n">
        <v>-4.31722243369383</v>
      </c>
      <c r="H162" s="342" t="n">
        <v>-4.3508588215913</v>
      </c>
      <c r="I162" s="342" t="n">
        <v>-4.63804722963767</v>
      </c>
      <c r="J162" s="342" t="n">
        <v>-5.09510713937631</v>
      </c>
      <c r="K162" s="342" t="n">
        <v>-5.72401362843207</v>
      </c>
      <c r="L162" s="342" t="n">
        <v>-6.61799171153942</v>
      </c>
      <c r="M162" s="342" t="n">
        <v>-7.71152254511526</v>
      </c>
      <c r="N162" s="342" t="n">
        <v>-8.32865612019157</v>
      </c>
      <c r="O162" s="342" t="n">
        <v>-8.72959574371665</v>
      </c>
      <c r="P162" s="342" t="n">
        <v>-9.36379168209614</v>
      </c>
      <c r="Q162" s="342" t="n">
        <v>-10.0085065593714</v>
      </c>
      <c r="R162" s="342" t="n">
        <v>-10.5192087754036</v>
      </c>
      <c r="S162" s="342" t="n">
        <v>-11.1728493576617</v>
      </c>
      <c r="T162" s="342" t="n">
        <v>-11.7594800006844</v>
      </c>
      <c r="U162" s="342" t="n">
        <v>-12.1842330406414</v>
      </c>
      <c r="V162" s="342" t="n">
        <v>-12.6967430373127</v>
      </c>
      <c r="W162" s="342" t="n">
        <v>-13.170363531492</v>
      </c>
      <c r="X162" s="342" t="n">
        <v>-13.8027181870546</v>
      </c>
      <c r="Y162" s="342" t="n">
        <v>-14.2318672621238</v>
      </c>
      <c r="Z162" s="342" t="n">
        <v>-14.7340044069244</v>
      </c>
      <c r="AA162" s="342" t="n">
        <v>-15.1494119098933</v>
      </c>
      <c r="AB162" s="342" t="n">
        <v>-15.3402920292273</v>
      </c>
    </row>
    <row r="163" customFormat="false" ht="15" hidden="false" customHeight="false" outlineLevel="0" collapsed="false">
      <c r="A163" s="62" t="s">
        <v>364</v>
      </c>
      <c r="B163" s="62" t="s">
        <v>1056</v>
      </c>
      <c r="C163" s="62" t="s">
        <v>1058</v>
      </c>
      <c r="D163" s="62" t="s">
        <v>1057</v>
      </c>
      <c r="E163" s="342" t="n">
        <v>-4.28877085497034</v>
      </c>
      <c r="F163" s="342" t="n">
        <v>-4.33727266959082</v>
      </c>
      <c r="G163" s="342" t="n">
        <v>-4.3548768474081</v>
      </c>
      <c r="H163" s="342" t="n">
        <v>-4.38880660876159</v>
      </c>
      <c r="I163" s="342" t="n">
        <v>-4.67849984747087</v>
      </c>
      <c r="J163" s="342" t="n">
        <v>-5.13954619135735</v>
      </c>
      <c r="K163" s="342" t="n">
        <v>-5.77393794448977</v>
      </c>
      <c r="L163" s="342" t="n">
        <v>-6.67571322153601</v>
      </c>
      <c r="M163" s="342" t="n">
        <v>-7.77878172963504</v>
      </c>
      <c r="N163" s="342" t="n">
        <v>-8.40129788652403</v>
      </c>
      <c r="O163" s="342" t="n">
        <v>-8.80573446826485</v>
      </c>
      <c r="P163" s="342" t="n">
        <v>-9.44546180480748</v>
      </c>
      <c r="Q163" s="342" t="n">
        <v>-10.0957998254555</v>
      </c>
      <c r="R163" s="342" t="n">
        <v>-10.6109563388565</v>
      </c>
      <c r="S163" s="342" t="n">
        <v>-11.2702979136585</v>
      </c>
      <c r="T163" s="342" t="n">
        <v>-11.8620450947492</v>
      </c>
      <c r="U163" s="342" t="n">
        <v>-12.2905027913317</v>
      </c>
      <c r="V163" s="342" t="n">
        <v>-12.807482852667</v>
      </c>
      <c r="W163" s="342" t="n">
        <v>-13.2852342208759</v>
      </c>
      <c r="X163" s="342" t="n">
        <v>-13.9231042151038</v>
      </c>
      <c r="Y163" s="342" t="n">
        <v>-14.355996288609</v>
      </c>
      <c r="Z163" s="342" t="n">
        <v>-14.8625130270216</v>
      </c>
      <c r="AA163" s="342" t="n">
        <v>-15.281543675709</v>
      </c>
      <c r="AB163" s="342" t="n">
        <v>-15.4740886337428</v>
      </c>
    </row>
    <row r="164" customFormat="false" ht="15" hidden="false" customHeight="false" outlineLevel="0" collapsed="false">
      <c r="A164" s="62" t="s">
        <v>364</v>
      </c>
      <c r="B164" s="62" t="s">
        <v>1059</v>
      </c>
      <c r="C164" s="62" t="s">
        <v>1060</v>
      </c>
      <c r="D164" s="62" t="s">
        <v>1057</v>
      </c>
      <c r="E164" s="342" t="n">
        <v>-4.19703867119301</v>
      </c>
      <c r="F164" s="342" t="n">
        <v>-4.24450308430086</v>
      </c>
      <c r="G164" s="342" t="n">
        <v>-4.26173072773815</v>
      </c>
      <c r="H164" s="342" t="n">
        <v>-4.29493476808456</v>
      </c>
      <c r="I164" s="342" t="n">
        <v>-4.57843178080953</v>
      </c>
      <c r="J164" s="342" t="n">
        <v>-5.02961684057115</v>
      </c>
      <c r="K164" s="342" t="n">
        <v>-5.65043963820255</v>
      </c>
      <c r="L164" s="342" t="n">
        <v>-6.53292691450518</v>
      </c>
      <c r="M164" s="342" t="n">
        <v>-7.61240197671361</v>
      </c>
      <c r="N164" s="342" t="n">
        <v>-8.22160318429914</v>
      </c>
      <c r="O164" s="342" t="n">
        <v>-8.61738930368207</v>
      </c>
      <c r="P164" s="342" t="n">
        <v>-9.24343356234818</v>
      </c>
      <c r="Q164" s="342" t="n">
        <v>-9.87986155402875</v>
      </c>
      <c r="R164" s="342" t="n">
        <v>-10.3839994251289</v>
      </c>
      <c r="S164" s="342" t="n">
        <v>-11.0292383946491</v>
      </c>
      <c r="T164" s="342" t="n">
        <v>-11.6083287416488</v>
      </c>
      <c r="U164" s="342" t="n">
        <v>-12.0276221901302</v>
      </c>
      <c r="V164" s="342" t="n">
        <v>-12.5335446054407</v>
      </c>
      <c r="W164" s="342" t="n">
        <v>-13.0010773870684</v>
      </c>
      <c r="X164" s="342" t="n">
        <v>-13.625304029969</v>
      </c>
      <c r="Y164" s="342" t="n">
        <v>-14.0489370088326</v>
      </c>
      <c r="Z164" s="342" t="n">
        <v>-14.5446199004145</v>
      </c>
      <c r="AA164" s="342" t="n">
        <v>-14.9546879353897</v>
      </c>
      <c r="AB164" s="342" t="n">
        <v>-15.1431145644026</v>
      </c>
    </row>
    <row r="165" customFormat="false" ht="15" hidden="false" customHeight="false" outlineLevel="0" collapsed="false">
      <c r="A165" s="62" t="s">
        <v>364</v>
      </c>
      <c r="B165" s="62" t="s">
        <v>1063</v>
      </c>
      <c r="C165" s="62" t="s">
        <v>1064</v>
      </c>
      <c r="D165" s="62" t="s">
        <v>979</v>
      </c>
      <c r="E165" s="342" t="n">
        <v>-1.99577883884748</v>
      </c>
      <c r="F165" s="342" t="n">
        <v>-2.01834915060781</v>
      </c>
      <c r="G165" s="342" t="n">
        <v>-2.02654125196998</v>
      </c>
      <c r="H165" s="342" t="n">
        <v>-2.0423304610479</v>
      </c>
      <c r="I165" s="342" t="n">
        <v>-2.17713916384981</v>
      </c>
      <c r="J165" s="342" t="n">
        <v>-2.39168700703669</v>
      </c>
      <c r="K165" s="342" t="n">
        <v>-2.68690110899173</v>
      </c>
      <c r="L165" s="342" t="n">
        <v>-3.10654209149817</v>
      </c>
      <c r="M165" s="342" t="n">
        <v>-3.61985484722905</v>
      </c>
      <c r="N165" s="342" t="n">
        <v>-3.90954264235101</v>
      </c>
      <c r="O165" s="342" t="n">
        <v>-4.09774714167946</v>
      </c>
      <c r="P165" s="342" t="n">
        <v>-4.39544415653032</v>
      </c>
      <c r="Q165" s="342" t="n">
        <v>-4.69807885155096</v>
      </c>
      <c r="R165" s="342" t="n">
        <v>-4.93780685356083</v>
      </c>
      <c r="S165" s="342" t="n">
        <v>-5.24463135108258</v>
      </c>
      <c r="T165" s="342" t="n">
        <v>-5.52000080818466</v>
      </c>
      <c r="U165" s="342" t="n">
        <v>-5.71938352950439</v>
      </c>
      <c r="V165" s="342" t="n">
        <v>-5.95996011925699</v>
      </c>
      <c r="W165" s="342" t="n">
        <v>-6.18228164286944</v>
      </c>
      <c r="X165" s="342" t="n">
        <v>-6.47911434376796</v>
      </c>
      <c r="Y165" s="342" t="n">
        <v>-6.68056060168714</v>
      </c>
      <c r="Z165" s="342" t="n">
        <v>-6.91626808577299</v>
      </c>
      <c r="AA165" s="342" t="n">
        <v>-7.11126393184619</v>
      </c>
      <c r="AB165" s="342" t="n">
        <v>-7.20086469760525</v>
      </c>
    </row>
    <row r="166" customFormat="false" ht="15" hidden="false" customHeight="false" outlineLevel="0" collapsed="false">
      <c r="A166" s="62" t="s">
        <v>364</v>
      </c>
      <c r="B166" s="62" t="s">
        <v>1071</v>
      </c>
      <c r="C166" s="62" t="s">
        <v>1072</v>
      </c>
      <c r="D166" s="62" t="s">
        <v>642</v>
      </c>
      <c r="E166" s="342" t="n">
        <v>-9.42608851558783</v>
      </c>
      <c r="F166" s="342" t="n">
        <v>-9.53268838143273</v>
      </c>
      <c r="G166" s="342" t="n">
        <v>-9.5713797790292</v>
      </c>
      <c r="H166" s="342" t="n">
        <v>-9.64595241175917</v>
      </c>
      <c r="I166" s="342" t="n">
        <v>-10.2826556077987</v>
      </c>
      <c r="J166" s="342" t="n">
        <v>-11.2959677651097</v>
      </c>
      <c r="K166" s="342" t="n">
        <v>-12.6902676754569</v>
      </c>
      <c r="L166" s="342" t="n">
        <v>-14.6722373049967</v>
      </c>
      <c r="M166" s="342" t="n">
        <v>-17.0966198956518</v>
      </c>
      <c r="N166" s="342" t="n">
        <v>-18.4648189894361</v>
      </c>
      <c r="O166" s="342" t="n">
        <v>-19.3537112029272</v>
      </c>
      <c r="P166" s="342" t="n">
        <v>-20.7597379420578</v>
      </c>
      <c r="Q166" s="342" t="n">
        <v>-22.1890854066294</v>
      </c>
      <c r="R166" s="342" t="n">
        <v>-23.3213237702324</v>
      </c>
      <c r="S166" s="342" t="n">
        <v>-24.7704597246255</v>
      </c>
      <c r="T166" s="342" t="n">
        <v>-26.0710331281558</v>
      </c>
      <c r="U166" s="342" t="n">
        <v>-27.0127202244694</v>
      </c>
      <c r="V166" s="342" t="n">
        <v>-28.1489664786364</v>
      </c>
      <c r="W166" s="342" t="n">
        <v>-29.1989938262064</v>
      </c>
      <c r="X166" s="342" t="n">
        <v>-30.6009383996874</v>
      </c>
      <c r="Y166" s="342" t="n">
        <v>-31.5523716052708</v>
      </c>
      <c r="Z166" s="342" t="n">
        <v>-32.6656210122355</v>
      </c>
      <c r="AA166" s="342" t="n">
        <v>-33.5865888416767</v>
      </c>
      <c r="AB166" s="342" t="n">
        <v>-34.0097743834159</v>
      </c>
    </row>
    <row r="167" customFormat="false" ht="15" hidden="false" customHeight="false" outlineLevel="0" collapsed="false">
      <c r="A167" s="62" t="s">
        <v>364</v>
      </c>
      <c r="B167" s="62" t="s">
        <v>1073</v>
      </c>
      <c r="C167" s="62" t="s">
        <v>1074</v>
      </c>
      <c r="D167" s="62" t="s">
        <v>764</v>
      </c>
      <c r="E167" s="342" t="n">
        <v>-12.267743528299</v>
      </c>
      <c r="F167" s="342" t="n">
        <v>-12.4064797402679</v>
      </c>
      <c r="G167" s="342" t="n">
        <v>-12.4568353190088</v>
      </c>
      <c r="H167" s="342" t="n">
        <v>-12.5538891426651</v>
      </c>
      <c r="I167" s="342" t="n">
        <v>-13.3825373671906</v>
      </c>
      <c r="J167" s="342" t="n">
        <v>-14.7013297421445</v>
      </c>
      <c r="K167" s="342" t="n">
        <v>-16.5159651206882</v>
      </c>
      <c r="L167" s="342" t="n">
        <v>-19.0954332697369</v>
      </c>
      <c r="M167" s="342" t="n">
        <v>-22.2506873061748</v>
      </c>
      <c r="N167" s="342" t="n">
        <v>-24.0313533322195</v>
      </c>
      <c r="O167" s="342" t="n">
        <v>-25.1882172510526</v>
      </c>
      <c r="P167" s="342" t="n">
        <v>-27.0181147107529</v>
      </c>
      <c r="Q167" s="342" t="n">
        <v>-28.8783633259863</v>
      </c>
      <c r="R167" s="342" t="n">
        <v>-30.3519342387368</v>
      </c>
      <c r="S167" s="342" t="n">
        <v>-32.2379369212633</v>
      </c>
      <c r="T167" s="342" t="n">
        <v>-33.9305903403196</v>
      </c>
      <c r="U167" s="342" t="n">
        <v>-35.1561650590781</v>
      </c>
      <c r="V167" s="342" t="n">
        <v>-36.6349521093015</v>
      </c>
      <c r="W167" s="342" t="n">
        <v>-38.0015280942805</v>
      </c>
      <c r="X167" s="342" t="n">
        <v>-39.8261127499322</v>
      </c>
      <c r="Y167" s="342" t="n">
        <v>-41.0643717086829</v>
      </c>
      <c r="Z167" s="342" t="n">
        <v>-42.5132291202264</v>
      </c>
      <c r="AA167" s="342" t="n">
        <v>-43.7118383960373</v>
      </c>
      <c r="AB167" s="342" t="n">
        <v>-44.2626004308257</v>
      </c>
    </row>
    <row r="168" customFormat="false" ht="15" hidden="false" customHeight="false" outlineLevel="0" collapsed="false">
      <c r="A168" s="62" t="s">
        <v>364</v>
      </c>
      <c r="B168" s="62" t="s">
        <v>1077</v>
      </c>
      <c r="C168" s="62" t="s">
        <v>1079</v>
      </c>
      <c r="D168" s="62" t="s">
        <v>1078</v>
      </c>
      <c r="E168" s="342" t="n">
        <v>-1.25336856587359</v>
      </c>
      <c r="F168" s="342" t="n">
        <v>-1.26754294167702</v>
      </c>
      <c r="G168" s="342" t="n">
        <v>-1.27268766118999</v>
      </c>
      <c r="H168" s="342" t="n">
        <v>-1.28260343840592</v>
      </c>
      <c r="I168" s="342" t="n">
        <v>-1.36726461789597</v>
      </c>
      <c r="J168" s="342" t="n">
        <v>-1.50200275485392</v>
      </c>
      <c r="K168" s="342" t="n">
        <v>-1.68740008866207</v>
      </c>
      <c r="L168" s="342" t="n">
        <v>-1.95093871638377</v>
      </c>
      <c r="M168" s="342" t="n">
        <v>-2.27330413081344</v>
      </c>
      <c r="N168" s="342" t="n">
        <v>-2.45523089005936</v>
      </c>
      <c r="O168" s="342" t="n">
        <v>-2.57342515027633</v>
      </c>
      <c r="P168" s="342" t="n">
        <v>-2.76038177758677</v>
      </c>
      <c r="Q168" s="342" t="n">
        <v>-2.95043931617689</v>
      </c>
      <c r="R168" s="342" t="n">
        <v>-3.10099083833471</v>
      </c>
      <c r="S168" s="342" t="n">
        <v>-3.2936796137382</v>
      </c>
      <c r="T168" s="342" t="n">
        <v>-3.46661431713085</v>
      </c>
      <c r="U168" s="342" t="n">
        <v>-3.59182860972492</v>
      </c>
      <c r="V168" s="342" t="n">
        <v>-3.74291305325729</v>
      </c>
      <c r="W168" s="342" t="n">
        <v>-3.88253313730122</v>
      </c>
      <c r="X168" s="342" t="n">
        <v>-4.06894696702416</v>
      </c>
      <c r="Y168" s="342" t="n">
        <v>-4.19545718071827</v>
      </c>
      <c r="Z168" s="342" t="n">
        <v>-4.34348377842734</v>
      </c>
      <c r="AA168" s="342" t="n">
        <v>-4.46594307060282</v>
      </c>
      <c r="AB168" s="342" t="n">
        <v>-4.52221322493789</v>
      </c>
    </row>
    <row r="169" customFormat="false" ht="15" hidden="false" customHeight="false" outlineLevel="0" collapsed="false">
      <c r="A169" s="62" t="s">
        <v>364</v>
      </c>
      <c r="B169" s="62" t="s">
        <v>1084</v>
      </c>
      <c r="C169" s="62" t="s">
        <v>1085</v>
      </c>
      <c r="D169" s="62" t="s">
        <v>562</v>
      </c>
      <c r="E169" s="342" t="n">
        <v>-0.324407981455834</v>
      </c>
      <c r="F169" s="342" t="n">
        <v>-0.328076719262085</v>
      </c>
      <c r="G169" s="342" t="n">
        <v>-0.329408321248765</v>
      </c>
      <c r="H169" s="342" t="n">
        <v>-0.331974810754541</v>
      </c>
      <c r="I169" s="342" t="n">
        <v>-0.353887568975738</v>
      </c>
      <c r="J169" s="342" t="n">
        <v>-0.388761689985134</v>
      </c>
      <c r="K169" s="342" t="n">
        <v>-0.436747874149627</v>
      </c>
      <c r="L169" s="342" t="n">
        <v>-0.504959281857342</v>
      </c>
      <c r="M169" s="342" t="n">
        <v>-0.588396760850931</v>
      </c>
      <c r="N169" s="342" t="n">
        <v>-0.635484660090397</v>
      </c>
      <c r="O169" s="342" t="n">
        <v>-0.666076748020994</v>
      </c>
      <c r="P169" s="342" t="n">
        <v>-0.714466522375434</v>
      </c>
      <c r="Q169" s="342" t="n">
        <v>-0.763658902121699</v>
      </c>
      <c r="R169" s="342" t="n">
        <v>-0.802625983902851</v>
      </c>
      <c r="S169" s="342" t="n">
        <v>-0.852499403725115</v>
      </c>
      <c r="T169" s="342" t="n">
        <v>-0.897259899224037</v>
      </c>
      <c r="U169" s="342" t="n">
        <v>-0.929668974268573</v>
      </c>
      <c r="V169" s="342" t="n">
        <v>-0.968773991491942</v>
      </c>
      <c r="W169" s="342" t="n">
        <v>-1.00491170139519</v>
      </c>
      <c r="X169" s="342" t="n">
        <v>-1.05316098405828</v>
      </c>
      <c r="Y169" s="342" t="n">
        <v>-1.08590548090901</v>
      </c>
      <c r="Z169" s="342" t="n">
        <v>-1.12421903932437</v>
      </c>
      <c r="AA169" s="342" t="n">
        <v>-1.15591504069765</v>
      </c>
      <c r="AB169" s="342" t="n">
        <v>-1.17047938169126</v>
      </c>
    </row>
    <row r="170" customFormat="false" ht="15" hidden="false" customHeight="false" outlineLevel="0" collapsed="false">
      <c r="A170" s="62" t="s">
        <v>364</v>
      </c>
      <c r="B170" s="62" t="s">
        <v>1086</v>
      </c>
      <c r="C170" s="62" t="s">
        <v>1087</v>
      </c>
      <c r="D170" s="62" t="s">
        <v>925</v>
      </c>
      <c r="E170" s="342" t="n">
        <v>-3.73985154979117</v>
      </c>
      <c r="F170" s="342" t="n">
        <v>-3.78214562254768</v>
      </c>
      <c r="G170" s="342" t="n">
        <v>-3.79749664360222</v>
      </c>
      <c r="H170" s="342" t="n">
        <v>-3.82708373857019</v>
      </c>
      <c r="I170" s="342" t="n">
        <v>-4.07969917184645</v>
      </c>
      <c r="J170" s="342" t="n">
        <v>-4.48173624540825</v>
      </c>
      <c r="K170" s="342" t="n">
        <v>-5.03493226854794</v>
      </c>
      <c r="L170" s="342" t="n">
        <v>-5.82128942808615</v>
      </c>
      <c r="M170" s="342" t="n">
        <v>-6.78317632040149</v>
      </c>
      <c r="N170" s="342" t="n">
        <v>-7.32601670354138</v>
      </c>
      <c r="O170" s="342" t="n">
        <v>-7.67868949212433</v>
      </c>
      <c r="P170" s="342" t="n">
        <v>-8.23653819794643</v>
      </c>
      <c r="Q170" s="342" t="n">
        <v>-8.80363952759429</v>
      </c>
      <c r="R170" s="342" t="n">
        <v>-9.25286121608694</v>
      </c>
      <c r="S170" s="342" t="n">
        <v>-9.82781373599304</v>
      </c>
      <c r="T170" s="342" t="n">
        <v>-10.3438232611281</v>
      </c>
      <c r="U170" s="342" t="n">
        <v>-10.7174427047333</v>
      </c>
      <c r="V170" s="342" t="n">
        <v>-11.1682545454628</v>
      </c>
      <c r="W170" s="342" t="n">
        <v>-11.5848585691401</v>
      </c>
      <c r="X170" s="342" t="n">
        <v>-12.1410876536839</v>
      </c>
      <c r="Y170" s="342" t="n">
        <v>-12.5185739188022</v>
      </c>
      <c r="Z170" s="342" t="n">
        <v>-12.9602616361471</v>
      </c>
      <c r="AA170" s="342" t="n">
        <v>-13.3256605986699</v>
      </c>
      <c r="AB170" s="342" t="n">
        <v>-13.4935617489196</v>
      </c>
    </row>
    <row r="171" customFormat="false" ht="15" hidden="false" customHeight="false" outlineLevel="0" collapsed="false">
      <c r="A171" s="62" t="s">
        <v>364</v>
      </c>
      <c r="B171" s="62" t="s">
        <v>1088</v>
      </c>
      <c r="C171" s="62" t="s">
        <v>1089</v>
      </c>
      <c r="D171" s="62" t="s">
        <v>562</v>
      </c>
      <c r="E171" s="342" t="n">
        <v>-2.57824198519106</v>
      </c>
      <c r="F171" s="342" t="n">
        <v>-2.6073993869365</v>
      </c>
      <c r="G171" s="342" t="n">
        <v>-2.61798233293621</v>
      </c>
      <c r="H171" s="342" t="n">
        <v>-2.63837958385664</v>
      </c>
      <c r="I171" s="342" t="n">
        <v>-2.81253187506629</v>
      </c>
      <c r="J171" s="342" t="n">
        <v>-3.08969497869757</v>
      </c>
      <c r="K171" s="342" t="n">
        <v>-3.47106659035396</v>
      </c>
      <c r="L171" s="342" t="n">
        <v>-4.01317876167536</v>
      </c>
      <c r="M171" s="342" t="n">
        <v>-4.67630058289065</v>
      </c>
      <c r="N171" s="342" t="n">
        <v>-5.05053304865434</v>
      </c>
      <c r="O171" s="342" t="n">
        <v>-5.29366456830242</v>
      </c>
      <c r="P171" s="342" t="n">
        <v>-5.67824372487759</v>
      </c>
      <c r="Q171" s="342" t="n">
        <v>-6.06920161143794</v>
      </c>
      <c r="R171" s="342" t="n">
        <v>-6.37889364132475</v>
      </c>
      <c r="S171" s="342" t="n">
        <v>-6.77526411394313</v>
      </c>
      <c r="T171" s="342" t="n">
        <v>-7.13099946994573</v>
      </c>
      <c r="U171" s="342" t="n">
        <v>-7.38857154818514</v>
      </c>
      <c r="V171" s="342" t="n">
        <v>-7.69935982406064</v>
      </c>
      <c r="W171" s="342" t="n">
        <v>-7.98656533763362</v>
      </c>
      <c r="X171" s="342" t="n">
        <v>-8.37002793235487</v>
      </c>
      <c r="Y171" s="342" t="n">
        <v>-8.63026578527589</v>
      </c>
      <c r="Z171" s="342" t="n">
        <v>-8.93476391896931</v>
      </c>
      <c r="AA171" s="342" t="n">
        <v>-9.18666882320915</v>
      </c>
      <c r="AB171" s="342" t="n">
        <v>-9.3024193521198</v>
      </c>
    </row>
    <row r="172" customFormat="false" ht="15" hidden="false" customHeight="false" outlineLevel="0" collapsed="false">
      <c r="A172" s="62" t="s">
        <v>364</v>
      </c>
      <c r="B172" s="62" t="s">
        <v>1092</v>
      </c>
      <c r="C172" s="62" t="s">
        <v>1094</v>
      </c>
      <c r="D172" s="62" t="s">
        <v>1093</v>
      </c>
      <c r="E172" s="342" t="n">
        <v>-3.13627309107388</v>
      </c>
      <c r="F172" s="342" t="n">
        <v>-3.17174128026058</v>
      </c>
      <c r="G172" s="342" t="n">
        <v>-3.18461478435904</v>
      </c>
      <c r="H172" s="342" t="n">
        <v>-3.20942678787192</v>
      </c>
      <c r="I172" s="342" t="n">
        <v>-3.42127235853864</v>
      </c>
      <c r="J172" s="342" t="n">
        <v>-3.75842425845733</v>
      </c>
      <c r="K172" s="342" t="n">
        <v>-4.22233941080047</v>
      </c>
      <c r="L172" s="342" t="n">
        <v>-4.8817855857618</v>
      </c>
      <c r="M172" s="342" t="n">
        <v>-5.68843257077213</v>
      </c>
      <c r="N172" s="342" t="n">
        <v>-6.14366339042458</v>
      </c>
      <c r="O172" s="342" t="n">
        <v>-6.43941795770103</v>
      </c>
      <c r="P172" s="342" t="n">
        <v>-6.90723489151969</v>
      </c>
      <c r="Q172" s="342" t="n">
        <v>-7.38281115876114</v>
      </c>
      <c r="R172" s="342" t="n">
        <v>-7.75953250044779</v>
      </c>
      <c r="S172" s="342" t="n">
        <v>-8.24169284633834</v>
      </c>
      <c r="T172" s="342" t="n">
        <v>-8.67442306754442</v>
      </c>
      <c r="U172" s="342" t="n">
        <v>-8.98774368780977</v>
      </c>
      <c r="V172" s="342" t="n">
        <v>-9.36579854544074</v>
      </c>
      <c r="W172" s="342" t="n">
        <v>-9.71516642052801</v>
      </c>
      <c r="X172" s="342" t="n">
        <v>-10.1816251253995</v>
      </c>
      <c r="Y172" s="342" t="n">
        <v>-10.4981884969073</v>
      </c>
      <c r="Z172" s="342" t="n">
        <v>-10.8685917827394</v>
      </c>
      <c r="AA172" s="342" t="n">
        <v>-11.1750186337545</v>
      </c>
      <c r="AB172" s="342" t="n">
        <v>-11.3158220459963</v>
      </c>
    </row>
    <row r="173" customFormat="false" ht="15" hidden="false" customHeight="false" outlineLevel="0" collapsed="false">
      <c r="A173" s="62" t="s">
        <v>364</v>
      </c>
      <c r="B173" s="62" t="s">
        <v>1097</v>
      </c>
      <c r="C173" s="62" t="s">
        <v>1098</v>
      </c>
      <c r="D173" s="62" t="s">
        <v>430</v>
      </c>
      <c r="E173" s="342" t="n">
        <v>-4.78622947463375</v>
      </c>
      <c r="F173" s="342" t="n">
        <v>-4.84035706096557</v>
      </c>
      <c r="G173" s="342" t="n">
        <v>-4.86000316414875</v>
      </c>
      <c r="H173" s="342" t="n">
        <v>-4.89786847086457</v>
      </c>
      <c r="I173" s="342" t="n">
        <v>-5.22116350447673</v>
      </c>
      <c r="J173" s="342" t="n">
        <v>-5.73568705327492</v>
      </c>
      <c r="K173" s="342" t="n">
        <v>-6.44366251057595</v>
      </c>
      <c r="L173" s="342" t="n">
        <v>-7.45003556160821</v>
      </c>
      <c r="M173" s="342" t="n">
        <v>-8.68105003744231</v>
      </c>
      <c r="N173" s="342" t="n">
        <v>-9.37577243677143</v>
      </c>
      <c r="O173" s="342" t="n">
        <v>-9.82712000315043</v>
      </c>
      <c r="P173" s="342" t="n">
        <v>-10.5410499232675</v>
      </c>
      <c r="Q173" s="342" t="n">
        <v>-11.2668212708538</v>
      </c>
      <c r="R173" s="342" t="n">
        <v>-11.8417312793081</v>
      </c>
      <c r="S173" s="342" t="n">
        <v>-12.5775505118771</v>
      </c>
      <c r="T173" s="342" t="n">
        <v>-13.2379350125751</v>
      </c>
      <c r="U173" s="342" t="n">
        <v>-13.716089925804</v>
      </c>
      <c r="V173" s="342" t="n">
        <v>-14.2930349972557</v>
      </c>
      <c r="W173" s="342" t="n">
        <v>-14.8262012020712</v>
      </c>
      <c r="X173" s="342" t="n">
        <v>-15.5380583449679</v>
      </c>
      <c r="Y173" s="342" t="n">
        <v>-16.0211619827258</v>
      </c>
      <c r="Z173" s="342" t="n">
        <v>-16.586430080455</v>
      </c>
      <c r="AA173" s="342" t="n">
        <v>-17.0540644935173</v>
      </c>
      <c r="AB173" s="342" t="n">
        <v>-17.2689429247735</v>
      </c>
    </row>
    <row r="174" customFormat="false" ht="15" hidden="false" customHeight="false" outlineLevel="0" collapsed="false">
      <c r="A174" s="62" t="s">
        <v>364</v>
      </c>
      <c r="B174" s="62" t="s">
        <v>1101</v>
      </c>
      <c r="C174" s="62" t="s">
        <v>1103</v>
      </c>
      <c r="D174" s="62" t="s">
        <v>1102</v>
      </c>
      <c r="E174" s="342" t="n">
        <v>-1.47474809863272</v>
      </c>
      <c r="F174" s="342" t="n">
        <v>-1.49142606099318</v>
      </c>
      <c r="G174" s="342" t="n">
        <v>-1.49747948017596</v>
      </c>
      <c r="H174" s="342" t="n">
        <v>-1.50914665772757</v>
      </c>
      <c r="I174" s="342" t="n">
        <v>-1.60876134161261</v>
      </c>
      <c r="J174" s="342" t="n">
        <v>-1.7672979578182</v>
      </c>
      <c r="K174" s="342" t="n">
        <v>-1.98544158529508</v>
      </c>
      <c r="L174" s="342" t="n">
        <v>-2.29552841907327</v>
      </c>
      <c r="M174" s="342" t="n">
        <v>-2.67483247610756</v>
      </c>
      <c r="N174" s="342" t="n">
        <v>-2.88889252962528</v>
      </c>
      <c r="O174" s="342" t="n">
        <v>-3.02796316317255</v>
      </c>
      <c r="P174" s="342" t="n">
        <v>-3.24794149848423</v>
      </c>
      <c r="Q174" s="342" t="n">
        <v>-3.47156845171904</v>
      </c>
      <c r="R174" s="342" t="n">
        <v>-3.64871153404435</v>
      </c>
      <c r="S174" s="342" t="n">
        <v>-3.87543447324309</v>
      </c>
      <c r="T174" s="342" t="n">
        <v>-4.07891422529685</v>
      </c>
      <c r="U174" s="342" t="n">
        <v>-4.22624482297785</v>
      </c>
      <c r="V174" s="342" t="n">
        <v>-4.40401495532281</v>
      </c>
      <c r="W174" s="342" t="n">
        <v>-4.56829580541035</v>
      </c>
      <c r="X174" s="342" t="n">
        <v>-4.78763547007725</v>
      </c>
      <c r="Y174" s="342" t="n">
        <v>-4.93649088434477</v>
      </c>
      <c r="Z174" s="342" t="n">
        <v>-5.11066307077293</v>
      </c>
      <c r="AA174" s="342" t="n">
        <v>-5.2547520588112</v>
      </c>
      <c r="AB174" s="342" t="n">
        <v>-5.32096107775015</v>
      </c>
    </row>
    <row r="175" customFormat="false" ht="15" hidden="false" customHeight="false" outlineLevel="0" collapsed="false">
      <c r="A175" s="62" t="s">
        <v>364</v>
      </c>
      <c r="B175" s="62" t="s">
        <v>1106</v>
      </c>
      <c r="C175" s="62" t="s">
        <v>1107</v>
      </c>
      <c r="D175" s="62" t="s">
        <v>743</v>
      </c>
      <c r="E175" s="342" t="n">
        <v>-2.68035905482607</v>
      </c>
      <c r="F175" s="342" t="n">
        <v>-2.71067130101262</v>
      </c>
      <c r="G175" s="342" t="n">
        <v>-2.72167340837879</v>
      </c>
      <c r="H175" s="342" t="n">
        <v>-2.74287853827434</v>
      </c>
      <c r="I175" s="342" t="n">
        <v>-2.92392852246654</v>
      </c>
      <c r="J175" s="342" t="n">
        <v>-3.21206929387157</v>
      </c>
      <c r="K175" s="342" t="n">
        <v>-3.60854598551968</v>
      </c>
      <c r="L175" s="342" t="n">
        <v>-4.17212972803835</v>
      </c>
      <c r="M175" s="342" t="n">
        <v>-4.86151597966106</v>
      </c>
      <c r="N175" s="342" t="n">
        <v>-5.2505707634948</v>
      </c>
      <c r="O175" s="342" t="n">
        <v>-5.50333205353099</v>
      </c>
      <c r="P175" s="342" t="n">
        <v>-5.90314333212486</v>
      </c>
      <c r="Q175" s="342" t="n">
        <v>-6.30958598464417</v>
      </c>
      <c r="R175" s="342" t="n">
        <v>-6.63154406355315</v>
      </c>
      <c r="S175" s="342" t="n">
        <v>-7.04361367976864</v>
      </c>
      <c r="T175" s="342" t="n">
        <v>-7.41343873422825</v>
      </c>
      <c r="U175" s="342" t="n">
        <v>-7.68121253364073</v>
      </c>
      <c r="V175" s="342" t="n">
        <v>-8.0043102778251</v>
      </c>
      <c r="W175" s="342" t="n">
        <v>-8.30289121139262</v>
      </c>
      <c r="X175" s="342" t="n">
        <v>-8.70154170419034</v>
      </c>
      <c r="Y175" s="342" t="n">
        <v>-8.97208686228327</v>
      </c>
      <c r="Z175" s="342" t="n">
        <v>-9.2886453290644</v>
      </c>
      <c r="AA175" s="342" t="n">
        <v>-9.55052749331141</v>
      </c>
      <c r="AB175" s="342" t="n">
        <v>-9.67086258212332</v>
      </c>
    </row>
    <row r="176" customFormat="false" ht="15" hidden="false" customHeight="false" outlineLevel="0" collapsed="false">
      <c r="A176" s="62" t="s">
        <v>364</v>
      </c>
      <c r="B176" s="62" t="s">
        <v>1108</v>
      </c>
      <c r="C176" s="62" t="s">
        <v>1109</v>
      </c>
      <c r="D176" s="62" t="s">
        <v>743</v>
      </c>
      <c r="E176" s="342" t="n">
        <v>-0.33286114587123</v>
      </c>
      <c r="F176" s="342" t="n">
        <v>-0.336625480720853</v>
      </c>
      <c r="G176" s="342" t="n">
        <v>-0.337991780529944</v>
      </c>
      <c r="H176" s="342" t="n">
        <v>-0.340625145572091</v>
      </c>
      <c r="I176" s="342" t="n">
        <v>-0.363108888968213</v>
      </c>
      <c r="J176" s="342" t="n">
        <v>-0.398891732005383</v>
      </c>
      <c r="K176" s="342" t="n">
        <v>-0.448128301880454</v>
      </c>
      <c r="L176" s="342" t="n">
        <v>-0.518117108041103</v>
      </c>
      <c r="M176" s="342" t="n">
        <v>-0.603728734308054</v>
      </c>
      <c r="N176" s="342" t="n">
        <v>-0.652043612466042</v>
      </c>
      <c r="O176" s="342" t="n">
        <v>-0.683432844622028</v>
      </c>
      <c r="P176" s="342" t="n">
        <v>-0.733083521118291</v>
      </c>
      <c r="Q176" s="342" t="n">
        <v>-0.783557716657477</v>
      </c>
      <c r="R176" s="342" t="n">
        <v>-0.823540171573427</v>
      </c>
      <c r="S176" s="342" t="n">
        <v>-0.874713153187679</v>
      </c>
      <c r="T176" s="342" t="n">
        <v>-0.920639981974915</v>
      </c>
      <c r="U176" s="342" t="n">
        <v>-0.953893546845728</v>
      </c>
      <c r="V176" s="342" t="n">
        <v>-0.994017531415624</v>
      </c>
      <c r="W176" s="342" t="n">
        <v>-1.03109688893813</v>
      </c>
      <c r="X176" s="342" t="n">
        <v>-1.08060341292262</v>
      </c>
      <c r="Y176" s="342" t="n">
        <v>-1.1142011397535</v>
      </c>
      <c r="Z176" s="342" t="n">
        <v>-1.15351304231308</v>
      </c>
      <c r="AA176" s="342" t="n">
        <v>-1.1860349528077</v>
      </c>
      <c r="AB176" s="342" t="n">
        <v>-1.2009787997816</v>
      </c>
    </row>
    <row r="177" customFormat="false" ht="15" hidden="false" customHeight="false" outlineLevel="0" collapsed="false">
      <c r="A177" s="62" t="s">
        <v>364</v>
      </c>
      <c r="B177" s="62" t="s">
        <v>1110</v>
      </c>
      <c r="C177" s="62" t="s">
        <v>1111</v>
      </c>
      <c r="D177" s="62" t="s">
        <v>387</v>
      </c>
      <c r="E177" s="342" t="n">
        <v>-3.26184252501087</v>
      </c>
      <c r="F177" s="342" t="n">
        <v>-3.29873078200086</v>
      </c>
      <c r="G177" s="342" t="n">
        <v>-3.31211971271412</v>
      </c>
      <c r="H177" s="342" t="n">
        <v>-3.33792513393824</v>
      </c>
      <c r="I177" s="342" t="n">
        <v>-3.55825253243634</v>
      </c>
      <c r="J177" s="342" t="n">
        <v>-3.90890324830447</v>
      </c>
      <c r="K177" s="342" t="n">
        <v>-4.39139253669473</v>
      </c>
      <c r="L177" s="342" t="n">
        <v>-5.07724147713508</v>
      </c>
      <c r="M177" s="342" t="n">
        <v>-5.91618482230072</v>
      </c>
      <c r="N177" s="342" t="n">
        <v>-6.38964207653794</v>
      </c>
      <c r="O177" s="342" t="n">
        <v>-6.69723800217789</v>
      </c>
      <c r="P177" s="342" t="n">
        <v>-7.18378529073922</v>
      </c>
      <c r="Q177" s="342" t="n">
        <v>-7.67840257926206</v>
      </c>
      <c r="R177" s="342" t="n">
        <v>-8.07020700977864</v>
      </c>
      <c r="S177" s="342" t="n">
        <v>-8.571671988889</v>
      </c>
      <c r="T177" s="342" t="n">
        <v>-9.02172777051229</v>
      </c>
      <c r="U177" s="342" t="n">
        <v>-9.34759305502882</v>
      </c>
      <c r="V177" s="342" t="n">
        <v>-9.74078439251702</v>
      </c>
      <c r="W177" s="342" t="n">
        <v>-10.1041401841653</v>
      </c>
      <c r="X177" s="342" t="n">
        <v>-10.5892748632983</v>
      </c>
      <c r="Y177" s="342" t="n">
        <v>-10.9185127316407</v>
      </c>
      <c r="Z177" s="342" t="n">
        <v>-11.3037461453282</v>
      </c>
      <c r="AA177" s="342" t="n">
        <v>-11.6224416493297</v>
      </c>
      <c r="AB177" s="342" t="n">
        <v>-11.7688825185972</v>
      </c>
    </row>
    <row r="178" customFormat="false" ht="15" hidden="false" customHeight="false" outlineLevel="0" collapsed="false">
      <c r="A178" s="62" t="s">
        <v>364</v>
      </c>
      <c r="B178" s="62" t="s">
        <v>1112</v>
      </c>
      <c r="C178" s="62" t="s">
        <v>1113</v>
      </c>
      <c r="D178" s="62" t="s">
        <v>387</v>
      </c>
      <c r="E178" s="342" t="n">
        <v>-1.66117939706809</v>
      </c>
      <c r="F178" s="342" t="n">
        <v>-1.6799657155478</v>
      </c>
      <c r="G178" s="342" t="n">
        <v>-1.68678438189331</v>
      </c>
      <c r="H178" s="342" t="n">
        <v>-1.69992647374523</v>
      </c>
      <c r="I178" s="342" t="n">
        <v>-1.81213401662574</v>
      </c>
      <c r="J178" s="342" t="n">
        <v>-1.99071214855606</v>
      </c>
      <c r="K178" s="342" t="n">
        <v>-2.23643255321516</v>
      </c>
      <c r="L178" s="342" t="n">
        <v>-2.58571922803914</v>
      </c>
      <c r="M178" s="342" t="n">
        <v>-3.01297326915565</v>
      </c>
      <c r="N178" s="342" t="n">
        <v>-3.25409387203597</v>
      </c>
      <c r="O178" s="342" t="n">
        <v>-3.41074521567907</v>
      </c>
      <c r="P178" s="342" t="n">
        <v>-3.65853226402983</v>
      </c>
      <c r="Q178" s="342" t="n">
        <v>-3.91042917285595</v>
      </c>
      <c r="R178" s="342" t="n">
        <v>-4.10996592015861</v>
      </c>
      <c r="S178" s="342" t="n">
        <v>-4.36535019615045</v>
      </c>
      <c r="T178" s="342" t="n">
        <v>-4.59455298145704</v>
      </c>
      <c r="U178" s="342" t="n">
        <v>-4.76050847829906</v>
      </c>
      <c r="V178" s="342" t="n">
        <v>-4.96075154458224</v>
      </c>
      <c r="W178" s="342" t="n">
        <v>-5.1458000716841</v>
      </c>
      <c r="X178" s="342" t="n">
        <v>-5.39286771139985</v>
      </c>
      <c r="Y178" s="342" t="n">
        <v>-5.56054078556927</v>
      </c>
      <c r="Z178" s="342" t="n">
        <v>-5.75673106912006</v>
      </c>
      <c r="AA178" s="342" t="n">
        <v>-5.91903516599971</v>
      </c>
      <c r="AB178" s="342" t="n">
        <v>-5.99361404375073</v>
      </c>
    </row>
    <row r="179" customFormat="false" ht="15" hidden="false" customHeight="false" outlineLevel="0" collapsed="false">
      <c r="A179" s="62" t="s">
        <v>364</v>
      </c>
      <c r="B179" s="62" t="s">
        <v>1114</v>
      </c>
      <c r="C179" s="62" t="s">
        <v>1115</v>
      </c>
      <c r="D179" s="62" t="s">
        <v>387</v>
      </c>
      <c r="E179" s="342" t="n">
        <v>-5.38072460618913</v>
      </c>
      <c r="F179" s="342" t="n">
        <v>-5.44157535252146</v>
      </c>
      <c r="G179" s="342" t="n">
        <v>-5.46366168820046</v>
      </c>
      <c r="H179" s="342" t="n">
        <v>-5.50623022542721</v>
      </c>
      <c r="I179" s="342" t="n">
        <v>-5.86968157092476</v>
      </c>
      <c r="J179" s="342" t="n">
        <v>-6.44811382833216</v>
      </c>
      <c r="K179" s="342" t="n">
        <v>-7.24402655752055</v>
      </c>
      <c r="L179" s="342" t="n">
        <v>-8.37540069396628</v>
      </c>
      <c r="M179" s="342" t="n">
        <v>-9.7593188524667</v>
      </c>
      <c r="N179" s="342" t="n">
        <v>-10.5403323680853</v>
      </c>
      <c r="O179" s="342" t="n">
        <v>-11.0477415863917</v>
      </c>
      <c r="P179" s="342" t="n">
        <v>-11.8503483791975</v>
      </c>
      <c r="Q179" s="342" t="n">
        <v>-12.6662674171629</v>
      </c>
      <c r="R179" s="342" t="n">
        <v>-13.3125867057029</v>
      </c>
      <c r="S179" s="342" t="n">
        <v>-14.1398016713402</v>
      </c>
      <c r="T179" s="342" t="n">
        <v>-14.8822121953829</v>
      </c>
      <c r="U179" s="342" t="n">
        <v>-15.4197584874728</v>
      </c>
      <c r="V179" s="342" t="n">
        <v>-16.0683656131513</v>
      </c>
      <c r="W179" s="342" t="n">
        <v>-16.6677561214092</v>
      </c>
      <c r="X179" s="342" t="n">
        <v>-17.4680326783891</v>
      </c>
      <c r="Y179" s="342" t="n">
        <v>-18.0111423735677</v>
      </c>
      <c r="Z179" s="342" t="n">
        <v>-18.6466221345497</v>
      </c>
      <c r="AA179" s="342" t="n">
        <v>-19.172341180492</v>
      </c>
      <c r="AB179" s="342" t="n">
        <v>-19.4139095525324</v>
      </c>
    </row>
    <row r="180" customFormat="false" ht="15" hidden="false" customHeight="false" outlineLevel="0" collapsed="false">
      <c r="A180" s="62" t="s">
        <v>364</v>
      </c>
      <c r="B180" s="62" t="s">
        <v>1116</v>
      </c>
      <c r="C180" s="62" t="s">
        <v>1118</v>
      </c>
      <c r="D180" s="62" t="s">
        <v>1117</v>
      </c>
      <c r="E180" s="342" t="n">
        <v>-9.12135090235312</v>
      </c>
      <c r="F180" s="342" t="n">
        <v>-9.22450448306766</v>
      </c>
      <c r="G180" s="342" t="n">
        <v>-9.26194501991349</v>
      </c>
      <c r="H180" s="342" t="n">
        <v>-9.33410678136072</v>
      </c>
      <c r="I180" s="342" t="n">
        <v>-9.95022589186162</v>
      </c>
      <c r="J180" s="342" t="n">
        <v>-10.930778508694</v>
      </c>
      <c r="K180" s="342" t="n">
        <v>-12.2800018609217</v>
      </c>
      <c r="L180" s="342" t="n">
        <v>-14.1978960583869</v>
      </c>
      <c r="M180" s="342" t="n">
        <v>-16.5439003733636</v>
      </c>
      <c r="N180" s="342" t="n">
        <v>-17.8678667267509</v>
      </c>
      <c r="O180" s="342" t="n">
        <v>-18.7280217932149</v>
      </c>
      <c r="P180" s="342" t="n">
        <v>-20.0885928555907</v>
      </c>
      <c r="Q180" s="342" t="n">
        <v>-21.4717307037221</v>
      </c>
      <c r="R180" s="342" t="n">
        <v>-22.5673647413667</v>
      </c>
      <c r="S180" s="342" t="n">
        <v>-23.9696513338782</v>
      </c>
      <c r="T180" s="342" t="n">
        <v>-25.2281782794135</v>
      </c>
      <c r="U180" s="342" t="n">
        <v>-26.1394214139852</v>
      </c>
      <c r="V180" s="342" t="n">
        <v>-27.2389337704205</v>
      </c>
      <c r="W180" s="342" t="n">
        <v>-28.2550146059033</v>
      </c>
      <c r="X180" s="342" t="n">
        <v>-29.6116354756546</v>
      </c>
      <c r="Y180" s="342" t="n">
        <v>-30.5323096358776</v>
      </c>
      <c r="Z180" s="342" t="n">
        <v>-31.6095686140816</v>
      </c>
      <c r="AA180" s="342" t="n">
        <v>-32.5007623184712</v>
      </c>
      <c r="AB180" s="342" t="n">
        <v>-32.9102666231064</v>
      </c>
    </row>
    <row r="181" customFormat="false" ht="15" hidden="false" customHeight="false" outlineLevel="0" collapsed="false">
      <c r="A181" s="62" t="s">
        <v>364</v>
      </c>
      <c r="B181" s="62" t="s">
        <v>1119</v>
      </c>
      <c r="C181" s="62" t="s">
        <v>1120</v>
      </c>
      <c r="D181" s="62" t="s">
        <v>946</v>
      </c>
      <c r="E181" s="342" t="n">
        <v>-0.821254183182109</v>
      </c>
      <c r="F181" s="342" t="n">
        <v>-0.830541766850245</v>
      </c>
      <c r="G181" s="342" t="n">
        <v>-0.833912780402337</v>
      </c>
      <c r="H181" s="342" t="n">
        <v>-0.840409970247214</v>
      </c>
      <c r="I181" s="342" t="n">
        <v>-0.895883156429183</v>
      </c>
      <c r="J181" s="342" t="n">
        <v>-0.984168646925552</v>
      </c>
      <c r="K181" s="342" t="n">
        <v>-1.10564794685887</v>
      </c>
      <c r="L181" s="342" t="n">
        <v>-1.27832835894155</v>
      </c>
      <c r="M181" s="342" t="n">
        <v>-1.48955429225596</v>
      </c>
      <c r="N181" s="342" t="n">
        <v>-1.60875954131958</v>
      </c>
      <c r="O181" s="342" t="n">
        <v>-1.68620486209292</v>
      </c>
      <c r="P181" s="342" t="n">
        <v>-1.80870586972375</v>
      </c>
      <c r="Q181" s="342" t="n">
        <v>-1.93323871095041</v>
      </c>
      <c r="R181" s="342" t="n">
        <v>-2.03188572566182</v>
      </c>
      <c r="S181" s="342" t="n">
        <v>-2.15814265212467</v>
      </c>
      <c r="T181" s="342" t="n">
        <v>-2.27145596829164</v>
      </c>
      <c r="U181" s="342" t="n">
        <v>-2.35350107807576</v>
      </c>
      <c r="V181" s="342" t="n">
        <v>-2.45249728289778</v>
      </c>
      <c r="W181" s="342" t="n">
        <v>-2.54398160857767</v>
      </c>
      <c r="X181" s="342" t="n">
        <v>-2.66612695483203</v>
      </c>
      <c r="Y181" s="342" t="n">
        <v>-2.74902120081875</v>
      </c>
      <c r="Z181" s="342" t="n">
        <v>-2.84601379015025</v>
      </c>
      <c r="AA181" s="342" t="n">
        <v>-2.92625372013329</v>
      </c>
      <c r="AB181" s="342" t="n">
        <v>-2.96312403976171</v>
      </c>
    </row>
    <row r="182" customFormat="false" ht="15" hidden="false" customHeight="false" outlineLevel="0" collapsed="false">
      <c r="A182" s="62" t="s">
        <v>364</v>
      </c>
      <c r="B182" s="62" t="s">
        <v>1121</v>
      </c>
      <c r="C182" s="62" t="s">
        <v>1123</v>
      </c>
      <c r="D182" s="62" t="s">
        <v>1122</v>
      </c>
      <c r="E182" s="342" t="n">
        <v>-13.3405021931733</v>
      </c>
      <c r="F182" s="342" t="n">
        <v>-13.4913702591526</v>
      </c>
      <c r="G182" s="342" t="n">
        <v>-13.5461292054153</v>
      </c>
      <c r="H182" s="342" t="n">
        <v>-13.6516699468203</v>
      </c>
      <c r="I182" s="342" t="n">
        <v>-14.5527797092759</v>
      </c>
      <c r="J182" s="342" t="n">
        <v>-15.9868945104069</v>
      </c>
      <c r="K182" s="342" t="n">
        <v>-17.9602115422987</v>
      </c>
      <c r="L182" s="342" t="n">
        <v>-20.765242509911</v>
      </c>
      <c r="M182" s="342" t="n">
        <v>-24.1964092355619</v>
      </c>
      <c r="N182" s="342" t="n">
        <v>-26.1327864487764</v>
      </c>
      <c r="O182" s="342" t="n">
        <v>-27.390812882961</v>
      </c>
      <c r="P182" s="342" t="n">
        <v>-29.3807265959516</v>
      </c>
      <c r="Q182" s="342" t="n">
        <v>-31.4036455356997</v>
      </c>
      <c r="R182" s="342" t="n">
        <v>-33.0060735574461</v>
      </c>
      <c r="S182" s="342" t="n">
        <v>-35.0569986411453</v>
      </c>
      <c r="T182" s="342" t="n">
        <v>-36.8976669431124</v>
      </c>
      <c r="U182" s="342" t="n">
        <v>-38.2304126257867</v>
      </c>
      <c r="V182" s="342" t="n">
        <v>-39.8385129126271</v>
      </c>
      <c r="W182" s="342" t="n">
        <v>-41.324589784278</v>
      </c>
      <c r="X182" s="342" t="n">
        <v>-43.3087261125442</v>
      </c>
      <c r="Y182" s="342" t="n">
        <v>-44.6552652146069</v>
      </c>
      <c r="Z182" s="342" t="n">
        <v>-46.2308186512845</v>
      </c>
      <c r="AA182" s="342" t="n">
        <v>-47.5342408850334</v>
      </c>
      <c r="AB182" s="342" t="n">
        <v>-48.1331645677842</v>
      </c>
    </row>
    <row r="183" customFormat="false" ht="15" hidden="false" customHeight="false" outlineLevel="0" collapsed="false">
      <c r="A183" s="62" t="s">
        <v>364</v>
      </c>
      <c r="B183" s="62" t="s">
        <v>1124</v>
      </c>
      <c r="C183" s="62" t="s">
        <v>1125</v>
      </c>
      <c r="D183" s="62" t="s">
        <v>1122</v>
      </c>
      <c r="E183" s="342" t="n">
        <v>-1.29376643435775</v>
      </c>
      <c r="F183" s="342" t="n">
        <v>-1.30839767064512</v>
      </c>
      <c r="G183" s="342" t="n">
        <v>-1.31370821185486</v>
      </c>
      <c r="H183" s="342" t="n">
        <v>-1.32394358880768</v>
      </c>
      <c r="I183" s="342" t="n">
        <v>-1.41133351967053</v>
      </c>
      <c r="J183" s="342" t="n">
        <v>-1.55041446024175</v>
      </c>
      <c r="K183" s="342" t="n">
        <v>-1.74178741631491</v>
      </c>
      <c r="L183" s="342" t="n">
        <v>-2.01382027240093</v>
      </c>
      <c r="M183" s="342" t="n">
        <v>-2.34657598699494</v>
      </c>
      <c r="N183" s="342" t="n">
        <v>-2.53436650690462</v>
      </c>
      <c r="O183" s="342" t="n">
        <v>-2.65637033783354</v>
      </c>
      <c r="P183" s="342" t="n">
        <v>-2.84935284567742</v>
      </c>
      <c r="Q183" s="342" t="n">
        <v>-3.04553621162387</v>
      </c>
      <c r="R183" s="342" t="n">
        <v>-3.20094022550505</v>
      </c>
      <c r="S183" s="342" t="n">
        <v>-3.39983963680533</v>
      </c>
      <c r="T183" s="342" t="n">
        <v>-3.57834827399067</v>
      </c>
      <c r="U183" s="342" t="n">
        <v>-3.70759840301966</v>
      </c>
      <c r="V183" s="342" t="n">
        <v>-3.86355251509648</v>
      </c>
      <c r="W183" s="342" t="n">
        <v>-4.00767275491783</v>
      </c>
      <c r="X183" s="342" t="n">
        <v>-4.20009497002861</v>
      </c>
      <c r="Y183" s="342" t="n">
        <v>-4.33068278955541</v>
      </c>
      <c r="Z183" s="342" t="n">
        <v>-4.48348049704753</v>
      </c>
      <c r="AA183" s="342" t="n">
        <v>-4.60988682803878</v>
      </c>
      <c r="AB183" s="342" t="n">
        <v>-4.66797065024163</v>
      </c>
    </row>
    <row r="184" customFormat="false" ht="15" hidden="false" customHeight="false" outlineLevel="0" collapsed="false">
      <c r="A184" s="62" t="s">
        <v>364</v>
      </c>
      <c r="B184" s="62" t="s">
        <v>1126</v>
      </c>
      <c r="C184" s="62" t="s">
        <v>1128</v>
      </c>
      <c r="D184" s="62" t="s">
        <v>1127</v>
      </c>
      <c r="E184" s="342" t="n">
        <v>-2.97288232320394</v>
      </c>
      <c r="F184" s="342" t="n">
        <v>-3.00650272219575</v>
      </c>
      <c r="G184" s="342" t="n">
        <v>-3.01870555392011</v>
      </c>
      <c r="H184" s="342" t="n">
        <v>-3.04222492372776</v>
      </c>
      <c r="I184" s="342" t="n">
        <v>-3.2430339521496</v>
      </c>
      <c r="J184" s="342" t="n">
        <v>-3.56262121205869</v>
      </c>
      <c r="K184" s="342" t="n">
        <v>-4.00236772513901</v>
      </c>
      <c r="L184" s="342" t="n">
        <v>-4.62745865941595</v>
      </c>
      <c r="M184" s="342" t="n">
        <v>-5.39208166677717</v>
      </c>
      <c r="N184" s="342" t="n">
        <v>-5.82359627581238</v>
      </c>
      <c r="O184" s="342" t="n">
        <v>-6.10394288451983</v>
      </c>
      <c r="P184" s="342" t="n">
        <v>-6.54738790753239</v>
      </c>
      <c r="Q184" s="342" t="n">
        <v>-6.99818802511186</v>
      </c>
      <c r="R184" s="342" t="n">
        <v>-7.35528327318238</v>
      </c>
      <c r="S184" s="342" t="n">
        <v>-7.81232445793364</v>
      </c>
      <c r="T184" s="342" t="n">
        <v>-8.22251068470103</v>
      </c>
      <c r="U184" s="342" t="n">
        <v>-8.51950820578209</v>
      </c>
      <c r="V184" s="342" t="n">
        <v>-8.87786749746852</v>
      </c>
      <c r="W184" s="342" t="n">
        <v>-9.20903431552984</v>
      </c>
      <c r="X184" s="342" t="n">
        <v>-9.65119186939972</v>
      </c>
      <c r="Y184" s="342" t="n">
        <v>-9.95126320375127</v>
      </c>
      <c r="Z184" s="342" t="n">
        <v>-10.3023695484254</v>
      </c>
      <c r="AA184" s="342" t="n">
        <v>-10.5928324457191</v>
      </c>
      <c r="AB184" s="342" t="n">
        <v>-10.726300406941</v>
      </c>
    </row>
    <row r="185" customFormat="false" ht="15" hidden="false" customHeight="false" outlineLevel="0" collapsed="false">
      <c r="A185" s="62" t="s">
        <v>364</v>
      </c>
      <c r="B185" s="62" t="s">
        <v>1129</v>
      </c>
      <c r="C185" s="62" t="s">
        <v>1130</v>
      </c>
      <c r="D185" s="62" t="s">
        <v>686</v>
      </c>
      <c r="E185" s="342" t="n">
        <v>-2.58813402713567</v>
      </c>
      <c r="F185" s="342" t="n">
        <v>-2.61740329822569</v>
      </c>
      <c r="G185" s="342" t="n">
        <v>-2.62802684822856</v>
      </c>
      <c r="H185" s="342" t="n">
        <v>-2.64850235808001</v>
      </c>
      <c r="I185" s="342" t="n">
        <v>-2.82332282620218</v>
      </c>
      <c r="J185" s="342" t="n">
        <v>-3.10154933236215</v>
      </c>
      <c r="K185" s="342" t="n">
        <v>-3.48438416740899</v>
      </c>
      <c r="L185" s="342" t="n">
        <v>-4.02857628171797</v>
      </c>
      <c r="M185" s="342" t="n">
        <v>-4.69424232838127</v>
      </c>
      <c r="N185" s="342" t="n">
        <v>-5.06991062649492</v>
      </c>
      <c r="O185" s="342" t="n">
        <v>-5.31397497836132</v>
      </c>
      <c r="P185" s="342" t="n">
        <v>-5.70002966484009</v>
      </c>
      <c r="Q185" s="342" t="n">
        <v>-6.09248755482706</v>
      </c>
      <c r="R185" s="342" t="n">
        <v>-6.4033677922472</v>
      </c>
      <c r="S185" s="342" t="n">
        <v>-6.80125903497299</v>
      </c>
      <c r="T185" s="342" t="n">
        <v>-7.15835925474049</v>
      </c>
      <c r="U185" s="342" t="n">
        <v>-7.41691956985462</v>
      </c>
      <c r="V185" s="342" t="n">
        <v>-7.72890025927334</v>
      </c>
      <c r="W185" s="342" t="n">
        <v>-8.01720770548232</v>
      </c>
      <c r="X185" s="342" t="n">
        <v>-8.4021415461506</v>
      </c>
      <c r="Y185" s="342" t="n">
        <v>-8.6633778638284</v>
      </c>
      <c r="Z185" s="342" t="n">
        <v>-8.96904427743032</v>
      </c>
      <c r="AA185" s="342" t="n">
        <v>-9.22191567507656</v>
      </c>
      <c r="AB185" s="342" t="n">
        <v>-9.3381103085723</v>
      </c>
    </row>
    <row r="186" customFormat="false" ht="15" hidden="false" customHeight="false" outlineLevel="0" collapsed="false">
      <c r="A186" s="62" t="s">
        <v>364</v>
      </c>
      <c r="B186" s="62" t="s">
        <v>1131</v>
      </c>
      <c r="C186" s="62" t="s">
        <v>1132</v>
      </c>
      <c r="D186" s="62" t="s">
        <v>409</v>
      </c>
      <c r="E186" s="342" t="n">
        <v>-4.48939421160904</v>
      </c>
      <c r="F186" s="342" t="n">
        <v>-4.54016488068254</v>
      </c>
      <c r="G186" s="342" t="n">
        <v>-4.5585925600027</v>
      </c>
      <c r="H186" s="342" t="n">
        <v>-4.59410951331464</v>
      </c>
      <c r="I186" s="342" t="n">
        <v>-4.89735424076295</v>
      </c>
      <c r="J186" s="342" t="n">
        <v>-5.37996775813675</v>
      </c>
      <c r="K186" s="342" t="n">
        <v>-6.04403556700664</v>
      </c>
      <c r="L186" s="342" t="n">
        <v>-6.98799476786992</v>
      </c>
      <c r="M186" s="342" t="n">
        <v>-8.14266344631632</v>
      </c>
      <c r="N186" s="342" t="n">
        <v>-8.79430013334791</v>
      </c>
      <c r="O186" s="342" t="n">
        <v>-9.21765575444059</v>
      </c>
      <c r="P186" s="342" t="n">
        <v>-9.88730873866431</v>
      </c>
      <c r="Q186" s="342" t="n">
        <v>-10.5680687615746</v>
      </c>
      <c r="R186" s="342" t="n">
        <v>-11.1073236547697</v>
      </c>
      <c r="S186" s="342" t="n">
        <v>-11.7975084068785</v>
      </c>
      <c r="T186" s="342" t="n">
        <v>-12.4169367837632</v>
      </c>
      <c r="U186" s="342" t="n">
        <v>-12.8654371975187</v>
      </c>
      <c r="V186" s="342" t="n">
        <v>-13.4066009419483</v>
      </c>
      <c r="W186" s="342" t="n">
        <v>-13.9067009238672</v>
      </c>
      <c r="X186" s="342" t="n">
        <v>-14.5744096816169</v>
      </c>
      <c r="Y186" s="342" t="n">
        <v>-15.0275519069223</v>
      </c>
      <c r="Z186" s="342" t="n">
        <v>-15.5577628672204</v>
      </c>
      <c r="AA186" s="342" t="n">
        <v>-15.9963952475268</v>
      </c>
      <c r="AB186" s="342" t="n">
        <v>-16.1979472187797</v>
      </c>
    </row>
    <row r="187" customFormat="false" ht="15" hidden="false" customHeight="false" outlineLevel="0" collapsed="false">
      <c r="A187" s="62" t="s">
        <v>364</v>
      </c>
      <c r="B187" s="62" t="s">
        <v>1133</v>
      </c>
      <c r="C187" s="62" t="s">
        <v>1134</v>
      </c>
      <c r="D187" s="62" t="s">
        <v>743</v>
      </c>
      <c r="E187" s="342" t="n">
        <v>-4.28799914965276</v>
      </c>
      <c r="F187" s="342" t="n">
        <v>-4.33649223703892</v>
      </c>
      <c r="G187" s="342" t="n">
        <v>-4.35409324722657</v>
      </c>
      <c r="H187" s="342" t="n">
        <v>-4.38801690338625</v>
      </c>
      <c r="I187" s="342" t="n">
        <v>-4.67765801578234</v>
      </c>
      <c r="J187" s="342" t="n">
        <v>-5.13862140072155</v>
      </c>
      <c r="K187" s="342" t="n">
        <v>-5.7728990037849</v>
      </c>
      <c r="L187" s="342" t="n">
        <v>-6.67451201877516</v>
      </c>
      <c r="M187" s="342" t="n">
        <v>-7.77738204487034</v>
      </c>
      <c r="N187" s="342" t="n">
        <v>-8.39978618854044</v>
      </c>
      <c r="O187" s="342" t="n">
        <v>-8.80414999748194</v>
      </c>
      <c r="P187" s="342" t="n">
        <v>-9.44376222389066</v>
      </c>
      <c r="Q187" s="342" t="n">
        <v>-10.0939832251582</v>
      </c>
      <c r="R187" s="342" t="n">
        <v>-10.6090470432313</v>
      </c>
      <c r="S187" s="342" t="n">
        <v>-11.268269978587</v>
      </c>
      <c r="T187" s="342" t="n">
        <v>-11.8599106829127</v>
      </c>
      <c r="U187" s="342" t="n">
        <v>-12.2882912844267</v>
      </c>
      <c r="V187" s="342" t="n">
        <v>-12.8051783223118</v>
      </c>
      <c r="W187" s="342" t="n">
        <v>-13.282843725734</v>
      </c>
      <c r="X187" s="342" t="n">
        <v>-13.9205989440312</v>
      </c>
      <c r="Y187" s="342" t="n">
        <v>-14.3534131245628</v>
      </c>
      <c r="Z187" s="342" t="n">
        <v>-14.8598387222561</v>
      </c>
      <c r="AA187" s="342" t="n">
        <v>-15.2787939721427</v>
      </c>
      <c r="AB187" s="342" t="n">
        <v>-15.4713042843599</v>
      </c>
    </row>
    <row r="188" customFormat="false" ht="15" hidden="false" customHeight="false" outlineLevel="0" collapsed="false">
      <c r="A188" s="62" t="s">
        <v>364</v>
      </c>
      <c r="B188" s="62" t="s">
        <v>1135</v>
      </c>
      <c r="C188" s="62" t="s">
        <v>1137</v>
      </c>
      <c r="D188" s="62" t="s">
        <v>1136</v>
      </c>
      <c r="E188" s="342" t="n">
        <v>-3.79937379999771</v>
      </c>
      <c r="F188" s="342" t="n">
        <v>-3.84234101133936</v>
      </c>
      <c r="G188" s="342" t="n">
        <v>-3.85793635420828</v>
      </c>
      <c r="H188" s="342" t="n">
        <v>-3.88799434767212</v>
      </c>
      <c r="I188" s="342" t="n">
        <v>-4.14463032530029</v>
      </c>
      <c r="J188" s="342" t="n">
        <v>-4.55306608901496</v>
      </c>
      <c r="K188" s="342" t="n">
        <v>-5.11506659855317</v>
      </c>
      <c r="L188" s="342" t="n">
        <v>-5.91393916063572</v>
      </c>
      <c r="M188" s="342" t="n">
        <v>-6.89113512913029</v>
      </c>
      <c r="N188" s="342" t="n">
        <v>-7.44261518170019</v>
      </c>
      <c r="O188" s="342" t="n">
        <v>-7.8009009946729</v>
      </c>
      <c r="P188" s="342" t="n">
        <v>-8.36762823746452</v>
      </c>
      <c r="Q188" s="342" t="n">
        <v>-8.9437553658069</v>
      </c>
      <c r="R188" s="342" t="n">
        <v>-9.4001267193022</v>
      </c>
      <c r="S188" s="342" t="n">
        <v>-9.98422999487095</v>
      </c>
      <c r="T188" s="342" t="n">
        <v>-10.5084521583034</v>
      </c>
      <c r="U188" s="342" t="n">
        <v>-10.8880180063869</v>
      </c>
      <c r="V188" s="342" t="n">
        <v>-11.3460048204603</v>
      </c>
      <c r="W188" s="342" t="n">
        <v>-11.7692393770891</v>
      </c>
      <c r="X188" s="342" t="n">
        <v>-12.3343212212416</v>
      </c>
      <c r="Y188" s="342" t="n">
        <v>-12.7178154339008</v>
      </c>
      <c r="Z188" s="342" t="n">
        <v>-13.1665329080355</v>
      </c>
      <c r="AA188" s="342" t="n">
        <v>-13.5377474405569</v>
      </c>
      <c r="AB188" s="342" t="n">
        <v>-13.7083208504249</v>
      </c>
    </row>
    <row r="189" customFormat="false" ht="15" hidden="false" customHeight="false" outlineLevel="0" collapsed="false">
      <c r="A189" s="62" t="s">
        <v>364</v>
      </c>
      <c r="B189" s="62" t="s">
        <v>1140</v>
      </c>
      <c r="C189" s="62" t="s">
        <v>1141</v>
      </c>
      <c r="D189" s="62" t="s">
        <v>430</v>
      </c>
      <c r="E189" s="342" t="n">
        <v>-10.5799389906612</v>
      </c>
      <c r="F189" s="342" t="n">
        <v>-10.6995877797837</v>
      </c>
      <c r="G189" s="342" t="n">
        <v>-10.7430154035915</v>
      </c>
      <c r="H189" s="342" t="n">
        <v>-10.8267164958687</v>
      </c>
      <c r="I189" s="342" t="n">
        <v>-11.5413587314172</v>
      </c>
      <c r="J189" s="342" t="n">
        <v>-12.6787107502441</v>
      </c>
      <c r="K189" s="342" t="n">
        <v>-14.2436873533986</v>
      </c>
      <c r="L189" s="342" t="n">
        <v>-16.4682705118527</v>
      </c>
      <c r="M189" s="342" t="n">
        <v>-19.1894225418527</v>
      </c>
      <c r="N189" s="342" t="n">
        <v>-20.7251033192376</v>
      </c>
      <c r="O189" s="342" t="n">
        <v>-21.7228051095887</v>
      </c>
      <c r="P189" s="342" t="n">
        <v>-23.3009440263451</v>
      </c>
      <c r="Q189" s="342" t="n">
        <v>-24.9052583659162</v>
      </c>
      <c r="R189" s="342" t="n">
        <v>-26.1760943855436</v>
      </c>
      <c r="S189" s="342" t="n">
        <v>-27.802619530231</v>
      </c>
      <c r="T189" s="342" t="n">
        <v>-29.2623965352392</v>
      </c>
      <c r="U189" s="342" t="n">
        <v>-30.3193558467092</v>
      </c>
      <c r="V189" s="342" t="n">
        <v>-31.5946903640517</v>
      </c>
      <c r="W189" s="342" t="n">
        <v>-32.7732518911841</v>
      </c>
      <c r="X189" s="342" t="n">
        <v>-34.3468089431032</v>
      </c>
      <c r="Y189" s="342" t="n">
        <v>-35.4147073881598</v>
      </c>
      <c r="Z189" s="342" t="n">
        <v>-36.6642300069639</v>
      </c>
      <c r="AA189" s="342" t="n">
        <v>-37.6979337995535</v>
      </c>
      <c r="AB189" s="342" t="n">
        <v>-38.1729216172392</v>
      </c>
    </row>
    <row r="190" customFormat="false" ht="15" hidden="false" customHeight="false" outlineLevel="0" collapsed="false">
      <c r="A190" s="62" t="s">
        <v>364</v>
      </c>
      <c r="B190" s="62" t="s">
        <v>1142</v>
      </c>
      <c r="C190" s="62" t="s">
        <v>1143</v>
      </c>
      <c r="D190" s="62" t="s">
        <v>562</v>
      </c>
      <c r="E190" s="342" t="n">
        <v>-8.79863026607045</v>
      </c>
      <c r="F190" s="342" t="n">
        <v>-8.89813419120662</v>
      </c>
      <c r="G190" s="342" t="n">
        <v>-8.93425005213514</v>
      </c>
      <c r="H190" s="342" t="n">
        <v>-9.00385867317381</v>
      </c>
      <c r="I190" s="342" t="n">
        <v>-9.59817900041383</v>
      </c>
      <c r="J190" s="342" t="n">
        <v>-10.5440388872109</v>
      </c>
      <c r="K190" s="342" t="n">
        <v>-11.8455256461007</v>
      </c>
      <c r="L190" s="342" t="n">
        <v>-13.6955632242608</v>
      </c>
      <c r="M190" s="342" t="n">
        <v>-15.9585640441021</v>
      </c>
      <c r="N190" s="342" t="n">
        <v>-17.2356874168217</v>
      </c>
      <c r="O190" s="342" t="n">
        <v>-18.065409514165</v>
      </c>
      <c r="P190" s="342" t="n">
        <v>-19.377842492209</v>
      </c>
      <c r="Q190" s="342" t="n">
        <v>-20.712043825213</v>
      </c>
      <c r="R190" s="342" t="n">
        <v>-21.7689134607918</v>
      </c>
      <c r="S190" s="342" t="n">
        <v>-23.1215860403977</v>
      </c>
      <c r="T190" s="342" t="n">
        <v>-24.3355853034668</v>
      </c>
      <c r="U190" s="342" t="n">
        <v>-25.2145879325098</v>
      </c>
      <c r="V190" s="342" t="n">
        <v>-26.2751986688816</v>
      </c>
      <c r="W190" s="342" t="n">
        <v>-27.2553297577476</v>
      </c>
      <c r="X190" s="342" t="n">
        <v>-28.5639523041182</v>
      </c>
      <c r="Y190" s="342" t="n">
        <v>-29.4520522816377</v>
      </c>
      <c r="Z190" s="342" t="n">
        <v>-30.4911969819667</v>
      </c>
      <c r="AA190" s="342" t="n">
        <v>-31.3508595455844</v>
      </c>
      <c r="AB190" s="342" t="n">
        <v>-31.7458752628199</v>
      </c>
    </row>
    <row r="191" customFormat="false" ht="15" hidden="false" customHeight="false" outlineLevel="0" collapsed="false">
      <c r="A191" s="62" t="s">
        <v>364</v>
      </c>
      <c r="B191" s="62" t="s">
        <v>1144</v>
      </c>
      <c r="C191" s="62" t="s">
        <v>1145</v>
      </c>
      <c r="D191" s="62" t="s">
        <v>430</v>
      </c>
      <c r="E191" s="342" t="n">
        <v>-0.993307561762381</v>
      </c>
      <c r="F191" s="342" t="n">
        <v>-1.00454090130205</v>
      </c>
      <c r="G191" s="342" t="n">
        <v>-1.0086181447678</v>
      </c>
      <c r="H191" s="342" t="n">
        <v>-1.01647650084718</v>
      </c>
      <c r="I191" s="342" t="n">
        <v>-1.08357136189994</v>
      </c>
      <c r="J191" s="342" t="n">
        <v>-1.19035273008019</v>
      </c>
      <c r="K191" s="342" t="n">
        <v>-1.33728203612503</v>
      </c>
      <c r="L191" s="342" t="n">
        <v>-1.54613912641754</v>
      </c>
      <c r="M191" s="342" t="n">
        <v>-1.8016170540776</v>
      </c>
      <c r="N191" s="342" t="n">
        <v>-1.94579589385881</v>
      </c>
      <c r="O191" s="342" t="n">
        <v>-2.03946606848027</v>
      </c>
      <c r="P191" s="342" t="n">
        <v>-2.18763113076553</v>
      </c>
      <c r="Q191" s="342" t="n">
        <v>-2.33825369733671</v>
      </c>
      <c r="R191" s="342" t="n">
        <v>-2.45756733696829</v>
      </c>
      <c r="S191" s="342" t="n">
        <v>-2.61027518594934</v>
      </c>
      <c r="T191" s="342" t="n">
        <v>-2.7473277283923</v>
      </c>
      <c r="U191" s="342" t="n">
        <v>-2.84656135133522</v>
      </c>
      <c r="V191" s="342" t="n">
        <v>-2.96629733667228</v>
      </c>
      <c r="W191" s="342" t="n">
        <v>-3.07694769845</v>
      </c>
      <c r="X191" s="342" t="n">
        <v>-3.2246825880288</v>
      </c>
      <c r="Y191" s="342" t="n">
        <v>-3.32494324185727</v>
      </c>
      <c r="Z191" s="342" t="n">
        <v>-3.44225585272835</v>
      </c>
      <c r="AA191" s="342" t="n">
        <v>-3.53930610932322</v>
      </c>
      <c r="AB191" s="342" t="n">
        <v>-3.58390078907219</v>
      </c>
    </row>
    <row r="192" customFormat="false" ht="15" hidden="false" customHeight="false" outlineLevel="0" collapsed="false">
      <c r="A192" s="62" t="s">
        <v>364</v>
      </c>
      <c r="B192" s="62" t="s">
        <v>1146</v>
      </c>
      <c r="C192" s="62" t="s">
        <v>1147</v>
      </c>
      <c r="D192" s="62" t="s">
        <v>439</v>
      </c>
      <c r="E192" s="342" t="n">
        <v>-5.82274667215439</v>
      </c>
      <c r="F192" s="342" t="n">
        <v>-5.88859625685477</v>
      </c>
      <c r="G192" s="342" t="n">
        <v>-5.91249696670099</v>
      </c>
      <c r="H192" s="342" t="n">
        <v>-5.95856247397309</v>
      </c>
      <c r="I192" s="342" t="n">
        <v>-6.35187104621476</v>
      </c>
      <c r="J192" s="342" t="n">
        <v>-6.97782103406799</v>
      </c>
      <c r="K192" s="342" t="n">
        <v>-7.8391173341753</v>
      </c>
      <c r="L192" s="342" t="n">
        <v>-9.06343291806032</v>
      </c>
      <c r="M192" s="342" t="n">
        <v>-10.5610388060616</v>
      </c>
      <c r="N192" s="342" t="n">
        <v>-11.4062119345553</v>
      </c>
      <c r="O192" s="342" t="n">
        <v>-11.955304399521</v>
      </c>
      <c r="P192" s="342" t="n">
        <v>-12.8238446750228</v>
      </c>
      <c r="Q192" s="342" t="n">
        <v>-13.7067907855885</v>
      </c>
      <c r="R192" s="342" t="n">
        <v>-14.4062046679059</v>
      </c>
      <c r="S192" s="342" t="n">
        <v>-15.301374657238</v>
      </c>
      <c r="T192" s="342" t="n">
        <v>-16.1047735903983</v>
      </c>
      <c r="U192" s="342" t="n">
        <v>-16.6864788647763</v>
      </c>
      <c r="V192" s="342" t="n">
        <v>-17.3883685281566</v>
      </c>
      <c r="W192" s="342" t="n">
        <v>-18.036998469794</v>
      </c>
      <c r="X192" s="342" t="n">
        <v>-18.9030170825284</v>
      </c>
      <c r="Y192" s="342" t="n">
        <v>-19.490742788947</v>
      </c>
      <c r="Z192" s="342" t="n">
        <v>-20.178426685503</v>
      </c>
      <c r="AA192" s="342" t="n">
        <v>-20.7473331152667</v>
      </c>
      <c r="AB192" s="342" t="n">
        <v>-21.0087461288185</v>
      </c>
    </row>
    <row r="193" customFormat="false" ht="15" hidden="false" customHeight="false" outlineLevel="0" collapsed="false">
      <c r="A193" s="62" t="s">
        <v>364</v>
      </c>
      <c r="B193" s="62" t="s">
        <v>1150</v>
      </c>
      <c r="C193" s="62" t="s">
        <v>1151</v>
      </c>
      <c r="D193" s="62" t="s">
        <v>790</v>
      </c>
      <c r="E193" s="342" t="n">
        <v>-5.34676715680306</v>
      </c>
      <c r="F193" s="342" t="n">
        <v>-5.40723387750875</v>
      </c>
      <c r="G193" s="342" t="n">
        <v>-5.42918082756948</v>
      </c>
      <c r="H193" s="342" t="n">
        <v>-5.47148071715969</v>
      </c>
      <c r="I193" s="342" t="n">
        <v>-5.83263834172329</v>
      </c>
      <c r="J193" s="342" t="n">
        <v>-6.40742014579182</v>
      </c>
      <c r="K193" s="342" t="n">
        <v>-7.19830991465512</v>
      </c>
      <c r="L193" s="342" t="n">
        <v>-8.32254401276273</v>
      </c>
      <c r="M193" s="342" t="n">
        <v>-9.69772834185146</v>
      </c>
      <c r="N193" s="342" t="n">
        <v>-10.4738129252411</v>
      </c>
      <c r="O193" s="342" t="n">
        <v>-10.978019912601</v>
      </c>
      <c r="P193" s="342" t="n">
        <v>-11.7755614992239</v>
      </c>
      <c r="Q193" s="342" t="n">
        <v>-12.5863313181783</v>
      </c>
      <c r="R193" s="342" t="n">
        <v>-13.2285717221565</v>
      </c>
      <c r="S193" s="342" t="n">
        <v>-14.0505661808207</v>
      </c>
      <c r="T193" s="342" t="n">
        <v>-14.7882913939361</v>
      </c>
      <c r="U193" s="342" t="n">
        <v>-15.3224452617074</v>
      </c>
      <c r="V193" s="342" t="n">
        <v>-15.9669590644129</v>
      </c>
      <c r="W193" s="342" t="n">
        <v>-16.5625668529933</v>
      </c>
      <c r="X193" s="342" t="n">
        <v>-17.3577929097772</v>
      </c>
      <c r="Y193" s="342" t="n">
        <v>-17.8974750703141</v>
      </c>
      <c r="Z193" s="342" t="n">
        <v>-18.528944354381</v>
      </c>
      <c r="AA193" s="342" t="n">
        <v>-19.0513456170877</v>
      </c>
      <c r="AB193" s="342" t="n">
        <v>-19.2913894647625</v>
      </c>
    </row>
    <row r="194" customFormat="false" ht="15" hidden="false" customHeight="false" outlineLevel="0" collapsed="false">
      <c r="A194" s="62" t="s">
        <v>364</v>
      </c>
      <c r="B194" s="62" t="s">
        <v>1154</v>
      </c>
      <c r="C194" s="62" t="s">
        <v>1155</v>
      </c>
      <c r="D194" s="62" t="s">
        <v>461</v>
      </c>
      <c r="E194" s="342" t="n">
        <v>-2.60118394869431</v>
      </c>
      <c r="F194" s="342" t="n">
        <v>-2.63060080166679</v>
      </c>
      <c r="G194" s="342" t="n">
        <v>-2.64127791786553</v>
      </c>
      <c r="H194" s="342" t="n">
        <v>-2.66185666958723</v>
      </c>
      <c r="I194" s="342" t="n">
        <v>-2.83755861964655</v>
      </c>
      <c r="J194" s="342" t="n">
        <v>-3.11718800295386</v>
      </c>
      <c r="K194" s="342" t="n">
        <v>-3.50195317256409</v>
      </c>
      <c r="L194" s="342" t="n">
        <v>-4.04888921911542</v>
      </c>
      <c r="M194" s="342" t="n">
        <v>-4.71791169539254</v>
      </c>
      <c r="N194" s="342" t="n">
        <v>-5.09547419286798</v>
      </c>
      <c r="O194" s="342" t="n">
        <v>-5.34076916904275</v>
      </c>
      <c r="P194" s="342" t="n">
        <v>-5.72877042525983</v>
      </c>
      <c r="Q194" s="342" t="n">
        <v>-6.12320717129741</v>
      </c>
      <c r="R194" s="342" t="n">
        <v>-6.43565493291449</v>
      </c>
      <c r="S194" s="342" t="n">
        <v>-6.8355524278096</v>
      </c>
      <c r="T194" s="342" t="n">
        <v>-7.19445322274349</v>
      </c>
      <c r="U194" s="342" t="n">
        <v>-7.45431725389204</v>
      </c>
      <c r="V194" s="342" t="n">
        <v>-7.76787101622045</v>
      </c>
      <c r="W194" s="342" t="n">
        <v>-8.05763216981798</v>
      </c>
      <c r="X194" s="342" t="n">
        <v>-8.44450692868188</v>
      </c>
      <c r="Y194" s="342" t="n">
        <v>-8.70706045536749</v>
      </c>
      <c r="Z194" s="342" t="n">
        <v>-9.0142681039591</v>
      </c>
      <c r="AA194" s="342" t="n">
        <v>-9.2684145329094</v>
      </c>
      <c r="AB194" s="342" t="n">
        <v>-9.3851950444303</v>
      </c>
    </row>
    <row r="195" customFormat="false" ht="15" hidden="false" customHeight="false" outlineLevel="0" collapsed="false">
      <c r="A195" s="62" t="s">
        <v>364</v>
      </c>
      <c r="B195" s="62" t="s">
        <v>1156</v>
      </c>
      <c r="C195" s="62" t="s">
        <v>1157</v>
      </c>
      <c r="D195" s="62" t="s">
        <v>395</v>
      </c>
      <c r="E195" s="342" t="n">
        <v>-4.3136211075417</v>
      </c>
      <c r="F195" s="342" t="n">
        <v>-4.36240395427704</v>
      </c>
      <c r="G195" s="342" t="n">
        <v>-4.38011013527422</v>
      </c>
      <c r="H195" s="342" t="n">
        <v>-4.41423649448006</v>
      </c>
      <c r="I195" s="342" t="n">
        <v>-4.70560829107774</v>
      </c>
      <c r="J195" s="342" t="n">
        <v>-5.16932605726215</v>
      </c>
      <c r="K195" s="342" t="n">
        <v>-5.80739364102942</v>
      </c>
      <c r="L195" s="342" t="n">
        <v>-6.71439403831523</v>
      </c>
      <c r="M195" s="342" t="n">
        <v>-7.82385401193125</v>
      </c>
      <c r="N195" s="342" t="n">
        <v>-8.44997718916513</v>
      </c>
      <c r="O195" s="342" t="n">
        <v>-8.85675718153459</v>
      </c>
      <c r="P195" s="342" t="n">
        <v>-9.50019126446855</v>
      </c>
      <c r="Q195" s="342" t="n">
        <v>-10.1542975125683</v>
      </c>
      <c r="R195" s="342" t="n">
        <v>-10.6724389766475</v>
      </c>
      <c r="S195" s="342" t="n">
        <v>-11.3356009478331</v>
      </c>
      <c r="T195" s="342" t="n">
        <v>-11.930776865829</v>
      </c>
      <c r="U195" s="342" t="n">
        <v>-12.3617171576203</v>
      </c>
      <c r="V195" s="342" t="n">
        <v>-12.8816927357442</v>
      </c>
      <c r="W195" s="342" t="n">
        <v>-13.362212319502</v>
      </c>
      <c r="X195" s="342" t="n">
        <v>-14.0037782981972</v>
      </c>
      <c r="Y195" s="342" t="n">
        <v>-14.4391786608433</v>
      </c>
      <c r="Z195" s="342" t="n">
        <v>-14.948630288833</v>
      </c>
      <c r="AA195" s="342" t="n">
        <v>-15.3700889099646</v>
      </c>
      <c r="AB195" s="342" t="n">
        <v>-15.563749523509</v>
      </c>
    </row>
    <row r="196" customFormat="false" ht="15" hidden="false" customHeight="false" outlineLevel="0" collapsed="false">
      <c r="A196" s="62" t="s">
        <v>364</v>
      </c>
      <c r="B196" s="62" t="s">
        <v>1158</v>
      </c>
      <c r="C196" s="62" t="s">
        <v>1159</v>
      </c>
      <c r="D196" s="62" t="s">
        <v>395</v>
      </c>
      <c r="E196" s="342" t="n">
        <v>-1.2365129262531</v>
      </c>
      <c r="F196" s="342" t="n">
        <v>-1.25049668121531</v>
      </c>
      <c r="G196" s="342" t="n">
        <v>-1.25557221314817</v>
      </c>
      <c r="H196" s="342" t="n">
        <v>-1.26535464030901</v>
      </c>
      <c r="I196" s="342" t="n">
        <v>-1.34887727334897</v>
      </c>
      <c r="J196" s="342" t="n">
        <v>-1.48180341538257</v>
      </c>
      <c r="K196" s="342" t="n">
        <v>-1.66470747567936</v>
      </c>
      <c r="L196" s="342" t="n">
        <v>-1.92470196462504</v>
      </c>
      <c r="M196" s="342" t="n">
        <v>-2.24273212173322</v>
      </c>
      <c r="N196" s="342" t="n">
        <v>-2.42221228069358</v>
      </c>
      <c r="O196" s="342" t="n">
        <v>-2.53881703251719</v>
      </c>
      <c r="P196" s="342" t="n">
        <v>-2.72325941651532</v>
      </c>
      <c r="Q196" s="342" t="n">
        <v>-2.91076100989917</v>
      </c>
      <c r="R196" s="342" t="n">
        <v>-3.05928787444956</v>
      </c>
      <c r="S196" s="342" t="n">
        <v>-3.24938531906214</v>
      </c>
      <c r="T196" s="342" t="n">
        <v>-3.41999434976949</v>
      </c>
      <c r="U196" s="342" t="n">
        <v>-3.54352472667526</v>
      </c>
      <c r="V196" s="342" t="n">
        <v>-3.69257734572936</v>
      </c>
      <c r="W196" s="342" t="n">
        <v>-3.83031978110353</v>
      </c>
      <c r="X196" s="342" t="n">
        <v>-4.01422666720299</v>
      </c>
      <c r="Y196" s="342" t="n">
        <v>-4.13903553731118</v>
      </c>
      <c r="Z196" s="342" t="n">
        <v>-4.28507143328002</v>
      </c>
      <c r="AA196" s="342" t="n">
        <v>-4.4058838597583</v>
      </c>
      <c r="AB196" s="342" t="n">
        <v>-4.46139727783184</v>
      </c>
    </row>
    <row r="197" customFormat="false" ht="15" hidden="false" customHeight="false" outlineLevel="0" collapsed="false">
      <c r="A197" s="62" t="s">
        <v>364</v>
      </c>
      <c r="B197" s="62" t="s">
        <v>1160</v>
      </c>
      <c r="C197" s="62" t="s">
        <v>1161</v>
      </c>
      <c r="D197" s="62" t="s">
        <v>446</v>
      </c>
      <c r="E197" s="342" t="n">
        <v>-9.43473576655393</v>
      </c>
      <c r="F197" s="342" t="n">
        <v>-9.54143342437175</v>
      </c>
      <c r="G197" s="342" t="n">
        <v>-9.58016031646042</v>
      </c>
      <c r="H197" s="342" t="n">
        <v>-9.65480136020408</v>
      </c>
      <c r="I197" s="342" t="n">
        <v>-10.2920886513662</v>
      </c>
      <c r="J197" s="342" t="n">
        <v>-11.3063303951665</v>
      </c>
      <c r="K197" s="342" t="n">
        <v>-12.7019094003607</v>
      </c>
      <c r="L197" s="342" t="n">
        <v>-14.6856972378204</v>
      </c>
      <c r="M197" s="342" t="n">
        <v>-17.1123038946578</v>
      </c>
      <c r="N197" s="342" t="n">
        <v>-18.4817581390719</v>
      </c>
      <c r="O197" s="342" t="n">
        <v>-19.3714657993985</v>
      </c>
      <c r="P197" s="342" t="n">
        <v>-20.7787823912669</v>
      </c>
      <c r="Q197" s="342" t="n">
        <v>-22.2094411024095</v>
      </c>
      <c r="R197" s="342" t="n">
        <v>-23.3427181523421</v>
      </c>
      <c r="S197" s="342" t="n">
        <v>-24.7931835067574</v>
      </c>
      <c r="T197" s="342" t="n">
        <v>-26.0949500228499</v>
      </c>
      <c r="U197" s="342" t="n">
        <v>-27.0375009986656</v>
      </c>
      <c r="V197" s="342" t="n">
        <v>-28.1747896158979</v>
      </c>
      <c r="W197" s="342" t="n">
        <v>-29.2257802315277</v>
      </c>
      <c r="X197" s="342" t="n">
        <v>-30.6290109128728</v>
      </c>
      <c r="Y197" s="342" t="n">
        <v>-31.581316938788</v>
      </c>
      <c r="Z197" s="342" t="n">
        <v>-32.6955876121024</v>
      </c>
      <c r="AA197" s="342" t="n">
        <v>-33.6174003137235</v>
      </c>
      <c r="AB197" s="342" t="n">
        <v>-34.0409740749855</v>
      </c>
    </row>
    <row r="198" customFormat="false" ht="15" hidden="false" customHeight="false" outlineLevel="0" collapsed="false">
      <c r="A198" s="62" t="s">
        <v>364</v>
      </c>
      <c r="B198" s="62" t="s">
        <v>1164</v>
      </c>
      <c r="C198" s="62" t="s">
        <v>1165</v>
      </c>
      <c r="D198" s="62" t="s">
        <v>893</v>
      </c>
      <c r="E198" s="342" t="n">
        <v>-1.41013198078728</v>
      </c>
      <c r="F198" s="342" t="n">
        <v>-1.42607919788873</v>
      </c>
      <c r="G198" s="342" t="n">
        <v>-1.43186738638727</v>
      </c>
      <c r="H198" s="342" t="n">
        <v>-1.44302336631788</v>
      </c>
      <c r="I198" s="342" t="n">
        <v>-1.53827343080859</v>
      </c>
      <c r="J198" s="342" t="n">
        <v>-1.68986376196044</v>
      </c>
      <c r="K198" s="342" t="n">
        <v>-1.89844942197606</v>
      </c>
      <c r="L198" s="342" t="n">
        <v>-2.19494979484455</v>
      </c>
      <c r="M198" s="342" t="n">
        <v>-2.55763463692864</v>
      </c>
      <c r="N198" s="342" t="n">
        <v>-2.76231564486093</v>
      </c>
      <c r="O198" s="342" t="n">
        <v>-2.89529289577935</v>
      </c>
      <c r="P198" s="342" t="n">
        <v>-3.10563287586879</v>
      </c>
      <c r="Q198" s="342" t="n">
        <v>-3.31946160961308</v>
      </c>
      <c r="R198" s="342" t="n">
        <v>-3.48884316419433</v>
      </c>
      <c r="S198" s="342" t="n">
        <v>-3.70563223321476</v>
      </c>
      <c r="T198" s="342" t="n">
        <v>-3.90019651580627</v>
      </c>
      <c r="U198" s="342" t="n">
        <v>-4.04107182036242</v>
      </c>
      <c r="V198" s="342" t="n">
        <v>-4.21105295075399</v>
      </c>
      <c r="W198" s="342" t="n">
        <v>-4.36813583206378</v>
      </c>
      <c r="X198" s="342" t="n">
        <v>-4.5778651248757</v>
      </c>
      <c r="Y198" s="342" t="n">
        <v>-4.72019843614871</v>
      </c>
      <c r="Z198" s="342" t="n">
        <v>-4.88673926469678</v>
      </c>
      <c r="AA198" s="342" t="n">
        <v>-5.02451499080242</v>
      </c>
      <c r="AB198" s="342" t="n">
        <v>-5.08782306023402</v>
      </c>
    </row>
    <row r="199" customFormat="false" ht="15" hidden="false" customHeight="false" outlineLevel="0" collapsed="false">
      <c r="A199" s="62" t="s">
        <v>364</v>
      </c>
      <c r="B199" s="62" t="s">
        <v>1166</v>
      </c>
      <c r="C199" s="62" t="s">
        <v>1167</v>
      </c>
      <c r="D199" s="62" t="s">
        <v>893</v>
      </c>
      <c r="E199" s="342" t="n">
        <v>-8.54537878042902</v>
      </c>
      <c r="F199" s="342" t="n">
        <v>-8.64201867831256</v>
      </c>
      <c r="G199" s="342" t="n">
        <v>-8.67709501431972</v>
      </c>
      <c r="H199" s="342" t="n">
        <v>-8.74470008637879</v>
      </c>
      <c r="I199" s="342" t="n">
        <v>-9.32191405714412</v>
      </c>
      <c r="J199" s="342" t="n">
        <v>-10.2405492039196</v>
      </c>
      <c r="K199" s="342" t="n">
        <v>-11.5045751938869</v>
      </c>
      <c r="L199" s="342" t="n">
        <v>-13.3013630330543</v>
      </c>
      <c r="M199" s="342" t="n">
        <v>-15.4992277689483</v>
      </c>
      <c r="N199" s="342" t="n">
        <v>-16.7395916255037</v>
      </c>
      <c r="O199" s="342" t="n">
        <v>-17.5454317835601</v>
      </c>
      <c r="P199" s="342" t="n">
        <v>-18.8200889270203</v>
      </c>
      <c r="Q199" s="342" t="n">
        <v>-20.1158878656163</v>
      </c>
      <c r="R199" s="342" t="n">
        <v>-21.1423375611311</v>
      </c>
      <c r="S199" s="342" t="n">
        <v>-22.4560760873659</v>
      </c>
      <c r="T199" s="342" t="n">
        <v>-23.6351327391827</v>
      </c>
      <c r="U199" s="342" t="n">
        <v>-24.4888349845346</v>
      </c>
      <c r="V199" s="342" t="n">
        <v>-25.518918100521</v>
      </c>
      <c r="W199" s="342" t="n">
        <v>-26.4708380193672</v>
      </c>
      <c r="X199" s="342" t="n">
        <v>-27.74179440703</v>
      </c>
      <c r="Y199" s="342" t="n">
        <v>-28.6043321513492</v>
      </c>
      <c r="Z199" s="342" t="n">
        <v>-29.6135670894542</v>
      </c>
      <c r="AA199" s="342" t="n">
        <v>-30.4484859356065</v>
      </c>
      <c r="AB199" s="342" t="n">
        <v>-30.8321318925252</v>
      </c>
    </row>
    <row r="200" customFormat="false" ht="15" hidden="false" customHeight="false" outlineLevel="0" collapsed="false">
      <c r="A200" s="62" t="s">
        <v>364</v>
      </c>
      <c r="B200" s="62" t="s">
        <v>1168</v>
      </c>
      <c r="C200" s="62" t="s">
        <v>1169</v>
      </c>
      <c r="D200" s="62" t="s">
        <v>562</v>
      </c>
      <c r="E200" s="342" t="n">
        <v>-1.15960119945867</v>
      </c>
      <c r="F200" s="342" t="n">
        <v>-1.17271515781917</v>
      </c>
      <c r="G200" s="342" t="n">
        <v>-1.17747498910947</v>
      </c>
      <c r="H200" s="342" t="n">
        <v>-1.18664894437389</v>
      </c>
      <c r="I200" s="342" t="n">
        <v>-1.2649764275718</v>
      </c>
      <c r="J200" s="342" t="n">
        <v>-1.38963449662139</v>
      </c>
      <c r="K200" s="342" t="n">
        <v>-1.56116183224635</v>
      </c>
      <c r="L200" s="342" t="n">
        <v>-1.80498453303092</v>
      </c>
      <c r="M200" s="342" t="n">
        <v>-2.10323305418805</v>
      </c>
      <c r="N200" s="342" t="n">
        <v>-2.27154945686419</v>
      </c>
      <c r="O200" s="342" t="n">
        <v>-2.38090133439528</v>
      </c>
      <c r="P200" s="342" t="n">
        <v>-2.55387130921256</v>
      </c>
      <c r="Q200" s="342" t="n">
        <v>-2.72971020905098</v>
      </c>
      <c r="R200" s="342" t="n">
        <v>-2.86899862781937</v>
      </c>
      <c r="S200" s="342" t="n">
        <v>-3.04727191563266</v>
      </c>
      <c r="T200" s="342" t="n">
        <v>-3.20726897870115</v>
      </c>
      <c r="U200" s="342" t="n">
        <v>-3.32311570394613</v>
      </c>
      <c r="V200" s="342" t="n">
        <v>-3.46289717502329</v>
      </c>
      <c r="W200" s="342" t="n">
        <v>-3.5920719615419</v>
      </c>
      <c r="X200" s="342" t="n">
        <v>-3.76453974669952</v>
      </c>
      <c r="Y200" s="342" t="n">
        <v>-3.88158544222581</v>
      </c>
      <c r="Z200" s="342" t="n">
        <v>-4.01853783191302</v>
      </c>
      <c r="AA200" s="342" t="n">
        <v>-4.13183566461603</v>
      </c>
      <c r="AB200" s="342" t="n">
        <v>-4.18389612012553</v>
      </c>
    </row>
    <row r="201" customFormat="false" ht="15" hidden="false" customHeight="false" outlineLevel="0" collapsed="false">
      <c r="A201" s="62" t="s">
        <v>364</v>
      </c>
      <c r="B201" s="62" t="s">
        <v>1174</v>
      </c>
      <c r="C201" s="62" t="s">
        <v>1176</v>
      </c>
      <c r="D201" s="62" t="s">
        <v>1175</v>
      </c>
      <c r="E201" s="342" t="n">
        <v>-0.908801830881316</v>
      </c>
      <c r="F201" s="342" t="n">
        <v>-0.919079493041113</v>
      </c>
      <c r="G201" s="342" t="n">
        <v>-0.922809864649324</v>
      </c>
      <c r="H201" s="342" t="n">
        <v>-0.929999670372723</v>
      </c>
      <c r="I201" s="342" t="n">
        <v>-0.991386430037866</v>
      </c>
      <c r="J201" s="342" t="n">
        <v>-1.08908336363822</v>
      </c>
      <c r="K201" s="342" t="n">
        <v>-1.22351264564908</v>
      </c>
      <c r="L201" s="342" t="n">
        <v>-1.41460120004768</v>
      </c>
      <c r="M201" s="342" t="n">
        <v>-1.64834431984764</v>
      </c>
      <c r="N201" s="342" t="n">
        <v>-1.78025713176163</v>
      </c>
      <c r="O201" s="342" t="n">
        <v>-1.865958307784</v>
      </c>
      <c r="P201" s="342" t="n">
        <v>-2.00151821396108</v>
      </c>
      <c r="Q201" s="342" t="n">
        <v>-2.13932655202413</v>
      </c>
      <c r="R201" s="342" t="n">
        <v>-2.24848957294578</v>
      </c>
      <c r="S201" s="342" t="n">
        <v>-2.3882057878286</v>
      </c>
      <c r="T201" s="342" t="n">
        <v>-2.51359857279654</v>
      </c>
      <c r="U201" s="342" t="n">
        <v>-2.60438988626999</v>
      </c>
      <c r="V201" s="342" t="n">
        <v>-2.71393932179792</v>
      </c>
      <c r="W201" s="342" t="n">
        <v>-2.81517609401463</v>
      </c>
      <c r="X201" s="342" t="n">
        <v>-2.95034242446725</v>
      </c>
      <c r="Y201" s="342" t="n">
        <v>-3.04207339408053</v>
      </c>
      <c r="Z201" s="342" t="n">
        <v>-3.14940562394491</v>
      </c>
      <c r="AA201" s="342" t="n">
        <v>-3.23819932116034</v>
      </c>
      <c r="AB201" s="342" t="n">
        <v>-3.27900010448622</v>
      </c>
    </row>
    <row r="202" customFormat="false" ht="15" hidden="false" customHeight="false" outlineLevel="0" collapsed="false">
      <c r="A202" s="62" t="s">
        <v>364</v>
      </c>
      <c r="B202" s="62" t="s">
        <v>1177</v>
      </c>
      <c r="C202" s="62" t="s">
        <v>1178</v>
      </c>
      <c r="D202" s="62" t="s">
        <v>935</v>
      </c>
      <c r="E202" s="342" t="n">
        <v>-3.94567509160302</v>
      </c>
      <c r="F202" s="342" t="n">
        <v>-3.990296827834</v>
      </c>
      <c r="G202" s="342" t="n">
        <v>-4.00649269566436</v>
      </c>
      <c r="H202" s="342" t="n">
        <v>-4.03770812282604</v>
      </c>
      <c r="I202" s="342" t="n">
        <v>-4.30422630130516</v>
      </c>
      <c r="J202" s="342" t="n">
        <v>-4.72838957247627</v>
      </c>
      <c r="K202" s="342" t="n">
        <v>-5.31203085882573</v>
      </c>
      <c r="L202" s="342" t="n">
        <v>-6.14166535532516</v>
      </c>
      <c r="M202" s="342" t="n">
        <v>-7.15648990154545</v>
      </c>
      <c r="N202" s="342" t="n">
        <v>-7.72920562299993</v>
      </c>
      <c r="O202" s="342" t="n">
        <v>-8.1012878350534</v>
      </c>
      <c r="P202" s="342" t="n">
        <v>-8.68983786548661</v>
      </c>
      <c r="Q202" s="342" t="n">
        <v>-9.28814973990619</v>
      </c>
      <c r="R202" s="342" t="n">
        <v>-9.76209444153272</v>
      </c>
      <c r="S202" s="342" t="n">
        <v>-10.3686895981706</v>
      </c>
      <c r="T202" s="342" t="n">
        <v>-10.9130978195261</v>
      </c>
      <c r="U202" s="342" t="n">
        <v>-11.3072794903076</v>
      </c>
      <c r="V202" s="342" t="n">
        <v>-11.7829018585444</v>
      </c>
      <c r="W202" s="342" t="n">
        <v>-12.2224337750926</v>
      </c>
      <c r="X202" s="342" t="n">
        <v>-12.8092750480389</v>
      </c>
      <c r="Y202" s="342" t="n">
        <v>-13.2075363516948</v>
      </c>
      <c r="Z202" s="342" t="n">
        <v>-13.6735324484362</v>
      </c>
      <c r="AA202" s="342" t="n">
        <v>-14.0590412221746</v>
      </c>
      <c r="AB202" s="342" t="n">
        <v>-14.2361828486727</v>
      </c>
    </row>
    <row r="203" customFormat="false" ht="15" hidden="false" customHeight="false" outlineLevel="0" collapsed="false">
      <c r="A203" s="62" t="s">
        <v>363</v>
      </c>
      <c r="B203" s="62" t="s">
        <v>385</v>
      </c>
      <c r="C203" s="62" t="s">
        <v>388</v>
      </c>
      <c r="D203" s="62" t="s">
        <v>387</v>
      </c>
      <c r="E203" s="342" t="n">
        <v>-4.59941653542522</v>
      </c>
      <c r="F203" s="342" t="n">
        <v>-4.65094185339748</v>
      </c>
      <c r="G203" s="342" t="n">
        <v>-4.65567548423804</v>
      </c>
      <c r="H203" s="342" t="n">
        <v>-4.67362035095134</v>
      </c>
      <c r="I203" s="342" t="n">
        <v>-4.83979985407442</v>
      </c>
      <c r="J203" s="342" t="n">
        <v>-5.14801233132049</v>
      </c>
      <c r="K203" s="342" t="n">
        <v>-5.48906775546998</v>
      </c>
      <c r="L203" s="342" t="n">
        <v>-5.92710661391276</v>
      </c>
      <c r="M203" s="342" t="n">
        <v>-6.83371823585798</v>
      </c>
      <c r="N203" s="342" t="n">
        <v>-7.84035524782967</v>
      </c>
      <c r="O203" s="342" t="n">
        <v>-8.3816881790627</v>
      </c>
      <c r="P203" s="342" t="n">
        <v>-8.94198401799805</v>
      </c>
      <c r="Q203" s="342" t="n">
        <v>-9.38688610456533</v>
      </c>
      <c r="R203" s="342" t="n">
        <v>-9.78617974980201</v>
      </c>
      <c r="S203" s="342" t="n">
        <v>-10.4486305856925</v>
      </c>
      <c r="T203" s="342" t="n">
        <v>-11.0480759923748</v>
      </c>
      <c r="U203" s="342" t="n">
        <v>-11.7243863022081</v>
      </c>
      <c r="V203" s="342" t="n">
        <v>-12.3158438266174</v>
      </c>
      <c r="W203" s="342" t="n">
        <v>-12.7865389126265</v>
      </c>
      <c r="X203" s="342" t="n">
        <v>-13.5412071956039</v>
      </c>
      <c r="Y203" s="342" t="n">
        <v>-14.0112393571608</v>
      </c>
      <c r="Z203" s="342" t="n">
        <v>-14.529091966119</v>
      </c>
      <c r="AA203" s="342" t="n">
        <v>-14.9411553373028</v>
      </c>
      <c r="AB203" s="342" t="n">
        <v>-15.1667529795562</v>
      </c>
    </row>
    <row r="204" customFormat="false" ht="15" hidden="false" customHeight="false" outlineLevel="0" collapsed="false">
      <c r="A204" s="62" t="s">
        <v>363</v>
      </c>
      <c r="B204" s="62" t="s">
        <v>389</v>
      </c>
      <c r="C204" s="62" t="s">
        <v>392</v>
      </c>
      <c r="D204" s="62" t="s">
        <v>391</v>
      </c>
      <c r="E204" s="342" t="n">
        <v>-3.291691465427</v>
      </c>
      <c r="F204" s="342" t="n">
        <v>-3.32856689258529</v>
      </c>
      <c r="G204" s="342" t="n">
        <v>-3.33195463799133</v>
      </c>
      <c r="H204" s="342" t="n">
        <v>-3.34479734622475</v>
      </c>
      <c r="I204" s="342" t="n">
        <v>-3.46372800796108</v>
      </c>
      <c r="J204" s="342" t="n">
        <v>-3.68430824310067</v>
      </c>
      <c r="K204" s="342" t="n">
        <v>-3.92839338308825</v>
      </c>
      <c r="L204" s="342" t="n">
        <v>-4.2418872275261</v>
      </c>
      <c r="M204" s="342" t="n">
        <v>-4.89072729570186</v>
      </c>
      <c r="N204" s="342" t="n">
        <v>-5.61115312266685</v>
      </c>
      <c r="O204" s="342" t="n">
        <v>-5.99857204329948</v>
      </c>
      <c r="P204" s="342" t="n">
        <v>-6.39956225954378</v>
      </c>
      <c r="Q204" s="342" t="n">
        <v>-6.71796795079279</v>
      </c>
      <c r="R204" s="342" t="n">
        <v>-7.00373278076667</v>
      </c>
      <c r="S204" s="342" t="n">
        <v>-7.47783286410782</v>
      </c>
      <c r="T204" s="342" t="n">
        <v>-7.90684148160695</v>
      </c>
      <c r="U204" s="342" t="n">
        <v>-8.39086045612517</v>
      </c>
      <c r="V204" s="342" t="n">
        <v>-8.81415233896846</v>
      </c>
      <c r="W204" s="342" t="n">
        <v>-9.15101745772884</v>
      </c>
      <c r="X204" s="342" t="n">
        <v>-9.69111534344375</v>
      </c>
      <c r="Y204" s="342" t="n">
        <v>-10.027506023165</v>
      </c>
      <c r="Z204" s="342" t="n">
        <v>-10.3981206435474</v>
      </c>
      <c r="AA204" s="342" t="n">
        <v>-10.6930244583451</v>
      </c>
      <c r="AB204" s="342" t="n">
        <v>-10.8544792489488</v>
      </c>
    </row>
    <row r="205" customFormat="false" ht="15" hidden="false" customHeight="false" outlineLevel="0" collapsed="false">
      <c r="A205" s="62" t="s">
        <v>363</v>
      </c>
      <c r="B205" s="62" t="s">
        <v>393</v>
      </c>
      <c r="C205" s="62" t="s">
        <v>396</v>
      </c>
      <c r="D205" s="62" t="s">
        <v>395</v>
      </c>
      <c r="E205" s="342" t="n">
        <v>-0.683827469630282</v>
      </c>
      <c r="F205" s="342" t="n">
        <v>-0.69148809952529</v>
      </c>
      <c r="G205" s="342" t="n">
        <v>-0.692191881575672</v>
      </c>
      <c r="H205" s="342" t="n">
        <v>-0.694859870591864</v>
      </c>
      <c r="I205" s="342" t="n">
        <v>-0.719566941206109</v>
      </c>
      <c r="J205" s="342" t="n">
        <v>-0.76539104885114</v>
      </c>
      <c r="K205" s="342" t="n">
        <v>-0.816098147437128</v>
      </c>
      <c r="L205" s="342" t="n">
        <v>-0.881224452450284</v>
      </c>
      <c r="M205" s="342" t="n">
        <v>-1.01601675199462</v>
      </c>
      <c r="N205" s="342" t="n">
        <v>-1.16568052683017</v>
      </c>
      <c r="O205" s="342" t="n">
        <v>-1.24616428509418</v>
      </c>
      <c r="P205" s="342" t="n">
        <v>-1.32946739165835</v>
      </c>
      <c r="Q205" s="342" t="n">
        <v>-1.39561410086532</v>
      </c>
      <c r="R205" s="342" t="n">
        <v>-1.45497988366812</v>
      </c>
      <c r="S205" s="342" t="n">
        <v>-1.5534710891009</v>
      </c>
      <c r="T205" s="342" t="n">
        <v>-1.64259483609702</v>
      </c>
      <c r="U205" s="342" t="n">
        <v>-1.7431466265896</v>
      </c>
      <c r="V205" s="342" t="n">
        <v>-1.83108275918282</v>
      </c>
      <c r="W205" s="342" t="n">
        <v>-1.90106429426535</v>
      </c>
      <c r="X205" s="342" t="n">
        <v>-2.01326611342739</v>
      </c>
      <c r="Y205" s="342" t="n">
        <v>-2.08314908688863</v>
      </c>
      <c r="Z205" s="342" t="n">
        <v>-2.16014186118899</v>
      </c>
      <c r="AA205" s="342" t="n">
        <v>-2.22140620858471</v>
      </c>
      <c r="AB205" s="342" t="n">
        <v>-2.25494739009513</v>
      </c>
    </row>
    <row r="206" customFormat="false" ht="15" hidden="false" customHeight="false" outlineLevel="0" collapsed="false">
      <c r="A206" s="62" t="s">
        <v>363</v>
      </c>
      <c r="B206" s="62" t="s">
        <v>397</v>
      </c>
      <c r="C206" s="62" t="s">
        <v>399</v>
      </c>
      <c r="D206" s="62" t="s">
        <v>395</v>
      </c>
      <c r="E206" s="342" t="n">
        <v>-0.462076362491958</v>
      </c>
      <c r="F206" s="342" t="n">
        <v>-0.4672528085306</v>
      </c>
      <c r="G206" s="342" t="n">
        <v>-0.467728368615959</v>
      </c>
      <c r="H206" s="342" t="n">
        <v>-0.469531183967084</v>
      </c>
      <c r="I206" s="342" t="n">
        <v>-0.486226262512897</v>
      </c>
      <c r="J206" s="342" t="n">
        <v>-0.517190559671804</v>
      </c>
      <c r="K206" s="342" t="n">
        <v>-0.551454394787703</v>
      </c>
      <c r="L206" s="342" t="n">
        <v>-0.595461585869529</v>
      </c>
      <c r="M206" s="342" t="n">
        <v>-0.686543530119368</v>
      </c>
      <c r="N206" s="342" t="n">
        <v>-0.787674437759297</v>
      </c>
      <c r="O206" s="342" t="n">
        <v>-0.842058977588356</v>
      </c>
      <c r="P206" s="342" t="n">
        <v>-0.898348609366769</v>
      </c>
      <c r="Q206" s="342" t="n">
        <v>-0.943045308663886</v>
      </c>
      <c r="R206" s="342" t="n">
        <v>-0.98315999576301</v>
      </c>
      <c r="S206" s="342" t="n">
        <v>-1.0497125400304</v>
      </c>
      <c r="T206" s="342" t="n">
        <v>-1.10993529891706</v>
      </c>
      <c r="U206" s="342" t="n">
        <v>-1.17788022312139</v>
      </c>
      <c r="V206" s="342" t="n">
        <v>-1.23730048639665</v>
      </c>
      <c r="W206" s="342" t="n">
        <v>-1.28458845684045</v>
      </c>
      <c r="X206" s="342" t="n">
        <v>-1.3604055463344</v>
      </c>
      <c r="Y206" s="342" t="n">
        <v>-1.40762691665248</v>
      </c>
      <c r="Z206" s="342" t="n">
        <v>-1.45965252642524</v>
      </c>
      <c r="AA206" s="342" t="n">
        <v>-1.50105011288131</v>
      </c>
      <c r="AB206" s="342" t="n">
        <v>-1.52371458284535</v>
      </c>
    </row>
    <row r="207" customFormat="false" ht="15" hidden="false" customHeight="false" outlineLevel="0" collapsed="false">
      <c r="A207" s="62" t="s">
        <v>363</v>
      </c>
      <c r="B207" s="62" t="s">
        <v>403</v>
      </c>
      <c r="C207" s="62" t="s">
        <v>404</v>
      </c>
      <c r="D207" s="62" t="s">
        <v>387</v>
      </c>
      <c r="E207" s="342" t="n">
        <v>-0.0140716811246136</v>
      </c>
      <c r="F207" s="342" t="n">
        <v>-0.0142293202161735</v>
      </c>
      <c r="G207" s="342" t="n">
        <v>-0.0142438025191433</v>
      </c>
      <c r="H207" s="342" t="n">
        <v>-0.0142987039268041</v>
      </c>
      <c r="I207" s="342" t="n">
        <v>-0.0148071216705296</v>
      </c>
      <c r="J207" s="342" t="n">
        <v>-0.0157500820797531</v>
      </c>
      <c r="K207" s="342" t="n">
        <v>-0.0167935238157836</v>
      </c>
      <c r="L207" s="342" t="n">
        <v>-0.0181336814398477</v>
      </c>
      <c r="M207" s="342" t="n">
        <v>-0.020907413618619</v>
      </c>
      <c r="N207" s="342" t="n">
        <v>-0.0239871683943821</v>
      </c>
      <c r="O207" s="342" t="n">
        <v>-0.0256433489842228</v>
      </c>
      <c r="P207" s="342" t="n">
        <v>-0.0273575456263883</v>
      </c>
      <c r="Q207" s="342" t="n">
        <v>-0.0287187009480754</v>
      </c>
      <c r="R207" s="342" t="n">
        <v>-0.0299403195615624</v>
      </c>
      <c r="S207" s="342" t="n">
        <v>-0.0319670542248805</v>
      </c>
      <c r="T207" s="342" t="n">
        <v>-0.0338010269797894</v>
      </c>
      <c r="U207" s="342" t="n">
        <v>-0.0358701639992273</v>
      </c>
      <c r="V207" s="342" t="n">
        <v>-0.0376796982343065</v>
      </c>
      <c r="W207" s="342" t="n">
        <v>-0.0391197659268556</v>
      </c>
      <c r="X207" s="342" t="n">
        <v>-0.0414286351825811</v>
      </c>
      <c r="Y207" s="342" t="n">
        <v>-0.0428666746914619</v>
      </c>
      <c r="Z207" s="342" t="n">
        <v>-0.0444510184286911</v>
      </c>
      <c r="AA207" s="342" t="n">
        <v>-0.0457117053696914</v>
      </c>
      <c r="AB207" s="342" t="n">
        <v>-0.0464019098901571</v>
      </c>
    </row>
    <row r="208" customFormat="false" ht="15" hidden="false" customHeight="false" outlineLevel="0" collapsed="false">
      <c r="A208" s="62" t="s">
        <v>363</v>
      </c>
      <c r="B208" s="62" t="s">
        <v>405</v>
      </c>
      <c r="C208" s="62" t="s">
        <v>406</v>
      </c>
      <c r="D208" s="62" t="s">
        <v>391</v>
      </c>
      <c r="E208" s="342" t="n">
        <v>-3.4226652917863</v>
      </c>
      <c r="F208" s="342" t="n">
        <v>-3.46100796332162</v>
      </c>
      <c r="G208" s="342" t="n">
        <v>-3.46453050446511</v>
      </c>
      <c r="H208" s="342" t="n">
        <v>-3.47788421400463</v>
      </c>
      <c r="I208" s="342" t="n">
        <v>-3.60154703366119</v>
      </c>
      <c r="J208" s="342" t="n">
        <v>-3.83090398366574</v>
      </c>
      <c r="K208" s="342" t="n">
        <v>-4.08470108028029</v>
      </c>
      <c r="L208" s="342" t="n">
        <v>-4.41066859935544</v>
      </c>
      <c r="M208" s="342" t="n">
        <v>-5.08532550587003</v>
      </c>
      <c r="N208" s="342" t="n">
        <v>-5.8344165124719</v>
      </c>
      <c r="O208" s="342" t="n">
        <v>-6.23725052864802</v>
      </c>
      <c r="P208" s="342" t="n">
        <v>-6.65419583166329</v>
      </c>
      <c r="Q208" s="342" t="n">
        <v>-6.98527063608875</v>
      </c>
      <c r="R208" s="342" t="n">
        <v>-7.28240582492333</v>
      </c>
      <c r="S208" s="342" t="n">
        <v>-7.77536997940985</v>
      </c>
      <c r="T208" s="342" t="n">
        <v>-8.22144851393041</v>
      </c>
      <c r="U208" s="342" t="n">
        <v>-8.72472622450849</v>
      </c>
      <c r="V208" s="342" t="n">
        <v>-9.16486055997685</v>
      </c>
      <c r="W208" s="342" t="n">
        <v>-9.51512927808256</v>
      </c>
      <c r="X208" s="342" t="n">
        <v>-10.0767172358299</v>
      </c>
      <c r="Y208" s="342" t="n">
        <v>-10.4264926373386</v>
      </c>
      <c r="Z208" s="342" t="n">
        <v>-10.8118537233135</v>
      </c>
      <c r="AA208" s="342" t="n">
        <v>-11.1184915300232</v>
      </c>
      <c r="AB208" s="342" t="n">
        <v>-11.2863704803428</v>
      </c>
    </row>
    <row r="209" customFormat="false" ht="15" hidden="false" customHeight="false" outlineLevel="0" collapsed="false">
      <c r="A209" s="62" t="s">
        <v>363</v>
      </c>
      <c r="B209" s="62" t="s">
        <v>407</v>
      </c>
      <c r="C209" s="62" t="s">
        <v>410</v>
      </c>
      <c r="D209" s="62" t="s">
        <v>409</v>
      </c>
      <c r="E209" s="342" t="n">
        <v>-0.848042958203535</v>
      </c>
      <c r="F209" s="342" t="n">
        <v>-0.8575432247567</v>
      </c>
      <c r="G209" s="342" t="n">
        <v>-0.858416014222528</v>
      </c>
      <c r="H209" s="342" t="n">
        <v>-0.861724698646933</v>
      </c>
      <c r="I209" s="342" t="n">
        <v>-0.892364967110521</v>
      </c>
      <c r="J209" s="342" t="n">
        <v>-0.949193353699525</v>
      </c>
      <c r="K209" s="342" t="n">
        <v>-1.01207734095735</v>
      </c>
      <c r="L209" s="342" t="n">
        <v>-1.09284318733389</v>
      </c>
      <c r="M209" s="342" t="n">
        <v>-1.26000473834681</v>
      </c>
      <c r="N209" s="342" t="n">
        <v>-1.44560902595472</v>
      </c>
      <c r="O209" s="342" t="n">
        <v>-1.54542029045751</v>
      </c>
      <c r="P209" s="342" t="n">
        <v>-1.6487279463439</v>
      </c>
      <c r="Q209" s="342" t="n">
        <v>-1.73075923850835</v>
      </c>
      <c r="R209" s="342" t="n">
        <v>-1.80438122109903</v>
      </c>
      <c r="S209" s="342" t="n">
        <v>-1.92652427168078</v>
      </c>
      <c r="T209" s="342" t="n">
        <v>-2.03705034646634</v>
      </c>
      <c r="U209" s="342" t="n">
        <v>-2.16174881449965</v>
      </c>
      <c r="V209" s="342" t="n">
        <v>-2.27080207914498</v>
      </c>
      <c r="W209" s="342" t="n">
        <v>-2.35758909877596</v>
      </c>
      <c r="X209" s="342" t="n">
        <v>-2.49673525312604</v>
      </c>
      <c r="Y209" s="342" t="n">
        <v>-2.5834000423808</v>
      </c>
      <c r="Z209" s="342" t="n">
        <v>-2.67888199210896</v>
      </c>
      <c r="AA209" s="342" t="n">
        <v>-2.75485846381456</v>
      </c>
      <c r="AB209" s="342" t="n">
        <v>-2.79645428155075</v>
      </c>
    </row>
    <row r="210" customFormat="false" ht="15" hidden="false" customHeight="false" outlineLevel="0" collapsed="false">
      <c r="A210" s="62" t="s">
        <v>363</v>
      </c>
      <c r="B210" s="62" t="s">
        <v>419</v>
      </c>
      <c r="C210" s="62" t="s">
        <v>421</v>
      </c>
      <c r="D210" s="62" t="s">
        <v>420</v>
      </c>
      <c r="E210" s="342" t="n">
        <v>-2.68445077394901</v>
      </c>
      <c r="F210" s="342" t="n">
        <v>-2.71452354049305</v>
      </c>
      <c r="G210" s="342" t="n">
        <v>-2.71728632548451</v>
      </c>
      <c r="H210" s="342" t="n">
        <v>-2.72775985206465</v>
      </c>
      <c r="I210" s="342" t="n">
        <v>-2.8247505665036</v>
      </c>
      <c r="J210" s="342" t="n">
        <v>-3.00463886683721</v>
      </c>
      <c r="K210" s="342" t="n">
        <v>-3.20369596250706</v>
      </c>
      <c r="L210" s="342" t="n">
        <v>-3.45935746728915</v>
      </c>
      <c r="M210" s="342" t="n">
        <v>-3.98850159925828</v>
      </c>
      <c r="N210" s="342" t="n">
        <v>-4.57602557867175</v>
      </c>
      <c r="O210" s="342" t="n">
        <v>-4.89197469852641</v>
      </c>
      <c r="P210" s="342" t="n">
        <v>-5.2189915248751</v>
      </c>
      <c r="Q210" s="342" t="n">
        <v>-5.47865875471138</v>
      </c>
      <c r="R210" s="342" t="n">
        <v>-5.7117066047447</v>
      </c>
      <c r="S210" s="342" t="n">
        <v>-6.09834622422961</v>
      </c>
      <c r="T210" s="342" t="n">
        <v>-6.44821270697026</v>
      </c>
      <c r="U210" s="342" t="n">
        <v>-6.84294141237853</v>
      </c>
      <c r="V210" s="342" t="n">
        <v>-7.18814576535016</v>
      </c>
      <c r="W210" s="342" t="n">
        <v>-7.46286708667407</v>
      </c>
      <c r="X210" s="342" t="n">
        <v>-7.90332944547766</v>
      </c>
      <c r="Y210" s="342" t="n">
        <v>-8.17766385075578</v>
      </c>
      <c r="Z210" s="342" t="n">
        <v>-8.47990867381158</v>
      </c>
      <c r="AA210" s="342" t="n">
        <v>-8.72040957803942</v>
      </c>
      <c r="AB210" s="342" t="n">
        <v>-8.85207970634458</v>
      </c>
    </row>
    <row r="211" customFormat="false" ht="15" hidden="false" customHeight="false" outlineLevel="0" collapsed="false">
      <c r="A211" s="62" t="s">
        <v>363</v>
      </c>
      <c r="B211" s="62" t="s">
        <v>429</v>
      </c>
      <c r="C211" s="62" t="s">
        <v>431</v>
      </c>
      <c r="D211" s="62" t="s">
        <v>430</v>
      </c>
      <c r="E211" s="342" t="n">
        <v>-3.3583405938521</v>
      </c>
      <c r="F211" s="342" t="n">
        <v>-3.3959626630047</v>
      </c>
      <c r="G211" s="342" t="n">
        <v>-3.399419002409</v>
      </c>
      <c r="H211" s="342" t="n">
        <v>-3.41252174573967</v>
      </c>
      <c r="I211" s="342" t="n">
        <v>-3.5338604779258</v>
      </c>
      <c r="J211" s="342" t="n">
        <v>-3.75890695195025</v>
      </c>
      <c r="K211" s="342" t="n">
        <v>-4.00793425070714</v>
      </c>
      <c r="L211" s="342" t="n">
        <v>-4.32777561942479</v>
      </c>
      <c r="M211" s="342" t="n">
        <v>-4.98975319622959</v>
      </c>
      <c r="N211" s="342" t="n">
        <v>-5.72476597764231</v>
      </c>
      <c r="O211" s="342" t="n">
        <v>-6.12002923413289</v>
      </c>
      <c r="P211" s="342" t="n">
        <v>-6.52913857353936</v>
      </c>
      <c r="Q211" s="342" t="n">
        <v>-6.85399124258997</v>
      </c>
      <c r="R211" s="342" t="n">
        <v>-7.14554214852277</v>
      </c>
      <c r="S211" s="342" t="n">
        <v>-7.62924166050808</v>
      </c>
      <c r="T211" s="342" t="n">
        <v>-8.06693670890254</v>
      </c>
      <c r="U211" s="342" t="n">
        <v>-8.56075594663853</v>
      </c>
      <c r="V211" s="342" t="n">
        <v>-8.99261850974065</v>
      </c>
      <c r="W211" s="342" t="n">
        <v>-9.33630436695663</v>
      </c>
      <c r="X211" s="342" t="n">
        <v>-9.887337983959</v>
      </c>
      <c r="Y211" s="342" t="n">
        <v>-10.2305397958442</v>
      </c>
      <c r="Z211" s="342" t="n">
        <v>-10.6086585039241</v>
      </c>
      <c r="AA211" s="342" t="n">
        <v>-10.9095334379571</v>
      </c>
      <c r="AB211" s="342" t="n">
        <v>-11.0742573141317</v>
      </c>
    </row>
    <row r="212" customFormat="false" ht="15" hidden="false" customHeight="false" outlineLevel="0" collapsed="false">
      <c r="A212" s="62" t="s">
        <v>363</v>
      </c>
      <c r="B212" s="62" t="s">
        <v>432</v>
      </c>
      <c r="C212" s="62" t="s">
        <v>433</v>
      </c>
      <c r="D212" s="62" t="s">
        <v>430</v>
      </c>
      <c r="E212" s="342" t="n">
        <v>-3.59990426329267</v>
      </c>
      <c r="F212" s="342" t="n">
        <v>-3.64023246805674</v>
      </c>
      <c r="G212" s="342" t="n">
        <v>-3.64393742013328</v>
      </c>
      <c r="H212" s="342" t="n">
        <v>-3.65798263688803</v>
      </c>
      <c r="I212" s="342" t="n">
        <v>-3.78804920014817</v>
      </c>
      <c r="J212" s="342" t="n">
        <v>-4.02928314847452</v>
      </c>
      <c r="K212" s="342" t="n">
        <v>-4.29622284962106</v>
      </c>
      <c r="L212" s="342" t="n">
        <v>-4.63907023946943</v>
      </c>
      <c r="M212" s="342" t="n">
        <v>-5.34866351458462</v>
      </c>
      <c r="N212" s="342" t="n">
        <v>-6.13654537809365</v>
      </c>
      <c r="O212" s="342" t="n">
        <v>-6.56023971236344</v>
      </c>
      <c r="P212" s="342" t="n">
        <v>-6.99877607099791</v>
      </c>
      <c r="Q212" s="342" t="n">
        <v>-7.34699522137179</v>
      </c>
      <c r="R212" s="342" t="n">
        <v>-7.65951723035316</v>
      </c>
      <c r="S212" s="342" t="n">
        <v>-8.17800899337926</v>
      </c>
      <c r="T212" s="342" t="n">
        <v>-8.64718721598771</v>
      </c>
      <c r="U212" s="342" t="n">
        <v>-9.17652661130574</v>
      </c>
      <c r="V212" s="342" t="n">
        <v>-9.63945282102785</v>
      </c>
      <c r="W212" s="342" t="n">
        <v>-10.0078598208688</v>
      </c>
      <c r="X212" s="342" t="n">
        <v>-10.5985289956082</v>
      </c>
      <c r="Y212" s="342" t="n">
        <v>-10.9664171329927</v>
      </c>
      <c r="Z212" s="342" t="n">
        <v>-11.3717337205181</v>
      </c>
      <c r="AA212" s="342" t="n">
        <v>-11.694250430028</v>
      </c>
      <c r="AB212" s="342" t="n">
        <v>-11.8708228078246</v>
      </c>
    </row>
    <row r="213" customFormat="false" ht="15" hidden="false" customHeight="false" outlineLevel="0" collapsed="false">
      <c r="A213" s="62" t="s">
        <v>363</v>
      </c>
      <c r="B213" s="62" t="s">
        <v>438</v>
      </c>
      <c r="C213" s="62" t="s">
        <v>440</v>
      </c>
      <c r="D213" s="62" t="s">
        <v>439</v>
      </c>
      <c r="E213" s="342" t="n">
        <v>-1.9378765180557</v>
      </c>
      <c r="F213" s="342" t="n">
        <v>-1.95958572899904</v>
      </c>
      <c r="G213" s="342" t="n">
        <v>-1.96158015415719</v>
      </c>
      <c r="H213" s="342" t="n">
        <v>-1.96914088181808</v>
      </c>
      <c r="I213" s="342" t="n">
        <v>-2.03915744900742</v>
      </c>
      <c r="J213" s="342" t="n">
        <v>-2.16901690348967</v>
      </c>
      <c r="K213" s="342" t="n">
        <v>-2.31271410784686</v>
      </c>
      <c r="L213" s="342" t="n">
        <v>-2.49727343428188</v>
      </c>
      <c r="M213" s="342" t="n">
        <v>-2.87925696624342</v>
      </c>
      <c r="N213" s="342" t="n">
        <v>-3.30338429036831</v>
      </c>
      <c r="O213" s="342" t="n">
        <v>-3.5314646061664</v>
      </c>
      <c r="P213" s="342" t="n">
        <v>-3.76753458179795</v>
      </c>
      <c r="Q213" s="342" t="n">
        <v>-3.9549855986285</v>
      </c>
      <c r="R213" s="342" t="n">
        <v>-4.12322036774612</v>
      </c>
      <c r="S213" s="342" t="n">
        <v>-4.40233140484202</v>
      </c>
      <c r="T213" s="342" t="n">
        <v>-4.65489630487201</v>
      </c>
      <c r="U213" s="342" t="n">
        <v>-4.93984676722969</v>
      </c>
      <c r="V213" s="342" t="n">
        <v>-5.1890461252683</v>
      </c>
      <c r="W213" s="342" t="n">
        <v>-5.38736453094339</v>
      </c>
      <c r="X213" s="342" t="n">
        <v>-5.70532963222079</v>
      </c>
      <c r="Y213" s="342" t="n">
        <v>-5.90336872730958</v>
      </c>
      <c r="Z213" s="342" t="n">
        <v>-6.12155605672076</v>
      </c>
      <c r="AA213" s="342" t="n">
        <v>-6.29517110654666</v>
      </c>
      <c r="AB213" s="342" t="n">
        <v>-6.39022237448129</v>
      </c>
    </row>
    <row r="214" customFormat="false" ht="15" hidden="false" customHeight="false" outlineLevel="0" collapsed="false">
      <c r="A214" s="62" t="s">
        <v>363</v>
      </c>
      <c r="B214" s="62" t="s">
        <v>441</v>
      </c>
      <c r="C214" s="62" t="s">
        <v>443</v>
      </c>
      <c r="D214" s="62" t="s">
        <v>439</v>
      </c>
      <c r="E214" s="342" t="n">
        <v>-6.89985117294214</v>
      </c>
      <c r="F214" s="342" t="n">
        <v>-6.97714728711421</v>
      </c>
      <c r="G214" s="342" t="n">
        <v>-6.98424848094085</v>
      </c>
      <c r="H214" s="342" t="n">
        <v>-7.01116861498098</v>
      </c>
      <c r="I214" s="342" t="n">
        <v>-7.26046411381467</v>
      </c>
      <c r="J214" s="342" t="n">
        <v>-7.72283150460484</v>
      </c>
      <c r="K214" s="342" t="n">
        <v>-8.23446850252213</v>
      </c>
      <c r="L214" s="342" t="n">
        <v>-8.89159596813472</v>
      </c>
      <c r="M214" s="342" t="n">
        <v>-10.2516565790625</v>
      </c>
      <c r="N214" s="342" t="n">
        <v>-11.7617710716908</v>
      </c>
      <c r="O214" s="342" t="n">
        <v>-12.5738559593612</v>
      </c>
      <c r="P214" s="342" t="n">
        <v>-13.414388203331</v>
      </c>
      <c r="Q214" s="342" t="n">
        <v>-14.081811595016</v>
      </c>
      <c r="R214" s="342" t="n">
        <v>-14.6808151219232</v>
      </c>
      <c r="S214" s="342" t="n">
        <v>-15.6745959943079</v>
      </c>
      <c r="T214" s="342" t="n">
        <v>-16.5738587726527</v>
      </c>
      <c r="U214" s="342" t="n">
        <v>-17.58843104473</v>
      </c>
      <c r="V214" s="342" t="n">
        <v>-18.4757107381669</v>
      </c>
      <c r="W214" s="342" t="n">
        <v>-19.181827702413</v>
      </c>
      <c r="X214" s="342" t="n">
        <v>-20.3139493090078</v>
      </c>
      <c r="Y214" s="342" t="n">
        <v>-21.0190717818823</v>
      </c>
      <c r="Z214" s="342" t="n">
        <v>-21.7959324779752</v>
      </c>
      <c r="AA214" s="342" t="n">
        <v>-22.4140926104812</v>
      </c>
      <c r="AB214" s="342" t="n">
        <v>-22.7525247017098</v>
      </c>
    </row>
    <row r="215" customFormat="false" ht="15" hidden="false" customHeight="false" outlineLevel="0" collapsed="false">
      <c r="A215" s="62" t="s">
        <v>363</v>
      </c>
      <c r="B215" s="62" t="s">
        <v>444</v>
      </c>
      <c r="C215" s="62" t="s">
        <v>447</v>
      </c>
      <c r="D215" s="62" t="s">
        <v>446</v>
      </c>
      <c r="E215" s="342" t="n">
        <v>-5.814118027554</v>
      </c>
      <c r="F215" s="342" t="n">
        <v>-5.87925113254474</v>
      </c>
      <c r="G215" s="342" t="n">
        <v>-5.88523491074658</v>
      </c>
      <c r="H215" s="342" t="n">
        <v>-5.90791899953399</v>
      </c>
      <c r="I215" s="342" t="n">
        <v>-6.11798634991989</v>
      </c>
      <c r="J215" s="342" t="n">
        <v>-6.50759744656039</v>
      </c>
      <c r="K215" s="342" t="n">
        <v>-6.93872528085629</v>
      </c>
      <c r="L215" s="342" t="n">
        <v>-7.4924497813501</v>
      </c>
      <c r="M215" s="342" t="n">
        <v>-8.63849666241485</v>
      </c>
      <c r="N215" s="342" t="n">
        <v>-9.91098554299992</v>
      </c>
      <c r="O215" s="342" t="n">
        <v>-10.5952839817582</v>
      </c>
      <c r="P215" s="342" t="n">
        <v>-11.303553413941</v>
      </c>
      <c r="Q215" s="342" t="n">
        <v>-11.8659537145191</v>
      </c>
      <c r="R215" s="342" t="n">
        <v>-12.3707004281898</v>
      </c>
      <c r="S215" s="342" t="n">
        <v>-13.2081038939672</v>
      </c>
      <c r="T215" s="342" t="n">
        <v>-13.96586225716</v>
      </c>
      <c r="U215" s="342" t="n">
        <v>-14.8207854706452</v>
      </c>
      <c r="V215" s="342" t="n">
        <v>-15.5684463595241</v>
      </c>
      <c r="W215" s="342" t="n">
        <v>-16.1634515659385</v>
      </c>
      <c r="X215" s="342" t="n">
        <v>-17.1174270180611</v>
      </c>
      <c r="Y215" s="342" t="n">
        <v>-17.7115942223118</v>
      </c>
      <c r="Z215" s="342" t="n">
        <v>-18.3662112082208</v>
      </c>
      <c r="AA215" s="342" t="n">
        <v>-18.8871001202038</v>
      </c>
      <c r="AB215" s="342" t="n">
        <v>-19.1722778832302</v>
      </c>
    </row>
    <row r="216" customFormat="false" ht="15" hidden="false" customHeight="false" outlineLevel="0" collapsed="false">
      <c r="A216" s="62" t="s">
        <v>363</v>
      </c>
      <c r="B216" s="62" t="s">
        <v>452</v>
      </c>
      <c r="C216" s="62" t="s">
        <v>454</v>
      </c>
      <c r="D216" s="62" t="s">
        <v>453</v>
      </c>
      <c r="E216" s="342" t="n">
        <v>-5.02056091339499</v>
      </c>
      <c r="F216" s="342" t="n">
        <v>-5.07680413369682</v>
      </c>
      <c r="G216" s="342" t="n">
        <v>-5.08197119821327</v>
      </c>
      <c r="H216" s="342" t="n">
        <v>-5.10155918197664</v>
      </c>
      <c r="I216" s="342" t="n">
        <v>-5.28295486805142</v>
      </c>
      <c r="J216" s="342" t="n">
        <v>-5.61938874055764</v>
      </c>
      <c r="K216" s="342" t="n">
        <v>-5.99167281585242</v>
      </c>
      <c r="L216" s="342" t="n">
        <v>-6.46982058835953</v>
      </c>
      <c r="M216" s="342" t="n">
        <v>-7.45944586750313</v>
      </c>
      <c r="N216" s="342" t="n">
        <v>-8.55825533547721</v>
      </c>
      <c r="O216" s="342" t="n">
        <v>-9.14915527566512</v>
      </c>
      <c r="P216" s="342" t="n">
        <v>-9.76075445726363</v>
      </c>
      <c r="Q216" s="342" t="n">
        <v>-10.2463938875922</v>
      </c>
      <c r="R216" s="342" t="n">
        <v>-10.6822487515302</v>
      </c>
      <c r="S216" s="342" t="n">
        <v>-11.4053567257921</v>
      </c>
      <c r="T216" s="342" t="n">
        <v>-12.0596901951187</v>
      </c>
      <c r="U216" s="342" t="n">
        <v>-12.7979266824477</v>
      </c>
      <c r="V216" s="342" t="n">
        <v>-13.4435408611401</v>
      </c>
      <c r="W216" s="342" t="n">
        <v>-13.9573350201911</v>
      </c>
      <c r="X216" s="342" t="n">
        <v>-14.7811043080809</v>
      </c>
      <c r="Y216" s="342" t="n">
        <v>-15.2941748421748</v>
      </c>
      <c r="Z216" s="342" t="n">
        <v>-15.8594444904901</v>
      </c>
      <c r="AA216" s="342" t="n">
        <v>-16.309238337008</v>
      </c>
      <c r="AB216" s="342" t="n">
        <v>-16.5554927686578</v>
      </c>
    </row>
    <row r="217" customFormat="false" ht="15" hidden="false" customHeight="false" outlineLevel="0" collapsed="false">
      <c r="A217" s="62" t="s">
        <v>363</v>
      </c>
      <c r="B217" s="62" t="s">
        <v>455</v>
      </c>
      <c r="C217" s="62" t="s">
        <v>458</v>
      </c>
      <c r="D217" s="62" t="s">
        <v>457</v>
      </c>
      <c r="E217" s="342" t="n">
        <v>-4.36313353849695</v>
      </c>
      <c r="F217" s="342" t="n">
        <v>-4.41201187799827</v>
      </c>
      <c r="G217" s="342" t="n">
        <v>-4.41650233093295</v>
      </c>
      <c r="H217" s="342" t="n">
        <v>-4.43352532704509</v>
      </c>
      <c r="I217" s="342" t="n">
        <v>-4.59116779275842</v>
      </c>
      <c r="J217" s="342" t="n">
        <v>-4.88354665996864</v>
      </c>
      <c r="K217" s="342" t="n">
        <v>-5.20708125357016</v>
      </c>
      <c r="L217" s="342" t="n">
        <v>-5.62261701114205</v>
      </c>
      <c r="M217" s="342" t="n">
        <v>-6.48265383181993</v>
      </c>
      <c r="N217" s="342" t="n">
        <v>-7.43757749968033</v>
      </c>
      <c r="O217" s="342" t="n">
        <v>-7.95110086716923</v>
      </c>
      <c r="P217" s="342" t="n">
        <v>-8.48261297256568</v>
      </c>
      <c r="Q217" s="342" t="n">
        <v>-8.90465937786467</v>
      </c>
      <c r="R217" s="342" t="n">
        <v>-9.28344035623932</v>
      </c>
      <c r="S217" s="342" t="n">
        <v>-9.91185951276</v>
      </c>
      <c r="T217" s="342" t="n">
        <v>-10.4805099792374</v>
      </c>
      <c r="U217" s="342" t="n">
        <v>-11.1220766154699</v>
      </c>
      <c r="V217" s="342" t="n">
        <v>-11.6831495562376</v>
      </c>
      <c r="W217" s="342" t="n">
        <v>-12.1296639130814</v>
      </c>
      <c r="X217" s="342" t="n">
        <v>-12.8455630864956</v>
      </c>
      <c r="Y217" s="342" t="n">
        <v>-13.2914485748973</v>
      </c>
      <c r="Z217" s="342" t="n">
        <v>-13.7826978602668</v>
      </c>
      <c r="AA217" s="342" t="n">
        <v>-14.1735925533111</v>
      </c>
      <c r="AB217" s="342" t="n">
        <v>-14.3876007066367</v>
      </c>
    </row>
    <row r="218" customFormat="false" ht="15" hidden="false" customHeight="false" outlineLevel="0" collapsed="false">
      <c r="A218" s="62" t="s">
        <v>363</v>
      </c>
      <c r="B218" s="62" t="s">
        <v>459</v>
      </c>
      <c r="C218" s="62" t="s">
        <v>462</v>
      </c>
      <c r="D218" s="62" t="s">
        <v>461</v>
      </c>
      <c r="E218" s="342" t="n">
        <v>-7.47766959543839</v>
      </c>
      <c r="F218" s="342" t="n">
        <v>-7.56143876499043</v>
      </c>
      <c r="G218" s="342" t="n">
        <v>-7.56913463839955</v>
      </c>
      <c r="H218" s="342" t="n">
        <v>-7.59830916155542</v>
      </c>
      <c r="I218" s="342" t="n">
        <v>-7.86848156458037</v>
      </c>
      <c r="J218" s="342" t="n">
        <v>-8.36956926826769</v>
      </c>
      <c r="K218" s="342" t="n">
        <v>-8.92405259368066</v>
      </c>
      <c r="L218" s="342" t="n">
        <v>-9.63621028328535</v>
      </c>
      <c r="M218" s="342" t="n">
        <v>-11.1101672750202</v>
      </c>
      <c r="N218" s="342" t="n">
        <v>-12.7467442016994</v>
      </c>
      <c r="O218" s="342" t="n">
        <v>-13.6268360067606</v>
      </c>
      <c r="P218" s="342" t="n">
        <v>-14.537757452337</v>
      </c>
      <c r="Q218" s="342" t="n">
        <v>-15.2610732859971</v>
      </c>
      <c r="R218" s="342" t="n">
        <v>-15.9102395286371</v>
      </c>
      <c r="S218" s="342" t="n">
        <v>-16.9872431954844</v>
      </c>
      <c r="T218" s="342" t="n">
        <v>-17.9618134822042</v>
      </c>
      <c r="U218" s="342" t="n">
        <v>-19.0613496955415</v>
      </c>
      <c r="V218" s="342" t="n">
        <v>-20.0229333906046</v>
      </c>
      <c r="W218" s="342" t="n">
        <v>-20.7881831361458</v>
      </c>
      <c r="X218" s="342" t="n">
        <v>-22.0151126892311</v>
      </c>
      <c r="Y218" s="342" t="n">
        <v>-22.7792846611064</v>
      </c>
      <c r="Z218" s="342" t="n">
        <v>-23.6212024737465</v>
      </c>
      <c r="AA218" s="342" t="n">
        <v>-24.2911295652291</v>
      </c>
      <c r="AB218" s="342" t="n">
        <v>-24.6579031803797</v>
      </c>
    </row>
    <row r="219" customFormat="false" ht="15" hidden="false" customHeight="false" outlineLevel="0" collapsed="false">
      <c r="A219" s="62" t="s">
        <v>363</v>
      </c>
      <c r="B219" s="62" t="s">
        <v>463</v>
      </c>
      <c r="C219" s="62" t="s">
        <v>466</v>
      </c>
      <c r="D219" s="62" t="s">
        <v>465</v>
      </c>
      <c r="E219" s="342" t="n">
        <v>-3.07317413619909</v>
      </c>
      <c r="F219" s="342" t="n">
        <v>-3.10760160614712</v>
      </c>
      <c r="G219" s="342" t="n">
        <v>-3.11076445773002</v>
      </c>
      <c r="H219" s="342" t="n">
        <v>-3.12275460905381</v>
      </c>
      <c r="I219" s="342" t="n">
        <v>-3.23379011693417</v>
      </c>
      <c r="J219" s="342" t="n">
        <v>-3.43972724096525</v>
      </c>
      <c r="K219" s="342" t="n">
        <v>-3.66760890822323</v>
      </c>
      <c r="L219" s="342" t="n">
        <v>-3.96029161700774</v>
      </c>
      <c r="M219" s="342" t="n">
        <v>-4.56605875435661</v>
      </c>
      <c r="N219" s="342" t="n">
        <v>-5.23865946488263</v>
      </c>
      <c r="O219" s="342" t="n">
        <v>-5.60035976980715</v>
      </c>
      <c r="P219" s="342" t="n">
        <v>-5.97473044651667</v>
      </c>
      <c r="Q219" s="342" t="n">
        <v>-6.27199893156227</v>
      </c>
      <c r="R219" s="342" t="n">
        <v>-6.53879340295637</v>
      </c>
      <c r="S219" s="342" t="n">
        <v>-6.98142058396553</v>
      </c>
      <c r="T219" s="342" t="n">
        <v>-7.38194967405564</v>
      </c>
      <c r="U219" s="342" t="n">
        <v>-7.8338372854986</v>
      </c>
      <c r="V219" s="342" t="n">
        <v>-8.22902914356913</v>
      </c>
      <c r="W219" s="342" t="n">
        <v>-8.5435316360522</v>
      </c>
      <c r="X219" s="342" t="n">
        <v>-9.04777538757876</v>
      </c>
      <c r="Y219" s="342" t="n">
        <v>-9.36183493642647</v>
      </c>
      <c r="Z219" s="342" t="n">
        <v>-9.70784648636028</v>
      </c>
      <c r="AA219" s="342" t="n">
        <v>-9.98317325553708</v>
      </c>
      <c r="AB219" s="342" t="n">
        <v>-10.1339099487722</v>
      </c>
    </row>
    <row r="220" customFormat="false" ht="15" hidden="false" customHeight="false" outlineLevel="0" collapsed="false">
      <c r="A220" s="62" t="s">
        <v>363</v>
      </c>
      <c r="B220" s="62" t="s">
        <v>467</v>
      </c>
      <c r="C220" s="62" t="s">
        <v>468</v>
      </c>
      <c r="D220" s="62" t="s">
        <v>465</v>
      </c>
      <c r="E220" s="342" t="n">
        <v>-1.26342241854141</v>
      </c>
      <c r="F220" s="342" t="n">
        <v>-1.27757600549037</v>
      </c>
      <c r="G220" s="342" t="n">
        <v>-1.27887629548999</v>
      </c>
      <c r="H220" s="342" t="n">
        <v>-1.28380560483362</v>
      </c>
      <c r="I220" s="342" t="n">
        <v>-1.32945376653645</v>
      </c>
      <c r="J220" s="342" t="n">
        <v>-1.41411723426712</v>
      </c>
      <c r="K220" s="342" t="n">
        <v>-1.5078023931382</v>
      </c>
      <c r="L220" s="342" t="n">
        <v>-1.62812811482188</v>
      </c>
      <c r="M220" s="342" t="n">
        <v>-1.87716697426276</v>
      </c>
      <c r="N220" s="342" t="n">
        <v>-2.15368199708423</v>
      </c>
      <c r="O220" s="342" t="n">
        <v>-2.30238176279295</v>
      </c>
      <c r="P220" s="342" t="n">
        <v>-2.45629048544813</v>
      </c>
      <c r="Q220" s="342" t="n">
        <v>-2.57850148023314</v>
      </c>
      <c r="R220" s="342" t="n">
        <v>-2.68818420609361</v>
      </c>
      <c r="S220" s="342" t="n">
        <v>-2.87015407788044</v>
      </c>
      <c r="T220" s="342" t="n">
        <v>-3.03481686927166</v>
      </c>
      <c r="U220" s="342" t="n">
        <v>-3.2205938261428</v>
      </c>
      <c r="V220" s="342" t="n">
        <v>-3.38306241105966</v>
      </c>
      <c r="W220" s="342" t="n">
        <v>-3.51235853359624</v>
      </c>
      <c r="X220" s="342" t="n">
        <v>-3.71965979016481</v>
      </c>
      <c r="Y220" s="342" t="n">
        <v>-3.84877381273105</v>
      </c>
      <c r="Z220" s="342" t="n">
        <v>-3.99102372434892</v>
      </c>
      <c r="AA220" s="342" t="n">
        <v>-4.10421419035771</v>
      </c>
      <c r="AB220" s="342" t="n">
        <v>-4.16618403296661</v>
      </c>
    </row>
    <row r="221" customFormat="false" ht="15" hidden="false" customHeight="false" outlineLevel="0" collapsed="false">
      <c r="A221" s="62" t="s">
        <v>363</v>
      </c>
      <c r="B221" s="62" t="s">
        <v>471</v>
      </c>
      <c r="C221" s="62" t="s">
        <v>473</v>
      </c>
      <c r="D221" s="62" t="s">
        <v>472</v>
      </c>
      <c r="E221" s="342" t="n">
        <v>-13.9748089796658</v>
      </c>
      <c r="F221" s="342" t="n">
        <v>-14.1313628535611</v>
      </c>
      <c r="G221" s="342" t="n">
        <v>-14.1457454575865</v>
      </c>
      <c r="H221" s="342" t="n">
        <v>-14.2002689134537</v>
      </c>
      <c r="I221" s="342" t="n">
        <v>-14.7051866121648</v>
      </c>
      <c r="J221" s="342" t="n">
        <v>-15.6416555015313</v>
      </c>
      <c r="K221" s="342" t="n">
        <v>-16.6779139850277</v>
      </c>
      <c r="L221" s="342" t="n">
        <v>-18.0088457076191</v>
      </c>
      <c r="M221" s="342" t="n">
        <v>-20.7634829834226</v>
      </c>
      <c r="N221" s="342" t="n">
        <v>-23.8220361381143</v>
      </c>
      <c r="O221" s="342" t="n">
        <v>-25.4668152639267</v>
      </c>
      <c r="P221" s="342" t="n">
        <v>-27.1692110484606</v>
      </c>
      <c r="Q221" s="342" t="n">
        <v>-28.5209959165075</v>
      </c>
      <c r="R221" s="342" t="n">
        <v>-29.7342046737485</v>
      </c>
      <c r="S221" s="342" t="n">
        <v>-31.7469869079051</v>
      </c>
      <c r="T221" s="342" t="n">
        <v>-33.5683342435075</v>
      </c>
      <c r="U221" s="342" t="n">
        <v>-35.6232269278522</v>
      </c>
      <c r="V221" s="342" t="n">
        <v>-37.4203039830709</v>
      </c>
      <c r="W221" s="342" t="n">
        <v>-38.8504579741218</v>
      </c>
      <c r="X221" s="342" t="n">
        <v>-41.1434325321758</v>
      </c>
      <c r="Y221" s="342" t="n">
        <v>-42.5715723019627</v>
      </c>
      <c r="Z221" s="342" t="n">
        <v>-44.1450091138004</v>
      </c>
      <c r="AA221" s="342" t="n">
        <v>-45.3970172447139</v>
      </c>
      <c r="AB221" s="342" t="n">
        <v>-46.082470265216</v>
      </c>
    </row>
    <row r="222" customFormat="false" ht="15" hidden="false" customHeight="false" outlineLevel="0" collapsed="false">
      <c r="A222" s="62" t="s">
        <v>363</v>
      </c>
      <c r="B222" s="62" t="s">
        <v>476</v>
      </c>
      <c r="C222" s="62" t="s">
        <v>478</v>
      </c>
      <c r="D222" s="62" t="s">
        <v>477</v>
      </c>
      <c r="E222" s="342" t="n">
        <v>-2.73863020578325</v>
      </c>
      <c r="F222" s="342" t="n">
        <v>-2.76930992158516</v>
      </c>
      <c r="G222" s="342" t="n">
        <v>-2.77212846700351</v>
      </c>
      <c r="H222" s="342" t="n">
        <v>-2.78281337750058</v>
      </c>
      <c r="I222" s="342" t="n">
        <v>-2.88176162524672</v>
      </c>
      <c r="J222" s="342" t="n">
        <v>-3.06528055498143</v>
      </c>
      <c r="K222" s="342" t="n">
        <v>-3.26835515786379</v>
      </c>
      <c r="L222" s="342" t="n">
        <v>-3.52917659897453</v>
      </c>
      <c r="M222" s="342" t="n">
        <v>-4.06900028175037</v>
      </c>
      <c r="N222" s="342" t="n">
        <v>-4.66838207420423</v>
      </c>
      <c r="O222" s="342" t="n">
        <v>-4.99070789649962</v>
      </c>
      <c r="P222" s="342" t="n">
        <v>-5.32432480135365</v>
      </c>
      <c r="Q222" s="342" t="n">
        <v>-5.5892328138167</v>
      </c>
      <c r="R222" s="342" t="n">
        <v>-5.82698419584528</v>
      </c>
      <c r="S222" s="342" t="n">
        <v>-6.22142724205405</v>
      </c>
      <c r="T222" s="342" t="n">
        <v>-6.57835497078091</v>
      </c>
      <c r="U222" s="342" t="n">
        <v>-6.98105036240865</v>
      </c>
      <c r="V222" s="342" t="n">
        <v>-7.33322186705698</v>
      </c>
      <c r="W222" s="342" t="n">
        <v>-7.61348780303597</v>
      </c>
      <c r="X222" s="342" t="n">
        <v>-8.0628398761066</v>
      </c>
      <c r="Y222" s="342" t="n">
        <v>-8.34271108703405</v>
      </c>
      <c r="Z222" s="342" t="n">
        <v>-8.65105602298702</v>
      </c>
      <c r="AA222" s="342" t="n">
        <v>-8.89641088187597</v>
      </c>
      <c r="AB222" s="342" t="n">
        <v>-9.0307384672708</v>
      </c>
    </row>
    <row r="223" customFormat="false" ht="15" hidden="false" customHeight="false" outlineLevel="0" collapsed="false">
      <c r="A223" s="62" t="s">
        <v>363</v>
      </c>
      <c r="B223" s="62" t="s">
        <v>481</v>
      </c>
      <c r="C223" s="62" t="s">
        <v>484</v>
      </c>
      <c r="D223" s="62" t="s">
        <v>483</v>
      </c>
      <c r="E223" s="342" t="n">
        <v>-7.35550903857881</v>
      </c>
      <c r="F223" s="342" t="n">
        <v>-7.43790969508417</v>
      </c>
      <c r="G223" s="342" t="n">
        <v>-7.44547984320293</v>
      </c>
      <c r="H223" s="342" t="n">
        <v>-7.47417775048946</v>
      </c>
      <c r="I223" s="342" t="n">
        <v>-7.73993642397202</v>
      </c>
      <c r="J223" s="342" t="n">
        <v>-8.23283800066661</v>
      </c>
      <c r="K223" s="342" t="n">
        <v>-8.77826289003379</v>
      </c>
      <c r="L223" s="342" t="n">
        <v>-9.478786262446</v>
      </c>
      <c r="M223" s="342" t="n">
        <v>-10.9286636389212</v>
      </c>
      <c r="N223" s="342" t="n">
        <v>-12.5385042748142</v>
      </c>
      <c r="O223" s="342" t="n">
        <v>-13.404218270904</v>
      </c>
      <c r="P223" s="342" t="n">
        <v>-14.3002582524592</v>
      </c>
      <c r="Q223" s="342" t="n">
        <v>-15.0117574815078</v>
      </c>
      <c r="R223" s="342" t="n">
        <v>-15.6503184802702</v>
      </c>
      <c r="S223" s="342" t="n">
        <v>-16.709727445185</v>
      </c>
      <c r="T223" s="342" t="n">
        <v>-17.6683764549073</v>
      </c>
      <c r="U223" s="342" t="n">
        <v>-18.7499498585223</v>
      </c>
      <c r="V223" s="342" t="n">
        <v>-19.6958244348344</v>
      </c>
      <c r="W223" s="342" t="n">
        <v>-20.4485725133979</v>
      </c>
      <c r="X223" s="342" t="n">
        <v>-21.6554580680797</v>
      </c>
      <c r="Y223" s="342" t="n">
        <v>-22.4071459802585</v>
      </c>
      <c r="Z223" s="342" t="n">
        <v>-23.2353096215608</v>
      </c>
      <c r="AA223" s="342" t="n">
        <v>-23.8942923050957</v>
      </c>
      <c r="AB223" s="342" t="n">
        <v>-24.2550740442351</v>
      </c>
    </row>
    <row r="224" customFormat="false" ht="15" hidden="false" customHeight="false" outlineLevel="0" collapsed="false">
      <c r="A224" s="62" t="s">
        <v>363</v>
      </c>
      <c r="B224" s="62" t="s">
        <v>487</v>
      </c>
      <c r="C224" s="62" t="s">
        <v>489</v>
      </c>
      <c r="D224" s="62" t="s">
        <v>488</v>
      </c>
      <c r="E224" s="342" t="n">
        <v>-3.85950526373048</v>
      </c>
      <c r="F224" s="342" t="n">
        <v>-3.9027416686957</v>
      </c>
      <c r="G224" s="342" t="n">
        <v>-3.90671379711785</v>
      </c>
      <c r="H224" s="342" t="n">
        <v>-3.92177186089692</v>
      </c>
      <c r="I224" s="342" t="n">
        <v>-4.06121795413239</v>
      </c>
      <c r="J224" s="342" t="n">
        <v>-4.31984808017481</v>
      </c>
      <c r="K224" s="342" t="n">
        <v>-4.60603768587598</v>
      </c>
      <c r="L224" s="342" t="n">
        <v>-4.97360893471963</v>
      </c>
      <c r="M224" s="342" t="n">
        <v>-5.73437332735652</v>
      </c>
      <c r="N224" s="342" t="n">
        <v>-6.57907195737774</v>
      </c>
      <c r="O224" s="342" t="n">
        <v>-7.03332029114631</v>
      </c>
      <c r="P224" s="342" t="n">
        <v>-7.50348095673547</v>
      </c>
      <c r="Q224" s="342" t="n">
        <v>-7.87681134151923</v>
      </c>
      <c r="R224" s="342" t="n">
        <v>-8.21187034600286</v>
      </c>
      <c r="S224" s="342" t="n">
        <v>-8.76775226458749</v>
      </c>
      <c r="T224" s="342" t="n">
        <v>-9.27076448028701</v>
      </c>
      <c r="U224" s="342" t="n">
        <v>-9.83827628979865</v>
      </c>
      <c r="V224" s="342" t="n">
        <v>-10.3345856392887</v>
      </c>
      <c r="W224" s="342" t="n">
        <v>-10.729559686121</v>
      </c>
      <c r="X224" s="342" t="n">
        <v>-11.3628239682508</v>
      </c>
      <c r="Y224" s="342" t="n">
        <v>-11.7572417357391</v>
      </c>
      <c r="Z224" s="342" t="n">
        <v>-12.1917870426747</v>
      </c>
      <c r="AA224" s="342" t="n">
        <v>-12.5375614985921</v>
      </c>
      <c r="AB224" s="342" t="n">
        <v>-12.7268670944337</v>
      </c>
    </row>
    <row r="225" customFormat="false" ht="15" hidden="false" customHeight="false" outlineLevel="0" collapsed="false">
      <c r="A225" s="62" t="s">
        <v>363</v>
      </c>
      <c r="B225" s="62" t="s">
        <v>490</v>
      </c>
      <c r="C225" s="62" t="s">
        <v>492</v>
      </c>
      <c r="D225" s="62" t="s">
        <v>491</v>
      </c>
      <c r="E225" s="342" t="n">
        <v>-11.1734860426582</v>
      </c>
      <c r="F225" s="342" t="n">
        <v>-11.2986578806017</v>
      </c>
      <c r="G225" s="342" t="n">
        <v>-11.3101574170583</v>
      </c>
      <c r="H225" s="342" t="n">
        <v>-11.3537513634239</v>
      </c>
      <c r="I225" s="342" t="n">
        <v>-11.7574556907924</v>
      </c>
      <c r="J225" s="342" t="n">
        <v>-12.5062045345115</v>
      </c>
      <c r="K225" s="342" t="n">
        <v>-13.3347396306821</v>
      </c>
      <c r="L225" s="342" t="n">
        <v>-14.3988791869182</v>
      </c>
      <c r="M225" s="342" t="n">
        <v>-16.6013351345138</v>
      </c>
      <c r="N225" s="342" t="n">
        <v>-19.0467854468867</v>
      </c>
      <c r="O225" s="342" t="n">
        <v>-20.3618600666731</v>
      </c>
      <c r="P225" s="342" t="n">
        <v>-21.723001787125</v>
      </c>
      <c r="Q225" s="342" t="n">
        <v>-22.8038143676602</v>
      </c>
      <c r="R225" s="342" t="n">
        <v>-23.7738291374926</v>
      </c>
      <c r="S225" s="342" t="n">
        <v>-25.3831387339946</v>
      </c>
      <c r="T225" s="342" t="n">
        <v>-26.8393875501895</v>
      </c>
      <c r="U225" s="342" t="n">
        <v>-28.4823663387436</v>
      </c>
      <c r="V225" s="342" t="n">
        <v>-29.9192099781296</v>
      </c>
      <c r="W225" s="342" t="n">
        <v>-31.0626821845197</v>
      </c>
      <c r="X225" s="342" t="n">
        <v>-32.8960181004428</v>
      </c>
      <c r="Y225" s="342" t="n">
        <v>-34.0378798466677</v>
      </c>
      <c r="Z225" s="342" t="n">
        <v>-35.2959130893155</v>
      </c>
      <c r="AA225" s="342" t="n">
        <v>-36.296949697144</v>
      </c>
      <c r="AB225" s="342" t="n">
        <v>-36.8450001047469</v>
      </c>
    </row>
    <row r="226" customFormat="false" ht="15" hidden="false" customHeight="false" outlineLevel="0" collapsed="false">
      <c r="A226" s="62" t="s">
        <v>363</v>
      </c>
      <c r="B226" s="62" t="s">
        <v>493</v>
      </c>
      <c r="C226" s="62" t="s">
        <v>495</v>
      </c>
      <c r="D226" s="62" t="s">
        <v>494</v>
      </c>
      <c r="E226" s="342" t="n">
        <v>-11.3509078204618</v>
      </c>
      <c r="F226" s="342" t="n">
        <v>-11.4780672395356</v>
      </c>
      <c r="G226" s="342" t="n">
        <v>-11.4897493750659</v>
      </c>
      <c r="H226" s="342" t="n">
        <v>-11.5340355418752</v>
      </c>
      <c r="I226" s="342" t="n">
        <v>-11.9441502177415</v>
      </c>
      <c r="J226" s="342" t="n">
        <v>-12.704788309854</v>
      </c>
      <c r="K226" s="342" t="n">
        <v>-13.5464795659888</v>
      </c>
      <c r="L226" s="342" t="n">
        <v>-14.6275164030894</v>
      </c>
      <c r="M226" s="342" t="n">
        <v>-16.8649447530547</v>
      </c>
      <c r="N226" s="342" t="n">
        <v>-19.3492259316671</v>
      </c>
      <c r="O226" s="342" t="n">
        <v>-20.6851823851172</v>
      </c>
      <c r="P226" s="342" t="n">
        <v>-22.0679374304494</v>
      </c>
      <c r="Q226" s="342" t="n">
        <v>-23.165912039807</v>
      </c>
      <c r="R226" s="342" t="n">
        <v>-24.1513294999281</v>
      </c>
      <c r="S226" s="342" t="n">
        <v>-25.7861930344364</v>
      </c>
      <c r="T226" s="342" t="n">
        <v>-27.2655653640009</v>
      </c>
      <c r="U226" s="342" t="n">
        <v>-28.9346327176139</v>
      </c>
      <c r="V226" s="342" t="n">
        <v>-30.3942917390527</v>
      </c>
      <c r="W226" s="342" t="n">
        <v>-31.5559209352089</v>
      </c>
      <c r="X226" s="342" t="n">
        <v>-33.4183680628229</v>
      </c>
      <c r="Y226" s="342" t="n">
        <v>-34.5783612266061</v>
      </c>
      <c r="Z226" s="342" t="n">
        <v>-35.8563705531363</v>
      </c>
      <c r="AA226" s="342" t="n">
        <v>-36.8733024414466</v>
      </c>
      <c r="AB226" s="342" t="n">
        <v>-37.4300552430268</v>
      </c>
    </row>
    <row r="227" customFormat="false" ht="15" hidden="false" customHeight="false" outlineLevel="0" collapsed="false">
      <c r="A227" s="62" t="s">
        <v>363</v>
      </c>
      <c r="B227" s="62" t="s">
        <v>496</v>
      </c>
      <c r="C227" s="62" t="s">
        <v>499</v>
      </c>
      <c r="D227" s="62" t="s">
        <v>498</v>
      </c>
      <c r="E227" s="342" t="n">
        <v>-4.88902475420709</v>
      </c>
      <c r="F227" s="342" t="n">
        <v>-4.94379443055507</v>
      </c>
      <c r="G227" s="342" t="n">
        <v>-4.94882612059195</v>
      </c>
      <c r="H227" s="342" t="n">
        <v>-4.96790090907795</v>
      </c>
      <c r="I227" s="342" t="n">
        <v>-5.14454411983153</v>
      </c>
      <c r="J227" s="342" t="n">
        <v>-5.47216359486832</v>
      </c>
      <c r="K227" s="342" t="n">
        <v>-5.83469401549466</v>
      </c>
      <c r="L227" s="342" t="n">
        <v>-6.30031455795621</v>
      </c>
      <c r="M227" s="342" t="n">
        <v>-7.26401215481504</v>
      </c>
      <c r="N227" s="342" t="n">
        <v>-8.33403336992459</v>
      </c>
      <c r="O227" s="342" t="n">
        <v>-8.90945203024409</v>
      </c>
      <c r="P227" s="342" t="n">
        <v>-9.50502762230795</v>
      </c>
      <c r="Q227" s="342" t="n">
        <v>-9.97794354494132</v>
      </c>
      <c r="R227" s="342" t="n">
        <v>-10.402379231669</v>
      </c>
      <c r="S227" s="342" t="n">
        <v>-11.1065421423705</v>
      </c>
      <c r="T227" s="342" t="n">
        <v>-11.7437324054164</v>
      </c>
      <c r="U227" s="342" t="n">
        <v>-12.4626274697868</v>
      </c>
      <c r="V227" s="342" t="n">
        <v>-13.0913268832075</v>
      </c>
      <c r="W227" s="342" t="n">
        <v>-13.5916598948966</v>
      </c>
      <c r="X227" s="342" t="n">
        <v>-14.3938468436702</v>
      </c>
      <c r="Y227" s="342" t="n">
        <v>-14.8934751890104</v>
      </c>
      <c r="Z227" s="342" t="n">
        <v>-15.4439350581541</v>
      </c>
      <c r="AA227" s="342" t="n">
        <v>-15.881944533161</v>
      </c>
      <c r="AB227" s="342" t="n">
        <v>-16.1217472231267</v>
      </c>
    </row>
    <row r="228" customFormat="false" ht="15" hidden="false" customHeight="false" outlineLevel="0" collapsed="false">
      <c r="A228" s="62" t="s">
        <v>363</v>
      </c>
      <c r="B228" s="62" t="s">
        <v>502</v>
      </c>
      <c r="C228" s="62" t="s">
        <v>504</v>
      </c>
      <c r="D228" s="62" t="s">
        <v>503</v>
      </c>
      <c r="E228" s="342" t="n">
        <v>-2.74660266251918</v>
      </c>
      <c r="F228" s="342" t="n">
        <v>-2.77737169038169</v>
      </c>
      <c r="G228" s="342" t="n">
        <v>-2.78019844089883</v>
      </c>
      <c r="H228" s="342" t="n">
        <v>-2.79091445635724</v>
      </c>
      <c r="I228" s="342" t="n">
        <v>-2.89015075344373</v>
      </c>
      <c r="J228" s="342" t="n">
        <v>-3.07420392716818</v>
      </c>
      <c r="K228" s="342" t="n">
        <v>-3.27786970277704</v>
      </c>
      <c r="L228" s="342" t="n">
        <v>-3.53945042407489</v>
      </c>
      <c r="M228" s="342" t="n">
        <v>-4.08084559355487</v>
      </c>
      <c r="N228" s="342" t="n">
        <v>-4.68197225298586</v>
      </c>
      <c r="O228" s="342" t="n">
        <v>-5.00523640155388</v>
      </c>
      <c r="P228" s="342" t="n">
        <v>-5.3398245022761</v>
      </c>
      <c r="Q228" s="342" t="n">
        <v>-5.60550369138939</v>
      </c>
      <c r="R228" s="342" t="n">
        <v>-5.84394719410047</v>
      </c>
      <c r="S228" s="342" t="n">
        <v>-6.23953850783146</v>
      </c>
      <c r="T228" s="342" t="n">
        <v>-6.59750529282416</v>
      </c>
      <c r="U228" s="342" t="n">
        <v>-7.00137297546831</v>
      </c>
      <c r="V228" s="342" t="n">
        <v>-7.35456969048586</v>
      </c>
      <c r="W228" s="342" t="n">
        <v>-7.63565151173641</v>
      </c>
      <c r="X228" s="342" t="n">
        <v>-8.08631169860575</v>
      </c>
      <c r="Y228" s="342" t="n">
        <v>-8.3669976457163</v>
      </c>
      <c r="Z228" s="342" t="n">
        <v>-8.67624020802876</v>
      </c>
      <c r="AA228" s="342" t="n">
        <v>-8.92230932216594</v>
      </c>
      <c r="AB228" s="342" t="n">
        <v>-9.05702795008296</v>
      </c>
    </row>
    <row r="229" customFormat="false" ht="15" hidden="false" customHeight="false" outlineLevel="0" collapsed="false">
      <c r="A229" s="62" t="s">
        <v>363</v>
      </c>
      <c r="B229" s="62" t="s">
        <v>505</v>
      </c>
      <c r="C229" s="62" t="s">
        <v>507</v>
      </c>
      <c r="D229" s="62" t="s">
        <v>506</v>
      </c>
      <c r="E229" s="342" t="n">
        <v>-5.08095627445213</v>
      </c>
      <c r="F229" s="342" t="n">
        <v>-5.13787607843769</v>
      </c>
      <c r="G229" s="342" t="n">
        <v>-5.14310530069556</v>
      </c>
      <c r="H229" s="342" t="n">
        <v>-5.16292892015226</v>
      </c>
      <c r="I229" s="342" t="n">
        <v>-5.34650672454882</v>
      </c>
      <c r="J229" s="342" t="n">
        <v>-5.68698776340804</v>
      </c>
      <c r="K229" s="342" t="n">
        <v>-6.06375026880875</v>
      </c>
      <c r="L229" s="342" t="n">
        <v>-6.547649969807</v>
      </c>
      <c r="M229" s="342" t="n">
        <v>-7.54918004944524</v>
      </c>
      <c r="N229" s="342" t="n">
        <v>-8.66120776049934</v>
      </c>
      <c r="O229" s="342" t="n">
        <v>-9.25921599313742</v>
      </c>
      <c r="P229" s="342" t="n">
        <v>-9.87817247086918</v>
      </c>
      <c r="Q229" s="342" t="n">
        <v>-10.3696539513678</v>
      </c>
      <c r="R229" s="342" t="n">
        <v>-10.8107519768431</v>
      </c>
      <c r="S229" s="342" t="n">
        <v>-11.5425586538878</v>
      </c>
      <c r="T229" s="342" t="n">
        <v>-12.2047634959183</v>
      </c>
      <c r="U229" s="342" t="n">
        <v>-12.9518806760557</v>
      </c>
      <c r="V229" s="342" t="n">
        <v>-13.605261337836</v>
      </c>
      <c r="W229" s="342" t="n">
        <v>-14.1252362373023</v>
      </c>
      <c r="X229" s="342" t="n">
        <v>-14.9589151437443</v>
      </c>
      <c r="Y229" s="342" t="n">
        <v>-15.4781577133316</v>
      </c>
      <c r="Z229" s="342" t="n">
        <v>-16.0502273318283</v>
      </c>
      <c r="AA229" s="342" t="n">
        <v>-16.5054320203278</v>
      </c>
      <c r="AB229" s="342" t="n">
        <v>-16.7546487953428</v>
      </c>
    </row>
    <row r="230" customFormat="false" ht="15" hidden="false" customHeight="false" outlineLevel="0" collapsed="false">
      <c r="A230" s="62" t="s">
        <v>363</v>
      </c>
      <c r="B230" s="62" t="s">
        <v>516</v>
      </c>
      <c r="C230" s="62" t="s">
        <v>518</v>
      </c>
      <c r="D230" s="62" t="s">
        <v>517</v>
      </c>
      <c r="E230" s="342" t="n">
        <v>-9.24129776313201</v>
      </c>
      <c r="F230" s="342" t="n">
        <v>-9.34482411306233</v>
      </c>
      <c r="G230" s="342" t="n">
        <v>-9.3543350785862</v>
      </c>
      <c r="H230" s="342" t="n">
        <v>-9.39039049025419</v>
      </c>
      <c r="I230" s="342" t="n">
        <v>-9.72428376968681</v>
      </c>
      <c r="J230" s="342" t="n">
        <v>-10.3435543346825</v>
      </c>
      <c r="K230" s="342" t="n">
        <v>-11.0288140201277</v>
      </c>
      <c r="L230" s="342" t="n">
        <v>-11.9089359859278</v>
      </c>
      <c r="M230" s="342" t="n">
        <v>-13.7305296357705</v>
      </c>
      <c r="N230" s="342" t="n">
        <v>-15.7530975626738</v>
      </c>
      <c r="O230" s="342" t="n">
        <v>-16.8407613495874</v>
      </c>
      <c r="P230" s="342" t="n">
        <v>-17.9665260293386</v>
      </c>
      <c r="Q230" s="342" t="n">
        <v>-18.8604378170056</v>
      </c>
      <c r="R230" s="342" t="n">
        <v>-19.6627116363341</v>
      </c>
      <c r="S230" s="342" t="n">
        <v>-20.9937294688675</v>
      </c>
      <c r="T230" s="342" t="n">
        <v>-22.1981547374261</v>
      </c>
      <c r="U230" s="342" t="n">
        <v>-23.5570194771834</v>
      </c>
      <c r="V230" s="342" t="n">
        <v>-24.7453952320673</v>
      </c>
      <c r="W230" s="342" t="n">
        <v>-25.6911311557328</v>
      </c>
      <c r="X230" s="342" t="n">
        <v>-27.2074352916315</v>
      </c>
      <c r="Y230" s="342" t="n">
        <v>-28.1518392458592</v>
      </c>
      <c r="Z230" s="342" t="n">
        <v>-29.1923256031913</v>
      </c>
      <c r="AA230" s="342" t="n">
        <v>-30.0202567725167</v>
      </c>
      <c r="AB230" s="342" t="n">
        <v>-30.473534915661</v>
      </c>
    </row>
    <row r="231" customFormat="false" ht="15" hidden="false" customHeight="false" outlineLevel="0" collapsed="false">
      <c r="A231" s="62" t="s">
        <v>363</v>
      </c>
      <c r="B231" s="62" t="s">
        <v>519</v>
      </c>
      <c r="C231" s="62" t="s">
        <v>520</v>
      </c>
      <c r="D231" s="62" t="s">
        <v>461</v>
      </c>
      <c r="E231" s="342" t="n">
        <v>-2.55466758041341</v>
      </c>
      <c r="F231" s="342" t="n">
        <v>-2.58328644073633</v>
      </c>
      <c r="G231" s="342" t="n">
        <v>-2.58591565536668</v>
      </c>
      <c r="H231" s="342" t="n">
        <v>-2.5958828259576</v>
      </c>
      <c r="I231" s="342" t="n">
        <v>-2.68818440070908</v>
      </c>
      <c r="J231" s="342" t="n">
        <v>-2.85937577192649</v>
      </c>
      <c r="K231" s="342" t="n">
        <v>-3.04880919864227</v>
      </c>
      <c r="L231" s="342" t="n">
        <v>-3.29211042217923</v>
      </c>
      <c r="M231" s="342" t="n">
        <v>-3.79567240678547</v>
      </c>
      <c r="N231" s="342" t="n">
        <v>-4.35479179071632</v>
      </c>
      <c r="O231" s="342" t="n">
        <v>-4.655465947749</v>
      </c>
      <c r="P231" s="342" t="n">
        <v>-4.96667272890138</v>
      </c>
      <c r="Q231" s="342" t="n">
        <v>-5.21378601561017</v>
      </c>
      <c r="R231" s="342" t="n">
        <v>-5.43556687035438</v>
      </c>
      <c r="S231" s="342" t="n">
        <v>-5.80351390472986</v>
      </c>
      <c r="T231" s="342" t="n">
        <v>-6.13646564651798</v>
      </c>
      <c r="U231" s="342" t="n">
        <v>-6.5121106896497</v>
      </c>
      <c r="V231" s="342" t="n">
        <v>-6.84062569827357</v>
      </c>
      <c r="W231" s="342" t="n">
        <v>-7.10206526723318</v>
      </c>
      <c r="X231" s="342" t="n">
        <v>-7.52123291200718</v>
      </c>
      <c r="Y231" s="342" t="n">
        <v>-7.7823042708703</v>
      </c>
      <c r="Z231" s="342" t="n">
        <v>-8.06993668279662</v>
      </c>
      <c r="AA231" s="342" t="n">
        <v>-8.29881026433269</v>
      </c>
      <c r="AB231" s="342" t="n">
        <v>-8.42411463249409</v>
      </c>
    </row>
    <row r="232" customFormat="false" ht="15" hidden="false" customHeight="false" outlineLevel="0" collapsed="false">
      <c r="A232" s="62" t="s">
        <v>363</v>
      </c>
      <c r="B232" s="62" t="s">
        <v>521</v>
      </c>
      <c r="C232" s="62" t="s">
        <v>522</v>
      </c>
      <c r="D232" s="62" t="s">
        <v>446</v>
      </c>
      <c r="E232" s="342" t="n">
        <v>-5.28553078514309</v>
      </c>
      <c r="F232" s="342" t="n">
        <v>-5.34474235084042</v>
      </c>
      <c r="G232" s="342" t="n">
        <v>-5.35018211724135</v>
      </c>
      <c r="H232" s="342" t="n">
        <v>-5.37080389496422</v>
      </c>
      <c r="I232" s="342" t="n">
        <v>-5.5617730913507</v>
      </c>
      <c r="J232" s="342" t="n">
        <v>-5.9159629161474</v>
      </c>
      <c r="K232" s="342" t="n">
        <v>-6.30789500794598</v>
      </c>
      <c r="L232" s="342" t="n">
        <v>-6.81127795957816</v>
      </c>
      <c r="M232" s="342" t="n">
        <v>-7.85313263854713</v>
      </c>
      <c r="N232" s="342" t="n">
        <v>-9.00993391437437</v>
      </c>
      <c r="O232" s="342" t="n">
        <v>-9.63201974874192</v>
      </c>
      <c r="P232" s="342" t="n">
        <v>-10.2758972672643</v>
      </c>
      <c r="Q232" s="342" t="n">
        <v>-10.7871672635375</v>
      </c>
      <c r="R232" s="342" t="n">
        <v>-11.2460252160529</v>
      </c>
      <c r="S232" s="342" t="n">
        <v>-12.0072966207571</v>
      </c>
      <c r="T232" s="342" t="n">
        <v>-12.6961638121994</v>
      </c>
      <c r="U232" s="342" t="n">
        <v>-13.4733621666866</v>
      </c>
      <c r="V232" s="342" t="n">
        <v>-14.1530498899645</v>
      </c>
      <c r="W232" s="342" t="n">
        <v>-14.693960535555</v>
      </c>
      <c r="X232" s="342" t="n">
        <v>-15.5612058505914</v>
      </c>
      <c r="Y232" s="342" t="n">
        <v>-16.1013546805096</v>
      </c>
      <c r="Z232" s="342" t="n">
        <v>-16.6964575344768</v>
      </c>
      <c r="AA232" s="342" t="n">
        <v>-17.1699901265016</v>
      </c>
      <c r="AB232" s="342" t="n">
        <v>-17.4292411149698</v>
      </c>
    </row>
    <row r="233" customFormat="false" ht="15" hidden="false" customHeight="false" outlineLevel="0" collapsed="false">
      <c r="A233" s="62" t="s">
        <v>363</v>
      </c>
      <c r="B233" s="62" t="s">
        <v>526</v>
      </c>
      <c r="C233" s="62" t="s">
        <v>528</v>
      </c>
      <c r="D233" s="62" t="s">
        <v>527</v>
      </c>
      <c r="E233" s="342" t="n">
        <v>-0.677947118479671</v>
      </c>
      <c r="F233" s="342" t="n">
        <v>-0.685541873288025</v>
      </c>
      <c r="G233" s="342" t="n">
        <v>-0.686239603394352</v>
      </c>
      <c r="H233" s="342" t="n">
        <v>-0.688884649909726</v>
      </c>
      <c r="I233" s="342" t="n">
        <v>-0.713379260133643</v>
      </c>
      <c r="J233" s="342" t="n">
        <v>-0.758809318320173</v>
      </c>
      <c r="K233" s="342" t="n">
        <v>-0.809080377760679</v>
      </c>
      <c r="L233" s="342" t="n">
        <v>-0.873646650368547</v>
      </c>
      <c r="M233" s="342" t="n">
        <v>-1.00727984752387</v>
      </c>
      <c r="N233" s="342" t="n">
        <v>-1.15565663757211</v>
      </c>
      <c r="O233" s="342" t="n">
        <v>-1.23544830202367</v>
      </c>
      <c r="P233" s="342" t="n">
        <v>-1.31803507070981</v>
      </c>
      <c r="Q233" s="342" t="n">
        <v>-1.38361297287865</v>
      </c>
      <c r="R233" s="342" t="n">
        <v>-1.4424682590069</v>
      </c>
      <c r="S233" s="342" t="n">
        <v>-1.54011252146223</v>
      </c>
      <c r="T233" s="342" t="n">
        <v>-1.62846987788256</v>
      </c>
      <c r="U233" s="342" t="n">
        <v>-1.72815700606896</v>
      </c>
      <c r="V233" s="342" t="n">
        <v>-1.81533696058885</v>
      </c>
      <c r="W233" s="342" t="n">
        <v>-1.88471671229966</v>
      </c>
      <c r="X233" s="342" t="n">
        <v>-1.9959536885361</v>
      </c>
      <c r="Y233" s="342" t="n">
        <v>-2.06523572617411</v>
      </c>
      <c r="Z233" s="342" t="n">
        <v>-2.1415664262393</v>
      </c>
      <c r="AA233" s="342" t="n">
        <v>-2.20230395087388</v>
      </c>
      <c r="AB233" s="342" t="n">
        <v>-2.23555670594042</v>
      </c>
    </row>
    <row r="234" customFormat="false" ht="15" hidden="false" customHeight="false" outlineLevel="0" collapsed="false">
      <c r="A234" s="62" t="s">
        <v>363</v>
      </c>
      <c r="B234" s="62" t="s">
        <v>529</v>
      </c>
      <c r="C234" s="62" t="s">
        <v>530</v>
      </c>
      <c r="D234" s="62" t="s">
        <v>395</v>
      </c>
      <c r="E234" s="342" t="n">
        <v>-0.44299917361825</v>
      </c>
      <c r="F234" s="342" t="n">
        <v>-0.447961905979262</v>
      </c>
      <c r="G234" s="342" t="n">
        <v>-0.448417832189561</v>
      </c>
      <c r="H234" s="342" t="n">
        <v>-0.450146216879978</v>
      </c>
      <c r="I234" s="342" t="n">
        <v>-0.466152025875273</v>
      </c>
      <c r="J234" s="342" t="n">
        <v>-0.495837937483238</v>
      </c>
      <c r="K234" s="342" t="n">
        <v>-0.528687163008379</v>
      </c>
      <c r="L234" s="342" t="n">
        <v>-0.570877482325672</v>
      </c>
      <c r="M234" s="342" t="n">
        <v>-0.658199036314325</v>
      </c>
      <c r="N234" s="342" t="n">
        <v>-0.75515467427456</v>
      </c>
      <c r="O234" s="342" t="n">
        <v>-0.807293905270824</v>
      </c>
      <c r="P234" s="342" t="n">
        <v>-0.861259574985311</v>
      </c>
      <c r="Q234" s="342" t="n">
        <v>-0.904110935624714</v>
      </c>
      <c r="R234" s="342" t="n">
        <v>-0.942569456071485</v>
      </c>
      <c r="S234" s="342" t="n">
        <v>-1.00637432579831</v>
      </c>
      <c r="T234" s="342" t="n">
        <v>-1.06411074035093</v>
      </c>
      <c r="U234" s="342" t="n">
        <v>-1.12925050450538</v>
      </c>
      <c r="V234" s="342" t="n">
        <v>-1.18621755511398</v>
      </c>
      <c r="W234" s="342" t="n">
        <v>-1.2315532042169</v>
      </c>
      <c r="X234" s="342" t="n">
        <v>-1.3042401250774</v>
      </c>
      <c r="Y234" s="342" t="n">
        <v>-1.34951192369358</v>
      </c>
      <c r="Z234" s="342" t="n">
        <v>-1.39938961493063</v>
      </c>
      <c r="AA234" s="342" t="n">
        <v>-1.43907806921756</v>
      </c>
      <c r="AB234" s="342" t="n">
        <v>-1.46080681857495</v>
      </c>
    </row>
    <row r="235" customFormat="false" ht="15" hidden="false" customHeight="false" outlineLevel="0" collapsed="false">
      <c r="A235" s="62" t="s">
        <v>363</v>
      </c>
      <c r="B235" s="62" t="s">
        <v>531</v>
      </c>
      <c r="C235" s="62" t="s">
        <v>533</v>
      </c>
      <c r="D235" s="62" t="s">
        <v>532</v>
      </c>
      <c r="E235" s="342" t="n">
        <v>-5.37360742631695</v>
      </c>
      <c r="F235" s="342" t="n">
        <v>-5.43380567737044</v>
      </c>
      <c r="G235" s="342" t="n">
        <v>-5.43933609055271</v>
      </c>
      <c r="H235" s="342" t="n">
        <v>-5.46030150394637</v>
      </c>
      <c r="I235" s="342" t="n">
        <v>-5.65445295885506</v>
      </c>
      <c r="J235" s="342" t="n">
        <v>-6.01454490613939</v>
      </c>
      <c r="K235" s="342" t="n">
        <v>-6.41300804725299</v>
      </c>
      <c r="L235" s="342" t="n">
        <v>-6.92477923488383</v>
      </c>
      <c r="M235" s="342" t="n">
        <v>-7.98399509562338</v>
      </c>
      <c r="N235" s="342" t="n">
        <v>-9.16007299191169</v>
      </c>
      <c r="O235" s="342" t="n">
        <v>-9.79252509469015</v>
      </c>
      <c r="P235" s="342" t="n">
        <v>-10.4471320122954</v>
      </c>
      <c r="Q235" s="342" t="n">
        <v>-10.9669216721247</v>
      </c>
      <c r="R235" s="342" t="n">
        <v>-11.4334259082162</v>
      </c>
      <c r="S235" s="342" t="n">
        <v>-12.2073829316546</v>
      </c>
      <c r="T235" s="342" t="n">
        <v>-12.9077292177997</v>
      </c>
      <c r="U235" s="342" t="n">
        <v>-13.6978785933615</v>
      </c>
      <c r="V235" s="342" t="n">
        <v>-14.3888924471922</v>
      </c>
      <c r="W235" s="342" t="n">
        <v>-14.9388166800222</v>
      </c>
      <c r="X235" s="342" t="n">
        <v>-15.820513534086</v>
      </c>
      <c r="Y235" s="342" t="n">
        <v>-16.3696632565554</v>
      </c>
      <c r="Z235" s="342" t="n">
        <v>-16.974682741919</v>
      </c>
      <c r="AA235" s="342" t="n">
        <v>-17.456106151704</v>
      </c>
      <c r="AB235" s="342" t="n">
        <v>-17.7196772278255</v>
      </c>
    </row>
    <row r="236" customFormat="false" ht="15" hidden="false" customHeight="false" outlineLevel="0" collapsed="false">
      <c r="A236" s="62" t="s">
        <v>363</v>
      </c>
      <c r="B236" s="62" t="s">
        <v>534</v>
      </c>
      <c r="C236" s="62" t="s">
        <v>535</v>
      </c>
      <c r="D236" s="62" t="s">
        <v>457</v>
      </c>
      <c r="E236" s="342" t="n">
        <v>-8.68899916904751</v>
      </c>
      <c r="F236" s="342" t="n">
        <v>-8.78633835144111</v>
      </c>
      <c r="G236" s="342" t="n">
        <v>-8.79528090189798</v>
      </c>
      <c r="H236" s="342" t="n">
        <v>-8.82918149140963</v>
      </c>
      <c r="I236" s="342" t="n">
        <v>-9.14311991238712</v>
      </c>
      <c r="J236" s="342" t="n">
        <v>-9.72538027912158</v>
      </c>
      <c r="K236" s="342" t="n">
        <v>-10.3696859805534</v>
      </c>
      <c r="L236" s="342" t="n">
        <v>-11.197208177707</v>
      </c>
      <c r="M236" s="342" t="n">
        <v>-12.9099357745787</v>
      </c>
      <c r="N236" s="342" t="n">
        <v>-14.8116265853993</v>
      </c>
      <c r="O236" s="342" t="n">
        <v>-15.8342870366617</v>
      </c>
      <c r="P236" s="342" t="n">
        <v>-16.8927713120982</v>
      </c>
      <c r="Q236" s="342" t="n">
        <v>-17.7332591937058</v>
      </c>
      <c r="R236" s="342" t="n">
        <v>-18.4875857751201</v>
      </c>
      <c r="S236" s="342" t="n">
        <v>-19.7390564167229</v>
      </c>
      <c r="T236" s="342" t="n">
        <v>-20.8715001952836</v>
      </c>
      <c r="U236" s="342" t="n">
        <v>-22.1491534965011</v>
      </c>
      <c r="V236" s="342" t="n">
        <v>-23.2665069474305</v>
      </c>
      <c r="W236" s="342" t="n">
        <v>-24.1557217379821</v>
      </c>
      <c r="X236" s="342" t="n">
        <v>-25.5814051987412</v>
      </c>
      <c r="Y236" s="342" t="n">
        <v>-26.4693676239177</v>
      </c>
      <c r="Z236" s="342" t="n">
        <v>-27.447670166049</v>
      </c>
      <c r="AA236" s="342" t="n">
        <v>-28.2261207069456</v>
      </c>
      <c r="AB236" s="342" t="n">
        <v>-28.6523090530068</v>
      </c>
    </row>
    <row r="237" customFormat="false" ht="15" hidden="false" customHeight="false" outlineLevel="0" collapsed="false">
      <c r="A237" s="62" t="s">
        <v>363</v>
      </c>
      <c r="B237" s="62" t="s">
        <v>536</v>
      </c>
      <c r="C237" s="62" t="s">
        <v>537</v>
      </c>
      <c r="D237" s="62" t="s">
        <v>387</v>
      </c>
      <c r="E237" s="342" t="n">
        <v>-3.54241316072806</v>
      </c>
      <c r="F237" s="342" t="n">
        <v>-3.58209731698784</v>
      </c>
      <c r="G237" s="342" t="n">
        <v>-3.58574310032981</v>
      </c>
      <c r="H237" s="342" t="n">
        <v>-3.59956401250923</v>
      </c>
      <c r="I237" s="342" t="n">
        <v>-3.72755338993839</v>
      </c>
      <c r="J237" s="342" t="n">
        <v>-3.96493478979374</v>
      </c>
      <c r="K237" s="342" t="n">
        <v>-4.22761141708754</v>
      </c>
      <c r="L237" s="342" t="n">
        <v>-4.56498347397922</v>
      </c>
      <c r="M237" s="342" t="n">
        <v>-5.26324442001699</v>
      </c>
      <c r="N237" s="342" t="n">
        <v>-6.03854367195891</v>
      </c>
      <c r="O237" s="342" t="n">
        <v>-6.45547153338776</v>
      </c>
      <c r="P237" s="342" t="n">
        <v>-6.88700438944866</v>
      </c>
      <c r="Q237" s="342" t="n">
        <v>-7.22966241890796</v>
      </c>
      <c r="R237" s="342" t="n">
        <v>-7.53719339658461</v>
      </c>
      <c r="S237" s="342" t="n">
        <v>-8.04740475520357</v>
      </c>
      <c r="T237" s="342" t="n">
        <v>-8.50909011929573</v>
      </c>
      <c r="U237" s="342" t="n">
        <v>-9.02997587161608</v>
      </c>
      <c r="V237" s="342" t="n">
        <v>-9.48550906856438</v>
      </c>
      <c r="W237" s="342" t="n">
        <v>-9.84803254399351</v>
      </c>
      <c r="X237" s="342" t="n">
        <v>-10.4292686283996</v>
      </c>
      <c r="Y237" s="342" t="n">
        <v>-10.7912815276968</v>
      </c>
      <c r="Z237" s="342" t="n">
        <v>-11.1901251382204</v>
      </c>
      <c r="AA237" s="342" t="n">
        <v>-11.507491199305</v>
      </c>
      <c r="AB237" s="342" t="n">
        <v>-11.6812436852546</v>
      </c>
    </row>
    <row r="238" customFormat="false" ht="15" hidden="false" customHeight="false" outlineLevel="0" collapsed="false">
      <c r="A238" s="62" t="s">
        <v>363</v>
      </c>
      <c r="B238" s="62" t="s">
        <v>542</v>
      </c>
      <c r="C238" s="62" t="s">
        <v>543</v>
      </c>
      <c r="D238" s="62" t="s">
        <v>498</v>
      </c>
      <c r="E238" s="342" t="n">
        <v>-5.62732072131581</v>
      </c>
      <c r="F238" s="342" t="n">
        <v>-5.69036121509681</v>
      </c>
      <c r="G238" s="342" t="n">
        <v>-5.69615274511175</v>
      </c>
      <c r="H238" s="342" t="n">
        <v>-5.71810803433577</v>
      </c>
      <c r="I238" s="342" t="n">
        <v>-5.92142629311488</v>
      </c>
      <c r="J238" s="342" t="n">
        <v>-6.29851987583701</v>
      </c>
      <c r="K238" s="342" t="n">
        <v>-6.71579633702539</v>
      </c>
      <c r="L238" s="342" t="n">
        <v>-7.2517306508391</v>
      </c>
      <c r="M238" s="342" t="n">
        <v>-8.36095707707459</v>
      </c>
      <c r="N238" s="342" t="n">
        <v>-9.59256314551431</v>
      </c>
      <c r="O238" s="342" t="n">
        <v>-10.2548762884088</v>
      </c>
      <c r="P238" s="342" t="n">
        <v>-10.9403902791994</v>
      </c>
      <c r="Q238" s="342" t="n">
        <v>-11.4847216550193</v>
      </c>
      <c r="R238" s="342" t="n">
        <v>-11.9732517514835</v>
      </c>
      <c r="S238" s="342" t="n">
        <v>-12.7837509282698</v>
      </c>
      <c r="T238" s="342" t="n">
        <v>-13.5171638584403</v>
      </c>
      <c r="U238" s="342" t="n">
        <v>-14.3446199044956</v>
      </c>
      <c r="V238" s="342" t="n">
        <v>-15.0682597743034</v>
      </c>
      <c r="W238" s="342" t="n">
        <v>-15.6441485181297</v>
      </c>
      <c r="X238" s="342" t="n">
        <v>-16.5674744299731</v>
      </c>
      <c r="Y238" s="342" t="n">
        <v>-17.1425520951599</v>
      </c>
      <c r="Z238" s="342" t="n">
        <v>-17.7761373976723</v>
      </c>
      <c r="AA238" s="342" t="n">
        <v>-18.2802910722304</v>
      </c>
      <c r="AB238" s="342" t="n">
        <v>-18.5563065792311</v>
      </c>
    </row>
    <row r="239" customFormat="false" ht="15" hidden="false" customHeight="false" outlineLevel="0" collapsed="false">
      <c r="A239" s="62" t="s">
        <v>363</v>
      </c>
      <c r="B239" s="62" t="s">
        <v>550</v>
      </c>
      <c r="C239" s="62" t="s">
        <v>552</v>
      </c>
      <c r="D239" s="62" t="s">
        <v>551</v>
      </c>
      <c r="E239" s="342" t="n">
        <v>-12.396318760106</v>
      </c>
      <c r="F239" s="342" t="n">
        <v>-12.5351894757458</v>
      </c>
      <c r="G239" s="342" t="n">
        <v>-12.547947528064</v>
      </c>
      <c r="H239" s="342" t="n">
        <v>-12.5963124209091</v>
      </c>
      <c r="I239" s="342" t="n">
        <v>-13.0441983812789</v>
      </c>
      <c r="J239" s="342" t="n">
        <v>-13.8748907276573</v>
      </c>
      <c r="K239" s="342" t="n">
        <v>-14.7941011796912</v>
      </c>
      <c r="L239" s="342" t="n">
        <v>-15.9747007789548</v>
      </c>
      <c r="M239" s="342" t="n">
        <v>-18.4181947679616</v>
      </c>
      <c r="N239" s="342" t="n">
        <v>-21.1312765643177</v>
      </c>
      <c r="O239" s="342" t="n">
        <v>-22.5902737043292</v>
      </c>
      <c r="P239" s="342" t="n">
        <v>-24.10037955491</v>
      </c>
      <c r="Q239" s="342" t="n">
        <v>-25.2994768838095</v>
      </c>
      <c r="R239" s="342" t="n">
        <v>-26.3756506260907</v>
      </c>
      <c r="S239" s="342" t="n">
        <v>-28.1610839873329</v>
      </c>
      <c r="T239" s="342" t="n">
        <v>-29.7767055087326</v>
      </c>
      <c r="U239" s="342" t="n">
        <v>-31.5994928377052</v>
      </c>
      <c r="V239" s="342" t="n">
        <v>-33.1935854686226</v>
      </c>
      <c r="W239" s="342" t="n">
        <v>-34.4621999287487</v>
      </c>
      <c r="X239" s="342" t="n">
        <v>-36.4961771782273</v>
      </c>
      <c r="Y239" s="342" t="n">
        <v>-37.7630049285045</v>
      </c>
      <c r="Z239" s="342" t="n">
        <v>-39.1587180503658</v>
      </c>
      <c r="AA239" s="342" t="n">
        <v>-40.2693086783759</v>
      </c>
      <c r="AB239" s="342" t="n">
        <v>-40.877338036744</v>
      </c>
    </row>
    <row r="240" customFormat="false" ht="15" hidden="false" customHeight="false" outlineLevel="0" collapsed="false">
      <c r="A240" s="62" t="s">
        <v>363</v>
      </c>
      <c r="B240" s="62" t="s">
        <v>559</v>
      </c>
      <c r="C240" s="62" t="s">
        <v>560</v>
      </c>
      <c r="D240" s="62" t="s">
        <v>439</v>
      </c>
      <c r="E240" s="342" t="n">
        <v>-5.25747794306321</v>
      </c>
      <c r="F240" s="342" t="n">
        <v>-5.31637524463658</v>
      </c>
      <c r="G240" s="342" t="n">
        <v>-5.32178613959318</v>
      </c>
      <c r="H240" s="342" t="n">
        <v>-5.34229846766996</v>
      </c>
      <c r="I240" s="342" t="n">
        <v>-5.53225409911355</v>
      </c>
      <c r="J240" s="342" t="n">
        <v>-5.88456406895808</v>
      </c>
      <c r="K240" s="342" t="n">
        <v>-6.27441598952614</v>
      </c>
      <c r="L240" s="342" t="n">
        <v>-6.77512724686273</v>
      </c>
      <c r="M240" s="342" t="n">
        <v>-7.81145230431072</v>
      </c>
      <c r="N240" s="342" t="n">
        <v>-8.9621138820021</v>
      </c>
      <c r="O240" s="342" t="n">
        <v>-9.58089800905187</v>
      </c>
      <c r="P240" s="342" t="n">
        <v>-10.2213581613569</v>
      </c>
      <c r="Q240" s="342" t="n">
        <v>-10.729914603013</v>
      </c>
      <c r="R240" s="342" t="n">
        <v>-11.1863371767174</v>
      </c>
      <c r="S240" s="342" t="n">
        <v>-11.9435681496534</v>
      </c>
      <c r="T240" s="342" t="n">
        <v>-12.6287791931475</v>
      </c>
      <c r="U240" s="342" t="n">
        <v>-13.4018525839197</v>
      </c>
      <c r="V240" s="342" t="n">
        <v>-14.0779328790812</v>
      </c>
      <c r="W240" s="342" t="n">
        <v>-14.6159726529396</v>
      </c>
      <c r="X240" s="342" t="n">
        <v>-15.4786150819355</v>
      </c>
      <c r="Y240" s="342" t="n">
        <v>-16.0158970834421</v>
      </c>
      <c r="Z240" s="342" t="n">
        <v>-16.6078414416853</v>
      </c>
      <c r="AA240" s="342" t="n">
        <v>-17.0788607695625</v>
      </c>
      <c r="AB240" s="342" t="n">
        <v>-17.3367357889305</v>
      </c>
    </row>
    <row r="241" customFormat="false" ht="15" hidden="false" customHeight="false" outlineLevel="0" collapsed="false">
      <c r="A241" s="62" t="s">
        <v>363</v>
      </c>
      <c r="B241" s="62" t="s">
        <v>561</v>
      </c>
      <c r="C241" s="62" t="s">
        <v>563</v>
      </c>
      <c r="D241" s="62" t="s">
        <v>562</v>
      </c>
      <c r="E241" s="342" t="n">
        <v>-9.57312958036191</v>
      </c>
      <c r="F241" s="342" t="n">
        <v>-9.68037330178151</v>
      </c>
      <c r="G241" s="342" t="n">
        <v>-9.69022578221533</v>
      </c>
      <c r="H241" s="342" t="n">
        <v>-9.72757585325708</v>
      </c>
      <c r="I241" s="342" t="n">
        <v>-10.073458402651</v>
      </c>
      <c r="J241" s="342" t="n">
        <v>-10.714965419951</v>
      </c>
      <c r="K241" s="342" t="n">
        <v>-11.424831061456</v>
      </c>
      <c r="L241" s="342" t="n">
        <v>-12.3365559989146</v>
      </c>
      <c r="M241" s="342" t="n">
        <v>-14.2235585065362</v>
      </c>
      <c r="N241" s="342" t="n">
        <v>-16.3187517732844</v>
      </c>
      <c r="O241" s="342" t="n">
        <v>-17.445470837952</v>
      </c>
      <c r="P241" s="342" t="n">
        <v>-18.6116589029279</v>
      </c>
      <c r="Q241" s="342" t="n">
        <v>-19.5376688201593</v>
      </c>
      <c r="R241" s="342" t="n">
        <v>-20.3687502795194</v>
      </c>
      <c r="S241" s="342" t="n">
        <v>-21.7475616230352</v>
      </c>
      <c r="T241" s="342" t="n">
        <v>-22.9952347812115</v>
      </c>
      <c r="U241" s="342" t="n">
        <v>-24.4028929445247</v>
      </c>
      <c r="V241" s="342" t="n">
        <v>-25.6339402912567</v>
      </c>
      <c r="W241" s="342" t="n">
        <v>-26.6136352191891</v>
      </c>
      <c r="X241" s="342" t="n">
        <v>-28.1843860323603</v>
      </c>
      <c r="Y241" s="342" t="n">
        <v>-29.1627011631741</v>
      </c>
      <c r="Z241" s="342" t="n">
        <v>-30.2405487751272</v>
      </c>
      <c r="AA241" s="342" t="n">
        <v>-31.0982088755508</v>
      </c>
      <c r="AB241" s="342" t="n">
        <v>-31.5677630995882</v>
      </c>
    </row>
    <row r="242" customFormat="false" ht="15" hidden="false" customHeight="false" outlineLevel="0" collapsed="false">
      <c r="A242" s="62" t="s">
        <v>363</v>
      </c>
      <c r="B242" s="62" t="s">
        <v>564</v>
      </c>
      <c r="C242" s="62" t="s">
        <v>565</v>
      </c>
      <c r="D242" s="62" t="s">
        <v>420</v>
      </c>
      <c r="E242" s="342" t="n">
        <v>-1.6276809635811</v>
      </c>
      <c r="F242" s="342" t="n">
        <v>-1.64591518493504</v>
      </c>
      <c r="G242" s="342" t="n">
        <v>-1.64759036280781</v>
      </c>
      <c r="H242" s="342" t="n">
        <v>-1.65394084611765</v>
      </c>
      <c r="I242" s="342" t="n">
        <v>-1.7127498736731</v>
      </c>
      <c r="J242" s="342" t="n">
        <v>-1.82182274804481</v>
      </c>
      <c r="K242" s="342" t="n">
        <v>-1.94251836609517</v>
      </c>
      <c r="L242" s="342" t="n">
        <v>-2.09753531350678</v>
      </c>
      <c r="M242" s="342" t="n">
        <v>-2.41837480848094</v>
      </c>
      <c r="N242" s="342" t="n">
        <v>-2.77461214619599</v>
      </c>
      <c r="O242" s="342" t="n">
        <v>-2.96618368583392</v>
      </c>
      <c r="P242" s="342" t="n">
        <v>-3.1644659818566</v>
      </c>
      <c r="Q242" s="342" t="n">
        <v>-3.32191174728913</v>
      </c>
      <c r="R242" s="342" t="n">
        <v>-3.46321720641093</v>
      </c>
      <c r="S242" s="342" t="n">
        <v>-3.69765098873581</v>
      </c>
      <c r="T242" s="342" t="n">
        <v>-3.90978786950055</v>
      </c>
      <c r="U242" s="342" t="n">
        <v>-4.14912636130939</v>
      </c>
      <c r="V242" s="342" t="n">
        <v>-4.35843642179923</v>
      </c>
      <c r="W242" s="342" t="n">
        <v>-4.52501003504935</v>
      </c>
      <c r="X242" s="342" t="n">
        <v>-4.79207851831454</v>
      </c>
      <c r="Y242" s="342" t="n">
        <v>-4.95841753017494</v>
      </c>
      <c r="Z242" s="342" t="n">
        <v>-5.14167965202236</v>
      </c>
      <c r="AA242" s="342" t="n">
        <v>-5.28750417126278</v>
      </c>
      <c r="AB242" s="342" t="n">
        <v>-5.36734059940459</v>
      </c>
    </row>
    <row r="243" customFormat="false" ht="15" hidden="false" customHeight="false" outlineLevel="0" collapsed="false">
      <c r="A243" s="62" t="s">
        <v>363</v>
      </c>
      <c r="B243" s="62" t="s">
        <v>566</v>
      </c>
      <c r="C243" s="62" t="s">
        <v>567</v>
      </c>
      <c r="D243" s="62" t="s">
        <v>395</v>
      </c>
      <c r="E243" s="342" t="n">
        <v>-17.8201634129544</v>
      </c>
      <c r="F243" s="342" t="n">
        <v>-18.0197951660471</v>
      </c>
      <c r="G243" s="342" t="n">
        <v>-18.0381353347327</v>
      </c>
      <c r="H243" s="342" t="n">
        <v>-18.107661644166</v>
      </c>
      <c r="I243" s="342" t="n">
        <v>-18.7515141586596</v>
      </c>
      <c r="J243" s="342" t="n">
        <v>-19.9456649097676</v>
      </c>
      <c r="K243" s="342" t="n">
        <v>-21.2670636881578</v>
      </c>
      <c r="L243" s="342" t="n">
        <v>-22.9642189639525</v>
      </c>
      <c r="M243" s="342" t="n">
        <v>-26.4768312987372</v>
      </c>
      <c r="N243" s="342" t="n">
        <v>-30.3769860059049</v>
      </c>
      <c r="O243" s="342" t="n">
        <v>-32.474347969338</v>
      </c>
      <c r="P243" s="342" t="n">
        <v>-34.6451805809365</v>
      </c>
      <c r="Q243" s="342" t="n">
        <v>-36.368927022323</v>
      </c>
      <c r="R243" s="342" t="n">
        <v>-37.9159662941671</v>
      </c>
      <c r="S243" s="342" t="n">
        <v>-40.4825923124226</v>
      </c>
      <c r="T243" s="342" t="n">
        <v>-42.8051075753798</v>
      </c>
      <c r="U243" s="342" t="n">
        <v>-45.4254312938929</v>
      </c>
      <c r="V243" s="342" t="n">
        <v>-47.7169979862366</v>
      </c>
      <c r="W243" s="342" t="n">
        <v>-49.5406778564444</v>
      </c>
      <c r="X243" s="342" t="n">
        <v>-52.4645948406209</v>
      </c>
      <c r="Y243" s="342" t="n">
        <v>-54.2857062498126</v>
      </c>
      <c r="Z243" s="342" t="n">
        <v>-56.292095113353</v>
      </c>
      <c r="AA243" s="342" t="n">
        <v>-57.8886099222272</v>
      </c>
      <c r="AB243" s="342" t="n">
        <v>-58.7626744518409</v>
      </c>
    </row>
    <row r="244" customFormat="false" ht="15" hidden="false" customHeight="false" outlineLevel="0" collapsed="false">
      <c r="A244" s="62" t="s">
        <v>363</v>
      </c>
      <c r="B244" s="62" t="s">
        <v>570</v>
      </c>
      <c r="C244" s="62" t="s">
        <v>571</v>
      </c>
      <c r="D244" s="62" t="s">
        <v>491</v>
      </c>
      <c r="E244" s="342" t="n">
        <v>-0.328875198604928</v>
      </c>
      <c r="F244" s="342" t="n">
        <v>-0.332559448346346</v>
      </c>
      <c r="G244" s="342" t="n">
        <v>-0.332897920361398</v>
      </c>
      <c r="H244" s="342" t="n">
        <v>-0.334181044331323</v>
      </c>
      <c r="I244" s="342" t="n">
        <v>-0.346063490000841</v>
      </c>
      <c r="J244" s="342" t="n">
        <v>-0.36810181570718</v>
      </c>
      <c r="K244" s="342" t="n">
        <v>-0.3924885329111</v>
      </c>
      <c r="L244" s="342" t="n">
        <v>-0.423809922365062</v>
      </c>
      <c r="M244" s="342" t="n">
        <v>-0.488635987786251</v>
      </c>
      <c r="N244" s="342" t="n">
        <v>-0.560614236480496</v>
      </c>
      <c r="O244" s="342" t="n">
        <v>-0.599321532047104</v>
      </c>
      <c r="P244" s="342" t="n">
        <v>-0.639384745258635</v>
      </c>
      <c r="Q244" s="342" t="n">
        <v>-0.671196880765956</v>
      </c>
      <c r="R244" s="342" t="n">
        <v>-0.699747844973584</v>
      </c>
      <c r="S244" s="342" t="n">
        <v>-0.747115516186113</v>
      </c>
      <c r="T244" s="342" t="n">
        <v>-0.789978067480832</v>
      </c>
      <c r="U244" s="342" t="n">
        <v>-0.838336742054418</v>
      </c>
      <c r="V244" s="342" t="n">
        <v>-0.880628130387765</v>
      </c>
      <c r="W244" s="342" t="n">
        <v>-0.914284560219965</v>
      </c>
      <c r="X244" s="342" t="n">
        <v>-0.968246118068325</v>
      </c>
      <c r="Y244" s="342" t="n">
        <v>-1.001855146364</v>
      </c>
      <c r="Z244" s="342" t="n">
        <v>-1.03888351252903</v>
      </c>
      <c r="AA244" s="342" t="n">
        <v>-1.06834755910801</v>
      </c>
      <c r="AB244" s="342" t="n">
        <v>-1.08447862026097</v>
      </c>
    </row>
    <row r="245" customFormat="false" ht="15" hidden="false" customHeight="false" outlineLevel="0" collapsed="false">
      <c r="A245" s="62" t="s">
        <v>363</v>
      </c>
      <c r="B245" s="62" t="s">
        <v>580</v>
      </c>
      <c r="C245" s="62" t="s">
        <v>582</v>
      </c>
      <c r="D245" s="62" t="s">
        <v>581</v>
      </c>
      <c r="E245" s="342" t="n">
        <v>-5.7292331288285</v>
      </c>
      <c r="F245" s="342" t="n">
        <v>-5.79341530420367</v>
      </c>
      <c r="G245" s="342" t="n">
        <v>-5.79931172050398</v>
      </c>
      <c r="H245" s="342" t="n">
        <v>-5.82166462637245</v>
      </c>
      <c r="I245" s="342" t="n">
        <v>-6.02866503768375</v>
      </c>
      <c r="J245" s="342" t="n">
        <v>-6.41258789436697</v>
      </c>
      <c r="K245" s="342" t="n">
        <v>-6.83742135307942</v>
      </c>
      <c r="L245" s="342" t="n">
        <v>-7.38306159248264</v>
      </c>
      <c r="M245" s="342" t="n">
        <v>-8.51237643044596</v>
      </c>
      <c r="N245" s="342" t="n">
        <v>-9.7662872413658</v>
      </c>
      <c r="O245" s="342" t="n">
        <v>-10.4405950670342</v>
      </c>
      <c r="P245" s="342" t="n">
        <v>-11.1385239146715</v>
      </c>
      <c r="Q245" s="342" t="n">
        <v>-11.692713289305</v>
      </c>
      <c r="R245" s="342" t="n">
        <v>-12.1900908072578</v>
      </c>
      <c r="S245" s="342" t="n">
        <v>-13.0152683587954</v>
      </c>
      <c r="T245" s="342" t="n">
        <v>-13.7619636094726</v>
      </c>
      <c r="U245" s="342" t="n">
        <v>-14.6044051240912</v>
      </c>
      <c r="V245" s="342" t="n">
        <v>-15.3411503214529</v>
      </c>
      <c r="W245" s="342" t="n">
        <v>-15.9274685771642</v>
      </c>
      <c r="X245" s="342" t="n">
        <v>-16.8675161885969</v>
      </c>
      <c r="Y245" s="342" t="n">
        <v>-17.4530086767995</v>
      </c>
      <c r="Z245" s="342" t="n">
        <v>-18.0980683925792</v>
      </c>
      <c r="AA245" s="342" t="n">
        <v>-18.6113524361486</v>
      </c>
      <c r="AB245" s="342" t="n">
        <v>-18.8923666638944</v>
      </c>
    </row>
    <row r="246" customFormat="false" ht="15" hidden="false" customHeight="false" outlineLevel="0" collapsed="false">
      <c r="A246" s="62" t="s">
        <v>363</v>
      </c>
      <c r="B246" s="62" t="s">
        <v>585</v>
      </c>
      <c r="C246" s="62" t="s">
        <v>586</v>
      </c>
      <c r="D246" s="62" t="s">
        <v>446</v>
      </c>
      <c r="E246" s="342" t="n">
        <v>-8.90172407808768</v>
      </c>
      <c r="F246" s="342" t="n">
        <v>-9.00144632765828</v>
      </c>
      <c r="G246" s="342" t="n">
        <v>-9.01060781049108</v>
      </c>
      <c r="H246" s="342" t="n">
        <v>-9.04533835747884</v>
      </c>
      <c r="I246" s="342" t="n">
        <v>-9.36696264891706</v>
      </c>
      <c r="J246" s="342" t="n">
        <v>-9.96347796966193</v>
      </c>
      <c r="K246" s="342" t="n">
        <v>-10.6235576249248</v>
      </c>
      <c r="L246" s="342" t="n">
        <v>-11.4713392996884</v>
      </c>
      <c r="M246" s="342" t="n">
        <v>-13.2259980574645</v>
      </c>
      <c r="N246" s="342" t="n">
        <v>-15.1742462446738</v>
      </c>
      <c r="O246" s="342" t="n">
        <v>-16.2219435669545</v>
      </c>
      <c r="P246" s="342" t="n">
        <v>-17.3063417557004</v>
      </c>
      <c r="Q246" s="342" t="n">
        <v>-18.1674065420454</v>
      </c>
      <c r="R246" s="342" t="n">
        <v>-18.9402006190015</v>
      </c>
      <c r="S246" s="342" t="n">
        <v>-20.2223098845957</v>
      </c>
      <c r="T246" s="342" t="n">
        <v>-21.382478260098</v>
      </c>
      <c r="U246" s="342" t="n">
        <v>-22.6914111916847</v>
      </c>
      <c r="V246" s="342" t="n">
        <v>-23.8361197967107</v>
      </c>
      <c r="W246" s="342" t="n">
        <v>-24.7471044288467</v>
      </c>
      <c r="X246" s="342" t="n">
        <v>-26.2076916085048</v>
      </c>
      <c r="Y246" s="342" t="n">
        <v>-27.1173932147368</v>
      </c>
      <c r="Z246" s="342" t="n">
        <v>-28.1196466533108</v>
      </c>
      <c r="AA246" s="342" t="n">
        <v>-28.9171552948336</v>
      </c>
      <c r="AB246" s="342" t="n">
        <v>-29.3537776247617</v>
      </c>
    </row>
    <row r="247" customFormat="false" ht="15" hidden="false" customHeight="false" outlineLevel="0" collapsed="false">
      <c r="A247" s="62" t="s">
        <v>363</v>
      </c>
      <c r="B247" s="62" t="s">
        <v>587</v>
      </c>
      <c r="C247" s="62" t="s">
        <v>589</v>
      </c>
      <c r="D247" s="62" t="s">
        <v>588</v>
      </c>
      <c r="E247" s="342" t="n">
        <v>-10.9253633835801</v>
      </c>
      <c r="F247" s="342" t="n">
        <v>-11.0477556083255</v>
      </c>
      <c r="G247" s="342" t="n">
        <v>-11.0589997817241</v>
      </c>
      <c r="H247" s="342" t="n">
        <v>-11.1016256644209</v>
      </c>
      <c r="I247" s="342" t="n">
        <v>-11.4963651807353</v>
      </c>
      <c r="J247" s="342" t="n">
        <v>-12.2284870243064</v>
      </c>
      <c r="K247" s="342" t="n">
        <v>-13.0386233566162</v>
      </c>
      <c r="L247" s="342" t="n">
        <v>-14.0791322271991</v>
      </c>
      <c r="M247" s="342" t="n">
        <v>-16.2326796046194</v>
      </c>
      <c r="N247" s="342" t="n">
        <v>-18.6238253220045</v>
      </c>
      <c r="O247" s="342" t="n">
        <v>-19.9096968971634</v>
      </c>
      <c r="P247" s="342" t="n">
        <v>-21.2406125895189</v>
      </c>
      <c r="Q247" s="342" t="n">
        <v>-22.2974242369143</v>
      </c>
      <c r="R247" s="342" t="n">
        <v>-23.2458984917171</v>
      </c>
      <c r="S247" s="342" t="n">
        <v>-24.819471150361</v>
      </c>
      <c r="T247" s="342" t="n">
        <v>-26.2433819543031</v>
      </c>
      <c r="U247" s="342" t="n">
        <v>-27.8498761341801</v>
      </c>
      <c r="V247" s="342" t="n">
        <v>-29.2548126800124</v>
      </c>
      <c r="W247" s="342" t="n">
        <v>-30.3728925099009</v>
      </c>
      <c r="X247" s="342" t="n">
        <v>-32.165516674746</v>
      </c>
      <c r="Y247" s="342" t="n">
        <v>-33.282021806957</v>
      </c>
      <c r="Z247" s="342" t="n">
        <v>-34.5121186873824</v>
      </c>
      <c r="AA247" s="342" t="n">
        <v>-35.4909258975081</v>
      </c>
      <c r="AB247" s="342" t="n">
        <v>-36.0268060903791</v>
      </c>
    </row>
    <row r="248" customFormat="false" ht="15" hidden="false" customHeight="false" outlineLevel="0" collapsed="false">
      <c r="A248" s="62" t="s">
        <v>363</v>
      </c>
      <c r="B248" s="62" t="s">
        <v>594</v>
      </c>
      <c r="C248" s="62" t="s">
        <v>596</v>
      </c>
      <c r="D248" s="62" t="s">
        <v>595</v>
      </c>
      <c r="E248" s="342" t="n">
        <v>-7.86315391371765</v>
      </c>
      <c r="F248" s="342" t="n">
        <v>-7.95124150103413</v>
      </c>
      <c r="G248" s="342" t="n">
        <v>-7.9593341074731</v>
      </c>
      <c r="H248" s="342" t="n">
        <v>-7.99001261807135</v>
      </c>
      <c r="I248" s="342" t="n">
        <v>-8.27411278605953</v>
      </c>
      <c r="J248" s="342" t="n">
        <v>-8.80103226118161</v>
      </c>
      <c r="K248" s="342" t="n">
        <v>-9.3840999769539</v>
      </c>
      <c r="L248" s="342" t="n">
        <v>-10.1329703907544</v>
      </c>
      <c r="M248" s="342" t="n">
        <v>-11.6829119253846</v>
      </c>
      <c r="N248" s="342" t="n">
        <v>-13.4038566798797</v>
      </c>
      <c r="O248" s="342" t="n">
        <v>-14.3293184474897</v>
      </c>
      <c r="P248" s="342" t="n">
        <v>-15.2871991666703</v>
      </c>
      <c r="Q248" s="342" t="n">
        <v>-16.0478029424467</v>
      </c>
      <c r="R248" s="342" t="n">
        <v>-16.7304346121559</v>
      </c>
      <c r="S248" s="342" t="n">
        <v>-17.8629593232269</v>
      </c>
      <c r="T248" s="342" t="n">
        <v>-18.8877700702662</v>
      </c>
      <c r="U248" s="342" t="n">
        <v>-20.0439889120897</v>
      </c>
      <c r="V248" s="342" t="n">
        <v>-21.0551435905226</v>
      </c>
      <c r="W248" s="342" t="n">
        <v>-21.8598430299435</v>
      </c>
      <c r="X248" s="342" t="n">
        <v>-23.1500225162214</v>
      </c>
      <c r="Y248" s="342" t="n">
        <v>-23.9535886212376</v>
      </c>
      <c r="Z248" s="342" t="n">
        <v>-24.838908473766</v>
      </c>
      <c r="AA248" s="342" t="n">
        <v>-25.5433712430906</v>
      </c>
      <c r="AB248" s="342" t="n">
        <v>-25.9290525506973</v>
      </c>
    </row>
    <row r="249" customFormat="false" ht="15" hidden="false" customHeight="false" outlineLevel="0" collapsed="false">
      <c r="A249" s="62" t="s">
        <v>363</v>
      </c>
      <c r="B249" s="62" t="s">
        <v>615</v>
      </c>
      <c r="C249" s="62" t="s">
        <v>616</v>
      </c>
      <c r="D249" s="62" t="s">
        <v>461</v>
      </c>
      <c r="E249" s="342" t="n">
        <v>-3.58426478882089</v>
      </c>
      <c r="F249" s="342" t="n">
        <v>-3.62441779116768</v>
      </c>
      <c r="G249" s="342" t="n">
        <v>-3.62810664739855</v>
      </c>
      <c r="H249" s="342" t="n">
        <v>-3.64209084591703</v>
      </c>
      <c r="I249" s="342" t="n">
        <v>-3.77159234617912</v>
      </c>
      <c r="J249" s="342" t="n">
        <v>-4.01177827436364</v>
      </c>
      <c r="K249" s="342" t="n">
        <v>-4.27755827893598</v>
      </c>
      <c r="L249" s="342" t="n">
        <v>-4.61891619778483</v>
      </c>
      <c r="M249" s="342" t="n">
        <v>-5.32542670594293</v>
      </c>
      <c r="N249" s="342" t="n">
        <v>-6.10988568445561</v>
      </c>
      <c r="O249" s="342" t="n">
        <v>-6.53173931512887</v>
      </c>
      <c r="P249" s="342" t="n">
        <v>-6.96837049026838</v>
      </c>
      <c r="Q249" s="342" t="n">
        <v>-7.31507683249112</v>
      </c>
      <c r="R249" s="342" t="n">
        <v>-7.62624111648208</v>
      </c>
      <c r="S249" s="342" t="n">
        <v>-8.1424803366352</v>
      </c>
      <c r="T249" s="342" t="n">
        <v>-8.60962025480594</v>
      </c>
      <c r="U249" s="342" t="n">
        <v>-9.13665998064544</v>
      </c>
      <c r="V249" s="342" t="n">
        <v>-9.59757504726213</v>
      </c>
      <c r="W249" s="342" t="n">
        <v>-9.96438153457614</v>
      </c>
      <c r="X249" s="342" t="n">
        <v>-10.5524845978848</v>
      </c>
      <c r="Y249" s="342" t="n">
        <v>-10.9187744768957</v>
      </c>
      <c r="Z249" s="342" t="n">
        <v>-11.3223302013647</v>
      </c>
      <c r="AA249" s="342" t="n">
        <v>-11.6434457647674</v>
      </c>
      <c r="AB249" s="342" t="n">
        <v>-11.8192510390542</v>
      </c>
    </row>
    <row r="250" customFormat="false" ht="15" hidden="false" customHeight="false" outlineLevel="0" collapsed="false">
      <c r="A250" s="62" t="s">
        <v>363</v>
      </c>
      <c r="B250" s="62" t="s">
        <v>617</v>
      </c>
      <c r="C250" s="62" t="s">
        <v>618</v>
      </c>
      <c r="D250" s="62" t="s">
        <v>527</v>
      </c>
      <c r="E250" s="342" t="n">
        <v>-2.7877089713524</v>
      </c>
      <c r="F250" s="342" t="n">
        <v>-2.8189384958055</v>
      </c>
      <c r="G250" s="342" t="n">
        <v>-2.82180755214333</v>
      </c>
      <c r="H250" s="342" t="n">
        <v>-2.83268394603832</v>
      </c>
      <c r="I250" s="342" t="n">
        <v>-2.93340543715421</v>
      </c>
      <c r="J250" s="342" t="n">
        <v>-3.1202131944608</v>
      </c>
      <c r="K250" s="342" t="n">
        <v>-3.32692708051722</v>
      </c>
      <c r="L250" s="342" t="n">
        <v>-3.59242268111713</v>
      </c>
      <c r="M250" s="342" t="n">
        <v>-4.14192049949539</v>
      </c>
      <c r="N250" s="342" t="n">
        <v>-4.75204376351271</v>
      </c>
      <c r="O250" s="342" t="n">
        <v>-5.08014596022912</v>
      </c>
      <c r="P250" s="342" t="n">
        <v>-5.4197415860615</v>
      </c>
      <c r="Q250" s="342" t="n">
        <v>-5.68939699312115</v>
      </c>
      <c r="R250" s="342" t="n">
        <v>-5.93140909801684</v>
      </c>
      <c r="S250" s="342" t="n">
        <v>-6.33292092545587</v>
      </c>
      <c r="T250" s="342" t="n">
        <v>-6.69624512650905</v>
      </c>
      <c r="U250" s="342" t="n">
        <v>-7.10615718896724</v>
      </c>
      <c r="V250" s="342" t="n">
        <v>-7.46463993004328</v>
      </c>
      <c r="W250" s="342" t="n">
        <v>-7.74992848869687</v>
      </c>
      <c r="X250" s="342" t="n">
        <v>-8.20733336312991</v>
      </c>
      <c r="Y250" s="342" t="n">
        <v>-8.49222012289694</v>
      </c>
      <c r="Z250" s="342" t="n">
        <v>-8.80609088296232</v>
      </c>
      <c r="AA250" s="342" t="n">
        <v>-9.05584272599875</v>
      </c>
      <c r="AB250" s="342" t="n">
        <v>-9.19257758494923</v>
      </c>
    </row>
    <row r="251" customFormat="false" ht="15" hidden="false" customHeight="false" outlineLevel="0" collapsed="false">
      <c r="A251" s="62" t="s">
        <v>363</v>
      </c>
      <c r="B251" s="62" t="s">
        <v>637</v>
      </c>
      <c r="C251" s="62" t="s">
        <v>638</v>
      </c>
      <c r="D251" s="62" t="s">
        <v>395</v>
      </c>
      <c r="E251" s="342" t="n">
        <v>-3.96355668138987</v>
      </c>
      <c r="F251" s="342" t="n">
        <v>-4.00795873037516</v>
      </c>
      <c r="G251" s="342" t="n">
        <v>-4.01203794651069</v>
      </c>
      <c r="H251" s="342" t="n">
        <v>-4.02750197239535</v>
      </c>
      <c r="I251" s="342" t="n">
        <v>-4.17070750180119</v>
      </c>
      <c r="J251" s="342" t="n">
        <v>-4.43631023946745</v>
      </c>
      <c r="K251" s="342" t="n">
        <v>-4.73021545433553</v>
      </c>
      <c r="L251" s="342" t="n">
        <v>-5.10769634364331</v>
      </c>
      <c r="M251" s="342" t="n">
        <v>-5.88897077789163</v>
      </c>
      <c r="N251" s="342" t="n">
        <v>-6.75644229820391</v>
      </c>
      <c r="O251" s="342" t="n">
        <v>-7.22293706768593</v>
      </c>
      <c r="P251" s="342" t="n">
        <v>-7.70577316197367</v>
      </c>
      <c r="Q251" s="342" t="n">
        <v>-8.08916845226673</v>
      </c>
      <c r="R251" s="342" t="n">
        <v>-8.43326057421847</v>
      </c>
      <c r="S251" s="342" t="n">
        <v>-9.00412894773127</v>
      </c>
      <c r="T251" s="342" t="n">
        <v>-9.52070226273422</v>
      </c>
      <c r="U251" s="342" t="n">
        <v>-10.1035140664894</v>
      </c>
      <c r="V251" s="342" t="n">
        <v>-10.6132038074761</v>
      </c>
      <c r="W251" s="342" t="n">
        <v>-11.018826268212</v>
      </c>
      <c r="X251" s="342" t="n">
        <v>-11.6691632168641</v>
      </c>
      <c r="Y251" s="342" t="n">
        <v>-12.0742144010867</v>
      </c>
      <c r="Z251" s="342" t="n">
        <v>-12.5204749544423</v>
      </c>
      <c r="AA251" s="342" t="n">
        <v>-12.8755714140545</v>
      </c>
      <c r="AB251" s="342" t="n">
        <v>-13.0699806473501</v>
      </c>
    </row>
    <row r="252" customFormat="false" ht="15" hidden="false" customHeight="false" outlineLevel="0" collapsed="false">
      <c r="A252" s="62" t="s">
        <v>363</v>
      </c>
      <c r="B252" s="62" t="s">
        <v>641</v>
      </c>
      <c r="C252" s="62" t="s">
        <v>643</v>
      </c>
      <c r="D252" s="62" t="s">
        <v>642</v>
      </c>
      <c r="E252" s="342" t="n">
        <v>-6.89228386061512</v>
      </c>
      <c r="F252" s="342" t="n">
        <v>-6.96949520138804</v>
      </c>
      <c r="G252" s="342" t="n">
        <v>-6.9765886070827</v>
      </c>
      <c r="H252" s="342" t="n">
        <v>-7.00347921685382</v>
      </c>
      <c r="I252" s="342" t="n">
        <v>-7.25250130444223</v>
      </c>
      <c r="J252" s="342" t="n">
        <v>-7.71436160046061</v>
      </c>
      <c r="K252" s="342" t="n">
        <v>-8.22543746787462</v>
      </c>
      <c r="L252" s="342" t="n">
        <v>-8.88184423841041</v>
      </c>
      <c r="M252" s="342" t="n">
        <v>-10.2404132224656</v>
      </c>
      <c r="N252" s="342" t="n">
        <v>-11.7488715187892</v>
      </c>
      <c r="O252" s="342" t="n">
        <v>-12.5600657640636</v>
      </c>
      <c r="P252" s="342" t="n">
        <v>-13.3996761664093</v>
      </c>
      <c r="Q252" s="342" t="n">
        <v>-14.066367571109</v>
      </c>
      <c r="R252" s="342" t="n">
        <v>-14.6647141495314</v>
      </c>
      <c r="S252" s="342" t="n">
        <v>-15.6574051070676</v>
      </c>
      <c r="T252" s="342" t="n">
        <v>-16.5556816319212</v>
      </c>
      <c r="U252" s="342" t="n">
        <v>-17.5691411864821</v>
      </c>
      <c r="V252" s="342" t="n">
        <v>-18.4554477687036</v>
      </c>
      <c r="W252" s="342" t="n">
        <v>-19.1607903093463</v>
      </c>
      <c r="X252" s="342" t="n">
        <v>-20.2916702778862</v>
      </c>
      <c r="Y252" s="342" t="n">
        <v>-20.9960194178514</v>
      </c>
      <c r="Z252" s="342" t="n">
        <v>-21.7720281031727</v>
      </c>
      <c r="AA252" s="342" t="n">
        <v>-22.3895102774629</v>
      </c>
      <c r="AB252" s="342" t="n">
        <v>-22.7275711981732</v>
      </c>
    </row>
    <row r="253" customFormat="false" ht="15" hidden="false" customHeight="false" outlineLevel="0" collapsed="false">
      <c r="A253" s="62" t="s">
        <v>363</v>
      </c>
      <c r="B253" s="62" t="s">
        <v>650</v>
      </c>
      <c r="C253" s="62" t="s">
        <v>652</v>
      </c>
      <c r="D253" s="62" t="s">
        <v>651</v>
      </c>
      <c r="E253" s="342" t="n">
        <v>-3.92569578524362</v>
      </c>
      <c r="F253" s="342" t="n">
        <v>-3.96967369462389</v>
      </c>
      <c r="G253" s="342" t="n">
        <v>-3.97371394505491</v>
      </c>
      <c r="H253" s="342" t="n">
        <v>-3.98903025465213</v>
      </c>
      <c r="I253" s="342" t="n">
        <v>-4.13086784861205</v>
      </c>
      <c r="J253" s="342" t="n">
        <v>-4.39393348173426</v>
      </c>
      <c r="K253" s="342" t="n">
        <v>-4.68503123963593</v>
      </c>
      <c r="L253" s="342" t="n">
        <v>-5.05890633599154</v>
      </c>
      <c r="M253" s="342" t="n">
        <v>-5.83271783919218</v>
      </c>
      <c r="N253" s="342" t="n">
        <v>-6.691903052084</v>
      </c>
      <c r="O253" s="342" t="n">
        <v>-7.15394174551115</v>
      </c>
      <c r="P253" s="342" t="n">
        <v>-7.63216566727533</v>
      </c>
      <c r="Q253" s="342" t="n">
        <v>-8.01189866876174</v>
      </c>
      <c r="R253" s="342" t="n">
        <v>-8.35270393571399</v>
      </c>
      <c r="S253" s="342" t="n">
        <v>-8.91811923010112</v>
      </c>
      <c r="T253" s="342" t="n">
        <v>-9.42975810611318</v>
      </c>
      <c r="U253" s="342" t="n">
        <v>-10.0070027440755</v>
      </c>
      <c r="V253" s="342" t="n">
        <v>-10.5118237997118</v>
      </c>
      <c r="W253" s="342" t="n">
        <v>-10.9135716520858</v>
      </c>
      <c r="X253" s="342" t="n">
        <v>-11.557696417678</v>
      </c>
      <c r="Y253" s="342" t="n">
        <v>-11.9588784505165</v>
      </c>
      <c r="Z253" s="342" t="n">
        <v>-12.4008762101686</v>
      </c>
      <c r="AA253" s="342" t="n">
        <v>-12.752580698564</v>
      </c>
      <c r="AB253" s="342" t="n">
        <v>-12.9451328856804</v>
      </c>
    </row>
    <row r="254" customFormat="false" ht="15" hidden="false" customHeight="false" outlineLevel="0" collapsed="false">
      <c r="A254" s="62" t="s">
        <v>363</v>
      </c>
      <c r="B254" s="62" t="s">
        <v>659</v>
      </c>
      <c r="C254" s="62" t="s">
        <v>660</v>
      </c>
      <c r="D254" s="62" t="s">
        <v>483</v>
      </c>
      <c r="E254" s="342" t="n">
        <v>-6.37778747912181</v>
      </c>
      <c r="F254" s="342" t="n">
        <v>-6.44923513455598</v>
      </c>
      <c r="G254" s="342" t="n">
        <v>-6.45579903049217</v>
      </c>
      <c r="H254" s="342" t="n">
        <v>-6.48068230543739</v>
      </c>
      <c r="I254" s="342" t="n">
        <v>-6.7111153497468</v>
      </c>
      <c r="J254" s="342" t="n">
        <v>-7.13849861959179</v>
      </c>
      <c r="K254" s="342" t="n">
        <v>-7.61142360846238</v>
      </c>
      <c r="L254" s="342" t="n">
        <v>-8.21883081440418</v>
      </c>
      <c r="M254" s="342" t="n">
        <v>-9.47598510915735</v>
      </c>
      <c r="N254" s="342" t="n">
        <v>-10.8718397532247</v>
      </c>
      <c r="O254" s="342" t="n">
        <v>-11.6224798320832</v>
      </c>
      <c r="P254" s="342" t="n">
        <v>-12.3994148538719</v>
      </c>
      <c r="Q254" s="342" t="n">
        <v>-13.0163389648519</v>
      </c>
      <c r="R254" s="342" t="n">
        <v>-13.5700200658066</v>
      </c>
      <c r="S254" s="342" t="n">
        <v>-14.4886084593854</v>
      </c>
      <c r="T254" s="342" t="n">
        <v>-15.3198302849603</v>
      </c>
      <c r="U254" s="342" t="n">
        <v>-16.2576369377898</v>
      </c>
      <c r="V254" s="342" t="n">
        <v>-17.0777823550522</v>
      </c>
      <c r="W254" s="342" t="n">
        <v>-17.7304723653853</v>
      </c>
      <c r="X254" s="342" t="n">
        <v>-18.7769342130986</v>
      </c>
      <c r="Y254" s="342" t="n">
        <v>-19.4287049782973</v>
      </c>
      <c r="Z254" s="342" t="n">
        <v>-20.1467860348849</v>
      </c>
      <c r="AA254" s="342" t="n">
        <v>-20.7181742944824</v>
      </c>
      <c r="AB254" s="342" t="n">
        <v>-21.0309995859082</v>
      </c>
    </row>
    <row r="255" customFormat="false" ht="15" hidden="false" customHeight="false" outlineLevel="0" collapsed="false">
      <c r="A255" s="62" t="s">
        <v>363</v>
      </c>
      <c r="B255" s="62" t="s">
        <v>661</v>
      </c>
      <c r="C255" s="62" t="s">
        <v>662</v>
      </c>
      <c r="D255" s="62" t="s">
        <v>409</v>
      </c>
      <c r="E255" s="342" t="n">
        <v>-7.05095632688984</v>
      </c>
      <c r="F255" s="342" t="n">
        <v>-7.12994520818671</v>
      </c>
      <c r="G255" s="342" t="n">
        <v>-7.13720191652511</v>
      </c>
      <c r="H255" s="342" t="n">
        <v>-7.16471159530997</v>
      </c>
      <c r="I255" s="342" t="n">
        <v>-7.41946660823832</v>
      </c>
      <c r="J255" s="342" t="n">
        <v>-7.89195973855744</v>
      </c>
      <c r="K255" s="342" t="n">
        <v>-8.41480146906938</v>
      </c>
      <c r="L255" s="342" t="n">
        <v>-9.08631987506109</v>
      </c>
      <c r="M255" s="342" t="n">
        <v>-10.4761655005988</v>
      </c>
      <c r="N255" s="342" t="n">
        <v>-12.0193511533388</v>
      </c>
      <c r="O255" s="342" t="n">
        <v>-12.8492205132963</v>
      </c>
      <c r="P255" s="342" t="n">
        <v>-13.7081602201142</v>
      </c>
      <c r="Q255" s="342" t="n">
        <v>-14.3902000305916</v>
      </c>
      <c r="R255" s="342" t="n">
        <v>-15.0023215969868</v>
      </c>
      <c r="S255" s="342" t="n">
        <v>-16.0178660419397</v>
      </c>
      <c r="T255" s="342" t="n">
        <v>-16.9368224683292</v>
      </c>
      <c r="U255" s="342" t="n">
        <v>-17.9736136398466</v>
      </c>
      <c r="V255" s="342" t="n">
        <v>-18.8803245545246</v>
      </c>
      <c r="W255" s="342" t="n">
        <v>-19.6019053179039</v>
      </c>
      <c r="X255" s="342" t="n">
        <v>-20.7588201273323</v>
      </c>
      <c r="Y255" s="342" t="n">
        <v>-21.4793846202076</v>
      </c>
      <c r="Z255" s="342" t="n">
        <v>-22.2732583868924</v>
      </c>
      <c r="AA255" s="342" t="n">
        <v>-22.9049560841437</v>
      </c>
      <c r="AB255" s="342" t="n">
        <v>-23.250799760342</v>
      </c>
    </row>
    <row r="256" customFormat="false" ht="15" hidden="false" customHeight="false" outlineLevel="0" collapsed="false">
      <c r="A256" s="62" t="s">
        <v>363</v>
      </c>
      <c r="B256" s="62" t="s">
        <v>663</v>
      </c>
      <c r="C256" s="62" t="s">
        <v>665</v>
      </c>
      <c r="D256" s="62" t="s">
        <v>664</v>
      </c>
      <c r="E256" s="342" t="n">
        <v>-9.14599531628431</v>
      </c>
      <c r="F256" s="342" t="n">
        <v>-9.24845403321389</v>
      </c>
      <c r="G256" s="342" t="n">
        <v>-9.25786691529651</v>
      </c>
      <c r="H256" s="342" t="n">
        <v>-9.29355049943094</v>
      </c>
      <c r="I256" s="342" t="n">
        <v>-9.6240004479233</v>
      </c>
      <c r="J256" s="342" t="n">
        <v>-10.2368846804344</v>
      </c>
      <c r="K256" s="342" t="n">
        <v>-10.9150775094247</v>
      </c>
      <c r="L256" s="342" t="n">
        <v>-11.7861230685322</v>
      </c>
      <c r="M256" s="342" t="n">
        <v>-13.5889312256398</v>
      </c>
      <c r="N256" s="342" t="n">
        <v>-15.5906410785702</v>
      </c>
      <c r="O256" s="342" t="n">
        <v>-16.667088148644</v>
      </c>
      <c r="P256" s="342" t="n">
        <v>-17.7812431896513</v>
      </c>
      <c r="Q256" s="342" t="n">
        <v>-18.6659363607544</v>
      </c>
      <c r="R256" s="342" t="n">
        <v>-19.4599365955732</v>
      </c>
      <c r="S256" s="342" t="n">
        <v>-20.7772280814949</v>
      </c>
      <c r="T256" s="342" t="n">
        <v>-21.9692325106778</v>
      </c>
      <c r="U256" s="342" t="n">
        <v>-23.3140837278809</v>
      </c>
      <c r="V256" s="342" t="n">
        <v>-24.4902041567144</v>
      </c>
      <c r="W256" s="342" t="n">
        <v>-25.4261870186448</v>
      </c>
      <c r="X256" s="342" t="n">
        <v>-26.9268540115772</v>
      </c>
      <c r="Y256" s="342" t="n">
        <v>-27.8615186402298</v>
      </c>
      <c r="Z256" s="342" t="n">
        <v>-28.8912748059475</v>
      </c>
      <c r="AA256" s="342" t="n">
        <v>-29.7106677949998</v>
      </c>
      <c r="AB256" s="342" t="n">
        <v>-30.1592714305964</v>
      </c>
    </row>
    <row r="257" customFormat="false" ht="15" hidden="false" customHeight="false" outlineLevel="0" collapsed="false">
      <c r="A257" s="62" t="s">
        <v>363</v>
      </c>
      <c r="B257" s="62" t="s">
        <v>668</v>
      </c>
      <c r="C257" s="62" t="s">
        <v>669</v>
      </c>
      <c r="D257" s="62" t="s">
        <v>391</v>
      </c>
      <c r="E257" s="342" t="n">
        <v>-5.51248077704317</v>
      </c>
      <c r="F257" s="342" t="n">
        <v>-5.57423476750381</v>
      </c>
      <c r="G257" s="342" t="n">
        <v>-5.57990810646175</v>
      </c>
      <c r="H257" s="342" t="n">
        <v>-5.60141534157337</v>
      </c>
      <c r="I257" s="342" t="n">
        <v>-5.80058436865516</v>
      </c>
      <c r="J257" s="342" t="n">
        <v>-6.16998238750774</v>
      </c>
      <c r="K257" s="342" t="n">
        <v>-6.57874324990189</v>
      </c>
      <c r="L257" s="342" t="n">
        <v>-7.1037404464301</v>
      </c>
      <c r="M257" s="342" t="n">
        <v>-8.19033025618626</v>
      </c>
      <c r="N257" s="342" t="n">
        <v>-9.39680223697221</v>
      </c>
      <c r="O257" s="342" t="n">
        <v>-10.0455991777186</v>
      </c>
      <c r="P257" s="342" t="n">
        <v>-10.7171234934225</v>
      </c>
      <c r="Q257" s="342" t="n">
        <v>-11.2503463883221</v>
      </c>
      <c r="R257" s="342" t="n">
        <v>-11.7289067724077</v>
      </c>
      <c r="S257" s="342" t="n">
        <v>-12.5228656301142</v>
      </c>
      <c r="T257" s="342" t="n">
        <v>-13.2413113842162</v>
      </c>
      <c r="U257" s="342" t="n">
        <v>-14.0518810626869</v>
      </c>
      <c r="V257" s="342" t="n">
        <v>-14.7607532008444</v>
      </c>
      <c r="W257" s="342" t="n">
        <v>-15.3248894545385</v>
      </c>
      <c r="X257" s="342" t="n">
        <v>-16.2293725277535</v>
      </c>
      <c r="Y257" s="342" t="n">
        <v>-16.7927142549526</v>
      </c>
      <c r="Z257" s="342" t="n">
        <v>-17.4133696207446</v>
      </c>
      <c r="AA257" s="342" t="n">
        <v>-17.9072347436528</v>
      </c>
      <c r="AB257" s="342" t="n">
        <v>-18.1776174447389</v>
      </c>
    </row>
    <row r="258" customFormat="false" ht="15" hidden="false" customHeight="false" outlineLevel="0" collapsed="false">
      <c r="A258" s="62" t="s">
        <v>363</v>
      </c>
      <c r="B258" s="62" t="s">
        <v>672</v>
      </c>
      <c r="C258" s="62" t="s">
        <v>673</v>
      </c>
      <c r="D258" s="62" t="s">
        <v>477</v>
      </c>
      <c r="E258" s="342" t="n">
        <v>-5.17788056644424</v>
      </c>
      <c r="F258" s="342" t="n">
        <v>-5.23588617227567</v>
      </c>
      <c r="G258" s="342" t="n">
        <v>-5.24121514714656</v>
      </c>
      <c r="H258" s="342" t="n">
        <v>-5.26141692185137</v>
      </c>
      <c r="I258" s="342" t="n">
        <v>-5.44849665536431</v>
      </c>
      <c r="J258" s="342" t="n">
        <v>-5.79547270851722</v>
      </c>
      <c r="K258" s="342" t="n">
        <v>-6.17942233325387</v>
      </c>
      <c r="L258" s="342" t="n">
        <v>-6.6725529021008</v>
      </c>
      <c r="M258" s="342" t="n">
        <v>-7.69318816364462</v>
      </c>
      <c r="N258" s="342" t="n">
        <v>-8.82642890877097</v>
      </c>
      <c r="O258" s="342" t="n">
        <v>-9.43584474293582</v>
      </c>
      <c r="P258" s="342" t="n">
        <v>-10.0666084307945</v>
      </c>
      <c r="Q258" s="342" t="n">
        <v>-10.567465409123</v>
      </c>
      <c r="R258" s="342" t="n">
        <v>-11.0169778179365</v>
      </c>
      <c r="S258" s="342" t="n">
        <v>-11.7627444348461</v>
      </c>
      <c r="T258" s="342" t="n">
        <v>-12.4375814925464</v>
      </c>
      <c r="U258" s="342" t="n">
        <v>-13.1989506756156</v>
      </c>
      <c r="V258" s="342" t="n">
        <v>-13.8647952230552</v>
      </c>
      <c r="W258" s="342" t="n">
        <v>-14.3946891606439</v>
      </c>
      <c r="X258" s="342" t="n">
        <v>-15.2442713209993</v>
      </c>
      <c r="Y258" s="342" t="n">
        <v>-15.7734189587885</v>
      </c>
      <c r="Z258" s="342" t="n">
        <v>-16.3564013739612</v>
      </c>
      <c r="AA258" s="342" t="n">
        <v>-16.8202895444199</v>
      </c>
      <c r="AB258" s="342" t="n">
        <v>-17.0742603771685</v>
      </c>
    </row>
    <row r="259" customFormat="false" ht="15" hidden="false" customHeight="false" outlineLevel="0" collapsed="false">
      <c r="A259" s="62" t="s">
        <v>363</v>
      </c>
      <c r="B259" s="62" t="s">
        <v>674</v>
      </c>
      <c r="C259" s="62" t="s">
        <v>675</v>
      </c>
      <c r="D259" s="62" t="s">
        <v>446</v>
      </c>
      <c r="E259" s="342" t="n">
        <v>-5.31088817047943</v>
      </c>
      <c r="F259" s="342" t="n">
        <v>-5.37038380423894</v>
      </c>
      <c r="G259" s="342" t="n">
        <v>-5.37584966797207</v>
      </c>
      <c r="H259" s="342" t="n">
        <v>-5.39657037887409</v>
      </c>
      <c r="I259" s="342" t="n">
        <v>-5.58845575183715</v>
      </c>
      <c r="J259" s="342" t="n">
        <v>-5.94434480576233</v>
      </c>
      <c r="K259" s="342" t="n">
        <v>-6.33815719558232</v>
      </c>
      <c r="L259" s="342" t="n">
        <v>-6.84395513181967</v>
      </c>
      <c r="M259" s="342" t="n">
        <v>-7.89080811874162</v>
      </c>
      <c r="N259" s="342" t="n">
        <v>-9.05315915993797</v>
      </c>
      <c r="O259" s="342" t="n">
        <v>-9.67822945714484</v>
      </c>
      <c r="P259" s="342" t="n">
        <v>-10.3251959843232</v>
      </c>
      <c r="Q259" s="342" t="n">
        <v>-10.8389188033749</v>
      </c>
      <c r="R259" s="342" t="n">
        <v>-11.2999781313792</v>
      </c>
      <c r="S259" s="342" t="n">
        <v>-12.0649017430498</v>
      </c>
      <c r="T259" s="342" t="n">
        <v>-12.7570737815414</v>
      </c>
      <c r="U259" s="342" t="n">
        <v>-13.5380007526915</v>
      </c>
      <c r="V259" s="342" t="n">
        <v>-14.2209492844308</v>
      </c>
      <c r="W259" s="342" t="n">
        <v>-14.7644549541032</v>
      </c>
      <c r="X259" s="342" t="n">
        <v>-15.6358608869712</v>
      </c>
      <c r="Y259" s="342" t="n">
        <v>-16.1786010861531</v>
      </c>
      <c r="Z259" s="342" t="n">
        <v>-16.7765589518488</v>
      </c>
      <c r="AA259" s="342" t="n">
        <v>-17.2523633210883</v>
      </c>
      <c r="AB259" s="342" t="n">
        <v>-17.5128580686946</v>
      </c>
    </row>
    <row r="260" customFormat="false" ht="15" hidden="false" customHeight="false" outlineLevel="0" collapsed="false">
      <c r="A260" s="62" t="s">
        <v>363</v>
      </c>
      <c r="B260" s="62" t="s">
        <v>676</v>
      </c>
      <c r="C260" s="62" t="s">
        <v>678</v>
      </c>
      <c r="D260" s="62" t="s">
        <v>677</v>
      </c>
      <c r="E260" s="342" t="n">
        <v>-1.62198625821433</v>
      </c>
      <c r="F260" s="342" t="n">
        <v>-1.64015668419281</v>
      </c>
      <c r="G260" s="342" t="n">
        <v>-1.64182600118459</v>
      </c>
      <c r="H260" s="342" t="n">
        <v>-1.64815426630045</v>
      </c>
      <c r="I260" s="342" t="n">
        <v>-1.70675754095203</v>
      </c>
      <c r="J260" s="342" t="n">
        <v>-1.81544880621424</v>
      </c>
      <c r="K260" s="342" t="n">
        <v>-1.93572215110467</v>
      </c>
      <c r="L260" s="342" t="n">
        <v>-2.09019674662907</v>
      </c>
      <c r="M260" s="342" t="n">
        <v>-2.40991373268731</v>
      </c>
      <c r="N260" s="342" t="n">
        <v>-2.76490471640283</v>
      </c>
      <c r="O260" s="342" t="n">
        <v>-2.95580601199459</v>
      </c>
      <c r="P260" s="342" t="n">
        <v>-3.15339458530344</v>
      </c>
      <c r="Q260" s="342" t="n">
        <v>-3.31028950123571</v>
      </c>
      <c r="R260" s="342" t="n">
        <v>-3.45110058033192</v>
      </c>
      <c r="S260" s="342" t="n">
        <v>-3.68471415811536</v>
      </c>
      <c r="T260" s="342" t="n">
        <v>-3.89610884365855</v>
      </c>
      <c r="U260" s="342" t="n">
        <v>-4.13460997100576</v>
      </c>
      <c r="V260" s="342" t="n">
        <v>-4.34318772636243</v>
      </c>
      <c r="W260" s="342" t="n">
        <v>-4.50917855485893</v>
      </c>
      <c r="X260" s="342" t="n">
        <v>-4.77531265579799</v>
      </c>
      <c r="Y260" s="342" t="n">
        <v>-4.9410697036957</v>
      </c>
      <c r="Z260" s="342" t="n">
        <v>-5.12369065334037</v>
      </c>
      <c r="AA260" s="342" t="n">
        <v>-5.26900498189177</v>
      </c>
      <c r="AB260" s="342" t="n">
        <v>-5.34856208936449</v>
      </c>
    </row>
    <row r="261" customFormat="false" ht="15" hidden="false" customHeight="false" outlineLevel="0" collapsed="false">
      <c r="A261" s="62" t="s">
        <v>363</v>
      </c>
      <c r="B261" s="62" t="s">
        <v>679</v>
      </c>
      <c r="C261" s="62" t="s">
        <v>680</v>
      </c>
      <c r="D261" s="62" t="s">
        <v>677</v>
      </c>
      <c r="E261" s="342" t="n">
        <v>-7.54414968532823</v>
      </c>
      <c r="F261" s="342" t="n">
        <v>-7.62866360320737</v>
      </c>
      <c r="G261" s="342" t="n">
        <v>-7.63642789664355</v>
      </c>
      <c r="H261" s="342" t="n">
        <v>-7.6658617953839</v>
      </c>
      <c r="I261" s="342" t="n">
        <v>-7.93843616140141</v>
      </c>
      <c r="J261" s="342" t="n">
        <v>-8.44397877649645</v>
      </c>
      <c r="K261" s="342" t="n">
        <v>-9.00339172615202</v>
      </c>
      <c r="L261" s="342" t="n">
        <v>-9.72188084115823</v>
      </c>
      <c r="M261" s="342" t="n">
        <v>-11.2089420215783</v>
      </c>
      <c r="N261" s="342" t="n">
        <v>-12.8600689066113</v>
      </c>
      <c r="O261" s="342" t="n">
        <v>-13.7479851523709</v>
      </c>
      <c r="P261" s="342" t="n">
        <v>-14.667005129022</v>
      </c>
      <c r="Q261" s="342" t="n">
        <v>-15.3967515893669</v>
      </c>
      <c r="R261" s="342" t="n">
        <v>-16.0516892330581</v>
      </c>
      <c r="S261" s="342" t="n">
        <v>-17.1382679820443</v>
      </c>
      <c r="T261" s="342" t="n">
        <v>-18.1215026687403</v>
      </c>
      <c r="U261" s="342" t="n">
        <v>-19.2308142894243</v>
      </c>
      <c r="V261" s="342" t="n">
        <v>-20.2009469273992</v>
      </c>
      <c r="W261" s="342" t="n">
        <v>-20.9730001123306</v>
      </c>
      <c r="X261" s="342" t="n">
        <v>-22.2108376610068</v>
      </c>
      <c r="Y261" s="342" t="n">
        <v>-22.9818034903444</v>
      </c>
      <c r="Z261" s="342" t="n">
        <v>-23.8312063584753</v>
      </c>
      <c r="AA261" s="342" t="n">
        <v>-24.5070894249704</v>
      </c>
      <c r="AB261" s="342" t="n">
        <v>-24.8771238344892</v>
      </c>
    </row>
    <row r="262" customFormat="false" ht="15" hidden="false" customHeight="false" outlineLevel="0" collapsed="false">
      <c r="A262" s="62" t="s">
        <v>363</v>
      </c>
      <c r="B262" s="62" t="s">
        <v>685</v>
      </c>
      <c r="C262" s="62" t="s">
        <v>687</v>
      </c>
      <c r="D262" s="62" t="s">
        <v>686</v>
      </c>
      <c r="E262" s="342" t="n">
        <v>-5.1658985978061</v>
      </c>
      <c r="F262" s="342" t="n">
        <v>-5.22376997471104</v>
      </c>
      <c r="G262" s="342" t="n">
        <v>-5.22908661797077</v>
      </c>
      <c r="H262" s="342" t="n">
        <v>-5.24924164439164</v>
      </c>
      <c r="I262" s="342" t="n">
        <v>-5.43588846264687</v>
      </c>
      <c r="J262" s="342" t="n">
        <v>-5.78206158955734</v>
      </c>
      <c r="K262" s="342" t="n">
        <v>-6.16512272868618</v>
      </c>
      <c r="L262" s="342" t="n">
        <v>-6.65711215977711</v>
      </c>
      <c r="M262" s="342" t="n">
        <v>-7.67538560174285</v>
      </c>
      <c r="N262" s="342" t="n">
        <v>-8.80600395052511</v>
      </c>
      <c r="O262" s="342" t="n">
        <v>-9.41400955490214</v>
      </c>
      <c r="P262" s="342" t="n">
        <v>-10.0433136125841</v>
      </c>
      <c r="Q262" s="342" t="n">
        <v>-10.5430115737183</v>
      </c>
      <c r="R262" s="342" t="n">
        <v>-10.9914837801719</v>
      </c>
      <c r="S262" s="342" t="n">
        <v>-11.7355246422865</v>
      </c>
      <c r="T262" s="342" t="n">
        <v>-12.4088000810276</v>
      </c>
      <c r="U262" s="342" t="n">
        <v>-13.1684074039001</v>
      </c>
      <c r="V262" s="342" t="n">
        <v>-13.8327111416622</v>
      </c>
      <c r="W262" s="342" t="n">
        <v>-14.3613788685533</v>
      </c>
      <c r="X262" s="342" t="n">
        <v>-15.2089950378684</v>
      </c>
      <c r="Y262" s="342" t="n">
        <v>-15.7369181919486</v>
      </c>
      <c r="Z262" s="342" t="n">
        <v>-16.3185515460672</v>
      </c>
      <c r="AA262" s="342" t="n">
        <v>-16.7813662476734</v>
      </c>
      <c r="AB262" s="342" t="n">
        <v>-17.0347493746003</v>
      </c>
    </row>
    <row r="263" customFormat="false" ht="15" hidden="false" customHeight="false" outlineLevel="0" collapsed="false">
      <c r="A263" s="62" t="s">
        <v>363</v>
      </c>
      <c r="B263" s="62" t="s">
        <v>690</v>
      </c>
      <c r="C263" s="62" t="s">
        <v>692</v>
      </c>
      <c r="D263" s="62" t="s">
        <v>691</v>
      </c>
      <c r="E263" s="342" t="n">
        <v>-11.6179178068239</v>
      </c>
      <c r="F263" s="342" t="n">
        <v>-11.7480684258343</v>
      </c>
      <c r="G263" s="342" t="n">
        <v>-11.7600253628957</v>
      </c>
      <c r="H263" s="342" t="n">
        <v>-11.8053532832795</v>
      </c>
      <c r="I263" s="342" t="n">
        <v>-12.2251151799446</v>
      </c>
      <c r="J263" s="342" t="n">
        <v>-13.0036459349007</v>
      </c>
      <c r="K263" s="342" t="n">
        <v>-13.8651364858917</v>
      </c>
      <c r="L263" s="342" t="n">
        <v>-14.9716027983872</v>
      </c>
      <c r="M263" s="342" t="n">
        <v>-17.2616626843195</v>
      </c>
      <c r="N263" s="342" t="n">
        <v>-19.8043821741325</v>
      </c>
      <c r="O263" s="342" t="n">
        <v>-21.171764635093</v>
      </c>
      <c r="P263" s="342" t="n">
        <v>-22.5870465418566</v>
      </c>
      <c r="Q263" s="342" t="n">
        <v>-23.7108490576784</v>
      </c>
      <c r="R263" s="342" t="n">
        <v>-24.7194467168417</v>
      </c>
      <c r="S263" s="342" t="n">
        <v>-26.3927675181128</v>
      </c>
      <c r="T263" s="342" t="n">
        <v>-27.9069394594608</v>
      </c>
      <c r="U263" s="342" t="n">
        <v>-29.615268664053</v>
      </c>
      <c r="V263" s="342" t="n">
        <v>-31.1092635766446</v>
      </c>
      <c r="W263" s="342" t="n">
        <v>-32.298218040588</v>
      </c>
      <c r="X263" s="342" t="n">
        <v>-34.2044759355883</v>
      </c>
      <c r="Y263" s="342" t="n">
        <v>-35.3917558823971</v>
      </c>
      <c r="Z263" s="342" t="n">
        <v>-36.6998281129915</v>
      </c>
      <c r="AA263" s="342" t="n">
        <v>-37.7406815214061</v>
      </c>
      <c r="AB263" s="342" t="n">
        <v>-38.3105309457682</v>
      </c>
    </row>
    <row r="264" customFormat="false" ht="15" hidden="false" customHeight="false" outlineLevel="0" collapsed="false">
      <c r="A264" s="62" t="s">
        <v>363</v>
      </c>
      <c r="B264" s="62" t="s">
        <v>697</v>
      </c>
      <c r="C264" s="62" t="s">
        <v>699</v>
      </c>
      <c r="D264" s="62" t="s">
        <v>698</v>
      </c>
      <c r="E264" s="342" t="n">
        <v>-0.967507378302467</v>
      </c>
      <c r="F264" s="342" t="n">
        <v>-0.978345954222606</v>
      </c>
      <c r="G264" s="342" t="n">
        <v>-0.979341694166819</v>
      </c>
      <c r="H264" s="342" t="n">
        <v>-0.983116475340485</v>
      </c>
      <c r="I264" s="342" t="n">
        <v>-1.01807306041076</v>
      </c>
      <c r="J264" s="342" t="n">
        <v>-1.08290690260003</v>
      </c>
      <c r="K264" s="342" t="n">
        <v>-1.15464940226998</v>
      </c>
      <c r="L264" s="342" t="n">
        <v>-1.24679279138518</v>
      </c>
      <c r="M264" s="342" t="n">
        <v>-1.43750251004859</v>
      </c>
      <c r="N264" s="342" t="n">
        <v>-1.64925300684609</v>
      </c>
      <c r="O264" s="342" t="n">
        <v>-1.76312475580645</v>
      </c>
      <c r="P264" s="342" t="n">
        <v>-1.8809854353137</v>
      </c>
      <c r="Q264" s="342" t="n">
        <v>-1.97457253447306</v>
      </c>
      <c r="R264" s="342" t="n">
        <v>-2.05856569858427</v>
      </c>
      <c r="S264" s="342" t="n">
        <v>-2.19791512835437</v>
      </c>
      <c r="T264" s="342" t="n">
        <v>-2.32401109061124</v>
      </c>
      <c r="U264" s="342" t="n">
        <v>-2.46627592132314</v>
      </c>
      <c r="V264" s="342" t="n">
        <v>-2.5906915976184</v>
      </c>
      <c r="W264" s="342" t="n">
        <v>-2.68970436698532</v>
      </c>
      <c r="X264" s="342" t="n">
        <v>-2.84845213995345</v>
      </c>
      <c r="Y264" s="342" t="n">
        <v>-2.94732546026335</v>
      </c>
      <c r="Z264" s="342" t="n">
        <v>-3.05625802076995</v>
      </c>
      <c r="AA264" s="342" t="n">
        <v>-3.14293735256733</v>
      </c>
      <c r="AB264" s="342" t="n">
        <v>-3.19039280299821</v>
      </c>
    </row>
    <row r="265" customFormat="false" ht="15" hidden="false" customHeight="false" outlineLevel="0" collapsed="false">
      <c r="A265" s="62" t="s">
        <v>363</v>
      </c>
      <c r="B265" s="62" t="s">
        <v>702</v>
      </c>
      <c r="C265" s="62" t="s">
        <v>703</v>
      </c>
      <c r="D265" s="62" t="s">
        <v>457</v>
      </c>
      <c r="E265" s="342" t="n">
        <v>-6.43492963526292</v>
      </c>
      <c r="F265" s="342" t="n">
        <v>-6.50701743010219</v>
      </c>
      <c r="G265" s="342" t="n">
        <v>-6.51364013564401</v>
      </c>
      <c r="H265" s="342" t="n">
        <v>-6.53874635373165</v>
      </c>
      <c r="I265" s="342" t="n">
        <v>-6.77124397624174</v>
      </c>
      <c r="J265" s="342" t="n">
        <v>-7.20245641123491</v>
      </c>
      <c r="K265" s="342" t="n">
        <v>-7.67961859892179</v>
      </c>
      <c r="L265" s="342" t="n">
        <v>-8.29246790488915</v>
      </c>
      <c r="M265" s="342" t="n">
        <v>-9.56088574632516</v>
      </c>
      <c r="N265" s="342" t="n">
        <v>-10.9692466308847</v>
      </c>
      <c r="O265" s="342" t="n">
        <v>-11.7266121129856</v>
      </c>
      <c r="P265" s="342" t="n">
        <v>-12.5105081290802</v>
      </c>
      <c r="Q265" s="342" t="n">
        <v>-13.1329596073474</v>
      </c>
      <c r="R265" s="342" t="n">
        <v>-13.6916014461797</v>
      </c>
      <c r="S265" s="342" t="n">
        <v>-14.6184199856496</v>
      </c>
      <c r="T265" s="342" t="n">
        <v>-15.4570891912917</v>
      </c>
      <c r="U265" s="342" t="n">
        <v>-16.4032981771186</v>
      </c>
      <c r="V265" s="342" t="n">
        <v>-17.2307917347267</v>
      </c>
      <c r="W265" s="342" t="n">
        <v>-17.8893295589928</v>
      </c>
      <c r="X265" s="342" t="n">
        <v>-18.9451672422123</v>
      </c>
      <c r="Y265" s="342" t="n">
        <v>-19.602777585314</v>
      </c>
      <c r="Z265" s="342" t="n">
        <v>-20.3272923306992</v>
      </c>
      <c r="AA265" s="342" t="n">
        <v>-20.9037999764872</v>
      </c>
      <c r="AB265" s="342" t="n">
        <v>-21.2194280442217</v>
      </c>
    </row>
    <row r="266" customFormat="false" ht="15" hidden="false" customHeight="false" outlineLevel="0" collapsed="false">
      <c r="A266" s="62" t="s">
        <v>363</v>
      </c>
      <c r="B266" s="62" t="s">
        <v>722</v>
      </c>
      <c r="C266" s="62" t="s">
        <v>723</v>
      </c>
      <c r="D266" s="62" t="s">
        <v>395</v>
      </c>
      <c r="E266" s="342" t="n">
        <v>-0.627080451593785</v>
      </c>
      <c r="F266" s="342" t="n">
        <v>-0.634105368648742</v>
      </c>
      <c r="G266" s="342" t="n">
        <v>-0.634750747762009</v>
      </c>
      <c r="H266" s="342" t="n">
        <v>-0.637197335287991</v>
      </c>
      <c r="I266" s="342" t="n">
        <v>-0.659854104263236</v>
      </c>
      <c r="J266" s="342" t="n">
        <v>-0.701875525443442</v>
      </c>
      <c r="K266" s="342" t="n">
        <v>-0.748374725449992</v>
      </c>
      <c r="L266" s="342" t="n">
        <v>-0.808096562568301</v>
      </c>
      <c r="M266" s="342" t="n">
        <v>-0.931703202873826</v>
      </c>
      <c r="N266" s="342" t="n">
        <v>-1.06894721789102</v>
      </c>
      <c r="O266" s="342" t="n">
        <v>-1.14275207908714</v>
      </c>
      <c r="P266" s="342" t="n">
        <v>-1.21914232663257</v>
      </c>
      <c r="Q266" s="342" t="n">
        <v>-1.27979989030632</v>
      </c>
      <c r="R266" s="342" t="n">
        <v>-1.33423923874215</v>
      </c>
      <c r="S266" s="342" t="n">
        <v>-1.42455720975638</v>
      </c>
      <c r="T266" s="342" t="n">
        <v>-1.50628507533083</v>
      </c>
      <c r="U266" s="342" t="n">
        <v>-1.59849263497265</v>
      </c>
      <c r="V266" s="342" t="n">
        <v>-1.67913143962287</v>
      </c>
      <c r="W266" s="342" t="n">
        <v>-1.74330559841544</v>
      </c>
      <c r="X266" s="342" t="n">
        <v>-1.84619641598938</v>
      </c>
      <c r="Y266" s="342" t="n">
        <v>-1.9102801922385</v>
      </c>
      <c r="Z266" s="342" t="n">
        <v>-1.98088376671005</v>
      </c>
      <c r="AA266" s="342" t="n">
        <v>-2.03706412847919</v>
      </c>
      <c r="AB266" s="342" t="n">
        <v>-2.06782191488387</v>
      </c>
    </row>
    <row r="267" customFormat="false" ht="15" hidden="false" customHeight="false" outlineLevel="0" collapsed="false">
      <c r="A267" s="62" t="s">
        <v>363</v>
      </c>
      <c r="B267" s="62" t="s">
        <v>724</v>
      </c>
      <c r="C267" s="62" t="s">
        <v>726</v>
      </c>
      <c r="D267" s="62" t="s">
        <v>725</v>
      </c>
      <c r="E267" s="342" t="n">
        <v>-14.1396023380864</v>
      </c>
      <c r="F267" s="342" t="n">
        <v>-14.2980023222713</v>
      </c>
      <c r="G267" s="342" t="n">
        <v>-14.3125545284447</v>
      </c>
      <c r="H267" s="342" t="n">
        <v>-14.3677209343098</v>
      </c>
      <c r="I267" s="342" t="n">
        <v>-14.8785927096325</v>
      </c>
      <c r="J267" s="342" t="n">
        <v>-15.8261046017019</v>
      </c>
      <c r="K267" s="342" t="n">
        <v>-16.8745828240109</v>
      </c>
      <c r="L267" s="342" t="n">
        <v>-18.2212091230872</v>
      </c>
      <c r="M267" s="342" t="n">
        <v>-21.0083295568767</v>
      </c>
      <c r="N267" s="342" t="n">
        <v>-24.1029496980297</v>
      </c>
      <c r="O267" s="342" t="n">
        <v>-25.7671243430509</v>
      </c>
      <c r="P267" s="342" t="n">
        <v>-27.4895950723731</v>
      </c>
      <c r="Q267" s="342" t="n">
        <v>-28.8573204207937</v>
      </c>
      <c r="R267" s="342" t="n">
        <v>-30.0848355450028</v>
      </c>
      <c r="S267" s="342" t="n">
        <v>-32.1213528545094</v>
      </c>
      <c r="T267" s="342" t="n">
        <v>-33.964177832112</v>
      </c>
      <c r="U267" s="342" t="n">
        <v>-36.0433021655003</v>
      </c>
      <c r="V267" s="342" t="n">
        <v>-37.8615706633856</v>
      </c>
      <c r="W267" s="342" t="n">
        <v>-39.3085892770291</v>
      </c>
      <c r="X267" s="342" t="n">
        <v>-41.6286029866552</v>
      </c>
      <c r="Y267" s="342" t="n">
        <v>-43.07358362699</v>
      </c>
      <c r="Z267" s="342" t="n">
        <v>-44.665574677162</v>
      </c>
      <c r="AA267" s="342" t="n">
        <v>-45.9323467039515</v>
      </c>
      <c r="AB267" s="342" t="n">
        <v>-46.6258827047257</v>
      </c>
    </row>
    <row r="268" customFormat="false" ht="15" hidden="false" customHeight="false" outlineLevel="0" collapsed="false">
      <c r="A268" s="62" t="s">
        <v>363</v>
      </c>
      <c r="B268" s="62" t="s">
        <v>727</v>
      </c>
      <c r="C268" s="62" t="s">
        <v>729</v>
      </c>
      <c r="D268" s="62" t="s">
        <v>728</v>
      </c>
      <c r="E268" s="342" t="n">
        <v>-4.23928694653776</v>
      </c>
      <c r="F268" s="342" t="n">
        <v>-4.28677788505434</v>
      </c>
      <c r="G268" s="342" t="n">
        <v>-4.29114087746383</v>
      </c>
      <c r="H268" s="342" t="n">
        <v>-4.30768067955157</v>
      </c>
      <c r="I268" s="342" t="n">
        <v>-4.46084849832724</v>
      </c>
      <c r="J268" s="342" t="n">
        <v>-4.74492825528897</v>
      </c>
      <c r="K268" s="342" t="n">
        <v>-5.05927939015724</v>
      </c>
      <c r="L268" s="342" t="n">
        <v>-5.46302025606276</v>
      </c>
      <c r="M268" s="342" t="n">
        <v>-6.29864511954048</v>
      </c>
      <c r="N268" s="342" t="n">
        <v>-7.22646348778027</v>
      </c>
      <c r="O268" s="342" t="n">
        <v>-7.72541060670978</v>
      </c>
      <c r="P268" s="342" t="n">
        <v>-8.24183585715266</v>
      </c>
      <c r="Q268" s="342" t="n">
        <v>-8.65190256747241</v>
      </c>
      <c r="R268" s="342" t="n">
        <v>-9.01993193055571</v>
      </c>
      <c r="S268" s="342" t="n">
        <v>-9.63051354665498</v>
      </c>
      <c r="T268" s="342" t="n">
        <v>-10.1830229939158</v>
      </c>
      <c r="U268" s="342" t="n">
        <v>-10.8063789013886</v>
      </c>
      <c r="V268" s="342" t="n">
        <v>-11.351525909351</v>
      </c>
      <c r="W268" s="342" t="n">
        <v>-11.7853660537582</v>
      </c>
      <c r="X268" s="342" t="n">
        <v>-12.4809445855897</v>
      </c>
      <c r="Y268" s="342" t="n">
        <v>-12.9141737118481</v>
      </c>
      <c r="Z268" s="342" t="n">
        <v>-13.3914789936113</v>
      </c>
      <c r="AA268" s="342" t="n">
        <v>-13.7712782262207</v>
      </c>
      <c r="AB268" s="342" t="n">
        <v>-13.9792118048841</v>
      </c>
    </row>
    <row r="269" customFormat="false" ht="15" hidden="false" customHeight="false" outlineLevel="0" collapsed="false">
      <c r="A269" s="62" t="s">
        <v>363</v>
      </c>
      <c r="B269" s="62" t="s">
        <v>732</v>
      </c>
      <c r="C269" s="62" t="s">
        <v>733</v>
      </c>
      <c r="D269" s="62" t="s">
        <v>430</v>
      </c>
      <c r="E269" s="342" t="n">
        <v>-2.53768647239161</v>
      </c>
      <c r="F269" s="342" t="n">
        <v>-2.56611510054407</v>
      </c>
      <c r="G269" s="342" t="n">
        <v>-2.56872683854537</v>
      </c>
      <c r="H269" s="342" t="n">
        <v>-2.57862775644582</v>
      </c>
      <c r="I269" s="342" t="n">
        <v>-2.67031579422543</v>
      </c>
      <c r="J269" s="342" t="n">
        <v>-2.84036924081055</v>
      </c>
      <c r="K269" s="342" t="n">
        <v>-3.02854348629013</v>
      </c>
      <c r="L269" s="342" t="n">
        <v>-3.27022746444048</v>
      </c>
      <c r="M269" s="342" t="n">
        <v>-3.7704422266833</v>
      </c>
      <c r="N269" s="342" t="n">
        <v>-4.32584509315865</v>
      </c>
      <c r="O269" s="342" t="n">
        <v>-4.62452064169171</v>
      </c>
      <c r="P269" s="342" t="n">
        <v>-4.93365880303288</v>
      </c>
      <c r="Q269" s="342" t="n">
        <v>-5.17912950522407</v>
      </c>
      <c r="R269" s="342" t="n">
        <v>-5.39943616243258</v>
      </c>
      <c r="S269" s="342" t="n">
        <v>-5.76493741936721</v>
      </c>
      <c r="T269" s="342" t="n">
        <v>-6.0956760006108</v>
      </c>
      <c r="U269" s="342" t="n">
        <v>-6.46882409693654</v>
      </c>
      <c r="V269" s="342" t="n">
        <v>-6.79515543638521</v>
      </c>
      <c r="W269" s="342" t="n">
        <v>-7.05485719272462</v>
      </c>
      <c r="X269" s="342" t="n">
        <v>-7.47123859199657</v>
      </c>
      <c r="Y269" s="342" t="n">
        <v>-7.73057458576552</v>
      </c>
      <c r="Z269" s="342" t="n">
        <v>-8.01629507885945</v>
      </c>
      <c r="AA269" s="342" t="n">
        <v>-8.243647316859</v>
      </c>
      <c r="AB269" s="342" t="n">
        <v>-8.36811877547567</v>
      </c>
    </row>
    <row r="270" customFormat="false" ht="15" hidden="false" customHeight="false" outlineLevel="0" collapsed="false">
      <c r="A270" s="62" t="s">
        <v>363</v>
      </c>
      <c r="B270" s="62" t="s">
        <v>734</v>
      </c>
      <c r="C270" s="62" t="s">
        <v>735</v>
      </c>
      <c r="D270" s="62" t="s">
        <v>430</v>
      </c>
      <c r="E270" s="342" t="n">
        <v>-2.68059717211615</v>
      </c>
      <c r="F270" s="342" t="n">
        <v>-2.71062676838886</v>
      </c>
      <c r="G270" s="342" t="n">
        <v>-2.71338558732759</v>
      </c>
      <c r="H270" s="342" t="n">
        <v>-2.7238440788765</v>
      </c>
      <c r="I270" s="342" t="n">
        <v>-2.82069556051649</v>
      </c>
      <c r="J270" s="342" t="n">
        <v>-3.00032562632012</v>
      </c>
      <c r="K270" s="342" t="n">
        <v>-3.19909697013481</v>
      </c>
      <c r="L270" s="342" t="n">
        <v>-3.45439146589853</v>
      </c>
      <c r="M270" s="342" t="n">
        <v>-3.98277599712676</v>
      </c>
      <c r="N270" s="342" t="n">
        <v>-4.56945656994626</v>
      </c>
      <c r="O270" s="342" t="n">
        <v>-4.88495213627736</v>
      </c>
      <c r="P270" s="342" t="n">
        <v>-5.21149952110988</v>
      </c>
      <c r="Q270" s="342" t="n">
        <v>-5.47079399160092</v>
      </c>
      <c r="R270" s="342" t="n">
        <v>-5.70350729513007</v>
      </c>
      <c r="S270" s="342" t="n">
        <v>-6.08959188296354</v>
      </c>
      <c r="T270" s="342" t="n">
        <v>-6.43895612288705</v>
      </c>
      <c r="U270" s="342" t="n">
        <v>-6.83311818454182</v>
      </c>
      <c r="V270" s="342" t="n">
        <v>-7.17782698730995</v>
      </c>
      <c r="W270" s="342" t="n">
        <v>-7.45215393873233</v>
      </c>
      <c r="X270" s="342" t="n">
        <v>-7.89198400188361</v>
      </c>
      <c r="Y270" s="342" t="n">
        <v>-8.16592459268868</v>
      </c>
      <c r="Z270" s="342" t="n">
        <v>-8.46773553511034</v>
      </c>
      <c r="AA270" s="342" t="n">
        <v>-8.70789119377275</v>
      </c>
      <c r="AB270" s="342" t="n">
        <v>-8.83937230604056</v>
      </c>
    </row>
    <row r="271" customFormat="false" ht="15" hidden="false" customHeight="false" outlineLevel="0" collapsed="false">
      <c r="A271" s="62" t="s">
        <v>363</v>
      </c>
      <c r="B271" s="62" t="s">
        <v>738</v>
      </c>
      <c r="C271" s="62" t="s">
        <v>739</v>
      </c>
      <c r="D271" s="62" t="s">
        <v>446</v>
      </c>
      <c r="E271" s="342" t="n">
        <v>-8.32733936213913</v>
      </c>
      <c r="F271" s="342" t="n">
        <v>-8.42062702269182</v>
      </c>
      <c r="G271" s="342" t="n">
        <v>-8.42919735984672</v>
      </c>
      <c r="H271" s="342" t="n">
        <v>-8.46168691450633</v>
      </c>
      <c r="I271" s="342" t="n">
        <v>-8.76255836349973</v>
      </c>
      <c r="J271" s="342" t="n">
        <v>-9.32058346818539</v>
      </c>
      <c r="K271" s="342" t="n">
        <v>-9.9380714117792</v>
      </c>
      <c r="L271" s="342" t="n">
        <v>-10.731149881616</v>
      </c>
      <c r="M271" s="342" t="n">
        <v>-12.372589091883</v>
      </c>
      <c r="N271" s="342" t="n">
        <v>-14.1951263525581</v>
      </c>
      <c r="O271" s="342" t="n">
        <v>-15.175220890976</v>
      </c>
      <c r="P271" s="342" t="n">
        <v>-16.1896481684519</v>
      </c>
      <c r="Q271" s="342" t="n">
        <v>-16.9951526556481</v>
      </c>
      <c r="R271" s="342" t="n">
        <v>-17.7180821105956</v>
      </c>
      <c r="S271" s="342" t="n">
        <v>-18.9174631361463</v>
      </c>
      <c r="T271" s="342" t="n">
        <v>-20.0027715208232</v>
      </c>
      <c r="U271" s="342" t="n">
        <v>-21.2272454123958</v>
      </c>
      <c r="V271" s="342" t="n">
        <v>-22.2980915699708</v>
      </c>
      <c r="W271" s="342" t="n">
        <v>-23.1502948194698</v>
      </c>
      <c r="X271" s="342" t="n">
        <v>-24.5166374522349</v>
      </c>
      <c r="Y271" s="342" t="n">
        <v>-25.3676404632161</v>
      </c>
      <c r="Z271" s="342" t="n">
        <v>-26.3052233894744</v>
      </c>
      <c r="AA271" s="342" t="n">
        <v>-27.0512726990173</v>
      </c>
      <c r="AB271" s="342" t="n">
        <v>-27.4597219255384</v>
      </c>
    </row>
    <row r="272" customFormat="false" ht="15" hidden="false" customHeight="false" outlineLevel="0" collapsed="false">
      <c r="A272" s="62" t="s">
        <v>363</v>
      </c>
      <c r="B272" s="62" t="s">
        <v>740</v>
      </c>
      <c r="C272" s="62" t="s">
        <v>741</v>
      </c>
      <c r="D272" s="62" t="s">
        <v>698</v>
      </c>
      <c r="E272" s="342" t="n">
        <v>-6.44969991145961</v>
      </c>
      <c r="F272" s="342" t="n">
        <v>-6.52195317145553</v>
      </c>
      <c r="G272" s="342" t="n">
        <v>-6.52859107828091</v>
      </c>
      <c r="H272" s="342" t="n">
        <v>-6.5537549233818</v>
      </c>
      <c r="I272" s="342" t="n">
        <v>-6.78678620426801</v>
      </c>
      <c r="J272" s="342" t="n">
        <v>-7.21898841337299</v>
      </c>
      <c r="K272" s="342" t="n">
        <v>-7.6972458449401</v>
      </c>
      <c r="L272" s="342" t="n">
        <v>-8.31150184127226</v>
      </c>
      <c r="M272" s="342" t="n">
        <v>-9.58283111809493</v>
      </c>
      <c r="N272" s="342" t="n">
        <v>-10.9944246532705</v>
      </c>
      <c r="O272" s="342" t="n">
        <v>-11.7535285378072</v>
      </c>
      <c r="P272" s="342" t="n">
        <v>-12.5392238526236</v>
      </c>
      <c r="Q272" s="342" t="n">
        <v>-13.1631040613936</v>
      </c>
      <c r="R272" s="342" t="n">
        <v>-13.7230281666565</v>
      </c>
      <c r="S272" s="342" t="n">
        <v>-14.6519740589629</v>
      </c>
      <c r="T272" s="342" t="n">
        <v>-15.4925682857795</v>
      </c>
      <c r="U272" s="342" t="n">
        <v>-16.4409491318835</v>
      </c>
      <c r="V272" s="342" t="n">
        <v>-17.2703420588849</v>
      </c>
      <c r="W272" s="342" t="n">
        <v>-17.9303914436655</v>
      </c>
      <c r="X272" s="342" t="n">
        <v>-18.9886526210152</v>
      </c>
      <c r="Y272" s="342" t="n">
        <v>-19.6477723957578</v>
      </c>
      <c r="Z272" s="342" t="n">
        <v>-20.3739501403526</v>
      </c>
      <c r="AA272" s="342" t="n">
        <v>-20.9517810604638</v>
      </c>
      <c r="AB272" s="342" t="n">
        <v>-21.2681335982391</v>
      </c>
    </row>
    <row r="273" customFormat="false" ht="15" hidden="false" customHeight="false" outlineLevel="0" collapsed="false">
      <c r="A273" s="62" t="s">
        <v>363</v>
      </c>
      <c r="B273" s="62" t="s">
        <v>742</v>
      </c>
      <c r="C273" s="62" t="s">
        <v>744</v>
      </c>
      <c r="D273" s="62" t="s">
        <v>743</v>
      </c>
      <c r="E273" s="342" t="n">
        <v>-1.76549884480363</v>
      </c>
      <c r="F273" s="342" t="n">
        <v>-1.78527698158631</v>
      </c>
      <c r="G273" s="342" t="n">
        <v>-1.78709399896588</v>
      </c>
      <c r="H273" s="342" t="n">
        <v>-1.79398218602362</v>
      </c>
      <c r="I273" s="342" t="n">
        <v>-1.85777065104611</v>
      </c>
      <c r="J273" s="342" t="n">
        <v>-1.97607886869522</v>
      </c>
      <c r="K273" s="342" t="n">
        <v>-2.10699394296872</v>
      </c>
      <c r="L273" s="342" t="n">
        <v>-2.27513637855882</v>
      </c>
      <c r="M273" s="342" t="n">
        <v>-2.62314177422188</v>
      </c>
      <c r="N273" s="342" t="n">
        <v>-3.00954219438045</v>
      </c>
      <c r="O273" s="342" t="n">
        <v>-3.21733434744703</v>
      </c>
      <c r="P273" s="342" t="n">
        <v>-3.43240546543987</v>
      </c>
      <c r="Q273" s="342" t="n">
        <v>-3.60318237025713</v>
      </c>
      <c r="R273" s="342" t="n">
        <v>-3.75645234786694</v>
      </c>
      <c r="S273" s="342" t="n">
        <v>-4.01073594590505</v>
      </c>
      <c r="T273" s="342" t="n">
        <v>-4.24083473449466</v>
      </c>
      <c r="U273" s="342" t="n">
        <v>-4.50043833019925</v>
      </c>
      <c r="V273" s="342" t="n">
        <v>-4.72747094793507</v>
      </c>
      <c r="W273" s="342" t="n">
        <v>-4.90814856741207</v>
      </c>
      <c r="X273" s="342" t="n">
        <v>-5.19783008930612</v>
      </c>
      <c r="Y273" s="342" t="n">
        <v>-5.37825324338613</v>
      </c>
      <c r="Z273" s="342" t="n">
        <v>-5.5770324093635</v>
      </c>
      <c r="AA273" s="342" t="n">
        <v>-5.73520408183707</v>
      </c>
      <c r="AB273" s="342" t="n">
        <v>-5.82180036502238</v>
      </c>
    </row>
    <row r="274" customFormat="false" ht="15" hidden="false" customHeight="false" outlineLevel="0" collapsed="false">
      <c r="A274" s="62" t="s">
        <v>363</v>
      </c>
      <c r="B274" s="62" t="s">
        <v>747</v>
      </c>
      <c r="C274" s="62" t="s">
        <v>748</v>
      </c>
      <c r="D274" s="62" t="s">
        <v>743</v>
      </c>
      <c r="E274" s="342" t="n">
        <v>-1.87221290921964</v>
      </c>
      <c r="F274" s="342" t="n">
        <v>-1.89318651852777</v>
      </c>
      <c r="G274" s="342" t="n">
        <v>-1.89511336396542</v>
      </c>
      <c r="H274" s="342" t="n">
        <v>-1.90241790158582</v>
      </c>
      <c r="I274" s="342" t="n">
        <v>-1.97006200570173</v>
      </c>
      <c r="J274" s="342" t="n">
        <v>-2.09552126216137</v>
      </c>
      <c r="K274" s="342" t="n">
        <v>-2.23434938588838</v>
      </c>
      <c r="L274" s="342" t="n">
        <v>-2.41265504687818</v>
      </c>
      <c r="M274" s="342" t="n">
        <v>-2.78169533039699</v>
      </c>
      <c r="N274" s="342" t="n">
        <v>-3.1914513927575</v>
      </c>
      <c r="O274" s="342" t="n">
        <v>-3.41180336441177</v>
      </c>
      <c r="P274" s="342" t="n">
        <v>-3.63987427178825</v>
      </c>
      <c r="Q274" s="342" t="n">
        <v>-3.82097364023956</v>
      </c>
      <c r="R274" s="342" t="n">
        <v>-3.98350789027403</v>
      </c>
      <c r="S274" s="342" t="n">
        <v>-4.25316144244201</v>
      </c>
      <c r="T274" s="342" t="n">
        <v>-4.49716835508385</v>
      </c>
      <c r="U274" s="342" t="n">
        <v>-4.77246346761735</v>
      </c>
      <c r="V274" s="342" t="n">
        <v>-5.01321887733625</v>
      </c>
      <c r="W274" s="342" t="n">
        <v>-5.20481740065872</v>
      </c>
      <c r="X274" s="342" t="n">
        <v>-5.51200847384957</v>
      </c>
      <c r="Y274" s="342" t="n">
        <v>-5.70333715083225</v>
      </c>
      <c r="Z274" s="342" t="n">
        <v>-5.91413135311797</v>
      </c>
      <c r="AA274" s="342" t="n">
        <v>-6.08186357676087</v>
      </c>
      <c r="AB274" s="342" t="n">
        <v>-6.17369409805923</v>
      </c>
    </row>
    <row r="275" customFormat="false" ht="15" hidden="false" customHeight="false" outlineLevel="0" collapsed="false">
      <c r="A275" s="62" t="s">
        <v>363</v>
      </c>
      <c r="B275" s="62" t="s">
        <v>751</v>
      </c>
      <c r="C275" s="62" t="s">
        <v>753</v>
      </c>
      <c r="D275" s="62" t="s">
        <v>752</v>
      </c>
      <c r="E275" s="342" t="n">
        <v>-1.29040626687093</v>
      </c>
      <c r="F275" s="342" t="n">
        <v>-1.30486214245902</v>
      </c>
      <c r="G275" s="342" t="n">
        <v>-1.30619020371519</v>
      </c>
      <c r="H275" s="342" t="n">
        <v>-1.3112247919693</v>
      </c>
      <c r="I275" s="342" t="n">
        <v>-1.35784789527032</v>
      </c>
      <c r="J275" s="342" t="n">
        <v>-1.44431958338616</v>
      </c>
      <c r="K275" s="342" t="n">
        <v>-1.5400056455819</v>
      </c>
      <c r="L275" s="342" t="n">
        <v>-1.6629012528212</v>
      </c>
      <c r="M275" s="342" t="n">
        <v>-1.91725901963041</v>
      </c>
      <c r="N275" s="342" t="n">
        <v>-2.1996797785914</v>
      </c>
      <c r="O275" s="342" t="n">
        <v>-2.35155543532883</v>
      </c>
      <c r="P275" s="342" t="n">
        <v>-2.50875130056417</v>
      </c>
      <c r="Q275" s="342" t="n">
        <v>-2.63357244607872</v>
      </c>
      <c r="R275" s="342" t="n">
        <v>-2.74559774715042</v>
      </c>
      <c r="S275" s="342" t="n">
        <v>-2.93145408426253</v>
      </c>
      <c r="T275" s="342" t="n">
        <v>-3.09963370084476</v>
      </c>
      <c r="U275" s="342" t="n">
        <v>-3.28937843377699</v>
      </c>
      <c r="V275" s="342" t="n">
        <v>-3.45531698059207</v>
      </c>
      <c r="W275" s="342" t="n">
        <v>-3.58737457617909</v>
      </c>
      <c r="X275" s="342" t="n">
        <v>-3.79910331921906</v>
      </c>
      <c r="Y275" s="342" t="n">
        <v>-3.9309749255918</v>
      </c>
      <c r="Z275" s="342" t="n">
        <v>-4.07626297392757</v>
      </c>
      <c r="AA275" s="342" t="n">
        <v>-4.1918709325519</v>
      </c>
      <c r="AB275" s="342" t="n">
        <v>-4.25516431098652</v>
      </c>
    </row>
    <row r="276" customFormat="false" ht="15" hidden="false" customHeight="false" outlineLevel="0" collapsed="false">
      <c r="A276" s="62" t="s">
        <v>363</v>
      </c>
      <c r="B276" s="62" t="s">
        <v>754</v>
      </c>
      <c r="C276" s="62" t="s">
        <v>755</v>
      </c>
      <c r="D276" s="62" t="s">
        <v>752</v>
      </c>
      <c r="E276" s="342" t="n">
        <v>-0.223534247052792</v>
      </c>
      <c r="F276" s="342" t="n">
        <v>-0.226038406671382</v>
      </c>
      <c r="G276" s="342" t="n">
        <v>-0.226268463809634</v>
      </c>
      <c r="H276" s="342" t="n">
        <v>-0.227140594489325</v>
      </c>
      <c r="I276" s="342" t="n">
        <v>-0.235217012404536</v>
      </c>
      <c r="J276" s="342" t="n">
        <v>-0.25019631325777</v>
      </c>
      <c r="K276" s="342" t="n">
        <v>-0.266771799920771</v>
      </c>
      <c r="L276" s="342" t="n">
        <v>-0.288060736386452</v>
      </c>
      <c r="M276" s="342" t="n">
        <v>-0.332122574386976</v>
      </c>
      <c r="N276" s="342" t="n">
        <v>-0.381045702960666</v>
      </c>
      <c r="O276" s="342" t="n">
        <v>-0.407354789832022</v>
      </c>
      <c r="P276" s="342" t="n">
        <v>-0.434585484751383</v>
      </c>
      <c r="Q276" s="342" t="n">
        <v>-0.456207977988743</v>
      </c>
      <c r="R276" s="342" t="n">
        <v>-0.475613875161458</v>
      </c>
      <c r="S276" s="342" t="n">
        <v>-0.507809360756151</v>
      </c>
      <c r="T276" s="342" t="n">
        <v>-0.536942746828041</v>
      </c>
      <c r="U276" s="342" t="n">
        <v>-0.569811810701304</v>
      </c>
      <c r="V276" s="342" t="n">
        <v>-0.598556981173305</v>
      </c>
      <c r="W276" s="342" t="n">
        <v>-0.621433028783279</v>
      </c>
      <c r="X276" s="342" t="n">
        <v>-0.658110334504708</v>
      </c>
      <c r="Y276" s="342" t="n">
        <v>-0.680954163611066</v>
      </c>
      <c r="Z276" s="342" t="n">
        <v>-0.706122093529182</v>
      </c>
      <c r="AA276" s="342" t="n">
        <v>-0.726148606611038</v>
      </c>
      <c r="AB276" s="342" t="n">
        <v>-0.737112779720736</v>
      </c>
    </row>
    <row r="277" customFormat="false" ht="15" hidden="false" customHeight="false" outlineLevel="0" collapsed="false">
      <c r="A277" s="62" t="s">
        <v>363</v>
      </c>
      <c r="B277" s="62" t="s">
        <v>758</v>
      </c>
      <c r="C277" s="62" t="s">
        <v>759</v>
      </c>
      <c r="D277" s="62" t="s">
        <v>439</v>
      </c>
      <c r="E277" s="342" t="n">
        <v>-3.85235057458543</v>
      </c>
      <c r="F277" s="342" t="n">
        <v>-3.89550682859446</v>
      </c>
      <c r="G277" s="342" t="n">
        <v>-3.89947159354846</v>
      </c>
      <c r="H277" s="342" t="n">
        <v>-3.91450174292966</v>
      </c>
      <c r="I277" s="342" t="n">
        <v>-4.05368933322721</v>
      </c>
      <c r="J277" s="342" t="n">
        <v>-4.31184001487743</v>
      </c>
      <c r="K277" s="342" t="n">
        <v>-4.59749908686367</v>
      </c>
      <c r="L277" s="342" t="n">
        <v>-4.96438893800362</v>
      </c>
      <c r="M277" s="342" t="n">
        <v>-5.72374303777394</v>
      </c>
      <c r="N277" s="342" t="n">
        <v>-6.56687577898142</v>
      </c>
      <c r="O277" s="342" t="n">
        <v>-7.0202820344522</v>
      </c>
      <c r="P277" s="342" t="n">
        <v>-7.48957112371728</v>
      </c>
      <c r="Q277" s="342" t="n">
        <v>-7.86220943460322</v>
      </c>
      <c r="R277" s="342" t="n">
        <v>-8.19664731206187</v>
      </c>
      <c r="S277" s="342" t="n">
        <v>-8.75149874563429</v>
      </c>
      <c r="T277" s="342" t="n">
        <v>-9.25357848533144</v>
      </c>
      <c r="U277" s="342" t="n">
        <v>-9.82003825052502</v>
      </c>
      <c r="V277" s="342" t="n">
        <v>-10.3154275496789</v>
      </c>
      <c r="W277" s="342" t="n">
        <v>-10.7096693999387</v>
      </c>
      <c r="X277" s="342" t="n">
        <v>-11.3417597468681</v>
      </c>
      <c r="Y277" s="342" t="n">
        <v>-11.7354463490057</v>
      </c>
      <c r="Z277" s="342" t="n">
        <v>-12.1691861027996</v>
      </c>
      <c r="AA277" s="342" t="n">
        <v>-12.5143195675595</v>
      </c>
      <c r="AB277" s="342" t="n">
        <v>-12.7032742317145</v>
      </c>
    </row>
    <row r="278" customFormat="false" ht="15" hidden="false" customHeight="false" outlineLevel="0" collapsed="false">
      <c r="A278" s="62" t="s">
        <v>363</v>
      </c>
      <c r="B278" s="62" t="s">
        <v>760</v>
      </c>
      <c r="C278" s="62" t="s">
        <v>762</v>
      </c>
      <c r="D278" s="62" t="s">
        <v>761</v>
      </c>
      <c r="E278" s="342" t="n">
        <v>-5.11679628888489</v>
      </c>
      <c r="F278" s="342" t="n">
        <v>-5.17411759339242</v>
      </c>
      <c r="G278" s="342" t="n">
        <v>-5.1793837015023</v>
      </c>
      <c r="H278" s="342" t="n">
        <v>-5.19934715266962</v>
      </c>
      <c r="I278" s="342" t="n">
        <v>-5.38421987692057</v>
      </c>
      <c r="J278" s="342" t="n">
        <v>-5.7271025985906</v>
      </c>
      <c r="K278" s="342" t="n">
        <v>-6.10652270876134</v>
      </c>
      <c r="L278" s="342" t="n">
        <v>-6.59383573814326</v>
      </c>
      <c r="M278" s="342" t="n">
        <v>-7.60243040377086</v>
      </c>
      <c r="N278" s="342" t="n">
        <v>-8.72230212824704</v>
      </c>
      <c r="O278" s="342" t="n">
        <v>-9.32452858724468</v>
      </c>
      <c r="P278" s="342" t="n">
        <v>-9.9478510559232</v>
      </c>
      <c r="Q278" s="342" t="n">
        <v>-10.4427993451097</v>
      </c>
      <c r="R278" s="342" t="n">
        <v>-10.887008784804</v>
      </c>
      <c r="S278" s="342" t="n">
        <v>-11.6239774747555</v>
      </c>
      <c r="T278" s="342" t="n">
        <v>-12.2908533727475</v>
      </c>
      <c r="U278" s="342" t="n">
        <v>-13.0432405629131</v>
      </c>
      <c r="V278" s="342" t="n">
        <v>-13.7012300367129</v>
      </c>
      <c r="W278" s="342" t="n">
        <v>-14.2248727315498</v>
      </c>
      <c r="X278" s="342" t="n">
        <v>-15.0644322365297</v>
      </c>
      <c r="Y278" s="342" t="n">
        <v>-15.5873374357842</v>
      </c>
      <c r="Z278" s="342" t="n">
        <v>-16.1634423150223</v>
      </c>
      <c r="AA278" s="342" t="n">
        <v>-16.6218579232237</v>
      </c>
      <c r="AB278" s="342" t="n">
        <v>-16.8728326218127</v>
      </c>
    </row>
    <row r="279" customFormat="false" ht="15" hidden="false" customHeight="false" outlineLevel="0" collapsed="false">
      <c r="A279" s="62" t="s">
        <v>363</v>
      </c>
      <c r="B279" s="62" t="s">
        <v>763</v>
      </c>
      <c r="C279" s="62" t="s">
        <v>765</v>
      </c>
      <c r="D279" s="62" t="s">
        <v>764</v>
      </c>
      <c r="E279" s="342" t="n">
        <v>-0.146192797207174</v>
      </c>
      <c r="F279" s="342" t="n">
        <v>-0.147830533277247</v>
      </c>
      <c r="G279" s="342" t="n">
        <v>-0.147980992086141</v>
      </c>
      <c r="H279" s="342" t="n">
        <v>-0.148551371011407</v>
      </c>
      <c r="I279" s="342" t="n">
        <v>-0.153833398897541</v>
      </c>
      <c r="J279" s="342" t="n">
        <v>-0.163629955446771</v>
      </c>
      <c r="K279" s="342" t="n">
        <v>-0.174470427509927</v>
      </c>
      <c r="L279" s="342" t="n">
        <v>-0.188393525256773</v>
      </c>
      <c r="M279" s="342" t="n">
        <v>-0.217210243197378</v>
      </c>
      <c r="N279" s="342" t="n">
        <v>-0.249206275611261</v>
      </c>
      <c r="O279" s="342" t="n">
        <v>-0.266412583156529</v>
      </c>
      <c r="P279" s="342" t="n">
        <v>-0.284221628135736</v>
      </c>
      <c r="Q279" s="342" t="n">
        <v>-0.298362874099789</v>
      </c>
      <c r="R279" s="342" t="n">
        <v>-0.311054452358596</v>
      </c>
      <c r="S279" s="342" t="n">
        <v>-0.332110501525952</v>
      </c>
      <c r="T279" s="342" t="n">
        <v>-0.351163918432401</v>
      </c>
      <c r="U279" s="342" t="n">
        <v>-0.372660492011477</v>
      </c>
      <c r="V279" s="342" t="n">
        <v>-0.391460013484831</v>
      </c>
      <c r="W279" s="342" t="n">
        <v>-0.406421091857563</v>
      </c>
      <c r="X279" s="342" t="n">
        <v>-0.430408279450219</v>
      </c>
      <c r="Y279" s="342" t="n">
        <v>-0.445348286719854</v>
      </c>
      <c r="Z279" s="342" t="n">
        <v>-0.461808270472476</v>
      </c>
      <c r="AA279" s="342" t="n">
        <v>-0.474905735421778</v>
      </c>
      <c r="AB279" s="342" t="n">
        <v>-0.482076373286462</v>
      </c>
    </row>
    <row r="280" customFormat="false" ht="15" hidden="false" customHeight="false" outlineLevel="0" collapsed="false">
      <c r="A280" s="62" t="s">
        <v>363</v>
      </c>
      <c r="B280" s="62" t="s">
        <v>766</v>
      </c>
      <c r="C280" s="62" t="s">
        <v>767</v>
      </c>
      <c r="D280" s="62" t="s">
        <v>391</v>
      </c>
      <c r="E280" s="342" t="n">
        <v>-6.14095961193079</v>
      </c>
      <c r="F280" s="342" t="n">
        <v>-6.20975418494293</v>
      </c>
      <c r="G280" s="342" t="n">
        <v>-6.21607434220327</v>
      </c>
      <c r="H280" s="342" t="n">
        <v>-6.2400336207072</v>
      </c>
      <c r="I280" s="342" t="n">
        <v>-6.46190994113818</v>
      </c>
      <c r="J280" s="342" t="n">
        <v>-6.87342308853054</v>
      </c>
      <c r="K280" s="342" t="n">
        <v>-7.32878684369395</v>
      </c>
      <c r="L280" s="342" t="n">
        <v>-7.91363905645503</v>
      </c>
      <c r="M280" s="342" t="n">
        <v>-9.12411114811959</v>
      </c>
      <c r="N280" s="342" t="n">
        <v>-10.4681331967383</v>
      </c>
      <c r="O280" s="342" t="n">
        <v>-11.1908995828018</v>
      </c>
      <c r="P280" s="342" t="n">
        <v>-11.9389844955584</v>
      </c>
      <c r="Q280" s="342" t="n">
        <v>-12.5330002199074</v>
      </c>
      <c r="R280" s="342" t="n">
        <v>-13.0661213516451</v>
      </c>
      <c r="S280" s="342" t="n">
        <v>-13.9505995885607</v>
      </c>
      <c r="T280" s="342" t="n">
        <v>-14.7509554605807</v>
      </c>
      <c r="U280" s="342" t="n">
        <v>-15.6539383206523</v>
      </c>
      <c r="V280" s="342" t="n">
        <v>-16.4436290872082</v>
      </c>
      <c r="W280" s="342" t="n">
        <v>-17.0720826074434</v>
      </c>
      <c r="X280" s="342" t="n">
        <v>-18.0796859437525</v>
      </c>
      <c r="Y280" s="342" t="n">
        <v>-18.707254353397</v>
      </c>
      <c r="Z280" s="342" t="n">
        <v>-19.3986707389433</v>
      </c>
      <c r="AA280" s="342" t="n">
        <v>-19.9488415052798</v>
      </c>
      <c r="AB280" s="342" t="n">
        <v>-20.2500505823344</v>
      </c>
    </row>
    <row r="281" customFormat="false" ht="15" hidden="false" customHeight="false" outlineLevel="0" collapsed="false">
      <c r="A281" s="62" t="s">
        <v>363</v>
      </c>
      <c r="B281" s="62" t="s">
        <v>772</v>
      </c>
      <c r="C281" s="62" t="s">
        <v>774</v>
      </c>
      <c r="D281" s="62" t="s">
        <v>773</v>
      </c>
      <c r="E281" s="342" t="n">
        <v>-8.53530958569569</v>
      </c>
      <c r="F281" s="342" t="n">
        <v>-8.63092704869505</v>
      </c>
      <c r="G281" s="342" t="n">
        <v>-8.63971142479523</v>
      </c>
      <c r="H281" s="342" t="n">
        <v>-8.67301238627423</v>
      </c>
      <c r="I281" s="342" t="n">
        <v>-8.98139791627091</v>
      </c>
      <c r="J281" s="342" t="n">
        <v>-9.55335935772931</v>
      </c>
      <c r="K281" s="342" t="n">
        <v>-10.1862686862443</v>
      </c>
      <c r="L281" s="342" t="n">
        <v>-10.9991538073411</v>
      </c>
      <c r="M281" s="342" t="n">
        <v>-12.6815869611317</v>
      </c>
      <c r="N281" s="342" t="n">
        <v>-14.5496409787276</v>
      </c>
      <c r="O281" s="342" t="n">
        <v>-15.5542127806983</v>
      </c>
      <c r="P281" s="342" t="n">
        <v>-16.5939747609531</v>
      </c>
      <c r="Q281" s="342" t="n">
        <v>-17.419596231617</v>
      </c>
      <c r="R281" s="342" t="n">
        <v>-18.1605804089461</v>
      </c>
      <c r="S281" s="342" t="n">
        <v>-19.3899152443712</v>
      </c>
      <c r="T281" s="342" t="n">
        <v>-20.5023285442646</v>
      </c>
      <c r="U281" s="342" t="n">
        <v>-21.7573829247419</v>
      </c>
      <c r="V281" s="342" t="n">
        <v>-22.8549728122287</v>
      </c>
      <c r="W281" s="342" t="n">
        <v>-23.7284593183126</v>
      </c>
      <c r="X281" s="342" t="n">
        <v>-25.1289255252991</v>
      </c>
      <c r="Y281" s="342" t="n">
        <v>-26.0011818176401</v>
      </c>
      <c r="Z281" s="342" t="n">
        <v>-26.962180305856</v>
      </c>
      <c r="AA281" s="342" t="n">
        <v>-27.7268617420533</v>
      </c>
      <c r="AB281" s="342" t="n">
        <v>-28.1455117389835</v>
      </c>
    </row>
    <row r="282" customFormat="false" ht="15" hidden="false" customHeight="false" outlineLevel="0" collapsed="false">
      <c r="A282" s="62" t="s">
        <v>363</v>
      </c>
      <c r="B282" s="62" t="s">
        <v>775</v>
      </c>
      <c r="C282" s="62" t="s">
        <v>776</v>
      </c>
      <c r="D282" s="62" t="s">
        <v>551</v>
      </c>
      <c r="E282" s="342" t="n">
        <v>-4.09929519898814</v>
      </c>
      <c r="F282" s="342" t="n">
        <v>-4.14521786917102</v>
      </c>
      <c r="G282" s="342" t="n">
        <v>-4.14943678477239</v>
      </c>
      <c r="H282" s="342" t="n">
        <v>-4.16543040165786</v>
      </c>
      <c r="I282" s="342" t="n">
        <v>-4.31354023995493</v>
      </c>
      <c r="J282" s="342" t="n">
        <v>-4.58823898022162</v>
      </c>
      <c r="K282" s="342" t="n">
        <v>-4.89220946257229</v>
      </c>
      <c r="L282" s="342" t="n">
        <v>-5.28261780579461</v>
      </c>
      <c r="M282" s="342" t="n">
        <v>-6.09064826804178</v>
      </c>
      <c r="N282" s="342" t="n">
        <v>-6.98782777733748</v>
      </c>
      <c r="O282" s="342" t="n">
        <v>-7.47029842746583</v>
      </c>
      <c r="P282" s="342" t="n">
        <v>-7.9696700379452</v>
      </c>
      <c r="Q282" s="342" t="n">
        <v>-8.36619533054222</v>
      </c>
      <c r="R282" s="342" t="n">
        <v>-8.72207145315434</v>
      </c>
      <c r="S282" s="342" t="n">
        <v>-9.31249015305158</v>
      </c>
      <c r="T282" s="342" t="n">
        <v>-9.8467543708587</v>
      </c>
      <c r="U282" s="342" t="n">
        <v>-10.4495255234109</v>
      </c>
      <c r="V282" s="342" t="n">
        <v>-10.9766704278879</v>
      </c>
      <c r="W282" s="342" t="n">
        <v>-11.3961840969376</v>
      </c>
      <c r="X282" s="342" t="n">
        <v>-12.0687929040354</v>
      </c>
      <c r="Y282" s="342" t="n">
        <v>-12.487715732268</v>
      </c>
      <c r="Z282" s="342" t="n">
        <v>-12.9492592122585</v>
      </c>
      <c r="AA282" s="342" t="n">
        <v>-13.3165165341736</v>
      </c>
      <c r="AB282" s="342" t="n">
        <v>-13.5175836314173</v>
      </c>
    </row>
    <row r="283" customFormat="false" ht="15" hidden="false" customHeight="false" outlineLevel="0" collapsed="false">
      <c r="A283" s="62" t="s">
        <v>363</v>
      </c>
      <c r="B283" s="62" t="s">
        <v>777</v>
      </c>
      <c r="C283" s="62" t="s">
        <v>778</v>
      </c>
      <c r="D283" s="62" t="s">
        <v>409</v>
      </c>
      <c r="E283" s="342" t="n">
        <v>-8.08558071232894</v>
      </c>
      <c r="F283" s="342" t="n">
        <v>-8.17616005298755</v>
      </c>
      <c r="G283" s="342" t="n">
        <v>-8.18448157680018</v>
      </c>
      <c r="H283" s="342" t="n">
        <v>-8.21602789730949</v>
      </c>
      <c r="I283" s="342" t="n">
        <v>-8.50816447047859</v>
      </c>
      <c r="J283" s="342" t="n">
        <v>-9.04998903499144</v>
      </c>
      <c r="K283" s="342" t="n">
        <v>-9.64955011803288</v>
      </c>
      <c r="L283" s="342" t="n">
        <v>-10.4196039972143</v>
      </c>
      <c r="M283" s="342" t="n">
        <v>-12.0133890757158</v>
      </c>
      <c r="N283" s="342" t="n">
        <v>-13.7830145805217</v>
      </c>
      <c r="O283" s="342" t="n">
        <v>-14.7346550927507</v>
      </c>
      <c r="P283" s="342" t="n">
        <v>-15.7196315987055</v>
      </c>
      <c r="Q283" s="342" t="n">
        <v>-16.501750744105</v>
      </c>
      <c r="R283" s="342" t="n">
        <v>-17.2036921689824</v>
      </c>
      <c r="S283" s="342" t="n">
        <v>-18.3682528606023</v>
      </c>
      <c r="T283" s="342" t="n">
        <v>-19.4220526591274</v>
      </c>
      <c r="U283" s="342" t="n">
        <v>-20.6109777226914</v>
      </c>
      <c r="V283" s="342" t="n">
        <v>-21.6507351603342</v>
      </c>
      <c r="W283" s="342" t="n">
        <v>-22.4781973133072</v>
      </c>
      <c r="X283" s="342" t="n">
        <v>-23.8048723961251</v>
      </c>
      <c r="Y283" s="342" t="n">
        <v>-24.631169155809</v>
      </c>
      <c r="Z283" s="342" t="n">
        <v>-25.5415322495997</v>
      </c>
      <c r="AA283" s="342" t="n">
        <v>-26.2659223153046</v>
      </c>
      <c r="AB283" s="342" t="n">
        <v>-26.6625134765752</v>
      </c>
    </row>
    <row r="284" customFormat="false" ht="15" hidden="false" customHeight="false" outlineLevel="0" collapsed="false">
      <c r="A284" s="62" t="s">
        <v>363</v>
      </c>
      <c r="B284" s="62" t="s">
        <v>779</v>
      </c>
      <c r="C284" s="62" t="s">
        <v>780</v>
      </c>
      <c r="D284" s="62" t="s">
        <v>409</v>
      </c>
      <c r="E284" s="342" t="n">
        <v>-2.5783891998338</v>
      </c>
      <c r="F284" s="342" t="n">
        <v>-2.60727380342524</v>
      </c>
      <c r="G284" s="342" t="n">
        <v>-2.60992743188905</v>
      </c>
      <c r="H284" s="342" t="n">
        <v>-2.61998715363194</v>
      </c>
      <c r="I284" s="342" t="n">
        <v>-2.71314580381857</v>
      </c>
      <c r="J284" s="342" t="n">
        <v>-2.88592678950762</v>
      </c>
      <c r="K284" s="342" t="n">
        <v>-3.07711921911228</v>
      </c>
      <c r="L284" s="342" t="n">
        <v>-3.32267964031296</v>
      </c>
      <c r="M284" s="342" t="n">
        <v>-3.83091749971598</v>
      </c>
      <c r="N284" s="342" t="n">
        <v>-4.39522864219023</v>
      </c>
      <c r="O284" s="342" t="n">
        <v>-4.69869473895604</v>
      </c>
      <c r="P284" s="342" t="n">
        <v>-5.01279126156837</v>
      </c>
      <c r="Q284" s="342" t="n">
        <v>-5.2621991432319</v>
      </c>
      <c r="R284" s="342" t="n">
        <v>-5.48603936611907</v>
      </c>
      <c r="S284" s="342" t="n">
        <v>-5.85740300920843</v>
      </c>
      <c r="T284" s="342" t="n">
        <v>-6.19344640744712</v>
      </c>
      <c r="U284" s="342" t="n">
        <v>-6.57257953991721</v>
      </c>
      <c r="V284" s="342" t="n">
        <v>-6.90414500726543</v>
      </c>
      <c r="W284" s="342" t="n">
        <v>-7.16801219929578</v>
      </c>
      <c r="X284" s="342" t="n">
        <v>-7.5910720668462</v>
      </c>
      <c r="Y284" s="342" t="n">
        <v>-7.85456762972866</v>
      </c>
      <c r="Z284" s="342" t="n">
        <v>-8.14487088096925</v>
      </c>
      <c r="AA284" s="342" t="n">
        <v>-8.37586969086702</v>
      </c>
      <c r="AB284" s="342" t="n">
        <v>-8.50233758517797</v>
      </c>
    </row>
    <row r="285" customFormat="false" ht="15" hidden="false" customHeight="false" outlineLevel="0" collapsed="false">
      <c r="A285" s="62" t="s">
        <v>363</v>
      </c>
      <c r="B285" s="62" t="s">
        <v>783</v>
      </c>
      <c r="C285" s="62" t="s">
        <v>784</v>
      </c>
      <c r="D285" s="62" t="s">
        <v>562</v>
      </c>
      <c r="E285" s="342" t="n">
        <v>-0.793807460020578</v>
      </c>
      <c r="F285" s="342" t="n">
        <v>-0.802700149228283</v>
      </c>
      <c r="G285" s="342" t="n">
        <v>-0.803517120564817</v>
      </c>
      <c r="H285" s="342" t="n">
        <v>-0.806614202326465</v>
      </c>
      <c r="I285" s="342" t="n">
        <v>-0.835294911774195</v>
      </c>
      <c r="J285" s="342" t="n">
        <v>-0.888488911888111</v>
      </c>
      <c r="K285" s="342" t="n">
        <v>-0.94735123450776</v>
      </c>
      <c r="L285" s="342" t="n">
        <v>-1.02295180491329</v>
      </c>
      <c r="M285" s="342" t="n">
        <v>-1.17942275363004</v>
      </c>
      <c r="N285" s="342" t="n">
        <v>-1.35315695741032</v>
      </c>
      <c r="O285" s="342" t="n">
        <v>-1.44658492068737</v>
      </c>
      <c r="P285" s="342" t="n">
        <v>-1.54328566812777</v>
      </c>
      <c r="Q285" s="342" t="n">
        <v>-1.62007075436115</v>
      </c>
      <c r="R285" s="342" t="n">
        <v>-1.68898433761381</v>
      </c>
      <c r="S285" s="342" t="n">
        <v>-1.80331588627363</v>
      </c>
      <c r="T285" s="342" t="n">
        <v>-1.9067734079037</v>
      </c>
      <c r="U285" s="342" t="n">
        <v>-2.02349694557409</v>
      </c>
      <c r="V285" s="342" t="n">
        <v>-2.12557584874479</v>
      </c>
      <c r="W285" s="342" t="n">
        <v>-2.20681251600273</v>
      </c>
      <c r="X285" s="342" t="n">
        <v>-2.33705975676782</v>
      </c>
      <c r="Y285" s="342" t="n">
        <v>-2.41818201073626</v>
      </c>
      <c r="Z285" s="342" t="n">
        <v>-2.50755753500462</v>
      </c>
      <c r="AA285" s="342" t="n">
        <v>-2.57867502904491</v>
      </c>
      <c r="AB285" s="342" t="n">
        <v>-2.61761063968259</v>
      </c>
    </row>
    <row r="286" customFormat="false" ht="15" hidden="false" customHeight="false" outlineLevel="0" collapsed="false">
      <c r="A286" s="62" t="s">
        <v>363</v>
      </c>
      <c r="B286" s="62" t="s">
        <v>787</v>
      </c>
      <c r="C286" s="62" t="s">
        <v>788</v>
      </c>
      <c r="D286" s="62" t="s">
        <v>595</v>
      </c>
      <c r="E286" s="342" t="n">
        <v>-5.42332310201766</v>
      </c>
      <c r="F286" s="342" t="n">
        <v>-5.48407829675715</v>
      </c>
      <c r="G286" s="342" t="n">
        <v>-5.48965987635454</v>
      </c>
      <c r="H286" s="342" t="n">
        <v>-5.51081925808465</v>
      </c>
      <c r="I286" s="342" t="n">
        <v>-5.70676696828392</v>
      </c>
      <c r="J286" s="342" t="n">
        <v>-6.07019042326009</v>
      </c>
      <c r="K286" s="342" t="n">
        <v>-6.4723400756371</v>
      </c>
      <c r="L286" s="342" t="n">
        <v>-6.98884608075249</v>
      </c>
      <c r="M286" s="342" t="n">
        <v>-8.05786162130707</v>
      </c>
      <c r="N286" s="342" t="n">
        <v>-9.24482038451623</v>
      </c>
      <c r="O286" s="342" t="n">
        <v>-9.88312382349092</v>
      </c>
      <c r="P286" s="342" t="n">
        <v>-10.5437870497629</v>
      </c>
      <c r="Q286" s="342" t="n">
        <v>-11.0683857125785</v>
      </c>
      <c r="R286" s="342" t="n">
        <v>-11.5392059642391</v>
      </c>
      <c r="S286" s="342" t="n">
        <v>-12.3203235026409</v>
      </c>
      <c r="T286" s="342" t="n">
        <v>-13.0271492700875</v>
      </c>
      <c r="U286" s="342" t="n">
        <v>-13.8246089694214</v>
      </c>
      <c r="V286" s="342" t="n">
        <v>-14.5220159625227</v>
      </c>
      <c r="W286" s="342" t="n">
        <v>-15.0770279981358</v>
      </c>
      <c r="X286" s="342" t="n">
        <v>-15.966882157225</v>
      </c>
      <c r="Y286" s="342" t="n">
        <v>-16.5211125168432</v>
      </c>
      <c r="Z286" s="342" t="n">
        <v>-17.1317295366265</v>
      </c>
      <c r="AA286" s="342" t="n">
        <v>-17.6176069915654</v>
      </c>
      <c r="AB286" s="342" t="n">
        <v>-17.8836165811667</v>
      </c>
    </row>
    <row r="287" customFormat="false" ht="15" hidden="false" customHeight="false" outlineLevel="0" collapsed="false">
      <c r="A287" s="62" t="s">
        <v>363</v>
      </c>
      <c r="B287" s="62" t="s">
        <v>789</v>
      </c>
      <c r="C287" s="62" t="s">
        <v>791</v>
      </c>
      <c r="D287" s="62" t="s">
        <v>790</v>
      </c>
      <c r="E287" s="342" t="n">
        <v>-8.3876312470601</v>
      </c>
      <c r="F287" s="342" t="n">
        <v>-8.48159433209712</v>
      </c>
      <c r="G287" s="342" t="n">
        <v>-8.49022672049781</v>
      </c>
      <c r="H287" s="342" t="n">
        <v>-8.52295150713313</v>
      </c>
      <c r="I287" s="342" t="n">
        <v>-8.82600133579738</v>
      </c>
      <c r="J287" s="342" t="n">
        <v>-9.38806667277472</v>
      </c>
      <c r="K287" s="342" t="n">
        <v>-10.0100253735235</v>
      </c>
      <c r="L287" s="342" t="n">
        <v>-10.8088459169996</v>
      </c>
      <c r="M287" s="342" t="n">
        <v>-12.4621695311159</v>
      </c>
      <c r="N287" s="342" t="n">
        <v>-14.297902387888</v>
      </c>
      <c r="O287" s="342" t="n">
        <v>-15.2850930400286</v>
      </c>
      <c r="P287" s="342" t="n">
        <v>-16.3068650082892</v>
      </c>
      <c r="Q287" s="342" t="n">
        <v>-17.1182015363971</v>
      </c>
      <c r="R287" s="342" t="n">
        <v>-17.8463651697068</v>
      </c>
      <c r="S287" s="342" t="n">
        <v>-19.0544299944428</v>
      </c>
      <c r="T287" s="342" t="n">
        <v>-20.1475962657011</v>
      </c>
      <c r="U287" s="342" t="n">
        <v>-21.3809356346788</v>
      </c>
      <c r="V287" s="342" t="n">
        <v>-22.459534968928</v>
      </c>
      <c r="W287" s="342" t="n">
        <v>-23.3179083693016</v>
      </c>
      <c r="X287" s="342" t="n">
        <v>-24.694143642344</v>
      </c>
      <c r="Y287" s="342" t="n">
        <v>-25.5513081141922</v>
      </c>
      <c r="Z287" s="342" t="n">
        <v>-26.4956793601568</v>
      </c>
      <c r="AA287" s="342" t="n">
        <v>-27.2471302412174</v>
      </c>
      <c r="AB287" s="342" t="n">
        <v>-27.6585367356833</v>
      </c>
    </row>
    <row r="288" customFormat="false" ht="15" hidden="false" customHeight="false" outlineLevel="0" collapsed="false">
      <c r="A288" s="62" t="s">
        <v>363</v>
      </c>
      <c r="B288" s="62" t="s">
        <v>792</v>
      </c>
      <c r="C288" s="62" t="s">
        <v>793</v>
      </c>
      <c r="D288" s="62" t="s">
        <v>790</v>
      </c>
      <c r="E288" s="342" t="n">
        <v>-1.54126984834179</v>
      </c>
      <c r="F288" s="342" t="n">
        <v>-1.55853604252212</v>
      </c>
      <c r="G288" s="342" t="n">
        <v>-1.56012228774074</v>
      </c>
      <c r="H288" s="342" t="n">
        <v>-1.56613563351725</v>
      </c>
      <c r="I288" s="342" t="n">
        <v>-1.62182257893811</v>
      </c>
      <c r="J288" s="342" t="n">
        <v>-1.72510493973394</v>
      </c>
      <c r="K288" s="342" t="n">
        <v>-1.83939301036341</v>
      </c>
      <c r="L288" s="342" t="n">
        <v>-1.98618034300005</v>
      </c>
      <c r="M288" s="342" t="n">
        <v>-2.28998695549057</v>
      </c>
      <c r="N288" s="342" t="n">
        <v>-2.62731219290427</v>
      </c>
      <c r="O288" s="342" t="n">
        <v>-2.80871348987265</v>
      </c>
      <c r="P288" s="342" t="n">
        <v>-2.99646927934098</v>
      </c>
      <c r="Q288" s="342" t="n">
        <v>-3.14555648773123</v>
      </c>
      <c r="R288" s="342" t="n">
        <v>-3.27936025420851</v>
      </c>
      <c r="S288" s="342" t="n">
        <v>-3.50134830236698</v>
      </c>
      <c r="T288" s="342" t="n">
        <v>-3.70222315767315</v>
      </c>
      <c r="U288" s="342" t="n">
        <v>-3.92885553172327</v>
      </c>
      <c r="V288" s="342" t="n">
        <v>-4.12705363835826</v>
      </c>
      <c r="W288" s="342" t="n">
        <v>-4.28478411096077</v>
      </c>
      <c r="X288" s="342" t="n">
        <v>-4.53767433325187</v>
      </c>
      <c r="Y288" s="342" t="n">
        <v>-4.69518265909684</v>
      </c>
      <c r="Z288" s="342" t="n">
        <v>-4.86871567267042</v>
      </c>
      <c r="AA288" s="342" t="n">
        <v>-5.00679858921429</v>
      </c>
      <c r="AB288" s="342" t="n">
        <v>-5.08239662239614</v>
      </c>
    </row>
    <row r="289" customFormat="false" ht="15" hidden="false" customHeight="false" outlineLevel="0" collapsed="false">
      <c r="A289" s="62" t="s">
        <v>363</v>
      </c>
      <c r="B289" s="62" t="s">
        <v>796</v>
      </c>
      <c r="C289" s="62" t="s">
        <v>798</v>
      </c>
      <c r="D289" s="62" t="s">
        <v>797</v>
      </c>
      <c r="E289" s="342" t="n">
        <v>-7.15281147746932</v>
      </c>
      <c r="F289" s="342" t="n">
        <v>-7.23294139893515</v>
      </c>
      <c r="G289" s="342" t="n">
        <v>-7.24030293463119</v>
      </c>
      <c r="H289" s="342" t="n">
        <v>-7.26821000666955</v>
      </c>
      <c r="I289" s="342" t="n">
        <v>-7.52664510340493</v>
      </c>
      <c r="J289" s="342" t="n">
        <v>-8.00596367082864</v>
      </c>
      <c r="K289" s="342" t="n">
        <v>-8.53635815315489</v>
      </c>
      <c r="L289" s="342" t="n">
        <v>-9.21757703170496</v>
      </c>
      <c r="M289" s="342" t="n">
        <v>-10.6274997827996</v>
      </c>
      <c r="N289" s="342" t="n">
        <v>-12.1929776466589</v>
      </c>
      <c r="O289" s="342" t="n">
        <v>-13.0348349504783</v>
      </c>
      <c r="P289" s="342" t="n">
        <v>-13.9061825391665</v>
      </c>
      <c r="Q289" s="342" t="n">
        <v>-14.5980748099878</v>
      </c>
      <c r="R289" s="342" t="n">
        <v>-15.2190388271695</v>
      </c>
      <c r="S289" s="342" t="n">
        <v>-16.2492534001965</v>
      </c>
      <c r="T289" s="342" t="n">
        <v>-17.1814846847538</v>
      </c>
      <c r="U289" s="342" t="n">
        <v>-18.2332529056243</v>
      </c>
      <c r="V289" s="342" t="n">
        <v>-19.1530617849563</v>
      </c>
      <c r="W289" s="342" t="n">
        <v>-19.8850662006604</v>
      </c>
      <c r="X289" s="342" t="n">
        <v>-21.0586933150101</v>
      </c>
      <c r="Y289" s="342" t="n">
        <v>-21.7896667795939</v>
      </c>
      <c r="Z289" s="342" t="n">
        <v>-22.5950085129343</v>
      </c>
      <c r="AA289" s="342" t="n">
        <v>-23.2358314495278</v>
      </c>
      <c r="AB289" s="342" t="n">
        <v>-23.5866710380652</v>
      </c>
    </row>
    <row r="290" customFormat="false" ht="15" hidden="false" customHeight="false" outlineLevel="0" collapsed="false">
      <c r="A290" s="62" t="s">
        <v>363</v>
      </c>
      <c r="B290" s="62" t="s">
        <v>811</v>
      </c>
      <c r="C290" s="62" t="s">
        <v>813</v>
      </c>
      <c r="D290" s="62" t="s">
        <v>812</v>
      </c>
      <c r="E290" s="342" t="n">
        <v>-4.77980293358304</v>
      </c>
      <c r="F290" s="342" t="n">
        <v>-4.83334904407352</v>
      </c>
      <c r="G290" s="342" t="n">
        <v>-4.83826832511796</v>
      </c>
      <c r="H290" s="342" t="n">
        <v>-4.85691697889792</v>
      </c>
      <c r="I290" s="342" t="n">
        <v>-5.02961394391756</v>
      </c>
      <c r="J290" s="342" t="n">
        <v>-5.34991433236052</v>
      </c>
      <c r="K290" s="342" t="n">
        <v>-5.70434574867351</v>
      </c>
      <c r="L290" s="342" t="n">
        <v>-6.15956423225331</v>
      </c>
      <c r="M290" s="342" t="n">
        <v>-7.10173262618279</v>
      </c>
      <c r="N290" s="342" t="n">
        <v>-8.14784934681825</v>
      </c>
      <c r="O290" s="342" t="n">
        <v>-8.71041303567395</v>
      </c>
      <c r="P290" s="342" t="n">
        <v>-9.29268334626455</v>
      </c>
      <c r="Q290" s="342" t="n">
        <v>-9.75503422971957</v>
      </c>
      <c r="R290" s="342" t="n">
        <v>-10.1699879357307</v>
      </c>
      <c r="S290" s="342" t="n">
        <v>-10.858419701881</v>
      </c>
      <c r="T290" s="342" t="n">
        <v>-11.4813750031273</v>
      </c>
      <c r="U290" s="342" t="n">
        <v>-12.1842098035972</v>
      </c>
      <c r="V290" s="342" t="n">
        <v>-12.7988639425488</v>
      </c>
      <c r="W290" s="342" t="n">
        <v>-13.2880194116394</v>
      </c>
      <c r="X290" s="342" t="n">
        <v>-14.0722853386489</v>
      </c>
      <c r="Y290" s="342" t="n">
        <v>-14.5607518837821</v>
      </c>
      <c r="Z290" s="342" t="n">
        <v>-15.0989143660008</v>
      </c>
      <c r="AA290" s="342" t="n">
        <v>-15.5271386190634</v>
      </c>
      <c r="AB290" s="342" t="n">
        <v>-15.7615840675126</v>
      </c>
    </row>
    <row r="291" customFormat="false" ht="15" hidden="false" customHeight="false" outlineLevel="0" collapsed="false">
      <c r="A291" s="62" t="s">
        <v>363</v>
      </c>
      <c r="B291" s="62" t="s">
        <v>818</v>
      </c>
      <c r="C291" s="62" t="s">
        <v>819</v>
      </c>
      <c r="D291" s="62" t="s">
        <v>686</v>
      </c>
      <c r="E291" s="342" t="n">
        <v>-4.70881294984864</v>
      </c>
      <c r="F291" s="342" t="n">
        <v>-4.76156378957889</v>
      </c>
      <c r="G291" s="342" t="n">
        <v>-4.76641000910046</v>
      </c>
      <c r="H291" s="342" t="n">
        <v>-4.78478169170674</v>
      </c>
      <c r="I291" s="342" t="n">
        <v>-4.9549137487358</v>
      </c>
      <c r="J291" s="342" t="n">
        <v>-5.27045701231784</v>
      </c>
      <c r="K291" s="342" t="n">
        <v>-5.6196243872407</v>
      </c>
      <c r="L291" s="342" t="n">
        <v>-6.06808193251531</v>
      </c>
      <c r="M291" s="342" t="n">
        <v>-6.99625717235675</v>
      </c>
      <c r="N291" s="342" t="n">
        <v>-8.02683689073205</v>
      </c>
      <c r="O291" s="342" t="n">
        <v>-8.58104534242079</v>
      </c>
      <c r="P291" s="342" t="n">
        <v>-9.15466773165307</v>
      </c>
      <c r="Q291" s="342" t="n">
        <v>-9.61015174587685</v>
      </c>
      <c r="R291" s="342" t="n">
        <v>-10.0189425290123</v>
      </c>
      <c r="S291" s="342" t="n">
        <v>-10.6971496560802</v>
      </c>
      <c r="T291" s="342" t="n">
        <v>-11.310852779503</v>
      </c>
      <c r="U291" s="342" t="n">
        <v>-12.0032490259684</v>
      </c>
      <c r="V291" s="342" t="n">
        <v>-12.6087742765677</v>
      </c>
      <c r="W291" s="342" t="n">
        <v>-13.0906647727553</v>
      </c>
      <c r="X291" s="342" t="n">
        <v>-13.8632827246964</v>
      </c>
      <c r="Y291" s="342" t="n">
        <v>-14.3444945288758</v>
      </c>
      <c r="Z291" s="342" t="n">
        <v>-14.8746641824381</v>
      </c>
      <c r="AA291" s="342" t="n">
        <v>-15.296528417487</v>
      </c>
      <c r="AB291" s="342" t="n">
        <v>-15.5274918649409</v>
      </c>
    </row>
    <row r="292" customFormat="false" ht="15" hidden="false" customHeight="false" outlineLevel="0" collapsed="false">
      <c r="A292" s="62" t="s">
        <v>363</v>
      </c>
      <c r="B292" s="62" t="s">
        <v>820</v>
      </c>
      <c r="C292" s="62" t="s">
        <v>821</v>
      </c>
      <c r="D292" s="62" t="s">
        <v>686</v>
      </c>
      <c r="E292" s="342" t="n">
        <v>-0.621196407535865</v>
      </c>
      <c r="F292" s="342" t="n">
        <v>-0.628155408134091</v>
      </c>
      <c r="G292" s="342" t="n">
        <v>-0.628794731502633</v>
      </c>
      <c r="H292" s="342" t="n">
        <v>-0.631218362119724</v>
      </c>
      <c r="I292" s="342" t="n">
        <v>-0.653662537277826</v>
      </c>
      <c r="J292" s="342" t="n">
        <v>-0.695289661533335</v>
      </c>
      <c r="K292" s="342" t="n">
        <v>-0.741352548558351</v>
      </c>
      <c r="L292" s="342" t="n">
        <v>-0.800514001566565</v>
      </c>
      <c r="M292" s="342" t="n">
        <v>-0.922960811557558</v>
      </c>
      <c r="N292" s="342" t="n">
        <v>-1.05891703355075</v>
      </c>
      <c r="O292" s="342" t="n">
        <v>-1.132029366294</v>
      </c>
      <c r="P292" s="342" t="n">
        <v>-1.20770282609552</v>
      </c>
      <c r="Q292" s="342" t="n">
        <v>-1.26779122551579</v>
      </c>
      <c r="R292" s="342" t="n">
        <v>-1.3217197566811</v>
      </c>
      <c r="S292" s="342" t="n">
        <v>-1.41119025283095</v>
      </c>
      <c r="T292" s="342" t="n">
        <v>-1.49215124653022</v>
      </c>
      <c r="U292" s="342" t="n">
        <v>-1.58349360085106</v>
      </c>
      <c r="V292" s="342" t="n">
        <v>-1.6633757525421</v>
      </c>
      <c r="W292" s="342" t="n">
        <v>-1.72694775003821</v>
      </c>
      <c r="X292" s="342" t="n">
        <v>-1.82887311875751</v>
      </c>
      <c r="Y292" s="342" t="n">
        <v>-1.89235558179093</v>
      </c>
      <c r="Z292" s="342" t="n">
        <v>-1.96229666623942</v>
      </c>
      <c r="AA292" s="342" t="n">
        <v>-2.01794987439852</v>
      </c>
      <c r="AB292" s="342" t="n">
        <v>-2.04841905322523</v>
      </c>
    </row>
    <row r="293" customFormat="false" ht="15" hidden="false" customHeight="false" outlineLevel="0" collapsed="false">
      <c r="A293" s="62" t="s">
        <v>363</v>
      </c>
      <c r="B293" s="62" t="s">
        <v>822</v>
      </c>
      <c r="C293" s="62" t="s">
        <v>823</v>
      </c>
      <c r="D293" s="62" t="s">
        <v>483</v>
      </c>
      <c r="E293" s="342" t="n">
        <v>-4.27015585279435</v>
      </c>
      <c r="F293" s="342" t="n">
        <v>-4.31799260261071</v>
      </c>
      <c r="G293" s="342" t="n">
        <v>-4.32238736470349</v>
      </c>
      <c r="H293" s="342" t="n">
        <v>-4.33904760346056</v>
      </c>
      <c r="I293" s="342" t="n">
        <v>-4.49333073315972</v>
      </c>
      <c r="J293" s="342" t="n">
        <v>-4.77947905294761</v>
      </c>
      <c r="K293" s="342" t="n">
        <v>-5.0961191755245</v>
      </c>
      <c r="L293" s="342" t="n">
        <v>-5.50279993181696</v>
      </c>
      <c r="M293" s="342" t="n">
        <v>-6.34450950385572</v>
      </c>
      <c r="N293" s="342" t="n">
        <v>-7.27908389936933</v>
      </c>
      <c r="O293" s="342" t="n">
        <v>-7.78166416510761</v>
      </c>
      <c r="P293" s="342" t="n">
        <v>-8.30184983159344</v>
      </c>
      <c r="Q293" s="342" t="n">
        <v>-8.71490249473956</v>
      </c>
      <c r="R293" s="342" t="n">
        <v>-9.08561171036692</v>
      </c>
      <c r="S293" s="342" t="n">
        <v>-9.70063935404278</v>
      </c>
      <c r="T293" s="342" t="n">
        <v>-10.2571719690081</v>
      </c>
      <c r="U293" s="342" t="n">
        <v>-10.8850669216824</v>
      </c>
      <c r="V293" s="342" t="n">
        <v>-11.4341834868125</v>
      </c>
      <c r="W293" s="342" t="n">
        <v>-11.8711826933254</v>
      </c>
      <c r="X293" s="342" t="n">
        <v>-12.5718261685693</v>
      </c>
      <c r="Y293" s="342" t="n">
        <v>-13.0082099077272</v>
      </c>
      <c r="Z293" s="342" t="n">
        <v>-13.4889907485135</v>
      </c>
      <c r="AA293" s="342" t="n">
        <v>-13.8715555374666</v>
      </c>
      <c r="AB293" s="342" t="n">
        <v>-14.081003210889</v>
      </c>
    </row>
    <row r="294" customFormat="false" ht="15" hidden="false" customHeight="false" outlineLevel="0" collapsed="false">
      <c r="A294" s="62" t="s">
        <v>363</v>
      </c>
      <c r="B294" s="62" t="s">
        <v>824</v>
      </c>
      <c r="C294" s="62" t="s">
        <v>825</v>
      </c>
      <c r="D294" s="62" t="s">
        <v>461</v>
      </c>
      <c r="E294" s="342" t="n">
        <v>-5.47805211987302</v>
      </c>
      <c r="F294" s="342" t="n">
        <v>-5.53942042065011</v>
      </c>
      <c r="G294" s="342" t="n">
        <v>-5.54505832629773</v>
      </c>
      <c r="H294" s="342" t="n">
        <v>-5.56643123618369</v>
      </c>
      <c r="I294" s="342" t="n">
        <v>-5.76435633654181</v>
      </c>
      <c r="J294" s="342" t="n">
        <v>-6.13144724934453</v>
      </c>
      <c r="K294" s="342" t="n">
        <v>-6.53765516177566</v>
      </c>
      <c r="L294" s="342" t="n">
        <v>-7.05937344464854</v>
      </c>
      <c r="M294" s="342" t="n">
        <v>-8.13917686737538</v>
      </c>
      <c r="N294" s="342" t="n">
        <v>-9.33811372706216</v>
      </c>
      <c r="O294" s="342" t="n">
        <v>-9.98285855255424</v>
      </c>
      <c r="P294" s="342" t="n">
        <v>-10.6501888072932</v>
      </c>
      <c r="Q294" s="342" t="n">
        <v>-11.1800814142542</v>
      </c>
      <c r="R294" s="342" t="n">
        <v>-11.6556529096587</v>
      </c>
      <c r="S294" s="342" t="n">
        <v>-12.4446530312853</v>
      </c>
      <c r="T294" s="342" t="n">
        <v>-13.1586116726764</v>
      </c>
      <c r="U294" s="342" t="n">
        <v>-13.9641188708045</v>
      </c>
      <c r="V294" s="342" t="n">
        <v>-14.6685636890657</v>
      </c>
      <c r="W294" s="342" t="n">
        <v>-15.2291765828677</v>
      </c>
      <c r="X294" s="342" t="n">
        <v>-16.1280106318225</v>
      </c>
      <c r="Y294" s="342" t="n">
        <v>-16.6878339614107</v>
      </c>
      <c r="Z294" s="342" t="n">
        <v>-17.3046129724953</v>
      </c>
      <c r="AA294" s="342" t="n">
        <v>-17.7953936197033</v>
      </c>
      <c r="AB294" s="342" t="n">
        <v>-18.0640876231418</v>
      </c>
    </row>
    <row r="295" customFormat="false" ht="15" hidden="false" customHeight="false" outlineLevel="0" collapsed="false">
      <c r="A295" s="62" t="s">
        <v>363</v>
      </c>
      <c r="B295" s="62" t="s">
        <v>826</v>
      </c>
      <c r="C295" s="62" t="s">
        <v>828</v>
      </c>
      <c r="D295" s="62" t="s">
        <v>827</v>
      </c>
      <c r="E295" s="342" t="n">
        <v>-1.01225309956803</v>
      </c>
      <c r="F295" s="342" t="n">
        <v>-1.02359294287684</v>
      </c>
      <c r="G295" s="342" t="n">
        <v>-1.02463473425486</v>
      </c>
      <c r="H295" s="342" t="n">
        <v>-1.02858409322507</v>
      </c>
      <c r="I295" s="342" t="n">
        <v>-1.06515736634034</v>
      </c>
      <c r="J295" s="342" t="n">
        <v>-1.13298967355037</v>
      </c>
      <c r="K295" s="342" t="n">
        <v>-1.2080501529744</v>
      </c>
      <c r="L295" s="342" t="n">
        <v>-1.30445503145731</v>
      </c>
      <c r="M295" s="342" t="n">
        <v>-1.5039847799265</v>
      </c>
      <c r="N295" s="342" t="n">
        <v>-1.72552841000654</v>
      </c>
      <c r="O295" s="342" t="n">
        <v>-1.84466655140304</v>
      </c>
      <c r="P295" s="342" t="n">
        <v>-1.96797810522058</v>
      </c>
      <c r="Q295" s="342" t="n">
        <v>-2.06589346310637</v>
      </c>
      <c r="R295" s="342" t="n">
        <v>-2.15377118127249</v>
      </c>
      <c r="S295" s="342" t="n">
        <v>-2.29956530684837</v>
      </c>
      <c r="T295" s="342" t="n">
        <v>-2.43149301251764</v>
      </c>
      <c r="U295" s="342" t="n">
        <v>-2.58033737182403</v>
      </c>
      <c r="V295" s="342" t="n">
        <v>-2.71050708090232</v>
      </c>
      <c r="W295" s="342" t="n">
        <v>-2.81409903785911</v>
      </c>
      <c r="X295" s="342" t="n">
        <v>-2.98018865003184</v>
      </c>
      <c r="Y295" s="342" t="n">
        <v>-3.08363470862818</v>
      </c>
      <c r="Z295" s="342" t="n">
        <v>-3.19760523173692</v>
      </c>
      <c r="AA295" s="342" t="n">
        <v>-3.28829334869405</v>
      </c>
      <c r="AB295" s="342" t="n">
        <v>-3.33794354037976</v>
      </c>
    </row>
    <row r="296" customFormat="false" ht="15" hidden="false" customHeight="false" outlineLevel="0" collapsed="false">
      <c r="A296" s="62" t="s">
        <v>363</v>
      </c>
      <c r="B296" s="62" t="s">
        <v>829</v>
      </c>
      <c r="C296" s="62" t="s">
        <v>831</v>
      </c>
      <c r="D296" s="62" t="s">
        <v>830</v>
      </c>
      <c r="E296" s="342" t="n">
        <v>-5.79821393797599</v>
      </c>
      <c r="F296" s="342" t="n">
        <v>-5.86316887617834</v>
      </c>
      <c r="G296" s="342" t="n">
        <v>-5.86913628619776</v>
      </c>
      <c r="H296" s="342" t="n">
        <v>-5.89175832433907</v>
      </c>
      <c r="I296" s="342" t="n">
        <v>-6.10125105103448</v>
      </c>
      <c r="J296" s="342" t="n">
        <v>-6.48979639535413</v>
      </c>
      <c r="K296" s="342" t="n">
        <v>-6.91974491136586</v>
      </c>
      <c r="L296" s="342" t="n">
        <v>-7.47195473946815</v>
      </c>
      <c r="M296" s="342" t="n">
        <v>-8.61486669410542</v>
      </c>
      <c r="N296" s="342" t="n">
        <v>-9.88387477553094</v>
      </c>
      <c r="O296" s="342" t="n">
        <v>-10.566301366553</v>
      </c>
      <c r="P296" s="342" t="n">
        <v>-11.272633380121</v>
      </c>
      <c r="Q296" s="342" t="n">
        <v>-11.8334952762986</v>
      </c>
      <c r="R296" s="342" t="n">
        <v>-12.3368612926888</v>
      </c>
      <c r="S296" s="342" t="n">
        <v>-13.1719741032595</v>
      </c>
      <c r="T296" s="342" t="n">
        <v>-13.9276596745294</v>
      </c>
      <c r="U296" s="342" t="n">
        <v>-14.7802443088345</v>
      </c>
      <c r="V296" s="342" t="n">
        <v>-15.5258600266842</v>
      </c>
      <c r="W296" s="342" t="n">
        <v>-16.1192376403911</v>
      </c>
      <c r="X296" s="342" t="n">
        <v>-17.0706035632654</v>
      </c>
      <c r="Y296" s="342" t="n">
        <v>-17.6631454671015</v>
      </c>
      <c r="Z296" s="342" t="n">
        <v>-18.3159717966919</v>
      </c>
      <c r="AA296" s="342" t="n">
        <v>-18.8354358556056</v>
      </c>
      <c r="AB296" s="342" t="n">
        <v>-19.1198335359665</v>
      </c>
    </row>
    <row r="297" customFormat="false" ht="15" hidden="false" customHeight="false" outlineLevel="0" collapsed="false">
      <c r="A297" s="62" t="s">
        <v>363</v>
      </c>
      <c r="B297" s="62" t="s">
        <v>834</v>
      </c>
      <c r="C297" s="62" t="s">
        <v>835</v>
      </c>
      <c r="D297" s="62" t="s">
        <v>409</v>
      </c>
      <c r="E297" s="342" t="n">
        <v>-5.21758343818038</v>
      </c>
      <c r="F297" s="342" t="n">
        <v>-5.27603381849024</v>
      </c>
      <c r="G297" s="342" t="n">
        <v>-5.28140365479142</v>
      </c>
      <c r="H297" s="342" t="n">
        <v>-5.30176033234878</v>
      </c>
      <c r="I297" s="342" t="n">
        <v>-5.49027455292043</v>
      </c>
      <c r="J297" s="342" t="n">
        <v>-5.83991114363443</v>
      </c>
      <c r="K297" s="342" t="n">
        <v>-6.22680481130687</v>
      </c>
      <c r="L297" s="342" t="n">
        <v>-6.72371659902761</v>
      </c>
      <c r="M297" s="342" t="n">
        <v>-7.752177871689</v>
      </c>
      <c r="N297" s="342" t="n">
        <v>-8.89410806250119</v>
      </c>
      <c r="O297" s="342" t="n">
        <v>-9.50819676588103</v>
      </c>
      <c r="P297" s="342" t="n">
        <v>-10.1437970136938</v>
      </c>
      <c r="Q297" s="342" t="n">
        <v>-10.6484944553381</v>
      </c>
      <c r="R297" s="342" t="n">
        <v>-11.1014536283791</v>
      </c>
      <c r="S297" s="342" t="n">
        <v>-11.852938622906</v>
      </c>
      <c r="T297" s="342" t="n">
        <v>-12.5329501856573</v>
      </c>
      <c r="U297" s="342" t="n">
        <v>-13.300157383457</v>
      </c>
      <c r="V297" s="342" t="n">
        <v>-13.9711074833178</v>
      </c>
      <c r="W297" s="342" t="n">
        <v>-14.505064533365</v>
      </c>
      <c r="X297" s="342" t="n">
        <v>-15.3611611065403</v>
      </c>
      <c r="Y297" s="342" t="n">
        <v>-15.894366134322</v>
      </c>
      <c r="Z297" s="342" t="n">
        <v>-16.4818187329524</v>
      </c>
      <c r="AA297" s="342" t="n">
        <v>-16.9492638978793</v>
      </c>
      <c r="AB297" s="342" t="n">
        <v>-17.2051821242126</v>
      </c>
    </row>
    <row r="298" customFormat="false" ht="15" hidden="false" customHeight="false" outlineLevel="0" collapsed="false">
      <c r="A298" s="62" t="s">
        <v>363</v>
      </c>
      <c r="B298" s="62" t="s">
        <v>836</v>
      </c>
      <c r="C298" s="62" t="s">
        <v>837</v>
      </c>
      <c r="D298" s="62" t="s">
        <v>391</v>
      </c>
      <c r="E298" s="342" t="n">
        <v>-4.96916569625829</v>
      </c>
      <c r="F298" s="342" t="n">
        <v>-5.02483315768183</v>
      </c>
      <c r="G298" s="342" t="n">
        <v>-5.02994732723149</v>
      </c>
      <c r="H298" s="342" t="n">
        <v>-5.04933478983872</v>
      </c>
      <c r="I298" s="342" t="n">
        <v>-5.22887353784736</v>
      </c>
      <c r="J298" s="342" t="n">
        <v>-5.56186335455427</v>
      </c>
      <c r="K298" s="342" t="n">
        <v>-5.93033637741558</v>
      </c>
      <c r="L298" s="342" t="n">
        <v>-6.40358937640728</v>
      </c>
      <c r="M298" s="342" t="n">
        <v>-7.38308391379056</v>
      </c>
      <c r="N298" s="342" t="n">
        <v>-8.47064492722488</v>
      </c>
      <c r="O298" s="342" t="n">
        <v>-9.05549585590673</v>
      </c>
      <c r="P298" s="342" t="n">
        <v>-9.66083412895715</v>
      </c>
      <c r="Q298" s="342" t="n">
        <v>-10.1415020940645</v>
      </c>
      <c r="R298" s="342" t="n">
        <v>-10.5728951347604</v>
      </c>
      <c r="S298" s="342" t="n">
        <v>-11.2886006908479</v>
      </c>
      <c r="T298" s="342" t="n">
        <v>-11.9362357829781</v>
      </c>
      <c r="U298" s="342" t="n">
        <v>-12.6669149823428</v>
      </c>
      <c r="V298" s="342" t="n">
        <v>-13.3059200427568</v>
      </c>
      <c r="W298" s="342" t="n">
        <v>-13.8144545181145</v>
      </c>
      <c r="X298" s="342" t="n">
        <v>-14.6297909232742</v>
      </c>
      <c r="Y298" s="342" t="n">
        <v>-15.1376091813852</v>
      </c>
      <c r="Z298" s="342" t="n">
        <v>-15.6970921941398</v>
      </c>
      <c r="AA298" s="342" t="n">
        <v>-16.1422815247864</v>
      </c>
      <c r="AB298" s="342" t="n">
        <v>-16.3860150628142</v>
      </c>
    </row>
    <row r="299" customFormat="false" ht="15" hidden="false" customHeight="false" outlineLevel="0" collapsed="false">
      <c r="A299" s="62" t="s">
        <v>363</v>
      </c>
      <c r="B299" s="62" t="s">
        <v>838</v>
      </c>
      <c r="C299" s="62" t="s">
        <v>840</v>
      </c>
      <c r="D299" s="62" t="s">
        <v>839</v>
      </c>
      <c r="E299" s="342" t="n">
        <v>-6.11863754059938</v>
      </c>
      <c r="F299" s="342" t="n">
        <v>-6.18718204888825</v>
      </c>
      <c r="G299" s="342" t="n">
        <v>-6.19347923270305</v>
      </c>
      <c r="H299" s="342" t="n">
        <v>-6.21735142046586</v>
      </c>
      <c r="I299" s="342" t="n">
        <v>-6.43842123192033</v>
      </c>
      <c r="J299" s="342" t="n">
        <v>-6.84843855025495</v>
      </c>
      <c r="K299" s="342" t="n">
        <v>-7.30214708166396</v>
      </c>
      <c r="L299" s="342" t="n">
        <v>-7.88487338680855</v>
      </c>
      <c r="M299" s="342" t="n">
        <v>-9.0909454748772</v>
      </c>
      <c r="N299" s="342" t="n">
        <v>-10.4300820726973</v>
      </c>
      <c r="O299" s="342" t="n">
        <v>-11.1502212402404</v>
      </c>
      <c r="P299" s="342" t="n">
        <v>-11.8955869029384</v>
      </c>
      <c r="Q299" s="342" t="n">
        <v>-12.4874434107791</v>
      </c>
      <c r="R299" s="342" t="n">
        <v>-13.0186266747107</v>
      </c>
      <c r="S299" s="342" t="n">
        <v>-13.8998898788719</v>
      </c>
      <c r="T299" s="342" t="n">
        <v>-14.6973364985934</v>
      </c>
      <c r="U299" s="342" t="n">
        <v>-15.5970370625603</v>
      </c>
      <c r="V299" s="342" t="n">
        <v>-16.3838573439258</v>
      </c>
      <c r="W299" s="342" t="n">
        <v>-17.0100264680416</v>
      </c>
      <c r="X299" s="342" t="n">
        <v>-18.013967218213</v>
      </c>
      <c r="Y299" s="342" t="n">
        <v>-18.6392544490693</v>
      </c>
      <c r="Z299" s="342" t="n">
        <v>-19.3281575717295</v>
      </c>
      <c r="AA299" s="342" t="n">
        <v>-19.8763284957178</v>
      </c>
      <c r="AB299" s="342" t="n">
        <v>-20.1764426933189</v>
      </c>
    </row>
    <row r="300" customFormat="false" ht="15" hidden="false" customHeight="false" outlineLevel="0" collapsed="false">
      <c r="A300" s="62" t="s">
        <v>363</v>
      </c>
      <c r="B300" s="62" t="s">
        <v>845</v>
      </c>
      <c r="C300" s="62" t="s">
        <v>846</v>
      </c>
      <c r="D300" s="62" t="s">
        <v>686</v>
      </c>
      <c r="E300" s="342" t="n">
        <v>-5.84140716289961</v>
      </c>
      <c r="F300" s="342" t="n">
        <v>-5.90684597653079</v>
      </c>
      <c r="G300" s="342" t="n">
        <v>-5.91285784018471</v>
      </c>
      <c r="H300" s="342" t="n">
        <v>-5.93564839897602</v>
      </c>
      <c r="I300" s="342" t="n">
        <v>-6.14670172115149</v>
      </c>
      <c r="J300" s="342" t="n">
        <v>-6.53814149583017</v>
      </c>
      <c r="K300" s="342" t="n">
        <v>-6.97129287105964</v>
      </c>
      <c r="L300" s="342" t="n">
        <v>-7.52761633200911</v>
      </c>
      <c r="M300" s="342" t="n">
        <v>-8.67904229693518</v>
      </c>
      <c r="N300" s="342" t="n">
        <v>-9.95750372935416</v>
      </c>
      <c r="O300" s="342" t="n">
        <v>-10.645013990202</v>
      </c>
      <c r="P300" s="342" t="n">
        <v>-11.3566077546918</v>
      </c>
      <c r="Q300" s="342" t="n">
        <v>-11.9216477364474</v>
      </c>
      <c r="R300" s="342" t="n">
        <v>-12.4287635285095</v>
      </c>
      <c r="S300" s="342" t="n">
        <v>-13.2700974298936</v>
      </c>
      <c r="T300" s="342" t="n">
        <v>-14.0314124065632</v>
      </c>
      <c r="U300" s="342" t="n">
        <v>-14.8903482863156</v>
      </c>
      <c r="V300" s="342" t="n">
        <v>-15.6415183951816</v>
      </c>
      <c r="W300" s="342" t="n">
        <v>-16.2393163171088</v>
      </c>
      <c r="X300" s="342" t="n">
        <v>-17.1977693469321</v>
      </c>
      <c r="Y300" s="342" t="n">
        <v>-17.79472533345</v>
      </c>
      <c r="Z300" s="342" t="n">
        <v>-18.4524148286275</v>
      </c>
      <c r="AA300" s="342" t="n">
        <v>-18.9757485839989</v>
      </c>
      <c r="AB300" s="342" t="n">
        <v>-19.2622648569311</v>
      </c>
    </row>
    <row r="301" customFormat="false" ht="15" hidden="false" customHeight="false" outlineLevel="0" collapsed="false">
      <c r="A301" s="62" t="s">
        <v>363</v>
      </c>
      <c r="B301" s="62" t="s">
        <v>847</v>
      </c>
      <c r="C301" s="62" t="s">
        <v>848</v>
      </c>
      <c r="D301" s="62" t="s">
        <v>439</v>
      </c>
      <c r="E301" s="342" t="n">
        <v>-2.30818665689374</v>
      </c>
      <c r="F301" s="342" t="n">
        <v>-2.33404429568765</v>
      </c>
      <c r="G301" s="342" t="n">
        <v>-2.33641983690265</v>
      </c>
      <c r="H301" s="342" t="n">
        <v>-2.34542534914281</v>
      </c>
      <c r="I301" s="342" t="n">
        <v>-2.42882142966815</v>
      </c>
      <c r="J301" s="342" t="n">
        <v>-2.58349581542734</v>
      </c>
      <c r="K301" s="342" t="n">
        <v>-2.75465221607508</v>
      </c>
      <c r="L301" s="342" t="n">
        <v>-2.9744791094367</v>
      </c>
      <c r="M301" s="342" t="n">
        <v>-3.42945613372687</v>
      </c>
      <c r="N301" s="342" t="n">
        <v>-3.93463023602279</v>
      </c>
      <c r="O301" s="342" t="n">
        <v>-4.2062945741373</v>
      </c>
      <c r="P301" s="342" t="n">
        <v>-4.48747532160446</v>
      </c>
      <c r="Q301" s="342" t="n">
        <v>-4.71074648044153</v>
      </c>
      <c r="R301" s="342" t="n">
        <v>-4.91112934575046</v>
      </c>
      <c r="S301" s="342" t="n">
        <v>-5.24357590032397</v>
      </c>
      <c r="T301" s="342" t="n">
        <v>-5.54440359848598</v>
      </c>
      <c r="U301" s="342" t="n">
        <v>-5.88380543805705</v>
      </c>
      <c r="V301" s="342" t="n">
        <v>-6.18062447052477</v>
      </c>
      <c r="W301" s="342" t="n">
        <v>-6.41683967491507</v>
      </c>
      <c r="X301" s="342" t="n">
        <v>-6.79556494316009</v>
      </c>
      <c r="Y301" s="342" t="n">
        <v>-7.03144746331461</v>
      </c>
      <c r="Z301" s="342" t="n">
        <v>-7.29132835756037</v>
      </c>
      <c r="AA301" s="342" t="n">
        <v>-7.49811962506906</v>
      </c>
      <c r="AB301" s="342" t="n">
        <v>-7.61133430429313</v>
      </c>
    </row>
    <row r="302" customFormat="false" ht="15" hidden="false" customHeight="false" outlineLevel="0" collapsed="false">
      <c r="A302" s="62" t="s">
        <v>363</v>
      </c>
      <c r="B302" s="62" t="s">
        <v>849</v>
      </c>
      <c r="C302" s="62" t="s">
        <v>850</v>
      </c>
      <c r="D302" s="62" t="s">
        <v>439</v>
      </c>
      <c r="E302" s="342" t="n">
        <v>-0.281893819222217</v>
      </c>
      <c r="F302" s="342" t="n">
        <v>-0.285051756442725</v>
      </c>
      <c r="G302" s="342" t="n">
        <v>-0.285341876127723</v>
      </c>
      <c r="H302" s="342" t="n">
        <v>-0.286441699762805</v>
      </c>
      <c r="I302" s="342" t="n">
        <v>-0.296626681803681</v>
      </c>
      <c r="J302" s="342" t="n">
        <v>-0.315516728328855</v>
      </c>
      <c r="K302" s="342" t="n">
        <v>-0.336419687506277</v>
      </c>
      <c r="L302" s="342" t="n">
        <v>-0.363266668166348</v>
      </c>
      <c r="M302" s="342" t="n">
        <v>-0.418832023183223</v>
      </c>
      <c r="N302" s="342" t="n">
        <v>-0.480527838226186</v>
      </c>
      <c r="O302" s="342" t="n">
        <v>-0.513705613337595</v>
      </c>
      <c r="P302" s="342" t="n">
        <v>-0.548045606837923</v>
      </c>
      <c r="Q302" s="342" t="n">
        <v>-0.575313228153893</v>
      </c>
      <c r="R302" s="342" t="n">
        <v>-0.599785551932353</v>
      </c>
      <c r="S302" s="342" t="n">
        <v>-0.640386527020786</v>
      </c>
      <c r="T302" s="342" t="n">
        <v>-0.67712595990393</v>
      </c>
      <c r="U302" s="342" t="n">
        <v>-0.718576368830777</v>
      </c>
      <c r="V302" s="342" t="n">
        <v>-0.754826232086104</v>
      </c>
      <c r="W302" s="342" t="n">
        <v>-0.783674681549697</v>
      </c>
      <c r="X302" s="342" t="n">
        <v>-0.829927575345218</v>
      </c>
      <c r="Y302" s="342" t="n">
        <v>-0.858735394806234</v>
      </c>
      <c r="Z302" s="342" t="n">
        <v>-0.890474083531005</v>
      </c>
      <c r="AA302" s="342" t="n">
        <v>-0.915729051540514</v>
      </c>
      <c r="AB302" s="342" t="n">
        <v>-0.929555714225344</v>
      </c>
    </row>
    <row r="303" customFormat="false" ht="15" hidden="false" customHeight="false" outlineLevel="0" collapsed="false">
      <c r="A303" s="62" t="s">
        <v>363</v>
      </c>
      <c r="B303" s="62" t="s">
        <v>853</v>
      </c>
      <c r="C303" s="62" t="s">
        <v>854</v>
      </c>
      <c r="D303" s="62" t="s">
        <v>395</v>
      </c>
      <c r="E303" s="342" t="n">
        <v>-8.92913966363044</v>
      </c>
      <c r="F303" s="342" t="n">
        <v>-9.02916903840956</v>
      </c>
      <c r="G303" s="342" t="n">
        <v>-9.03835873683454</v>
      </c>
      <c r="H303" s="342" t="n">
        <v>-9.07319624717833</v>
      </c>
      <c r="I303" s="342" t="n">
        <v>-9.39581107912277</v>
      </c>
      <c r="J303" s="342" t="n">
        <v>-9.99416355148681</v>
      </c>
      <c r="K303" s="342" t="n">
        <v>-10.6562761242042</v>
      </c>
      <c r="L303" s="342" t="n">
        <v>-11.5066688022771</v>
      </c>
      <c r="M303" s="342" t="n">
        <v>-13.26673156908</v>
      </c>
      <c r="N303" s="342" t="n">
        <v>-15.2209799832528</v>
      </c>
      <c r="O303" s="342" t="n">
        <v>-16.2719040103055</v>
      </c>
      <c r="P303" s="342" t="n">
        <v>-17.3596419353818</v>
      </c>
      <c r="Q303" s="342" t="n">
        <v>-18.2233586344462</v>
      </c>
      <c r="R303" s="342" t="n">
        <v>-18.9985327674384</v>
      </c>
      <c r="S303" s="342" t="n">
        <v>-20.2845906811751</v>
      </c>
      <c r="T303" s="342" t="n">
        <v>-21.4483321505032</v>
      </c>
      <c r="U303" s="342" t="n">
        <v>-22.7612963419268</v>
      </c>
      <c r="V303" s="342" t="n">
        <v>-23.9095304276808</v>
      </c>
      <c r="W303" s="342" t="n">
        <v>-24.8233207159899</v>
      </c>
      <c r="X303" s="342" t="n">
        <v>-26.2884062211875</v>
      </c>
      <c r="Y303" s="342" t="n">
        <v>-27.2009095321214</v>
      </c>
      <c r="Z303" s="342" t="n">
        <v>-28.2062497171099</v>
      </c>
      <c r="AA303" s="342" t="n">
        <v>-29.0062145307394</v>
      </c>
      <c r="AB303" s="342" t="n">
        <v>-29.4441815728526</v>
      </c>
    </row>
    <row r="304" customFormat="false" ht="15" hidden="false" customHeight="false" outlineLevel="0" collapsed="false">
      <c r="A304" s="62" t="s">
        <v>363</v>
      </c>
      <c r="B304" s="62" t="s">
        <v>855</v>
      </c>
      <c r="C304" s="62" t="s">
        <v>856</v>
      </c>
      <c r="D304" s="62" t="s">
        <v>409</v>
      </c>
      <c r="E304" s="342" t="n">
        <v>-0.795253909286167</v>
      </c>
      <c r="F304" s="342" t="n">
        <v>-0.804162802453171</v>
      </c>
      <c r="G304" s="342" t="n">
        <v>-0.804981262447407</v>
      </c>
      <c r="H304" s="342" t="n">
        <v>-0.808083987607317</v>
      </c>
      <c r="I304" s="342" t="n">
        <v>-0.836816958079548</v>
      </c>
      <c r="J304" s="342" t="n">
        <v>-0.890107886512072</v>
      </c>
      <c r="K304" s="342" t="n">
        <v>-0.949077466077028</v>
      </c>
      <c r="L304" s="342" t="n">
        <v>-1.02481579330024</v>
      </c>
      <c r="M304" s="342" t="n">
        <v>-1.18157185811913</v>
      </c>
      <c r="N304" s="342" t="n">
        <v>-1.35562263452454</v>
      </c>
      <c r="O304" s="342" t="n">
        <v>-1.4492208390952</v>
      </c>
      <c r="P304" s="342" t="n">
        <v>-1.54609779138648</v>
      </c>
      <c r="Q304" s="342" t="n">
        <v>-1.62302279282245</v>
      </c>
      <c r="R304" s="342" t="n">
        <v>-1.69206194808961</v>
      </c>
      <c r="S304" s="342" t="n">
        <v>-1.80660182785354</v>
      </c>
      <c r="T304" s="342" t="n">
        <v>-1.91024786630125</v>
      </c>
      <c r="U304" s="342" t="n">
        <v>-2.0271840936777</v>
      </c>
      <c r="V304" s="342" t="n">
        <v>-2.12944900159383</v>
      </c>
      <c r="W304" s="342" t="n">
        <v>-2.21083369557565</v>
      </c>
      <c r="X304" s="342" t="n">
        <v>-2.3413182684839</v>
      </c>
      <c r="Y304" s="342" t="n">
        <v>-2.42258834069617</v>
      </c>
      <c r="Z304" s="342" t="n">
        <v>-2.51212672204002</v>
      </c>
      <c r="AA304" s="342" t="n">
        <v>-2.58337380398695</v>
      </c>
      <c r="AB304" s="342" t="n">
        <v>-2.62238036178531</v>
      </c>
    </row>
    <row r="305" customFormat="false" ht="15" hidden="false" customHeight="false" outlineLevel="0" collapsed="false">
      <c r="A305" s="62" t="s">
        <v>363</v>
      </c>
      <c r="B305" s="62" t="s">
        <v>857</v>
      </c>
      <c r="C305" s="62" t="s">
        <v>858</v>
      </c>
      <c r="D305" s="62" t="s">
        <v>477</v>
      </c>
      <c r="E305" s="342" t="n">
        <v>-10.3980868805428</v>
      </c>
      <c r="F305" s="342" t="n">
        <v>-10.5145722496536</v>
      </c>
      <c r="G305" s="342" t="n">
        <v>-10.525273760239</v>
      </c>
      <c r="H305" s="342" t="n">
        <v>-10.5658424457902</v>
      </c>
      <c r="I305" s="342" t="n">
        <v>-10.9415311658551</v>
      </c>
      <c r="J305" s="342" t="n">
        <v>-11.6383195718166</v>
      </c>
      <c r="K305" s="342" t="n">
        <v>-12.4093573554295</v>
      </c>
      <c r="L305" s="342" t="n">
        <v>-13.3996495092408</v>
      </c>
      <c r="M305" s="342" t="n">
        <v>-15.449263050282</v>
      </c>
      <c r="N305" s="342" t="n">
        <v>-17.7250080338104</v>
      </c>
      <c r="O305" s="342" t="n">
        <v>-18.9488212733607</v>
      </c>
      <c r="P305" s="342" t="n">
        <v>-20.2155047248777</v>
      </c>
      <c r="Q305" s="342" t="n">
        <v>-21.2213128559374</v>
      </c>
      <c r="R305" s="342" t="n">
        <v>-22.1240121400838</v>
      </c>
      <c r="S305" s="342" t="n">
        <v>-23.6216415225553</v>
      </c>
      <c r="T305" s="342" t="n">
        <v>-24.9768319843924</v>
      </c>
      <c r="U305" s="342" t="n">
        <v>-26.5057940398379</v>
      </c>
      <c r="V305" s="342" t="n">
        <v>-27.8429259733322</v>
      </c>
      <c r="W305" s="342" t="n">
        <v>-28.9070453808419</v>
      </c>
      <c r="X305" s="342" t="n">
        <v>-30.6131544735823</v>
      </c>
      <c r="Y305" s="342" t="n">
        <v>-31.675775180986</v>
      </c>
      <c r="Z305" s="342" t="n">
        <v>-32.8465055068415</v>
      </c>
      <c r="AA305" s="342" t="n">
        <v>-33.7780738266179</v>
      </c>
      <c r="AB305" s="342" t="n">
        <v>-34.2880915356316</v>
      </c>
    </row>
    <row r="306" customFormat="false" ht="15" hidden="false" customHeight="false" outlineLevel="0" collapsed="false">
      <c r="A306" s="62" t="s">
        <v>363</v>
      </c>
      <c r="B306" s="62" t="s">
        <v>863</v>
      </c>
      <c r="C306" s="62" t="s">
        <v>865</v>
      </c>
      <c r="D306" s="62" t="s">
        <v>864</v>
      </c>
      <c r="E306" s="342" t="n">
        <v>-1.58419068337875</v>
      </c>
      <c r="F306" s="342" t="n">
        <v>-1.60193770151922</v>
      </c>
      <c r="G306" s="342" t="n">
        <v>-1.60356812003392</v>
      </c>
      <c r="H306" s="342" t="n">
        <v>-1.6097489237169</v>
      </c>
      <c r="I306" s="342" t="n">
        <v>-1.6669866230182</v>
      </c>
      <c r="J306" s="342" t="n">
        <v>-1.77314516099657</v>
      </c>
      <c r="K306" s="342" t="n">
        <v>-1.89061589261916</v>
      </c>
      <c r="L306" s="342" t="n">
        <v>-2.04149091625707</v>
      </c>
      <c r="M306" s="342" t="n">
        <v>-2.35375784704414</v>
      </c>
      <c r="N306" s="342" t="n">
        <v>-2.70047681968495</v>
      </c>
      <c r="O306" s="342" t="n">
        <v>-2.88692972727884</v>
      </c>
      <c r="P306" s="342" t="n">
        <v>-3.079914085434</v>
      </c>
      <c r="Q306" s="342" t="n">
        <v>-3.23315303109746</v>
      </c>
      <c r="R306" s="342" t="n">
        <v>-3.37068292599702</v>
      </c>
      <c r="S306" s="342" t="n">
        <v>-3.59885283283873</v>
      </c>
      <c r="T306" s="342" t="n">
        <v>-3.80532159276644</v>
      </c>
      <c r="U306" s="342" t="n">
        <v>-4.03826515933817</v>
      </c>
      <c r="V306" s="342" t="n">
        <v>-4.24198262927522</v>
      </c>
      <c r="W306" s="342" t="n">
        <v>-4.40410553426208</v>
      </c>
      <c r="X306" s="342" t="n">
        <v>-4.66403817000536</v>
      </c>
      <c r="Y306" s="342" t="n">
        <v>-4.82593274195631</v>
      </c>
      <c r="Z306" s="342" t="n">
        <v>-5.00429825248496</v>
      </c>
      <c r="AA306" s="342" t="n">
        <v>-5.14622646197917</v>
      </c>
      <c r="AB306" s="342" t="n">
        <v>-5.22392972722976</v>
      </c>
    </row>
    <row r="307" customFormat="false" ht="15" hidden="false" customHeight="false" outlineLevel="0" collapsed="false">
      <c r="A307" s="62" t="s">
        <v>363</v>
      </c>
      <c r="B307" s="62" t="s">
        <v>868</v>
      </c>
      <c r="C307" s="62" t="s">
        <v>869</v>
      </c>
      <c r="D307" s="62" t="s">
        <v>420</v>
      </c>
      <c r="E307" s="342" t="n">
        <v>-10.1907017612097</v>
      </c>
      <c r="F307" s="342" t="n">
        <v>-10.3048638825489</v>
      </c>
      <c r="G307" s="342" t="n">
        <v>-10.3153519563671</v>
      </c>
      <c r="H307" s="342" t="n">
        <v>-10.3551115179139</v>
      </c>
      <c r="I307" s="342" t="n">
        <v>-10.7233072971198</v>
      </c>
      <c r="J307" s="342" t="n">
        <v>-11.4061985748518</v>
      </c>
      <c r="K307" s="342" t="n">
        <v>-12.161858360127</v>
      </c>
      <c r="L307" s="342" t="n">
        <v>-13.1323995867868</v>
      </c>
      <c r="M307" s="342" t="n">
        <v>-15.1411345168221</v>
      </c>
      <c r="N307" s="342" t="n">
        <v>-17.371490800448</v>
      </c>
      <c r="O307" s="342" t="n">
        <v>-18.5708956408725</v>
      </c>
      <c r="P307" s="342" t="n">
        <v>-19.8123156663603</v>
      </c>
      <c r="Q307" s="342" t="n">
        <v>-20.7980634111507</v>
      </c>
      <c r="R307" s="342" t="n">
        <v>-21.6827587681406</v>
      </c>
      <c r="S307" s="342" t="n">
        <v>-23.1505186129011</v>
      </c>
      <c r="T307" s="342" t="n">
        <v>-24.4786804165941</v>
      </c>
      <c r="U307" s="342" t="n">
        <v>-25.9771480183995</v>
      </c>
      <c r="V307" s="342" t="n">
        <v>-27.2876114628941</v>
      </c>
      <c r="W307" s="342" t="n">
        <v>-28.3305074922144</v>
      </c>
      <c r="X307" s="342" t="n">
        <v>-30.0025890141279</v>
      </c>
      <c r="Y307" s="342" t="n">
        <v>-31.044016234235</v>
      </c>
      <c r="Z307" s="342" t="n">
        <v>-32.1913968755645</v>
      </c>
      <c r="AA307" s="342" t="n">
        <v>-33.104385488383</v>
      </c>
      <c r="AB307" s="342" t="n">
        <v>-33.6042311258742</v>
      </c>
    </row>
    <row r="308" customFormat="false" ht="15" hidden="false" customHeight="false" outlineLevel="0" collapsed="false">
      <c r="A308" s="62" t="s">
        <v>363</v>
      </c>
      <c r="B308" s="62" t="s">
        <v>870</v>
      </c>
      <c r="C308" s="62" t="s">
        <v>872</v>
      </c>
      <c r="D308" s="62" t="s">
        <v>871</v>
      </c>
      <c r="E308" s="342" t="n">
        <v>-0.472883335229438</v>
      </c>
      <c r="F308" s="342" t="n">
        <v>-0.478180847212494</v>
      </c>
      <c r="G308" s="342" t="n">
        <v>-0.47866752962588</v>
      </c>
      <c r="H308" s="342" t="n">
        <v>-0.480512508952339</v>
      </c>
      <c r="I308" s="342" t="n">
        <v>-0.497598049493917</v>
      </c>
      <c r="J308" s="342" t="n">
        <v>-0.529286534995693</v>
      </c>
      <c r="K308" s="342" t="n">
        <v>-0.56435172755386</v>
      </c>
      <c r="L308" s="342" t="n">
        <v>-0.609388152227531</v>
      </c>
      <c r="M308" s="342" t="n">
        <v>-0.702600307343548</v>
      </c>
      <c r="N308" s="342" t="n">
        <v>-0.806096449499883</v>
      </c>
      <c r="O308" s="342" t="n">
        <v>-0.861752926798549</v>
      </c>
      <c r="P308" s="342" t="n">
        <v>-0.919359052051658</v>
      </c>
      <c r="Q308" s="342" t="n">
        <v>-0.965101111055457</v>
      </c>
      <c r="R308" s="342" t="n">
        <v>-1.00615399444646</v>
      </c>
      <c r="S308" s="342" t="n">
        <v>-1.07426305964824</v>
      </c>
      <c r="T308" s="342" t="n">
        <v>-1.13589429939714</v>
      </c>
      <c r="U308" s="342" t="n">
        <v>-1.20542830930922</v>
      </c>
      <c r="V308" s="342" t="n">
        <v>-1.2662382847996</v>
      </c>
      <c r="W308" s="342" t="n">
        <v>-1.31463221921143</v>
      </c>
      <c r="X308" s="342" t="n">
        <v>-1.39222250743551</v>
      </c>
      <c r="Y308" s="342" t="n">
        <v>-1.44054828408787</v>
      </c>
      <c r="Z308" s="342" t="n">
        <v>-1.49379066102749</v>
      </c>
      <c r="AA308" s="342" t="n">
        <v>-1.5361564480334</v>
      </c>
      <c r="AB308" s="342" t="n">
        <v>-1.55935099122535</v>
      </c>
    </row>
    <row r="309" customFormat="false" ht="15" hidden="false" customHeight="false" outlineLevel="0" collapsed="false">
      <c r="A309" s="62" t="s">
        <v>363</v>
      </c>
      <c r="B309" s="62" t="s">
        <v>875</v>
      </c>
      <c r="C309" s="62" t="s">
        <v>877</v>
      </c>
      <c r="D309" s="62" t="s">
        <v>876</v>
      </c>
      <c r="E309" s="342" t="n">
        <v>-7.23097644220262</v>
      </c>
      <c r="F309" s="342" t="n">
        <v>-7.31198201270592</v>
      </c>
      <c r="G309" s="342" t="n">
        <v>-7.31942399427696</v>
      </c>
      <c r="H309" s="342" t="n">
        <v>-7.34763603105661</v>
      </c>
      <c r="I309" s="342" t="n">
        <v>-7.60889527187657</v>
      </c>
      <c r="J309" s="342" t="n">
        <v>-8.09345176833514</v>
      </c>
      <c r="K309" s="342" t="n">
        <v>-8.62964233044572</v>
      </c>
      <c r="L309" s="342" t="n">
        <v>-9.31830547755862</v>
      </c>
      <c r="M309" s="342" t="n">
        <v>-10.7436356754262</v>
      </c>
      <c r="N309" s="342" t="n">
        <v>-12.3262208714729</v>
      </c>
      <c r="O309" s="342" t="n">
        <v>-13.1772778790272</v>
      </c>
      <c r="P309" s="342" t="n">
        <v>-14.0581474373289</v>
      </c>
      <c r="Q309" s="342" t="n">
        <v>-14.7576006141126</v>
      </c>
      <c r="R309" s="342" t="n">
        <v>-15.3853504428115</v>
      </c>
      <c r="S309" s="342" t="n">
        <v>-16.4268230625551</v>
      </c>
      <c r="T309" s="342" t="n">
        <v>-17.3692416455907</v>
      </c>
      <c r="U309" s="342" t="n">
        <v>-18.4325034485515</v>
      </c>
      <c r="V309" s="342" t="n">
        <v>-19.3623638759832</v>
      </c>
      <c r="W309" s="342" t="n">
        <v>-20.1023675377906</v>
      </c>
      <c r="X309" s="342" t="n">
        <v>-21.2888198918788</v>
      </c>
      <c r="Y309" s="342" t="n">
        <v>-22.0277813364702</v>
      </c>
      <c r="Z309" s="342" t="n">
        <v>-22.8419237362874</v>
      </c>
      <c r="AA309" s="342" t="n">
        <v>-23.4897495000066</v>
      </c>
      <c r="AB309" s="342" t="n">
        <v>-23.8444230165248</v>
      </c>
    </row>
    <row r="310" customFormat="false" ht="15" hidden="false" customHeight="false" outlineLevel="0" collapsed="false">
      <c r="A310" s="62" t="s">
        <v>363</v>
      </c>
      <c r="B310" s="62" t="s">
        <v>878</v>
      </c>
      <c r="C310" s="62" t="s">
        <v>879</v>
      </c>
      <c r="D310" s="62" t="s">
        <v>409</v>
      </c>
      <c r="E310" s="342" t="n">
        <v>-2.28530164219638</v>
      </c>
      <c r="F310" s="342" t="n">
        <v>-2.3109029098506</v>
      </c>
      <c r="G310" s="342" t="n">
        <v>-2.3132548982496</v>
      </c>
      <c r="H310" s="342" t="n">
        <v>-2.32217112339534</v>
      </c>
      <c r="I310" s="342" t="n">
        <v>-2.40474035548414</v>
      </c>
      <c r="J310" s="342" t="n">
        <v>-2.55788118866826</v>
      </c>
      <c r="K310" s="342" t="n">
        <v>-2.72734062224765</v>
      </c>
      <c r="L310" s="342" t="n">
        <v>-2.9449879944382</v>
      </c>
      <c r="M310" s="342" t="n">
        <v>-3.39545405084077</v>
      </c>
      <c r="N310" s="342" t="n">
        <v>-3.89561949548708</v>
      </c>
      <c r="O310" s="342" t="n">
        <v>-4.16459035889844</v>
      </c>
      <c r="P310" s="342" t="n">
        <v>-4.44298327916836</v>
      </c>
      <c r="Q310" s="342" t="n">
        <v>-4.66404076792107</v>
      </c>
      <c r="R310" s="342" t="n">
        <v>-4.86243689407093</v>
      </c>
      <c r="S310" s="342" t="n">
        <v>-5.1915873355399</v>
      </c>
      <c r="T310" s="342" t="n">
        <v>-5.48943241257236</v>
      </c>
      <c r="U310" s="342" t="n">
        <v>-5.8254691793649</v>
      </c>
      <c r="V310" s="342" t="n">
        <v>-6.11934533548412</v>
      </c>
      <c r="W310" s="342" t="n">
        <v>-6.35321853325721</v>
      </c>
      <c r="X310" s="342" t="n">
        <v>-6.72818884810443</v>
      </c>
      <c r="Y310" s="342" t="n">
        <v>-6.96173266011138</v>
      </c>
      <c r="Z310" s="342" t="n">
        <v>-7.21903690915099</v>
      </c>
      <c r="AA310" s="342" t="n">
        <v>-7.42377790001412</v>
      </c>
      <c r="AB310" s="342" t="n">
        <v>-7.53587008787024</v>
      </c>
    </row>
    <row r="311" customFormat="false" ht="15" hidden="false" customHeight="false" outlineLevel="0" collapsed="false">
      <c r="A311" s="62" t="s">
        <v>363</v>
      </c>
      <c r="B311" s="62" t="s">
        <v>882</v>
      </c>
      <c r="C311" s="62" t="s">
        <v>883</v>
      </c>
      <c r="D311" s="62" t="s">
        <v>876</v>
      </c>
      <c r="E311" s="342" t="n">
        <v>-5.40718997387862</v>
      </c>
      <c r="F311" s="342" t="n">
        <v>-5.46776443600761</v>
      </c>
      <c r="G311" s="342" t="n">
        <v>-5.4733294117005</v>
      </c>
      <c r="H311" s="342" t="n">
        <v>-5.49442584917847</v>
      </c>
      <c r="I311" s="342" t="n">
        <v>-5.68979066039537</v>
      </c>
      <c r="J311" s="342" t="n">
        <v>-6.05213301489908</v>
      </c>
      <c r="K311" s="342" t="n">
        <v>-6.45308636534999</v>
      </c>
      <c r="L311" s="342" t="n">
        <v>-6.96805588491798</v>
      </c>
      <c r="M311" s="342" t="n">
        <v>-8.03389135222706</v>
      </c>
      <c r="N311" s="342" t="n">
        <v>-9.21731918846352</v>
      </c>
      <c r="O311" s="342" t="n">
        <v>-9.85372382277937</v>
      </c>
      <c r="P311" s="342" t="n">
        <v>-10.5124217292122</v>
      </c>
      <c r="Q311" s="342" t="n">
        <v>-11.0354598327011</v>
      </c>
      <c r="R311" s="342" t="n">
        <v>-11.5048795033328</v>
      </c>
      <c r="S311" s="342" t="n">
        <v>-12.2836733982596</v>
      </c>
      <c r="T311" s="342" t="n">
        <v>-12.9883965230158</v>
      </c>
      <c r="U311" s="342" t="n">
        <v>-13.783483964737</v>
      </c>
      <c r="V311" s="342" t="n">
        <v>-14.4788163338166</v>
      </c>
      <c r="W311" s="342" t="n">
        <v>-15.0321773373741</v>
      </c>
      <c r="X311" s="342" t="n">
        <v>-15.9193843867662</v>
      </c>
      <c r="Y311" s="342" t="n">
        <v>-16.4719660396336</v>
      </c>
      <c r="Z311" s="342" t="n">
        <v>-17.0807666154325</v>
      </c>
      <c r="AA311" s="342" t="n">
        <v>-17.5651986976556</v>
      </c>
      <c r="AB311" s="342" t="n">
        <v>-17.8304169704361</v>
      </c>
    </row>
    <row r="312" customFormat="false" ht="15" hidden="false" customHeight="false" outlineLevel="0" collapsed="false">
      <c r="A312" s="62" t="s">
        <v>363</v>
      </c>
      <c r="B312" s="62" t="s">
        <v>888</v>
      </c>
      <c r="C312" s="62" t="s">
        <v>889</v>
      </c>
      <c r="D312" s="62" t="s">
        <v>446</v>
      </c>
      <c r="E312" s="342" t="n">
        <v>-6.58561008489534</v>
      </c>
      <c r="F312" s="342" t="n">
        <v>-6.65938588907659</v>
      </c>
      <c r="G312" s="342" t="n">
        <v>-6.66616367203269</v>
      </c>
      <c r="H312" s="342" t="n">
        <v>-6.69185777785871</v>
      </c>
      <c r="I312" s="342" t="n">
        <v>-6.92979956965798</v>
      </c>
      <c r="J312" s="342" t="n">
        <v>-7.37110928422913</v>
      </c>
      <c r="K312" s="342" t="n">
        <v>-7.85944471188343</v>
      </c>
      <c r="L312" s="342" t="n">
        <v>-8.48664451027483</v>
      </c>
      <c r="M312" s="342" t="n">
        <v>-9.78476365094836</v>
      </c>
      <c r="N312" s="342" t="n">
        <v>-11.226102744029</v>
      </c>
      <c r="O312" s="342" t="n">
        <v>-12.0012027124176</v>
      </c>
      <c r="P312" s="342" t="n">
        <v>-12.80345445435</v>
      </c>
      <c r="Q312" s="342" t="n">
        <v>-13.4404812697127</v>
      </c>
      <c r="R312" s="342" t="n">
        <v>-14.012204277762</v>
      </c>
      <c r="S312" s="342" t="n">
        <v>-14.9607252199264</v>
      </c>
      <c r="T312" s="342" t="n">
        <v>-15.8190327215813</v>
      </c>
      <c r="U312" s="342" t="n">
        <v>-16.7873981572082</v>
      </c>
      <c r="V312" s="342" t="n">
        <v>-17.6342683216164</v>
      </c>
      <c r="W312" s="342" t="n">
        <v>-18.3082264816258</v>
      </c>
      <c r="X312" s="342" t="n">
        <v>-19.3887876825625</v>
      </c>
      <c r="Y312" s="342" t="n">
        <v>-20.0617966434888</v>
      </c>
      <c r="Z312" s="342" t="n">
        <v>-20.8032766416098</v>
      </c>
      <c r="AA312" s="342" t="n">
        <v>-21.3932838027318</v>
      </c>
      <c r="AB312" s="342" t="n">
        <v>-21.7163026240344</v>
      </c>
    </row>
    <row r="313" customFormat="false" ht="15" hidden="false" customHeight="false" outlineLevel="0" collapsed="false">
      <c r="A313" s="62" t="s">
        <v>363</v>
      </c>
      <c r="B313" s="62" t="s">
        <v>890</v>
      </c>
      <c r="C313" s="62" t="s">
        <v>891</v>
      </c>
      <c r="D313" s="62" t="s">
        <v>562</v>
      </c>
      <c r="E313" s="342" t="n">
        <v>-1.30137788155294</v>
      </c>
      <c r="F313" s="342" t="n">
        <v>-1.31595666749951</v>
      </c>
      <c r="G313" s="342" t="n">
        <v>-1.31729602053003</v>
      </c>
      <c r="H313" s="342" t="n">
        <v>-1.32237341511872</v>
      </c>
      <c r="I313" s="342" t="n">
        <v>-1.36939292902144</v>
      </c>
      <c r="J313" s="342" t="n">
        <v>-1.45659983833643</v>
      </c>
      <c r="K313" s="342" t="n">
        <v>-1.55309946648562</v>
      </c>
      <c r="L313" s="342" t="n">
        <v>-1.67703998747291</v>
      </c>
      <c r="M313" s="342" t="n">
        <v>-1.93356041846041</v>
      </c>
      <c r="N313" s="342" t="n">
        <v>-2.21838244578553</v>
      </c>
      <c r="O313" s="342" t="n">
        <v>-2.37154941769097</v>
      </c>
      <c r="P313" s="342" t="n">
        <v>-2.53008183290072</v>
      </c>
      <c r="Q313" s="342" t="n">
        <v>-2.65596426395605</v>
      </c>
      <c r="R313" s="342" t="n">
        <v>-2.76894205454175</v>
      </c>
      <c r="S313" s="342" t="n">
        <v>-2.95637862585556</v>
      </c>
      <c r="T313" s="342" t="n">
        <v>-3.12598818120815</v>
      </c>
      <c r="U313" s="342" t="n">
        <v>-3.31734620923288</v>
      </c>
      <c r="V313" s="342" t="n">
        <v>-3.48469564023481</v>
      </c>
      <c r="W313" s="342" t="n">
        <v>-3.61787604891707</v>
      </c>
      <c r="X313" s="342" t="n">
        <v>-3.83140500499489</v>
      </c>
      <c r="Y313" s="342" t="n">
        <v>-3.96439784309888</v>
      </c>
      <c r="Z313" s="342" t="n">
        <v>-4.11092119579201</v>
      </c>
      <c r="AA313" s="342" t="n">
        <v>-4.22751210529682</v>
      </c>
      <c r="AB313" s="342" t="n">
        <v>-4.29134363251291</v>
      </c>
    </row>
    <row r="314" customFormat="false" ht="15" hidden="false" customHeight="false" outlineLevel="0" collapsed="false">
      <c r="A314" s="62" t="s">
        <v>363</v>
      </c>
      <c r="B314" s="62" t="s">
        <v>892</v>
      </c>
      <c r="C314" s="62" t="s">
        <v>894</v>
      </c>
      <c r="D314" s="62" t="s">
        <v>893</v>
      </c>
      <c r="E314" s="342" t="n">
        <v>-7.59880039157176</v>
      </c>
      <c r="F314" s="342" t="n">
        <v>-7.68392653819664</v>
      </c>
      <c r="G314" s="342" t="n">
        <v>-7.69174707708625</v>
      </c>
      <c r="H314" s="342" t="n">
        <v>-7.72139419844555</v>
      </c>
      <c r="I314" s="342" t="n">
        <v>-7.99594312517939</v>
      </c>
      <c r="J314" s="342" t="n">
        <v>-8.50514795034495</v>
      </c>
      <c r="K314" s="342" t="n">
        <v>-9.06861335310069</v>
      </c>
      <c r="L314" s="342" t="n">
        <v>-9.79230728762947</v>
      </c>
      <c r="M314" s="342" t="n">
        <v>-11.2901409138688</v>
      </c>
      <c r="N314" s="342" t="n">
        <v>-12.9532287559517</v>
      </c>
      <c r="O314" s="342" t="n">
        <v>-13.8475771712652</v>
      </c>
      <c r="P314" s="342" t="n">
        <v>-14.7732546365493</v>
      </c>
      <c r="Q314" s="342" t="n">
        <v>-15.5082874659484</v>
      </c>
      <c r="R314" s="342" t="n">
        <v>-16.167969554841</v>
      </c>
      <c r="S314" s="342" t="n">
        <v>-17.2624196078837</v>
      </c>
      <c r="T314" s="342" t="n">
        <v>-18.2527769621132</v>
      </c>
      <c r="U314" s="342" t="n">
        <v>-19.3701245664459</v>
      </c>
      <c r="V314" s="342" t="n">
        <v>-20.3472849591747</v>
      </c>
      <c r="W314" s="342" t="n">
        <v>-21.1249309880413</v>
      </c>
      <c r="X314" s="342" t="n">
        <v>-22.3717355772816</v>
      </c>
      <c r="Y314" s="342" t="n">
        <v>-23.1482863736228</v>
      </c>
      <c r="Z314" s="342" t="n">
        <v>-24.0038424158774</v>
      </c>
      <c r="AA314" s="342" t="n">
        <v>-24.6846216586763</v>
      </c>
      <c r="AB314" s="342" t="n">
        <v>-25.0573366409114</v>
      </c>
    </row>
    <row r="315" customFormat="false" ht="15" hidden="false" customHeight="false" outlineLevel="0" collapsed="false">
      <c r="A315" s="62" t="s">
        <v>363</v>
      </c>
      <c r="B315" s="62" t="s">
        <v>899</v>
      </c>
      <c r="C315" s="62" t="s">
        <v>900</v>
      </c>
      <c r="D315" s="62" t="s">
        <v>472</v>
      </c>
      <c r="E315" s="342" t="n">
        <v>-5.92003294213052</v>
      </c>
      <c r="F315" s="342" t="n">
        <v>-5.98635256710907</v>
      </c>
      <c r="G315" s="342" t="n">
        <v>-5.9924453508994</v>
      </c>
      <c r="H315" s="342" t="n">
        <v>-6.01554267232412</v>
      </c>
      <c r="I315" s="342" t="n">
        <v>-6.22943678807082</v>
      </c>
      <c r="J315" s="342" t="n">
        <v>-6.62614537152242</v>
      </c>
      <c r="K315" s="342" t="n">
        <v>-7.06512699680168</v>
      </c>
      <c r="L315" s="342" t="n">
        <v>-7.62893861332767</v>
      </c>
      <c r="M315" s="342" t="n">
        <v>-8.79586285823908</v>
      </c>
      <c r="N315" s="342" t="n">
        <v>-10.091532477579</v>
      </c>
      <c r="O315" s="342" t="n">
        <v>-10.788296678185</v>
      </c>
      <c r="P315" s="342" t="n">
        <v>-11.5094685482012</v>
      </c>
      <c r="Q315" s="342" t="n">
        <v>-12.0821140105582</v>
      </c>
      <c r="R315" s="342" t="n">
        <v>-12.596055619277</v>
      </c>
      <c r="S315" s="342" t="n">
        <v>-13.4487139381764</v>
      </c>
      <c r="T315" s="342" t="n">
        <v>-14.2202762716235</v>
      </c>
      <c r="U315" s="342" t="n">
        <v>-15.0907734928424</v>
      </c>
      <c r="V315" s="342" t="n">
        <v>-15.8520544078031</v>
      </c>
      <c r="W315" s="342" t="n">
        <v>-16.4578987346673</v>
      </c>
      <c r="X315" s="342" t="n">
        <v>-17.4292526142729</v>
      </c>
      <c r="Y315" s="342" t="n">
        <v>-18.0342436732139</v>
      </c>
      <c r="Z315" s="342" t="n">
        <v>-18.7007857184035</v>
      </c>
      <c r="AA315" s="342" t="n">
        <v>-19.2311635854361</v>
      </c>
      <c r="AB315" s="342" t="n">
        <v>-19.5215363889255</v>
      </c>
    </row>
    <row r="316" customFormat="false" ht="15" hidden="false" customHeight="false" outlineLevel="0" collapsed="false">
      <c r="A316" s="62" t="s">
        <v>363</v>
      </c>
      <c r="B316" s="62" t="s">
        <v>901</v>
      </c>
      <c r="C316" s="62" t="s">
        <v>902</v>
      </c>
      <c r="D316" s="62" t="s">
        <v>409</v>
      </c>
      <c r="E316" s="342" t="n">
        <v>-2.87234702008922</v>
      </c>
      <c r="F316" s="342" t="n">
        <v>-2.90452470880188</v>
      </c>
      <c r="G316" s="342" t="n">
        <v>-2.90748087298801</v>
      </c>
      <c r="H316" s="342" t="n">
        <v>-2.91868748670365</v>
      </c>
      <c r="I316" s="342" t="n">
        <v>-3.02246699806538</v>
      </c>
      <c r="J316" s="342" t="n">
        <v>-3.21494645361228</v>
      </c>
      <c r="K316" s="342" t="n">
        <v>-3.42793641085921</v>
      </c>
      <c r="L316" s="342" t="n">
        <v>-3.70149276307054</v>
      </c>
      <c r="M316" s="342" t="n">
        <v>-4.26767396684183</v>
      </c>
      <c r="N316" s="342" t="n">
        <v>-4.89632127446845</v>
      </c>
      <c r="O316" s="342" t="n">
        <v>-5.23438503101829</v>
      </c>
      <c r="P316" s="342" t="n">
        <v>-5.58429117040333</v>
      </c>
      <c r="Q316" s="342" t="n">
        <v>-5.86213362558007</v>
      </c>
      <c r="R316" s="342" t="n">
        <v>-6.1114934961642</v>
      </c>
      <c r="S316" s="342" t="n">
        <v>-6.52519568420701</v>
      </c>
      <c r="T316" s="342" t="n">
        <v>-6.89955082563166</v>
      </c>
      <c r="U316" s="342" t="n">
        <v>-7.32190828948458</v>
      </c>
      <c r="V316" s="342" t="n">
        <v>-7.69127497864211</v>
      </c>
      <c r="W316" s="342" t="n">
        <v>-7.98522522586489</v>
      </c>
      <c r="X316" s="342" t="n">
        <v>-8.45651743805539</v>
      </c>
      <c r="Y316" s="342" t="n">
        <v>-8.75005368731557</v>
      </c>
      <c r="Z316" s="342" t="n">
        <v>-9.07345392443915</v>
      </c>
      <c r="AA316" s="342" t="n">
        <v>-9.33078852051052</v>
      </c>
      <c r="AB316" s="342" t="n">
        <v>-9.47167480695031</v>
      </c>
    </row>
    <row r="317" customFormat="false" ht="15" hidden="false" customHeight="false" outlineLevel="0" collapsed="false">
      <c r="A317" s="62" t="s">
        <v>363</v>
      </c>
      <c r="B317" s="62" t="s">
        <v>903</v>
      </c>
      <c r="C317" s="62" t="s">
        <v>904</v>
      </c>
      <c r="D317" s="62" t="s">
        <v>812</v>
      </c>
      <c r="E317" s="342" t="n">
        <v>-6.43449661950134</v>
      </c>
      <c r="F317" s="342" t="n">
        <v>-6.50657956344819</v>
      </c>
      <c r="G317" s="342" t="n">
        <v>-6.51320182333854</v>
      </c>
      <c r="H317" s="342" t="n">
        <v>-6.53830635199229</v>
      </c>
      <c r="I317" s="342" t="n">
        <v>-6.77078832939967</v>
      </c>
      <c r="J317" s="342" t="n">
        <v>-7.20197174748178</v>
      </c>
      <c r="K317" s="342" t="n">
        <v>-7.67910182623199</v>
      </c>
      <c r="L317" s="342" t="n">
        <v>-8.29190989267942</v>
      </c>
      <c r="M317" s="342" t="n">
        <v>-9.56024238043656</v>
      </c>
      <c r="N317" s="342" t="n">
        <v>-10.9685084943466</v>
      </c>
      <c r="O317" s="342" t="n">
        <v>-11.7258230122241</v>
      </c>
      <c r="P317" s="342" t="n">
        <v>-12.5096662788173</v>
      </c>
      <c r="Q317" s="342" t="n">
        <v>-13.1320758714204</v>
      </c>
      <c r="R317" s="342" t="n">
        <v>-13.690680118432</v>
      </c>
      <c r="S317" s="342" t="n">
        <v>-14.6174362909362</v>
      </c>
      <c r="T317" s="342" t="n">
        <v>-15.4560490613093</v>
      </c>
      <c r="U317" s="342" t="n">
        <v>-16.4021943753593</v>
      </c>
      <c r="V317" s="342" t="n">
        <v>-17.229632249724</v>
      </c>
      <c r="W317" s="342" t="n">
        <v>-17.8881257600234</v>
      </c>
      <c r="X317" s="342" t="n">
        <v>-18.9438923943916</v>
      </c>
      <c r="Y317" s="342" t="n">
        <v>-19.6014584859382</v>
      </c>
      <c r="Z317" s="342" t="n">
        <v>-20.3259244776738</v>
      </c>
      <c r="AA317" s="342" t="n">
        <v>-20.902393329425</v>
      </c>
      <c r="AB317" s="342" t="n">
        <v>-21.2180001580884</v>
      </c>
    </row>
    <row r="318" customFormat="false" ht="15" hidden="false" customHeight="false" outlineLevel="0" collapsed="false">
      <c r="A318" s="62" t="s">
        <v>363</v>
      </c>
      <c r="B318" s="62" t="s">
        <v>905</v>
      </c>
      <c r="C318" s="62" t="s">
        <v>906</v>
      </c>
      <c r="D318" s="62" t="s">
        <v>743</v>
      </c>
      <c r="E318" s="342" t="n">
        <v>-8.62135492613735</v>
      </c>
      <c r="F318" s="342" t="n">
        <v>-8.71793631868998</v>
      </c>
      <c r="G318" s="342" t="n">
        <v>-8.72680925099595</v>
      </c>
      <c r="H318" s="342" t="n">
        <v>-8.76044592291858</v>
      </c>
      <c r="I318" s="342" t="n">
        <v>-9.07194031940093</v>
      </c>
      <c r="J318" s="342" t="n">
        <v>-9.64966776342264</v>
      </c>
      <c r="K318" s="342" t="n">
        <v>-10.2889575164663</v>
      </c>
      <c r="L318" s="342" t="n">
        <v>-11.1100374167077</v>
      </c>
      <c r="M318" s="342" t="n">
        <v>-12.809431353471</v>
      </c>
      <c r="N318" s="342" t="n">
        <v>-14.6963174172035</v>
      </c>
      <c r="O318" s="342" t="n">
        <v>-15.7110164116129</v>
      </c>
      <c r="P318" s="342" t="n">
        <v>-16.7612603401405</v>
      </c>
      <c r="Q318" s="342" t="n">
        <v>-17.5952049864087</v>
      </c>
      <c r="R318" s="342" t="n">
        <v>-18.3436591020172</v>
      </c>
      <c r="S318" s="342" t="n">
        <v>-19.5853869893133</v>
      </c>
      <c r="T318" s="342" t="n">
        <v>-20.7090146429615</v>
      </c>
      <c r="U318" s="342" t="n">
        <v>-21.9767213567088</v>
      </c>
      <c r="V318" s="342" t="n">
        <v>-23.0853761615939</v>
      </c>
      <c r="W318" s="342" t="n">
        <v>-23.9676683756645</v>
      </c>
      <c r="X318" s="342" t="n">
        <v>-25.382252827613</v>
      </c>
      <c r="Y318" s="342" t="n">
        <v>-26.2633024260283</v>
      </c>
      <c r="Z318" s="342" t="n">
        <v>-27.2339888395915</v>
      </c>
      <c r="AA318" s="342" t="n">
        <v>-28.0063791085906</v>
      </c>
      <c r="AB318" s="342" t="n">
        <v>-28.4292495595242</v>
      </c>
    </row>
    <row r="319" customFormat="false" ht="15" hidden="false" customHeight="false" outlineLevel="0" collapsed="false">
      <c r="A319" s="62" t="s">
        <v>363</v>
      </c>
      <c r="B319" s="62" t="s">
        <v>907</v>
      </c>
      <c r="C319" s="62" t="s">
        <v>908</v>
      </c>
      <c r="D319" s="62" t="s">
        <v>562</v>
      </c>
      <c r="E319" s="342" t="n">
        <v>-0.913875255360296</v>
      </c>
      <c r="F319" s="342" t="n">
        <v>-0.924113013292579</v>
      </c>
      <c r="G319" s="342" t="n">
        <v>-0.925053556089667</v>
      </c>
      <c r="H319" s="342" t="n">
        <v>-0.928619088700969</v>
      </c>
      <c r="I319" s="342" t="n">
        <v>-0.961637915041779</v>
      </c>
      <c r="J319" s="342" t="n">
        <v>-1.02287780366223</v>
      </c>
      <c r="K319" s="342" t="n">
        <v>-1.09064338010785</v>
      </c>
      <c r="L319" s="342" t="n">
        <v>-1.17767895745421</v>
      </c>
      <c r="M319" s="342" t="n">
        <v>-1.35781700782133</v>
      </c>
      <c r="N319" s="342" t="n">
        <v>-1.5578294766389</v>
      </c>
      <c r="O319" s="342" t="n">
        <v>-1.66538893922621</v>
      </c>
      <c r="P319" s="342" t="n">
        <v>-1.77671621279245</v>
      </c>
      <c r="Q319" s="342" t="n">
        <v>-1.86511547057666</v>
      </c>
      <c r="R319" s="342" t="n">
        <v>-1.94445261675463</v>
      </c>
      <c r="S319" s="342" t="n">
        <v>-2.07607744832842</v>
      </c>
      <c r="T319" s="342" t="n">
        <v>-2.19518349577748</v>
      </c>
      <c r="U319" s="342" t="n">
        <v>-2.32956211800952</v>
      </c>
      <c r="V319" s="342" t="n">
        <v>-2.44708102328613</v>
      </c>
      <c r="W319" s="342" t="n">
        <v>-2.54060518849497</v>
      </c>
      <c r="X319" s="342" t="n">
        <v>-2.69055304916521</v>
      </c>
      <c r="Y319" s="342" t="n">
        <v>-2.78394549543788</v>
      </c>
      <c r="Z319" s="342" t="n">
        <v>-2.8868395650673</v>
      </c>
      <c r="AA319" s="342" t="n">
        <v>-2.96871397580283</v>
      </c>
      <c r="AB319" s="342" t="n">
        <v>-3.01353881420029</v>
      </c>
    </row>
    <row r="320" customFormat="false" ht="15" hidden="false" customHeight="false" outlineLevel="0" collapsed="false">
      <c r="A320" s="62" t="s">
        <v>363</v>
      </c>
      <c r="B320" s="62" t="s">
        <v>909</v>
      </c>
      <c r="C320" s="62" t="s">
        <v>911</v>
      </c>
      <c r="D320" s="62" t="s">
        <v>910</v>
      </c>
      <c r="E320" s="342" t="n">
        <v>-10.4922013805122</v>
      </c>
      <c r="F320" s="342" t="n">
        <v>-10.6097410745574</v>
      </c>
      <c r="G320" s="342" t="n">
        <v>-10.620539445972</v>
      </c>
      <c r="H320" s="342" t="n">
        <v>-10.6614753242192</v>
      </c>
      <c r="I320" s="342" t="n">
        <v>-11.0405644540363</v>
      </c>
      <c r="J320" s="342" t="n">
        <v>-11.7436595867222</v>
      </c>
      <c r="K320" s="342" t="n">
        <v>-12.521676138285</v>
      </c>
      <c r="L320" s="342" t="n">
        <v>-13.5209315612006</v>
      </c>
      <c r="M320" s="342" t="n">
        <v>-15.5890964334397</v>
      </c>
      <c r="N320" s="342" t="n">
        <v>-17.8854394946379</v>
      </c>
      <c r="O320" s="342" t="n">
        <v>-19.1203296344314</v>
      </c>
      <c r="P320" s="342" t="n">
        <v>-20.3984780103165</v>
      </c>
      <c r="Q320" s="342" t="n">
        <v>-21.413389847703</v>
      </c>
      <c r="R320" s="342" t="n">
        <v>-22.3242595859653</v>
      </c>
      <c r="S320" s="342" t="n">
        <v>-23.8354442158673</v>
      </c>
      <c r="T320" s="342" t="n">
        <v>-25.2029006910726</v>
      </c>
      <c r="U320" s="342" t="n">
        <v>-26.7457015902375</v>
      </c>
      <c r="V320" s="342" t="n">
        <v>-28.0949360869013</v>
      </c>
      <c r="W320" s="342" t="n">
        <v>-29.1686869840394</v>
      </c>
      <c r="X320" s="342" t="n">
        <v>-30.8902383024509</v>
      </c>
      <c r="Y320" s="342" t="n">
        <v>-31.9624769345443</v>
      </c>
      <c r="Z320" s="342" t="n">
        <v>-33.1438036999644</v>
      </c>
      <c r="AA320" s="342" t="n">
        <v>-34.0838037714284</v>
      </c>
      <c r="AB320" s="342" t="n">
        <v>-34.598437720161</v>
      </c>
    </row>
    <row r="321" customFormat="false" ht="15" hidden="false" customHeight="false" outlineLevel="0" collapsed="false">
      <c r="A321" s="62" t="s">
        <v>363</v>
      </c>
      <c r="B321" s="62" t="s">
        <v>912</v>
      </c>
      <c r="C321" s="62" t="s">
        <v>913</v>
      </c>
      <c r="D321" s="62" t="s">
        <v>477</v>
      </c>
      <c r="E321" s="342" t="n">
        <v>-5.27885288383775</v>
      </c>
      <c r="F321" s="342" t="n">
        <v>-5.33798963983138</v>
      </c>
      <c r="G321" s="342" t="n">
        <v>-5.34342253346501</v>
      </c>
      <c r="H321" s="342" t="n">
        <v>-5.36401825700298</v>
      </c>
      <c r="I321" s="342" t="n">
        <v>-5.55474617706402</v>
      </c>
      <c r="J321" s="342" t="n">
        <v>-5.9084885075996</v>
      </c>
      <c r="K321" s="342" t="n">
        <v>-6.29992542040219</v>
      </c>
      <c r="L321" s="342" t="n">
        <v>-6.80267238261223</v>
      </c>
      <c r="M321" s="342" t="n">
        <v>-7.84321075050413</v>
      </c>
      <c r="N321" s="342" t="n">
        <v>-8.99855048820703</v>
      </c>
      <c r="O321" s="342" t="n">
        <v>-9.61985036029865</v>
      </c>
      <c r="P321" s="342" t="n">
        <v>-10.2629143842646</v>
      </c>
      <c r="Q321" s="342" t="n">
        <v>-10.7735384263822</v>
      </c>
      <c r="R321" s="342" t="n">
        <v>-11.2318166437215</v>
      </c>
      <c r="S321" s="342" t="n">
        <v>-11.9921262348419</v>
      </c>
      <c r="T321" s="342" t="n">
        <v>-12.6801230903985</v>
      </c>
      <c r="U321" s="342" t="n">
        <v>-13.4563395087062</v>
      </c>
      <c r="V321" s="342" t="n">
        <v>-14.1351684937194</v>
      </c>
      <c r="W321" s="342" t="n">
        <v>-14.6753957362511</v>
      </c>
      <c r="X321" s="342" t="n">
        <v>-15.541545347023</v>
      </c>
      <c r="Y321" s="342" t="n">
        <v>-16.0810117363835</v>
      </c>
      <c r="Z321" s="342" t="n">
        <v>-16.6753627191978</v>
      </c>
      <c r="AA321" s="342" t="n">
        <v>-17.148297035658</v>
      </c>
      <c r="AB321" s="342" t="n">
        <v>-17.4072204784956</v>
      </c>
    </row>
    <row r="322" customFormat="false" ht="15" hidden="false" customHeight="false" outlineLevel="0" collapsed="false">
      <c r="A322" s="62" t="s">
        <v>363</v>
      </c>
      <c r="B322" s="62" t="s">
        <v>914</v>
      </c>
      <c r="C322" s="62" t="s">
        <v>915</v>
      </c>
      <c r="D322" s="62" t="s">
        <v>461</v>
      </c>
      <c r="E322" s="342" t="n">
        <v>-1.65558288319901</v>
      </c>
      <c r="F322" s="342" t="n">
        <v>-1.6741296779564</v>
      </c>
      <c r="G322" s="342" t="n">
        <v>-1.675833571947</v>
      </c>
      <c r="H322" s="342" t="n">
        <v>-1.68229291607098</v>
      </c>
      <c r="I322" s="342" t="n">
        <v>-1.74211005565598</v>
      </c>
      <c r="J322" s="342" t="n">
        <v>-1.85305267148275</v>
      </c>
      <c r="K322" s="342" t="n">
        <v>-1.97581726957799</v>
      </c>
      <c r="L322" s="342" t="n">
        <v>-2.13349153774401</v>
      </c>
      <c r="M322" s="342" t="n">
        <v>-2.45983090523577</v>
      </c>
      <c r="N322" s="342" t="n">
        <v>-2.82217490991089</v>
      </c>
      <c r="O322" s="342" t="n">
        <v>-3.01703039389642</v>
      </c>
      <c r="P322" s="342" t="n">
        <v>-3.21871167092893</v>
      </c>
      <c r="Q322" s="342" t="n">
        <v>-3.37885639223155</v>
      </c>
      <c r="R322" s="342" t="n">
        <v>-3.52258412798507</v>
      </c>
      <c r="S322" s="342" t="n">
        <v>-3.76103660481859</v>
      </c>
      <c r="T322" s="342" t="n">
        <v>-3.97680996369392</v>
      </c>
      <c r="U322" s="342" t="n">
        <v>-4.22025122718183</v>
      </c>
      <c r="V322" s="342" t="n">
        <v>-4.43314930805999</v>
      </c>
      <c r="W322" s="342" t="n">
        <v>-4.60257834793938</v>
      </c>
      <c r="X322" s="342" t="n">
        <v>-4.87422495401811</v>
      </c>
      <c r="Y322" s="342" t="n">
        <v>-5.04341537094012</v>
      </c>
      <c r="Z322" s="342" t="n">
        <v>-5.22981899601035</v>
      </c>
      <c r="AA322" s="342" t="n">
        <v>-5.37814325820115</v>
      </c>
      <c r="AB322" s="342" t="n">
        <v>-5.45934825281909</v>
      </c>
    </row>
    <row r="323" customFormat="false" ht="15" hidden="false" customHeight="false" outlineLevel="0" collapsed="false">
      <c r="A323" s="62" t="s">
        <v>363</v>
      </c>
      <c r="B323" s="62" t="s">
        <v>916</v>
      </c>
      <c r="C323" s="62" t="s">
        <v>917</v>
      </c>
      <c r="D323" s="62" t="s">
        <v>743</v>
      </c>
      <c r="E323" s="342" t="n">
        <v>-1.25567132047948</v>
      </c>
      <c r="F323" s="342" t="n">
        <v>-1.26973807515544</v>
      </c>
      <c r="G323" s="342" t="n">
        <v>-1.27103038787433</v>
      </c>
      <c r="H323" s="342" t="n">
        <v>-1.27592945589919</v>
      </c>
      <c r="I323" s="342" t="n">
        <v>-1.32129756607491</v>
      </c>
      <c r="J323" s="342" t="n">
        <v>-1.40544162332891</v>
      </c>
      <c r="K323" s="342" t="n">
        <v>-1.4985520236373</v>
      </c>
      <c r="L323" s="342" t="n">
        <v>-1.61813954687329</v>
      </c>
      <c r="M323" s="342" t="n">
        <v>-1.86565055261106</v>
      </c>
      <c r="N323" s="342" t="n">
        <v>-2.14046915543394</v>
      </c>
      <c r="O323" s="342" t="n">
        <v>-2.28825664790065</v>
      </c>
      <c r="P323" s="342" t="n">
        <v>-2.44122114035666</v>
      </c>
      <c r="Q323" s="342" t="n">
        <v>-2.56268237054123</v>
      </c>
      <c r="R323" s="342" t="n">
        <v>-2.67169219274623</v>
      </c>
      <c r="S323" s="342" t="n">
        <v>-2.85254567915012</v>
      </c>
      <c r="T323" s="342" t="n">
        <v>-3.01619826411751</v>
      </c>
      <c r="U323" s="342" t="n">
        <v>-3.20083547913413</v>
      </c>
      <c r="V323" s="342" t="n">
        <v>-3.36230731908652</v>
      </c>
      <c r="W323" s="342" t="n">
        <v>-3.49081020975536</v>
      </c>
      <c r="X323" s="342" t="n">
        <v>-3.69683967286479</v>
      </c>
      <c r="Y323" s="342" t="n">
        <v>-3.82516158074682</v>
      </c>
      <c r="Z323" s="342" t="n">
        <v>-3.96653878898531</v>
      </c>
      <c r="AA323" s="342" t="n">
        <v>-4.07903483134858</v>
      </c>
      <c r="AB323" s="342" t="n">
        <v>-4.14062448889832</v>
      </c>
    </row>
    <row r="324" customFormat="false" ht="15" hidden="false" customHeight="false" outlineLevel="0" collapsed="false">
      <c r="A324" s="62" t="s">
        <v>363</v>
      </c>
      <c r="B324" s="62" t="s">
        <v>918</v>
      </c>
      <c r="C324" s="62" t="s">
        <v>919</v>
      </c>
      <c r="D324" s="62" t="s">
        <v>461</v>
      </c>
      <c r="E324" s="342" t="n">
        <v>-2.4630079542551</v>
      </c>
      <c r="F324" s="342" t="n">
        <v>-2.49059999055661</v>
      </c>
      <c r="G324" s="342" t="n">
        <v>-2.49313487086654</v>
      </c>
      <c r="H324" s="342" t="n">
        <v>-2.50274442658138</v>
      </c>
      <c r="I324" s="342" t="n">
        <v>-2.59173428755044</v>
      </c>
      <c r="J324" s="342" t="n">
        <v>-2.75678343611327</v>
      </c>
      <c r="K324" s="342" t="n">
        <v>-2.93942012840937</v>
      </c>
      <c r="L324" s="342" t="n">
        <v>-3.17399187991473</v>
      </c>
      <c r="M324" s="342" t="n">
        <v>-3.65948642451021</v>
      </c>
      <c r="N324" s="342" t="n">
        <v>-4.19854500910189</v>
      </c>
      <c r="O324" s="342" t="n">
        <v>-4.48843119472084</v>
      </c>
      <c r="P324" s="342" t="n">
        <v>-4.78847210151952</v>
      </c>
      <c r="Q324" s="342" t="n">
        <v>-5.02671914212564</v>
      </c>
      <c r="R324" s="342" t="n">
        <v>-5.24054266011465</v>
      </c>
      <c r="S324" s="342" t="n">
        <v>-5.59528802086516</v>
      </c>
      <c r="T324" s="342" t="n">
        <v>-5.91629369483019</v>
      </c>
      <c r="U324" s="342" t="n">
        <v>-6.27846086534723</v>
      </c>
      <c r="V324" s="342" t="n">
        <v>-6.59518899292689</v>
      </c>
      <c r="W324" s="342" t="n">
        <v>-6.84724829913233</v>
      </c>
      <c r="X324" s="342" t="n">
        <v>-7.25137651180478</v>
      </c>
      <c r="Y324" s="342" t="n">
        <v>-7.50308081902584</v>
      </c>
      <c r="Z324" s="342" t="n">
        <v>-7.78039318792569</v>
      </c>
      <c r="AA324" s="342" t="n">
        <v>-8.00105495079622</v>
      </c>
      <c r="AB324" s="342" t="n">
        <v>-8.12186348880354</v>
      </c>
    </row>
    <row r="325" customFormat="false" ht="15" hidden="false" customHeight="false" outlineLevel="0" collapsed="false">
      <c r="A325" s="62" t="s">
        <v>363</v>
      </c>
      <c r="B325" s="62" t="s">
        <v>920</v>
      </c>
      <c r="C325" s="62" t="s">
        <v>921</v>
      </c>
      <c r="D325" s="62" t="s">
        <v>752</v>
      </c>
      <c r="E325" s="342" t="n">
        <v>-0.697098747647728</v>
      </c>
      <c r="F325" s="342" t="n">
        <v>-0.704908050056842</v>
      </c>
      <c r="G325" s="342" t="n">
        <v>-0.705625490650745</v>
      </c>
      <c r="H325" s="342" t="n">
        <v>-0.70834525825957</v>
      </c>
      <c r="I325" s="342" t="n">
        <v>-0.733531827603656</v>
      </c>
      <c r="J325" s="342" t="n">
        <v>-0.780245259675487</v>
      </c>
      <c r="K325" s="342" t="n">
        <v>-0.83193644859519</v>
      </c>
      <c r="L325" s="342" t="n">
        <v>-0.898326682506298</v>
      </c>
      <c r="M325" s="342" t="n">
        <v>-1.0357349431831</v>
      </c>
      <c r="N325" s="342" t="n">
        <v>-1.18830329505481</v>
      </c>
      <c r="O325" s="342" t="n">
        <v>-1.27034902966408</v>
      </c>
      <c r="P325" s="342" t="n">
        <v>-1.35526882864854</v>
      </c>
      <c r="Q325" s="342" t="n">
        <v>-1.42269927009326</v>
      </c>
      <c r="R325" s="342" t="n">
        <v>-1.48321718533193</v>
      </c>
      <c r="S325" s="342" t="n">
        <v>-1.58361984391279</v>
      </c>
      <c r="T325" s="342" t="n">
        <v>-1.67447324652656</v>
      </c>
      <c r="U325" s="342" t="n">
        <v>-1.77697648065959</v>
      </c>
      <c r="V325" s="342" t="n">
        <v>-1.86661922042385</v>
      </c>
      <c r="W325" s="342" t="n">
        <v>-1.93795891154633</v>
      </c>
      <c r="X325" s="342" t="n">
        <v>-2.05233827051526</v>
      </c>
      <c r="Y325" s="342" t="n">
        <v>-2.12357748719672</v>
      </c>
      <c r="Z325" s="342" t="n">
        <v>-2.20206448709997</v>
      </c>
      <c r="AA325" s="342" t="n">
        <v>-2.26451781303627</v>
      </c>
      <c r="AB325" s="342" t="n">
        <v>-2.29870993994538</v>
      </c>
    </row>
    <row r="326" customFormat="false" ht="15" hidden="false" customHeight="false" outlineLevel="0" collapsed="false">
      <c r="A326" s="62" t="s">
        <v>363</v>
      </c>
      <c r="B326" s="62" t="s">
        <v>924</v>
      </c>
      <c r="C326" s="62" t="s">
        <v>926</v>
      </c>
      <c r="D326" s="62" t="s">
        <v>925</v>
      </c>
      <c r="E326" s="342" t="n">
        <v>-5.6360608567442</v>
      </c>
      <c r="F326" s="342" t="n">
        <v>-5.69919926256548</v>
      </c>
      <c r="G326" s="342" t="n">
        <v>-5.70499978775933</v>
      </c>
      <c r="H326" s="342" t="n">
        <v>-5.72698917708368</v>
      </c>
      <c r="I326" s="342" t="n">
        <v>-5.93062322186554</v>
      </c>
      <c r="J326" s="342" t="n">
        <v>-6.30830249165713</v>
      </c>
      <c r="K326" s="342" t="n">
        <v>-6.72622705039717</v>
      </c>
      <c r="L326" s="342" t="n">
        <v>-7.26299375651894</v>
      </c>
      <c r="M326" s="342" t="n">
        <v>-8.37394299004873</v>
      </c>
      <c r="N326" s="342" t="n">
        <v>-9.60746194107782</v>
      </c>
      <c r="O326" s="342" t="n">
        <v>-10.2708037629568</v>
      </c>
      <c r="P326" s="342" t="n">
        <v>-10.9573824673855</v>
      </c>
      <c r="Q326" s="342" t="n">
        <v>-11.5025592775031</v>
      </c>
      <c r="R326" s="342" t="n">
        <v>-11.9918481398908</v>
      </c>
      <c r="S326" s="342" t="n">
        <v>-12.8036061524394</v>
      </c>
      <c r="T326" s="342" t="n">
        <v>-13.5381581910155</v>
      </c>
      <c r="U326" s="342" t="n">
        <v>-14.3668994095822</v>
      </c>
      <c r="V326" s="342" t="n">
        <v>-15.0916632086587</v>
      </c>
      <c r="W326" s="342" t="n">
        <v>-15.6684464004581</v>
      </c>
      <c r="X326" s="342" t="n">
        <v>-16.5932063861553</v>
      </c>
      <c r="Y326" s="342" t="n">
        <v>-17.1691772395794</v>
      </c>
      <c r="Z326" s="342" t="n">
        <v>-17.8037466021132</v>
      </c>
      <c r="AA326" s="342" t="n">
        <v>-18.3086833085279</v>
      </c>
      <c r="AB326" s="342" t="n">
        <v>-18.5851275120666</v>
      </c>
    </row>
    <row r="327" customFormat="false" ht="15" hidden="false" customHeight="false" outlineLevel="0" collapsed="false">
      <c r="A327" s="62" t="s">
        <v>363</v>
      </c>
      <c r="B327" s="62" t="s">
        <v>927</v>
      </c>
      <c r="C327" s="62" t="s">
        <v>929</v>
      </c>
      <c r="D327" s="62" t="s">
        <v>928</v>
      </c>
      <c r="E327" s="342" t="n">
        <v>-5.76745692057241</v>
      </c>
      <c r="F327" s="342" t="n">
        <v>-5.83206730091848</v>
      </c>
      <c r="G327" s="342" t="n">
        <v>-5.83800305640845</v>
      </c>
      <c r="H327" s="342" t="n">
        <v>-5.86050509442071</v>
      </c>
      <c r="I327" s="342" t="n">
        <v>-6.06888655279974</v>
      </c>
      <c r="J327" s="342" t="n">
        <v>-6.45537083210089</v>
      </c>
      <c r="K327" s="342" t="n">
        <v>-6.88303865717381</v>
      </c>
      <c r="L327" s="342" t="n">
        <v>-7.43231925095066</v>
      </c>
      <c r="M327" s="342" t="n">
        <v>-8.56916855194052</v>
      </c>
      <c r="N327" s="342" t="n">
        <v>-9.83144509429846</v>
      </c>
      <c r="O327" s="342" t="n">
        <v>-10.5102517073823</v>
      </c>
      <c r="P327" s="342" t="n">
        <v>-11.2128369350837</v>
      </c>
      <c r="Q327" s="342" t="n">
        <v>-11.7707237014564</v>
      </c>
      <c r="R327" s="342" t="n">
        <v>-12.2714195788191</v>
      </c>
      <c r="S327" s="342" t="n">
        <v>-13.1021024770886</v>
      </c>
      <c r="T327" s="342" t="n">
        <v>-13.8537794632121</v>
      </c>
      <c r="U327" s="342" t="n">
        <v>-14.7018415047471</v>
      </c>
      <c r="V327" s="342" t="n">
        <v>-15.4435020536679</v>
      </c>
      <c r="W327" s="342" t="n">
        <v>-16.0337320557504</v>
      </c>
      <c r="X327" s="342" t="n">
        <v>-16.9800513938385</v>
      </c>
      <c r="Y327" s="342" t="n">
        <v>-17.5694501191297</v>
      </c>
      <c r="Z327" s="342" t="n">
        <v>-18.2188134873676</v>
      </c>
      <c r="AA327" s="342" t="n">
        <v>-18.7355220141</v>
      </c>
      <c r="AB327" s="342" t="n">
        <v>-19.0184110877592</v>
      </c>
    </row>
    <row r="328" customFormat="false" ht="15" hidden="false" customHeight="false" outlineLevel="0" collapsed="false">
      <c r="A328" s="62" t="s">
        <v>363</v>
      </c>
      <c r="B328" s="62" t="s">
        <v>934</v>
      </c>
      <c r="C328" s="62" t="s">
        <v>936</v>
      </c>
      <c r="D328" s="62" t="s">
        <v>935</v>
      </c>
      <c r="E328" s="342" t="n">
        <v>-4.17346112790743</v>
      </c>
      <c r="F328" s="342" t="n">
        <v>-4.22021464762108</v>
      </c>
      <c r="G328" s="342" t="n">
        <v>-4.22450989336688</v>
      </c>
      <c r="H328" s="342" t="n">
        <v>-4.24079287254405</v>
      </c>
      <c r="I328" s="342" t="n">
        <v>-4.39158236751529</v>
      </c>
      <c r="J328" s="342" t="n">
        <v>-4.67125105657948</v>
      </c>
      <c r="K328" s="342" t="n">
        <v>-4.98072108265492</v>
      </c>
      <c r="L328" s="342" t="n">
        <v>-5.37819283459201</v>
      </c>
      <c r="M328" s="342" t="n">
        <v>-6.20084247572692</v>
      </c>
      <c r="N328" s="342" t="n">
        <v>-7.11425408065961</v>
      </c>
      <c r="O328" s="342" t="n">
        <v>-7.60545376400126</v>
      </c>
      <c r="P328" s="342" t="n">
        <v>-8.11386018597122</v>
      </c>
      <c r="Q328" s="342" t="n">
        <v>-8.5175595573398</v>
      </c>
      <c r="R328" s="342" t="n">
        <v>-8.87987431926246</v>
      </c>
      <c r="S328" s="342" t="n">
        <v>-9.48097508746745</v>
      </c>
      <c r="T328" s="342" t="n">
        <v>-10.024905406416</v>
      </c>
      <c r="U328" s="342" t="n">
        <v>-10.6385821123096</v>
      </c>
      <c r="V328" s="342" t="n">
        <v>-11.1752643127406</v>
      </c>
      <c r="W328" s="342" t="n">
        <v>-11.6023679745694</v>
      </c>
      <c r="X328" s="342" t="n">
        <v>-12.2871458630717</v>
      </c>
      <c r="Y328" s="342" t="n">
        <v>-12.7136479943779</v>
      </c>
      <c r="Z328" s="342" t="n">
        <v>-13.1835418856631</v>
      </c>
      <c r="AA328" s="342" t="n">
        <v>-13.5574437596561</v>
      </c>
      <c r="AB328" s="342" t="n">
        <v>-13.7621486354247</v>
      </c>
    </row>
    <row r="329" customFormat="false" ht="15" hidden="false" customHeight="false" outlineLevel="0" collapsed="false">
      <c r="A329" s="62" t="s">
        <v>363</v>
      </c>
      <c r="B329" s="62" t="s">
        <v>937</v>
      </c>
      <c r="C329" s="62" t="s">
        <v>938</v>
      </c>
      <c r="D329" s="62" t="s">
        <v>764</v>
      </c>
      <c r="E329" s="342" t="n">
        <v>-3.28849513156842</v>
      </c>
      <c r="F329" s="342" t="n">
        <v>-3.32533475155048</v>
      </c>
      <c r="G329" s="342" t="n">
        <v>-3.32871920735133</v>
      </c>
      <c r="H329" s="342" t="n">
        <v>-3.34154944491925</v>
      </c>
      <c r="I329" s="342" t="n">
        <v>-3.46036462131775</v>
      </c>
      <c r="J329" s="342" t="n">
        <v>-3.68073066625102</v>
      </c>
      <c r="K329" s="342" t="n">
        <v>-3.92457879204529</v>
      </c>
      <c r="L329" s="342" t="n">
        <v>-4.23776822429872</v>
      </c>
      <c r="M329" s="342" t="n">
        <v>-4.88597824877187</v>
      </c>
      <c r="N329" s="342" t="n">
        <v>-5.60570452005629</v>
      </c>
      <c r="O329" s="342" t="n">
        <v>-5.99274724497724</v>
      </c>
      <c r="P329" s="342" t="n">
        <v>-6.39334808736357</v>
      </c>
      <c r="Q329" s="342" t="n">
        <v>-6.71144459687352</v>
      </c>
      <c r="R329" s="342" t="n">
        <v>-6.99693194039059</v>
      </c>
      <c r="S329" s="342" t="n">
        <v>-7.47057165793967</v>
      </c>
      <c r="T329" s="342" t="n">
        <v>-7.89916369484972</v>
      </c>
      <c r="U329" s="342" t="n">
        <v>-8.38271267202685</v>
      </c>
      <c r="V329" s="342" t="n">
        <v>-8.80559352540659</v>
      </c>
      <c r="W329" s="342" t="n">
        <v>-9.14213153775491</v>
      </c>
      <c r="X329" s="342" t="n">
        <v>-9.68170497177767</v>
      </c>
      <c r="Y329" s="342" t="n">
        <v>-10.0177690057818</v>
      </c>
      <c r="Z329" s="342" t="n">
        <v>-10.3880237479459</v>
      </c>
      <c r="AA329" s="342" t="n">
        <v>-10.6826412020509</v>
      </c>
      <c r="AB329" s="342" t="n">
        <v>-10.8439392150771</v>
      </c>
    </row>
    <row r="330" customFormat="false" ht="15" hidden="false" customHeight="false" outlineLevel="0" collapsed="false">
      <c r="A330" s="62" t="s">
        <v>363</v>
      </c>
      <c r="B330" s="62" t="s">
        <v>939</v>
      </c>
      <c r="C330" s="62" t="s">
        <v>941</v>
      </c>
      <c r="D330" s="62" t="s">
        <v>940</v>
      </c>
      <c r="E330" s="342" t="n">
        <v>-4.00645587023609</v>
      </c>
      <c r="F330" s="342" t="n">
        <v>-4.05133850068841</v>
      </c>
      <c r="G330" s="342" t="n">
        <v>-4.05546186784218</v>
      </c>
      <c r="H330" s="342" t="n">
        <v>-4.07109326717954</v>
      </c>
      <c r="I330" s="342" t="n">
        <v>-4.21584876837679</v>
      </c>
      <c r="J330" s="342" t="n">
        <v>-4.48432623268811</v>
      </c>
      <c r="K330" s="342" t="n">
        <v>-4.78141250344338</v>
      </c>
      <c r="L330" s="342" t="n">
        <v>-5.16297902221429</v>
      </c>
      <c r="M330" s="342" t="n">
        <v>-5.95270950798142</v>
      </c>
      <c r="N330" s="342" t="n">
        <v>-6.8295700259945</v>
      </c>
      <c r="O330" s="342" t="n">
        <v>-7.30111385843196</v>
      </c>
      <c r="P330" s="342" t="n">
        <v>-7.78917588449151</v>
      </c>
      <c r="Q330" s="342" t="n">
        <v>-8.17672081821928</v>
      </c>
      <c r="R330" s="342" t="n">
        <v>-8.52453718940136</v>
      </c>
      <c r="S330" s="342" t="n">
        <v>-9.10158430391127</v>
      </c>
      <c r="T330" s="342" t="n">
        <v>-9.62374870237148</v>
      </c>
      <c r="U330" s="342" t="n">
        <v>-10.2128685157355</v>
      </c>
      <c r="V330" s="342" t="n">
        <v>-10.7280748364532</v>
      </c>
      <c r="W330" s="342" t="n">
        <v>-11.1380875143457</v>
      </c>
      <c r="X330" s="342" t="n">
        <v>-11.7954633247617</v>
      </c>
      <c r="Y330" s="342" t="n">
        <v>-12.2048985429823</v>
      </c>
      <c r="Z330" s="342" t="n">
        <v>-12.6559891561281</v>
      </c>
      <c r="AA330" s="342" t="n">
        <v>-13.0149289694007</v>
      </c>
      <c r="AB330" s="342" t="n">
        <v>-13.211442373037</v>
      </c>
    </row>
    <row r="331" customFormat="false" ht="15" hidden="false" customHeight="false" outlineLevel="0" collapsed="false">
      <c r="A331" s="62" t="s">
        <v>363</v>
      </c>
      <c r="B331" s="62" t="s">
        <v>942</v>
      </c>
      <c r="C331" s="62" t="s">
        <v>944</v>
      </c>
      <c r="D331" s="62" t="s">
        <v>943</v>
      </c>
      <c r="E331" s="342" t="n">
        <v>-2.35739112173519</v>
      </c>
      <c r="F331" s="342" t="n">
        <v>-2.38379997733608</v>
      </c>
      <c r="G331" s="342" t="n">
        <v>-2.38622615883784</v>
      </c>
      <c r="H331" s="342" t="n">
        <v>-2.39542364489826</v>
      </c>
      <c r="I331" s="342" t="n">
        <v>-2.48059751037868</v>
      </c>
      <c r="J331" s="342" t="n">
        <v>-2.63856914697035</v>
      </c>
      <c r="K331" s="342" t="n">
        <v>-2.81337415163064</v>
      </c>
      <c r="L331" s="342" t="n">
        <v>-3.03788717581851</v>
      </c>
      <c r="M331" s="342" t="n">
        <v>-3.50256311285843</v>
      </c>
      <c r="N331" s="342" t="n">
        <v>-4.01850619749856</v>
      </c>
      <c r="O331" s="342" t="n">
        <v>-4.29596170433572</v>
      </c>
      <c r="P331" s="342" t="n">
        <v>-4.58313648532765</v>
      </c>
      <c r="Q331" s="342" t="n">
        <v>-4.81116719766629</v>
      </c>
      <c r="R331" s="342" t="n">
        <v>-5.01582169829617</v>
      </c>
      <c r="S331" s="342" t="n">
        <v>-5.35535513848065</v>
      </c>
      <c r="T331" s="342" t="n">
        <v>-5.66259569144942</v>
      </c>
      <c r="U331" s="342" t="n">
        <v>-6.0092326850027</v>
      </c>
      <c r="V331" s="342" t="n">
        <v>-6.31237911807458</v>
      </c>
      <c r="W331" s="342" t="n">
        <v>-6.55362980895152</v>
      </c>
      <c r="X331" s="342" t="n">
        <v>-6.94042850318671</v>
      </c>
      <c r="Y331" s="342" t="n">
        <v>-7.18133941787552</v>
      </c>
      <c r="Z331" s="342" t="n">
        <v>-7.4467602888323</v>
      </c>
      <c r="AA331" s="342" t="n">
        <v>-7.65795980193121</v>
      </c>
      <c r="AB331" s="342" t="n">
        <v>-7.77358792015805</v>
      </c>
    </row>
    <row r="332" customFormat="false" ht="15" hidden="false" customHeight="false" outlineLevel="0" collapsed="false">
      <c r="A332" s="62" t="s">
        <v>363</v>
      </c>
      <c r="B332" s="62" t="s">
        <v>945</v>
      </c>
      <c r="C332" s="62" t="s">
        <v>947</v>
      </c>
      <c r="D332" s="62" t="s">
        <v>946</v>
      </c>
      <c r="E332" s="342" t="n">
        <v>-4.04086958966438</v>
      </c>
      <c r="F332" s="342" t="n">
        <v>-4.08613774245904</v>
      </c>
      <c r="G332" s="342" t="n">
        <v>-4.09029652754949</v>
      </c>
      <c r="H332" s="342" t="n">
        <v>-4.10606219383213</v>
      </c>
      <c r="I332" s="342" t="n">
        <v>-4.25206108204405</v>
      </c>
      <c r="J332" s="342" t="n">
        <v>-4.52284465140903</v>
      </c>
      <c r="K332" s="342" t="n">
        <v>-4.82248276446555</v>
      </c>
      <c r="L332" s="342" t="n">
        <v>-5.20732677425234</v>
      </c>
      <c r="M332" s="342" t="n">
        <v>-6.00384070260349</v>
      </c>
      <c r="N332" s="342" t="n">
        <v>-6.88823307241327</v>
      </c>
      <c r="O332" s="342" t="n">
        <v>-7.36382726199262</v>
      </c>
      <c r="P332" s="342" t="n">
        <v>-7.85608152931786</v>
      </c>
      <c r="Q332" s="342" t="n">
        <v>-8.24695530605479</v>
      </c>
      <c r="R332" s="342" t="n">
        <v>-8.59775926911312</v>
      </c>
      <c r="S332" s="342" t="n">
        <v>-9.17976296823018</v>
      </c>
      <c r="T332" s="342" t="n">
        <v>-9.7064125325542</v>
      </c>
      <c r="U332" s="342" t="n">
        <v>-10.3005926297759</v>
      </c>
      <c r="V332" s="342" t="n">
        <v>-10.8202243494855</v>
      </c>
      <c r="W332" s="342" t="n">
        <v>-11.2337588585713</v>
      </c>
      <c r="X332" s="342" t="n">
        <v>-11.8967812422759</v>
      </c>
      <c r="Y332" s="342" t="n">
        <v>-12.3097333315617</v>
      </c>
      <c r="Z332" s="342" t="n">
        <v>-12.7646986175606</v>
      </c>
      <c r="AA332" s="342" t="n">
        <v>-13.1267215682558</v>
      </c>
      <c r="AB332" s="342" t="n">
        <v>-13.3249229368556</v>
      </c>
    </row>
    <row r="333" customFormat="false" ht="15" hidden="false" customHeight="false" outlineLevel="0" collapsed="false">
      <c r="A333" s="62" t="s">
        <v>363</v>
      </c>
      <c r="B333" s="62" t="s">
        <v>948</v>
      </c>
      <c r="C333" s="62" t="s">
        <v>949</v>
      </c>
      <c r="D333" s="62" t="s">
        <v>946</v>
      </c>
      <c r="E333" s="342" t="n">
        <v>-3.82160260568867</v>
      </c>
      <c r="F333" s="342" t="n">
        <v>-3.86441440320801</v>
      </c>
      <c r="G333" s="342" t="n">
        <v>-3.86834752294512</v>
      </c>
      <c r="H333" s="342" t="n">
        <v>-3.8832577075005</v>
      </c>
      <c r="I333" s="342" t="n">
        <v>-4.0213343564093</v>
      </c>
      <c r="J333" s="342" t="n">
        <v>-4.27742457939243</v>
      </c>
      <c r="K333" s="342" t="n">
        <v>-4.56080363140374</v>
      </c>
      <c r="L333" s="342" t="n">
        <v>-4.9247651099792</v>
      </c>
      <c r="M333" s="342" t="n">
        <v>-5.67805833969387</v>
      </c>
      <c r="N333" s="342" t="n">
        <v>-6.51446152220711</v>
      </c>
      <c r="O333" s="342" t="n">
        <v>-6.96424886471271</v>
      </c>
      <c r="P333" s="342" t="n">
        <v>-7.42979227039034</v>
      </c>
      <c r="Q333" s="342" t="n">
        <v>-7.79945632673453</v>
      </c>
      <c r="R333" s="342" t="n">
        <v>-8.1312248507024</v>
      </c>
      <c r="S333" s="342" t="n">
        <v>-8.68164767522393</v>
      </c>
      <c r="T333" s="342" t="n">
        <v>-9.1797200090734</v>
      </c>
      <c r="U333" s="342" t="n">
        <v>-9.74165851201314</v>
      </c>
      <c r="V333" s="342" t="n">
        <v>-10.2330938058222</v>
      </c>
      <c r="W333" s="342" t="n">
        <v>-10.6241889704637</v>
      </c>
      <c r="X333" s="342" t="n">
        <v>-11.2512342172779</v>
      </c>
      <c r="Y333" s="342" t="n">
        <v>-11.6417785655726</v>
      </c>
      <c r="Z333" s="342" t="n">
        <v>-12.0720563767938</v>
      </c>
      <c r="AA333" s="342" t="n">
        <v>-12.4144351200313</v>
      </c>
      <c r="AB333" s="342" t="n">
        <v>-12.6018816213066</v>
      </c>
    </row>
    <row r="334" customFormat="false" ht="15" hidden="false" customHeight="false" outlineLevel="0" collapsed="false">
      <c r="A334" s="62" t="s">
        <v>363</v>
      </c>
      <c r="B334" s="62" t="s">
        <v>950</v>
      </c>
      <c r="C334" s="62" t="s">
        <v>951</v>
      </c>
      <c r="D334" s="62" t="s">
        <v>395</v>
      </c>
      <c r="E334" s="342" t="n">
        <v>-0.599035971670987</v>
      </c>
      <c r="F334" s="342" t="n">
        <v>-0.605746718279701</v>
      </c>
      <c r="G334" s="342" t="n">
        <v>-0.606363234554813</v>
      </c>
      <c r="H334" s="342" t="n">
        <v>-0.608700405060096</v>
      </c>
      <c r="I334" s="342" t="n">
        <v>-0.630343911221891</v>
      </c>
      <c r="J334" s="342" t="n">
        <v>-0.670486037808205</v>
      </c>
      <c r="K334" s="342" t="n">
        <v>-0.714905686653982</v>
      </c>
      <c r="L334" s="342" t="n">
        <v>-0.771956625871136</v>
      </c>
      <c r="M334" s="342" t="n">
        <v>-0.890035292957973</v>
      </c>
      <c r="N334" s="342" t="n">
        <v>-1.02114143999684</v>
      </c>
      <c r="O334" s="342" t="n">
        <v>-1.09164557806762</v>
      </c>
      <c r="P334" s="342" t="n">
        <v>-1.16461947806445</v>
      </c>
      <c r="Q334" s="342" t="n">
        <v>-1.22256429599354</v>
      </c>
      <c r="R334" s="342" t="n">
        <v>-1.2745689915705</v>
      </c>
      <c r="S334" s="342" t="n">
        <v>-1.36084773521232</v>
      </c>
      <c r="T334" s="342" t="n">
        <v>-1.43892054268472</v>
      </c>
      <c r="U334" s="342" t="n">
        <v>-1.52700436820514</v>
      </c>
      <c r="V334" s="342" t="n">
        <v>-1.6040368200624</v>
      </c>
      <c r="W334" s="342" t="n">
        <v>-1.66534096288932</v>
      </c>
      <c r="X334" s="342" t="n">
        <v>-1.76363026647832</v>
      </c>
      <c r="Y334" s="342" t="n">
        <v>-1.82484806887699</v>
      </c>
      <c r="Z334" s="342" t="n">
        <v>-1.89229408912768</v>
      </c>
      <c r="AA334" s="342" t="n">
        <v>-1.94596193591779</v>
      </c>
      <c r="AB334" s="342" t="n">
        <v>-1.97534416337927</v>
      </c>
    </row>
    <row r="335" customFormat="false" ht="15" hidden="false" customHeight="false" outlineLevel="0" collapsed="false">
      <c r="A335" s="62" t="s">
        <v>363</v>
      </c>
      <c r="B335" s="62" t="s">
        <v>958</v>
      </c>
      <c r="C335" s="62" t="s">
        <v>959</v>
      </c>
      <c r="D335" s="62" t="s">
        <v>562</v>
      </c>
      <c r="E335" s="342" t="n">
        <v>-1.13947613664535</v>
      </c>
      <c r="F335" s="342" t="n">
        <v>-1.15224120582537</v>
      </c>
      <c r="G335" s="342" t="n">
        <v>-1.15341393270083</v>
      </c>
      <c r="H335" s="342" t="n">
        <v>-1.15785965907451</v>
      </c>
      <c r="I335" s="342" t="n">
        <v>-1.19902957198626</v>
      </c>
      <c r="J335" s="342" t="n">
        <v>-1.27538724912493</v>
      </c>
      <c r="K335" s="342" t="n">
        <v>-1.35988155706564</v>
      </c>
      <c r="L335" s="342" t="n">
        <v>-1.46840289282084</v>
      </c>
      <c r="M335" s="342" t="n">
        <v>-1.69301014473098</v>
      </c>
      <c r="N335" s="342" t="n">
        <v>-1.9423980496035</v>
      </c>
      <c r="O335" s="342" t="n">
        <v>-2.07650983364597</v>
      </c>
      <c r="P335" s="342" t="n">
        <v>-2.21531955722964</v>
      </c>
      <c r="Q335" s="342" t="n">
        <v>-2.32554121401643</v>
      </c>
      <c r="R335" s="342" t="n">
        <v>-2.42446367010558</v>
      </c>
      <c r="S335" s="342" t="n">
        <v>-2.58858164319719</v>
      </c>
      <c r="T335" s="342" t="n">
        <v>-2.73709042270762</v>
      </c>
      <c r="U335" s="342" t="n">
        <v>-2.90464199214838</v>
      </c>
      <c r="V335" s="342" t="n">
        <v>-3.05117182472886</v>
      </c>
      <c r="W335" s="342" t="n">
        <v>-3.16778353276021</v>
      </c>
      <c r="X335" s="342" t="n">
        <v>-3.35474779070742</v>
      </c>
      <c r="Y335" s="342" t="n">
        <v>-3.47119526343026</v>
      </c>
      <c r="Z335" s="342" t="n">
        <v>-3.59948994725865</v>
      </c>
      <c r="AA335" s="342" t="n">
        <v>-3.70157602157549</v>
      </c>
      <c r="AB335" s="342" t="n">
        <v>-3.7574663998118</v>
      </c>
    </row>
    <row r="336" customFormat="false" ht="15" hidden="false" customHeight="false" outlineLevel="0" collapsed="false">
      <c r="A336" s="62" t="s">
        <v>363</v>
      </c>
      <c r="B336" s="62" t="s">
        <v>960</v>
      </c>
      <c r="C336" s="62" t="s">
        <v>961</v>
      </c>
      <c r="D336" s="62" t="s">
        <v>827</v>
      </c>
      <c r="E336" s="342" t="n">
        <v>-0.88771717424117</v>
      </c>
      <c r="F336" s="342" t="n">
        <v>-0.897661894255094</v>
      </c>
      <c r="G336" s="342" t="n">
        <v>-0.898575515659313</v>
      </c>
      <c r="H336" s="342" t="n">
        <v>-0.902038991134554</v>
      </c>
      <c r="I336" s="342" t="n">
        <v>-0.934112711310365</v>
      </c>
      <c r="J336" s="342" t="n">
        <v>-0.993599715207362</v>
      </c>
      <c r="K336" s="342" t="n">
        <v>-1.05942562052681</v>
      </c>
      <c r="L336" s="342" t="n">
        <v>-1.14396995666807</v>
      </c>
      <c r="M336" s="342" t="n">
        <v>-1.3189518703453</v>
      </c>
      <c r="N336" s="342" t="n">
        <v>-1.51323933199863</v>
      </c>
      <c r="O336" s="342" t="n">
        <v>-1.6177200930553</v>
      </c>
      <c r="P336" s="342" t="n">
        <v>-1.72586081809028</v>
      </c>
      <c r="Q336" s="342" t="n">
        <v>-1.81172980170148</v>
      </c>
      <c r="R336" s="342" t="n">
        <v>-1.88879606080454</v>
      </c>
      <c r="S336" s="342" t="n">
        <v>-2.01665336174283</v>
      </c>
      <c r="T336" s="342" t="n">
        <v>-2.13235020686074</v>
      </c>
      <c r="U336" s="342" t="n">
        <v>-2.26288247601515</v>
      </c>
      <c r="V336" s="342" t="n">
        <v>-2.37703760812992</v>
      </c>
      <c r="W336" s="342" t="n">
        <v>-2.46788480765249</v>
      </c>
      <c r="X336" s="342" t="n">
        <v>-2.61354067302026</v>
      </c>
      <c r="Y336" s="342" t="n">
        <v>-2.70425992383087</v>
      </c>
      <c r="Z336" s="342" t="n">
        <v>-2.80420883064484</v>
      </c>
      <c r="AA336" s="342" t="n">
        <v>-2.88373972954433</v>
      </c>
      <c r="AB336" s="342" t="n">
        <v>-2.92728153532648</v>
      </c>
    </row>
    <row r="337" customFormat="false" ht="15" hidden="false" customHeight="false" outlineLevel="0" collapsed="false">
      <c r="A337" s="62" t="s">
        <v>363</v>
      </c>
      <c r="B337" s="62" t="s">
        <v>968</v>
      </c>
      <c r="C337" s="62" t="s">
        <v>969</v>
      </c>
      <c r="D337" s="62" t="s">
        <v>871</v>
      </c>
      <c r="E337" s="342" t="n">
        <v>-3.07691625097412</v>
      </c>
      <c r="F337" s="342" t="n">
        <v>-3.11138564225111</v>
      </c>
      <c r="G337" s="342" t="n">
        <v>-3.11455234514642</v>
      </c>
      <c r="H337" s="342" t="n">
        <v>-3.12655709652878</v>
      </c>
      <c r="I337" s="342" t="n">
        <v>-3.23772780911808</v>
      </c>
      <c r="J337" s="342" t="n">
        <v>-3.44391569679626</v>
      </c>
      <c r="K337" s="342" t="n">
        <v>-3.67207484893346</v>
      </c>
      <c r="L337" s="342" t="n">
        <v>-3.96511394894098</v>
      </c>
      <c r="M337" s="342" t="n">
        <v>-4.57161871131676</v>
      </c>
      <c r="N337" s="342" t="n">
        <v>-5.24503842816816</v>
      </c>
      <c r="O337" s="342" t="n">
        <v>-5.60717916503542</v>
      </c>
      <c r="P337" s="342" t="n">
        <v>-5.98200570203094</v>
      </c>
      <c r="Q337" s="342" t="n">
        <v>-6.27963616226595</v>
      </c>
      <c r="R337" s="342" t="n">
        <v>-6.54675550152925</v>
      </c>
      <c r="S337" s="342" t="n">
        <v>-6.98992165678473</v>
      </c>
      <c r="T337" s="342" t="n">
        <v>-7.3909384595001</v>
      </c>
      <c r="U337" s="342" t="n">
        <v>-7.84337632134623</v>
      </c>
      <c r="V337" s="342" t="n">
        <v>-8.2390493930498</v>
      </c>
      <c r="W337" s="342" t="n">
        <v>-8.55393484607196</v>
      </c>
      <c r="X337" s="342" t="n">
        <v>-9.0587926005509</v>
      </c>
      <c r="Y337" s="342" t="n">
        <v>-9.3732345705781</v>
      </c>
      <c r="Z337" s="342" t="n">
        <v>-9.71966744871395</v>
      </c>
      <c r="AA337" s="342" t="n">
        <v>-9.99532947529082</v>
      </c>
      <c r="AB337" s="342" t="n">
        <v>-10.1462497162137</v>
      </c>
    </row>
    <row r="338" customFormat="false" ht="15" hidden="false" customHeight="false" outlineLevel="0" collapsed="false">
      <c r="A338" s="62" t="s">
        <v>363</v>
      </c>
      <c r="B338" s="62" t="s">
        <v>972</v>
      </c>
      <c r="C338" s="62" t="s">
        <v>973</v>
      </c>
      <c r="D338" s="62" t="s">
        <v>686</v>
      </c>
      <c r="E338" s="342" t="n">
        <v>-7.96672358370438</v>
      </c>
      <c r="F338" s="342" t="n">
        <v>-8.05597141822553</v>
      </c>
      <c r="G338" s="342" t="n">
        <v>-8.06417061657245</v>
      </c>
      <c r="H338" s="342" t="n">
        <v>-8.09525320971229</v>
      </c>
      <c r="I338" s="342" t="n">
        <v>-8.38309540805681</v>
      </c>
      <c r="J338" s="342" t="n">
        <v>-8.91695521230723</v>
      </c>
      <c r="K338" s="342" t="n">
        <v>-9.50770281474651</v>
      </c>
      <c r="L338" s="342" t="n">
        <v>-10.2664369883654</v>
      </c>
      <c r="M338" s="342" t="n">
        <v>-11.8367936051626</v>
      </c>
      <c r="N338" s="342" t="n">
        <v>-13.580405813741</v>
      </c>
      <c r="O338" s="342" t="n">
        <v>-14.5180573172901</v>
      </c>
      <c r="P338" s="342" t="n">
        <v>-15.4885547792002</v>
      </c>
      <c r="Q338" s="342" t="n">
        <v>-16.2591768609785</v>
      </c>
      <c r="R338" s="342" t="n">
        <v>-16.950799825724</v>
      </c>
      <c r="S338" s="342" t="n">
        <v>-18.0982416059336</v>
      </c>
      <c r="T338" s="342" t="n">
        <v>-19.1365506657407</v>
      </c>
      <c r="U338" s="342" t="n">
        <v>-20.3079986643624</v>
      </c>
      <c r="V338" s="342" t="n">
        <v>-21.3324717844156</v>
      </c>
      <c r="W338" s="342" t="n">
        <v>-22.1477703366472</v>
      </c>
      <c r="X338" s="342" t="n">
        <v>-23.4549434447063</v>
      </c>
      <c r="Y338" s="342" t="n">
        <v>-24.2690937347992</v>
      </c>
      <c r="Z338" s="342" t="n">
        <v>-25.1660745933265</v>
      </c>
      <c r="AA338" s="342" t="n">
        <v>-25.8798162063998</v>
      </c>
      <c r="AB338" s="342" t="n">
        <v>-26.2705775221288</v>
      </c>
    </row>
    <row r="339" customFormat="false" ht="15" hidden="false" customHeight="false" outlineLevel="0" collapsed="false">
      <c r="A339" s="62" t="s">
        <v>363</v>
      </c>
      <c r="B339" s="62" t="s">
        <v>976</v>
      </c>
      <c r="C339" s="62" t="s">
        <v>977</v>
      </c>
      <c r="D339" s="62" t="s">
        <v>764</v>
      </c>
      <c r="E339" s="342" t="n">
        <v>-4.9838859354115</v>
      </c>
      <c r="F339" s="342" t="n">
        <v>-5.03971830144787</v>
      </c>
      <c r="G339" s="342" t="n">
        <v>-5.04484762078392</v>
      </c>
      <c r="H339" s="342" t="n">
        <v>-5.06429251518224</v>
      </c>
      <c r="I339" s="342" t="n">
        <v>-5.2443631137005</v>
      </c>
      <c r="J339" s="342" t="n">
        <v>-5.57833935147628</v>
      </c>
      <c r="K339" s="342" t="n">
        <v>-5.94790390787654</v>
      </c>
      <c r="L339" s="342" t="n">
        <v>-6.42255883180915</v>
      </c>
      <c r="M339" s="342" t="n">
        <v>-7.40495494155304</v>
      </c>
      <c r="N339" s="342" t="n">
        <v>-8.49573765440132</v>
      </c>
      <c r="O339" s="342" t="n">
        <v>-9.08232109635912</v>
      </c>
      <c r="P339" s="342" t="n">
        <v>-9.68945257267394</v>
      </c>
      <c r="Q339" s="342" t="n">
        <v>-10.1715444281951</v>
      </c>
      <c r="R339" s="342" t="n">
        <v>-10.6042153914068</v>
      </c>
      <c r="S339" s="342" t="n">
        <v>-11.3220410935295</v>
      </c>
      <c r="T339" s="342" t="n">
        <v>-11.9715946854689</v>
      </c>
      <c r="U339" s="342" t="n">
        <v>-12.7044383875321</v>
      </c>
      <c r="V339" s="342" t="n">
        <v>-13.3453363828741</v>
      </c>
      <c r="W339" s="342" t="n">
        <v>-13.8553772980554</v>
      </c>
      <c r="X339" s="342" t="n">
        <v>-14.6731289873106</v>
      </c>
      <c r="Y339" s="342" t="n">
        <v>-15.1824515635834</v>
      </c>
      <c r="Z339" s="342" t="n">
        <v>-15.7435919418302</v>
      </c>
      <c r="AA339" s="342" t="n">
        <v>-16.1901000639634</v>
      </c>
      <c r="AB339" s="342" t="n">
        <v>-16.4345556177557</v>
      </c>
    </row>
    <row r="340" customFormat="false" ht="15" hidden="false" customHeight="false" outlineLevel="0" collapsed="false">
      <c r="A340" s="62" t="s">
        <v>363</v>
      </c>
      <c r="B340" s="62" t="s">
        <v>978</v>
      </c>
      <c r="C340" s="62" t="s">
        <v>980</v>
      </c>
      <c r="D340" s="62" t="s">
        <v>979</v>
      </c>
      <c r="E340" s="342" t="n">
        <v>-8.89898598590356</v>
      </c>
      <c r="F340" s="342" t="n">
        <v>-8.99867756178559</v>
      </c>
      <c r="G340" s="342" t="n">
        <v>-9.00783622662669</v>
      </c>
      <c r="H340" s="342" t="n">
        <v>-9.04255609080307</v>
      </c>
      <c r="I340" s="342" t="n">
        <v>-9.36408145343257</v>
      </c>
      <c r="J340" s="342" t="n">
        <v>-9.96041329130119</v>
      </c>
      <c r="K340" s="342" t="n">
        <v>-10.6202899118565</v>
      </c>
      <c r="L340" s="342" t="n">
        <v>-11.467810816419</v>
      </c>
      <c r="M340" s="342" t="n">
        <v>-13.2219298565642</v>
      </c>
      <c r="N340" s="342" t="n">
        <v>-15.1695787797335</v>
      </c>
      <c r="O340" s="342" t="n">
        <v>-16.2169538395149</v>
      </c>
      <c r="P340" s="342" t="n">
        <v>-17.3010184768972</v>
      </c>
      <c r="Q340" s="342" t="n">
        <v>-18.1618184072726</v>
      </c>
      <c r="R340" s="342" t="n">
        <v>-18.9343747795545</v>
      </c>
      <c r="S340" s="342" t="n">
        <v>-20.2160896795934</v>
      </c>
      <c r="T340" s="342" t="n">
        <v>-21.3759011974877</v>
      </c>
      <c r="U340" s="342" t="n">
        <v>-22.6844315127949</v>
      </c>
      <c r="V340" s="342" t="n">
        <v>-23.8287880155026</v>
      </c>
      <c r="W340" s="342" t="n">
        <v>-24.7394924367627</v>
      </c>
      <c r="X340" s="342" t="n">
        <v>-26.1996303526259</v>
      </c>
      <c r="Y340" s="342" t="n">
        <v>-27.1090521426295</v>
      </c>
      <c r="Z340" s="342" t="n">
        <v>-28.1109972968439</v>
      </c>
      <c r="AA340" s="342" t="n">
        <v>-28.9082606317093</v>
      </c>
      <c r="AB340" s="342" t="n">
        <v>-29.3447486604416</v>
      </c>
    </row>
    <row r="341" customFormat="false" ht="15" hidden="false" customHeight="false" outlineLevel="0" collapsed="false">
      <c r="A341" s="62" t="s">
        <v>363</v>
      </c>
      <c r="B341" s="62" t="s">
        <v>983</v>
      </c>
      <c r="C341" s="62" t="s">
        <v>985</v>
      </c>
      <c r="D341" s="62" t="s">
        <v>984</v>
      </c>
      <c r="E341" s="342" t="n">
        <v>-7.17878437558777</v>
      </c>
      <c r="F341" s="342" t="n">
        <v>-7.25920526044513</v>
      </c>
      <c r="G341" s="342" t="n">
        <v>-7.26659352694726</v>
      </c>
      <c r="H341" s="342" t="n">
        <v>-7.29460193362042</v>
      </c>
      <c r="I341" s="342" t="n">
        <v>-7.55397544575496</v>
      </c>
      <c r="J341" s="342" t="n">
        <v>-8.03503448856478</v>
      </c>
      <c r="K341" s="342" t="n">
        <v>-8.5673549103479</v>
      </c>
      <c r="L341" s="342" t="n">
        <v>-9.25104739365949</v>
      </c>
      <c r="M341" s="342" t="n">
        <v>-10.6660897791922</v>
      </c>
      <c r="N341" s="342" t="n">
        <v>-12.2372521207136</v>
      </c>
      <c r="O341" s="342" t="n">
        <v>-13.0821663307651</v>
      </c>
      <c r="P341" s="342" t="n">
        <v>-13.956677909196</v>
      </c>
      <c r="Q341" s="342" t="n">
        <v>-14.6510825414175</v>
      </c>
      <c r="R341" s="342" t="n">
        <v>-15.2743013692012</v>
      </c>
      <c r="S341" s="342" t="n">
        <v>-16.3082568010821</v>
      </c>
      <c r="T341" s="342" t="n">
        <v>-17.2438731529311</v>
      </c>
      <c r="U341" s="342" t="n">
        <v>-18.2994604970836</v>
      </c>
      <c r="V341" s="342" t="n">
        <v>-19.2226093361484</v>
      </c>
      <c r="W341" s="342" t="n">
        <v>-19.9572717662811</v>
      </c>
      <c r="X341" s="342" t="n">
        <v>-21.1351604912668</v>
      </c>
      <c r="Y341" s="342" t="n">
        <v>-21.8687882267457</v>
      </c>
      <c r="Z341" s="342" t="n">
        <v>-22.6770542729743</v>
      </c>
      <c r="AA341" s="342" t="n">
        <v>-23.3202041307927</v>
      </c>
      <c r="AB341" s="342" t="n">
        <v>-23.6723176688697</v>
      </c>
    </row>
    <row r="342" customFormat="false" ht="15" hidden="false" customHeight="false" outlineLevel="0" collapsed="false">
      <c r="A342" s="62" t="s">
        <v>363</v>
      </c>
      <c r="B342" s="62" t="s">
        <v>986</v>
      </c>
      <c r="C342" s="62" t="s">
        <v>987</v>
      </c>
      <c r="D342" s="62" t="s">
        <v>430</v>
      </c>
      <c r="E342" s="342" t="n">
        <v>-1.64681014479271</v>
      </c>
      <c r="F342" s="342" t="n">
        <v>-1.66525866227245</v>
      </c>
      <c r="G342" s="342" t="n">
        <v>-1.66695352752979</v>
      </c>
      <c r="H342" s="342" t="n">
        <v>-1.6733786443512</v>
      </c>
      <c r="I342" s="342" t="n">
        <v>-1.73287881996954</v>
      </c>
      <c r="J342" s="342" t="n">
        <v>-1.84323356396178</v>
      </c>
      <c r="K342" s="342" t="n">
        <v>-1.96534764693296</v>
      </c>
      <c r="L342" s="342" t="n">
        <v>-2.12218641775116</v>
      </c>
      <c r="M342" s="342" t="n">
        <v>-2.44679655142942</v>
      </c>
      <c r="N342" s="342" t="n">
        <v>-2.80722053796569</v>
      </c>
      <c r="O342" s="342" t="n">
        <v>-3.00104350572664</v>
      </c>
      <c r="P342" s="342" t="n">
        <v>-3.20165609746238</v>
      </c>
      <c r="Q342" s="342" t="n">
        <v>-3.36095223077741</v>
      </c>
      <c r="R342" s="342" t="n">
        <v>-3.50391837021323</v>
      </c>
      <c r="S342" s="342" t="n">
        <v>-3.74110731549975</v>
      </c>
      <c r="T342" s="342" t="n">
        <v>-3.95573731679893</v>
      </c>
      <c r="U342" s="342" t="n">
        <v>-4.19788861374782</v>
      </c>
      <c r="V342" s="342" t="n">
        <v>-4.40965857280877</v>
      </c>
      <c r="W342" s="342" t="n">
        <v>-4.57818982819161</v>
      </c>
      <c r="X342" s="342" t="n">
        <v>-4.84839701094803</v>
      </c>
      <c r="Y342" s="342" t="n">
        <v>-5.01669090780839</v>
      </c>
      <c r="Z342" s="342" t="n">
        <v>-5.20210680205746</v>
      </c>
      <c r="AA342" s="342" t="n">
        <v>-5.34964511147917</v>
      </c>
      <c r="AB342" s="342" t="n">
        <v>-5.43041981040953</v>
      </c>
    </row>
    <row r="343" customFormat="false" ht="15" hidden="false" customHeight="false" outlineLevel="0" collapsed="false">
      <c r="A343" s="62" t="s">
        <v>363</v>
      </c>
      <c r="B343" s="62" t="s">
        <v>992</v>
      </c>
      <c r="C343" s="62" t="s">
        <v>993</v>
      </c>
      <c r="D343" s="62" t="s">
        <v>532</v>
      </c>
      <c r="E343" s="342" t="n">
        <v>-0.385689045639923</v>
      </c>
      <c r="F343" s="342" t="n">
        <v>-0.390009756878392</v>
      </c>
      <c r="G343" s="342" t="n">
        <v>-0.390406700609678</v>
      </c>
      <c r="H343" s="342" t="n">
        <v>-0.391911486806684</v>
      </c>
      <c r="I343" s="342" t="n">
        <v>-0.405846648684457</v>
      </c>
      <c r="J343" s="342" t="n">
        <v>-0.431692139147817</v>
      </c>
      <c r="K343" s="342" t="n">
        <v>-0.46029171042765</v>
      </c>
      <c r="L343" s="342" t="n">
        <v>-0.497023932431191</v>
      </c>
      <c r="M343" s="342" t="n">
        <v>-0.573048830054817</v>
      </c>
      <c r="N343" s="342" t="n">
        <v>-0.657461464888572</v>
      </c>
      <c r="O343" s="342" t="n">
        <v>-0.702855523028911</v>
      </c>
      <c r="P343" s="342" t="n">
        <v>-0.749839736293913</v>
      </c>
      <c r="Q343" s="342" t="n">
        <v>-0.787147481711122</v>
      </c>
      <c r="R343" s="342" t="n">
        <v>-0.82063068197691</v>
      </c>
      <c r="S343" s="342" t="n">
        <v>-0.876181212943194</v>
      </c>
      <c r="T343" s="342" t="n">
        <v>-0.926448355533084</v>
      </c>
      <c r="U343" s="342" t="n">
        <v>-0.983161087669214</v>
      </c>
      <c r="V343" s="342" t="n">
        <v>-1.03275839775604</v>
      </c>
      <c r="W343" s="342" t="n">
        <v>-1.07222904302419</v>
      </c>
      <c r="X343" s="342" t="n">
        <v>-1.13551256770487</v>
      </c>
      <c r="Y343" s="342" t="n">
        <v>-1.17492762272645</v>
      </c>
      <c r="Z343" s="342" t="n">
        <v>-1.21835271305974</v>
      </c>
      <c r="AA343" s="342" t="n">
        <v>-1.25290673249915</v>
      </c>
      <c r="AB343" s="342" t="n">
        <v>-1.2718244666659</v>
      </c>
    </row>
    <row r="344" customFormat="false" ht="15" hidden="false" customHeight="false" outlineLevel="0" collapsed="false">
      <c r="A344" s="62" t="s">
        <v>363</v>
      </c>
      <c r="B344" s="62" t="s">
        <v>994</v>
      </c>
      <c r="C344" s="62" t="s">
        <v>995</v>
      </c>
      <c r="D344" s="62" t="s">
        <v>698</v>
      </c>
      <c r="E344" s="342" t="n">
        <v>-0.420648572242179</v>
      </c>
      <c r="F344" s="342" t="n">
        <v>-0.425360920269895</v>
      </c>
      <c r="G344" s="342" t="n">
        <v>-0.425793843672085</v>
      </c>
      <c r="H344" s="342" t="n">
        <v>-0.427435026309901</v>
      </c>
      <c r="I344" s="342" t="n">
        <v>-0.442633295522145</v>
      </c>
      <c r="J344" s="342" t="n">
        <v>-0.470821466239499</v>
      </c>
      <c r="K344" s="342" t="n">
        <v>-0.502013352453534</v>
      </c>
      <c r="L344" s="342" t="n">
        <v>-0.542075047012257</v>
      </c>
      <c r="M344" s="342" t="n">
        <v>-0.624990973719941</v>
      </c>
      <c r="N344" s="342" t="n">
        <v>-0.717054916741983</v>
      </c>
      <c r="O344" s="342" t="n">
        <v>-0.766563571345668</v>
      </c>
      <c r="P344" s="342" t="n">
        <v>-0.817806515503062</v>
      </c>
      <c r="Q344" s="342" t="n">
        <v>-0.858495899919686</v>
      </c>
      <c r="R344" s="342" t="n">
        <v>-0.895014075753625</v>
      </c>
      <c r="S344" s="342" t="n">
        <v>-0.955599803563167</v>
      </c>
      <c r="T344" s="342" t="n">
        <v>-1.01042324747521</v>
      </c>
      <c r="U344" s="342" t="n">
        <v>-1.07227652039209</v>
      </c>
      <c r="V344" s="342" t="n">
        <v>-1.12636941701679</v>
      </c>
      <c r="W344" s="342" t="n">
        <v>-1.16941775029257</v>
      </c>
      <c r="X344" s="342" t="n">
        <v>-1.23843740383033</v>
      </c>
      <c r="Y344" s="342" t="n">
        <v>-1.28142510806281</v>
      </c>
      <c r="Z344" s="342" t="n">
        <v>-1.32878632418933</v>
      </c>
      <c r="AA344" s="342" t="n">
        <v>-1.36647238011114</v>
      </c>
      <c r="AB344" s="342" t="n">
        <v>-1.38710485063957</v>
      </c>
    </row>
    <row r="345" customFormat="false" ht="15" hidden="false" customHeight="false" outlineLevel="0" collapsed="false">
      <c r="A345" s="62" t="s">
        <v>363</v>
      </c>
      <c r="B345" s="62" t="s">
        <v>996</v>
      </c>
      <c r="C345" s="62" t="s">
        <v>997</v>
      </c>
      <c r="D345" s="62" t="s">
        <v>790</v>
      </c>
      <c r="E345" s="342" t="n">
        <v>-4.2512820159798</v>
      </c>
      <c r="F345" s="342" t="n">
        <v>-4.29890733018563</v>
      </c>
      <c r="G345" s="342" t="n">
        <v>-4.30328266768937</v>
      </c>
      <c r="H345" s="342" t="n">
        <v>-4.31986926917454</v>
      </c>
      <c r="I345" s="342" t="n">
        <v>-4.47347047654731</v>
      </c>
      <c r="J345" s="342" t="n">
        <v>-4.75835403765224</v>
      </c>
      <c r="K345" s="342" t="n">
        <v>-5.07359462957767</v>
      </c>
      <c r="L345" s="342" t="n">
        <v>-5.47847788093249</v>
      </c>
      <c r="M345" s="342" t="n">
        <v>-6.3164671463465</v>
      </c>
      <c r="N345" s="342" t="n">
        <v>-7.24691077819713</v>
      </c>
      <c r="O345" s="342" t="n">
        <v>-7.74726966882668</v>
      </c>
      <c r="P345" s="342" t="n">
        <v>-8.26515614537168</v>
      </c>
      <c r="Q345" s="342" t="n">
        <v>-8.67638314012799</v>
      </c>
      <c r="R345" s="342" t="n">
        <v>-9.04545384290416</v>
      </c>
      <c r="S345" s="342" t="n">
        <v>-9.65776310069825</v>
      </c>
      <c r="T345" s="342" t="n">
        <v>-10.2118358743559</v>
      </c>
      <c r="U345" s="342" t="n">
        <v>-10.8369555684021</v>
      </c>
      <c r="V345" s="342" t="n">
        <v>-11.3836450707272</v>
      </c>
      <c r="W345" s="342" t="n">
        <v>-11.8187127665421</v>
      </c>
      <c r="X345" s="342" t="n">
        <v>-12.5162594389823</v>
      </c>
      <c r="Y345" s="342" t="n">
        <v>-12.9507143877716</v>
      </c>
      <c r="Z345" s="342" t="n">
        <v>-13.4293702056207</v>
      </c>
      <c r="AA345" s="342" t="n">
        <v>-13.8102440807883</v>
      </c>
      <c r="AB345" s="342" t="n">
        <v>-14.0187660078572</v>
      </c>
    </row>
    <row r="346" customFormat="false" ht="15" hidden="false" customHeight="false" outlineLevel="0" collapsed="false">
      <c r="A346" s="62" t="s">
        <v>363</v>
      </c>
      <c r="B346" s="62" t="s">
        <v>998</v>
      </c>
      <c r="C346" s="62" t="s">
        <v>999</v>
      </c>
      <c r="D346" s="62" t="s">
        <v>551</v>
      </c>
      <c r="E346" s="342" t="n">
        <v>-3.67144163609497</v>
      </c>
      <c r="F346" s="342" t="n">
        <v>-3.71257124378746</v>
      </c>
      <c r="G346" s="342" t="n">
        <v>-3.71634982074915</v>
      </c>
      <c r="H346" s="342" t="n">
        <v>-3.73067414434496</v>
      </c>
      <c r="I346" s="342" t="n">
        <v>-3.8633253930702</v>
      </c>
      <c r="J346" s="342" t="n">
        <v>-4.10935314746244</v>
      </c>
      <c r="K346" s="342" t="n">
        <v>-4.38159747993247</v>
      </c>
      <c r="L346" s="342" t="n">
        <v>-4.73125794028163</v>
      </c>
      <c r="M346" s="342" t="n">
        <v>-5.45495226779911</v>
      </c>
      <c r="N346" s="342" t="n">
        <v>-6.25849093617618</v>
      </c>
      <c r="O346" s="342" t="n">
        <v>-6.690604933117</v>
      </c>
      <c r="P346" s="342" t="n">
        <v>-7.13785589544104</v>
      </c>
      <c r="Q346" s="342" t="n">
        <v>-7.4929948640532</v>
      </c>
      <c r="R346" s="342" t="n">
        <v>-7.81172731693258</v>
      </c>
      <c r="S346" s="342" t="n">
        <v>-8.34052255911637</v>
      </c>
      <c r="T346" s="342" t="n">
        <v>-8.81902430117607</v>
      </c>
      <c r="U346" s="342" t="n">
        <v>-9.35888274002756</v>
      </c>
      <c r="V346" s="342" t="n">
        <v>-9.8310082290701</v>
      </c>
      <c r="W346" s="342" t="n">
        <v>-10.2067362205161</v>
      </c>
      <c r="X346" s="342" t="n">
        <v>-10.8091431854482</v>
      </c>
      <c r="Y346" s="342" t="n">
        <v>-11.1843420035922</v>
      </c>
      <c r="Z346" s="342" t="n">
        <v>-11.5977130508209</v>
      </c>
      <c r="AA346" s="342" t="n">
        <v>-11.9266388191268</v>
      </c>
      <c r="AB346" s="342" t="n">
        <v>-12.1067200469075</v>
      </c>
    </row>
    <row r="347" customFormat="false" ht="15" hidden="false" customHeight="false" outlineLevel="0" collapsed="false">
      <c r="A347" s="62" t="s">
        <v>363</v>
      </c>
      <c r="B347" s="62" t="s">
        <v>1000</v>
      </c>
      <c r="C347" s="62" t="s">
        <v>1002</v>
      </c>
      <c r="D347" s="62" t="s">
        <v>1001</v>
      </c>
      <c r="E347" s="342" t="n">
        <v>-6.42681304148843</v>
      </c>
      <c r="F347" s="342" t="n">
        <v>-6.49880990956082</v>
      </c>
      <c r="G347" s="342" t="n">
        <v>-6.50542426166079</v>
      </c>
      <c r="H347" s="342" t="n">
        <v>-6.53049881242881</v>
      </c>
      <c r="I347" s="342" t="n">
        <v>-6.76270317784638</v>
      </c>
      <c r="J347" s="342" t="n">
        <v>-7.19337171005215</v>
      </c>
      <c r="K347" s="342" t="n">
        <v>-7.66993203697885</v>
      </c>
      <c r="L347" s="342" t="n">
        <v>-8.28200833544753</v>
      </c>
      <c r="M347" s="342" t="n">
        <v>-9.54882627868125</v>
      </c>
      <c r="N347" s="342" t="n">
        <v>-10.9554107501585</v>
      </c>
      <c r="O347" s="342" t="n">
        <v>-11.7118209416337</v>
      </c>
      <c r="P347" s="342" t="n">
        <v>-12.4947282032455</v>
      </c>
      <c r="Q347" s="342" t="n">
        <v>-13.1163945624702</v>
      </c>
      <c r="R347" s="342" t="n">
        <v>-13.6743317675104</v>
      </c>
      <c r="S347" s="342" t="n">
        <v>-14.5999812794984</v>
      </c>
      <c r="T347" s="342" t="n">
        <v>-15.4375926433863</v>
      </c>
      <c r="U347" s="342" t="n">
        <v>-16.3826081439074</v>
      </c>
      <c r="V347" s="342" t="n">
        <v>-17.2090579559831</v>
      </c>
      <c r="W347" s="342" t="n">
        <v>-17.8667651442815</v>
      </c>
      <c r="X347" s="342" t="n">
        <v>-18.9212710638217</v>
      </c>
      <c r="Y347" s="342" t="n">
        <v>-19.5780519408191</v>
      </c>
      <c r="Z347" s="342" t="n">
        <v>-20.3016528313207</v>
      </c>
      <c r="AA347" s="342" t="n">
        <v>-20.8774333085718</v>
      </c>
      <c r="AB347" s="342" t="n">
        <v>-21.1926632639794</v>
      </c>
    </row>
    <row r="348" customFormat="false" ht="15" hidden="false" customHeight="false" outlineLevel="0" collapsed="false">
      <c r="A348" s="62" t="s">
        <v>363</v>
      </c>
      <c r="B348" s="62" t="s">
        <v>1003</v>
      </c>
      <c r="C348" s="62" t="s">
        <v>1004</v>
      </c>
      <c r="D348" s="62" t="s">
        <v>595</v>
      </c>
      <c r="E348" s="342" t="n">
        <v>-1.84706512404553</v>
      </c>
      <c r="F348" s="342" t="n">
        <v>-1.86775701335342</v>
      </c>
      <c r="G348" s="342" t="n">
        <v>-1.86965797717533</v>
      </c>
      <c r="H348" s="342" t="n">
        <v>-1.87686439938269</v>
      </c>
      <c r="I348" s="342" t="n">
        <v>-1.94359989989362</v>
      </c>
      <c r="J348" s="342" t="n">
        <v>-2.06737397278573</v>
      </c>
      <c r="K348" s="342" t="n">
        <v>-2.20433734073928</v>
      </c>
      <c r="L348" s="342" t="n">
        <v>-2.38024797900713</v>
      </c>
      <c r="M348" s="342" t="n">
        <v>-2.744331269801</v>
      </c>
      <c r="N348" s="342" t="n">
        <v>-3.1485834402808</v>
      </c>
      <c r="O348" s="342" t="n">
        <v>-3.36597561819656</v>
      </c>
      <c r="P348" s="342" t="n">
        <v>-3.5909830501772</v>
      </c>
      <c r="Q348" s="342" t="n">
        <v>-3.7696498704976</v>
      </c>
      <c r="R348" s="342" t="n">
        <v>-3.93000094126695</v>
      </c>
      <c r="S348" s="342" t="n">
        <v>-4.19603247503736</v>
      </c>
      <c r="T348" s="342" t="n">
        <v>-4.43676185797631</v>
      </c>
      <c r="U348" s="342" t="n">
        <v>-4.70835917400633</v>
      </c>
      <c r="V348" s="342" t="n">
        <v>-4.94588072859406</v>
      </c>
      <c r="W348" s="342" t="n">
        <v>-5.13490567789593</v>
      </c>
      <c r="X348" s="342" t="n">
        <v>-5.43797052426826</v>
      </c>
      <c r="Y348" s="342" t="n">
        <v>-5.62672925183829</v>
      </c>
      <c r="Z348" s="342" t="n">
        <v>-5.83469204147381</v>
      </c>
      <c r="AA348" s="342" t="n">
        <v>-6.00017126605545</v>
      </c>
      <c r="AB348" s="342" t="n">
        <v>-6.09076830893335</v>
      </c>
    </row>
    <row r="349" customFormat="false" ht="15" hidden="false" customHeight="false" outlineLevel="0" collapsed="false">
      <c r="A349" s="62" t="s">
        <v>363</v>
      </c>
      <c r="B349" s="62" t="s">
        <v>1005</v>
      </c>
      <c r="C349" s="62" t="s">
        <v>1006</v>
      </c>
      <c r="D349" s="62" t="s">
        <v>830</v>
      </c>
      <c r="E349" s="342" t="n">
        <v>-4.93525344484996</v>
      </c>
      <c r="F349" s="342" t="n">
        <v>-4.99054100166527</v>
      </c>
      <c r="G349" s="342" t="n">
        <v>-4.99562026937946</v>
      </c>
      <c r="H349" s="342" t="n">
        <v>-5.01487542154541</v>
      </c>
      <c r="I349" s="342" t="n">
        <v>-5.19318890086064</v>
      </c>
      <c r="J349" s="342" t="n">
        <v>-5.52390621649376</v>
      </c>
      <c r="K349" s="342" t="n">
        <v>-5.88986458185475</v>
      </c>
      <c r="L349" s="342" t="n">
        <v>-6.35988784860112</v>
      </c>
      <c r="M349" s="342" t="n">
        <v>-7.3326977900109</v>
      </c>
      <c r="N349" s="342" t="n">
        <v>-8.41283670388891</v>
      </c>
      <c r="O349" s="342" t="n">
        <v>-8.99369629620925</v>
      </c>
      <c r="P349" s="342" t="n">
        <v>-9.59490341627391</v>
      </c>
      <c r="Q349" s="342" t="n">
        <v>-10.0722910454309</v>
      </c>
      <c r="R349" s="342" t="n">
        <v>-10.5007400286841</v>
      </c>
      <c r="S349" s="342" t="n">
        <v>-11.2115612262624</v>
      </c>
      <c r="T349" s="342" t="n">
        <v>-11.8547765092319</v>
      </c>
      <c r="U349" s="342" t="n">
        <v>-12.5804691619162</v>
      </c>
      <c r="V349" s="342" t="n">
        <v>-13.2151133091338</v>
      </c>
      <c r="W349" s="342" t="n">
        <v>-13.7201772725318</v>
      </c>
      <c r="X349" s="342" t="n">
        <v>-14.5299493848415</v>
      </c>
      <c r="Y349" s="342" t="n">
        <v>-15.0343020188434</v>
      </c>
      <c r="Z349" s="342" t="n">
        <v>-15.5899668194983</v>
      </c>
      <c r="AA349" s="342" t="n">
        <v>-16.0321179394214</v>
      </c>
      <c r="AB349" s="342" t="n">
        <v>-16.2741881090844</v>
      </c>
    </row>
    <row r="350" customFormat="false" ht="15" hidden="false" customHeight="false" outlineLevel="0" collapsed="false">
      <c r="A350" s="62" t="s">
        <v>363</v>
      </c>
      <c r="B350" s="62" t="s">
        <v>1007</v>
      </c>
      <c r="C350" s="62" t="s">
        <v>1009</v>
      </c>
      <c r="D350" s="62" t="s">
        <v>1008</v>
      </c>
      <c r="E350" s="342" t="n">
        <v>-8.45389411037461</v>
      </c>
      <c r="F350" s="342" t="n">
        <v>-8.54859951024129</v>
      </c>
      <c r="G350" s="342" t="n">
        <v>-8.55730009510363</v>
      </c>
      <c r="H350" s="342" t="n">
        <v>-8.59028340980248</v>
      </c>
      <c r="I350" s="342" t="n">
        <v>-8.89572735294108</v>
      </c>
      <c r="J350" s="342" t="n">
        <v>-9.46223304471002</v>
      </c>
      <c r="K350" s="342" t="n">
        <v>-10.0891052619405</v>
      </c>
      <c r="L350" s="342" t="n">
        <v>-10.8942365426112</v>
      </c>
      <c r="M350" s="342" t="n">
        <v>-12.5606215269082</v>
      </c>
      <c r="N350" s="342" t="n">
        <v>-14.4108567994145</v>
      </c>
      <c r="O350" s="342" t="n">
        <v>-15.4058463255544</v>
      </c>
      <c r="P350" s="342" t="n">
        <v>-16.4356903625883</v>
      </c>
      <c r="Q350" s="342" t="n">
        <v>-17.2534365050296</v>
      </c>
      <c r="R350" s="342" t="n">
        <v>-17.9873526810874</v>
      </c>
      <c r="S350" s="342" t="n">
        <v>-19.2049613009663</v>
      </c>
      <c r="T350" s="342" t="n">
        <v>-20.3067636608984</v>
      </c>
      <c r="U350" s="342" t="n">
        <v>-21.5498464956557</v>
      </c>
      <c r="V350" s="342" t="n">
        <v>-22.6369668387751</v>
      </c>
      <c r="W350" s="342" t="n">
        <v>-23.5021214480056</v>
      </c>
      <c r="X350" s="342" t="n">
        <v>-24.8892290742906</v>
      </c>
      <c r="Y350" s="342" t="n">
        <v>-25.7531652043773</v>
      </c>
      <c r="Z350" s="342" t="n">
        <v>-26.7049970480896</v>
      </c>
      <c r="AA350" s="342" t="n">
        <v>-27.462384442756</v>
      </c>
      <c r="AB350" s="342" t="n">
        <v>-27.8770410768033</v>
      </c>
    </row>
    <row r="351" customFormat="false" ht="15" hidden="false" customHeight="false" outlineLevel="0" collapsed="false">
      <c r="A351" s="62" t="s">
        <v>363</v>
      </c>
      <c r="B351" s="62" t="s">
        <v>1010</v>
      </c>
      <c r="C351" s="62" t="s">
        <v>1012</v>
      </c>
      <c r="D351" s="62" t="s">
        <v>1011</v>
      </c>
      <c r="E351" s="342" t="n">
        <v>-3.93792110553268</v>
      </c>
      <c r="F351" s="342" t="n">
        <v>-3.98203597000504</v>
      </c>
      <c r="G351" s="342" t="n">
        <v>-3.98608880250005</v>
      </c>
      <c r="H351" s="342" t="n">
        <v>-4.00145280983055</v>
      </c>
      <c r="I351" s="342" t="n">
        <v>-4.14373211148002</v>
      </c>
      <c r="J351" s="342" t="n">
        <v>-4.40761697813378</v>
      </c>
      <c r="K351" s="342" t="n">
        <v>-4.69962126662785</v>
      </c>
      <c r="L351" s="342" t="n">
        <v>-5.07466067704423</v>
      </c>
      <c r="M351" s="342" t="n">
        <v>-5.85088196795831</v>
      </c>
      <c r="N351" s="342" t="n">
        <v>-6.71274283759733</v>
      </c>
      <c r="O351" s="342" t="n">
        <v>-7.17622040232833</v>
      </c>
      <c r="P351" s="342" t="n">
        <v>-7.65593359909834</v>
      </c>
      <c r="Q351" s="342" t="n">
        <v>-8.03684915721203</v>
      </c>
      <c r="R351" s="342" t="n">
        <v>-8.37871575284908</v>
      </c>
      <c r="S351" s="342" t="n">
        <v>-8.94589185180395</v>
      </c>
      <c r="T351" s="342" t="n">
        <v>-9.45912406297842</v>
      </c>
      <c r="U351" s="342" t="n">
        <v>-10.0381663442046</v>
      </c>
      <c r="V351" s="342" t="n">
        <v>-10.5445595030886</v>
      </c>
      <c r="W351" s="342" t="n">
        <v>-10.9475584702814</v>
      </c>
      <c r="X351" s="342" t="n">
        <v>-11.593689155842</v>
      </c>
      <c r="Y351" s="342" t="n">
        <v>-11.9961205414357</v>
      </c>
      <c r="Z351" s="342" t="n">
        <v>-12.4394947613319</v>
      </c>
      <c r="AA351" s="342" t="n">
        <v>-12.7922945205413</v>
      </c>
      <c r="AB351" s="342" t="n">
        <v>-12.98544634968</v>
      </c>
    </row>
    <row r="352" customFormat="false" ht="15" hidden="false" customHeight="false" outlineLevel="0" collapsed="false">
      <c r="A352" s="62" t="s">
        <v>363</v>
      </c>
      <c r="B352" s="62" t="s">
        <v>1013</v>
      </c>
      <c r="C352" s="62" t="s">
        <v>1014</v>
      </c>
      <c r="D352" s="62" t="s">
        <v>562</v>
      </c>
      <c r="E352" s="342" t="n">
        <v>-1.81513812763088</v>
      </c>
      <c r="F352" s="342" t="n">
        <v>-1.83547235230251</v>
      </c>
      <c r="G352" s="342" t="n">
        <v>-1.83734045747512</v>
      </c>
      <c r="H352" s="342" t="n">
        <v>-1.84442231481848</v>
      </c>
      <c r="I352" s="342" t="n">
        <v>-1.91000427501413</v>
      </c>
      <c r="J352" s="342" t="n">
        <v>-2.03163888117601</v>
      </c>
      <c r="K352" s="342" t="n">
        <v>-2.16623480203706</v>
      </c>
      <c r="L352" s="342" t="n">
        <v>-2.33910477961343</v>
      </c>
      <c r="M352" s="342" t="n">
        <v>-2.6968947969496</v>
      </c>
      <c r="N352" s="342" t="n">
        <v>-3.09415936454009</v>
      </c>
      <c r="O352" s="342" t="n">
        <v>-3.30779386266723</v>
      </c>
      <c r="P352" s="342" t="n">
        <v>-3.52891198323129</v>
      </c>
      <c r="Q352" s="342" t="n">
        <v>-3.70449050154354</v>
      </c>
      <c r="R352" s="342" t="n">
        <v>-3.86206986275328</v>
      </c>
      <c r="S352" s="342" t="n">
        <v>-4.12350297294116</v>
      </c>
      <c r="T352" s="342" t="n">
        <v>-4.36007128649174</v>
      </c>
      <c r="U352" s="342" t="n">
        <v>-4.6269739729593</v>
      </c>
      <c r="V352" s="342" t="n">
        <v>-4.86038990629795</v>
      </c>
      <c r="W352" s="342" t="n">
        <v>-5.0461475106643</v>
      </c>
      <c r="X352" s="342" t="n">
        <v>-5.34397380310717</v>
      </c>
      <c r="Y352" s="342" t="n">
        <v>-5.52946978745287</v>
      </c>
      <c r="Z352" s="342" t="n">
        <v>-5.73383788670491</v>
      </c>
      <c r="AA352" s="342" t="n">
        <v>-5.89645676026745</v>
      </c>
      <c r="AB352" s="342" t="n">
        <v>-5.98548780992427</v>
      </c>
    </row>
    <row r="353" customFormat="false" ht="15" hidden="false" customHeight="false" outlineLevel="0" collapsed="false">
      <c r="A353" s="62" t="s">
        <v>363</v>
      </c>
      <c r="B353" s="62" t="s">
        <v>1015</v>
      </c>
      <c r="C353" s="62" t="s">
        <v>1016</v>
      </c>
      <c r="D353" s="62" t="s">
        <v>910</v>
      </c>
      <c r="E353" s="342" t="n">
        <v>-0.927372835849225</v>
      </c>
      <c r="F353" s="342" t="n">
        <v>-0.937761801466481</v>
      </c>
      <c r="G353" s="342" t="n">
        <v>-0.93871623571323</v>
      </c>
      <c r="H353" s="342" t="n">
        <v>-0.942334429848219</v>
      </c>
      <c r="I353" s="342" t="n">
        <v>-0.975840931354289</v>
      </c>
      <c r="J353" s="342" t="n">
        <v>-1.03798530920446</v>
      </c>
      <c r="K353" s="342" t="n">
        <v>-1.10675175673954</v>
      </c>
      <c r="L353" s="342" t="n">
        <v>-1.19507281556025</v>
      </c>
      <c r="M353" s="342" t="n">
        <v>-1.37787143455497</v>
      </c>
      <c r="N353" s="342" t="n">
        <v>-1.58083800939611</v>
      </c>
      <c r="O353" s="342" t="n">
        <v>-1.68998608322451</v>
      </c>
      <c r="P353" s="342" t="n">
        <v>-1.80295761712798</v>
      </c>
      <c r="Q353" s="342" t="n">
        <v>-1.89266249741385</v>
      </c>
      <c r="R353" s="342" t="n">
        <v>-1.97317142224544</v>
      </c>
      <c r="S353" s="342" t="n">
        <v>-2.10674030115839</v>
      </c>
      <c r="T353" s="342" t="n">
        <v>-2.22760549839592</v>
      </c>
      <c r="U353" s="342" t="n">
        <v>-2.3639688403793</v>
      </c>
      <c r="V353" s="342" t="n">
        <v>-2.48322345397457</v>
      </c>
      <c r="W353" s="342" t="n">
        <v>-2.57812893456553</v>
      </c>
      <c r="X353" s="342" t="n">
        <v>-2.73029146655624</v>
      </c>
      <c r="Y353" s="342" t="n">
        <v>-2.8250632827738</v>
      </c>
      <c r="Z353" s="342" t="n">
        <v>-2.92947705761299</v>
      </c>
      <c r="AA353" s="342" t="n">
        <v>-3.01256072140839</v>
      </c>
      <c r="AB353" s="342" t="n">
        <v>-3.05804760515682</v>
      </c>
    </row>
    <row r="354" customFormat="false" ht="15" hidden="false" customHeight="false" outlineLevel="0" collapsed="false">
      <c r="A354" s="62" t="s">
        <v>363</v>
      </c>
      <c r="B354" s="62" t="s">
        <v>1019</v>
      </c>
      <c r="C354" s="62" t="s">
        <v>1020</v>
      </c>
      <c r="D354" s="62" t="s">
        <v>551</v>
      </c>
      <c r="E354" s="342" t="n">
        <v>-2.67021479369997</v>
      </c>
      <c r="F354" s="342" t="n">
        <v>-2.70012808057885</v>
      </c>
      <c r="G354" s="342" t="n">
        <v>-2.70287621417384</v>
      </c>
      <c r="H354" s="342" t="n">
        <v>-2.71329419832461</v>
      </c>
      <c r="I354" s="342" t="n">
        <v>-2.80977055880017</v>
      </c>
      <c r="J354" s="342" t="n">
        <v>-2.98870488884108</v>
      </c>
      <c r="K354" s="342" t="n">
        <v>-3.18670635968447</v>
      </c>
      <c r="L354" s="342" t="n">
        <v>-3.44101205933582</v>
      </c>
      <c r="M354" s="342" t="n">
        <v>-3.96735007338887</v>
      </c>
      <c r="N354" s="342" t="n">
        <v>-4.5517583392091</v>
      </c>
      <c r="O354" s="342" t="n">
        <v>-4.86603194112408</v>
      </c>
      <c r="P354" s="342" t="n">
        <v>-5.19131455609285</v>
      </c>
      <c r="Q354" s="342" t="n">
        <v>-5.44960473793438</v>
      </c>
      <c r="R354" s="342" t="n">
        <v>-5.68141670589366</v>
      </c>
      <c r="S354" s="342" t="n">
        <v>-6.0660059268241</v>
      </c>
      <c r="T354" s="342" t="n">
        <v>-6.41401702358172</v>
      </c>
      <c r="U354" s="342" t="n">
        <v>-6.80665243299497</v>
      </c>
      <c r="V354" s="342" t="n">
        <v>-7.1500261238444</v>
      </c>
      <c r="W354" s="342" t="n">
        <v>-7.42329056343209</v>
      </c>
      <c r="X354" s="342" t="n">
        <v>-7.86141709492186</v>
      </c>
      <c r="Y354" s="342" t="n">
        <v>-8.13429667032824</v>
      </c>
      <c r="Z354" s="342" t="n">
        <v>-8.43493865105474</v>
      </c>
      <c r="AA354" s="342" t="n">
        <v>-8.67416414872431</v>
      </c>
      <c r="AB354" s="342" t="n">
        <v>-8.80513601377051</v>
      </c>
    </row>
    <row r="355" customFormat="false" ht="15" hidden="false" customHeight="false" outlineLevel="0" collapsed="false">
      <c r="A355" s="62" t="s">
        <v>363</v>
      </c>
      <c r="B355" s="62" t="s">
        <v>1025</v>
      </c>
      <c r="C355" s="62" t="s">
        <v>1026</v>
      </c>
      <c r="D355" s="62" t="s">
        <v>483</v>
      </c>
      <c r="E355" s="342" t="n">
        <v>-10.2316946243368</v>
      </c>
      <c r="F355" s="342" t="n">
        <v>-10.3463159713824</v>
      </c>
      <c r="G355" s="342" t="n">
        <v>-10.3568462342651</v>
      </c>
      <c r="H355" s="342" t="n">
        <v>-10.3967657316341</v>
      </c>
      <c r="I355" s="342" t="n">
        <v>-10.7664426060123</v>
      </c>
      <c r="J355" s="342" t="n">
        <v>-11.4520808651922</v>
      </c>
      <c r="K355" s="342" t="n">
        <v>-12.2107803487015</v>
      </c>
      <c r="L355" s="342" t="n">
        <v>-13.1852256503304</v>
      </c>
      <c r="M355" s="342" t="n">
        <v>-15.202040867472</v>
      </c>
      <c r="N355" s="342" t="n">
        <v>-17.4413689267422</v>
      </c>
      <c r="O355" s="342" t="n">
        <v>-18.6455984632092</v>
      </c>
      <c r="P355" s="342" t="n">
        <v>-19.8920121939767</v>
      </c>
      <c r="Q355" s="342" t="n">
        <v>-20.8817251830973</v>
      </c>
      <c r="R355" s="342" t="n">
        <v>-21.7699792935988</v>
      </c>
      <c r="S355" s="342" t="n">
        <v>-23.2436433125594</v>
      </c>
      <c r="T355" s="342" t="n">
        <v>-24.5771477468489</v>
      </c>
      <c r="U355" s="342" t="n">
        <v>-26.0816430471133</v>
      </c>
      <c r="V355" s="342" t="n">
        <v>-27.3973779292254</v>
      </c>
      <c r="W355" s="342" t="n">
        <v>-28.4444690861422</v>
      </c>
      <c r="X355" s="342" t="n">
        <v>-30.123276681546</v>
      </c>
      <c r="Y355" s="342" t="n">
        <v>-31.1688931208543</v>
      </c>
      <c r="Z355" s="342" t="n">
        <v>-32.3208891869786</v>
      </c>
      <c r="AA355" s="342" t="n">
        <v>-33.237550365055</v>
      </c>
      <c r="AB355" s="342" t="n">
        <v>-33.7394066691599</v>
      </c>
    </row>
    <row r="356" customFormat="false" ht="15" hidden="false" customHeight="false" outlineLevel="0" collapsed="false">
      <c r="A356" s="62" t="s">
        <v>363</v>
      </c>
      <c r="B356" s="62" t="s">
        <v>1029</v>
      </c>
      <c r="C356" s="62" t="s">
        <v>1030</v>
      </c>
      <c r="D356" s="62" t="s">
        <v>498</v>
      </c>
      <c r="E356" s="342" t="n">
        <v>-6.99358968047568</v>
      </c>
      <c r="F356" s="342" t="n">
        <v>-7.07193590749787</v>
      </c>
      <c r="G356" s="342" t="n">
        <v>-7.07913357518958</v>
      </c>
      <c r="H356" s="342" t="n">
        <v>-7.10641943497136</v>
      </c>
      <c r="I356" s="342" t="n">
        <v>-7.35910175873935</v>
      </c>
      <c r="J356" s="342" t="n">
        <v>-7.82775068054498</v>
      </c>
      <c r="K356" s="342" t="n">
        <v>-8.34633856586283</v>
      </c>
      <c r="L356" s="342" t="n">
        <v>-9.01239349184259</v>
      </c>
      <c r="M356" s="342" t="n">
        <v>-10.3909313204129</v>
      </c>
      <c r="N356" s="342" t="n">
        <v>-11.9215616002945</v>
      </c>
      <c r="O356" s="342" t="n">
        <v>-12.7446791354023</v>
      </c>
      <c r="P356" s="342" t="n">
        <v>-13.5966305007572</v>
      </c>
      <c r="Q356" s="342" t="n">
        <v>-14.2731212289777</v>
      </c>
      <c r="R356" s="342" t="n">
        <v>-14.8802625686017</v>
      </c>
      <c r="S356" s="342" t="n">
        <v>-15.8875445344821</v>
      </c>
      <c r="T356" s="342" t="n">
        <v>-16.7990243228188</v>
      </c>
      <c r="U356" s="342" t="n">
        <v>-17.8273801516984</v>
      </c>
      <c r="V356" s="342" t="n">
        <v>-18.726714057921</v>
      </c>
      <c r="W356" s="342" t="n">
        <v>-19.4424240334819</v>
      </c>
      <c r="X356" s="342" t="n">
        <v>-20.5899261732344</v>
      </c>
      <c r="Y356" s="342" t="n">
        <v>-21.3046281466776</v>
      </c>
      <c r="Z356" s="342" t="n">
        <v>-22.0920429489951</v>
      </c>
      <c r="AA356" s="342" t="n">
        <v>-22.7186011478921</v>
      </c>
      <c r="AB356" s="342" t="n">
        <v>-23.0616310367163</v>
      </c>
    </row>
    <row r="357" customFormat="false" ht="15" hidden="false" customHeight="false" outlineLevel="0" collapsed="false">
      <c r="A357" s="62" t="s">
        <v>363</v>
      </c>
      <c r="B357" s="62" t="s">
        <v>1031</v>
      </c>
      <c r="C357" s="62" t="s">
        <v>1032</v>
      </c>
      <c r="D357" s="62" t="s">
        <v>743</v>
      </c>
      <c r="E357" s="342" t="n">
        <v>-0.706347115158524</v>
      </c>
      <c r="F357" s="342" t="n">
        <v>-0.714260023116961</v>
      </c>
      <c r="G357" s="342" t="n">
        <v>-0.714986981952436</v>
      </c>
      <c r="H357" s="342" t="n">
        <v>-0.717742832555923</v>
      </c>
      <c r="I357" s="342" t="n">
        <v>-0.743263550613396</v>
      </c>
      <c r="J357" s="342" t="n">
        <v>-0.790596727002584</v>
      </c>
      <c r="K357" s="342" t="n">
        <v>-0.842973699842876</v>
      </c>
      <c r="L357" s="342" t="n">
        <v>-0.910244729027838</v>
      </c>
      <c r="M357" s="342" t="n">
        <v>-1.04947597690415</v>
      </c>
      <c r="N357" s="342" t="n">
        <v>-1.20406844400112</v>
      </c>
      <c r="O357" s="342" t="n">
        <v>-1.28720267447834</v>
      </c>
      <c r="P357" s="342" t="n">
        <v>-1.37324909937139</v>
      </c>
      <c r="Q357" s="342" t="n">
        <v>-1.44157413646128</v>
      </c>
      <c r="R357" s="342" t="n">
        <v>-1.5028949392722</v>
      </c>
      <c r="S357" s="342" t="n">
        <v>-1.60462963393654</v>
      </c>
      <c r="T357" s="342" t="n">
        <v>-1.69668838322438</v>
      </c>
      <c r="U357" s="342" t="n">
        <v>-1.80055152165147</v>
      </c>
      <c r="V357" s="342" t="n">
        <v>-1.89138354629798</v>
      </c>
      <c r="W357" s="342" t="n">
        <v>-1.96366969684796</v>
      </c>
      <c r="X357" s="342" t="n">
        <v>-2.07956651995087</v>
      </c>
      <c r="Y357" s="342" t="n">
        <v>-2.1517508630714</v>
      </c>
      <c r="Z357" s="342" t="n">
        <v>-2.23127914532148</v>
      </c>
      <c r="AA357" s="342" t="n">
        <v>-2.29456103580832</v>
      </c>
      <c r="AB357" s="342" t="n">
        <v>-2.32920678762596</v>
      </c>
    </row>
    <row r="358" customFormat="false" ht="15" hidden="false" customHeight="false" outlineLevel="0" collapsed="false">
      <c r="A358" s="62" t="s">
        <v>363</v>
      </c>
      <c r="B358" s="62" t="s">
        <v>1035</v>
      </c>
      <c r="C358" s="62" t="s">
        <v>1037</v>
      </c>
      <c r="D358" s="62" t="s">
        <v>1036</v>
      </c>
      <c r="E358" s="342" t="n">
        <v>-6.07279106572125</v>
      </c>
      <c r="F358" s="342" t="n">
        <v>-6.14082197534433</v>
      </c>
      <c r="G358" s="342" t="n">
        <v>-6.14707197485091</v>
      </c>
      <c r="H358" s="342" t="n">
        <v>-6.17076529016879</v>
      </c>
      <c r="I358" s="342" t="n">
        <v>-6.3901786427319</v>
      </c>
      <c r="J358" s="342" t="n">
        <v>-6.79712373321189</v>
      </c>
      <c r="K358" s="342" t="n">
        <v>-7.24743266190719</v>
      </c>
      <c r="L358" s="342" t="n">
        <v>-7.82579264420092</v>
      </c>
      <c r="M358" s="342" t="n">
        <v>-9.02282772798226</v>
      </c>
      <c r="N358" s="342" t="n">
        <v>-10.3519302794999</v>
      </c>
      <c r="O358" s="342" t="n">
        <v>-11.066673500309</v>
      </c>
      <c r="P358" s="342" t="n">
        <v>-11.8064541961083</v>
      </c>
      <c r="Q358" s="342" t="n">
        <v>-12.3938759691999</v>
      </c>
      <c r="R358" s="342" t="n">
        <v>-12.9210791182768</v>
      </c>
      <c r="S358" s="342" t="n">
        <v>-13.795739085838</v>
      </c>
      <c r="T358" s="342" t="n">
        <v>-14.5872105001032</v>
      </c>
      <c r="U358" s="342" t="n">
        <v>-15.480169677768</v>
      </c>
      <c r="V358" s="342" t="n">
        <v>-16.2610943760035</v>
      </c>
      <c r="W358" s="342" t="n">
        <v>-16.882571663607</v>
      </c>
      <c r="X358" s="342" t="n">
        <v>-17.8789899638741</v>
      </c>
      <c r="Y358" s="342" t="n">
        <v>-18.4995919661757</v>
      </c>
      <c r="Z358" s="342" t="n">
        <v>-19.1833331913551</v>
      </c>
      <c r="AA358" s="342" t="n">
        <v>-19.7273967132741</v>
      </c>
      <c r="AB358" s="342" t="n">
        <v>-20.0252621785505</v>
      </c>
    </row>
    <row r="359" customFormat="false" ht="15" hidden="false" customHeight="false" outlineLevel="0" collapsed="false">
      <c r="A359" s="62" t="s">
        <v>363</v>
      </c>
      <c r="B359" s="62" t="s">
        <v>1044</v>
      </c>
      <c r="C359" s="62" t="s">
        <v>1045</v>
      </c>
      <c r="D359" s="62" t="s">
        <v>395</v>
      </c>
      <c r="E359" s="342" t="n">
        <v>-15.7194172451931</v>
      </c>
      <c r="F359" s="342" t="n">
        <v>-15.8955152275478</v>
      </c>
      <c r="G359" s="342" t="n">
        <v>-15.9116933487713</v>
      </c>
      <c r="H359" s="342" t="n">
        <v>-15.973023485997</v>
      </c>
      <c r="I359" s="342" t="n">
        <v>-16.5409748613662</v>
      </c>
      <c r="J359" s="342" t="n">
        <v>-17.5943520653419</v>
      </c>
      <c r="K359" s="342" t="n">
        <v>-18.7599765471972</v>
      </c>
      <c r="L359" s="342" t="n">
        <v>-20.2570611300863</v>
      </c>
      <c r="M359" s="342" t="n">
        <v>-23.3555859657763</v>
      </c>
      <c r="N359" s="342" t="n">
        <v>-26.7959673888897</v>
      </c>
      <c r="O359" s="342" t="n">
        <v>-28.646079930138</v>
      </c>
      <c r="P359" s="342" t="n">
        <v>-30.5610019653862</v>
      </c>
      <c r="Q359" s="342" t="n">
        <v>-32.0815429901319</v>
      </c>
      <c r="R359" s="342" t="n">
        <v>-33.4462081306962</v>
      </c>
      <c r="S359" s="342" t="n">
        <v>-35.7102651069637</v>
      </c>
      <c r="T359" s="342" t="n">
        <v>-37.7589885462905</v>
      </c>
      <c r="U359" s="342" t="n">
        <v>-40.0704130205936</v>
      </c>
      <c r="V359" s="342" t="n">
        <v>-42.0918362896951</v>
      </c>
      <c r="W359" s="342" t="n">
        <v>-43.7005300001365</v>
      </c>
      <c r="X359" s="342" t="n">
        <v>-46.2797583719237</v>
      </c>
      <c r="Y359" s="342" t="n">
        <v>-47.8861864067112</v>
      </c>
      <c r="Z359" s="342" t="n">
        <v>-49.6560502946693</v>
      </c>
      <c r="AA359" s="342" t="n">
        <v>-51.064358503593</v>
      </c>
      <c r="AB359" s="342" t="n">
        <v>-51.8353831413486</v>
      </c>
    </row>
    <row r="360" customFormat="false" ht="15" hidden="false" customHeight="false" outlineLevel="0" collapsed="false">
      <c r="A360" s="62" t="s">
        <v>363</v>
      </c>
      <c r="B360" s="62" t="s">
        <v>1046</v>
      </c>
      <c r="C360" s="62" t="s">
        <v>1047</v>
      </c>
      <c r="D360" s="62" t="s">
        <v>943</v>
      </c>
      <c r="E360" s="342" t="n">
        <v>-0.0217260495260629</v>
      </c>
      <c r="F360" s="342" t="n">
        <v>-0.021969437269158</v>
      </c>
      <c r="G360" s="342" t="n">
        <v>-0.021991797300542</v>
      </c>
      <c r="H360" s="342" t="n">
        <v>-0.0220765626310897</v>
      </c>
      <c r="I360" s="342" t="n">
        <v>-0.022861537004961</v>
      </c>
      <c r="J360" s="342" t="n">
        <v>-0.024317425919049</v>
      </c>
      <c r="K360" s="342" t="n">
        <v>-0.0259284535307326</v>
      </c>
      <c r="L360" s="342" t="n">
        <v>-0.027997597270937</v>
      </c>
      <c r="M360" s="342" t="n">
        <v>-0.0322801163356004</v>
      </c>
      <c r="N360" s="342" t="n">
        <v>-0.0370351206733066</v>
      </c>
      <c r="O360" s="342" t="n">
        <v>-0.0395921898109837</v>
      </c>
      <c r="P360" s="342" t="n">
        <v>-0.0422388331519811</v>
      </c>
      <c r="Q360" s="342" t="n">
        <v>-0.0443403964030068</v>
      </c>
      <c r="R360" s="342" t="n">
        <v>-0.0462265211853652</v>
      </c>
      <c r="S360" s="342" t="n">
        <v>-0.0493557093244012</v>
      </c>
      <c r="T360" s="342" t="n">
        <v>-0.0521872816539436</v>
      </c>
      <c r="U360" s="342" t="n">
        <v>-0.055381937144103</v>
      </c>
      <c r="V360" s="342" t="n">
        <v>-0.0581757774864391</v>
      </c>
      <c r="W360" s="342" t="n">
        <v>-0.0603991779268087</v>
      </c>
      <c r="X360" s="342" t="n">
        <v>-0.0639639693227246</v>
      </c>
      <c r="Y360" s="342" t="n">
        <v>-0.0661842383377558</v>
      </c>
      <c r="Z360" s="342" t="n">
        <v>-0.0686303945714372</v>
      </c>
      <c r="AA360" s="342" t="n">
        <v>-0.0705768391131006</v>
      </c>
      <c r="AB360" s="342" t="n">
        <v>-0.0716424841815154</v>
      </c>
    </row>
    <row r="361" customFormat="false" ht="15" hidden="false" customHeight="false" outlineLevel="0" collapsed="false">
      <c r="A361" s="62" t="s">
        <v>363</v>
      </c>
      <c r="B361" s="62" t="s">
        <v>1048</v>
      </c>
      <c r="C361" s="62" t="s">
        <v>1050</v>
      </c>
      <c r="D361" s="62" t="s">
        <v>1049</v>
      </c>
      <c r="E361" s="342" t="n">
        <v>-6.6023671043908</v>
      </c>
      <c r="F361" s="342" t="n">
        <v>-6.67633063037354</v>
      </c>
      <c r="G361" s="342" t="n">
        <v>-6.68312565933109</v>
      </c>
      <c r="H361" s="342" t="n">
        <v>-6.70888514355437</v>
      </c>
      <c r="I361" s="342" t="n">
        <v>-6.94743237588117</v>
      </c>
      <c r="J361" s="342" t="n">
        <v>-7.38986499864082</v>
      </c>
      <c r="K361" s="342" t="n">
        <v>-7.87944299094381</v>
      </c>
      <c r="L361" s="342" t="n">
        <v>-8.50823869299694</v>
      </c>
      <c r="M361" s="342" t="n">
        <v>-9.80966088493942</v>
      </c>
      <c r="N361" s="342" t="n">
        <v>-11.2546674510363</v>
      </c>
      <c r="O361" s="342" t="n">
        <v>-12.0317396536012</v>
      </c>
      <c r="P361" s="342" t="n">
        <v>-12.8360327171282</v>
      </c>
      <c r="Q361" s="342" t="n">
        <v>-13.4746804408998</v>
      </c>
      <c r="R361" s="342" t="n">
        <v>-14.0478581924685</v>
      </c>
      <c r="S361" s="342" t="n">
        <v>-14.9987926367556</v>
      </c>
      <c r="T361" s="342" t="n">
        <v>-15.8592840933293</v>
      </c>
      <c r="U361" s="342" t="n">
        <v>-16.8301135251958</v>
      </c>
      <c r="V361" s="342" t="n">
        <v>-17.6791385423316</v>
      </c>
      <c r="W361" s="342" t="n">
        <v>-18.3548115821898</v>
      </c>
      <c r="X361" s="342" t="n">
        <v>-19.4381222603771</v>
      </c>
      <c r="Y361" s="342" t="n">
        <v>-20.1128436859246</v>
      </c>
      <c r="Z361" s="342" t="n">
        <v>-20.8562103725412</v>
      </c>
      <c r="AA361" s="342" t="n">
        <v>-21.4477188010286</v>
      </c>
      <c r="AB361" s="342" t="n">
        <v>-21.7715595405159</v>
      </c>
    </row>
    <row r="362" customFormat="false" ht="15" hidden="false" customHeight="false" outlineLevel="0" collapsed="false">
      <c r="A362" s="62" t="s">
        <v>363</v>
      </c>
      <c r="B362" s="62" t="s">
        <v>1051</v>
      </c>
      <c r="C362" s="62" t="s">
        <v>1052</v>
      </c>
      <c r="D362" s="62" t="s">
        <v>946</v>
      </c>
      <c r="E362" s="342" t="n">
        <v>-2.76479006480022</v>
      </c>
      <c r="F362" s="342" t="n">
        <v>-2.79576283843752</v>
      </c>
      <c r="G362" s="342" t="n">
        <v>-2.79860830707852</v>
      </c>
      <c r="H362" s="342" t="n">
        <v>-2.80939528164822</v>
      </c>
      <c r="I362" s="342" t="n">
        <v>-2.9092886997958</v>
      </c>
      <c r="J362" s="342" t="n">
        <v>-3.09456063339305</v>
      </c>
      <c r="K362" s="342" t="n">
        <v>-3.29957503923606</v>
      </c>
      <c r="L362" s="342" t="n">
        <v>-3.5628878908752</v>
      </c>
      <c r="M362" s="342" t="n">
        <v>-4.10786806079035</v>
      </c>
      <c r="N362" s="342" t="n">
        <v>-4.71297524952254</v>
      </c>
      <c r="O362" s="342" t="n">
        <v>-5.03837998260003</v>
      </c>
      <c r="P362" s="342" t="n">
        <v>-5.37518365256687</v>
      </c>
      <c r="Q362" s="342" t="n">
        <v>-5.64262211117918</v>
      </c>
      <c r="R362" s="342" t="n">
        <v>-5.88264453462907</v>
      </c>
      <c r="S362" s="342" t="n">
        <v>-6.28085536754276</v>
      </c>
      <c r="T362" s="342" t="n">
        <v>-6.64119253031552</v>
      </c>
      <c r="U362" s="342" t="n">
        <v>-7.04773453644767</v>
      </c>
      <c r="V362" s="342" t="n">
        <v>-7.4032700428849</v>
      </c>
      <c r="W362" s="342" t="n">
        <v>-7.68621312649666</v>
      </c>
      <c r="X362" s="342" t="n">
        <v>-8.1398574865857</v>
      </c>
      <c r="Y362" s="342" t="n">
        <v>-8.42240207466547</v>
      </c>
      <c r="Z362" s="342" t="n">
        <v>-8.73369237360907</v>
      </c>
      <c r="AA362" s="342" t="n">
        <v>-8.98139090361655</v>
      </c>
      <c r="AB362" s="342" t="n">
        <v>-9.11700160883114</v>
      </c>
    </row>
    <row r="363" customFormat="false" ht="15" hidden="false" customHeight="false" outlineLevel="0" collapsed="false">
      <c r="A363" s="62" t="s">
        <v>363</v>
      </c>
      <c r="B363" s="62" t="s">
        <v>1053</v>
      </c>
      <c r="C363" s="62" t="s">
        <v>1055</v>
      </c>
      <c r="D363" s="62" t="s">
        <v>1054</v>
      </c>
      <c r="E363" s="342" t="n">
        <v>-4.25169147819708</v>
      </c>
      <c r="F363" s="342" t="n">
        <v>-4.29932137943493</v>
      </c>
      <c r="G363" s="342" t="n">
        <v>-4.30369713834929</v>
      </c>
      <c r="H363" s="342" t="n">
        <v>-4.32028533737295</v>
      </c>
      <c r="I363" s="342" t="n">
        <v>-4.47390133884564</v>
      </c>
      <c r="J363" s="342" t="n">
        <v>-4.75881233851008</v>
      </c>
      <c r="K363" s="342" t="n">
        <v>-5.07408329283238</v>
      </c>
      <c r="L363" s="342" t="n">
        <v>-5.47900554051659</v>
      </c>
      <c r="M363" s="342" t="n">
        <v>-6.31707551686471</v>
      </c>
      <c r="N363" s="342" t="n">
        <v>-7.24760876439154</v>
      </c>
      <c r="O363" s="342" t="n">
        <v>-7.74801584708645</v>
      </c>
      <c r="P363" s="342" t="n">
        <v>-8.26595220386621</v>
      </c>
      <c r="Q363" s="342" t="n">
        <v>-8.67721880594954</v>
      </c>
      <c r="R363" s="342" t="n">
        <v>-9.04632505576957</v>
      </c>
      <c r="S363" s="342" t="n">
        <v>-9.65869328812837</v>
      </c>
      <c r="T363" s="342" t="n">
        <v>-10.2128194273039</v>
      </c>
      <c r="U363" s="342" t="n">
        <v>-10.837999329752</v>
      </c>
      <c r="V363" s="342" t="n">
        <v>-11.3847414864752</v>
      </c>
      <c r="W363" s="342" t="n">
        <v>-11.8198510858342</v>
      </c>
      <c r="X363" s="342" t="n">
        <v>-12.5174649424805</v>
      </c>
      <c r="Y363" s="342" t="n">
        <v>-12.9519617357971</v>
      </c>
      <c r="Z363" s="342" t="n">
        <v>-13.4306636553802</v>
      </c>
      <c r="AA363" s="342" t="n">
        <v>-13.8115742144142</v>
      </c>
      <c r="AB363" s="342" t="n">
        <v>-14.020116225272</v>
      </c>
    </row>
    <row r="364" customFormat="false" ht="15" hidden="false" customHeight="false" outlineLevel="0" collapsed="false">
      <c r="A364" s="62" t="s">
        <v>363</v>
      </c>
      <c r="B364" s="62" t="s">
        <v>1056</v>
      </c>
      <c r="C364" s="62" t="s">
        <v>1058</v>
      </c>
      <c r="D364" s="62" t="s">
        <v>1057</v>
      </c>
      <c r="E364" s="342" t="n">
        <v>-4.28877717821032</v>
      </c>
      <c r="F364" s="342" t="n">
        <v>-4.33682253485881</v>
      </c>
      <c r="G364" s="342" t="n">
        <v>-4.34123646166076</v>
      </c>
      <c r="H364" s="342" t="n">
        <v>-4.35796935250317</v>
      </c>
      <c r="I364" s="342" t="n">
        <v>-4.51292528115004</v>
      </c>
      <c r="J364" s="342" t="n">
        <v>-4.800321438526</v>
      </c>
      <c r="K364" s="342" t="n">
        <v>-5.11834236755715</v>
      </c>
      <c r="L364" s="342" t="n">
        <v>-5.52679658012717</v>
      </c>
      <c r="M364" s="342" t="n">
        <v>-6.3721766851364</v>
      </c>
      <c r="N364" s="342" t="n">
        <v>-7.31082657919016</v>
      </c>
      <c r="O364" s="342" t="n">
        <v>-7.81559850045544</v>
      </c>
      <c r="P364" s="342" t="n">
        <v>-8.33805259622261</v>
      </c>
      <c r="Q364" s="342" t="n">
        <v>-8.75290650230213</v>
      </c>
      <c r="R364" s="342" t="n">
        <v>-9.12523230926172</v>
      </c>
      <c r="S364" s="342" t="n">
        <v>-9.74294196977432</v>
      </c>
      <c r="T364" s="342" t="n">
        <v>-10.3019015160473</v>
      </c>
      <c r="U364" s="342" t="n">
        <v>-10.9325345974091</v>
      </c>
      <c r="V364" s="342" t="n">
        <v>-11.4840457538852</v>
      </c>
      <c r="W364" s="342" t="n">
        <v>-11.9229506295847</v>
      </c>
      <c r="X364" s="342" t="n">
        <v>-12.6266494757806</v>
      </c>
      <c r="Y364" s="342" t="n">
        <v>-13.0649362001909</v>
      </c>
      <c r="Z364" s="342" t="n">
        <v>-13.5478136334198</v>
      </c>
      <c r="AA364" s="342" t="n">
        <v>-13.932046713572</v>
      </c>
      <c r="AB364" s="342" t="n">
        <v>-14.142407747869</v>
      </c>
    </row>
    <row r="365" customFormat="false" ht="15" hidden="false" customHeight="false" outlineLevel="0" collapsed="false">
      <c r="A365" s="62" t="s">
        <v>363</v>
      </c>
      <c r="B365" s="62" t="s">
        <v>1059</v>
      </c>
      <c r="C365" s="62" t="s">
        <v>1060</v>
      </c>
      <c r="D365" s="62" t="s">
        <v>1057</v>
      </c>
      <c r="E365" s="342" t="n">
        <v>-4.1970408489425</v>
      </c>
      <c r="F365" s="342" t="n">
        <v>-4.24405852229709</v>
      </c>
      <c r="G365" s="342" t="n">
        <v>-4.24837803583726</v>
      </c>
      <c r="H365" s="342" t="n">
        <v>-4.26475301254234</v>
      </c>
      <c r="I365" s="342" t="n">
        <v>-4.41639445608036</v>
      </c>
      <c r="J365" s="342" t="n">
        <v>-4.6976432508334</v>
      </c>
      <c r="K365" s="342" t="n">
        <v>-5.0088617577644</v>
      </c>
      <c r="L365" s="342" t="n">
        <v>-5.40857919325832</v>
      </c>
      <c r="M365" s="342" t="n">
        <v>-6.23587673896285</v>
      </c>
      <c r="N365" s="342" t="n">
        <v>-7.15444904628965</v>
      </c>
      <c r="O365" s="342" t="n">
        <v>-7.64842396849198</v>
      </c>
      <c r="P365" s="342" t="n">
        <v>-8.15970284601743</v>
      </c>
      <c r="Q365" s="342" t="n">
        <v>-8.56568308649373</v>
      </c>
      <c r="R365" s="342" t="n">
        <v>-8.93004489779608</v>
      </c>
      <c r="S365" s="342" t="n">
        <v>-9.534541837187</v>
      </c>
      <c r="T365" s="342" t="n">
        <v>-10.0815453188631</v>
      </c>
      <c r="U365" s="342" t="n">
        <v>-10.6986892489832</v>
      </c>
      <c r="V365" s="342" t="n">
        <v>-11.2384036608528</v>
      </c>
      <c r="W365" s="342" t="n">
        <v>-11.6679204241554</v>
      </c>
      <c r="X365" s="342" t="n">
        <v>-12.3565672528699</v>
      </c>
      <c r="Y365" s="342" t="n">
        <v>-12.7854790870508</v>
      </c>
      <c r="Z365" s="342" t="n">
        <v>-13.2580278411784</v>
      </c>
      <c r="AA365" s="342" t="n">
        <v>-13.6340422308061</v>
      </c>
      <c r="AB365" s="342" t="n">
        <v>-13.8399036727238</v>
      </c>
    </row>
    <row r="366" customFormat="false" ht="15" hidden="false" customHeight="false" outlineLevel="0" collapsed="false">
      <c r="A366" s="62" t="s">
        <v>363</v>
      </c>
      <c r="B366" s="62" t="s">
        <v>1063</v>
      </c>
      <c r="C366" s="62" t="s">
        <v>1064</v>
      </c>
      <c r="D366" s="62" t="s">
        <v>979</v>
      </c>
      <c r="E366" s="342" t="n">
        <v>-1.99578041691293</v>
      </c>
      <c r="F366" s="342" t="n">
        <v>-2.01813830074281</v>
      </c>
      <c r="G366" s="342" t="n">
        <v>-2.02019231947752</v>
      </c>
      <c r="H366" s="342" t="n">
        <v>-2.02797896226028</v>
      </c>
      <c r="I366" s="342" t="n">
        <v>-2.10008762984255</v>
      </c>
      <c r="J366" s="342" t="n">
        <v>-2.23382729477574</v>
      </c>
      <c r="K366" s="342" t="n">
        <v>-2.38181818261051</v>
      </c>
      <c r="L366" s="342" t="n">
        <v>-2.57189215586202</v>
      </c>
      <c r="M366" s="342" t="n">
        <v>-2.96528938502963</v>
      </c>
      <c r="N366" s="342" t="n">
        <v>-3.40208966609987</v>
      </c>
      <c r="O366" s="342" t="n">
        <v>-3.63698503921159</v>
      </c>
      <c r="P366" s="342" t="n">
        <v>-3.88010880380483</v>
      </c>
      <c r="Q366" s="342" t="n">
        <v>-4.07316087138249</v>
      </c>
      <c r="R366" s="342" t="n">
        <v>-4.24642250829302</v>
      </c>
      <c r="S366" s="342" t="n">
        <v>-4.53387340456538</v>
      </c>
      <c r="T366" s="342" t="n">
        <v>-4.79398496316207</v>
      </c>
      <c r="U366" s="342" t="n">
        <v>-5.0874497671705</v>
      </c>
      <c r="V366" s="342" t="n">
        <v>-5.34409522112322</v>
      </c>
      <c r="W366" s="342" t="n">
        <v>-5.54833939595685</v>
      </c>
      <c r="X366" s="342" t="n">
        <v>-5.87580531882579</v>
      </c>
      <c r="Y366" s="342" t="n">
        <v>-6.07976183725139</v>
      </c>
      <c r="Z366" s="342" t="n">
        <v>-6.30446862078488</v>
      </c>
      <c r="AA366" s="342" t="n">
        <v>-6.48327130160353</v>
      </c>
      <c r="AB366" s="342" t="n">
        <v>-6.58116270870774</v>
      </c>
    </row>
    <row r="367" customFormat="false" ht="15" hidden="false" customHeight="false" outlineLevel="0" collapsed="false">
      <c r="A367" s="62" t="s">
        <v>363</v>
      </c>
      <c r="B367" s="62" t="s">
        <v>1071</v>
      </c>
      <c r="C367" s="62" t="s">
        <v>1072</v>
      </c>
      <c r="D367" s="62" t="s">
        <v>642</v>
      </c>
      <c r="E367" s="342" t="n">
        <v>-9.4260946888743</v>
      </c>
      <c r="F367" s="342" t="n">
        <v>-9.53169124059779</v>
      </c>
      <c r="G367" s="342" t="n">
        <v>-9.54139239555552</v>
      </c>
      <c r="H367" s="342" t="n">
        <v>-9.57816880219666</v>
      </c>
      <c r="I367" s="342" t="n">
        <v>-9.91873889836505</v>
      </c>
      <c r="J367" s="342" t="n">
        <v>-10.5503929293574</v>
      </c>
      <c r="K367" s="342" t="n">
        <v>-11.2493556559176</v>
      </c>
      <c r="L367" s="342" t="n">
        <v>-12.1470772963227</v>
      </c>
      <c r="M367" s="342" t="n">
        <v>-14.0050970970232</v>
      </c>
      <c r="N367" s="342" t="n">
        <v>-16.0681100290088</v>
      </c>
      <c r="O367" s="342" t="n">
        <v>-17.1775236750022</v>
      </c>
      <c r="P367" s="342" t="n">
        <v>-18.3258001120044</v>
      </c>
      <c r="Q367" s="342" t="n">
        <v>-19.2375873273959</v>
      </c>
      <c r="R367" s="342" t="n">
        <v>-20.0559041029429</v>
      </c>
      <c r="S367" s="342" t="n">
        <v>-21.4135381110248</v>
      </c>
      <c r="T367" s="342" t="n">
        <v>-22.6420481015155</v>
      </c>
      <c r="U367" s="342" t="n">
        <v>-24.0280858674909</v>
      </c>
      <c r="V367" s="342" t="n">
        <v>-25.2402254044493</v>
      </c>
      <c r="W367" s="342" t="n">
        <v>-26.2048730757651</v>
      </c>
      <c r="X367" s="342" t="n">
        <v>-27.7514985312432</v>
      </c>
      <c r="Y367" s="342" t="n">
        <v>-28.7147875979165</v>
      </c>
      <c r="Z367" s="342" t="n">
        <v>-29.7760804139344</v>
      </c>
      <c r="AA367" s="342" t="n">
        <v>-30.6205676058812</v>
      </c>
      <c r="AB367" s="342" t="n">
        <v>-31.082909888014</v>
      </c>
    </row>
    <row r="368" customFormat="false" ht="15" hidden="false" customHeight="false" outlineLevel="0" collapsed="false">
      <c r="A368" s="62" t="s">
        <v>363</v>
      </c>
      <c r="B368" s="62" t="s">
        <v>1073</v>
      </c>
      <c r="C368" s="62" t="s">
        <v>1074</v>
      </c>
      <c r="D368" s="62" t="s">
        <v>764</v>
      </c>
      <c r="E368" s="342" t="n">
        <v>-12.267758852726</v>
      </c>
      <c r="F368" s="342" t="n">
        <v>-12.4051893661021</v>
      </c>
      <c r="G368" s="342" t="n">
        <v>-12.4178151070417</v>
      </c>
      <c r="H368" s="342" t="n">
        <v>-12.4656784166132</v>
      </c>
      <c r="I368" s="342" t="n">
        <v>-12.9089194353115</v>
      </c>
      <c r="J368" s="342" t="n">
        <v>-13.7309968264619</v>
      </c>
      <c r="K368" s="342" t="n">
        <v>-14.6406743185208</v>
      </c>
      <c r="L368" s="342" t="n">
        <v>-15.8090301397669</v>
      </c>
      <c r="M368" s="342" t="n">
        <v>-18.2271831088314</v>
      </c>
      <c r="N368" s="342" t="n">
        <v>-20.9121280404292</v>
      </c>
      <c r="O368" s="342" t="n">
        <v>-22.3559941935069</v>
      </c>
      <c r="P368" s="342" t="n">
        <v>-23.8504390182588</v>
      </c>
      <c r="Q368" s="342" t="n">
        <v>-25.0371007326402</v>
      </c>
      <c r="R368" s="342" t="n">
        <v>-26.1021136779696</v>
      </c>
      <c r="S368" s="342" t="n">
        <v>-27.8690306431755</v>
      </c>
      <c r="T368" s="342" t="n">
        <v>-29.4678968554248</v>
      </c>
      <c r="U368" s="342" t="n">
        <v>-31.271780397336</v>
      </c>
      <c r="V368" s="342" t="n">
        <v>-32.8493409912066</v>
      </c>
      <c r="W368" s="342" t="n">
        <v>-34.1047988876262</v>
      </c>
      <c r="X368" s="342" t="n">
        <v>-36.1176821388085</v>
      </c>
      <c r="Y368" s="342" t="n">
        <v>-37.3713718550133</v>
      </c>
      <c r="Z368" s="342" t="n">
        <v>-38.7526102966774</v>
      </c>
      <c r="AA368" s="342" t="n">
        <v>-39.8516831966396</v>
      </c>
      <c r="AB368" s="342" t="n">
        <v>-40.4534067960554</v>
      </c>
    </row>
    <row r="369" customFormat="false" ht="15" hidden="false" customHeight="false" outlineLevel="0" collapsed="false">
      <c r="A369" s="62" t="s">
        <v>363</v>
      </c>
      <c r="B369" s="62" t="s">
        <v>1077</v>
      </c>
      <c r="C369" s="62" t="s">
        <v>1079</v>
      </c>
      <c r="D369" s="62" t="s">
        <v>1078</v>
      </c>
      <c r="E369" s="342" t="n">
        <v>-1.25336872280793</v>
      </c>
      <c r="F369" s="342" t="n">
        <v>-1.26740968245613</v>
      </c>
      <c r="G369" s="342" t="n">
        <v>-1.26869962538589</v>
      </c>
      <c r="H369" s="342" t="n">
        <v>-1.27358970970423</v>
      </c>
      <c r="I369" s="342" t="n">
        <v>-1.3188746257326</v>
      </c>
      <c r="J369" s="342" t="n">
        <v>-1.40286438312553</v>
      </c>
      <c r="K369" s="342" t="n">
        <v>-1.49580404146709</v>
      </c>
      <c r="L369" s="342" t="n">
        <v>-1.61517227009305</v>
      </c>
      <c r="M369" s="342" t="n">
        <v>-1.8622294004765</v>
      </c>
      <c r="N369" s="342" t="n">
        <v>-2.136544052413</v>
      </c>
      <c r="O369" s="342" t="n">
        <v>-2.28406053834281</v>
      </c>
      <c r="P369" s="342" t="n">
        <v>-2.43674453089537</v>
      </c>
      <c r="Q369" s="342" t="n">
        <v>-2.5579830305443</v>
      </c>
      <c r="R369" s="342" t="n">
        <v>-2.66679295508603</v>
      </c>
      <c r="S369" s="342" t="n">
        <v>-2.84731479991311</v>
      </c>
      <c r="T369" s="342" t="n">
        <v>-3.01066728559899</v>
      </c>
      <c r="U369" s="342" t="n">
        <v>-3.19496592059515</v>
      </c>
      <c r="V369" s="342" t="n">
        <v>-3.35614166022524</v>
      </c>
      <c r="W369" s="342" t="n">
        <v>-3.48440890765527</v>
      </c>
      <c r="X369" s="342" t="n">
        <v>-3.69006056253233</v>
      </c>
      <c r="Y369" s="342" t="n">
        <v>-3.81814715905423</v>
      </c>
      <c r="Z369" s="342" t="n">
        <v>-3.95926511566756</v>
      </c>
      <c r="AA369" s="342" t="n">
        <v>-4.07155486748252</v>
      </c>
      <c r="AB369" s="342" t="n">
        <v>-4.13303158448822</v>
      </c>
    </row>
    <row r="370" customFormat="false" ht="15" hidden="false" customHeight="false" outlineLevel="0" collapsed="false">
      <c r="A370" s="62" t="s">
        <v>363</v>
      </c>
      <c r="B370" s="62" t="s">
        <v>1084</v>
      </c>
      <c r="C370" s="62" t="s">
        <v>1085</v>
      </c>
      <c r="D370" s="62" t="s">
        <v>562</v>
      </c>
      <c r="E370" s="342" t="n">
        <v>-0.324408497976875</v>
      </c>
      <c r="F370" s="342" t="n">
        <v>-0.328042709160493</v>
      </c>
      <c r="G370" s="342" t="n">
        <v>-0.328376584133359</v>
      </c>
      <c r="H370" s="342" t="n">
        <v>-0.329642281034698</v>
      </c>
      <c r="I370" s="342" t="n">
        <v>-0.341363342301379</v>
      </c>
      <c r="J370" s="342" t="n">
        <v>-0.363102348984297</v>
      </c>
      <c r="K370" s="342" t="n">
        <v>-0.387157851899292</v>
      </c>
      <c r="L370" s="342" t="n">
        <v>-0.418053842081618</v>
      </c>
      <c r="M370" s="342" t="n">
        <v>-0.481999456108603</v>
      </c>
      <c r="N370" s="342" t="n">
        <v>-0.553000114245662</v>
      </c>
      <c r="O370" s="342" t="n">
        <v>-0.591181697012548</v>
      </c>
      <c r="P370" s="342" t="n">
        <v>-0.630700781690298</v>
      </c>
      <c r="Q370" s="342" t="n">
        <v>-0.662080852735924</v>
      </c>
      <c r="R370" s="342" t="n">
        <v>-0.690244044894159</v>
      </c>
      <c r="S370" s="342" t="n">
        <v>-0.736968380252686</v>
      </c>
      <c r="T370" s="342" t="n">
        <v>-0.779248783104469</v>
      </c>
      <c r="U370" s="342" t="n">
        <v>-0.826950662264457</v>
      </c>
      <c r="V370" s="342" t="n">
        <v>-0.868667659547244</v>
      </c>
      <c r="W370" s="342" t="n">
        <v>-0.901866976173865</v>
      </c>
      <c r="X370" s="342" t="n">
        <v>-0.955095641650425</v>
      </c>
      <c r="Y370" s="342" t="n">
        <v>-0.988248200536329</v>
      </c>
      <c r="Z370" s="342" t="n">
        <v>-1.02477365670052</v>
      </c>
      <c r="AA370" s="342" t="n">
        <v>-1.05383752997389</v>
      </c>
      <c r="AB370" s="342" t="n">
        <v>-1.06974950309197</v>
      </c>
    </row>
    <row r="371" customFormat="false" ht="15" hidden="false" customHeight="false" outlineLevel="0" collapsed="false">
      <c r="A371" s="62" t="s">
        <v>363</v>
      </c>
      <c r="B371" s="62" t="s">
        <v>1086</v>
      </c>
      <c r="C371" s="62" t="s">
        <v>1087</v>
      </c>
      <c r="D371" s="62" t="s">
        <v>925</v>
      </c>
      <c r="E371" s="342" t="n">
        <v>-3.73985565605358</v>
      </c>
      <c r="F371" s="342" t="n">
        <v>-3.78175167707371</v>
      </c>
      <c r="G371" s="342" t="n">
        <v>-3.785600664426</v>
      </c>
      <c r="H371" s="342" t="n">
        <v>-3.80019190893668</v>
      </c>
      <c r="I371" s="342" t="n">
        <v>-3.93531499463424</v>
      </c>
      <c r="J371" s="342" t="n">
        <v>-4.18592725543232</v>
      </c>
      <c r="K371" s="342" t="n">
        <v>-4.46324461671265</v>
      </c>
      <c r="L371" s="342" t="n">
        <v>-4.81942068593813</v>
      </c>
      <c r="M371" s="342" t="n">
        <v>-5.55660040777046</v>
      </c>
      <c r="N371" s="342" t="n">
        <v>-6.37511229809812</v>
      </c>
      <c r="O371" s="342" t="n">
        <v>-6.81527835157184</v>
      </c>
      <c r="P371" s="342" t="n">
        <v>-7.27086343419405</v>
      </c>
      <c r="Q371" s="342" t="n">
        <v>-7.63262009876735</v>
      </c>
      <c r="R371" s="342" t="n">
        <v>-7.95729184486016</v>
      </c>
      <c r="S371" s="342" t="n">
        <v>-8.49594071181551</v>
      </c>
      <c r="T371" s="342" t="n">
        <v>-8.98335890440779</v>
      </c>
      <c r="U371" s="342" t="n">
        <v>-9.53327712077209</v>
      </c>
      <c r="V371" s="342" t="n">
        <v>-10.0142002445946</v>
      </c>
      <c r="W371" s="342" t="n">
        <v>-10.3969295899647</v>
      </c>
      <c r="X371" s="342" t="n">
        <v>-11.010561868059</v>
      </c>
      <c r="Y371" s="342" t="n">
        <v>-11.3927521794575</v>
      </c>
      <c r="Z371" s="342" t="n">
        <v>-11.813826025172</v>
      </c>
      <c r="AA371" s="342" t="n">
        <v>-12.1488810299764</v>
      </c>
      <c r="AB371" s="342" t="n">
        <v>-12.3323179098231</v>
      </c>
    </row>
    <row r="372" customFormat="false" ht="15" hidden="false" customHeight="false" outlineLevel="0" collapsed="false">
      <c r="A372" s="62" t="s">
        <v>363</v>
      </c>
      <c r="B372" s="62" t="s">
        <v>1088</v>
      </c>
      <c r="C372" s="62" t="s">
        <v>1089</v>
      </c>
      <c r="D372" s="62" t="s">
        <v>562</v>
      </c>
      <c r="E372" s="342" t="n">
        <v>-2.57824408531494</v>
      </c>
      <c r="F372" s="342" t="n">
        <v>-2.60712706324981</v>
      </c>
      <c r="G372" s="342" t="n">
        <v>-2.60978054236455</v>
      </c>
      <c r="H372" s="342" t="n">
        <v>-2.61983969793547</v>
      </c>
      <c r="I372" s="342" t="n">
        <v>-2.71299310505303</v>
      </c>
      <c r="J372" s="342" t="n">
        <v>-2.88576436644227</v>
      </c>
      <c r="K372" s="342" t="n">
        <v>-3.07694603553124</v>
      </c>
      <c r="L372" s="342" t="n">
        <v>-3.32249263632715</v>
      </c>
      <c r="M372" s="342" t="n">
        <v>-3.83070189155652</v>
      </c>
      <c r="N372" s="342" t="n">
        <v>-4.39498127399239</v>
      </c>
      <c r="O372" s="342" t="n">
        <v>-4.6984302913597</v>
      </c>
      <c r="P372" s="342" t="n">
        <v>-5.01250913628174</v>
      </c>
      <c r="Q372" s="342" t="n">
        <v>-5.26190298100129</v>
      </c>
      <c r="R372" s="342" t="n">
        <v>-5.48573060591983</v>
      </c>
      <c r="S372" s="342" t="n">
        <v>-5.85707334826372</v>
      </c>
      <c r="T372" s="342" t="n">
        <v>-6.19309783361834</v>
      </c>
      <c r="U372" s="342" t="n">
        <v>-6.57220962806773</v>
      </c>
      <c r="V372" s="342" t="n">
        <v>-6.90375643455464</v>
      </c>
      <c r="W372" s="342" t="n">
        <v>-7.16760877585547</v>
      </c>
      <c r="X372" s="342" t="n">
        <v>-7.59064483314127</v>
      </c>
      <c r="Y372" s="342" t="n">
        <v>-7.85412556620989</v>
      </c>
      <c r="Z372" s="342" t="n">
        <v>-8.14441247887111</v>
      </c>
      <c r="AA372" s="342" t="n">
        <v>-8.37539828790726</v>
      </c>
      <c r="AB372" s="342" t="n">
        <v>-8.50185906446903</v>
      </c>
    </row>
    <row r="373" customFormat="false" ht="15" hidden="false" customHeight="false" outlineLevel="0" collapsed="false">
      <c r="A373" s="62" t="s">
        <v>363</v>
      </c>
      <c r="B373" s="62" t="s">
        <v>1092</v>
      </c>
      <c r="C373" s="62" t="s">
        <v>1094</v>
      </c>
      <c r="D373" s="62" t="s">
        <v>1093</v>
      </c>
      <c r="E373" s="342" t="n">
        <v>-3.13627641563663</v>
      </c>
      <c r="F373" s="342" t="n">
        <v>-3.17141079373001</v>
      </c>
      <c r="G373" s="342" t="n">
        <v>-3.17463858896256</v>
      </c>
      <c r="H373" s="342" t="n">
        <v>-3.18687493716482</v>
      </c>
      <c r="I373" s="342" t="n">
        <v>-3.30019036584863</v>
      </c>
      <c r="J373" s="342" t="n">
        <v>-3.51035605011459</v>
      </c>
      <c r="K373" s="342" t="n">
        <v>-3.74291687058964</v>
      </c>
      <c r="L373" s="342" t="n">
        <v>-4.04160930913814</v>
      </c>
      <c r="M373" s="342" t="n">
        <v>-4.65981481980429</v>
      </c>
      <c r="N373" s="342" t="n">
        <v>-5.34622621469263</v>
      </c>
      <c r="O373" s="342" t="n">
        <v>-5.71535340553459</v>
      </c>
      <c r="P373" s="342" t="n">
        <v>-6.0974111321827</v>
      </c>
      <c r="Q373" s="342" t="n">
        <v>-6.40078350792242</v>
      </c>
      <c r="R373" s="342" t="n">
        <v>-6.67305613920599</v>
      </c>
      <c r="S373" s="342" t="n">
        <v>-7.12477189861156</v>
      </c>
      <c r="T373" s="342" t="n">
        <v>-7.53352515610828</v>
      </c>
      <c r="U373" s="342" t="n">
        <v>-7.99469149276103</v>
      </c>
      <c r="V373" s="342" t="n">
        <v>-8.39799792747258</v>
      </c>
      <c r="W373" s="342" t="n">
        <v>-8.71895818098218</v>
      </c>
      <c r="X373" s="342" t="n">
        <v>-9.23355569988516</v>
      </c>
      <c r="Y373" s="342" t="n">
        <v>-9.55406391468316</v>
      </c>
      <c r="Z373" s="342" t="n">
        <v>-9.90718020927018</v>
      </c>
      <c r="AA373" s="342" t="n">
        <v>-10.1881603342138</v>
      </c>
      <c r="AB373" s="342" t="n">
        <v>-10.3419921429602</v>
      </c>
    </row>
    <row r="374" customFormat="false" ht="15" hidden="false" customHeight="false" outlineLevel="0" collapsed="false">
      <c r="A374" s="62" t="s">
        <v>363</v>
      </c>
      <c r="B374" s="62" t="s">
        <v>1097</v>
      </c>
      <c r="C374" s="62" t="s">
        <v>1098</v>
      </c>
      <c r="D374" s="62" t="s">
        <v>430</v>
      </c>
      <c r="E374" s="342" t="n">
        <v>-4.78622989060175</v>
      </c>
      <c r="F374" s="342" t="n">
        <v>-4.83984799957322</v>
      </c>
      <c r="G374" s="342" t="n">
        <v>-4.84477389511793</v>
      </c>
      <c r="H374" s="342" t="n">
        <v>-4.8634476240104</v>
      </c>
      <c r="I374" s="342" t="n">
        <v>-5.03637679859744</v>
      </c>
      <c r="J374" s="342" t="n">
        <v>-5.35710786522069</v>
      </c>
      <c r="K374" s="342" t="n">
        <v>-5.71201585253679</v>
      </c>
      <c r="L374" s="342" t="n">
        <v>-6.16784642612715</v>
      </c>
      <c r="M374" s="342" t="n">
        <v>-7.11128166637986</v>
      </c>
      <c r="N374" s="342" t="n">
        <v>-8.15880500299792</v>
      </c>
      <c r="O374" s="342" t="n">
        <v>-8.72212511899064</v>
      </c>
      <c r="P374" s="342" t="n">
        <v>-9.305178354382</v>
      </c>
      <c r="Q374" s="342" t="n">
        <v>-9.76815091812318</v>
      </c>
      <c r="R374" s="342" t="n">
        <v>-10.1836625738385</v>
      </c>
      <c r="S374" s="342" t="n">
        <v>-10.8730200102378</v>
      </c>
      <c r="T374" s="342" t="n">
        <v>-11.4968129416126</v>
      </c>
      <c r="U374" s="342" t="n">
        <v>-12.2005927787539</v>
      </c>
      <c r="V374" s="342" t="n">
        <v>-12.8160733860321</v>
      </c>
      <c r="W374" s="342" t="n">
        <v>-13.3058865770454</v>
      </c>
      <c r="X374" s="342" t="n">
        <v>-14.091207033598</v>
      </c>
      <c r="Y374" s="342" t="n">
        <v>-14.5803303743219</v>
      </c>
      <c r="Z374" s="342" t="n">
        <v>-15.1192164736416</v>
      </c>
      <c r="AA374" s="342" t="n">
        <v>-15.5480165200805</v>
      </c>
      <c r="AB374" s="342" t="n">
        <v>-15.782777205547</v>
      </c>
    </row>
    <row r="375" customFormat="false" ht="15" hidden="false" customHeight="false" outlineLevel="0" collapsed="false">
      <c r="A375" s="62" t="s">
        <v>363</v>
      </c>
      <c r="B375" s="62" t="s">
        <v>1101</v>
      </c>
      <c r="C375" s="62" t="s">
        <v>1103</v>
      </c>
      <c r="D375" s="62" t="s">
        <v>1102</v>
      </c>
      <c r="E375" s="342" t="n">
        <v>-1.47474860802106</v>
      </c>
      <c r="F375" s="342" t="n">
        <v>-1.49126959288342</v>
      </c>
      <c r="G375" s="342" t="n">
        <v>-1.49278737572375</v>
      </c>
      <c r="H375" s="342" t="n">
        <v>-1.4985411853652</v>
      </c>
      <c r="I375" s="342" t="n">
        <v>-1.55182468100531</v>
      </c>
      <c r="J375" s="342" t="n">
        <v>-1.65064937285318</v>
      </c>
      <c r="K375" s="342" t="n">
        <v>-1.76000476785786</v>
      </c>
      <c r="L375" s="342" t="n">
        <v>-1.90045675601159</v>
      </c>
      <c r="M375" s="342" t="n">
        <v>-2.19115106847091</v>
      </c>
      <c r="N375" s="342" t="n">
        <v>-2.51391734126957</v>
      </c>
      <c r="O375" s="342" t="n">
        <v>-2.6874893542984</v>
      </c>
      <c r="P375" s="342" t="n">
        <v>-2.86714159979208</v>
      </c>
      <c r="Q375" s="342" t="n">
        <v>-3.00979420101166</v>
      </c>
      <c r="R375" s="342" t="n">
        <v>-3.13782299400508</v>
      </c>
      <c r="S375" s="342" t="n">
        <v>-3.3502300331561</v>
      </c>
      <c r="T375" s="342" t="n">
        <v>-3.5424351253195</v>
      </c>
      <c r="U375" s="342" t="n">
        <v>-3.75928604115524</v>
      </c>
      <c r="V375" s="342" t="n">
        <v>-3.94892991317858</v>
      </c>
      <c r="W375" s="342" t="n">
        <v>-4.09985273513822</v>
      </c>
      <c r="X375" s="342" t="n">
        <v>-4.3418282099113</v>
      </c>
      <c r="Y375" s="342" t="n">
        <v>-4.49253847297231</v>
      </c>
      <c r="Z375" s="342" t="n">
        <v>-4.65858179788954</v>
      </c>
      <c r="AA375" s="342" t="n">
        <v>-4.79070505273919</v>
      </c>
      <c r="AB375" s="342" t="n">
        <v>-4.86304027315761</v>
      </c>
    </row>
    <row r="376" customFormat="false" ht="15" hidden="false" customHeight="false" outlineLevel="0" collapsed="false">
      <c r="A376" s="62" t="s">
        <v>363</v>
      </c>
      <c r="B376" s="62" t="s">
        <v>1106</v>
      </c>
      <c r="C376" s="62" t="s">
        <v>1107</v>
      </c>
      <c r="D376" s="62" t="s">
        <v>743</v>
      </c>
      <c r="E376" s="342" t="n">
        <v>-2.68036057508571</v>
      </c>
      <c r="F376" s="342" t="n">
        <v>-2.71038752086196</v>
      </c>
      <c r="G376" s="342" t="n">
        <v>-2.71314609629959</v>
      </c>
      <c r="H376" s="342" t="n">
        <v>-2.72360366475268</v>
      </c>
      <c r="I376" s="342" t="n">
        <v>-2.82044659800905</v>
      </c>
      <c r="J376" s="342" t="n">
        <v>-3.00006080915888</v>
      </c>
      <c r="K376" s="342" t="n">
        <v>-3.19881460885685</v>
      </c>
      <c r="L376" s="342" t="n">
        <v>-3.4540865716118</v>
      </c>
      <c r="M376" s="342" t="n">
        <v>-3.9824244661382</v>
      </c>
      <c r="N376" s="342" t="n">
        <v>-4.56905325688363</v>
      </c>
      <c r="O376" s="342" t="n">
        <v>-4.88452097669049</v>
      </c>
      <c r="P376" s="342" t="n">
        <v>-5.21103953953425</v>
      </c>
      <c r="Q376" s="342" t="n">
        <v>-5.47031112396753</v>
      </c>
      <c r="R376" s="342" t="n">
        <v>-5.70300388756732</v>
      </c>
      <c r="S376" s="342" t="n">
        <v>-6.08905439849138</v>
      </c>
      <c r="T376" s="342" t="n">
        <v>-6.43838780254647</v>
      </c>
      <c r="U376" s="342" t="n">
        <v>-6.83251507435132</v>
      </c>
      <c r="V376" s="342" t="n">
        <v>-7.17719345215297</v>
      </c>
      <c r="W376" s="342" t="n">
        <v>-7.45149619070863</v>
      </c>
      <c r="X376" s="342" t="n">
        <v>-7.891287433224</v>
      </c>
      <c r="Y376" s="342" t="n">
        <v>-8.16520384526361</v>
      </c>
      <c r="Z376" s="342" t="n">
        <v>-8.46698814900436</v>
      </c>
      <c r="AA376" s="342" t="n">
        <v>-8.70712261085425</v>
      </c>
      <c r="AB376" s="342" t="n">
        <v>-8.83859211823004</v>
      </c>
    </row>
    <row r="377" customFormat="false" ht="15" hidden="false" customHeight="false" outlineLevel="0" collapsed="false">
      <c r="A377" s="62" t="s">
        <v>363</v>
      </c>
      <c r="B377" s="62" t="s">
        <v>1108</v>
      </c>
      <c r="C377" s="62" t="s">
        <v>1109</v>
      </c>
      <c r="D377" s="62" t="s">
        <v>743</v>
      </c>
      <c r="E377" s="342" t="n">
        <v>-0.332861334665102</v>
      </c>
      <c r="F377" s="342" t="n">
        <v>-0.336590239402734</v>
      </c>
      <c r="G377" s="342" t="n">
        <v>-0.336932813872184</v>
      </c>
      <c r="H377" s="342" t="n">
        <v>-0.338231489962634</v>
      </c>
      <c r="I377" s="342" t="n">
        <v>-0.350257956967196</v>
      </c>
      <c r="J377" s="342" t="n">
        <v>-0.372563398482743</v>
      </c>
      <c r="K377" s="342" t="n">
        <v>-0.39724569520512</v>
      </c>
      <c r="L377" s="342" t="n">
        <v>-0.428946715961432</v>
      </c>
      <c r="M377" s="342" t="n">
        <v>-0.494558506539491</v>
      </c>
      <c r="N377" s="342" t="n">
        <v>-0.567409168519643</v>
      </c>
      <c r="O377" s="342" t="n">
        <v>-0.606585616358312</v>
      </c>
      <c r="P377" s="342" t="n">
        <v>-0.647134416259098</v>
      </c>
      <c r="Q377" s="342" t="n">
        <v>-0.6793321311626</v>
      </c>
      <c r="R377" s="342" t="n">
        <v>-0.70822914769787</v>
      </c>
      <c r="S377" s="342" t="n">
        <v>-0.756170939376483</v>
      </c>
      <c r="T377" s="342" t="n">
        <v>-0.799553006773577</v>
      </c>
      <c r="U377" s="342" t="n">
        <v>-0.848497813282187</v>
      </c>
      <c r="V377" s="342" t="n">
        <v>-0.891301794929915</v>
      </c>
      <c r="W377" s="342" t="n">
        <v>-0.925366157951299</v>
      </c>
      <c r="X377" s="342" t="n">
        <v>-0.979981757553233</v>
      </c>
      <c r="Y377" s="342" t="n">
        <v>-1.01399814450717</v>
      </c>
      <c r="Z377" s="342" t="n">
        <v>-1.05147531345893</v>
      </c>
      <c r="AA377" s="342" t="n">
        <v>-1.08129647939213</v>
      </c>
      <c r="AB377" s="342" t="n">
        <v>-1.09762305727856</v>
      </c>
    </row>
    <row r="378" customFormat="false" ht="15" hidden="false" customHeight="false" outlineLevel="0" collapsed="false">
      <c r="A378" s="62" t="s">
        <v>363</v>
      </c>
      <c r="B378" s="62" t="s">
        <v>1110</v>
      </c>
      <c r="C378" s="62" t="s">
        <v>1111</v>
      </c>
      <c r="D378" s="62" t="s">
        <v>387</v>
      </c>
      <c r="E378" s="342" t="n">
        <v>-3.26184596973839</v>
      </c>
      <c r="F378" s="342" t="n">
        <v>-3.29838705043261</v>
      </c>
      <c r="G378" s="342" t="n">
        <v>-3.30174407942979</v>
      </c>
      <c r="H378" s="342" t="n">
        <v>-3.3144703438843</v>
      </c>
      <c r="I378" s="342" t="n">
        <v>-3.43232267109585</v>
      </c>
      <c r="J378" s="342" t="n">
        <v>-3.65090292339197</v>
      </c>
      <c r="K378" s="342" t="n">
        <v>-3.89277496349772</v>
      </c>
      <c r="L378" s="342" t="n">
        <v>-4.20342638504118</v>
      </c>
      <c r="M378" s="342" t="n">
        <v>-4.846383473703</v>
      </c>
      <c r="N378" s="342" t="n">
        <v>-5.56027725896892</v>
      </c>
      <c r="O378" s="342" t="n">
        <v>-5.94418348412359</v>
      </c>
      <c r="P378" s="342" t="n">
        <v>-6.34153795506923</v>
      </c>
      <c r="Q378" s="342" t="n">
        <v>-6.65705668811294</v>
      </c>
      <c r="R378" s="342" t="n">
        <v>-6.94023051188514</v>
      </c>
      <c r="S378" s="342" t="n">
        <v>-7.41003196877786</v>
      </c>
      <c r="T378" s="342" t="n">
        <v>-7.83515080043941</v>
      </c>
      <c r="U378" s="342" t="n">
        <v>-8.31478121473899</v>
      </c>
      <c r="V378" s="342" t="n">
        <v>-8.73423514490745</v>
      </c>
      <c r="W378" s="342" t="n">
        <v>-9.06804593535207</v>
      </c>
      <c r="X378" s="342" t="n">
        <v>-9.60324679797449</v>
      </c>
      <c r="Y378" s="342" t="n">
        <v>-9.93658745107973</v>
      </c>
      <c r="Z378" s="342" t="n">
        <v>-10.3038417391919</v>
      </c>
      <c r="AA378" s="342" t="n">
        <v>-10.5960716853645</v>
      </c>
      <c r="AB378" s="342" t="n">
        <v>-10.7560625786657</v>
      </c>
    </row>
    <row r="379" customFormat="false" ht="15" hidden="false" customHeight="false" outlineLevel="0" collapsed="false">
      <c r="A379" s="62" t="s">
        <v>363</v>
      </c>
      <c r="B379" s="62" t="s">
        <v>1112</v>
      </c>
      <c r="C379" s="62" t="s">
        <v>1113</v>
      </c>
      <c r="D379" s="62" t="s">
        <v>387</v>
      </c>
      <c r="E379" s="342" t="n">
        <v>-1.6611800921758</v>
      </c>
      <c r="F379" s="342" t="n">
        <v>-1.67978959009783</v>
      </c>
      <c r="G379" s="342" t="n">
        <v>-1.68149924462803</v>
      </c>
      <c r="H379" s="342" t="n">
        <v>-1.68798042655866</v>
      </c>
      <c r="I379" s="342" t="n">
        <v>-1.7479997964482</v>
      </c>
      <c r="J379" s="342" t="n">
        <v>-1.85931748803319</v>
      </c>
      <c r="K379" s="342" t="n">
        <v>-1.98249712974688</v>
      </c>
      <c r="L379" s="342" t="n">
        <v>-2.14070446444684</v>
      </c>
      <c r="M379" s="342" t="n">
        <v>-2.46814712290382</v>
      </c>
      <c r="N379" s="342" t="n">
        <v>-2.83171614333395</v>
      </c>
      <c r="O379" s="342" t="n">
        <v>-3.02723039643048</v>
      </c>
      <c r="P379" s="342" t="n">
        <v>-3.22959351927434</v>
      </c>
      <c r="Q379" s="342" t="n">
        <v>-3.39027965924029</v>
      </c>
      <c r="R379" s="342" t="n">
        <v>-3.53449331096995</v>
      </c>
      <c r="S379" s="342" t="n">
        <v>-3.77375195000617</v>
      </c>
      <c r="T379" s="342" t="n">
        <v>-3.99025479732543</v>
      </c>
      <c r="U379" s="342" t="n">
        <v>-4.23451908914924</v>
      </c>
      <c r="V379" s="342" t="n">
        <v>-4.44813693770652</v>
      </c>
      <c r="W379" s="342" t="n">
        <v>-4.61813878475405</v>
      </c>
      <c r="X379" s="342" t="n">
        <v>-4.89070377603565</v>
      </c>
      <c r="Y379" s="342" t="n">
        <v>-5.06046619338723</v>
      </c>
      <c r="Z379" s="342" t="n">
        <v>-5.2475000134505</v>
      </c>
      <c r="AA379" s="342" t="n">
        <v>-5.39632573159391</v>
      </c>
      <c r="AB379" s="342" t="n">
        <v>-5.47780526476225</v>
      </c>
    </row>
    <row r="380" customFormat="false" ht="15" hidden="false" customHeight="false" outlineLevel="0" collapsed="false">
      <c r="A380" s="62" t="s">
        <v>363</v>
      </c>
      <c r="B380" s="62" t="s">
        <v>1114</v>
      </c>
      <c r="C380" s="62" t="s">
        <v>1115</v>
      </c>
      <c r="D380" s="62" t="s">
        <v>387</v>
      </c>
      <c r="E380" s="342" t="n">
        <v>-5.38073239943696</v>
      </c>
      <c r="F380" s="342" t="n">
        <v>-5.44101046855057</v>
      </c>
      <c r="G380" s="342" t="n">
        <v>-5.44654821461784</v>
      </c>
      <c r="H380" s="342" t="n">
        <v>-5.46754142647072</v>
      </c>
      <c r="I380" s="342" t="n">
        <v>-5.66195031066064</v>
      </c>
      <c r="J380" s="342" t="n">
        <v>-6.02251971103033</v>
      </c>
      <c r="K380" s="342" t="n">
        <v>-6.42151118235947</v>
      </c>
      <c r="L380" s="342" t="n">
        <v>-6.93396093760163</v>
      </c>
      <c r="M380" s="342" t="n">
        <v>-7.99458123374877</v>
      </c>
      <c r="N380" s="342" t="n">
        <v>-9.17221851514532</v>
      </c>
      <c r="O380" s="342" t="n">
        <v>-9.80550919876426</v>
      </c>
      <c r="P380" s="342" t="n">
        <v>-10.4609840727203</v>
      </c>
      <c r="Q380" s="342" t="n">
        <v>-10.9814629320129</v>
      </c>
      <c r="R380" s="342" t="n">
        <v>-11.448585715363</v>
      </c>
      <c r="S380" s="342" t="n">
        <v>-12.2235689438347</v>
      </c>
      <c r="T380" s="342" t="n">
        <v>-12.9248438330704</v>
      </c>
      <c r="U380" s="342" t="n">
        <v>-13.7160408834278</v>
      </c>
      <c r="V380" s="342" t="n">
        <v>-14.4079709662911</v>
      </c>
      <c r="W380" s="342" t="n">
        <v>-14.958624354615</v>
      </c>
      <c r="X380" s="342" t="n">
        <v>-15.8414902680996</v>
      </c>
      <c r="Y380" s="342" t="n">
        <v>-16.3913681191242</v>
      </c>
      <c r="Z380" s="342" t="n">
        <v>-16.9971898118744</v>
      </c>
      <c r="AA380" s="342" t="n">
        <v>-17.4792515505476</v>
      </c>
      <c r="AB380" s="342" t="n">
        <v>-17.7431721008088</v>
      </c>
    </row>
    <row r="381" customFormat="false" ht="15" hidden="false" customHeight="false" outlineLevel="0" collapsed="false">
      <c r="A381" s="62" t="s">
        <v>363</v>
      </c>
      <c r="B381" s="62" t="s">
        <v>1116</v>
      </c>
      <c r="C381" s="62" t="s">
        <v>1118</v>
      </c>
      <c r="D381" s="62" t="s">
        <v>1117</v>
      </c>
      <c r="E381" s="342" t="n">
        <v>-9.12135972524259</v>
      </c>
      <c r="F381" s="342" t="n">
        <v>-9.22354246006617</v>
      </c>
      <c r="G381" s="342" t="n">
        <v>-9.23292998767335</v>
      </c>
      <c r="H381" s="342" t="n">
        <v>-9.26851745474724</v>
      </c>
      <c r="I381" s="342" t="n">
        <v>-9.59807730549634</v>
      </c>
      <c r="J381" s="342" t="n">
        <v>-10.2093106771896</v>
      </c>
      <c r="K381" s="342" t="n">
        <v>-10.8856767305688</v>
      </c>
      <c r="L381" s="342" t="n">
        <v>-11.7543760472576</v>
      </c>
      <c r="M381" s="342" t="n">
        <v>-13.5523281725229</v>
      </c>
      <c r="N381" s="342" t="n">
        <v>-15.5486462333502</v>
      </c>
      <c r="O381" s="342" t="n">
        <v>-16.6221937928865</v>
      </c>
      <c r="P381" s="342" t="n">
        <v>-17.733347753421</v>
      </c>
      <c r="Q381" s="342" t="n">
        <v>-18.6156579209902</v>
      </c>
      <c r="R381" s="342" t="n">
        <v>-19.4075194421538</v>
      </c>
      <c r="S381" s="342" t="n">
        <v>-20.7212626806505</v>
      </c>
      <c r="T381" s="342" t="n">
        <v>-21.910056334776</v>
      </c>
      <c r="U381" s="342" t="n">
        <v>-23.2512850698486</v>
      </c>
      <c r="V381" s="342" t="n">
        <v>-24.4242375086604</v>
      </c>
      <c r="W381" s="342" t="n">
        <v>-25.3576992134929</v>
      </c>
      <c r="X381" s="342" t="n">
        <v>-26.8543240199766</v>
      </c>
      <c r="Y381" s="342" t="n">
        <v>-27.7864710423156</v>
      </c>
      <c r="Z381" s="342" t="n">
        <v>-28.8134534637994</v>
      </c>
      <c r="AA381" s="342" t="n">
        <v>-29.6306393414459</v>
      </c>
      <c r="AB381" s="342" t="n">
        <v>-30.0780346213278</v>
      </c>
    </row>
    <row r="382" customFormat="false" ht="15" hidden="false" customHeight="false" outlineLevel="0" collapsed="false">
      <c r="A382" s="62" t="s">
        <v>363</v>
      </c>
      <c r="B382" s="62" t="s">
        <v>1119</v>
      </c>
      <c r="C382" s="62" t="s">
        <v>1120</v>
      </c>
      <c r="D382" s="62" t="s">
        <v>946</v>
      </c>
      <c r="E382" s="342" t="n">
        <v>-0.821254655075875</v>
      </c>
      <c r="F382" s="342" t="n">
        <v>-0.830454823600093</v>
      </c>
      <c r="G382" s="342" t="n">
        <v>-0.831300043060709</v>
      </c>
      <c r="H382" s="342" t="n">
        <v>-0.834504211504577</v>
      </c>
      <c r="I382" s="342" t="n">
        <v>-0.864176603527973</v>
      </c>
      <c r="J382" s="342" t="n">
        <v>-0.919209873452808</v>
      </c>
      <c r="K382" s="342" t="n">
        <v>-0.980107457432066</v>
      </c>
      <c r="L382" s="342" t="n">
        <v>-1.05832204157105</v>
      </c>
      <c r="M382" s="342" t="n">
        <v>-1.22020323000739</v>
      </c>
      <c r="N382" s="342" t="n">
        <v>-1.39994457886894</v>
      </c>
      <c r="O382" s="342" t="n">
        <v>-1.49660296723121</v>
      </c>
      <c r="P382" s="342" t="n">
        <v>-1.59664730163781</v>
      </c>
      <c r="Q382" s="342" t="n">
        <v>-1.67608735818241</v>
      </c>
      <c r="R382" s="342" t="n">
        <v>-1.74738374161869</v>
      </c>
      <c r="S382" s="342" t="n">
        <v>-1.86566849111761</v>
      </c>
      <c r="T382" s="342" t="n">
        <v>-1.97270322626498</v>
      </c>
      <c r="U382" s="342" t="n">
        <v>-2.09346267171822</v>
      </c>
      <c r="V382" s="342" t="n">
        <v>-2.19907112041157</v>
      </c>
      <c r="W382" s="342" t="n">
        <v>-2.28311667869683</v>
      </c>
      <c r="X382" s="342" t="n">
        <v>-2.41786743146292</v>
      </c>
      <c r="Y382" s="342" t="n">
        <v>-2.50179462043153</v>
      </c>
      <c r="Z382" s="342" t="n">
        <v>-2.59426045005894</v>
      </c>
      <c r="AA382" s="342" t="n">
        <v>-2.66783694811352</v>
      </c>
      <c r="AB382" s="342" t="n">
        <v>-2.70811882135718</v>
      </c>
    </row>
    <row r="383" customFormat="false" ht="15" hidden="false" customHeight="false" outlineLevel="0" collapsed="false">
      <c r="A383" s="62" t="s">
        <v>363</v>
      </c>
      <c r="B383" s="62" t="s">
        <v>1121</v>
      </c>
      <c r="C383" s="62" t="s">
        <v>1123</v>
      </c>
      <c r="D383" s="62" t="s">
        <v>1122</v>
      </c>
      <c r="E383" s="342" t="n">
        <v>-13.3405184012344</v>
      </c>
      <c r="F383" s="342" t="n">
        <v>-13.4899665860736</v>
      </c>
      <c r="G383" s="342" t="n">
        <v>-13.5036963904622</v>
      </c>
      <c r="H383" s="342" t="n">
        <v>-13.5557451281124</v>
      </c>
      <c r="I383" s="342" t="n">
        <v>-14.0377455519154</v>
      </c>
      <c r="J383" s="342" t="n">
        <v>-14.9317098607625</v>
      </c>
      <c r="K383" s="342" t="n">
        <v>-15.9209344997278</v>
      </c>
      <c r="L383" s="342" t="n">
        <v>-17.1914577077267</v>
      </c>
      <c r="M383" s="342" t="n">
        <v>-19.8210671227859</v>
      </c>
      <c r="N383" s="342" t="n">
        <v>-22.7407982404483</v>
      </c>
      <c r="O383" s="342" t="n">
        <v>-24.3109239019722</v>
      </c>
      <c r="P383" s="342" t="n">
        <v>-25.9360511092781</v>
      </c>
      <c r="Q383" s="342" t="n">
        <v>-27.2264809772591</v>
      </c>
      <c r="R383" s="342" t="n">
        <v>-28.3846244462727</v>
      </c>
      <c r="S383" s="342" t="n">
        <v>-30.3060502397497</v>
      </c>
      <c r="T383" s="342" t="n">
        <v>-32.0447300085393</v>
      </c>
      <c r="U383" s="342" t="n">
        <v>-34.0063549372199</v>
      </c>
      <c r="V383" s="342" t="n">
        <v>-35.7218660084957</v>
      </c>
      <c r="W383" s="342" t="n">
        <v>-37.0871079707991</v>
      </c>
      <c r="X383" s="342" t="n">
        <v>-39.27600867991</v>
      </c>
      <c r="Y383" s="342" t="n">
        <v>-40.639327842705</v>
      </c>
      <c r="Z383" s="342" t="n">
        <v>-42.1413492851478</v>
      </c>
      <c r="AA383" s="342" t="n">
        <v>-43.336531096452</v>
      </c>
      <c r="AB383" s="342" t="n">
        <v>-43.9908726796891</v>
      </c>
    </row>
    <row r="384" customFormat="false" ht="15" hidden="false" customHeight="false" outlineLevel="0" collapsed="false">
      <c r="A384" s="62" t="s">
        <v>363</v>
      </c>
      <c r="B384" s="62" t="s">
        <v>1124</v>
      </c>
      <c r="C384" s="62" t="s">
        <v>1125</v>
      </c>
      <c r="D384" s="62" t="s">
        <v>1122</v>
      </c>
      <c r="E384" s="342" t="n">
        <v>-1.29376800622103</v>
      </c>
      <c r="F384" s="342" t="n">
        <v>-1.3082615419531</v>
      </c>
      <c r="G384" s="342" t="n">
        <v>-1.30959306304662</v>
      </c>
      <c r="H384" s="342" t="n">
        <v>-1.31464076730448</v>
      </c>
      <c r="I384" s="342" t="n">
        <v>-1.36138533213666</v>
      </c>
      <c r="J384" s="342" t="n">
        <v>-1.4480822944813</v>
      </c>
      <c r="K384" s="342" t="n">
        <v>-1.54401763599999</v>
      </c>
      <c r="L384" s="342" t="n">
        <v>-1.66723340829848</v>
      </c>
      <c r="M384" s="342" t="n">
        <v>-1.92225382262859</v>
      </c>
      <c r="N384" s="342" t="n">
        <v>-2.20541033822921</v>
      </c>
      <c r="O384" s="342" t="n">
        <v>-2.35768165824315</v>
      </c>
      <c r="P384" s="342" t="n">
        <v>-2.51528704685062</v>
      </c>
      <c r="Q384" s="342" t="n">
        <v>-2.64043337379631</v>
      </c>
      <c r="R384" s="342" t="n">
        <v>-2.75275052083349</v>
      </c>
      <c r="S384" s="342" t="n">
        <v>-2.93909104697813</v>
      </c>
      <c r="T384" s="342" t="n">
        <v>-3.10770880157121</v>
      </c>
      <c r="U384" s="342" t="n">
        <v>-3.29794785350324</v>
      </c>
      <c r="V384" s="342" t="n">
        <v>-3.4643186999412</v>
      </c>
      <c r="W384" s="342" t="n">
        <v>-3.59672032920735</v>
      </c>
      <c r="X384" s="342" t="n">
        <v>-3.80900066352931</v>
      </c>
      <c r="Y384" s="342" t="n">
        <v>-3.94121581904598</v>
      </c>
      <c r="Z384" s="342" t="n">
        <v>-4.08688236875897</v>
      </c>
      <c r="AA384" s="342" t="n">
        <v>-4.20279150681312</v>
      </c>
      <c r="AB384" s="342" t="n">
        <v>-4.26624977583015</v>
      </c>
    </row>
    <row r="385" customFormat="false" ht="15" hidden="false" customHeight="false" outlineLevel="0" collapsed="false">
      <c r="A385" s="62" t="s">
        <v>363</v>
      </c>
      <c r="B385" s="62" t="s">
        <v>1126</v>
      </c>
      <c r="C385" s="62" t="s">
        <v>1128</v>
      </c>
      <c r="D385" s="62" t="s">
        <v>1127</v>
      </c>
      <c r="E385" s="342" t="n">
        <v>-2.97288177838477</v>
      </c>
      <c r="F385" s="342" t="n">
        <v>-3.00618571547014</v>
      </c>
      <c r="G385" s="342" t="n">
        <v>-3.00924534809161</v>
      </c>
      <c r="H385" s="342" t="n">
        <v>-3.02084420348046</v>
      </c>
      <c r="I385" s="342" t="n">
        <v>-3.12825609213429</v>
      </c>
      <c r="J385" s="342" t="n">
        <v>-3.32747250369832</v>
      </c>
      <c r="K385" s="342" t="n">
        <v>-3.54791730317755</v>
      </c>
      <c r="L385" s="342" t="n">
        <v>-3.83104837653414</v>
      </c>
      <c r="M385" s="342" t="n">
        <v>-4.41704643741724</v>
      </c>
      <c r="N385" s="342" t="n">
        <v>-5.06769697260771</v>
      </c>
      <c r="O385" s="342" t="n">
        <v>-5.41759326812848</v>
      </c>
      <c r="P385" s="342" t="n">
        <v>-5.77974644065512</v>
      </c>
      <c r="Q385" s="342" t="n">
        <v>-6.0673136344794</v>
      </c>
      <c r="R385" s="342" t="n">
        <v>-6.32540132734352</v>
      </c>
      <c r="S385" s="342" t="n">
        <v>-6.75358346825774</v>
      </c>
      <c r="T385" s="342" t="n">
        <v>-7.14104138013338</v>
      </c>
      <c r="U385" s="342" t="n">
        <v>-7.57818173938362</v>
      </c>
      <c r="V385" s="342" t="n">
        <v>-7.96047659862546</v>
      </c>
      <c r="W385" s="342" t="n">
        <v>-8.26471537186852</v>
      </c>
      <c r="X385" s="342" t="n">
        <v>-8.75250324015759</v>
      </c>
      <c r="Y385" s="342" t="n">
        <v>-9.0563135251328</v>
      </c>
      <c r="Z385" s="342" t="n">
        <v>-9.39103306470993</v>
      </c>
      <c r="AA385" s="342" t="n">
        <v>-9.65737460570688</v>
      </c>
      <c r="AB385" s="342" t="n">
        <v>-9.8031920403176</v>
      </c>
    </row>
    <row r="386" customFormat="false" ht="15" hidden="false" customHeight="false" outlineLevel="0" collapsed="false">
      <c r="A386" s="62" t="s">
        <v>363</v>
      </c>
      <c r="B386" s="62" t="s">
        <v>1129</v>
      </c>
      <c r="C386" s="62" t="s">
        <v>1130</v>
      </c>
      <c r="D386" s="62" t="s">
        <v>686</v>
      </c>
      <c r="E386" s="342" t="n">
        <v>-2.58813568110023</v>
      </c>
      <c r="F386" s="342" t="n">
        <v>-2.61712947039871</v>
      </c>
      <c r="G386" s="342" t="n">
        <v>-2.61979312975316</v>
      </c>
      <c r="H386" s="342" t="n">
        <v>-2.62989087790786</v>
      </c>
      <c r="I386" s="342" t="n">
        <v>-2.72340167393768</v>
      </c>
      <c r="J386" s="342" t="n">
        <v>-2.89683578315065</v>
      </c>
      <c r="K386" s="342" t="n">
        <v>-3.08875093275178</v>
      </c>
      <c r="L386" s="342" t="n">
        <v>-3.33523958854372</v>
      </c>
      <c r="M386" s="342" t="n">
        <v>-3.8453986205827</v>
      </c>
      <c r="N386" s="342" t="n">
        <v>-4.41184289640195</v>
      </c>
      <c r="O386" s="342" t="n">
        <v>-4.71645611503257</v>
      </c>
      <c r="P386" s="342" t="n">
        <v>-5.03173994322069</v>
      </c>
      <c r="Q386" s="342" t="n">
        <v>-5.28209060312983</v>
      </c>
      <c r="R386" s="342" t="n">
        <v>-5.50677695682579</v>
      </c>
      <c r="S386" s="342" t="n">
        <v>-5.87954437898413</v>
      </c>
      <c r="T386" s="342" t="n">
        <v>-6.21685804343626</v>
      </c>
      <c r="U386" s="342" t="n">
        <v>-6.59742432415773</v>
      </c>
      <c r="V386" s="342" t="n">
        <v>-6.93024313084522</v>
      </c>
      <c r="W386" s="342" t="n">
        <v>-7.19510775826822</v>
      </c>
      <c r="X386" s="342" t="n">
        <v>-7.61976682002638</v>
      </c>
      <c r="Y386" s="342" t="n">
        <v>-7.88425841351879</v>
      </c>
      <c r="Z386" s="342" t="n">
        <v>-8.17565903019979</v>
      </c>
      <c r="AA386" s="342" t="n">
        <v>-8.40753103083748</v>
      </c>
      <c r="AB386" s="342" t="n">
        <v>-8.53447698213177</v>
      </c>
    </row>
    <row r="387" customFormat="false" ht="15" hidden="false" customHeight="false" outlineLevel="0" collapsed="false">
      <c r="A387" s="62" t="s">
        <v>363</v>
      </c>
      <c r="B387" s="62" t="s">
        <v>1131</v>
      </c>
      <c r="C387" s="62" t="s">
        <v>1132</v>
      </c>
      <c r="D387" s="62" t="s">
        <v>409</v>
      </c>
      <c r="E387" s="342" t="n">
        <v>-4.48939697664967</v>
      </c>
      <c r="F387" s="342" t="n">
        <v>-4.53968979204136</v>
      </c>
      <c r="G387" s="342" t="n">
        <v>-4.54431019287275</v>
      </c>
      <c r="H387" s="342" t="n">
        <v>-4.56182581246244</v>
      </c>
      <c r="I387" s="342" t="n">
        <v>-4.72403024712405</v>
      </c>
      <c r="J387" s="342" t="n">
        <v>-5.02487018037578</v>
      </c>
      <c r="K387" s="342" t="n">
        <v>-5.3577674464211</v>
      </c>
      <c r="L387" s="342" t="n">
        <v>-5.78532827106084</v>
      </c>
      <c r="M387" s="342" t="n">
        <v>-6.67025344433178</v>
      </c>
      <c r="N387" s="342" t="n">
        <v>-7.65281136734702</v>
      </c>
      <c r="O387" s="342" t="n">
        <v>-8.18119543652629</v>
      </c>
      <c r="P387" s="342" t="n">
        <v>-8.72808881440846</v>
      </c>
      <c r="Q387" s="342" t="n">
        <v>-9.16234869649492</v>
      </c>
      <c r="R387" s="342" t="n">
        <v>-9.55209110619282</v>
      </c>
      <c r="S387" s="342" t="n">
        <v>-10.1986958998487</v>
      </c>
      <c r="T387" s="342" t="n">
        <v>-10.7838023749197</v>
      </c>
      <c r="U387" s="342" t="n">
        <v>-11.4439351193357</v>
      </c>
      <c r="V387" s="342" t="n">
        <v>-12.0212447849092</v>
      </c>
      <c r="W387" s="342" t="n">
        <v>-12.4806806893935</v>
      </c>
      <c r="X387" s="342" t="n">
        <v>-13.2172970584215</v>
      </c>
      <c r="Y387" s="342" t="n">
        <v>-13.6760858958249</v>
      </c>
      <c r="Z387" s="342" t="n">
        <v>-14.1815512997736</v>
      </c>
      <c r="AA387" s="342" t="n">
        <v>-14.5837579793671</v>
      </c>
      <c r="AB387" s="342" t="n">
        <v>-14.8039592516961</v>
      </c>
    </row>
    <row r="388" customFormat="false" ht="15" hidden="false" customHeight="false" outlineLevel="0" collapsed="false">
      <c r="A388" s="62" t="s">
        <v>363</v>
      </c>
      <c r="B388" s="62" t="s">
        <v>1133</v>
      </c>
      <c r="C388" s="62" t="s">
        <v>1134</v>
      </c>
      <c r="D388" s="62" t="s">
        <v>743</v>
      </c>
      <c r="E388" s="342" t="n">
        <v>-4.28800311888481</v>
      </c>
      <c r="F388" s="342" t="n">
        <v>-4.33603980407409</v>
      </c>
      <c r="G388" s="342" t="n">
        <v>-4.34045293422911</v>
      </c>
      <c r="H388" s="342" t="n">
        <v>-4.35718280503814</v>
      </c>
      <c r="I388" s="342" t="n">
        <v>-4.51211076648676</v>
      </c>
      <c r="J388" s="342" t="n">
        <v>-4.79945505320903</v>
      </c>
      <c r="K388" s="342" t="n">
        <v>-5.11741858427904</v>
      </c>
      <c r="L388" s="342" t="n">
        <v>-5.52579907704989</v>
      </c>
      <c r="M388" s="342" t="n">
        <v>-6.37102660375376</v>
      </c>
      <c r="N388" s="342" t="n">
        <v>-7.30950708571786</v>
      </c>
      <c r="O388" s="342" t="n">
        <v>-7.81418790329631</v>
      </c>
      <c r="P388" s="342" t="n">
        <v>-8.33654770401196</v>
      </c>
      <c r="Q388" s="342" t="n">
        <v>-8.75132673524456</v>
      </c>
      <c r="R388" s="342" t="n">
        <v>-9.12358534303501</v>
      </c>
      <c r="S388" s="342" t="n">
        <v>-9.74118351630933</v>
      </c>
      <c r="T388" s="342" t="n">
        <v>-10.3000421788499</v>
      </c>
      <c r="U388" s="342" t="n">
        <v>-10.9305614404917</v>
      </c>
      <c r="V388" s="342" t="n">
        <v>-11.4819730575568</v>
      </c>
      <c r="W388" s="342" t="n">
        <v>-11.9207987175737</v>
      </c>
      <c r="X388" s="342" t="n">
        <v>-12.6243705567856</v>
      </c>
      <c r="Y388" s="342" t="n">
        <v>-13.0625781770802</v>
      </c>
      <c r="Z388" s="342" t="n">
        <v>-13.5453684582457</v>
      </c>
      <c r="AA388" s="342" t="n">
        <v>-13.9295321901463</v>
      </c>
      <c r="AB388" s="342" t="n">
        <v>-14.1398552574626</v>
      </c>
    </row>
    <row r="389" customFormat="false" ht="15" hidden="false" customHeight="false" outlineLevel="0" collapsed="false">
      <c r="A389" s="62" t="s">
        <v>363</v>
      </c>
      <c r="B389" s="62" t="s">
        <v>1135</v>
      </c>
      <c r="C389" s="62" t="s">
        <v>1137</v>
      </c>
      <c r="D389" s="62" t="s">
        <v>1136</v>
      </c>
      <c r="E389" s="342" t="n">
        <v>-3.79937727139018</v>
      </c>
      <c r="F389" s="342" t="n">
        <v>-3.84194008789031</v>
      </c>
      <c r="G389" s="342" t="n">
        <v>-3.84585033374177</v>
      </c>
      <c r="H389" s="342" t="n">
        <v>-3.86067380498067</v>
      </c>
      <c r="I389" s="342" t="n">
        <v>-3.9979474400763</v>
      </c>
      <c r="J389" s="342" t="n">
        <v>-4.25254831646753</v>
      </c>
      <c r="K389" s="342" t="n">
        <v>-4.53427931795816</v>
      </c>
      <c r="L389" s="342" t="n">
        <v>-4.89612410195081</v>
      </c>
      <c r="M389" s="342" t="n">
        <v>-5.64503639634</v>
      </c>
      <c r="N389" s="342" t="n">
        <v>-6.47657530010484</v>
      </c>
      <c r="O389" s="342" t="n">
        <v>-6.92374680965189</v>
      </c>
      <c r="P389" s="342" t="n">
        <v>-7.38658274966938</v>
      </c>
      <c r="Q389" s="342" t="n">
        <v>-7.7540969468895</v>
      </c>
      <c r="R389" s="342" t="n">
        <v>-8.08393600117784</v>
      </c>
      <c r="S389" s="342" t="n">
        <v>-8.63115772591408</v>
      </c>
      <c r="T389" s="342" t="n">
        <v>-9.12633341527515</v>
      </c>
      <c r="U389" s="342" t="n">
        <v>-9.68500384657802</v>
      </c>
      <c r="V389" s="342" t="n">
        <v>-10.1735810950019</v>
      </c>
      <c r="W389" s="342" t="n">
        <v>-10.5624017633984</v>
      </c>
      <c r="X389" s="342" t="n">
        <v>-11.1858002966036</v>
      </c>
      <c r="Y389" s="342" t="n">
        <v>-11.5740733520415</v>
      </c>
      <c r="Z389" s="342" t="n">
        <v>-12.0018487920897</v>
      </c>
      <c r="AA389" s="342" t="n">
        <v>-12.3422363596843</v>
      </c>
      <c r="AB389" s="342" t="n">
        <v>-12.5285927263789</v>
      </c>
    </row>
    <row r="390" customFormat="false" ht="15" hidden="false" customHeight="false" outlineLevel="0" collapsed="false">
      <c r="A390" s="62" t="s">
        <v>363</v>
      </c>
      <c r="B390" s="62" t="s">
        <v>1140</v>
      </c>
      <c r="C390" s="62" t="s">
        <v>1141</v>
      </c>
      <c r="D390" s="62" t="s">
        <v>430</v>
      </c>
      <c r="E390" s="342" t="n">
        <v>-10.5799568759277</v>
      </c>
      <c r="F390" s="342" t="n">
        <v>-10.6984796576688</v>
      </c>
      <c r="G390" s="342" t="n">
        <v>-10.7093683453478</v>
      </c>
      <c r="H390" s="342" t="n">
        <v>-10.7506466062987</v>
      </c>
      <c r="I390" s="342" t="n">
        <v>-11.1329063914613</v>
      </c>
      <c r="J390" s="342" t="n">
        <v>-11.8418821262683</v>
      </c>
      <c r="K390" s="342" t="n">
        <v>-12.6264059135815</v>
      </c>
      <c r="L390" s="342" t="n">
        <v>-13.6340189872421</v>
      </c>
      <c r="M390" s="342" t="n">
        <v>-15.719481738771</v>
      </c>
      <c r="N390" s="342" t="n">
        <v>-18.0350311338615</v>
      </c>
      <c r="O390" s="342" t="n">
        <v>-19.2802497444945</v>
      </c>
      <c r="P390" s="342" t="n">
        <v>-20.5690883978412</v>
      </c>
      <c r="Q390" s="342" t="n">
        <v>-21.5924888343178</v>
      </c>
      <c r="R390" s="342" t="n">
        <v>-22.5109769762155</v>
      </c>
      <c r="S390" s="342" t="n">
        <v>-24.0348009704465</v>
      </c>
      <c r="T390" s="342" t="n">
        <v>-25.413694685187</v>
      </c>
      <c r="U390" s="342" t="n">
        <v>-26.9693993833091</v>
      </c>
      <c r="V390" s="342" t="n">
        <v>-28.3299187130973</v>
      </c>
      <c r="W390" s="342" t="n">
        <v>-29.4126503320605</v>
      </c>
      <c r="X390" s="342" t="n">
        <v>-31.1486004961814</v>
      </c>
      <c r="Y390" s="342" t="n">
        <v>-32.2298072016991</v>
      </c>
      <c r="Z390" s="342" t="n">
        <v>-33.4210144404143</v>
      </c>
      <c r="AA390" s="342" t="n">
        <v>-34.3688765580754</v>
      </c>
      <c r="AB390" s="342" t="n">
        <v>-34.8878148425227</v>
      </c>
    </row>
    <row r="391" customFormat="false" ht="15" hidden="false" customHeight="false" outlineLevel="0" collapsed="false">
      <c r="A391" s="62" t="s">
        <v>363</v>
      </c>
      <c r="B391" s="62" t="s">
        <v>1142</v>
      </c>
      <c r="C391" s="62" t="s">
        <v>1143</v>
      </c>
      <c r="D391" s="62" t="s">
        <v>562</v>
      </c>
      <c r="E391" s="342" t="n">
        <v>-8.79863799055318</v>
      </c>
      <c r="F391" s="342" t="n">
        <v>-8.89720541028877</v>
      </c>
      <c r="G391" s="342" t="n">
        <v>-8.90626079890735</v>
      </c>
      <c r="H391" s="342" t="n">
        <v>-8.94058915007602</v>
      </c>
      <c r="I391" s="342" t="n">
        <v>-9.25848888326355</v>
      </c>
      <c r="J391" s="342" t="n">
        <v>-9.84809628032638</v>
      </c>
      <c r="K391" s="342" t="n">
        <v>-10.5005319074746</v>
      </c>
      <c r="L391" s="342" t="n">
        <v>-11.338495877806</v>
      </c>
      <c r="M391" s="342" t="n">
        <v>-13.0728348745212</v>
      </c>
      <c r="N391" s="342" t="n">
        <v>-14.9985214454184</v>
      </c>
      <c r="O391" s="342" t="n">
        <v>-16.0340859474806</v>
      </c>
      <c r="P391" s="342" t="n">
        <v>-17.1059263029769</v>
      </c>
      <c r="Q391" s="342" t="n">
        <v>-17.9570195603057</v>
      </c>
      <c r="R391" s="342" t="n">
        <v>-18.7208643239418</v>
      </c>
      <c r="S391" s="342" t="n">
        <v>-19.9881261704493</v>
      </c>
      <c r="T391" s="342" t="n">
        <v>-21.1348592588473</v>
      </c>
      <c r="U391" s="342" t="n">
        <v>-22.4286341408721</v>
      </c>
      <c r="V391" s="342" t="n">
        <v>-23.560086490096</v>
      </c>
      <c r="W391" s="342" t="n">
        <v>-24.4605214982819</v>
      </c>
      <c r="X391" s="342" t="n">
        <v>-25.9041944019488</v>
      </c>
      <c r="Y391" s="342" t="n">
        <v>-26.803361242265</v>
      </c>
      <c r="Z391" s="342" t="n">
        <v>-27.7940081218405</v>
      </c>
      <c r="AA391" s="342" t="n">
        <v>-28.5822812439394</v>
      </c>
      <c r="AB391" s="342" t="n">
        <v>-29.0138472850713</v>
      </c>
    </row>
    <row r="392" customFormat="false" ht="15" hidden="false" customHeight="false" outlineLevel="0" collapsed="false">
      <c r="A392" s="62" t="s">
        <v>363</v>
      </c>
      <c r="B392" s="62" t="s">
        <v>1144</v>
      </c>
      <c r="C392" s="62" t="s">
        <v>1145</v>
      </c>
      <c r="D392" s="62" t="s">
        <v>430</v>
      </c>
      <c r="E392" s="342" t="n">
        <v>-0.993309202822977</v>
      </c>
      <c r="F392" s="342" t="n">
        <v>-1.00443682566949</v>
      </c>
      <c r="G392" s="342" t="n">
        <v>-1.00545912035415</v>
      </c>
      <c r="H392" s="342" t="n">
        <v>-1.00933456870993</v>
      </c>
      <c r="I392" s="342" t="n">
        <v>-1.04522338819417</v>
      </c>
      <c r="J392" s="342" t="n">
        <v>-1.11178624192037</v>
      </c>
      <c r="K392" s="342" t="n">
        <v>-1.18544199561676</v>
      </c>
      <c r="L392" s="342" t="n">
        <v>-1.28004269680006</v>
      </c>
      <c r="M392" s="342" t="n">
        <v>-1.47583832881737</v>
      </c>
      <c r="N392" s="342" t="n">
        <v>-1.69323586178538</v>
      </c>
      <c r="O392" s="342" t="n">
        <v>-1.81014438229953</v>
      </c>
      <c r="P392" s="342" t="n">
        <v>-1.93114821155294</v>
      </c>
      <c r="Q392" s="342" t="n">
        <v>-2.02723112414385</v>
      </c>
      <c r="R392" s="342" t="n">
        <v>-2.11346424727751</v>
      </c>
      <c r="S392" s="342" t="n">
        <v>-2.25652989628748</v>
      </c>
      <c r="T392" s="342" t="n">
        <v>-2.38598862968581</v>
      </c>
      <c r="U392" s="342" t="n">
        <v>-2.53204742856765</v>
      </c>
      <c r="V392" s="342" t="n">
        <v>-2.65978106555175</v>
      </c>
      <c r="W392" s="342" t="n">
        <v>-2.76143434201742</v>
      </c>
      <c r="X392" s="342" t="n">
        <v>-2.92441565601377</v>
      </c>
      <c r="Y392" s="342" t="n">
        <v>-3.02592576454627</v>
      </c>
      <c r="Z392" s="342" t="n">
        <v>-3.13776337660472</v>
      </c>
      <c r="AA392" s="342" t="n">
        <v>-3.22675430308215</v>
      </c>
      <c r="AB392" s="342" t="n">
        <v>-3.27547531203178</v>
      </c>
    </row>
    <row r="393" customFormat="false" ht="15" hidden="false" customHeight="false" outlineLevel="0" collapsed="false">
      <c r="A393" s="62" t="s">
        <v>363</v>
      </c>
      <c r="B393" s="62" t="s">
        <v>1146</v>
      </c>
      <c r="C393" s="62" t="s">
        <v>1147</v>
      </c>
      <c r="D393" s="62" t="s">
        <v>439</v>
      </c>
      <c r="E393" s="342" t="n">
        <v>-5.82275139322171</v>
      </c>
      <c r="F393" s="342" t="n">
        <v>-5.88798121415626</v>
      </c>
      <c r="G393" s="342" t="n">
        <v>-5.89397387765163</v>
      </c>
      <c r="H393" s="342" t="n">
        <v>-5.9166916499715</v>
      </c>
      <c r="I393" s="342" t="n">
        <v>-6.12707092870873</v>
      </c>
      <c r="J393" s="342" t="n">
        <v>-6.5172605576476</v>
      </c>
      <c r="K393" s="342" t="n">
        <v>-6.94902857231572</v>
      </c>
      <c r="L393" s="342" t="n">
        <v>-7.5035752965878</v>
      </c>
      <c r="M393" s="342" t="n">
        <v>-8.65132393908045</v>
      </c>
      <c r="N393" s="342" t="n">
        <v>-9.9257023344229</v>
      </c>
      <c r="O393" s="342" t="n">
        <v>-10.6110168857918</v>
      </c>
      <c r="P393" s="342" t="n">
        <v>-11.3203380250384</v>
      </c>
      <c r="Q393" s="342" t="n">
        <v>-11.8835734320632</v>
      </c>
      <c r="R393" s="342" t="n">
        <v>-12.3890696425497</v>
      </c>
      <c r="S393" s="342" t="n">
        <v>-13.2277165661134</v>
      </c>
      <c r="T393" s="342" t="n">
        <v>-13.9866001223288</v>
      </c>
      <c r="U393" s="342" t="n">
        <v>-14.8427928086188</v>
      </c>
      <c r="V393" s="342" t="n">
        <v>-15.5915638968123</v>
      </c>
      <c r="W393" s="342" t="n">
        <v>-16.187452624596</v>
      </c>
      <c r="X393" s="342" t="n">
        <v>-17.1428446318827</v>
      </c>
      <c r="Y393" s="342" t="n">
        <v>-17.7378941131559</v>
      </c>
      <c r="Z393" s="342" t="n">
        <v>-18.3934831377791</v>
      </c>
      <c r="AA393" s="342" t="n">
        <v>-18.9151455160777</v>
      </c>
      <c r="AB393" s="342" t="n">
        <v>-19.2007467386722</v>
      </c>
    </row>
    <row r="394" customFormat="false" ht="15" hidden="false" customHeight="false" outlineLevel="0" collapsed="false">
      <c r="A394" s="62" t="s">
        <v>363</v>
      </c>
      <c r="B394" s="62" t="s">
        <v>1150</v>
      </c>
      <c r="C394" s="62" t="s">
        <v>1151</v>
      </c>
      <c r="D394" s="62" t="s">
        <v>790</v>
      </c>
      <c r="E394" s="342" t="n">
        <v>-5.34677328353005</v>
      </c>
      <c r="F394" s="342" t="n">
        <v>-5.40667092303228</v>
      </c>
      <c r="G394" s="342" t="n">
        <v>-5.41217371903204</v>
      </c>
      <c r="H394" s="342" t="n">
        <v>-5.43303443759932</v>
      </c>
      <c r="I394" s="342" t="n">
        <v>-5.62621635985517</v>
      </c>
      <c r="J394" s="342" t="n">
        <v>-5.98451011870421</v>
      </c>
      <c r="K394" s="342" t="n">
        <v>-6.38098345744192</v>
      </c>
      <c r="L394" s="342" t="n">
        <v>-6.89019901716145</v>
      </c>
      <c r="M394" s="342" t="n">
        <v>-7.9441254796636</v>
      </c>
      <c r="N394" s="342" t="n">
        <v>-9.11433040465093</v>
      </c>
      <c r="O394" s="342" t="n">
        <v>-9.74362423614431</v>
      </c>
      <c r="P394" s="342" t="n">
        <v>-10.3949622481332</v>
      </c>
      <c r="Q394" s="342" t="n">
        <v>-10.9121562382671</v>
      </c>
      <c r="R394" s="342" t="n">
        <v>-11.376330895681</v>
      </c>
      <c r="S394" s="342" t="n">
        <v>-12.1464230157817</v>
      </c>
      <c r="T394" s="342" t="n">
        <v>-12.8432719879714</v>
      </c>
      <c r="U394" s="342" t="n">
        <v>-13.6294756005691</v>
      </c>
      <c r="V394" s="342" t="n">
        <v>-14.3170387437411</v>
      </c>
      <c r="W394" s="342" t="n">
        <v>-14.8642168240864</v>
      </c>
      <c r="X394" s="342" t="n">
        <v>-15.7415107552346</v>
      </c>
      <c r="Y394" s="342" t="n">
        <v>-16.2879181928858</v>
      </c>
      <c r="Z394" s="342" t="n">
        <v>-16.8899163970185</v>
      </c>
      <c r="AA394" s="342" t="n">
        <v>-17.3689357263611</v>
      </c>
      <c r="AB394" s="342" t="n">
        <v>-17.631190609592</v>
      </c>
    </row>
    <row r="395" customFormat="false" ht="15" hidden="false" customHeight="false" outlineLevel="0" collapsed="false">
      <c r="A395" s="62" t="s">
        <v>363</v>
      </c>
      <c r="B395" s="62" t="s">
        <v>1154</v>
      </c>
      <c r="C395" s="62" t="s">
        <v>1155</v>
      </c>
      <c r="D395" s="62" t="s">
        <v>461</v>
      </c>
      <c r="E395" s="342" t="n">
        <v>-2.6011862565895</v>
      </c>
      <c r="F395" s="342" t="n">
        <v>-2.63032624596502</v>
      </c>
      <c r="G395" s="342" t="n">
        <v>-2.6330033367202</v>
      </c>
      <c r="H395" s="342" t="n">
        <v>-2.64315200238495</v>
      </c>
      <c r="I395" s="342" t="n">
        <v>-2.7371343230383</v>
      </c>
      <c r="J395" s="342" t="n">
        <v>-2.91144296713413</v>
      </c>
      <c r="K395" s="342" t="n">
        <v>-3.10432584155962</v>
      </c>
      <c r="L395" s="342" t="n">
        <v>-3.35205740700005</v>
      </c>
      <c r="M395" s="342" t="n">
        <v>-3.8647888965063</v>
      </c>
      <c r="N395" s="342" t="n">
        <v>-4.4340894459885</v>
      </c>
      <c r="O395" s="342" t="n">
        <v>-4.74023866515951</v>
      </c>
      <c r="P395" s="342" t="n">
        <v>-5.05711230002984</v>
      </c>
      <c r="Q395" s="342" t="n">
        <v>-5.30872534359599</v>
      </c>
      <c r="R395" s="342" t="n">
        <v>-5.53454466966343</v>
      </c>
      <c r="S395" s="342" t="n">
        <v>-5.9091917573348</v>
      </c>
      <c r="T395" s="342" t="n">
        <v>-6.24820631307855</v>
      </c>
      <c r="U395" s="342" t="n">
        <v>-6.63069158475999</v>
      </c>
      <c r="V395" s="342" t="n">
        <v>-6.9651886175902</v>
      </c>
      <c r="W395" s="342" t="n">
        <v>-7.231388814798</v>
      </c>
      <c r="X395" s="342" t="n">
        <v>-7.6581892036833</v>
      </c>
      <c r="Y395" s="342" t="n">
        <v>-7.92401448595114</v>
      </c>
      <c r="Z395" s="342" t="n">
        <v>-8.21688447913097</v>
      </c>
      <c r="AA395" s="342" t="n">
        <v>-8.44992568549087</v>
      </c>
      <c r="AB395" s="342" t="n">
        <v>-8.57751175690425</v>
      </c>
    </row>
    <row r="396" customFormat="false" ht="15" hidden="false" customHeight="false" outlineLevel="0" collapsed="false">
      <c r="A396" s="62" t="s">
        <v>363</v>
      </c>
      <c r="B396" s="62" t="s">
        <v>1156</v>
      </c>
      <c r="C396" s="62" t="s">
        <v>1157</v>
      </c>
      <c r="D396" s="62" t="s">
        <v>395</v>
      </c>
      <c r="E396" s="342" t="n">
        <v>-4.31362504847616</v>
      </c>
      <c r="F396" s="342" t="n">
        <v>-4.36194876530502</v>
      </c>
      <c r="G396" s="342" t="n">
        <v>-4.36638826505609</v>
      </c>
      <c r="H396" s="342" t="n">
        <v>-4.38321810117766</v>
      </c>
      <c r="I396" s="342" t="n">
        <v>-4.5390717973354</v>
      </c>
      <c r="J396" s="342" t="n">
        <v>-4.82813304061734</v>
      </c>
      <c r="K396" s="342" t="n">
        <v>-5.14799648616498</v>
      </c>
      <c r="L396" s="342" t="n">
        <v>-5.55881715818528</v>
      </c>
      <c r="M396" s="342" t="n">
        <v>-6.40909513834673</v>
      </c>
      <c r="N396" s="342" t="n">
        <v>-7.35318328433649</v>
      </c>
      <c r="O396" s="342" t="n">
        <v>-7.86087970055506</v>
      </c>
      <c r="P396" s="342" t="n">
        <v>-8.38636073641542</v>
      </c>
      <c r="Q396" s="342" t="n">
        <v>-8.80361817982253</v>
      </c>
      <c r="R396" s="342" t="n">
        <v>-9.17810112924104</v>
      </c>
      <c r="S396" s="342" t="n">
        <v>-9.79938961161091</v>
      </c>
      <c r="T396" s="342" t="n">
        <v>-10.3615875994519</v>
      </c>
      <c r="U396" s="342" t="n">
        <v>-10.9958743770399</v>
      </c>
      <c r="V396" s="342" t="n">
        <v>-11.5505808213793</v>
      </c>
      <c r="W396" s="342" t="n">
        <v>-11.9920285784078</v>
      </c>
      <c r="X396" s="342" t="n">
        <v>-12.6998044416437</v>
      </c>
      <c r="Y396" s="342" t="n">
        <v>-13.1406304660024</v>
      </c>
      <c r="Z396" s="342" t="n">
        <v>-13.6263055441815</v>
      </c>
      <c r="AA396" s="342" t="n">
        <v>-14.0127647539112</v>
      </c>
      <c r="AB396" s="342" t="n">
        <v>-14.2243445560461</v>
      </c>
    </row>
    <row r="397" customFormat="false" ht="15" hidden="false" customHeight="false" outlineLevel="0" collapsed="false">
      <c r="A397" s="62" t="s">
        <v>363</v>
      </c>
      <c r="B397" s="62" t="s">
        <v>1158</v>
      </c>
      <c r="C397" s="62" t="s">
        <v>1159</v>
      </c>
      <c r="D397" s="62" t="s">
        <v>395</v>
      </c>
      <c r="E397" s="342" t="n">
        <v>-1.23651405593424</v>
      </c>
      <c r="F397" s="342" t="n">
        <v>-1.25036619987869</v>
      </c>
      <c r="G397" s="342" t="n">
        <v>-1.25163879631019</v>
      </c>
      <c r="H397" s="342" t="n">
        <v>-1.25646312125488</v>
      </c>
      <c r="I397" s="342" t="n">
        <v>-1.30113906870108</v>
      </c>
      <c r="J397" s="342" t="n">
        <v>-1.38399937443633</v>
      </c>
      <c r="K397" s="342" t="n">
        <v>-1.47568922739166</v>
      </c>
      <c r="L397" s="342" t="n">
        <v>-1.59345225262281</v>
      </c>
      <c r="M397" s="342" t="n">
        <v>-1.83718708402463</v>
      </c>
      <c r="N397" s="342" t="n">
        <v>-2.10781289165472</v>
      </c>
      <c r="O397" s="342" t="n">
        <v>-2.25334565070235</v>
      </c>
      <c r="P397" s="342" t="n">
        <v>-2.40397642636464</v>
      </c>
      <c r="Q397" s="342" t="n">
        <v>-2.52358457216265</v>
      </c>
      <c r="R397" s="342" t="n">
        <v>-2.63093127602771</v>
      </c>
      <c r="S397" s="342" t="n">
        <v>-2.80902555464652</v>
      </c>
      <c r="T397" s="342" t="n">
        <v>-2.97018135895754</v>
      </c>
      <c r="U397" s="342" t="n">
        <v>-3.15200163938684</v>
      </c>
      <c r="V397" s="342" t="n">
        <v>-3.31100996941897</v>
      </c>
      <c r="W397" s="342" t="n">
        <v>-3.43755234396292</v>
      </c>
      <c r="X397" s="342" t="n">
        <v>-3.64043849969204</v>
      </c>
      <c r="Y397" s="342" t="n">
        <v>-3.76680265262965</v>
      </c>
      <c r="Z397" s="342" t="n">
        <v>-3.90602292653769</v>
      </c>
      <c r="AA397" s="342" t="n">
        <v>-4.01680266272379</v>
      </c>
      <c r="AB397" s="342" t="n">
        <v>-4.07745267202028</v>
      </c>
    </row>
    <row r="398" customFormat="false" ht="15" hidden="false" customHeight="false" outlineLevel="0" collapsed="false">
      <c r="A398" s="62" t="s">
        <v>363</v>
      </c>
      <c r="B398" s="62" t="s">
        <v>1160</v>
      </c>
      <c r="C398" s="62" t="s">
        <v>1161</v>
      </c>
      <c r="D398" s="62" t="s">
        <v>446</v>
      </c>
      <c r="E398" s="342" t="n">
        <v>-9.43474624997585</v>
      </c>
      <c r="F398" s="342" t="n">
        <v>-9.54043972147889</v>
      </c>
      <c r="G398" s="342" t="n">
        <v>-9.55014978045654</v>
      </c>
      <c r="H398" s="342" t="n">
        <v>-9.5869599416206</v>
      </c>
      <c r="I398" s="342" t="n">
        <v>-9.92784262355155</v>
      </c>
      <c r="J398" s="342" t="n">
        <v>-10.5600764061403</v>
      </c>
      <c r="K398" s="342" t="n">
        <v>-11.2596806622986</v>
      </c>
      <c r="L398" s="342" t="n">
        <v>-12.1582262593772</v>
      </c>
      <c r="M398" s="342" t="n">
        <v>-14.0179514080892</v>
      </c>
      <c r="N398" s="342" t="n">
        <v>-16.0828578371193</v>
      </c>
      <c r="O398" s="342" t="n">
        <v>-17.1932897372531</v>
      </c>
      <c r="P398" s="342" t="n">
        <v>-18.3426200978667</v>
      </c>
      <c r="Q398" s="342" t="n">
        <v>-19.2552441797513</v>
      </c>
      <c r="R398" s="342" t="n">
        <v>-20.0743120317321</v>
      </c>
      <c r="S398" s="342" t="n">
        <v>-21.4331921182763</v>
      </c>
      <c r="T398" s="342" t="n">
        <v>-22.6628296732141</v>
      </c>
      <c r="U398" s="342" t="n">
        <v>-24.0501395874987</v>
      </c>
      <c r="V398" s="342" t="n">
        <v>-25.2633916635959</v>
      </c>
      <c r="W398" s="342" t="n">
        <v>-26.2289247183654</v>
      </c>
      <c r="X398" s="342" t="n">
        <v>-27.7769697144986</v>
      </c>
      <c r="Y398" s="342" t="n">
        <v>-28.7411429176561</v>
      </c>
      <c r="Z398" s="342" t="n">
        <v>-29.8034098210292</v>
      </c>
      <c r="AA398" s="342" t="n">
        <v>-30.648672109427</v>
      </c>
      <c r="AB398" s="342" t="n">
        <v>-31.1114387435991</v>
      </c>
    </row>
    <row r="399" customFormat="false" ht="15" hidden="false" customHeight="false" outlineLevel="0" collapsed="false">
      <c r="A399" s="62" t="s">
        <v>363</v>
      </c>
      <c r="B399" s="62" t="s">
        <v>1164</v>
      </c>
      <c r="C399" s="62" t="s">
        <v>1165</v>
      </c>
      <c r="D399" s="62" t="s">
        <v>893</v>
      </c>
      <c r="E399" s="342" t="n">
        <v>-1.41013251176982</v>
      </c>
      <c r="F399" s="342" t="n">
        <v>-1.42592962983737</v>
      </c>
      <c r="G399" s="342" t="n">
        <v>-1.42738091103697</v>
      </c>
      <c r="H399" s="342" t="n">
        <v>-1.43288261756363</v>
      </c>
      <c r="I399" s="342" t="n">
        <v>-1.48383149734843</v>
      </c>
      <c r="J399" s="342" t="n">
        <v>-1.57832618626176</v>
      </c>
      <c r="K399" s="342" t="n">
        <v>-1.68289017567312</v>
      </c>
      <c r="L399" s="342" t="n">
        <v>-1.8171882613001</v>
      </c>
      <c r="M399" s="342" t="n">
        <v>-2.09514580522043</v>
      </c>
      <c r="N399" s="342" t="n">
        <v>-2.40377007684249</v>
      </c>
      <c r="O399" s="342" t="n">
        <v>-2.56973703376929</v>
      </c>
      <c r="P399" s="342" t="n">
        <v>-2.74151781783325</v>
      </c>
      <c r="Q399" s="342" t="n">
        <v>-2.87792009668551</v>
      </c>
      <c r="R399" s="342" t="n">
        <v>-3.00033930933011</v>
      </c>
      <c r="S399" s="342" t="n">
        <v>-3.20343973607847</v>
      </c>
      <c r="T399" s="342" t="n">
        <v>-3.38722336395456</v>
      </c>
      <c r="U399" s="342" t="n">
        <v>-3.5945729589729</v>
      </c>
      <c r="V399" s="342" t="n">
        <v>-3.77590758654504</v>
      </c>
      <c r="W399" s="342" t="n">
        <v>-3.92021772649419</v>
      </c>
      <c r="X399" s="342" t="n">
        <v>-4.1515910481387</v>
      </c>
      <c r="Y399" s="342" t="n">
        <v>-4.29569794245535</v>
      </c>
      <c r="Z399" s="342" t="n">
        <v>-4.45446608066864</v>
      </c>
      <c r="AA399" s="342" t="n">
        <v>-4.58080035636215</v>
      </c>
      <c r="AB399" s="342" t="n">
        <v>-4.64996620978507</v>
      </c>
    </row>
    <row r="400" customFormat="false" ht="15" hidden="false" customHeight="false" outlineLevel="0" collapsed="false">
      <c r="A400" s="62" t="s">
        <v>363</v>
      </c>
      <c r="B400" s="62" t="s">
        <v>1166</v>
      </c>
      <c r="C400" s="62" t="s">
        <v>1167</v>
      </c>
      <c r="D400" s="62" t="s">
        <v>893</v>
      </c>
      <c r="E400" s="342" t="n">
        <v>-8.54538199817526</v>
      </c>
      <c r="F400" s="342" t="n">
        <v>-8.64111229815116</v>
      </c>
      <c r="G400" s="342" t="n">
        <v>-8.64990704058412</v>
      </c>
      <c r="H400" s="342" t="n">
        <v>-8.68324730011278</v>
      </c>
      <c r="I400" s="342" t="n">
        <v>-8.99199675203047</v>
      </c>
      <c r="J400" s="342" t="n">
        <v>-9.56463315805845</v>
      </c>
      <c r="K400" s="342" t="n">
        <v>-10.198289374985</v>
      </c>
      <c r="L400" s="342" t="n">
        <v>-11.0121337716835</v>
      </c>
      <c r="M400" s="342" t="n">
        <v>-12.6965523438733</v>
      </c>
      <c r="N400" s="342" t="n">
        <v>-14.5668108287367</v>
      </c>
      <c r="O400" s="342" t="n">
        <v>-15.5725681133724</v>
      </c>
      <c r="P400" s="342" t="n">
        <v>-16.6135571037832</v>
      </c>
      <c r="Q400" s="342" t="n">
        <v>-17.4401528800561</v>
      </c>
      <c r="R400" s="342" t="n">
        <v>-18.1820114835792</v>
      </c>
      <c r="S400" s="342" t="n">
        <v>-19.4127970417242</v>
      </c>
      <c r="T400" s="342" t="n">
        <v>-20.5265230866905</v>
      </c>
      <c r="U400" s="342" t="n">
        <v>-21.7830585412024</v>
      </c>
      <c r="V400" s="342" t="n">
        <v>-22.8819436808379</v>
      </c>
      <c r="W400" s="342" t="n">
        <v>-23.7564609774626</v>
      </c>
      <c r="X400" s="342" t="n">
        <v>-25.1585798571682</v>
      </c>
      <c r="Y400" s="342" t="n">
        <v>-26.0318654882901</v>
      </c>
      <c r="Z400" s="342" t="n">
        <v>-26.9939980388465</v>
      </c>
      <c r="AA400" s="342" t="n">
        <v>-27.7595818660776</v>
      </c>
      <c r="AB400" s="342" t="n">
        <v>-28.1787259066521</v>
      </c>
    </row>
    <row r="401" customFormat="false" ht="15" hidden="false" customHeight="false" outlineLevel="0" collapsed="false">
      <c r="A401" s="62" t="s">
        <v>363</v>
      </c>
      <c r="B401" s="62" t="s">
        <v>1168</v>
      </c>
      <c r="C401" s="62" t="s">
        <v>1169</v>
      </c>
      <c r="D401" s="62" t="s">
        <v>562</v>
      </c>
      <c r="E401" s="342" t="n">
        <v>-1.15960210616008</v>
      </c>
      <c r="F401" s="342" t="n">
        <v>-1.17259263806364</v>
      </c>
      <c r="G401" s="342" t="n">
        <v>-1.17378607819897</v>
      </c>
      <c r="H401" s="342" t="n">
        <v>-1.17831032710647</v>
      </c>
      <c r="I401" s="342" t="n">
        <v>-1.22020740260244</v>
      </c>
      <c r="J401" s="342" t="n">
        <v>-1.29791374535409</v>
      </c>
      <c r="K401" s="342" t="n">
        <v>-1.38390043195118</v>
      </c>
      <c r="L401" s="342" t="n">
        <v>-1.49433852315643</v>
      </c>
      <c r="M401" s="342" t="n">
        <v>-1.72291289518375</v>
      </c>
      <c r="N401" s="342" t="n">
        <v>-1.97670560785293</v>
      </c>
      <c r="O401" s="342" t="n">
        <v>-2.11318613801513</v>
      </c>
      <c r="P401" s="342" t="n">
        <v>-2.25444758496127</v>
      </c>
      <c r="Q401" s="342" t="n">
        <v>-2.36661602907691</v>
      </c>
      <c r="R401" s="342" t="n">
        <v>-2.46728570063776</v>
      </c>
      <c r="S401" s="342" t="n">
        <v>-2.63430240343246</v>
      </c>
      <c r="T401" s="342" t="n">
        <v>-2.78543421564448</v>
      </c>
      <c r="U401" s="342" t="n">
        <v>-2.95594516060024</v>
      </c>
      <c r="V401" s="342" t="n">
        <v>-3.10506307278034</v>
      </c>
      <c r="W401" s="342" t="n">
        <v>-3.22373443226504</v>
      </c>
      <c r="X401" s="342" t="n">
        <v>-3.41400094186526</v>
      </c>
      <c r="Y401" s="342" t="n">
        <v>-3.5325051652393</v>
      </c>
      <c r="Z401" s="342" t="n">
        <v>-3.66306585079655</v>
      </c>
      <c r="AA401" s="342" t="n">
        <v>-3.766955017915</v>
      </c>
      <c r="AB401" s="342" t="n">
        <v>-3.82383255859585</v>
      </c>
    </row>
    <row r="402" customFormat="false" ht="15" hidden="false" customHeight="false" outlineLevel="0" collapsed="false">
      <c r="A402" s="62" t="s">
        <v>363</v>
      </c>
      <c r="B402" s="62" t="s">
        <v>1174</v>
      </c>
      <c r="C402" s="62" t="s">
        <v>1176</v>
      </c>
      <c r="D402" s="62" t="s">
        <v>1175</v>
      </c>
      <c r="E402" s="342" t="n">
        <v>-0.908801550589731</v>
      </c>
      <c r="F402" s="342" t="n">
        <v>-0.918982469953559</v>
      </c>
      <c r="G402" s="342" t="n">
        <v>-0.919917790991497</v>
      </c>
      <c r="H402" s="342" t="n">
        <v>-0.923463528275468</v>
      </c>
      <c r="I402" s="342" t="n">
        <v>-0.95629903881279</v>
      </c>
      <c r="J402" s="342" t="n">
        <v>-1.01719893232644</v>
      </c>
      <c r="K402" s="342" t="n">
        <v>-1.08458828397938</v>
      </c>
      <c r="L402" s="342" t="n">
        <v>-1.17114065224288</v>
      </c>
      <c r="M402" s="342" t="n">
        <v>-1.35027860190682</v>
      </c>
      <c r="N402" s="342" t="n">
        <v>-1.5491806300912</v>
      </c>
      <c r="O402" s="342" t="n">
        <v>-1.65614293791888</v>
      </c>
      <c r="P402" s="342" t="n">
        <v>-1.76685213837758</v>
      </c>
      <c r="Q402" s="342" t="n">
        <v>-1.85476061612008</v>
      </c>
      <c r="R402" s="342" t="n">
        <v>-1.93365729380448</v>
      </c>
      <c r="S402" s="342" t="n">
        <v>-2.0645513631304</v>
      </c>
      <c r="T402" s="342" t="n">
        <v>-2.18299615083137</v>
      </c>
      <c r="U402" s="342" t="n">
        <v>-2.31662872216349</v>
      </c>
      <c r="V402" s="342" t="n">
        <v>-2.43349517927845</v>
      </c>
      <c r="W402" s="342" t="n">
        <v>-2.52650011169222</v>
      </c>
      <c r="X402" s="342" t="n">
        <v>-2.6756154832765</v>
      </c>
      <c r="Y402" s="342" t="n">
        <v>-2.76848942803881</v>
      </c>
      <c r="Z402" s="342" t="n">
        <v>-2.87081224450333</v>
      </c>
      <c r="AA402" s="342" t="n">
        <v>-2.95223210021518</v>
      </c>
      <c r="AB402" s="342" t="n">
        <v>-2.996808077518</v>
      </c>
    </row>
    <row r="403" customFormat="false" ht="15" hidden="false" customHeight="false" outlineLevel="0" collapsed="false">
      <c r="A403" s="62" t="s">
        <v>363</v>
      </c>
      <c r="B403" s="62" t="s">
        <v>1177</v>
      </c>
      <c r="C403" s="62" t="s">
        <v>1178</v>
      </c>
      <c r="D403" s="62" t="s">
        <v>935</v>
      </c>
      <c r="E403" s="342" t="n">
        <v>-3.94567766781859</v>
      </c>
      <c r="F403" s="342" t="n">
        <v>-3.98987942577736</v>
      </c>
      <c r="G403" s="342" t="n">
        <v>-3.99394024117676</v>
      </c>
      <c r="H403" s="342" t="n">
        <v>-4.00933451114498</v>
      </c>
      <c r="I403" s="342" t="n">
        <v>-4.15189406174705</v>
      </c>
      <c r="J403" s="342" t="n">
        <v>-4.41629870504175</v>
      </c>
      <c r="K403" s="342" t="n">
        <v>-4.70887815728104</v>
      </c>
      <c r="L403" s="342" t="n">
        <v>-5.08465628654644</v>
      </c>
      <c r="M403" s="342" t="n">
        <v>-5.86240650824132</v>
      </c>
      <c r="N403" s="342" t="n">
        <v>-6.72596499378934</v>
      </c>
      <c r="O403" s="342" t="n">
        <v>-7.19035547487967</v>
      </c>
      <c r="P403" s="342" t="n">
        <v>-7.67101356749456</v>
      </c>
      <c r="Q403" s="342" t="n">
        <v>-8.0526794187637</v>
      </c>
      <c r="R403" s="342" t="n">
        <v>-8.39521939242725</v>
      </c>
      <c r="S403" s="342" t="n">
        <v>-8.96351266377352</v>
      </c>
      <c r="T403" s="342" t="n">
        <v>-9.47775579352824</v>
      </c>
      <c r="U403" s="342" t="n">
        <v>-10.0579386200828</v>
      </c>
      <c r="V403" s="342" t="n">
        <v>-10.5653292265979</v>
      </c>
      <c r="W403" s="342" t="n">
        <v>-10.9691219848562</v>
      </c>
      <c r="X403" s="342" t="n">
        <v>-11.616525360441</v>
      </c>
      <c r="Y403" s="342" t="n">
        <v>-12.0197494191292</v>
      </c>
      <c r="Z403" s="342" t="n">
        <v>-12.4639969576268</v>
      </c>
      <c r="AA403" s="342" t="n">
        <v>-12.8174916300235</v>
      </c>
      <c r="AB403" s="342" t="n">
        <v>-13.0110239122371</v>
      </c>
    </row>
    <row r="404" customFormat="false" ht="15" hidden="false" customHeight="false" outlineLevel="0" collapsed="false">
      <c r="A404" s="62" t="s">
        <v>365</v>
      </c>
      <c r="B404" s="62" t="s">
        <v>385</v>
      </c>
      <c r="C404" s="62" t="s">
        <v>388</v>
      </c>
      <c r="D404" s="62" t="s">
        <v>387</v>
      </c>
      <c r="E404" s="342" t="n">
        <v>-4.59940658362814</v>
      </c>
      <c r="F404" s="342" t="n">
        <v>-4.6543153723385</v>
      </c>
      <c r="G404" s="342" t="n">
        <v>-4.65186648227308</v>
      </c>
      <c r="H404" s="342" t="n">
        <v>-4.6562273353834</v>
      </c>
      <c r="I404" s="342" t="n">
        <v>-4.66844785911476</v>
      </c>
      <c r="J404" s="342" t="n">
        <v>-4.68657240863095</v>
      </c>
      <c r="K404" s="342" t="n">
        <v>-4.72116178496545</v>
      </c>
      <c r="L404" s="342" t="n">
        <v>-4.78479919438946</v>
      </c>
      <c r="M404" s="342" t="n">
        <v>-4.90869623205578</v>
      </c>
      <c r="N404" s="342" t="n">
        <v>-5.15769940990564</v>
      </c>
      <c r="O404" s="342" t="n">
        <v>-5.42025741988666</v>
      </c>
      <c r="P404" s="342" t="n">
        <v>-5.68546587175744</v>
      </c>
      <c r="Q404" s="342" t="n">
        <v>-5.98381602069895</v>
      </c>
      <c r="R404" s="342" t="n">
        <v>-6.15356327925733</v>
      </c>
      <c r="S404" s="342" t="n">
        <v>-6.27785898706513</v>
      </c>
      <c r="T404" s="342" t="n">
        <v>-6.41011592553601</v>
      </c>
      <c r="U404" s="342" t="n">
        <v>-6.57948133907824</v>
      </c>
      <c r="V404" s="342" t="n">
        <v>-6.7461469947174</v>
      </c>
      <c r="W404" s="342" t="n">
        <v>-7.02872554938984</v>
      </c>
      <c r="X404" s="342" t="n">
        <v>-7.20010627408848</v>
      </c>
      <c r="Y404" s="342" t="n">
        <v>-7.30408075058414</v>
      </c>
      <c r="Z404" s="342" t="n">
        <v>-7.38502746821911</v>
      </c>
      <c r="AA404" s="342" t="n">
        <v>-7.45830605166874</v>
      </c>
      <c r="AB404" s="342" t="n">
        <v>-7.53735400373467</v>
      </c>
    </row>
    <row r="405" customFormat="false" ht="15" hidden="false" customHeight="false" outlineLevel="0" collapsed="false">
      <c r="A405" s="62" t="s">
        <v>365</v>
      </c>
      <c r="B405" s="62" t="s">
        <v>389</v>
      </c>
      <c r="C405" s="62" t="s">
        <v>392</v>
      </c>
      <c r="D405" s="62" t="s">
        <v>391</v>
      </c>
      <c r="E405" s="342" t="n">
        <v>-3.29167845973176</v>
      </c>
      <c r="F405" s="342" t="n">
        <v>-3.33097528504205</v>
      </c>
      <c r="G405" s="342" t="n">
        <v>-3.32922267662789</v>
      </c>
      <c r="H405" s="342" t="n">
        <v>-3.33234362842641</v>
      </c>
      <c r="I405" s="342" t="n">
        <v>-3.3410895468404</v>
      </c>
      <c r="J405" s="342" t="n">
        <v>-3.35406082653703</v>
      </c>
      <c r="K405" s="342" t="n">
        <v>-3.378815564555</v>
      </c>
      <c r="L405" s="342" t="n">
        <v>-3.42435924198934</v>
      </c>
      <c r="M405" s="342" t="n">
        <v>-3.51302920466725</v>
      </c>
      <c r="N405" s="342" t="n">
        <v>-3.69123445398151</v>
      </c>
      <c r="O405" s="342" t="n">
        <v>-3.87914055233797</v>
      </c>
      <c r="P405" s="342" t="n">
        <v>-4.06894350462953</v>
      </c>
      <c r="Q405" s="342" t="n">
        <v>-4.28246512766331</v>
      </c>
      <c r="R405" s="342" t="n">
        <v>-4.40394892876583</v>
      </c>
      <c r="S405" s="342" t="n">
        <v>-4.49290420953714</v>
      </c>
      <c r="T405" s="342" t="n">
        <v>-4.58755714086622</v>
      </c>
      <c r="U405" s="342" t="n">
        <v>-4.70876766519016</v>
      </c>
      <c r="V405" s="342" t="n">
        <v>-4.82804604136096</v>
      </c>
      <c r="W405" s="342" t="n">
        <v>-5.0302803349997</v>
      </c>
      <c r="X405" s="342" t="n">
        <v>-5.1529331663262</v>
      </c>
      <c r="Y405" s="342" t="n">
        <v>-5.22734505803869</v>
      </c>
      <c r="Z405" s="342" t="n">
        <v>-5.28527656767593</v>
      </c>
      <c r="AA405" s="342" t="n">
        <v>-5.3377201884594</v>
      </c>
      <c r="AB405" s="342" t="n">
        <v>-5.39429279981051</v>
      </c>
    </row>
    <row r="406" customFormat="false" ht="15" hidden="false" customHeight="false" outlineLevel="0" collapsed="false">
      <c r="A406" s="62" t="s">
        <v>365</v>
      </c>
      <c r="B406" s="62" t="s">
        <v>393</v>
      </c>
      <c r="C406" s="62" t="s">
        <v>396</v>
      </c>
      <c r="D406" s="62" t="s">
        <v>395</v>
      </c>
      <c r="E406" s="342" t="n">
        <v>-0.683826416743511</v>
      </c>
      <c r="F406" s="342" t="n">
        <v>-0.691990096024482</v>
      </c>
      <c r="G406" s="342" t="n">
        <v>-0.691626002159766</v>
      </c>
      <c r="H406" s="342" t="n">
        <v>-0.692274361138725</v>
      </c>
      <c r="I406" s="342" t="n">
        <v>-0.694091273125521</v>
      </c>
      <c r="J406" s="342" t="n">
        <v>-0.696785978524009</v>
      </c>
      <c r="K406" s="342" t="n">
        <v>-0.701928626569174</v>
      </c>
      <c r="L406" s="342" t="n">
        <v>-0.711390051834809</v>
      </c>
      <c r="M406" s="342" t="n">
        <v>-0.729810703667172</v>
      </c>
      <c r="N406" s="342" t="n">
        <v>-0.7668317731836</v>
      </c>
      <c r="O406" s="342" t="n">
        <v>-0.805868135785622</v>
      </c>
      <c r="P406" s="342" t="n">
        <v>-0.845298558392407</v>
      </c>
      <c r="Q406" s="342" t="n">
        <v>-0.889656392294672</v>
      </c>
      <c r="R406" s="342" t="n">
        <v>-0.914893921845809</v>
      </c>
      <c r="S406" s="342" t="n">
        <v>-0.933373846797293</v>
      </c>
      <c r="T406" s="342" t="n">
        <v>-0.953037424408792</v>
      </c>
      <c r="U406" s="342" t="n">
        <v>-0.978218182351593</v>
      </c>
      <c r="V406" s="342" t="n">
        <v>-1.00299754812796</v>
      </c>
      <c r="W406" s="342" t="n">
        <v>-1.04501050718621</v>
      </c>
      <c r="X406" s="342" t="n">
        <v>-1.0704908957404</v>
      </c>
      <c r="Y406" s="342" t="n">
        <v>-1.08594951902191</v>
      </c>
      <c r="Z406" s="342" t="n">
        <v>-1.09798444197578</v>
      </c>
      <c r="AA406" s="342" t="n">
        <v>-1.10887928900295</v>
      </c>
      <c r="AB406" s="342" t="n">
        <v>-1.12063190900497</v>
      </c>
    </row>
    <row r="407" customFormat="false" ht="15" hidden="false" customHeight="false" outlineLevel="0" collapsed="false">
      <c r="A407" s="62" t="s">
        <v>365</v>
      </c>
      <c r="B407" s="62" t="s">
        <v>397</v>
      </c>
      <c r="C407" s="62" t="s">
        <v>399</v>
      </c>
      <c r="D407" s="62" t="s">
        <v>395</v>
      </c>
      <c r="E407" s="342" t="n">
        <v>-0.462075651034593</v>
      </c>
      <c r="F407" s="342" t="n">
        <v>-0.46759201794618</v>
      </c>
      <c r="G407" s="342" t="n">
        <v>-0.467345992192484</v>
      </c>
      <c r="H407" s="342" t="n">
        <v>-0.467784101762356</v>
      </c>
      <c r="I407" s="342" t="n">
        <v>-0.469011826764805</v>
      </c>
      <c r="J407" s="342" t="n">
        <v>-0.470832694927931</v>
      </c>
      <c r="K407" s="342" t="n">
        <v>-0.474307688559835</v>
      </c>
      <c r="L407" s="342" t="n">
        <v>-0.480700969270096</v>
      </c>
      <c r="M407" s="342" t="n">
        <v>-0.493148184644511</v>
      </c>
      <c r="N407" s="342" t="n">
        <v>-0.518164086896817</v>
      </c>
      <c r="O407" s="342" t="n">
        <v>-0.544541764362467</v>
      </c>
      <c r="P407" s="342" t="n">
        <v>-0.57118571632233</v>
      </c>
      <c r="Q407" s="342" t="n">
        <v>-0.601159221991331</v>
      </c>
      <c r="R407" s="342" t="n">
        <v>-0.618212742610468</v>
      </c>
      <c r="S407" s="342" t="n">
        <v>-0.630700010057216</v>
      </c>
      <c r="T407" s="342" t="n">
        <v>-0.643987096083772</v>
      </c>
      <c r="U407" s="342" t="n">
        <v>-0.661002254953144</v>
      </c>
      <c r="V407" s="342" t="n">
        <v>-0.677746184835033</v>
      </c>
      <c r="W407" s="342" t="n">
        <v>-0.706135210080913</v>
      </c>
      <c r="X407" s="342" t="n">
        <v>-0.723352835550639</v>
      </c>
      <c r="Y407" s="342" t="n">
        <v>-0.733798546979746</v>
      </c>
      <c r="Z407" s="342" t="n">
        <v>-0.741930793296789</v>
      </c>
      <c r="AA407" s="342" t="n">
        <v>-0.749292666733877</v>
      </c>
      <c r="AB407" s="342" t="n">
        <v>-0.75723415510845</v>
      </c>
    </row>
    <row r="408" customFormat="false" ht="15" hidden="false" customHeight="false" outlineLevel="0" collapsed="false">
      <c r="A408" s="62" t="s">
        <v>365</v>
      </c>
      <c r="B408" s="62" t="s">
        <v>403</v>
      </c>
      <c r="C408" s="62" t="s">
        <v>404</v>
      </c>
      <c r="D408" s="62" t="s">
        <v>387</v>
      </c>
      <c r="E408" s="342" t="n">
        <v>-0.0140716807691687</v>
      </c>
      <c r="F408" s="342" t="n">
        <v>-0.014239671776727</v>
      </c>
      <c r="G408" s="342" t="n">
        <v>-0.0142321795060149</v>
      </c>
      <c r="H408" s="342" t="n">
        <v>-0.0142455213429963</v>
      </c>
      <c r="I408" s="342" t="n">
        <v>-0.0142829094941964</v>
      </c>
      <c r="J408" s="342" t="n">
        <v>-0.01433836075084</v>
      </c>
      <c r="K408" s="342" t="n">
        <v>-0.0144441854160297</v>
      </c>
      <c r="L408" s="342" t="n">
        <v>-0.0146388812521358</v>
      </c>
      <c r="M408" s="342" t="n">
        <v>-0.0150179387523994</v>
      </c>
      <c r="N408" s="342" t="n">
        <v>-0.015779752948536</v>
      </c>
      <c r="O408" s="342" t="n">
        <v>-0.0165830375533353</v>
      </c>
      <c r="P408" s="342" t="n">
        <v>-0.017394431067728</v>
      </c>
      <c r="Q408" s="342" t="n">
        <v>-0.0183072201367099</v>
      </c>
      <c r="R408" s="342" t="n">
        <v>-0.0188265543574281</v>
      </c>
      <c r="S408" s="342" t="n">
        <v>-0.0192068315713355</v>
      </c>
      <c r="T408" s="342" t="n">
        <v>-0.019611465817913</v>
      </c>
      <c r="U408" s="342" t="n">
        <v>-0.0201296318007134</v>
      </c>
      <c r="V408" s="342" t="n">
        <v>-0.0206395379937615</v>
      </c>
      <c r="W408" s="342" t="n">
        <v>-0.0215040745684835</v>
      </c>
      <c r="X408" s="342" t="n">
        <v>-0.0220284063065239</v>
      </c>
      <c r="Y408" s="342" t="n">
        <v>-0.0223465116131077</v>
      </c>
      <c r="Z408" s="342" t="n">
        <v>-0.022594164511185</v>
      </c>
      <c r="AA408" s="342" t="n">
        <v>-0.0228183570922868</v>
      </c>
      <c r="AB408" s="342" t="n">
        <v>-0.0230602008011878</v>
      </c>
    </row>
    <row r="409" customFormat="false" ht="15" hidden="false" customHeight="false" outlineLevel="0" collapsed="false">
      <c r="A409" s="62" t="s">
        <v>365</v>
      </c>
      <c r="B409" s="62" t="s">
        <v>405</v>
      </c>
      <c r="C409" s="62" t="s">
        <v>406</v>
      </c>
      <c r="D409" s="62" t="s">
        <v>391</v>
      </c>
      <c r="E409" s="342" t="n">
        <v>-3.42265599470527</v>
      </c>
      <c r="F409" s="342" t="n">
        <v>-3.46351646038153</v>
      </c>
      <c r="G409" s="342" t="n">
        <v>-3.46169411480055</v>
      </c>
      <c r="H409" s="342" t="n">
        <v>-3.46493925083467</v>
      </c>
      <c r="I409" s="342" t="n">
        <v>-3.47403317372386</v>
      </c>
      <c r="J409" s="342" t="n">
        <v>-3.48752058713796</v>
      </c>
      <c r="K409" s="342" t="n">
        <v>-3.51326032858326</v>
      </c>
      <c r="L409" s="342" t="n">
        <v>-3.56061621175913</v>
      </c>
      <c r="M409" s="342" t="n">
        <v>-3.65281439667374</v>
      </c>
      <c r="N409" s="342" t="n">
        <v>-3.83811052213526</v>
      </c>
      <c r="O409" s="342" t="n">
        <v>-4.03349349828227</v>
      </c>
      <c r="P409" s="342" t="n">
        <v>-4.23084880513275</v>
      </c>
      <c r="Q409" s="342" t="n">
        <v>-4.45286656051682</v>
      </c>
      <c r="R409" s="342" t="n">
        <v>-4.57918426292601</v>
      </c>
      <c r="S409" s="342" t="n">
        <v>-4.67167911888392</v>
      </c>
      <c r="T409" s="342" t="n">
        <v>-4.77009833776968</v>
      </c>
      <c r="U409" s="342" t="n">
        <v>-4.89613188958036</v>
      </c>
      <c r="V409" s="342" t="n">
        <v>-5.02015641209492</v>
      </c>
      <c r="W409" s="342" t="n">
        <v>-5.23043770959262</v>
      </c>
      <c r="X409" s="342" t="n">
        <v>-5.35797095852406</v>
      </c>
      <c r="Y409" s="342" t="n">
        <v>-5.43534373668656</v>
      </c>
      <c r="Z409" s="342" t="n">
        <v>-5.49558037011472</v>
      </c>
      <c r="AA409" s="342" t="n">
        <v>-5.5501107488423</v>
      </c>
      <c r="AB409" s="342" t="n">
        <v>-5.60893441274075</v>
      </c>
    </row>
    <row r="410" customFormat="false" ht="15" hidden="false" customHeight="false" outlineLevel="0" collapsed="false">
      <c r="A410" s="62" t="s">
        <v>365</v>
      </c>
      <c r="B410" s="62" t="s">
        <v>407</v>
      </c>
      <c r="C410" s="62" t="s">
        <v>410</v>
      </c>
      <c r="D410" s="62" t="s">
        <v>409</v>
      </c>
      <c r="E410" s="342" t="n">
        <v>-0.848040077923239</v>
      </c>
      <c r="F410" s="342" t="n">
        <v>-0.858164178197903</v>
      </c>
      <c r="G410" s="342" t="n">
        <v>-0.857712651053228</v>
      </c>
      <c r="H410" s="342" t="n">
        <v>-0.858516706564357</v>
      </c>
      <c r="I410" s="342" t="n">
        <v>-0.860769930694246</v>
      </c>
      <c r="J410" s="342" t="n">
        <v>-0.864111741013592</v>
      </c>
      <c r="K410" s="342" t="n">
        <v>-0.870489341442839</v>
      </c>
      <c r="L410" s="342" t="n">
        <v>-0.882222827636226</v>
      </c>
      <c r="M410" s="342" t="n">
        <v>-0.905067003632974</v>
      </c>
      <c r="N410" s="342" t="n">
        <v>-0.950978290340824</v>
      </c>
      <c r="O410" s="342" t="n">
        <v>-0.999388821394167</v>
      </c>
      <c r="P410" s="342" t="n">
        <v>-1.04828804178294</v>
      </c>
      <c r="Q410" s="342" t="n">
        <v>-1.10329793902868</v>
      </c>
      <c r="R410" s="342" t="n">
        <v>-1.13459599362718</v>
      </c>
      <c r="S410" s="342" t="n">
        <v>-1.15751367655394</v>
      </c>
      <c r="T410" s="342" t="n">
        <v>-1.18189925377296</v>
      </c>
      <c r="U410" s="342" t="n">
        <v>-1.21312690366352</v>
      </c>
      <c r="V410" s="342" t="n">
        <v>-1.24385677131611</v>
      </c>
      <c r="W410" s="342" t="n">
        <v>-1.29595869689426</v>
      </c>
      <c r="X410" s="342" t="n">
        <v>-1.3275579305096</v>
      </c>
      <c r="Y410" s="342" t="n">
        <v>-1.34672877821488</v>
      </c>
      <c r="Z410" s="342" t="n">
        <v>-1.36165376027129</v>
      </c>
      <c r="AA410" s="342" t="n">
        <v>-1.37516488925909</v>
      </c>
      <c r="AB410" s="342" t="n">
        <v>-1.38973977630393</v>
      </c>
    </row>
    <row r="411" customFormat="false" ht="15" hidden="false" customHeight="false" outlineLevel="0" collapsed="false">
      <c r="A411" s="62" t="s">
        <v>365</v>
      </c>
      <c r="B411" s="62" t="s">
        <v>419</v>
      </c>
      <c r="C411" s="62" t="s">
        <v>421</v>
      </c>
      <c r="D411" s="62" t="s">
        <v>420</v>
      </c>
      <c r="E411" s="342" t="n">
        <v>-2.68444080289827</v>
      </c>
      <c r="F411" s="342" t="n">
        <v>-2.71648828340944</v>
      </c>
      <c r="G411" s="342" t="n">
        <v>-2.71505899024001</v>
      </c>
      <c r="H411" s="342" t="n">
        <v>-2.71760419945601</v>
      </c>
      <c r="I411" s="342" t="n">
        <v>-2.7247367005604</v>
      </c>
      <c r="J411" s="342" t="n">
        <v>-2.73531508265617</v>
      </c>
      <c r="K411" s="342" t="n">
        <v>-2.75550315072339</v>
      </c>
      <c r="L411" s="342" t="n">
        <v>-2.79264508530614</v>
      </c>
      <c r="M411" s="342" t="n">
        <v>-2.86495751457769</v>
      </c>
      <c r="N411" s="342" t="n">
        <v>-3.01028806505583</v>
      </c>
      <c r="O411" s="342" t="n">
        <v>-3.16352988490922</v>
      </c>
      <c r="P411" s="342" t="n">
        <v>-3.31831863352944</v>
      </c>
      <c r="Q411" s="342" t="n">
        <v>-3.49245051311152</v>
      </c>
      <c r="R411" s="342" t="n">
        <v>-3.59152339539947</v>
      </c>
      <c r="S411" s="342" t="n">
        <v>-3.66406850825209</v>
      </c>
      <c r="T411" s="342" t="n">
        <v>-3.74126018844871</v>
      </c>
      <c r="U411" s="342" t="n">
        <v>-3.84011020712957</v>
      </c>
      <c r="V411" s="342" t="n">
        <v>-3.93738451378297</v>
      </c>
      <c r="W411" s="342" t="n">
        <v>-4.10231131214146</v>
      </c>
      <c r="X411" s="342" t="n">
        <v>-4.20233756593014</v>
      </c>
      <c r="Y411" s="342" t="n">
        <v>-4.26302220471777</v>
      </c>
      <c r="Z411" s="342" t="n">
        <v>-4.31026670631358</v>
      </c>
      <c r="AA411" s="342" t="n">
        <v>-4.35303570614303</v>
      </c>
      <c r="AB411" s="342" t="n">
        <v>-4.39917199439089</v>
      </c>
    </row>
    <row r="412" customFormat="false" ht="15" hidden="false" customHeight="false" outlineLevel="0" collapsed="false">
      <c r="A412" s="62" t="s">
        <v>365</v>
      </c>
      <c r="B412" s="62" t="s">
        <v>429</v>
      </c>
      <c r="C412" s="62" t="s">
        <v>431</v>
      </c>
      <c r="D412" s="62" t="s">
        <v>430</v>
      </c>
      <c r="E412" s="342" t="n">
        <v>-3.35833198584592</v>
      </c>
      <c r="F412" s="342" t="n">
        <v>-3.3984245364994</v>
      </c>
      <c r="G412" s="342" t="n">
        <v>-3.3966364393423</v>
      </c>
      <c r="H412" s="342" t="n">
        <v>-3.39982058760571</v>
      </c>
      <c r="I412" s="342" t="n">
        <v>-3.40874360299576</v>
      </c>
      <c r="J412" s="342" t="n">
        <v>-3.42197753943137</v>
      </c>
      <c r="K412" s="342" t="n">
        <v>-3.44723353861355</v>
      </c>
      <c r="L412" s="342" t="n">
        <v>-3.49369943452407</v>
      </c>
      <c r="M412" s="342" t="n">
        <v>-3.58416488413825</v>
      </c>
      <c r="N412" s="342" t="n">
        <v>-3.76597862935641</v>
      </c>
      <c r="O412" s="342" t="n">
        <v>-3.95768965707855</v>
      </c>
      <c r="P412" s="342" t="n">
        <v>-4.15133594832069</v>
      </c>
      <c r="Q412" s="342" t="n">
        <v>-4.36918119203946</v>
      </c>
      <c r="R412" s="342" t="n">
        <v>-4.49312493077207</v>
      </c>
      <c r="S412" s="342" t="n">
        <v>-4.58388147591425</v>
      </c>
      <c r="T412" s="342" t="n">
        <v>-4.6804510439098</v>
      </c>
      <c r="U412" s="342" t="n">
        <v>-4.80411597225501</v>
      </c>
      <c r="V412" s="342" t="n">
        <v>-4.92580962818604</v>
      </c>
      <c r="W412" s="342" t="n">
        <v>-5.13213898424875</v>
      </c>
      <c r="X412" s="342" t="n">
        <v>-5.25727542501518</v>
      </c>
      <c r="Y412" s="342" t="n">
        <v>-5.33319409055996</v>
      </c>
      <c r="Z412" s="342" t="n">
        <v>-5.39229866112574</v>
      </c>
      <c r="AA412" s="342" t="n">
        <v>-5.44580421802788</v>
      </c>
      <c r="AB412" s="342" t="n">
        <v>-5.50352237384033</v>
      </c>
    </row>
    <row r="413" customFormat="false" ht="15" hidden="false" customHeight="false" outlineLevel="0" collapsed="false">
      <c r="A413" s="62" t="s">
        <v>365</v>
      </c>
      <c r="B413" s="62" t="s">
        <v>432</v>
      </c>
      <c r="C413" s="62" t="s">
        <v>433</v>
      </c>
      <c r="D413" s="62" t="s">
        <v>430</v>
      </c>
      <c r="E413" s="342" t="n">
        <v>-3.59989675554226</v>
      </c>
      <c r="F413" s="342" t="n">
        <v>-3.64287316276678</v>
      </c>
      <c r="G413" s="342" t="n">
        <v>-3.64095644780782</v>
      </c>
      <c r="H413" s="342" t="n">
        <v>-3.64436963180837</v>
      </c>
      <c r="I413" s="342" t="n">
        <v>-3.65393447956245</v>
      </c>
      <c r="J413" s="342" t="n">
        <v>-3.66812033284867</v>
      </c>
      <c r="K413" s="342" t="n">
        <v>-3.69519299567566</v>
      </c>
      <c r="L413" s="342" t="n">
        <v>-3.74500118278659</v>
      </c>
      <c r="M413" s="342" t="n">
        <v>-3.84197381084342</v>
      </c>
      <c r="N413" s="342" t="n">
        <v>-4.03686541604574</v>
      </c>
      <c r="O413" s="342" t="n">
        <v>-4.24236621513507</v>
      </c>
      <c r="P413" s="342" t="n">
        <v>-4.44994148122057</v>
      </c>
      <c r="Q413" s="342" t="n">
        <v>-4.68345633007371</v>
      </c>
      <c r="R413" s="342" t="n">
        <v>-4.81631534008636</v>
      </c>
      <c r="S413" s="342" t="n">
        <v>-4.91360000216818</v>
      </c>
      <c r="T413" s="342" t="n">
        <v>-5.01711581775057</v>
      </c>
      <c r="U413" s="342" t="n">
        <v>-5.14967596254881</v>
      </c>
      <c r="V413" s="342" t="n">
        <v>-5.28012304133749</v>
      </c>
      <c r="W413" s="342" t="n">
        <v>-5.50129366490709</v>
      </c>
      <c r="X413" s="342" t="n">
        <v>-5.63543116799307</v>
      </c>
      <c r="Y413" s="342" t="n">
        <v>-5.71681066201917</v>
      </c>
      <c r="Z413" s="342" t="n">
        <v>-5.78016662346497</v>
      </c>
      <c r="AA413" s="342" t="n">
        <v>-5.83752083427774</v>
      </c>
      <c r="AB413" s="342" t="n">
        <v>-5.89939065617767</v>
      </c>
    </row>
    <row r="414" customFormat="false" ht="15" hidden="false" customHeight="false" outlineLevel="0" collapsed="false">
      <c r="A414" s="62" t="s">
        <v>365</v>
      </c>
      <c r="B414" s="62" t="s">
        <v>438</v>
      </c>
      <c r="C414" s="62" t="s">
        <v>440</v>
      </c>
      <c r="D414" s="62" t="s">
        <v>439</v>
      </c>
      <c r="E414" s="342" t="n">
        <v>-1.93786867519452</v>
      </c>
      <c r="F414" s="342" t="n">
        <v>-1.96100340349044</v>
      </c>
      <c r="G414" s="342" t="n">
        <v>-1.95997161226683</v>
      </c>
      <c r="H414" s="342" t="n">
        <v>-1.96180897117085</v>
      </c>
      <c r="I414" s="342" t="n">
        <v>-1.96695784629264</v>
      </c>
      <c r="J414" s="342" t="n">
        <v>-1.97459426549604</v>
      </c>
      <c r="K414" s="342" t="n">
        <v>-1.98916781268618</v>
      </c>
      <c r="L414" s="342" t="n">
        <v>-2.01598017207452</v>
      </c>
      <c r="M414" s="342" t="n">
        <v>-2.06818172979233</v>
      </c>
      <c r="N414" s="342" t="n">
        <v>-2.17309427657537</v>
      </c>
      <c r="O414" s="342" t="n">
        <v>-2.28371788284118</v>
      </c>
      <c r="P414" s="342" t="n">
        <v>-2.39545820019138</v>
      </c>
      <c r="Q414" s="342" t="n">
        <v>-2.52116211380741</v>
      </c>
      <c r="R414" s="342" t="n">
        <v>-2.59268175206495</v>
      </c>
      <c r="S414" s="342" t="n">
        <v>-2.64505128153409</v>
      </c>
      <c r="T414" s="342" t="n">
        <v>-2.70077511752896</v>
      </c>
      <c r="U414" s="342" t="n">
        <v>-2.77213387296779</v>
      </c>
      <c r="V414" s="342" t="n">
        <v>-2.84235513899883</v>
      </c>
      <c r="W414" s="342" t="n">
        <v>-2.96141400440349</v>
      </c>
      <c r="X414" s="342" t="n">
        <v>-3.03362187119826</v>
      </c>
      <c r="Y414" s="342" t="n">
        <v>-3.07742945318893</v>
      </c>
      <c r="Z414" s="342" t="n">
        <v>-3.11153474603757</v>
      </c>
      <c r="AA414" s="342" t="n">
        <v>-3.14240922274401</v>
      </c>
      <c r="AB414" s="342" t="n">
        <v>-3.17571450840676</v>
      </c>
    </row>
    <row r="415" customFormat="false" ht="15" hidden="false" customHeight="false" outlineLevel="0" collapsed="false">
      <c r="A415" s="62" t="s">
        <v>365</v>
      </c>
      <c r="B415" s="62" t="s">
        <v>441</v>
      </c>
      <c r="C415" s="62" t="s">
        <v>443</v>
      </c>
      <c r="D415" s="62" t="s">
        <v>439</v>
      </c>
      <c r="E415" s="342" t="n">
        <v>-6.89982324826561</v>
      </c>
      <c r="F415" s="342" t="n">
        <v>-6.98219494774232</v>
      </c>
      <c r="G415" s="342" t="n">
        <v>-6.97852123281875</v>
      </c>
      <c r="H415" s="342" t="n">
        <v>-6.98506318885717</v>
      </c>
      <c r="I415" s="342" t="n">
        <v>-7.00339586987035</v>
      </c>
      <c r="J415" s="342" t="n">
        <v>-7.03058550528143</v>
      </c>
      <c r="K415" s="342" t="n">
        <v>-7.08247493463201</v>
      </c>
      <c r="L415" s="342" t="n">
        <v>-7.17794091899751</v>
      </c>
      <c r="M415" s="342" t="n">
        <v>-7.36380569205851</v>
      </c>
      <c r="N415" s="342" t="n">
        <v>-7.73734907948941</v>
      </c>
      <c r="O415" s="342" t="n">
        <v>-8.13122681748586</v>
      </c>
      <c r="P415" s="342" t="n">
        <v>-8.52908062940328</v>
      </c>
      <c r="Q415" s="342" t="n">
        <v>-8.97665212723905</v>
      </c>
      <c r="R415" s="342" t="n">
        <v>-9.23129934305586</v>
      </c>
      <c r="S415" s="342" t="n">
        <v>-9.41776218316325</v>
      </c>
      <c r="T415" s="342" t="n">
        <v>-9.61616810406055</v>
      </c>
      <c r="U415" s="342" t="n">
        <v>-9.87024249312858</v>
      </c>
      <c r="V415" s="342" t="n">
        <v>-10.1202668266067</v>
      </c>
      <c r="W415" s="342" t="n">
        <v>-10.5441784868479</v>
      </c>
      <c r="X415" s="342" t="n">
        <v>-10.8012761552274</v>
      </c>
      <c r="Y415" s="342" t="n">
        <v>-10.9572539965222</v>
      </c>
      <c r="Z415" s="342" t="n">
        <v>-11.0786866278961</v>
      </c>
      <c r="AA415" s="342" t="n">
        <v>-11.1886158686563</v>
      </c>
      <c r="AB415" s="342" t="n">
        <v>-11.3072000571761</v>
      </c>
    </row>
    <row r="416" customFormat="false" ht="15" hidden="false" customHeight="false" outlineLevel="0" collapsed="false">
      <c r="A416" s="62" t="s">
        <v>365</v>
      </c>
      <c r="B416" s="62" t="s">
        <v>444</v>
      </c>
      <c r="C416" s="62" t="s">
        <v>447</v>
      </c>
      <c r="D416" s="62" t="s">
        <v>446</v>
      </c>
      <c r="E416" s="342" t="n">
        <v>-5.81410627525327</v>
      </c>
      <c r="F416" s="342" t="n">
        <v>-5.88351643223827</v>
      </c>
      <c r="G416" s="342" t="n">
        <v>-5.88042079221647</v>
      </c>
      <c r="H416" s="342" t="n">
        <v>-5.88593334323217</v>
      </c>
      <c r="I416" s="342" t="n">
        <v>-5.9013812977501</v>
      </c>
      <c r="J416" s="342" t="n">
        <v>-5.92429252665805</v>
      </c>
      <c r="K416" s="342" t="n">
        <v>-5.96801693030598</v>
      </c>
      <c r="L416" s="342" t="n">
        <v>-6.0484609299276</v>
      </c>
      <c r="M416" s="342" t="n">
        <v>-6.20507907861338</v>
      </c>
      <c r="N416" s="342" t="n">
        <v>-6.51984380153397</v>
      </c>
      <c r="O416" s="342" t="n">
        <v>-6.85174317718006</v>
      </c>
      <c r="P416" s="342" t="n">
        <v>-7.18699297435188</v>
      </c>
      <c r="Q416" s="342" t="n">
        <v>-7.56413716494337</v>
      </c>
      <c r="R416" s="342" t="n">
        <v>-7.77871454209987</v>
      </c>
      <c r="S416" s="342" t="n">
        <v>-7.93583664940058</v>
      </c>
      <c r="T416" s="342" t="n">
        <v>-8.10302254217346</v>
      </c>
      <c r="U416" s="342" t="n">
        <v>-8.31711722934286</v>
      </c>
      <c r="V416" s="342" t="n">
        <v>-8.52779915465254</v>
      </c>
      <c r="W416" s="342" t="n">
        <v>-8.88500648522889</v>
      </c>
      <c r="X416" s="342" t="n">
        <v>-9.10164872565935</v>
      </c>
      <c r="Y416" s="342" t="n">
        <v>-9.23308278030705</v>
      </c>
      <c r="Z416" s="342" t="n">
        <v>-9.33540746293848</v>
      </c>
      <c r="AA416" s="342" t="n">
        <v>-9.42803886312665</v>
      </c>
      <c r="AB416" s="342" t="n">
        <v>-9.52796331768312</v>
      </c>
    </row>
    <row r="417" customFormat="false" ht="15" hidden="false" customHeight="false" outlineLevel="0" collapsed="false">
      <c r="A417" s="62" t="s">
        <v>365</v>
      </c>
      <c r="B417" s="62" t="s">
        <v>452</v>
      </c>
      <c r="C417" s="62" t="s">
        <v>454</v>
      </c>
      <c r="D417" s="62" t="s">
        <v>453</v>
      </c>
      <c r="E417" s="342" t="n">
        <v>-5.02055474773029</v>
      </c>
      <c r="F417" s="342" t="n">
        <v>-5.08049130146598</v>
      </c>
      <c r="G417" s="342" t="n">
        <v>-5.07781817691805</v>
      </c>
      <c r="H417" s="342" t="n">
        <v>-5.08257833486215</v>
      </c>
      <c r="I417" s="342" t="n">
        <v>-5.09591784014911</v>
      </c>
      <c r="J417" s="342" t="n">
        <v>-5.11570197783502</v>
      </c>
      <c r="K417" s="342" t="n">
        <v>-5.15345855673704</v>
      </c>
      <c r="L417" s="342" t="n">
        <v>-5.22292297398474</v>
      </c>
      <c r="M417" s="342" t="n">
        <v>-5.35816473819396</v>
      </c>
      <c r="N417" s="342" t="n">
        <v>-5.62996808152176</v>
      </c>
      <c r="O417" s="342" t="n">
        <v>-5.91656741550042</v>
      </c>
      <c r="P417" s="342" t="n">
        <v>-6.20605988109752</v>
      </c>
      <c r="Q417" s="342" t="n">
        <v>-6.53172868847935</v>
      </c>
      <c r="R417" s="342" t="n">
        <v>-6.71701898394985</v>
      </c>
      <c r="S417" s="342" t="n">
        <v>-6.85269592283546</v>
      </c>
      <c r="T417" s="342" t="n">
        <v>-6.99706306852852</v>
      </c>
      <c r="U417" s="342" t="n">
        <v>-7.18193655505339</v>
      </c>
      <c r="V417" s="342" t="n">
        <v>-7.36386307828819</v>
      </c>
      <c r="W417" s="342" t="n">
        <v>-7.6723161533691</v>
      </c>
      <c r="X417" s="342" t="n">
        <v>-7.85938948455012</v>
      </c>
      <c r="Y417" s="342" t="n">
        <v>-7.97288446311348</v>
      </c>
      <c r="Z417" s="342" t="n">
        <v>-8.06124312855133</v>
      </c>
      <c r="AA417" s="342" t="n">
        <v>-8.1412315212615</v>
      </c>
      <c r="AB417" s="342" t="n">
        <v>-8.22751755921597</v>
      </c>
    </row>
    <row r="418" customFormat="false" ht="15" hidden="false" customHeight="false" outlineLevel="0" collapsed="false">
      <c r="A418" s="62" t="s">
        <v>365</v>
      </c>
      <c r="B418" s="62" t="s">
        <v>455</v>
      </c>
      <c r="C418" s="62" t="s">
        <v>458</v>
      </c>
      <c r="D418" s="62" t="s">
        <v>457</v>
      </c>
      <c r="E418" s="342" t="n">
        <v>-4.36311803277541</v>
      </c>
      <c r="F418" s="342" t="n">
        <v>-4.41520595364607</v>
      </c>
      <c r="G418" s="342" t="n">
        <v>-4.41288287213317</v>
      </c>
      <c r="H418" s="342" t="n">
        <v>-4.41701969206809</v>
      </c>
      <c r="I418" s="342" t="n">
        <v>-4.42861240223466</v>
      </c>
      <c r="J418" s="342" t="n">
        <v>-4.44580582651499</v>
      </c>
      <c r="K418" s="342" t="n">
        <v>-4.47861821847979</v>
      </c>
      <c r="L418" s="342" t="n">
        <v>-4.53898633849018</v>
      </c>
      <c r="M418" s="342" t="n">
        <v>-4.65651832645871</v>
      </c>
      <c r="N418" s="342" t="n">
        <v>-4.89272928883858</v>
      </c>
      <c r="O418" s="342" t="n">
        <v>-5.1417987214205</v>
      </c>
      <c r="P418" s="342" t="n">
        <v>-5.39338243287596</v>
      </c>
      <c r="Q418" s="342" t="n">
        <v>-5.67640522967795</v>
      </c>
      <c r="R418" s="342" t="n">
        <v>-5.83743194287755</v>
      </c>
      <c r="S418" s="342" t="n">
        <v>-5.95534211982586</v>
      </c>
      <c r="T418" s="342" t="n">
        <v>-6.08080452953237</v>
      </c>
      <c r="U418" s="342" t="n">
        <v>-6.24146901450853</v>
      </c>
      <c r="V418" s="342" t="n">
        <v>-6.39957243814409</v>
      </c>
      <c r="W418" s="342" t="n">
        <v>-6.66763388588728</v>
      </c>
      <c r="X418" s="342" t="n">
        <v>-6.83021014802171</v>
      </c>
      <c r="Y418" s="342" t="n">
        <v>-6.92884307057338</v>
      </c>
      <c r="Z418" s="342" t="n">
        <v>-7.00563125552408</v>
      </c>
      <c r="AA418" s="342" t="n">
        <v>-7.07514524674273</v>
      </c>
      <c r="AB418" s="342" t="n">
        <v>-7.15013221274406</v>
      </c>
    </row>
    <row r="419" customFormat="false" ht="15" hidden="false" customHeight="false" outlineLevel="0" collapsed="false">
      <c r="A419" s="62" t="s">
        <v>365</v>
      </c>
      <c r="B419" s="62" t="s">
        <v>459</v>
      </c>
      <c r="C419" s="62" t="s">
        <v>462</v>
      </c>
      <c r="D419" s="62" t="s">
        <v>461</v>
      </c>
      <c r="E419" s="342" t="n">
        <v>-7.47765177966917</v>
      </c>
      <c r="F419" s="342" t="n">
        <v>-7.56692173094528</v>
      </c>
      <c r="G419" s="342" t="n">
        <v>-7.56294035925679</v>
      </c>
      <c r="H419" s="342" t="n">
        <v>-7.57003017409015</v>
      </c>
      <c r="I419" s="342" t="n">
        <v>-7.58989813300328</v>
      </c>
      <c r="J419" s="342" t="n">
        <v>-7.61936477559754</v>
      </c>
      <c r="K419" s="342" t="n">
        <v>-7.67559970651797</v>
      </c>
      <c r="L419" s="342" t="n">
        <v>-7.77906052894816</v>
      </c>
      <c r="M419" s="342" t="n">
        <v>-7.98049062375628</v>
      </c>
      <c r="N419" s="342" t="n">
        <v>-8.38531655556671</v>
      </c>
      <c r="O419" s="342" t="n">
        <v>-8.81217974648128</v>
      </c>
      <c r="P419" s="342" t="n">
        <v>-9.24335198926014</v>
      </c>
      <c r="Q419" s="342" t="n">
        <v>-9.72840554598163</v>
      </c>
      <c r="R419" s="342" t="n">
        <v>-10.0043782974603</v>
      </c>
      <c r="S419" s="342" t="n">
        <v>-10.2064565446852</v>
      </c>
      <c r="T419" s="342" t="n">
        <v>-10.4214780509053</v>
      </c>
      <c r="U419" s="342" t="n">
        <v>-10.6968300040239</v>
      </c>
      <c r="V419" s="342" t="n">
        <v>-10.967792727984</v>
      </c>
      <c r="W419" s="342" t="n">
        <v>-11.4272050442954</v>
      </c>
      <c r="X419" s="342" t="n">
        <v>-11.705833462493</v>
      </c>
      <c r="Y419" s="342" t="n">
        <v>-11.8748737321607</v>
      </c>
      <c r="Z419" s="342" t="n">
        <v>-12.0064757891165</v>
      </c>
      <c r="AA419" s="342" t="n">
        <v>-12.1256110992877</v>
      </c>
      <c r="AB419" s="342" t="n">
        <v>-12.2541261693728</v>
      </c>
    </row>
    <row r="420" customFormat="false" ht="15" hidden="false" customHeight="false" outlineLevel="0" collapsed="false">
      <c r="A420" s="62" t="s">
        <v>365</v>
      </c>
      <c r="B420" s="62" t="s">
        <v>463</v>
      </c>
      <c r="C420" s="62" t="s">
        <v>466</v>
      </c>
      <c r="D420" s="62" t="s">
        <v>465</v>
      </c>
      <c r="E420" s="342" t="n">
        <v>-3.07316805645648</v>
      </c>
      <c r="F420" s="342" t="n">
        <v>-3.10985625360001</v>
      </c>
      <c r="G420" s="342" t="n">
        <v>-3.10821998801096</v>
      </c>
      <c r="H420" s="342" t="n">
        <v>-3.11113376269773</v>
      </c>
      <c r="I420" s="342" t="n">
        <v>-3.11929910370021</v>
      </c>
      <c r="J420" s="342" t="n">
        <v>-3.13140931522382</v>
      </c>
      <c r="K420" s="342" t="n">
        <v>-3.15452076764952</v>
      </c>
      <c r="L420" s="342" t="n">
        <v>-3.19704113419716</v>
      </c>
      <c r="M420" s="342" t="n">
        <v>-3.2798249480485</v>
      </c>
      <c r="N420" s="342" t="n">
        <v>-3.44620045719532</v>
      </c>
      <c r="O420" s="342" t="n">
        <v>-3.62163284712854</v>
      </c>
      <c r="P420" s="342" t="n">
        <v>-3.798836172769</v>
      </c>
      <c r="Q420" s="342" t="n">
        <v>-3.99818366047095</v>
      </c>
      <c r="R420" s="342" t="n">
        <v>-4.11160304255592</v>
      </c>
      <c r="S420" s="342" t="n">
        <v>-4.19465323432398</v>
      </c>
      <c r="T420" s="342" t="n">
        <v>-4.28302285139594</v>
      </c>
      <c r="U420" s="342" t="n">
        <v>-4.39618709754439</v>
      </c>
      <c r="V420" s="342" t="n">
        <v>-4.50754745669198</v>
      </c>
      <c r="W420" s="342" t="n">
        <v>-4.69635689805561</v>
      </c>
      <c r="X420" s="342" t="n">
        <v>-4.81086770701756</v>
      </c>
      <c r="Y420" s="342" t="n">
        <v>-4.88033993871603</v>
      </c>
      <c r="Z420" s="342" t="n">
        <v>-4.93442580009569</v>
      </c>
      <c r="AA420" s="342" t="n">
        <v>-4.98338807333358</v>
      </c>
      <c r="AB420" s="342" t="n">
        <v>-5.03620524372292</v>
      </c>
    </row>
    <row r="421" customFormat="false" ht="15" hidden="false" customHeight="false" outlineLevel="0" collapsed="false">
      <c r="A421" s="62" t="s">
        <v>365</v>
      </c>
      <c r="B421" s="62" t="s">
        <v>467</v>
      </c>
      <c r="C421" s="62" t="s">
        <v>468</v>
      </c>
      <c r="D421" s="62" t="s">
        <v>465</v>
      </c>
      <c r="E421" s="342" t="n">
        <v>-1.26341991907904</v>
      </c>
      <c r="F421" s="342" t="n">
        <v>-1.27850292079411</v>
      </c>
      <c r="G421" s="342" t="n">
        <v>-1.27783023043025</v>
      </c>
      <c r="H421" s="342" t="n">
        <v>-1.27902812163286</v>
      </c>
      <c r="I421" s="342" t="n">
        <v>-1.28238500100916</v>
      </c>
      <c r="J421" s="342" t="n">
        <v>-1.28736366868437</v>
      </c>
      <c r="K421" s="342" t="n">
        <v>-1.29686509158642</v>
      </c>
      <c r="L421" s="342" t="n">
        <v>-1.31434577506222</v>
      </c>
      <c r="M421" s="342" t="n">
        <v>-1.34837929274681</v>
      </c>
      <c r="N421" s="342" t="n">
        <v>-1.41677845883256</v>
      </c>
      <c r="O421" s="342" t="n">
        <v>-1.48890102805802</v>
      </c>
      <c r="P421" s="342" t="n">
        <v>-1.56175165230906</v>
      </c>
      <c r="Q421" s="342" t="n">
        <v>-1.64370603363614</v>
      </c>
      <c r="R421" s="342" t="n">
        <v>-1.69033423746467</v>
      </c>
      <c r="S421" s="342" t="n">
        <v>-1.72447726662399</v>
      </c>
      <c r="T421" s="342" t="n">
        <v>-1.76080718168202</v>
      </c>
      <c r="U421" s="342" t="n">
        <v>-1.80733049576214</v>
      </c>
      <c r="V421" s="342" t="n">
        <v>-1.85311220810529</v>
      </c>
      <c r="W421" s="342" t="n">
        <v>-1.93073425959962</v>
      </c>
      <c r="X421" s="342" t="n">
        <v>-1.97781116341178</v>
      </c>
      <c r="Y421" s="342" t="n">
        <v>-2.00637211411095</v>
      </c>
      <c r="Z421" s="342" t="n">
        <v>-2.02860752504594</v>
      </c>
      <c r="AA421" s="342" t="n">
        <v>-2.04873656132243</v>
      </c>
      <c r="AB421" s="342" t="n">
        <v>-2.07045039665892</v>
      </c>
    </row>
    <row r="422" customFormat="false" ht="15" hidden="false" customHeight="false" outlineLevel="0" collapsed="false">
      <c r="A422" s="62" t="s">
        <v>365</v>
      </c>
      <c r="B422" s="62" t="s">
        <v>471</v>
      </c>
      <c r="C422" s="62" t="s">
        <v>473</v>
      </c>
      <c r="D422" s="62" t="s">
        <v>472</v>
      </c>
      <c r="E422" s="342" t="n">
        <v>-13.9747635234449</v>
      </c>
      <c r="F422" s="342" t="n">
        <v>-14.1415975103156</v>
      </c>
      <c r="G422" s="342" t="n">
        <v>-14.1341568418431</v>
      </c>
      <c r="H422" s="342" t="n">
        <v>-14.1474067883023</v>
      </c>
      <c r="I422" s="342" t="n">
        <v>-14.1845374324785</v>
      </c>
      <c r="J422" s="342" t="n">
        <v>-14.2396067743278</v>
      </c>
      <c r="K422" s="342" t="n">
        <v>-14.3447025830825</v>
      </c>
      <c r="L422" s="342" t="n">
        <v>-14.5380574717568</v>
      </c>
      <c r="M422" s="342" t="n">
        <v>-14.914504252697</v>
      </c>
      <c r="N422" s="342" t="n">
        <v>-15.6710715323597</v>
      </c>
      <c r="O422" s="342" t="n">
        <v>-16.4688235975352</v>
      </c>
      <c r="P422" s="342" t="n">
        <v>-17.274628723028</v>
      </c>
      <c r="Q422" s="342" t="n">
        <v>-18.1811310517161</v>
      </c>
      <c r="R422" s="342" t="n">
        <v>-18.696888411709</v>
      </c>
      <c r="S422" s="342" t="n">
        <v>-19.0745465056415</v>
      </c>
      <c r="T422" s="342" t="n">
        <v>-19.476393875701</v>
      </c>
      <c r="U422" s="342" t="n">
        <v>-19.9909910438939</v>
      </c>
      <c r="V422" s="342" t="n">
        <v>-20.4973853107821</v>
      </c>
      <c r="W422" s="342" t="n">
        <v>-21.3559674792734</v>
      </c>
      <c r="X422" s="342" t="n">
        <v>-21.8766879367048</v>
      </c>
      <c r="Y422" s="342" t="n">
        <v>-22.1926023258943</v>
      </c>
      <c r="Z422" s="342" t="n">
        <v>-22.4385495402533</v>
      </c>
      <c r="AA422" s="342" t="n">
        <v>-22.6611980181432</v>
      </c>
      <c r="AB422" s="342" t="n">
        <v>-22.9013760535154</v>
      </c>
    </row>
    <row r="423" customFormat="false" ht="15" hidden="false" customHeight="false" outlineLevel="0" collapsed="false">
      <c r="A423" s="62" t="s">
        <v>365</v>
      </c>
      <c r="B423" s="62" t="s">
        <v>476</v>
      </c>
      <c r="C423" s="62" t="s">
        <v>478</v>
      </c>
      <c r="D423" s="62" t="s">
        <v>477</v>
      </c>
      <c r="E423" s="342" t="n">
        <v>-2.73862327314425</v>
      </c>
      <c r="F423" s="342" t="n">
        <v>-2.7713175966245</v>
      </c>
      <c r="G423" s="342" t="n">
        <v>-2.76985945475237</v>
      </c>
      <c r="H423" s="342" t="n">
        <v>-2.77245603620295</v>
      </c>
      <c r="I423" s="342" t="n">
        <v>-2.77973249895791</v>
      </c>
      <c r="J423" s="342" t="n">
        <v>-2.79052439400302</v>
      </c>
      <c r="K423" s="342" t="n">
        <v>-2.81111993590845</v>
      </c>
      <c r="L423" s="342" t="n">
        <v>-2.84901153938433</v>
      </c>
      <c r="M423" s="342" t="n">
        <v>-2.92278351510711</v>
      </c>
      <c r="N423" s="342" t="n">
        <v>-3.07104740209937</v>
      </c>
      <c r="O423" s="342" t="n">
        <v>-3.22738223869416</v>
      </c>
      <c r="P423" s="342" t="n">
        <v>-3.38529522710296</v>
      </c>
      <c r="Q423" s="342" t="n">
        <v>-3.56294176619035</v>
      </c>
      <c r="R423" s="342" t="n">
        <v>-3.66401432509287</v>
      </c>
      <c r="S423" s="342" t="n">
        <v>-3.7380236808576</v>
      </c>
      <c r="T423" s="342" t="n">
        <v>-3.81677338979189</v>
      </c>
      <c r="U423" s="342" t="n">
        <v>-3.91761858683176</v>
      </c>
      <c r="V423" s="342" t="n">
        <v>-4.01685626783868</v>
      </c>
      <c r="W423" s="342" t="n">
        <v>-4.1851119313132</v>
      </c>
      <c r="X423" s="342" t="n">
        <v>-4.28715710446634</v>
      </c>
      <c r="Y423" s="342" t="n">
        <v>-4.34906659560756</v>
      </c>
      <c r="Z423" s="342" t="n">
        <v>-4.39726467524437</v>
      </c>
      <c r="AA423" s="342" t="n">
        <v>-4.44089692005885</v>
      </c>
      <c r="AB423" s="342" t="n">
        <v>-4.48796441828628</v>
      </c>
    </row>
    <row r="424" customFormat="false" ht="15" hidden="false" customHeight="false" outlineLevel="0" collapsed="false">
      <c r="A424" s="62" t="s">
        <v>365</v>
      </c>
      <c r="B424" s="62" t="s">
        <v>481</v>
      </c>
      <c r="C424" s="62" t="s">
        <v>484</v>
      </c>
      <c r="D424" s="62" t="s">
        <v>483</v>
      </c>
      <c r="E424" s="342" t="n">
        <v>-7.35549205919934</v>
      </c>
      <c r="F424" s="342" t="n">
        <v>-7.44330363923598</v>
      </c>
      <c r="G424" s="342" t="n">
        <v>-7.43938730979162</v>
      </c>
      <c r="H424" s="342" t="n">
        <v>-7.44636130085788</v>
      </c>
      <c r="I424" s="342" t="n">
        <v>-7.46590468403805</v>
      </c>
      <c r="J424" s="342" t="n">
        <v>-7.49488994063995</v>
      </c>
      <c r="K424" s="342" t="n">
        <v>-7.55020618162345</v>
      </c>
      <c r="L424" s="342" t="n">
        <v>-7.6519768016318</v>
      </c>
      <c r="M424" s="342" t="n">
        <v>-7.85011620508373</v>
      </c>
      <c r="N424" s="342" t="n">
        <v>-8.24832864055519</v>
      </c>
      <c r="O424" s="342" t="n">
        <v>-8.66821832031714</v>
      </c>
      <c r="P424" s="342" t="n">
        <v>-9.09234665650551</v>
      </c>
      <c r="Q424" s="342" t="n">
        <v>-9.56947606689765</v>
      </c>
      <c r="R424" s="342" t="n">
        <v>-9.84094035032094</v>
      </c>
      <c r="S424" s="342" t="n">
        <v>-10.0397173175556</v>
      </c>
      <c r="T424" s="342" t="n">
        <v>-10.2512260943964</v>
      </c>
      <c r="U424" s="342" t="n">
        <v>-10.5220797212202</v>
      </c>
      <c r="V424" s="342" t="n">
        <v>-10.7886158241511</v>
      </c>
      <c r="W424" s="342" t="n">
        <v>-11.2405228858994</v>
      </c>
      <c r="X424" s="342" t="n">
        <v>-11.514599451365</v>
      </c>
      <c r="Y424" s="342" t="n">
        <v>-11.6808781706558</v>
      </c>
      <c r="Z424" s="342" t="n">
        <v>-11.8103302919146</v>
      </c>
      <c r="AA424" s="342" t="n">
        <v>-11.9275193311684</v>
      </c>
      <c r="AB424" s="342" t="n">
        <v>-12.053934896556</v>
      </c>
    </row>
    <row r="425" customFormat="false" ht="15" hidden="false" customHeight="false" outlineLevel="0" collapsed="false">
      <c r="A425" s="62" t="s">
        <v>365</v>
      </c>
      <c r="B425" s="62" t="s">
        <v>487</v>
      </c>
      <c r="C425" s="62" t="s">
        <v>489</v>
      </c>
      <c r="D425" s="62" t="s">
        <v>488</v>
      </c>
      <c r="E425" s="342" t="n">
        <v>-3.85949425664195</v>
      </c>
      <c r="F425" s="342" t="n">
        <v>-3.90556979939156</v>
      </c>
      <c r="G425" s="342" t="n">
        <v>-3.9035148653537</v>
      </c>
      <c r="H425" s="342" t="n">
        <v>-3.90717418253459</v>
      </c>
      <c r="I425" s="342" t="n">
        <v>-3.9174287752297</v>
      </c>
      <c r="J425" s="342" t="n">
        <v>-3.93263760564947</v>
      </c>
      <c r="K425" s="342" t="n">
        <v>-3.96166254547084</v>
      </c>
      <c r="L425" s="342" t="n">
        <v>-4.01506252473204</v>
      </c>
      <c r="M425" s="342" t="n">
        <v>-4.11902808998348</v>
      </c>
      <c r="N425" s="342" t="n">
        <v>-4.32797381315959</v>
      </c>
      <c r="O425" s="342" t="n">
        <v>-4.54829378555867</v>
      </c>
      <c r="P425" s="342" t="n">
        <v>-4.77083781992424</v>
      </c>
      <c r="Q425" s="342" t="n">
        <v>-5.02119200483296</v>
      </c>
      <c r="R425" s="342" t="n">
        <v>-5.16363180822385</v>
      </c>
      <c r="S425" s="342" t="n">
        <v>-5.26793190904926</v>
      </c>
      <c r="T425" s="342" t="n">
        <v>-5.37891250733913</v>
      </c>
      <c r="U425" s="342" t="n">
        <v>-5.5210318936023</v>
      </c>
      <c r="V425" s="342" t="n">
        <v>-5.6608858354148</v>
      </c>
      <c r="W425" s="342" t="n">
        <v>-5.8980056222783</v>
      </c>
      <c r="X425" s="342" t="n">
        <v>-6.04181611405522</v>
      </c>
      <c r="Y425" s="342" t="n">
        <v>-6.12906408563067</v>
      </c>
      <c r="Z425" s="342" t="n">
        <v>-6.19698880290143</v>
      </c>
      <c r="AA425" s="342" t="n">
        <v>-6.25847896838613</v>
      </c>
      <c r="AB425" s="342" t="n">
        <v>-6.32481037689516</v>
      </c>
    </row>
    <row r="426" customFormat="false" ht="15" hidden="false" customHeight="false" outlineLevel="0" collapsed="false">
      <c r="A426" s="62" t="s">
        <v>365</v>
      </c>
      <c r="B426" s="62" t="s">
        <v>490</v>
      </c>
      <c r="C426" s="62" t="s">
        <v>492</v>
      </c>
      <c r="D426" s="62" t="s">
        <v>491</v>
      </c>
      <c r="E426" s="342" t="n">
        <v>-11.1734467126217</v>
      </c>
      <c r="F426" s="342" t="n">
        <v>-11.3068379259347</v>
      </c>
      <c r="G426" s="342" t="n">
        <v>-11.3008887796365</v>
      </c>
      <c r="H426" s="342" t="n">
        <v>-11.3114827027793</v>
      </c>
      <c r="I426" s="342" t="n">
        <v>-11.341170308828</v>
      </c>
      <c r="J426" s="342" t="n">
        <v>-11.3852007037338</v>
      </c>
      <c r="K426" s="342" t="n">
        <v>-11.4692294901151</v>
      </c>
      <c r="L426" s="342" t="n">
        <v>-11.6238253472545</v>
      </c>
      <c r="M426" s="342" t="n">
        <v>-11.9248113381743</v>
      </c>
      <c r="N426" s="342" t="n">
        <v>-12.5297206212288</v>
      </c>
      <c r="O426" s="342" t="n">
        <v>-13.1675589771458</v>
      </c>
      <c r="P426" s="342" t="n">
        <v>-13.8118361139536</v>
      </c>
      <c r="Q426" s="342" t="n">
        <v>-14.5366251558198</v>
      </c>
      <c r="R426" s="342" t="n">
        <v>-14.9489961679558</v>
      </c>
      <c r="S426" s="342" t="n">
        <v>-15.2509506576375</v>
      </c>
      <c r="T426" s="342" t="n">
        <v>-15.5722455524265</v>
      </c>
      <c r="U426" s="342" t="n">
        <v>-15.9836889394737</v>
      </c>
      <c r="V426" s="342" t="n">
        <v>-16.3885737410777</v>
      </c>
      <c r="W426" s="342" t="n">
        <v>-17.0750484776233</v>
      </c>
      <c r="X426" s="342" t="n">
        <v>-17.4913877075159</v>
      </c>
      <c r="Y426" s="342" t="n">
        <v>-17.7439753514812</v>
      </c>
      <c r="Z426" s="342" t="n">
        <v>-17.9406211186276</v>
      </c>
      <c r="AA426" s="342" t="n">
        <v>-18.1186385068414</v>
      </c>
      <c r="AB426" s="342" t="n">
        <v>-18.3106715580821</v>
      </c>
    </row>
    <row r="427" customFormat="false" ht="15" hidden="false" customHeight="false" outlineLevel="0" collapsed="false">
      <c r="A427" s="62" t="s">
        <v>365</v>
      </c>
      <c r="B427" s="62" t="s">
        <v>493</v>
      </c>
      <c r="C427" s="62" t="s">
        <v>495</v>
      </c>
      <c r="D427" s="62" t="s">
        <v>494</v>
      </c>
      <c r="E427" s="342" t="n">
        <v>-11.3508896723818</v>
      </c>
      <c r="F427" s="342" t="n">
        <v>-11.486399241141</v>
      </c>
      <c r="G427" s="342" t="n">
        <v>-11.4803556178067</v>
      </c>
      <c r="H427" s="342" t="n">
        <v>-11.4911177806277</v>
      </c>
      <c r="I427" s="342" t="n">
        <v>-11.5212768487795</v>
      </c>
      <c r="J427" s="342" t="n">
        <v>-11.5660064803481</v>
      </c>
      <c r="K427" s="342" t="n">
        <v>-11.6513697087278</v>
      </c>
      <c r="L427" s="342" t="n">
        <v>-11.8084206674274</v>
      </c>
      <c r="M427" s="342" t="n">
        <v>-12.1141865482459</v>
      </c>
      <c r="N427" s="342" t="n">
        <v>-12.7287022577087</v>
      </c>
      <c r="O427" s="342" t="n">
        <v>-13.3766699791324</v>
      </c>
      <c r="P427" s="342" t="n">
        <v>-14.0311787342583</v>
      </c>
      <c r="Q427" s="342" t="n">
        <v>-14.7674779856505</v>
      </c>
      <c r="R427" s="342" t="n">
        <v>-15.186397767812</v>
      </c>
      <c r="S427" s="342" t="n">
        <v>-15.4931475279004</v>
      </c>
      <c r="T427" s="342" t="n">
        <v>-15.8195448336601</v>
      </c>
      <c r="U427" s="342" t="n">
        <v>-16.2375222593303</v>
      </c>
      <c r="V427" s="342" t="n">
        <v>-16.648836944157</v>
      </c>
      <c r="W427" s="342" t="n">
        <v>-17.3462134294813</v>
      </c>
      <c r="X427" s="342" t="n">
        <v>-17.7691644477609</v>
      </c>
      <c r="Y427" s="342" t="n">
        <v>-18.0257633785114</v>
      </c>
      <c r="Z427" s="342" t="n">
        <v>-18.2255320322518</v>
      </c>
      <c r="AA427" s="342" t="n">
        <v>-18.4063764740208</v>
      </c>
      <c r="AB427" s="342" t="n">
        <v>-18.6014591583658</v>
      </c>
    </row>
    <row r="428" customFormat="false" ht="15" hidden="false" customHeight="false" outlineLevel="0" collapsed="false">
      <c r="A428" s="62" t="s">
        <v>365</v>
      </c>
      <c r="B428" s="62" t="s">
        <v>496</v>
      </c>
      <c r="C428" s="62" t="s">
        <v>499</v>
      </c>
      <c r="D428" s="62" t="s">
        <v>498</v>
      </c>
      <c r="E428" s="342" t="n">
        <v>-4.88901169538927</v>
      </c>
      <c r="F428" s="342" t="n">
        <v>-4.94737785748074</v>
      </c>
      <c r="G428" s="342" t="n">
        <v>-4.94477477120148</v>
      </c>
      <c r="H428" s="342" t="n">
        <v>-4.94941020872382</v>
      </c>
      <c r="I428" s="342" t="n">
        <v>-4.96240020696817</v>
      </c>
      <c r="J428" s="342" t="n">
        <v>-4.98166598244315</v>
      </c>
      <c r="K428" s="342" t="n">
        <v>-5.01843330500114</v>
      </c>
      <c r="L428" s="342" t="n">
        <v>-5.08607769200657</v>
      </c>
      <c r="M428" s="342" t="n">
        <v>-5.2177760002907</v>
      </c>
      <c r="N428" s="342" t="n">
        <v>-5.48245785143002</v>
      </c>
      <c r="O428" s="342" t="n">
        <v>-5.76154802495036</v>
      </c>
      <c r="P428" s="342" t="n">
        <v>-6.04345552743724</v>
      </c>
      <c r="Q428" s="342" t="n">
        <v>-6.36059151899934</v>
      </c>
      <c r="R428" s="342" t="n">
        <v>-6.54102704198751</v>
      </c>
      <c r="S428" s="342" t="n">
        <v>-6.67314912297989</v>
      </c>
      <c r="T428" s="342" t="n">
        <v>-6.81373371954114</v>
      </c>
      <c r="U428" s="342" t="n">
        <v>-6.99376335435313</v>
      </c>
      <c r="V428" s="342" t="n">
        <v>-7.17092323896519</v>
      </c>
      <c r="W428" s="342" t="n">
        <v>-7.47129456590494</v>
      </c>
      <c r="X428" s="342" t="n">
        <v>-7.65346640746346</v>
      </c>
      <c r="Y428" s="342" t="n">
        <v>-7.76398771545539</v>
      </c>
      <c r="Z428" s="342" t="n">
        <v>-7.85003130434562</v>
      </c>
      <c r="AA428" s="342" t="n">
        <v>-7.92792392918598</v>
      </c>
      <c r="AB428" s="342" t="n">
        <v>-8.01194919529804</v>
      </c>
    </row>
    <row r="429" customFormat="false" ht="15" hidden="false" customHeight="false" outlineLevel="0" collapsed="false">
      <c r="A429" s="62" t="s">
        <v>365</v>
      </c>
      <c r="B429" s="62" t="s">
        <v>502</v>
      </c>
      <c r="C429" s="62" t="s">
        <v>504</v>
      </c>
      <c r="D429" s="62" t="s">
        <v>503</v>
      </c>
      <c r="E429" s="342" t="n">
        <v>-2.74659706790511</v>
      </c>
      <c r="F429" s="342" t="n">
        <v>-2.77938658440729</v>
      </c>
      <c r="G429" s="342" t="n">
        <v>-2.77792419699904</v>
      </c>
      <c r="H429" s="342" t="n">
        <v>-2.78052833867441</v>
      </c>
      <c r="I429" s="342" t="n">
        <v>-2.78782598762945</v>
      </c>
      <c r="J429" s="342" t="n">
        <v>-2.79864930443198</v>
      </c>
      <c r="K429" s="342" t="n">
        <v>-2.8193048124619</v>
      </c>
      <c r="L429" s="342" t="n">
        <v>-2.85730674139666</v>
      </c>
      <c r="M429" s="342" t="n">
        <v>-2.9312935121222</v>
      </c>
      <c r="N429" s="342" t="n">
        <v>-3.07998908528937</v>
      </c>
      <c r="O429" s="342" t="n">
        <v>-3.23677910749264</v>
      </c>
      <c r="P429" s="342" t="n">
        <v>-3.39515187646783</v>
      </c>
      <c r="Q429" s="342" t="n">
        <v>-3.57331565246639</v>
      </c>
      <c r="R429" s="342" t="n">
        <v>-3.67468249494144</v>
      </c>
      <c r="S429" s="342" t="n">
        <v>-3.74890733686633</v>
      </c>
      <c r="T429" s="342" t="n">
        <v>-3.82788633400637</v>
      </c>
      <c r="U429" s="342" t="n">
        <v>-3.92902515263038</v>
      </c>
      <c r="V429" s="342" t="n">
        <v>-4.02855177476646</v>
      </c>
      <c r="W429" s="342" t="n">
        <v>-4.19729733261275</v>
      </c>
      <c r="X429" s="342" t="n">
        <v>-4.2996396212089</v>
      </c>
      <c r="Y429" s="342" t="n">
        <v>-4.36172936845945</v>
      </c>
      <c r="Z429" s="342" t="n">
        <v>-4.41006778196351</v>
      </c>
      <c r="AA429" s="342" t="n">
        <v>-4.45382706672852</v>
      </c>
      <c r="AB429" s="342" t="n">
        <v>-4.50103160701443</v>
      </c>
    </row>
    <row r="430" customFormat="false" ht="15" hidden="false" customHeight="false" outlineLevel="0" collapsed="false">
      <c r="A430" s="62" t="s">
        <v>365</v>
      </c>
      <c r="B430" s="62" t="s">
        <v>505</v>
      </c>
      <c r="C430" s="62" t="s">
        <v>507</v>
      </c>
      <c r="D430" s="62" t="s">
        <v>506</v>
      </c>
      <c r="E430" s="342" t="n">
        <v>-5.0809391326033</v>
      </c>
      <c r="F430" s="342" t="n">
        <v>-5.14159656921161</v>
      </c>
      <c r="G430" s="342" t="n">
        <v>-5.1388912938378</v>
      </c>
      <c r="H430" s="342" t="n">
        <v>-5.14370870426171</v>
      </c>
      <c r="I430" s="342" t="n">
        <v>-5.15720864955217</v>
      </c>
      <c r="J430" s="342" t="n">
        <v>-5.17723073962471</v>
      </c>
      <c r="K430" s="342" t="n">
        <v>-5.21544143324242</v>
      </c>
      <c r="L430" s="342" t="n">
        <v>-5.28574132910092</v>
      </c>
      <c r="M430" s="342" t="n">
        <v>-5.42260970454162</v>
      </c>
      <c r="N430" s="342" t="n">
        <v>-5.69768214431752</v>
      </c>
      <c r="O430" s="342" t="n">
        <v>-5.98772853252761</v>
      </c>
      <c r="P430" s="342" t="n">
        <v>-6.28070284930227</v>
      </c>
      <c r="Q430" s="342" t="n">
        <v>-6.61028861638163</v>
      </c>
      <c r="R430" s="342" t="n">
        <v>-6.79780747843036</v>
      </c>
      <c r="S430" s="342" t="n">
        <v>-6.93511626258162</v>
      </c>
      <c r="T430" s="342" t="n">
        <v>-7.08121977441878</v>
      </c>
      <c r="U430" s="342" t="n">
        <v>-7.26831681438028</v>
      </c>
      <c r="V430" s="342" t="n">
        <v>-7.45243144664877</v>
      </c>
      <c r="W430" s="342" t="n">
        <v>-7.76459442036377</v>
      </c>
      <c r="X430" s="342" t="n">
        <v>-7.9539177634652</v>
      </c>
      <c r="Y430" s="342" t="n">
        <v>-8.06877779525696</v>
      </c>
      <c r="Z430" s="342" t="n">
        <v>-8.15819918860612</v>
      </c>
      <c r="AA430" s="342" t="n">
        <v>-8.23914963633481</v>
      </c>
      <c r="AB430" s="342" t="n">
        <v>-8.3264734738128</v>
      </c>
    </row>
    <row r="431" customFormat="false" ht="15" hidden="false" customHeight="false" outlineLevel="0" collapsed="false">
      <c r="A431" s="62" t="s">
        <v>365</v>
      </c>
      <c r="B431" s="62" t="s">
        <v>516</v>
      </c>
      <c r="C431" s="62" t="s">
        <v>518</v>
      </c>
      <c r="D431" s="62" t="s">
        <v>517</v>
      </c>
      <c r="E431" s="342" t="n">
        <v>-9.24129057741493</v>
      </c>
      <c r="F431" s="342" t="n">
        <v>-9.35161526006693</v>
      </c>
      <c r="G431" s="342" t="n">
        <v>-9.34669486342984</v>
      </c>
      <c r="H431" s="342" t="n">
        <v>-9.35545684392127</v>
      </c>
      <c r="I431" s="342" t="n">
        <v>-9.38001075294328</v>
      </c>
      <c r="J431" s="342" t="n">
        <v>-9.41642723963965</v>
      </c>
      <c r="K431" s="342" t="n">
        <v>-9.48592543941536</v>
      </c>
      <c r="L431" s="342" t="n">
        <v>-9.61378797589443</v>
      </c>
      <c r="M431" s="342" t="n">
        <v>-9.86272629129167</v>
      </c>
      <c r="N431" s="342" t="n">
        <v>-10.3630322936793</v>
      </c>
      <c r="O431" s="342" t="n">
        <v>-10.890573144775</v>
      </c>
      <c r="P431" s="342" t="n">
        <v>-11.4234393575704</v>
      </c>
      <c r="Q431" s="342" t="n">
        <v>-12.022895041701</v>
      </c>
      <c r="R431" s="342" t="n">
        <v>-12.3639572445168</v>
      </c>
      <c r="S431" s="342" t="n">
        <v>-12.6136965820796</v>
      </c>
      <c r="T431" s="342" t="n">
        <v>-12.8794319062058</v>
      </c>
      <c r="U431" s="342" t="n">
        <v>-13.2197268924936</v>
      </c>
      <c r="V431" s="342" t="n">
        <v>-13.5545974296014</v>
      </c>
      <c r="W431" s="342" t="n">
        <v>-14.1223642680387</v>
      </c>
      <c r="X431" s="342" t="n">
        <v>-14.4667084888661</v>
      </c>
      <c r="Y431" s="342" t="n">
        <v>-14.6756176888815</v>
      </c>
      <c r="Z431" s="342" t="n">
        <v>-14.8382587003579</v>
      </c>
      <c r="AA431" s="342" t="n">
        <v>-14.9854926250929</v>
      </c>
      <c r="AB431" s="342" t="n">
        <v>-15.1443185695508</v>
      </c>
    </row>
    <row r="432" customFormat="false" ht="15" hidden="false" customHeight="false" outlineLevel="0" collapsed="false">
      <c r="A432" s="62" t="s">
        <v>365</v>
      </c>
      <c r="B432" s="62" t="s">
        <v>519</v>
      </c>
      <c r="C432" s="62" t="s">
        <v>520</v>
      </c>
      <c r="D432" s="62" t="s">
        <v>461</v>
      </c>
      <c r="E432" s="342" t="n">
        <v>-2.55466168801305</v>
      </c>
      <c r="F432" s="342" t="n">
        <v>-2.58515983517683</v>
      </c>
      <c r="G432" s="342" t="n">
        <v>-2.58379964109211</v>
      </c>
      <c r="H432" s="342" t="n">
        <v>-2.58622180233518</v>
      </c>
      <c r="I432" s="342" t="n">
        <v>-2.59300948314059</v>
      </c>
      <c r="J432" s="342" t="n">
        <v>-2.60307645404643</v>
      </c>
      <c r="K432" s="342" t="n">
        <v>-2.62228853128451</v>
      </c>
      <c r="L432" s="342" t="n">
        <v>-2.65763484147127</v>
      </c>
      <c r="M432" s="342" t="n">
        <v>-2.72645133108345</v>
      </c>
      <c r="N432" s="342" t="n">
        <v>-2.86475588561247</v>
      </c>
      <c r="O432" s="342" t="n">
        <v>-3.01058923971668</v>
      </c>
      <c r="P432" s="342" t="n">
        <v>-3.15789473641776</v>
      </c>
      <c r="Q432" s="342" t="n">
        <v>-3.32360822168059</v>
      </c>
      <c r="R432" s="342" t="n">
        <v>-3.41789143195992</v>
      </c>
      <c r="S432" s="342" t="n">
        <v>-3.48692935608068</v>
      </c>
      <c r="T432" s="342" t="n">
        <v>-3.56038920955138</v>
      </c>
      <c r="U432" s="342" t="n">
        <v>-3.6544603305501</v>
      </c>
      <c r="V432" s="342" t="n">
        <v>-3.74703191721619</v>
      </c>
      <c r="W432" s="342" t="n">
        <v>-3.9039853403046</v>
      </c>
      <c r="X432" s="342" t="n">
        <v>-3.99917583140186</v>
      </c>
      <c r="Y432" s="342" t="n">
        <v>-4.05692667529989</v>
      </c>
      <c r="Z432" s="342" t="n">
        <v>-4.10188714455881</v>
      </c>
      <c r="AA432" s="342" t="n">
        <v>-4.14258847989128</v>
      </c>
      <c r="AB432" s="342" t="n">
        <v>-4.186494312304</v>
      </c>
    </row>
    <row r="433" customFormat="false" ht="15" hidden="false" customHeight="false" outlineLevel="0" collapsed="false">
      <c r="A433" s="62" t="s">
        <v>365</v>
      </c>
      <c r="B433" s="62" t="s">
        <v>521</v>
      </c>
      <c r="C433" s="62" t="s">
        <v>522</v>
      </c>
      <c r="D433" s="62" t="s">
        <v>446</v>
      </c>
      <c r="E433" s="342" t="n">
        <v>-5.28551305964489</v>
      </c>
      <c r="F433" s="342" t="n">
        <v>-5.3486127475157</v>
      </c>
      <c r="G433" s="342" t="n">
        <v>-5.34579854959972</v>
      </c>
      <c r="H433" s="342" t="n">
        <v>-5.3508099234904</v>
      </c>
      <c r="I433" s="342" t="n">
        <v>-5.36485341727668</v>
      </c>
      <c r="J433" s="342" t="n">
        <v>-5.38568165705636</v>
      </c>
      <c r="K433" s="342" t="n">
        <v>-5.42543082839331</v>
      </c>
      <c r="L433" s="342" t="n">
        <v>-5.49856120999295</v>
      </c>
      <c r="M433" s="342" t="n">
        <v>-5.64094031884748</v>
      </c>
      <c r="N433" s="342" t="n">
        <v>-5.92708800431266</v>
      </c>
      <c r="O433" s="342" t="n">
        <v>-6.22881253451812</v>
      </c>
      <c r="P433" s="342" t="n">
        <v>-6.53358288051902</v>
      </c>
      <c r="Q433" s="342" t="n">
        <v>-6.87643876418683</v>
      </c>
      <c r="R433" s="342" t="n">
        <v>-7.07150770093681</v>
      </c>
      <c r="S433" s="342" t="n">
        <v>-7.2143449506843</v>
      </c>
      <c r="T433" s="342" t="n">
        <v>-7.36633103036789</v>
      </c>
      <c r="U433" s="342" t="n">
        <v>-7.56096116120174</v>
      </c>
      <c r="V433" s="342" t="n">
        <v>-7.75248880361776</v>
      </c>
      <c r="W433" s="342" t="n">
        <v>-8.07722039973566</v>
      </c>
      <c r="X433" s="342" t="n">
        <v>-8.27416647138553</v>
      </c>
      <c r="Y433" s="342" t="n">
        <v>-8.39365111432702</v>
      </c>
      <c r="Z433" s="342" t="n">
        <v>-8.48667288255207</v>
      </c>
      <c r="AA433" s="342" t="n">
        <v>-8.57088263934852</v>
      </c>
      <c r="AB433" s="342" t="n">
        <v>-8.6617223977795</v>
      </c>
    </row>
    <row r="434" customFormat="false" ht="15" hidden="false" customHeight="false" outlineLevel="0" collapsed="false">
      <c r="A434" s="62" t="s">
        <v>365</v>
      </c>
      <c r="B434" s="62" t="s">
        <v>526</v>
      </c>
      <c r="C434" s="62" t="s">
        <v>528</v>
      </c>
      <c r="D434" s="62" t="s">
        <v>527</v>
      </c>
      <c r="E434" s="342" t="n">
        <v>-0.677946518453971</v>
      </c>
      <c r="F434" s="342" t="n">
        <v>-0.686040002137544</v>
      </c>
      <c r="G434" s="342" t="n">
        <v>-0.685679038942892</v>
      </c>
      <c r="H434" s="342" t="n">
        <v>-0.686321822991199</v>
      </c>
      <c r="I434" s="342" t="n">
        <v>-0.688123112215519</v>
      </c>
      <c r="J434" s="342" t="n">
        <v>-0.690794647123259</v>
      </c>
      <c r="K434" s="342" t="n">
        <v>-0.695893075982525</v>
      </c>
      <c r="L434" s="342" t="n">
        <v>-0.705273146949943</v>
      </c>
      <c r="M434" s="342" t="n">
        <v>-0.723535408353757</v>
      </c>
      <c r="N434" s="342" t="n">
        <v>-0.760238151291982</v>
      </c>
      <c r="O434" s="342" t="n">
        <v>-0.79893885876856</v>
      </c>
      <c r="P434" s="342" t="n">
        <v>-0.838030237915244</v>
      </c>
      <c r="Q434" s="342" t="n">
        <v>-0.882006659890004</v>
      </c>
      <c r="R434" s="342" t="n">
        <v>-0.907027183921602</v>
      </c>
      <c r="S434" s="342" t="n">
        <v>-0.925348208783161</v>
      </c>
      <c r="T434" s="342" t="n">
        <v>-0.944842708638181</v>
      </c>
      <c r="U434" s="342" t="n">
        <v>-0.969806949213516</v>
      </c>
      <c r="V434" s="342" t="n">
        <v>-0.994373249002843</v>
      </c>
      <c r="W434" s="342" t="n">
        <v>-1.0360249585977</v>
      </c>
      <c r="X434" s="342" t="n">
        <v>-1.06128625340323</v>
      </c>
      <c r="Y434" s="342" t="n">
        <v>-1.07661195533166</v>
      </c>
      <c r="Z434" s="342" t="n">
        <v>-1.08854339570404</v>
      </c>
      <c r="AA434" s="342" t="n">
        <v>-1.09934456312067</v>
      </c>
      <c r="AB434" s="342" t="n">
        <v>-1.11099612793009</v>
      </c>
    </row>
    <row r="435" customFormat="false" ht="15" hidden="false" customHeight="false" outlineLevel="0" collapsed="false">
      <c r="A435" s="62" t="s">
        <v>365</v>
      </c>
      <c r="B435" s="62" t="s">
        <v>529</v>
      </c>
      <c r="C435" s="62" t="s">
        <v>530</v>
      </c>
      <c r="D435" s="62" t="s">
        <v>395</v>
      </c>
      <c r="E435" s="342" t="n">
        <v>-0.442998491533966</v>
      </c>
      <c r="F435" s="342" t="n">
        <v>-0.448287110865258</v>
      </c>
      <c r="G435" s="342" t="n">
        <v>-0.448051242479807</v>
      </c>
      <c r="H435" s="342" t="n">
        <v>-0.448471264348834</v>
      </c>
      <c r="I435" s="342" t="n">
        <v>-0.449648301751446</v>
      </c>
      <c r="J435" s="342" t="n">
        <v>-0.451393993929212</v>
      </c>
      <c r="K435" s="342" t="n">
        <v>-0.454725519694694</v>
      </c>
      <c r="L435" s="342" t="n">
        <v>-0.460854848743427</v>
      </c>
      <c r="M435" s="342" t="n">
        <v>-0.472788170965271</v>
      </c>
      <c r="N435" s="342" t="n">
        <v>-0.496771271865135</v>
      </c>
      <c r="O435" s="342" t="n">
        <v>-0.522059926009297</v>
      </c>
      <c r="P435" s="342" t="n">
        <v>-0.547603861294126</v>
      </c>
      <c r="Q435" s="342" t="n">
        <v>-0.576339887024159</v>
      </c>
      <c r="R435" s="342" t="n">
        <v>-0.592689339527675</v>
      </c>
      <c r="S435" s="342" t="n">
        <v>-0.6046610602403</v>
      </c>
      <c r="T435" s="342" t="n">
        <v>-0.617399578388718</v>
      </c>
      <c r="U435" s="342" t="n">
        <v>-0.633712252937714</v>
      </c>
      <c r="V435" s="342" t="n">
        <v>-0.649764896402955</v>
      </c>
      <c r="W435" s="342" t="n">
        <v>-0.676981858240017</v>
      </c>
      <c r="X435" s="342" t="n">
        <v>-0.693488640395294</v>
      </c>
      <c r="Y435" s="342" t="n">
        <v>-0.703503092348632</v>
      </c>
      <c r="Z435" s="342" t="n">
        <v>-0.711299592430743</v>
      </c>
      <c r="AA435" s="342" t="n">
        <v>-0.718357525087857</v>
      </c>
      <c r="AB435" s="342" t="n">
        <v>-0.72597114282035</v>
      </c>
    </row>
    <row r="436" customFormat="false" ht="15" hidden="false" customHeight="false" outlineLevel="0" collapsed="false">
      <c r="A436" s="62" t="s">
        <v>365</v>
      </c>
      <c r="B436" s="62" t="s">
        <v>531</v>
      </c>
      <c r="C436" s="62" t="s">
        <v>533</v>
      </c>
      <c r="D436" s="62" t="s">
        <v>532</v>
      </c>
      <c r="E436" s="342" t="n">
        <v>-5.37359297526901</v>
      </c>
      <c r="F436" s="342" t="n">
        <v>-5.43774418171916</v>
      </c>
      <c r="G436" s="342" t="n">
        <v>-5.43488308687714</v>
      </c>
      <c r="H436" s="342" t="n">
        <v>-5.43997797231806</v>
      </c>
      <c r="I436" s="342" t="n">
        <v>-5.45425549253354</v>
      </c>
      <c r="J436" s="342" t="n">
        <v>-5.47543082247867</v>
      </c>
      <c r="K436" s="342" t="n">
        <v>-5.51584238999514</v>
      </c>
      <c r="L436" s="342" t="n">
        <v>-5.59019144568907</v>
      </c>
      <c r="M436" s="342" t="n">
        <v>-5.73494321728287</v>
      </c>
      <c r="N436" s="342" t="n">
        <v>-6.02585938287617</v>
      </c>
      <c r="O436" s="342" t="n">
        <v>-6.33261197201598</v>
      </c>
      <c r="P436" s="342" t="n">
        <v>-6.64246113365079</v>
      </c>
      <c r="Q436" s="342" t="n">
        <v>-6.99103050567136</v>
      </c>
      <c r="R436" s="342" t="n">
        <v>-7.18935014964616</v>
      </c>
      <c r="S436" s="342" t="n">
        <v>-7.33456769677704</v>
      </c>
      <c r="T436" s="342" t="n">
        <v>-7.48908653362601</v>
      </c>
      <c r="U436" s="342" t="n">
        <v>-7.68696005924638</v>
      </c>
      <c r="V436" s="342" t="n">
        <v>-7.88167939533401</v>
      </c>
      <c r="W436" s="342" t="n">
        <v>-8.21182244938681</v>
      </c>
      <c r="X436" s="342" t="n">
        <v>-8.41205050959249</v>
      </c>
      <c r="Y436" s="342" t="n">
        <v>-8.53352629268441</v>
      </c>
      <c r="Z436" s="342" t="n">
        <v>-8.62809821307142</v>
      </c>
      <c r="AA436" s="342" t="n">
        <v>-8.71371127512691</v>
      </c>
      <c r="AB436" s="342" t="n">
        <v>-8.80606482383098</v>
      </c>
    </row>
    <row r="437" customFormat="false" ht="15" hidden="false" customHeight="false" outlineLevel="0" collapsed="false">
      <c r="A437" s="62" t="s">
        <v>365</v>
      </c>
      <c r="B437" s="62" t="s">
        <v>534</v>
      </c>
      <c r="C437" s="62" t="s">
        <v>535</v>
      </c>
      <c r="D437" s="62" t="s">
        <v>457</v>
      </c>
      <c r="E437" s="342" t="n">
        <v>-8.68900400766483</v>
      </c>
      <c r="F437" s="342" t="n">
        <v>-8.79273536441389</v>
      </c>
      <c r="G437" s="342" t="n">
        <v>-8.78810902507948</v>
      </c>
      <c r="H437" s="342" t="n">
        <v>-8.79634736397461</v>
      </c>
      <c r="I437" s="342" t="n">
        <v>-8.81943385953591</v>
      </c>
      <c r="J437" s="342" t="n">
        <v>-8.85367399041364</v>
      </c>
      <c r="K437" s="342" t="n">
        <v>-8.91901877438271</v>
      </c>
      <c r="L437" s="342" t="n">
        <v>-9.03923987148921</v>
      </c>
      <c r="M437" s="342" t="n">
        <v>-9.27330090463476</v>
      </c>
      <c r="N437" s="342" t="n">
        <v>-9.74370715616297</v>
      </c>
      <c r="O437" s="342" t="n">
        <v>-10.2397206221371</v>
      </c>
      <c r="P437" s="342" t="n">
        <v>-10.740741190611</v>
      </c>
      <c r="Q437" s="342" t="n">
        <v>-11.3043716487374</v>
      </c>
      <c r="R437" s="342" t="n">
        <v>-11.6250509761867</v>
      </c>
      <c r="S437" s="342" t="n">
        <v>-11.859865160069</v>
      </c>
      <c r="T437" s="342" t="n">
        <v>-12.1097193635451</v>
      </c>
      <c r="U437" s="342" t="n">
        <v>-12.4296773255715</v>
      </c>
      <c r="V437" s="342" t="n">
        <v>-12.7445350193756</v>
      </c>
      <c r="W437" s="342" t="n">
        <v>-13.2783704499655</v>
      </c>
      <c r="X437" s="342" t="n">
        <v>-13.6021356524252</v>
      </c>
      <c r="Y437" s="342" t="n">
        <v>-13.7985598272702</v>
      </c>
      <c r="Z437" s="342" t="n">
        <v>-13.9514809359282</v>
      </c>
      <c r="AA437" s="342" t="n">
        <v>-14.0899157304376</v>
      </c>
      <c r="AB437" s="342" t="n">
        <v>-14.2392497716471</v>
      </c>
    </row>
    <row r="438" customFormat="false" ht="15" hidden="false" customHeight="false" outlineLevel="0" collapsed="false">
      <c r="A438" s="62" t="s">
        <v>365</v>
      </c>
      <c r="B438" s="62" t="s">
        <v>536</v>
      </c>
      <c r="C438" s="62" t="s">
        <v>537</v>
      </c>
      <c r="D438" s="62" t="s">
        <v>387</v>
      </c>
      <c r="E438" s="342" t="n">
        <v>-3.54241044408244</v>
      </c>
      <c r="F438" s="342" t="n">
        <v>-3.58470056631078</v>
      </c>
      <c r="G438" s="342" t="n">
        <v>-3.58281445913882</v>
      </c>
      <c r="H438" s="342" t="n">
        <v>-3.58617313842108</v>
      </c>
      <c r="I438" s="342" t="n">
        <v>-3.59558524629</v>
      </c>
      <c r="J438" s="342" t="n">
        <v>-3.60954456741829</v>
      </c>
      <c r="K438" s="342" t="n">
        <v>-3.63618491020029</v>
      </c>
      <c r="L438" s="342" t="n">
        <v>-3.68519771645673</v>
      </c>
      <c r="M438" s="342" t="n">
        <v>-3.78062180046407</v>
      </c>
      <c r="N438" s="342" t="n">
        <v>-3.97240120543445</v>
      </c>
      <c r="O438" s="342" t="n">
        <v>-4.17462038737087</v>
      </c>
      <c r="P438" s="342" t="n">
        <v>-4.37888090939345</v>
      </c>
      <c r="Q438" s="342" t="n">
        <v>-4.60866678815572</v>
      </c>
      <c r="R438" s="342" t="n">
        <v>-4.73940418886997</v>
      </c>
      <c r="S438" s="342" t="n">
        <v>-4.83513532406908</v>
      </c>
      <c r="T438" s="342" t="n">
        <v>-4.93699810823983</v>
      </c>
      <c r="U438" s="342" t="n">
        <v>-5.06744141628177</v>
      </c>
      <c r="V438" s="342" t="n">
        <v>-5.19580540160708</v>
      </c>
      <c r="W438" s="342" t="n">
        <v>-5.41344417851116</v>
      </c>
      <c r="X438" s="342" t="n">
        <v>-5.54543965619906</v>
      </c>
      <c r="Y438" s="342" t="n">
        <v>-5.62551961102786</v>
      </c>
      <c r="Z438" s="342" t="n">
        <v>-5.68786384886606</v>
      </c>
      <c r="AA438" s="342" t="n">
        <v>-5.74430217729381</v>
      </c>
      <c r="AB438" s="342" t="n">
        <v>-5.80518400756697</v>
      </c>
    </row>
    <row r="439" customFormat="false" ht="15" hidden="false" customHeight="false" outlineLevel="0" collapsed="false">
      <c r="A439" s="62" t="s">
        <v>365</v>
      </c>
      <c r="B439" s="62" t="s">
        <v>542</v>
      </c>
      <c r="C439" s="62" t="s">
        <v>543</v>
      </c>
      <c r="D439" s="62" t="s">
        <v>498</v>
      </c>
      <c r="E439" s="342" t="n">
        <v>-5.62731874688248</v>
      </c>
      <c r="F439" s="342" t="n">
        <v>-5.69449899078139</v>
      </c>
      <c r="G439" s="342" t="n">
        <v>-5.69150280318118</v>
      </c>
      <c r="H439" s="342" t="n">
        <v>-5.69683825461691</v>
      </c>
      <c r="I439" s="342" t="n">
        <v>-5.71178991871527</v>
      </c>
      <c r="J439" s="342" t="n">
        <v>-5.73396508749341</v>
      </c>
      <c r="K439" s="342" t="n">
        <v>-5.77628477425104</v>
      </c>
      <c r="L439" s="342" t="n">
        <v>-5.85414438082061</v>
      </c>
      <c r="M439" s="342" t="n">
        <v>-6.00573091922855</v>
      </c>
      <c r="N439" s="342" t="n">
        <v>-6.310383318461</v>
      </c>
      <c r="O439" s="342" t="n">
        <v>-6.63161989210283</v>
      </c>
      <c r="P439" s="342" t="n">
        <v>-6.95609924958264</v>
      </c>
      <c r="Q439" s="342" t="n">
        <v>-7.32112707561784</v>
      </c>
      <c r="R439" s="342" t="n">
        <v>-7.52881080893196</v>
      </c>
      <c r="S439" s="342" t="n">
        <v>-7.68088511547264</v>
      </c>
      <c r="T439" s="342" t="n">
        <v>-7.84269989216833</v>
      </c>
      <c r="U439" s="342" t="n">
        <v>-8.04991644268861</v>
      </c>
      <c r="V439" s="342" t="n">
        <v>-8.25382987182056</v>
      </c>
      <c r="W439" s="342" t="n">
        <v>-8.59956134157917</v>
      </c>
      <c r="X439" s="342" t="n">
        <v>-8.80924360110888</v>
      </c>
      <c r="Y439" s="342" t="n">
        <v>-8.93645512506156</v>
      </c>
      <c r="Z439" s="342" t="n">
        <v>-9.03549246245793</v>
      </c>
      <c r="AA439" s="342" t="n">
        <v>-9.12514792972167</v>
      </c>
      <c r="AB439" s="342" t="n">
        <v>-9.22186215023583</v>
      </c>
    </row>
    <row r="440" customFormat="false" ht="15" hidden="false" customHeight="false" outlineLevel="0" collapsed="false">
      <c r="A440" s="62" t="s">
        <v>365</v>
      </c>
      <c r="B440" s="62" t="s">
        <v>550</v>
      </c>
      <c r="C440" s="62" t="s">
        <v>552</v>
      </c>
      <c r="D440" s="62" t="s">
        <v>551</v>
      </c>
      <c r="E440" s="342" t="n">
        <v>-12.3962975294827</v>
      </c>
      <c r="F440" s="342" t="n">
        <v>-12.5442874211048</v>
      </c>
      <c r="G440" s="342" t="n">
        <v>-12.537687184897</v>
      </c>
      <c r="H440" s="342" t="n">
        <v>-12.5494405343031</v>
      </c>
      <c r="I440" s="342" t="n">
        <v>-12.5823772285017</v>
      </c>
      <c r="J440" s="342" t="n">
        <v>-12.63122642335</v>
      </c>
      <c r="K440" s="342" t="n">
        <v>-12.7244515367653</v>
      </c>
      <c r="L440" s="342" t="n">
        <v>-12.8959667631064</v>
      </c>
      <c r="M440" s="342" t="n">
        <v>-13.2298934369082</v>
      </c>
      <c r="N440" s="342" t="n">
        <v>-13.9010055515451</v>
      </c>
      <c r="O440" s="342" t="n">
        <v>-14.6086505816799</v>
      </c>
      <c r="P440" s="342" t="n">
        <v>-15.3234390694875</v>
      </c>
      <c r="Q440" s="342" t="n">
        <v>-16.1275508928277</v>
      </c>
      <c r="R440" s="342" t="n">
        <v>-16.585052851753</v>
      </c>
      <c r="S440" s="342" t="n">
        <v>-16.9200540193183</v>
      </c>
      <c r="T440" s="342" t="n">
        <v>-17.2765122557916</v>
      </c>
      <c r="U440" s="342" t="n">
        <v>-17.7329850679467</v>
      </c>
      <c r="V440" s="342" t="n">
        <v>-18.1821815061575</v>
      </c>
      <c r="W440" s="342" t="n">
        <v>-18.9437858078167</v>
      </c>
      <c r="X440" s="342" t="n">
        <v>-19.4056902764812</v>
      </c>
      <c r="Y440" s="342" t="n">
        <v>-19.6859217634518</v>
      </c>
      <c r="Z440" s="342" t="n">
        <v>-19.9040889503689</v>
      </c>
      <c r="AA440" s="342" t="n">
        <v>-20.1015890205332</v>
      </c>
      <c r="AB440" s="342" t="n">
        <v>-20.3146386640228</v>
      </c>
    </row>
    <row r="441" customFormat="false" ht="15" hidden="false" customHeight="false" outlineLevel="0" collapsed="false">
      <c r="A441" s="62" t="s">
        <v>365</v>
      </c>
      <c r="B441" s="62" t="s">
        <v>559</v>
      </c>
      <c r="C441" s="62" t="s">
        <v>560</v>
      </c>
      <c r="D441" s="62" t="s">
        <v>439</v>
      </c>
      <c r="E441" s="342" t="n">
        <v>-5.25746180053311</v>
      </c>
      <c r="F441" s="342" t="n">
        <v>-5.32022660592906</v>
      </c>
      <c r="G441" s="342" t="n">
        <v>-5.31742734351584</v>
      </c>
      <c r="H441" s="342" t="n">
        <v>-5.32241212105798</v>
      </c>
      <c r="I441" s="342" t="n">
        <v>-5.33638108325602</v>
      </c>
      <c r="J441" s="342" t="n">
        <v>-5.35709878346379</v>
      </c>
      <c r="K441" s="342" t="n">
        <v>-5.39663699811744</v>
      </c>
      <c r="L441" s="342" t="n">
        <v>-5.46937926237444</v>
      </c>
      <c r="M441" s="342" t="n">
        <v>-5.61100273724803</v>
      </c>
      <c r="N441" s="342" t="n">
        <v>-5.8956317805722</v>
      </c>
      <c r="O441" s="342" t="n">
        <v>-6.1957549992528</v>
      </c>
      <c r="P441" s="342" t="n">
        <v>-6.49890786898437</v>
      </c>
      <c r="Q441" s="342" t="n">
        <v>-6.83994414893117</v>
      </c>
      <c r="R441" s="342" t="n">
        <v>-7.03397781640309</v>
      </c>
      <c r="S441" s="342" t="n">
        <v>-7.17605700072566</v>
      </c>
      <c r="T441" s="342" t="n">
        <v>-7.32723646034143</v>
      </c>
      <c r="U441" s="342" t="n">
        <v>-7.52083365072667</v>
      </c>
      <c r="V441" s="342" t="n">
        <v>-7.71134481821134</v>
      </c>
      <c r="W441" s="342" t="n">
        <v>-8.03435299977295</v>
      </c>
      <c r="X441" s="342" t="n">
        <v>-8.23025383982002</v>
      </c>
      <c r="Y441" s="342" t="n">
        <v>-8.34910435422163</v>
      </c>
      <c r="Z441" s="342" t="n">
        <v>-8.4416324375964</v>
      </c>
      <c r="AA441" s="342" t="n">
        <v>-8.52539527662328</v>
      </c>
      <c r="AB441" s="342" t="n">
        <v>-8.61575293055984</v>
      </c>
    </row>
    <row r="442" customFormat="false" ht="15" hidden="false" customHeight="false" outlineLevel="0" collapsed="false">
      <c r="A442" s="62" t="s">
        <v>365</v>
      </c>
      <c r="B442" s="62" t="s">
        <v>561</v>
      </c>
      <c r="C442" s="62" t="s">
        <v>563</v>
      </c>
      <c r="D442" s="62" t="s">
        <v>562</v>
      </c>
      <c r="E442" s="342" t="n">
        <v>-9.5731177440565</v>
      </c>
      <c r="F442" s="342" t="n">
        <v>-9.68740385683002</v>
      </c>
      <c r="G442" s="342" t="n">
        <v>-9.68230678343321</v>
      </c>
      <c r="H442" s="342" t="n">
        <v>-9.69138338049646</v>
      </c>
      <c r="I442" s="342" t="n">
        <v>-9.71681894711732</v>
      </c>
      <c r="J442" s="342" t="n">
        <v>-9.75454304117635</v>
      </c>
      <c r="K442" s="342" t="n">
        <v>-9.82653671390846</v>
      </c>
      <c r="L442" s="342" t="n">
        <v>-9.95899041250326</v>
      </c>
      <c r="M442" s="342" t="n">
        <v>-10.2168673599211</v>
      </c>
      <c r="N442" s="342" t="n">
        <v>-10.735137857834</v>
      </c>
      <c r="O442" s="342" t="n">
        <v>-11.2816211265975</v>
      </c>
      <c r="P442" s="342" t="n">
        <v>-11.8336209749073</v>
      </c>
      <c r="Q442" s="342" t="n">
        <v>-12.4546013237507</v>
      </c>
      <c r="R442" s="342" t="n">
        <v>-12.8079100524668</v>
      </c>
      <c r="S442" s="342" t="n">
        <v>-13.0666167843657</v>
      </c>
      <c r="T442" s="342" t="n">
        <v>-13.3418938709701</v>
      </c>
      <c r="U442" s="342" t="n">
        <v>-13.6944078347023</v>
      </c>
      <c r="V442" s="342" t="n">
        <v>-14.0413025734722</v>
      </c>
      <c r="W442" s="342" t="n">
        <v>-14.6294562247396</v>
      </c>
      <c r="X442" s="342" t="n">
        <v>-14.98616481894</v>
      </c>
      <c r="Y442" s="342" t="n">
        <v>-15.202575324898</v>
      </c>
      <c r="Z442" s="342" t="n">
        <v>-15.3710562897409</v>
      </c>
      <c r="AA442" s="342" t="n">
        <v>-15.5235769453355</v>
      </c>
      <c r="AB442" s="342" t="n">
        <v>-15.6881058554882</v>
      </c>
    </row>
    <row r="443" customFormat="false" ht="15" hidden="false" customHeight="false" outlineLevel="0" collapsed="false">
      <c r="A443" s="62" t="s">
        <v>365</v>
      </c>
      <c r="B443" s="62" t="s">
        <v>564</v>
      </c>
      <c r="C443" s="62" t="s">
        <v>565</v>
      </c>
      <c r="D443" s="62" t="s">
        <v>420</v>
      </c>
      <c r="E443" s="342" t="n">
        <v>-1.62767571629915</v>
      </c>
      <c r="F443" s="342" t="n">
        <v>-1.64710728869229</v>
      </c>
      <c r="G443" s="342" t="n">
        <v>-1.64624065539538</v>
      </c>
      <c r="H443" s="342" t="n">
        <v>-1.64778390985244</v>
      </c>
      <c r="I443" s="342" t="n">
        <v>-1.65210860899706</v>
      </c>
      <c r="J443" s="342" t="n">
        <v>-1.6585226731986</v>
      </c>
      <c r="K443" s="342" t="n">
        <v>-1.67076344532386</v>
      </c>
      <c r="L443" s="342" t="n">
        <v>-1.69328397358861</v>
      </c>
      <c r="M443" s="342" t="n">
        <v>-1.73712967321618</v>
      </c>
      <c r="N443" s="342" t="n">
        <v>-1.82524895958461</v>
      </c>
      <c r="O443" s="342" t="n">
        <v>-1.91816514109532</v>
      </c>
      <c r="P443" s="342" t="n">
        <v>-2.01201928271522</v>
      </c>
      <c r="Q443" s="342" t="n">
        <v>-2.11760187985175</v>
      </c>
      <c r="R443" s="342" t="n">
        <v>-2.17767343161395</v>
      </c>
      <c r="S443" s="342" t="n">
        <v>-2.22166021590024</v>
      </c>
      <c r="T443" s="342" t="n">
        <v>-2.26846438577454</v>
      </c>
      <c r="U443" s="342" t="n">
        <v>-2.32840080709135</v>
      </c>
      <c r="V443" s="342" t="n">
        <v>-2.38738181594379</v>
      </c>
      <c r="W443" s="342" t="n">
        <v>-2.48738303197554</v>
      </c>
      <c r="X443" s="342" t="n">
        <v>-2.54803264812965</v>
      </c>
      <c r="Y443" s="342" t="n">
        <v>-2.58482798844796</v>
      </c>
      <c r="Z443" s="342" t="n">
        <v>-2.61347407663629</v>
      </c>
      <c r="AA443" s="342" t="n">
        <v>-2.63940650262148</v>
      </c>
      <c r="AB443" s="342" t="n">
        <v>-2.66738064008063</v>
      </c>
    </row>
    <row r="444" customFormat="false" ht="15" hidden="false" customHeight="false" outlineLevel="0" collapsed="false">
      <c r="A444" s="62" t="s">
        <v>365</v>
      </c>
      <c r="B444" s="62" t="s">
        <v>566</v>
      </c>
      <c r="C444" s="62" t="s">
        <v>567</v>
      </c>
      <c r="D444" s="62" t="s">
        <v>395</v>
      </c>
      <c r="E444" s="342" t="n">
        <v>-17.8201987443265</v>
      </c>
      <c r="F444" s="342" t="n">
        <v>-18.0329404338983</v>
      </c>
      <c r="G444" s="342" t="n">
        <v>-18.023452316926</v>
      </c>
      <c r="H444" s="342" t="n">
        <v>-18.0403482507183</v>
      </c>
      <c r="I444" s="342" t="n">
        <v>-18.0876961330359</v>
      </c>
      <c r="J444" s="342" t="n">
        <v>-18.1579189038776</v>
      </c>
      <c r="K444" s="342" t="n">
        <v>-18.291933922884</v>
      </c>
      <c r="L444" s="342" t="n">
        <v>-18.5384942699398</v>
      </c>
      <c r="M444" s="342" t="n">
        <v>-19.0185278992576</v>
      </c>
      <c r="N444" s="342" t="n">
        <v>-19.9832797724771</v>
      </c>
      <c r="O444" s="342" t="n">
        <v>-21.0005492472896</v>
      </c>
      <c r="P444" s="342" t="n">
        <v>-22.0280877427632</v>
      </c>
      <c r="Q444" s="342" t="n">
        <v>-23.184032287536</v>
      </c>
      <c r="R444" s="342" t="n">
        <v>-23.8417105833801</v>
      </c>
      <c r="S444" s="342" t="n">
        <v>-24.3232888426464</v>
      </c>
      <c r="T444" s="342" t="n">
        <v>-24.8357125403592</v>
      </c>
      <c r="U444" s="342" t="n">
        <v>-25.4919113944638</v>
      </c>
      <c r="V444" s="342" t="n">
        <v>-26.1376501551802</v>
      </c>
      <c r="W444" s="342" t="n">
        <v>-27.2324883508449</v>
      </c>
      <c r="X444" s="342" t="n">
        <v>-27.896495439487</v>
      </c>
      <c r="Y444" s="342" t="n">
        <v>-28.2993399807992</v>
      </c>
      <c r="Z444" s="342" t="n">
        <v>-28.6129644820753</v>
      </c>
      <c r="AA444" s="342" t="n">
        <v>-28.8968791343313</v>
      </c>
      <c r="AB444" s="342" t="n">
        <v>-29.2031469518279</v>
      </c>
    </row>
    <row r="445" customFormat="false" ht="15" hidden="false" customHeight="false" outlineLevel="0" collapsed="false">
      <c r="A445" s="62" t="s">
        <v>365</v>
      </c>
      <c r="B445" s="62" t="s">
        <v>570</v>
      </c>
      <c r="C445" s="62" t="s">
        <v>571</v>
      </c>
      <c r="D445" s="62" t="s">
        <v>491</v>
      </c>
      <c r="E445" s="342" t="n">
        <v>-0.328874040982901</v>
      </c>
      <c r="F445" s="342" t="n">
        <v>-0.332800216001419</v>
      </c>
      <c r="G445" s="342" t="n">
        <v>-0.332625111592384</v>
      </c>
      <c r="H445" s="342" t="n">
        <v>-0.332936928205778</v>
      </c>
      <c r="I445" s="342" t="n">
        <v>-0.333810739413676</v>
      </c>
      <c r="J445" s="342" t="n">
        <v>-0.335106709607223</v>
      </c>
      <c r="K445" s="342" t="n">
        <v>-0.337579973878031</v>
      </c>
      <c r="L445" s="342" t="n">
        <v>-0.342130276534347</v>
      </c>
      <c r="M445" s="342" t="n">
        <v>-0.350989358396814</v>
      </c>
      <c r="N445" s="342" t="n">
        <v>-0.368793977281468</v>
      </c>
      <c r="O445" s="342" t="n">
        <v>-0.387567815202701</v>
      </c>
      <c r="P445" s="342" t="n">
        <v>-0.406531169210157</v>
      </c>
      <c r="Q445" s="342" t="n">
        <v>-0.427864273236991</v>
      </c>
      <c r="R445" s="342" t="n">
        <v>-0.440001810080673</v>
      </c>
      <c r="S445" s="342" t="n">
        <v>-0.448889398285875</v>
      </c>
      <c r="T445" s="342" t="n">
        <v>-0.458346242992271</v>
      </c>
      <c r="U445" s="342" t="n">
        <v>-0.47045647654993</v>
      </c>
      <c r="V445" s="342" t="n">
        <v>-0.482373667749817</v>
      </c>
      <c r="W445" s="342" t="n">
        <v>-0.502579046309093</v>
      </c>
      <c r="X445" s="342" t="n">
        <v>-0.514833381831168</v>
      </c>
      <c r="Y445" s="342" t="n">
        <v>-0.522267929228201</v>
      </c>
      <c r="Z445" s="342" t="n">
        <v>-0.528055909405399</v>
      </c>
      <c r="AA445" s="342" t="n">
        <v>-0.533295590529127</v>
      </c>
      <c r="AB445" s="342" t="n">
        <v>-0.538947802168751</v>
      </c>
    </row>
    <row r="446" customFormat="false" ht="15" hidden="false" customHeight="false" outlineLevel="0" collapsed="false">
      <c r="A446" s="62" t="s">
        <v>365</v>
      </c>
      <c r="B446" s="62" t="s">
        <v>580</v>
      </c>
      <c r="C446" s="62" t="s">
        <v>582</v>
      </c>
      <c r="D446" s="62" t="s">
        <v>581</v>
      </c>
      <c r="E446" s="342" t="n">
        <v>-5.72923639609827</v>
      </c>
      <c r="F446" s="342" t="n">
        <v>-5.79763335666811</v>
      </c>
      <c r="G446" s="342" t="n">
        <v>-5.79458290443308</v>
      </c>
      <c r="H446" s="342" t="n">
        <v>-5.80001498744279</v>
      </c>
      <c r="I446" s="342" t="n">
        <v>-5.81523744452895</v>
      </c>
      <c r="J446" s="342" t="n">
        <v>-5.83781423283044</v>
      </c>
      <c r="K446" s="342" t="n">
        <v>-5.88090038105647</v>
      </c>
      <c r="L446" s="342" t="n">
        <v>-5.96017012066228</v>
      </c>
      <c r="M446" s="342" t="n">
        <v>-6.11450207733107</v>
      </c>
      <c r="N446" s="342" t="n">
        <v>-6.42467210542982</v>
      </c>
      <c r="O446" s="342" t="n">
        <v>-6.75172666769116</v>
      </c>
      <c r="P446" s="342" t="n">
        <v>-7.08208274458584</v>
      </c>
      <c r="Q446" s="342" t="n">
        <v>-7.45372167256873</v>
      </c>
      <c r="R446" s="342" t="n">
        <v>-7.66516681319455</v>
      </c>
      <c r="S446" s="342" t="n">
        <v>-7.81999537207562</v>
      </c>
      <c r="T446" s="342" t="n">
        <v>-7.98474081298122</v>
      </c>
      <c r="U446" s="342" t="n">
        <v>-8.19571030955939</v>
      </c>
      <c r="V446" s="342" t="n">
        <v>-8.40331686116679</v>
      </c>
      <c r="W446" s="342" t="n">
        <v>-8.75530995217749</v>
      </c>
      <c r="X446" s="342" t="n">
        <v>-8.96878981478155</v>
      </c>
      <c r="Y446" s="342" t="n">
        <v>-9.09830529556653</v>
      </c>
      <c r="Z446" s="342" t="n">
        <v>-9.19913632069698</v>
      </c>
      <c r="AA446" s="342" t="n">
        <v>-9.29041555851182</v>
      </c>
      <c r="AB446" s="342" t="n">
        <v>-9.38888139226204</v>
      </c>
    </row>
    <row r="447" customFormat="false" ht="15" hidden="false" customHeight="false" outlineLevel="0" collapsed="false">
      <c r="A447" s="62" t="s">
        <v>365</v>
      </c>
      <c r="B447" s="62" t="s">
        <v>585</v>
      </c>
      <c r="C447" s="62" t="s">
        <v>586</v>
      </c>
      <c r="D447" s="62" t="s">
        <v>446</v>
      </c>
      <c r="E447" s="342" t="n">
        <v>-8.90171534933389</v>
      </c>
      <c r="F447" s="342" t="n">
        <v>-9.0079861036995</v>
      </c>
      <c r="G447" s="342" t="n">
        <v>-9.00324650916968</v>
      </c>
      <c r="H447" s="342" t="n">
        <v>-9.01168652688991</v>
      </c>
      <c r="I447" s="342" t="n">
        <v>-9.03533819188155</v>
      </c>
      <c r="J447" s="342" t="n">
        <v>-9.07041653898884</v>
      </c>
      <c r="K447" s="342" t="n">
        <v>-9.13736099728846</v>
      </c>
      <c r="L447" s="342" t="n">
        <v>-9.26052516944015</v>
      </c>
      <c r="M447" s="342" t="n">
        <v>-9.50031613853105</v>
      </c>
      <c r="N447" s="342" t="n">
        <v>-9.98223817999374</v>
      </c>
      <c r="O447" s="342" t="n">
        <v>-10.4903943138433</v>
      </c>
      <c r="P447" s="342" t="n">
        <v>-11.0036801266685</v>
      </c>
      <c r="Q447" s="342" t="n">
        <v>-11.5811085518402</v>
      </c>
      <c r="R447" s="342" t="n">
        <v>-11.9096382761736</v>
      </c>
      <c r="S447" s="342" t="n">
        <v>-12.1502008335233</v>
      </c>
      <c r="T447" s="342" t="n">
        <v>-12.4061715979765</v>
      </c>
      <c r="U447" s="342" t="n">
        <v>-12.7339622974858</v>
      </c>
      <c r="V447" s="342" t="n">
        <v>-13.0565278715516</v>
      </c>
      <c r="W447" s="342" t="n">
        <v>-13.603431871401</v>
      </c>
      <c r="X447" s="342" t="n">
        <v>-13.9351230145716</v>
      </c>
      <c r="Y447" s="342" t="n">
        <v>-14.1363557554767</v>
      </c>
      <c r="Z447" s="342" t="n">
        <v>-14.2930204524866</v>
      </c>
      <c r="AA447" s="342" t="n">
        <v>-14.4348442028358</v>
      </c>
      <c r="AB447" s="342" t="n">
        <v>-14.5878340191185</v>
      </c>
    </row>
    <row r="448" customFormat="false" ht="15" hidden="false" customHeight="false" outlineLevel="0" collapsed="false">
      <c r="A448" s="62" t="s">
        <v>365</v>
      </c>
      <c r="B448" s="62" t="s">
        <v>587</v>
      </c>
      <c r="C448" s="62" t="s">
        <v>589</v>
      </c>
      <c r="D448" s="62" t="s">
        <v>588</v>
      </c>
      <c r="E448" s="342" t="n">
        <v>-10.9253555850708</v>
      </c>
      <c r="F448" s="342" t="n">
        <v>-11.0557850286302</v>
      </c>
      <c r="G448" s="342" t="n">
        <v>-11.0499679750023</v>
      </c>
      <c r="H448" s="342" t="n">
        <v>-11.0603266745472</v>
      </c>
      <c r="I448" s="342" t="n">
        <v>-11.0893551078403</v>
      </c>
      <c r="J448" s="342" t="n">
        <v>-11.1324078679482</v>
      </c>
      <c r="K448" s="342" t="n">
        <v>-11.2145709098644</v>
      </c>
      <c r="L448" s="342" t="n">
        <v>-11.3657341770878</v>
      </c>
      <c r="M448" s="342" t="n">
        <v>-11.6600371850584</v>
      </c>
      <c r="N448" s="342" t="n">
        <v>-12.2515152834518</v>
      </c>
      <c r="O448" s="342" t="n">
        <v>-12.8751913096074</v>
      </c>
      <c r="P448" s="342" t="n">
        <v>-13.505163152316</v>
      </c>
      <c r="Q448" s="342" t="n">
        <v>-14.2138592431655</v>
      </c>
      <c r="R448" s="342" t="n">
        <v>-14.6170741200461</v>
      </c>
      <c r="S448" s="342" t="n">
        <v>-14.912324122586</v>
      </c>
      <c r="T448" s="342" t="n">
        <v>-15.2264851029461</v>
      </c>
      <c r="U448" s="342" t="n">
        <v>-15.6287929513863</v>
      </c>
      <c r="V448" s="342" t="n">
        <v>-16.0246878388177</v>
      </c>
      <c r="W448" s="342" t="n">
        <v>-16.6959203411804</v>
      </c>
      <c r="X448" s="342" t="n">
        <v>-17.1030153269606</v>
      </c>
      <c r="Y448" s="342" t="n">
        <v>-17.3499946071856</v>
      </c>
      <c r="Z448" s="342" t="n">
        <v>-17.5422741235812</v>
      </c>
      <c r="AA448" s="342" t="n">
        <v>-17.7163388787622</v>
      </c>
      <c r="AB448" s="342" t="n">
        <v>-17.9041080983103</v>
      </c>
    </row>
    <row r="449" customFormat="false" ht="15" hidden="false" customHeight="false" outlineLevel="0" collapsed="false">
      <c r="A449" s="62" t="s">
        <v>365</v>
      </c>
      <c r="B449" s="62" t="s">
        <v>594</v>
      </c>
      <c r="C449" s="62" t="s">
        <v>596</v>
      </c>
      <c r="D449" s="62" t="s">
        <v>595</v>
      </c>
      <c r="E449" s="342" t="n">
        <v>-7.8631403143706</v>
      </c>
      <c r="F449" s="342" t="n">
        <v>-7.95701231769784</v>
      </c>
      <c r="G449" s="342" t="n">
        <v>-7.95282569800055</v>
      </c>
      <c r="H449" s="342" t="n">
        <v>-7.96028100756568</v>
      </c>
      <c r="I449" s="342" t="n">
        <v>-7.981173201171</v>
      </c>
      <c r="J449" s="342" t="n">
        <v>-8.01215891060749</v>
      </c>
      <c r="K449" s="342" t="n">
        <v>-8.07129286942576</v>
      </c>
      <c r="L449" s="342" t="n">
        <v>-8.18008731289271</v>
      </c>
      <c r="M449" s="342" t="n">
        <v>-8.39190154892327</v>
      </c>
      <c r="N449" s="342" t="n">
        <v>-8.81759710128584</v>
      </c>
      <c r="O449" s="342" t="n">
        <v>-9.26646597939102</v>
      </c>
      <c r="P449" s="342" t="n">
        <v>-9.71986604996532</v>
      </c>
      <c r="Q449" s="342" t="n">
        <v>-10.2299251285193</v>
      </c>
      <c r="R449" s="342" t="n">
        <v>-10.5201248505389</v>
      </c>
      <c r="S449" s="342" t="n">
        <v>-10.7326206525943</v>
      </c>
      <c r="T449" s="342" t="n">
        <v>-10.9587269656233</v>
      </c>
      <c r="U449" s="342" t="n">
        <v>-11.2482738858335</v>
      </c>
      <c r="V449" s="342" t="n">
        <v>-11.5332053029737</v>
      </c>
      <c r="W449" s="342" t="n">
        <v>-12.0163012817312</v>
      </c>
      <c r="X449" s="342" t="n">
        <v>-12.3092935756243</v>
      </c>
      <c r="Y449" s="342" t="n">
        <v>-12.4870482235192</v>
      </c>
      <c r="Z449" s="342" t="n">
        <v>-12.6254346408056</v>
      </c>
      <c r="AA449" s="342" t="n">
        <v>-12.7507116245264</v>
      </c>
      <c r="AB449" s="342" t="n">
        <v>-12.8858519143348</v>
      </c>
    </row>
    <row r="450" customFormat="false" ht="15" hidden="false" customHeight="false" outlineLevel="0" collapsed="false">
      <c r="A450" s="62" t="s">
        <v>365</v>
      </c>
      <c r="B450" s="62" t="s">
        <v>615</v>
      </c>
      <c r="C450" s="62" t="s">
        <v>616</v>
      </c>
      <c r="D450" s="62" t="s">
        <v>461</v>
      </c>
      <c r="E450" s="342" t="n">
        <v>-3.58426292376807</v>
      </c>
      <c r="F450" s="342" t="n">
        <v>-3.62705269066193</v>
      </c>
      <c r="G450" s="342" t="n">
        <v>-3.62514429971926</v>
      </c>
      <c r="H450" s="342" t="n">
        <v>-3.62854266075456</v>
      </c>
      <c r="I450" s="342" t="n">
        <v>-3.63806596975604</v>
      </c>
      <c r="J450" s="342" t="n">
        <v>-3.65219021592991</v>
      </c>
      <c r="K450" s="342" t="n">
        <v>-3.67914530609161</v>
      </c>
      <c r="L450" s="342" t="n">
        <v>-3.72873718343837</v>
      </c>
      <c r="M450" s="342" t="n">
        <v>-3.82528867337466</v>
      </c>
      <c r="N450" s="342" t="n">
        <v>-4.01933389247848</v>
      </c>
      <c r="O450" s="342" t="n">
        <v>-4.22394223127226</v>
      </c>
      <c r="P450" s="342" t="n">
        <v>-4.43061602795159</v>
      </c>
      <c r="Q450" s="342" t="n">
        <v>-4.66311675553636</v>
      </c>
      <c r="R450" s="342" t="n">
        <v>-4.79539877805373</v>
      </c>
      <c r="S450" s="342" t="n">
        <v>-4.8922609468963</v>
      </c>
      <c r="T450" s="342" t="n">
        <v>-4.99532720823959</v>
      </c>
      <c r="U450" s="342" t="n">
        <v>-5.12731166347103</v>
      </c>
      <c r="V450" s="342" t="n">
        <v>-5.25719222943346</v>
      </c>
      <c r="W450" s="342" t="n">
        <v>-5.47740234092255</v>
      </c>
      <c r="X450" s="342" t="n">
        <v>-5.61095730420246</v>
      </c>
      <c r="Y450" s="342" t="n">
        <v>-5.69198337883742</v>
      </c>
      <c r="Z450" s="342" t="n">
        <v>-5.75506419449144</v>
      </c>
      <c r="AA450" s="342" t="n">
        <v>-5.81216932424876</v>
      </c>
      <c r="AB450" s="342" t="n">
        <v>-5.87377045444635</v>
      </c>
    </row>
    <row r="451" customFormat="false" ht="15" hidden="false" customHeight="false" outlineLevel="0" collapsed="false">
      <c r="A451" s="62" t="s">
        <v>365</v>
      </c>
      <c r="B451" s="62" t="s">
        <v>617</v>
      </c>
      <c r="C451" s="62" t="s">
        <v>618</v>
      </c>
      <c r="D451" s="62" t="s">
        <v>527</v>
      </c>
      <c r="E451" s="342" t="n">
        <v>-2.78770695457159</v>
      </c>
      <c r="F451" s="342" t="n">
        <v>-2.82098725049059</v>
      </c>
      <c r="G451" s="342" t="n">
        <v>-2.81950297469496</v>
      </c>
      <c r="H451" s="342" t="n">
        <v>-2.82214609404579</v>
      </c>
      <c r="I451" s="342" t="n">
        <v>-2.82955297107981</v>
      </c>
      <c r="J451" s="342" t="n">
        <v>-2.84053828664522</v>
      </c>
      <c r="K451" s="342" t="n">
        <v>-2.86150295745845</v>
      </c>
      <c r="L451" s="342" t="n">
        <v>-2.90007368296328</v>
      </c>
      <c r="M451" s="342" t="n">
        <v>-2.97516785593391</v>
      </c>
      <c r="N451" s="342" t="n">
        <v>-3.12608904065225</v>
      </c>
      <c r="O451" s="342" t="n">
        <v>-3.28522582864745</v>
      </c>
      <c r="P451" s="342" t="n">
        <v>-3.4459690532893</v>
      </c>
      <c r="Q451" s="342" t="n">
        <v>-3.62679950825761</v>
      </c>
      <c r="R451" s="342" t="n">
        <v>-3.72968356614609</v>
      </c>
      <c r="S451" s="342" t="n">
        <v>-3.80501937366365</v>
      </c>
      <c r="T451" s="342" t="n">
        <v>-3.88518049455216</v>
      </c>
      <c r="U451" s="342" t="n">
        <v>-3.9878331156264</v>
      </c>
      <c r="V451" s="342" t="n">
        <v>-4.0888494095473</v>
      </c>
      <c r="W451" s="342" t="n">
        <v>-4.2601206785143</v>
      </c>
      <c r="X451" s="342" t="n">
        <v>-4.36399478258297</v>
      </c>
      <c r="Y451" s="342" t="n">
        <v>-4.42701386253486</v>
      </c>
      <c r="Z451" s="342" t="n">
        <v>-4.47607578467585</v>
      </c>
      <c r="AA451" s="342" t="n">
        <v>-4.52049003964319</v>
      </c>
      <c r="AB451" s="342" t="n">
        <v>-4.56840111723812</v>
      </c>
    </row>
    <row r="452" customFormat="false" ht="15" hidden="false" customHeight="false" outlineLevel="0" collapsed="false">
      <c r="A452" s="62" t="s">
        <v>365</v>
      </c>
      <c r="B452" s="62" t="s">
        <v>637</v>
      </c>
      <c r="C452" s="62" t="s">
        <v>638</v>
      </c>
      <c r="D452" s="62" t="s">
        <v>395</v>
      </c>
      <c r="E452" s="342" t="n">
        <v>-3.96355237375278</v>
      </c>
      <c r="F452" s="342" t="n">
        <v>-4.01087018657836</v>
      </c>
      <c r="G452" s="342" t="n">
        <v>-4.00875984824332</v>
      </c>
      <c r="H452" s="342" t="n">
        <v>-4.01251782644828</v>
      </c>
      <c r="I452" s="342" t="n">
        <v>-4.02304889930805</v>
      </c>
      <c r="J452" s="342" t="n">
        <v>-4.03866778403849</v>
      </c>
      <c r="K452" s="342" t="n">
        <v>-4.06847528250258</v>
      </c>
      <c r="L452" s="342" t="n">
        <v>-4.12331501032309</v>
      </c>
      <c r="M452" s="342" t="n">
        <v>-4.23008365293261</v>
      </c>
      <c r="N452" s="342" t="n">
        <v>-4.44466288586059</v>
      </c>
      <c r="O452" s="342" t="n">
        <v>-4.6709230359009</v>
      </c>
      <c r="P452" s="342" t="n">
        <v>-4.89946721216342</v>
      </c>
      <c r="Q452" s="342" t="n">
        <v>-5.15657134495653</v>
      </c>
      <c r="R452" s="342" t="n">
        <v>-5.30285155249285</v>
      </c>
      <c r="S452" s="342" t="n">
        <v>-5.40996375028866</v>
      </c>
      <c r="T452" s="342" t="n">
        <v>-5.52393656240914</v>
      </c>
      <c r="U452" s="342" t="n">
        <v>-5.66988771386124</v>
      </c>
      <c r="V452" s="342" t="n">
        <v>-5.81351234086922</v>
      </c>
      <c r="W452" s="342" t="n">
        <v>-6.05702525515046</v>
      </c>
      <c r="X452" s="342" t="n">
        <v>-6.20471310701654</v>
      </c>
      <c r="Y452" s="342" t="n">
        <v>-6.29431342297708</v>
      </c>
      <c r="Z452" s="342" t="n">
        <v>-6.36406949889601</v>
      </c>
      <c r="AA452" s="342" t="n">
        <v>-6.4272175372562</v>
      </c>
      <c r="AB452" s="342" t="n">
        <v>-6.49533734626949</v>
      </c>
    </row>
    <row r="453" customFormat="false" ht="15" hidden="false" customHeight="false" outlineLevel="0" collapsed="false">
      <c r="A453" s="62" t="s">
        <v>365</v>
      </c>
      <c r="B453" s="62" t="s">
        <v>641</v>
      </c>
      <c r="C453" s="62" t="s">
        <v>643</v>
      </c>
      <c r="D453" s="62" t="s">
        <v>642</v>
      </c>
      <c r="E453" s="342" t="n">
        <v>-6.89227479060776</v>
      </c>
      <c r="F453" s="342" t="n">
        <v>-6.97455637483611</v>
      </c>
      <c r="G453" s="342" t="n">
        <v>-6.97088667898383</v>
      </c>
      <c r="H453" s="342" t="n">
        <v>-6.97742147807396</v>
      </c>
      <c r="I453" s="342" t="n">
        <v>-6.99573410299855</v>
      </c>
      <c r="J453" s="342" t="n">
        <v>-7.02289399274742</v>
      </c>
      <c r="K453" s="342" t="n">
        <v>-7.07472665467857</v>
      </c>
      <c r="L453" s="342" t="n">
        <v>-7.1700881985512</v>
      </c>
      <c r="M453" s="342" t="n">
        <v>-7.355749634176</v>
      </c>
      <c r="N453" s="342" t="n">
        <v>-7.7288843623787</v>
      </c>
      <c r="O453" s="342" t="n">
        <v>-8.12233119521706</v>
      </c>
      <c r="P453" s="342" t="n">
        <v>-8.5197497521221</v>
      </c>
      <c r="Q453" s="342" t="n">
        <v>-8.96683160342944</v>
      </c>
      <c r="R453" s="342" t="n">
        <v>-9.22120023330903</v>
      </c>
      <c r="S453" s="342" t="n">
        <v>-9.40745908169045</v>
      </c>
      <c r="T453" s="342" t="n">
        <v>-9.60564794504307</v>
      </c>
      <c r="U453" s="342" t="n">
        <v>-9.85944437485058</v>
      </c>
      <c r="V453" s="342" t="n">
        <v>-10.1091951798589</v>
      </c>
      <c r="W453" s="342" t="n">
        <v>-10.532643077609</v>
      </c>
      <c r="X453" s="342" t="n">
        <v>-10.7894594792381</v>
      </c>
      <c r="Y453" s="342" t="n">
        <v>-10.945266679621</v>
      </c>
      <c r="Z453" s="342" t="n">
        <v>-11.0665664627982</v>
      </c>
      <c r="AA453" s="342" t="n">
        <v>-11.1763754401561</v>
      </c>
      <c r="AB453" s="342" t="n">
        <v>-11.2948298966968</v>
      </c>
    </row>
    <row r="454" customFormat="false" ht="15" hidden="false" customHeight="false" outlineLevel="0" collapsed="false">
      <c r="A454" s="62" t="s">
        <v>365</v>
      </c>
      <c r="B454" s="62" t="s">
        <v>650</v>
      </c>
      <c r="C454" s="62" t="s">
        <v>652</v>
      </c>
      <c r="D454" s="62" t="s">
        <v>651</v>
      </c>
      <c r="E454" s="342" t="n">
        <v>-3.92568931675049</v>
      </c>
      <c r="F454" s="342" t="n">
        <v>-3.97255511156916</v>
      </c>
      <c r="G454" s="342" t="n">
        <v>-3.97046493289221</v>
      </c>
      <c r="H454" s="342" t="n">
        <v>-3.97418701185085</v>
      </c>
      <c r="I454" s="342" t="n">
        <v>-3.98461748338777</v>
      </c>
      <c r="J454" s="342" t="n">
        <v>-4.00008716390262</v>
      </c>
      <c r="K454" s="342" t="n">
        <v>-4.02960991704055</v>
      </c>
      <c r="L454" s="342" t="n">
        <v>-4.08392577144029</v>
      </c>
      <c r="M454" s="342" t="n">
        <v>-4.18967447364787</v>
      </c>
      <c r="N454" s="342" t="n">
        <v>-4.40220387224499</v>
      </c>
      <c r="O454" s="342" t="n">
        <v>-4.62630260238959</v>
      </c>
      <c r="P454" s="342" t="n">
        <v>-4.85266353989118</v>
      </c>
      <c r="Q454" s="342" t="n">
        <v>-5.10731160612643</v>
      </c>
      <c r="R454" s="342" t="n">
        <v>-5.25219442684559</v>
      </c>
      <c r="S454" s="342" t="n">
        <v>-5.35828340232253</v>
      </c>
      <c r="T454" s="342" t="n">
        <v>-5.47116745398898</v>
      </c>
      <c r="U454" s="342" t="n">
        <v>-5.61572436203369</v>
      </c>
      <c r="V454" s="342" t="n">
        <v>-5.75797697047687</v>
      </c>
      <c r="W454" s="342" t="n">
        <v>-5.99916365250865</v>
      </c>
      <c r="X454" s="342" t="n">
        <v>-6.14544067060078</v>
      </c>
      <c r="Y454" s="342" t="n">
        <v>-6.23418505189697</v>
      </c>
      <c r="Z454" s="342" t="n">
        <v>-6.30327476137749</v>
      </c>
      <c r="AA454" s="342" t="n">
        <v>-6.36581955861694</v>
      </c>
      <c r="AB454" s="342" t="n">
        <v>-6.4332886321363</v>
      </c>
    </row>
    <row r="455" customFormat="false" ht="15" hidden="false" customHeight="false" outlineLevel="0" collapsed="false">
      <c r="A455" s="62" t="s">
        <v>365</v>
      </c>
      <c r="B455" s="62" t="s">
        <v>659</v>
      </c>
      <c r="C455" s="62" t="s">
        <v>660</v>
      </c>
      <c r="D455" s="62" t="s">
        <v>483</v>
      </c>
      <c r="E455" s="342" t="n">
        <v>-6.37777277169491</v>
      </c>
      <c r="F455" s="342" t="n">
        <v>-6.45391211080231</v>
      </c>
      <c r="G455" s="342" t="n">
        <v>-6.45051635439414</v>
      </c>
      <c r="H455" s="342" t="n">
        <v>-6.45656333669994</v>
      </c>
      <c r="I455" s="342" t="n">
        <v>-6.47350894089748</v>
      </c>
      <c r="J455" s="342" t="n">
        <v>-6.49864136967972</v>
      </c>
      <c r="K455" s="342" t="n">
        <v>-6.54660477073266</v>
      </c>
      <c r="L455" s="342" t="n">
        <v>-6.63484766244186</v>
      </c>
      <c r="M455" s="342" t="n">
        <v>-6.80664964144815</v>
      </c>
      <c r="N455" s="342" t="n">
        <v>-7.15193020294694</v>
      </c>
      <c r="O455" s="342" t="n">
        <v>-7.51600658901987</v>
      </c>
      <c r="P455" s="342" t="n">
        <v>-7.883758213585</v>
      </c>
      <c r="Q455" s="342" t="n">
        <v>-8.29746581297911</v>
      </c>
      <c r="R455" s="342" t="n">
        <v>-8.5328460569343</v>
      </c>
      <c r="S455" s="342" t="n">
        <v>-8.7052008523805</v>
      </c>
      <c r="T455" s="342" t="n">
        <v>-8.88859509807512</v>
      </c>
      <c r="U455" s="342" t="n">
        <v>-9.12344585617105</v>
      </c>
      <c r="V455" s="342" t="n">
        <v>-9.35455299166451</v>
      </c>
      <c r="W455" s="342" t="n">
        <v>-9.74639089055127</v>
      </c>
      <c r="X455" s="342" t="n">
        <v>-9.98403618233022</v>
      </c>
      <c r="Y455" s="342" t="n">
        <v>-10.1282125174917</v>
      </c>
      <c r="Z455" s="342" t="n">
        <v>-10.2404573826289</v>
      </c>
      <c r="AA455" s="342" t="n">
        <v>-10.3420692201075</v>
      </c>
      <c r="AB455" s="342" t="n">
        <v>-10.4516811596431</v>
      </c>
    </row>
    <row r="456" customFormat="false" ht="15" hidden="false" customHeight="false" outlineLevel="0" collapsed="false">
      <c r="A456" s="62" t="s">
        <v>365</v>
      </c>
      <c r="B456" s="62" t="s">
        <v>661</v>
      </c>
      <c r="C456" s="62" t="s">
        <v>662</v>
      </c>
      <c r="D456" s="62" t="s">
        <v>409</v>
      </c>
      <c r="E456" s="342" t="n">
        <v>-7.05093562619748</v>
      </c>
      <c r="F456" s="342" t="n">
        <v>-7.13511134049231</v>
      </c>
      <c r="G456" s="342" t="n">
        <v>-7.13135716788482</v>
      </c>
      <c r="H456" s="342" t="n">
        <v>-7.13804239868518</v>
      </c>
      <c r="I456" s="342" t="n">
        <v>-7.15677658201546</v>
      </c>
      <c r="J456" s="342" t="n">
        <v>-7.18456169506622</v>
      </c>
      <c r="K456" s="342" t="n">
        <v>-7.23758754991301</v>
      </c>
      <c r="L456" s="342" t="n">
        <v>-7.33514432579447</v>
      </c>
      <c r="M456" s="342" t="n">
        <v>-7.52507970571313</v>
      </c>
      <c r="N456" s="342" t="n">
        <v>-7.90680403162671</v>
      </c>
      <c r="O456" s="342" t="n">
        <v>-8.30930804879894</v>
      </c>
      <c r="P456" s="342" t="n">
        <v>-8.71587521951192</v>
      </c>
      <c r="Q456" s="342" t="n">
        <v>-9.17324893849146</v>
      </c>
      <c r="R456" s="342" t="n">
        <v>-9.43347315895481</v>
      </c>
      <c r="S456" s="342" t="n">
        <v>-9.6240197041298</v>
      </c>
      <c r="T456" s="342" t="n">
        <v>-9.82677089438021</v>
      </c>
      <c r="U456" s="342" t="n">
        <v>-10.0864097426702</v>
      </c>
      <c r="V456" s="342" t="n">
        <v>-10.3419098354849</v>
      </c>
      <c r="W456" s="342" t="n">
        <v>-10.7751055449992</v>
      </c>
      <c r="X456" s="342" t="n">
        <v>-11.0378338851556</v>
      </c>
      <c r="Y456" s="342" t="n">
        <v>-11.1972277824353</v>
      </c>
      <c r="Z456" s="342" t="n">
        <v>-11.3213198984113</v>
      </c>
      <c r="AA456" s="342" t="n">
        <v>-11.4336566891011</v>
      </c>
      <c r="AB456" s="342" t="n">
        <v>-11.5548379787447</v>
      </c>
    </row>
    <row r="457" customFormat="false" ht="15" hidden="false" customHeight="false" outlineLevel="0" collapsed="false">
      <c r="A457" s="62" t="s">
        <v>365</v>
      </c>
      <c r="B457" s="62" t="s">
        <v>663</v>
      </c>
      <c r="C457" s="62" t="s">
        <v>665</v>
      </c>
      <c r="D457" s="62" t="s">
        <v>664</v>
      </c>
      <c r="E457" s="342" t="n">
        <v>-9.14598205248028</v>
      </c>
      <c r="F457" s="342" t="n">
        <v>-9.25516891972876</v>
      </c>
      <c r="G457" s="342" t="n">
        <v>-9.25029926879018</v>
      </c>
      <c r="H457" s="342" t="n">
        <v>-9.25897088404214</v>
      </c>
      <c r="I457" s="342" t="n">
        <v>-9.2832715603765</v>
      </c>
      <c r="J457" s="342" t="n">
        <v>-9.3193124716485</v>
      </c>
      <c r="K457" s="342" t="n">
        <v>-9.3880939132127</v>
      </c>
      <c r="L457" s="342" t="n">
        <v>-9.51463776052773</v>
      </c>
      <c r="M457" s="342" t="n">
        <v>-9.76100869170072</v>
      </c>
      <c r="N457" s="342" t="n">
        <v>-10.2561548707169</v>
      </c>
      <c r="O457" s="342" t="n">
        <v>-10.7782550163246</v>
      </c>
      <c r="P457" s="342" t="n">
        <v>-11.3056256013932</v>
      </c>
      <c r="Q457" s="342" t="n">
        <v>-11.8988988982761</v>
      </c>
      <c r="R457" s="342" t="n">
        <v>-12.2364436123613</v>
      </c>
      <c r="S457" s="342" t="n">
        <v>-12.48360730449</v>
      </c>
      <c r="T457" s="342" t="n">
        <v>-12.7466020112151</v>
      </c>
      <c r="U457" s="342" t="n">
        <v>-13.0833874213334</v>
      </c>
      <c r="V457" s="342" t="n">
        <v>-13.414804326433</v>
      </c>
      <c r="W457" s="342" t="n">
        <v>-13.9767155953018</v>
      </c>
      <c r="X457" s="342" t="n">
        <v>-14.3175084788477</v>
      </c>
      <c r="Y457" s="342" t="n">
        <v>-14.5242631283128</v>
      </c>
      <c r="Z457" s="342" t="n">
        <v>-14.6852267685641</v>
      </c>
      <c r="AA457" s="342" t="n">
        <v>-14.8309422205198</v>
      </c>
      <c r="AB457" s="342" t="n">
        <v>-14.9881301398166</v>
      </c>
    </row>
    <row r="458" customFormat="false" ht="15" hidden="false" customHeight="false" outlineLevel="0" collapsed="false">
      <c r="A458" s="62" t="s">
        <v>365</v>
      </c>
      <c r="B458" s="62" t="s">
        <v>668</v>
      </c>
      <c r="C458" s="62" t="s">
        <v>669</v>
      </c>
      <c r="D458" s="62" t="s">
        <v>391</v>
      </c>
      <c r="E458" s="342" t="n">
        <v>-5.512467643005</v>
      </c>
      <c r="F458" s="342" t="n">
        <v>-5.57827676763422</v>
      </c>
      <c r="G458" s="342" t="n">
        <v>-5.57534173090689</v>
      </c>
      <c r="H458" s="342" t="n">
        <v>-5.58056828812236</v>
      </c>
      <c r="I458" s="342" t="n">
        <v>-5.59521479532384</v>
      </c>
      <c r="J458" s="342" t="n">
        <v>-5.61693737864746</v>
      </c>
      <c r="K458" s="342" t="n">
        <v>-5.65839333918689</v>
      </c>
      <c r="L458" s="342" t="n">
        <v>-5.73466386538547</v>
      </c>
      <c r="M458" s="342" t="n">
        <v>-5.88315658912745</v>
      </c>
      <c r="N458" s="342" t="n">
        <v>-6.18159116670724</v>
      </c>
      <c r="O458" s="342" t="n">
        <v>-6.49627144298116</v>
      </c>
      <c r="P458" s="342" t="n">
        <v>-6.8141283192993</v>
      </c>
      <c r="Q458" s="342" t="n">
        <v>-7.17170608774012</v>
      </c>
      <c r="R458" s="342" t="n">
        <v>-7.37515108728041</v>
      </c>
      <c r="S458" s="342" t="n">
        <v>-7.52412162402179</v>
      </c>
      <c r="T458" s="342" t="n">
        <v>-7.68263383220073</v>
      </c>
      <c r="U458" s="342" t="n">
        <v>-7.8856211839428</v>
      </c>
      <c r="V458" s="342" t="n">
        <v>-8.0853728295532</v>
      </c>
      <c r="W458" s="342" t="n">
        <v>-8.42404807187331</v>
      </c>
      <c r="X458" s="342" t="n">
        <v>-8.62945080858696</v>
      </c>
      <c r="Y458" s="342" t="n">
        <v>-8.75406600121222</v>
      </c>
      <c r="Z458" s="342" t="n">
        <v>-8.85108203005355</v>
      </c>
      <c r="AA458" s="342" t="n">
        <v>-8.93890766861075</v>
      </c>
      <c r="AB458" s="342" t="n">
        <v>-9.03364799436502</v>
      </c>
    </row>
    <row r="459" customFormat="false" ht="15" hidden="false" customHeight="false" outlineLevel="0" collapsed="false">
      <c r="A459" s="62" t="s">
        <v>365</v>
      </c>
      <c r="B459" s="62" t="s">
        <v>672</v>
      </c>
      <c r="C459" s="62" t="s">
        <v>673</v>
      </c>
      <c r="D459" s="62" t="s">
        <v>477</v>
      </c>
      <c r="E459" s="342" t="n">
        <v>-5.17786167496738</v>
      </c>
      <c r="F459" s="342" t="n">
        <v>-5.2396761954958</v>
      </c>
      <c r="G459" s="342" t="n">
        <v>-5.23691931506233</v>
      </c>
      <c r="H459" s="342" t="n">
        <v>-5.2418286210303</v>
      </c>
      <c r="I459" s="342" t="n">
        <v>-5.25558608741778</v>
      </c>
      <c r="J459" s="342" t="n">
        <v>-5.27599011315666</v>
      </c>
      <c r="K459" s="342" t="n">
        <v>-5.31492970304223</v>
      </c>
      <c r="L459" s="342" t="n">
        <v>-5.38657061961692</v>
      </c>
      <c r="M459" s="342" t="n">
        <v>-5.52604985705985</v>
      </c>
      <c r="N459" s="342" t="n">
        <v>-5.80636950005971</v>
      </c>
      <c r="O459" s="342" t="n">
        <v>-6.10194873025337</v>
      </c>
      <c r="P459" s="342" t="n">
        <v>-6.40051174133988</v>
      </c>
      <c r="Q459" s="342" t="n">
        <v>-6.73638459229067</v>
      </c>
      <c r="R459" s="342" t="n">
        <v>-6.9274805105443</v>
      </c>
      <c r="S459" s="342" t="n">
        <v>-7.06740855780845</v>
      </c>
      <c r="T459" s="342" t="n">
        <v>-7.21629909846961</v>
      </c>
      <c r="U459" s="342" t="n">
        <v>-7.40696514807846</v>
      </c>
      <c r="V459" s="342" t="n">
        <v>-7.59459189843775</v>
      </c>
      <c r="W459" s="342" t="n">
        <v>-7.91270960379877</v>
      </c>
      <c r="X459" s="342" t="n">
        <v>-8.1056444248698</v>
      </c>
      <c r="Y459" s="342" t="n">
        <v>-8.22269549379204</v>
      </c>
      <c r="Z459" s="342" t="n">
        <v>-8.31382266407711</v>
      </c>
      <c r="AA459" s="342" t="n">
        <v>-8.3963172994047</v>
      </c>
      <c r="AB459" s="342" t="n">
        <v>-8.48530690144245</v>
      </c>
    </row>
    <row r="460" customFormat="false" ht="15" hidden="false" customHeight="false" outlineLevel="0" collapsed="false">
      <c r="A460" s="62" t="s">
        <v>365</v>
      </c>
      <c r="B460" s="62" t="s">
        <v>674</v>
      </c>
      <c r="C460" s="62" t="s">
        <v>675</v>
      </c>
      <c r="D460" s="62" t="s">
        <v>446</v>
      </c>
      <c r="E460" s="342" t="n">
        <v>-5.31087733329423</v>
      </c>
      <c r="F460" s="342" t="n">
        <v>-5.37427982578066</v>
      </c>
      <c r="G460" s="342" t="n">
        <v>-5.37145212300994</v>
      </c>
      <c r="H460" s="342" t="n">
        <v>-5.37648754562726</v>
      </c>
      <c r="I460" s="342" t="n">
        <v>-5.39059843173958</v>
      </c>
      <c r="J460" s="342" t="n">
        <v>-5.41152662268151</v>
      </c>
      <c r="K460" s="342" t="n">
        <v>-5.45146654349685</v>
      </c>
      <c r="L460" s="342" t="n">
        <v>-5.52494786529662</v>
      </c>
      <c r="M460" s="342" t="n">
        <v>-5.66801022715577</v>
      </c>
      <c r="N460" s="342" t="n">
        <v>-5.95553108644842</v>
      </c>
      <c r="O460" s="342" t="n">
        <v>-6.2587035410965</v>
      </c>
      <c r="P460" s="342" t="n">
        <v>-6.56493642788937</v>
      </c>
      <c r="Q460" s="342" t="n">
        <v>-6.90943761833392</v>
      </c>
      <c r="R460" s="342" t="n">
        <v>-7.10544265756561</v>
      </c>
      <c r="S460" s="342" t="n">
        <v>-7.24896535885754</v>
      </c>
      <c r="T460" s="342" t="n">
        <v>-7.4016807937565</v>
      </c>
      <c r="U460" s="342" t="n">
        <v>-7.59724492131747</v>
      </c>
      <c r="V460" s="342" t="n">
        <v>-7.78969167214905</v>
      </c>
      <c r="W460" s="342" t="n">
        <v>-8.11598159968599</v>
      </c>
      <c r="X460" s="342" t="n">
        <v>-8.31387278186705</v>
      </c>
      <c r="Y460" s="342" t="n">
        <v>-8.4339308111849</v>
      </c>
      <c r="Z460" s="342" t="n">
        <v>-8.5273989749742</v>
      </c>
      <c r="AA460" s="342" t="n">
        <v>-8.61201283999841</v>
      </c>
      <c r="AB460" s="342" t="n">
        <v>-8.70328852290164</v>
      </c>
    </row>
    <row r="461" customFormat="false" ht="15" hidden="false" customHeight="false" outlineLevel="0" collapsed="false">
      <c r="A461" s="62" t="s">
        <v>365</v>
      </c>
      <c r="B461" s="62" t="s">
        <v>676</v>
      </c>
      <c r="C461" s="62" t="s">
        <v>678</v>
      </c>
      <c r="D461" s="62" t="s">
        <v>677</v>
      </c>
      <c r="E461" s="342" t="n">
        <v>-1.62198340194364</v>
      </c>
      <c r="F461" s="342" t="n">
        <v>-1.64134701816014</v>
      </c>
      <c r="G461" s="342" t="n">
        <v>-1.64048341565684</v>
      </c>
      <c r="H461" s="342" t="n">
        <v>-1.64202127303793</v>
      </c>
      <c r="I461" s="342" t="n">
        <v>-1.64633084782653</v>
      </c>
      <c r="J461" s="342" t="n">
        <v>-1.65272248073579</v>
      </c>
      <c r="K461" s="342" t="n">
        <v>-1.66492044438133</v>
      </c>
      <c r="L461" s="342" t="n">
        <v>-1.68736221375998</v>
      </c>
      <c r="M461" s="342" t="n">
        <v>-1.73105457602255</v>
      </c>
      <c r="N461" s="342" t="n">
        <v>-1.81886569125236</v>
      </c>
      <c r="O461" s="342" t="n">
        <v>-1.9114569259026</v>
      </c>
      <c r="P461" s="342" t="n">
        <v>-2.004982840424</v>
      </c>
      <c r="Q461" s="342" t="n">
        <v>-2.11019619365811</v>
      </c>
      <c r="R461" s="342" t="n">
        <v>-2.17005766293703</v>
      </c>
      <c r="S461" s="342" t="n">
        <v>-2.21389061645645</v>
      </c>
      <c r="T461" s="342" t="n">
        <v>-2.26053110259117</v>
      </c>
      <c r="U461" s="342" t="n">
        <v>-2.32025791400346</v>
      </c>
      <c r="V461" s="342" t="n">
        <v>-2.37903265422387</v>
      </c>
      <c r="W461" s="342" t="n">
        <v>-2.47868414558264</v>
      </c>
      <c r="X461" s="342" t="n">
        <v>-2.53912165764425</v>
      </c>
      <c r="Y461" s="342" t="n">
        <v>-2.57578831714377</v>
      </c>
      <c r="Z461" s="342" t="n">
        <v>-2.60433422411209</v>
      </c>
      <c r="AA461" s="342" t="n">
        <v>-2.63017595910815</v>
      </c>
      <c r="AB461" s="342" t="n">
        <v>-2.65805226529621</v>
      </c>
    </row>
    <row r="462" customFormat="false" ht="15" hidden="false" customHeight="false" outlineLevel="0" collapsed="false">
      <c r="A462" s="62" t="s">
        <v>365</v>
      </c>
      <c r="B462" s="62" t="s">
        <v>679</v>
      </c>
      <c r="C462" s="62" t="s">
        <v>680</v>
      </c>
      <c r="D462" s="62" t="s">
        <v>677</v>
      </c>
      <c r="E462" s="342" t="n">
        <v>-7.54415002095134</v>
      </c>
      <c r="F462" s="342" t="n">
        <v>-7.63421384374408</v>
      </c>
      <c r="G462" s="342" t="n">
        <v>-7.6301970659919</v>
      </c>
      <c r="H462" s="342" t="n">
        <v>-7.63734993005934</v>
      </c>
      <c r="I462" s="342" t="n">
        <v>-7.65739457336009</v>
      </c>
      <c r="J462" s="342" t="n">
        <v>-7.6871232607736</v>
      </c>
      <c r="K462" s="342" t="n">
        <v>-7.74385828505423</v>
      </c>
      <c r="L462" s="342" t="n">
        <v>-7.84823917743899</v>
      </c>
      <c r="M462" s="342" t="n">
        <v>-8.05146057618058</v>
      </c>
      <c r="N462" s="342" t="n">
        <v>-8.45988659706763</v>
      </c>
      <c r="O462" s="342" t="n">
        <v>-8.89054585288337</v>
      </c>
      <c r="P462" s="342" t="n">
        <v>-9.32555248066427</v>
      </c>
      <c r="Q462" s="342" t="n">
        <v>-9.81491958519462</v>
      </c>
      <c r="R462" s="342" t="n">
        <v>-10.0933465433087</v>
      </c>
      <c r="S462" s="342" t="n">
        <v>-10.2972218584418</v>
      </c>
      <c r="T462" s="342" t="n">
        <v>-10.5141555360792</v>
      </c>
      <c r="U462" s="342" t="n">
        <v>-10.7919561751162</v>
      </c>
      <c r="V462" s="342" t="n">
        <v>-11.0653285518828</v>
      </c>
      <c r="W462" s="342" t="n">
        <v>-11.5288263902215</v>
      </c>
      <c r="X462" s="342" t="n">
        <v>-11.8099326317154</v>
      </c>
      <c r="Y462" s="342" t="n">
        <v>-11.9804761648366</v>
      </c>
      <c r="Z462" s="342" t="n">
        <v>-12.1132485498038</v>
      </c>
      <c r="AA462" s="342" t="n">
        <v>-12.2334433220673</v>
      </c>
      <c r="AB462" s="342" t="n">
        <v>-12.3631012678026</v>
      </c>
    </row>
    <row r="463" customFormat="false" ht="15" hidden="false" customHeight="false" outlineLevel="0" collapsed="false">
      <c r="A463" s="62" t="s">
        <v>365</v>
      </c>
      <c r="B463" s="62" t="s">
        <v>685</v>
      </c>
      <c r="C463" s="62" t="s">
        <v>687</v>
      </c>
      <c r="D463" s="62" t="s">
        <v>686</v>
      </c>
      <c r="E463" s="342" t="n">
        <v>-5.16589486225526</v>
      </c>
      <c r="F463" s="342" t="n">
        <v>-5.227566520182</v>
      </c>
      <c r="G463" s="342" t="n">
        <v>-5.22481601131152</v>
      </c>
      <c r="H463" s="342" t="n">
        <v>-5.22971397113918</v>
      </c>
      <c r="I463" s="342" t="n">
        <v>-5.24343964196432</v>
      </c>
      <c r="J463" s="342" t="n">
        <v>-5.26379651094818</v>
      </c>
      <c r="K463" s="342" t="n">
        <v>-5.30264610561786</v>
      </c>
      <c r="L463" s="342" t="n">
        <v>-5.37412144932001</v>
      </c>
      <c r="M463" s="342" t="n">
        <v>-5.51327832938522</v>
      </c>
      <c r="N463" s="342" t="n">
        <v>-5.79295011176657</v>
      </c>
      <c r="O463" s="342" t="n">
        <v>-6.08784621415355</v>
      </c>
      <c r="P463" s="342" t="n">
        <v>-6.38571920146949</v>
      </c>
      <c r="Q463" s="342" t="n">
        <v>-6.72081580002987</v>
      </c>
      <c r="R463" s="342" t="n">
        <v>-6.91147006703684</v>
      </c>
      <c r="S463" s="342" t="n">
        <v>-7.05107471965666</v>
      </c>
      <c r="T463" s="342" t="n">
        <v>-7.19962115201085</v>
      </c>
      <c r="U463" s="342" t="n">
        <v>-7.38984654386377</v>
      </c>
      <c r="V463" s="342" t="n">
        <v>-7.57703966074223</v>
      </c>
      <c r="W463" s="342" t="n">
        <v>-7.89442214850968</v>
      </c>
      <c r="X463" s="342" t="n">
        <v>-8.08691106835462</v>
      </c>
      <c r="Y463" s="342" t="n">
        <v>-8.20369161475088</v>
      </c>
      <c r="Z463" s="342" t="n">
        <v>-8.29460817651678</v>
      </c>
      <c r="AA463" s="342" t="n">
        <v>-8.37691215440455</v>
      </c>
      <c r="AB463" s="342" t="n">
        <v>-8.46569608816304</v>
      </c>
    </row>
    <row r="464" customFormat="false" ht="15" hidden="false" customHeight="false" outlineLevel="0" collapsed="false">
      <c r="A464" s="62" t="s">
        <v>365</v>
      </c>
      <c r="B464" s="62" t="s">
        <v>690</v>
      </c>
      <c r="C464" s="62" t="s">
        <v>692</v>
      </c>
      <c r="D464" s="62" t="s">
        <v>691</v>
      </c>
      <c r="E464" s="342" t="n">
        <v>-11.6178828935639</v>
      </c>
      <c r="F464" s="342" t="n">
        <v>-11.7565798896797</v>
      </c>
      <c r="G464" s="342" t="n">
        <v>-11.7503941095183</v>
      </c>
      <c r="H464" s="342" t="n">
        <v>-11.7614094176522</v>
      </c>
      <c r="I464" s="342" t="n">
        <v>-11.7922778810132</v>
      </c>
      <c r="J464" s="342" t="n">
        <v>-11.8380596334956</v>
      </c>
      <c r="K464" s="342" t="n">
        <v>-11.9254307576415</v>
      </c>
      <c r="L464" s="342" t="n">
        <v>-12.0861758357065</v>
      </c>
      <c r="M464" s="342" t="n">
        <v>-12.39913387677</v>
      </c>
      <c r="N464" s="342" t="n">
        <v>-13.0281040945112</v>
      </c>
      <c r="O464" s="342" t="n">
        <v>-13.6913131753489</v>
      </c>
      <c r="P464" s="342" t="n">
        <v>-14.3612171466972</v>
      </c>
      <c r="Q464" s="342" t="n">
        <v>-15.1148354730304</v>
      </c>
      <c r="R464" s="342" t="n">
        <v>-15.5436089975226</v>
      </c>
      <c r="S464" s="342" t="n">
        <v>-15.8575740604557</v>
      </c>
      <c r="T464" s="342" t="n">
        <v>-16.1916488144653</v>
      </c>
      <c r="U464" s="342" t="n">
        <v>-16.6194578165565</v>
      </c>
      <c r="V464" s="342" t="n">
        <v>-17.0404473582264</v>
      </c>
      <c r="W464" s="342" t="n">
        <v>-17.7542273854375</v>
      </c>
      <c r="X464" s="342" t="n">
        <v>-18.1871269679293</v>
      </c>
      <c r="Y464" s="342" t="n">
        <v>-18.4497615643457</v>
      </c>
      <c r="Z464" s="342" t="n">
        <v>-18.6542291340207</v>
      </c>
      <c r="AA464" s="342" t="n">
        <v>-18.8393273604211</v>
      </c>
      <c r="AB464" s="342" t="n">
        <v>-19.0389987383217</v>
      </c>
    </row>
    <row r="465" customFormat="false" ht="15" hidden="false" customHeight="false" outlineLevel="0" collapsed="false">
      <c r="A465" s="62" t="s">
        <v>365</v>
      </c>
      <c r="B465" s="62" t="s">
        <v>697</v>
      </c>
      <c r="C465" s="62" t="s">
        <v>699</v>
      </c>
      <c r="D465" s="62" t="s">
        <v>698</v>
      </c>
      <c r="E465" s="342" t="n">
        <v>-0.967506486666105</v>
      </c>
      <c r="F465" s="342" t="n">
        <v>-0.979056804796568</v>
      </c>
      <c r="G465" s="342" t="n">
        <v>-0.978541669424135</v>
      </c>
      <c r="H465" s="342" t="n">
        <v>-0.979458995082331</v>
      </c>
      <c r="I465" s="342" t="n">
        <v>-0.982029638874213</v>
      </c>
      <c r="J465" s="342" t="n">
        <v>-0.985842221846816</v>
      </c>
      <c r="K465" s="342" t="n">
        <v>-0.993118257432033</v>
      </c>
      <c r="L465" s="342" t="n">
        <v>-1.00650468137453</v>
      </c>
      <c r="M465" s="342" t="n">
        <v>-1.03256699733667</v>
      </c>
      <c r="N465" s="342" t="n">
        <v>-1.08494596957795</v>
      </c>
      <c r="O465" s="342" t="n">
        <v>-1.14017626356566</v>
      </c>
      <c r="P465" s="342" t="n">
        <v>-1.19596409028596</v>
      </c>
      <c r="Q465" s="342" t="n">
        <v>-1.25872342655038</v>
      </c>
      <c r="R465" s="342" t="n">
        <v>-1.29443054892865</v>
      </c>
      <c r="S465" s="342" t="n">
        <v>-1.32057672700233</v>
      </c>
      <c r="T465" s="342" t="n">
        <v>-1.34839758683513</v>
      </c>
      <c r="U465" s="342" t="n">
        <v>-1.38402438634494</v>
      </c>
      <c r="V465" s="342" t="n">
        <v>-1.41908327927024</v>
      </c>
      <c r="W465" s="342" t="n">
        <v>-1.47852498760094</v>
      </c>
      <c r="X465" s="342" t="n">
        <v>-1.51457571715063</v>
      </c>
      <c r="Y465" s="342" t="n">
        <v>-1.53644723005739</v>
      </c>
      <c r="Z465" s="342" t="n">
        <v>-1.55347474718644</v>
      </c>
      <c r="AA465" s="342" t="n">
        <v>-1.56888923675854</v>
      </c>
      <c r="AB465" s="342" t="n">
        <v>-1.58551733975203</v>
      </c>
    </row>
    <row r="466" customFormat="false" ht="15" hidden="false" customHeight="false" outlineLevel="0" collapsed="false">
      <c r="A466" s="62" t="s">
        <v>365</v>
      </c>
      <c r="B466" s="62" t="s">
        <v>702</v>
      </c>
      <c r="C466" s="62" t="s">
        <v>703</v>
      </c>
      <c r="D466" s="62" t="s">
        <v>457</v>
      </c>
      <c r="E466" s="342" t="n">
        <v>-6.43492874681362</v>
      </c>
      <c r="F466" s="342" t="n">
        <v>-6.5117504272849</v>
      </c>
      <c r="G466" s="342" t="n">
        <v>-6.50832423897273</v>
      </c>
      <c r="H466" s="342" t="n">
        <v>-6.51442541279375</v>
      </c>
      <c r="I466" s="342" t="n">
        <v>-6.53152287917994</v>
      </c>
      <c r="J466" s="342" t="n">
        <v>-6.55688053838753</v>
      </c>
      <c r="K466" s="342" t="n">
        <v>-6.60527377522411</v>
      </c>
      <c r="L466" s="342" t="n">
        <v>-6.69430747725276</v>
      </c>
      <c r="M466" s="342" t="n">
        <v>-6.8676491018358</v>
      </c>
      <c r="N466" s="342" t="n">
        <v>-7.21602397978147</v>
      </c>
      <c r="O466" s="342" t="n">
        <v>-7.58336312569371</v>
      </c>
      <c r="P466" s="342" t="n">
        <v>-7.95441044664941</v>
      </c>
      <c r="Q466" s="342" t="n">
        <v>-8.37182558817521</v>
      </c>
      <c r="R466" s="342" t="n">
        <v>-8.6093152499238</v>
      </c>
      <c r="S466" s="342" t="n">
        <v>-8.78321464514688</v>
      </c>
      <c r="T466" s="342" t="n">
        <v>-8.96825242335967</v>
      </c>
      <c r="U466" s="342" t="n">
        <v>-9.2052078541316</v>
      </c>
      <c r="V466" s="342" t="n">
        <v>-9.43838611290883</v>
      </c>
      <c r="W466" s="342" t="n">
        <v>-9.8337355632417</v>
      </c>
      <c r="X466" s="342" t="n">
        <v>-10.0735105715957</v>
      </c>
      <c r="Y466" s="342" t="n">
        <v>-10.2189789783503</v>
      </c>
      <c r="Z466" s="342" t="n">
        <v>-10.3322297533793</v>
      </c>
      <c r="AA466" s="342" t="n">
        <v>-10.4347522102641</v>
      </c>
      <c r="AB466" s="342" t="n">
        <v>-10.545346464083</v>
      </c>
    </row>
    <row r="467" customFormat="false" ht="15" hidden="false" customHeight="false" outlineLevel="0" collapsed="false">
      <c r="A467" s="62" t="s">
        <v>365</v>
      </c>
      <c r="B467" s="62" t="s">
        <v>722</v>
      </c>
      <c r="C467" s="62" t="s">
        <v>723</v>
      </c>
      <c r="D467" s="62" t="s">
        <v>395</v>
      </c>
      <c r="E467" s="342" t="n">
        <v>-0.627079486080199</v>
      </c>
      <c r="F467" s="342" t="n">
        <v>-0.634565707265415</v>
      </c>
      <c r="G467" s="342" t="n">
        <v>-0.634231827514675</v>
      </c>
      <c r="H467" s="342" t="n">
        <v>-0.634826382807314</v>
      </c>
      <c r="I467" s="342" t="n">
        <v>-0.636492519427714</v>
      </c>
      <c r="J467" s="342" t="n">
        <v>-0.638963606292812</v>
      </c>
      <c r="K467" s="342" t="n">
        <v>-0.643679494732177</v>
      </c>
      <c r="L467" s="342" t="n">
        <v>-0.652355769219223</v>
      </c>
      <c r="M467" s="342" t="n">
        <v>-0.669247794156355</v>
      </c>
      <c r="N467" s="342" t="n">
        <v>-0.70319669211946</v>
      </c>
      <c r="O467" s="342" t="n">
        <v>-0.738993645263634</v>
      </c>
      <c r="P467" s="342" t="n">
        <v>-0.77515195757619</v>
      </c>
      <c r="Q467" s="342" t="n">
        <v>-0.815828782872772</v>
      </c>
      <c r="R467" s="342" t="n">
        <v>-0.838971990963835</v>
      </c>
      <c r="S467" s="342" t="n">
        <v>-0.855918370275361</v>
      </c>
      <c r="T467" s="342" t="n">
        <v>-0.873950177531122</v>
      </c>
      <c r="U467" s="342" t="n">
        <v>-0.897041325172182</v>
      </c>
      <c r="V467" s="342" t="n">
        <v>-0.919764389938285</v>
      </c>
      <c r="W467" s="342" t="n">
        <v>-0.958290928442628</v>
      </c>
      <c r="X467" s="342" t="n">
        <v>-0.981656842026049</v>
      </c>
      <c r="Y467" s="342" t="n">
        <v>-0.995832640599379</v>
      </c>
      <c r="Z467" s="342" t="n">
        <v>-1.0068688525914</v>
      </c>
      <c r="AA467" s="342" t="n">
        <v>-1.01685959718307</v>
      </c>
      <c r="AB467" s="342" t="n">
        <v>-1.0276369329667</v>
      </c>
    </row>
    <row r="468" customFormat="false" ht="15" hidden="false" customHeight="false" outlineLevel="0" collapsed="false">
      <c r="A468" s="62" t="s">
        <v>365</v>
      </c>
      <c r="B468" s="62" t="s">
        <v>724</v>
      </c>
      <c r="C468" s="62" t="s">
        <v>726</v>
      </c>
      <c r="D468" s="62" t="s">
        <v>725</v>
      </c>
      <c r="E468" s="342" t="n">
        <v>-14.1395847745873</v>
      </c>
      <c r="F468" s="342" t="n">
        <v>-14.3083864360024</v>
      </c>
      <c r="G468" s="342" t="n">
        <v>-14.3008580107471</v>
      </c>
      <c r="H468" s="342" t="n">
        <v>-14.3142642298151</v>
      </c>
      <c r="I468" s="342" t="n">
        <v>-14.3518328004878</v>
      </c>
      <c r="J468" s="342" t="n">
        <v>-14.4075516415438</v>
      </c>
      <c r="K468" s="342" t="n">
        <v>-14.513886972002</v>
      </c>
      <c r="L468" s="342" t="n">
        <v>-14.7095223282214</v>
      </c>
      <c r="M468" s="342" t="n">
        <v>-15.0904090003497</v>
      </c>
      <c r="N468" s="342" t="n">
        <v>-15.8558993909758</v>
      </c>
      <c r="O468" s="342" t="n">
        <v>-16.6630603089926</v>
      </c>
      <c r="P468" s="342" t="n">
        <v>-17.4783692667856</v>
      </c>
      <c r="Q468" s="342" t="n">
        <v>-18.3955630714136</v>
      </c>
      <c r="R468" s="342" t="n">
        <v>-18.9174033803751</v>
      </c>
      <c r="S468" s="342" t="n">
        <v>-19.2995156519715</v>
      </c>
      <c r="T468" s="342" t="n">
        <v>-19.7061024930203</v>
      </c>
      <c r="U468" s="342" t="n">
        <v>-20.2267689266397</v>
      </c>
      <c r="V468" s="342" t="n">
        <v>-20.7391357122399</v>
      </c>
      <c r="W468" s="342" t="n">
        <v>-21.6078441763913</v>
      </c>
      <c r="X468" s="342" t="n">
        <v>-22.1347061185889</v>
      </c>
      <c r="Y468" s="342" t="n">
        <v>-22.4543464674193</v>
      </c>
      <c r="Z468" s="342" t="n">
        <v>-22.7031944340893</v>
      </c>
      <c r="AA468" s="342" t="n">
        <v>-22.9284688741737</v>
      </c>
      <c r="AB468" s="342" t="n">
        <v>-23.1714796189668</v>
      </c>
    </row>
    <row r="469" customFormat="false" ht="15" hidden="false" customHeight="false" outlineLevel="0" collapsed="false">
      <c r="A469" s="62" t="s">
        <v>365</v>
      </c>
      <c r="B469" s="62" t="s">
        <v>727</v>
      </c>
      <c r="C469" s="62" t="s">
        <v>729</v>
      </c>
      <c r="D469" s="62" t="s">
        <v>728</v>
      </c>
      <c r="E469" s="342" t="n">
        <v>-4.23928402308496</v>
      </c>
      <c r="F469" s="342" t="n">
        <v>-4.28989358466087</v>
      </c>
      <c r="G469" s="342" t="n">
        <v>-4.28763643684411</v>
      </c>
      <c r="H469" s="342" t="n">
        <v>-4.29165584556162</v>
      </c>
      <c r="I469" s="342" t="n">
        <v>-4.30291953144503</v>
      </c>
      <c r="J469" s="342" t="n">
        <v>-4.31962497198232</v>
      </c>
      <c r="K469" s="342" t="n">
        <v>-4.35150608268588</v>
      </c>
      <c r="L469" s="342" t="n">
        <v>-4.41016083480151</v>
      </c>
      <c r="M469" s="342" t="n">
        <v>-4.52435703005766</v>
      </c>
      <c r="N469" s="342" t="n">
        <v>-4.75386385324518</v>
      </c>
      <c r="O469" s="342" t="n">
        <v>-4.9958641975521</v>
      </c>
      <c r="P469" s="342" t="n">
        <v>-5.24030746047321</v>
      </c>
      <c r="Q469" s="342" t="n">
        <v>-5.51529750466606</v>
      </c>
      <c r="R469" s="342" t="n">
        <v>-5.67175395792472</v>
      </c>
      <c r="S469" s="342" t="n">
        <v>-5.78631760840156</v>
      </c>
      <c r="T469" s="342" t="n">
        <v>-5.90821914417739</v>
      </c>
      <c r="U469" s="342" t="n">
        <v>-6.06432364997352</v>
      </c>
      <c r="V469" s="342" t="n">
        <v>-6.21793978246832</v>
      </c>
      <c r="W469" s="342" t="n">
        <v>-6.47839311058969</v>
      </c>
      <c r="X469" s="342" t="n">
        <v>-6.63635513348756</v>
      </c>
      <c r="Y469" s="342" t="n">
        <v>-6.73218865657414</v>
      </c>
      <c r="Z469" s="342" t="n">
        <v>-6.80679743937072</v>
      </c>
      <c r="AA469" s="342" t="n">
        <v>-6.87433848459123</v>
      </c>
      <c r="AB469" s="342" t="n">
        <v>-6.94719717063206</v>
      </c>
    </row>
    <row r="470" customFormat="false" ht="15" hidden="false" customHeight="false" outlineLevel="0" collapsed="false">
      <c r="A470" s="62" t="s">
        <v>365</v>
      </c>
      <c r="B470" s="62" t="s">
        <v>732</v>
      </c>
      <c r="C470" s="62" t="s">
        <v>733</v>
      </c>
      <c r="D470" s="62" t="s">
        <v>430</v>
      </c>
      <c r="E470" s="342" t="n">
        <v>-2.53768337044582</v>
      </c>
      <c r="F470" s="342" t="n">
        <v>-2.56797882649391</v>
      </c>
      <c r="G470" s="342" t="n">
        <v>-2.56662767227824</v>
      </c>
      <c r="H470" s="342" t="n">
        <v>-2.56903373580357</v>
      </c>
      <c r="I470" s="342" t="n">
        <v>-2.57577630558672</v>
      </c>
      <c r="J470" s="342" t="n">
        <v>-2.5857763712621</v>
      </c>
      <c r="K470" s="342" t="n">
        <v>-2.60486076476421</v>
      </c>
      <c r="L470" s="342" t="n">
        <v>-2.63997216287553</v>
      </c>
      <c r="M470" s="342" t="n">
        <v>-2.7083312971283</v>
      </c>
      <c r="N470" s="342" t="n">
        <v>-2.84571667763956</v>
      </c>
      <c r="O470" s="342" t="n">
        <v>-2.99058082121797</v>
      </c>
      <c r="P470" s="342" t="n">
        <v>-3.1369073235128</v>
      </c>
      <c r="Q470" s="342" t="n">
        <v>-3.3015194746181</v>
      </c>
      <c r="R470" s="342" t="n">
        <v>-3.3951760773537</v>
      </c>
      <c r="S470" s="342" t="n">
        <v>-3.46375517445819</v>
      </c>
      <c r="T470" s="342" t="n">
        <v>-3.53672681270785</v>
      </c>
      <c r="U470" s="342" t="n">
        <v>-3.6301727357112</v>
      </c>
      <c r="V470" s="342" t="n">
        <v>-3.72212909030821</v>
      </c>
      <c r="W470" s="342" t="n">
        <v>-3.8780393987357</v>
      </c>
      <c r="X470" s="342" t="n">
        <v>-3.97259725248813</v>
      </c>
      <c r="Y470" s="342" t="n">
        <v>-4.02996428346405</v>
      </c>
      <c r="Z470" s="342" t="n">
        <v>-4.07462594481089</v>
      </c>
      <c r="AA470" s="342" t="n">
        <v>-4.11505677849537</v>
      </c>
      <c r="AB470" s="342" t="n">
        <v>-4.15867081212735</v>
      </c>
    </row>
    <row r="471" customFormat="false" ht="15" hidden="false" customHeight="false" outlineLevel="0" collapsed="false">
      <c r="A471" s="62" t="s">
        <v>365</v>
      </c>
      <c r="B471" s="62" t="s">
        <v>734</v>
      </c>
      <c r="C471" s="62" t="s">
        <v>735</v>
      </c>
      <c r="D471" s="62" t="s">
        <v>430</v>
      </c>
      <c r="E471" s="342" t="n">
        <v>-2.68058899497896</v>
      </c>
      <c r="F471" s="342" t="n">
        <v>-2.71259049170868</v>
      </c>
      <c r="G471" s="342" t="n">
        <v>-2.7111632493808</v>
      </c>
      <c r="H471" s="342" t="n">
        <v>-2.7137048065673</v>
      </c>
      <c r="I471" s="342" t="n">
        <v>-2.72082707350142</v>
      </c>
      <c r="J471" s="342" t="n">
        <v>-2.73139027705577</v>
      </c>
      <c r="K471" s="342" t="n">
        <v>-2.7515493779875</v>
      </c>
      <c r="L471" s="342" t="n">
        <v>-2.78863801893918</v>
      </c>
      <c r="M471" s="342" t="n">
        <v>-2.86084668969706</v>
      </c>
      <c r="N471" s="342" t="n">
        <v>-3.00596871057581</v>
      </c>
      <c r="O471" s="342" t="n">
        <v>-3.15899064923284</v>
      </c>
      <c r="P471" s="342" t="n">
        <v>-3.31355729702405</v>
      </c>
      <c r="Q471" s="342" t="n">
        <v>-3.4874393210116</v>
      </c>
      <c r="R471" s="342" t="n">
        <v>-3.58637004717074</v>
      </c>
      <c r="S471" s="342" t="n">
        <v>-3.65881106764036</v>
      </c>
      <c r="T471" s="342" t="n">
        <v>-3.73589198826099</v>
      </c>
      <c r="U471" s="342" t="n">
        <v>-3.83460017059204</v>
      </c>
      <c r="V471" s="342" t="n">
        <v>-3.93173490182835</v>
      </c>
      <c r="W471" s="342" t="n">
        <v>-4.09642505263352</v>
      </c>
      <c r="X471" s="342" t="n">
        <v>-4.19630778233478</v>
      </c>
      <c r="Y471" s="342" t="n">
        <v>-4.25690534690866</v>
      </c>
      <c r="Z471" s="342" t="n">
        <v>-4.304082059062</v>
      </c>
      <c r="AA471" s="342" t="n">
        <v>-4.34678969118609</v>
      </c>
      <c r="AB471" s="342" t="n">
        <v>-4.39285978012709</v>
      </c>
    </row>
    <row r="472" customFormat="false" ht="15" hidden="false" customHeight="false" outlineLevel="0" collapsed="false">
      <c r="A472" s="62" t="s">
        <v>365</v>
      </c>
      <c r="B472" s="62" t="s">
        <v>738</v>
      </c>
      <c r="C472" s="62" t="s">
        <v>739</v>
      </c>
      <c r="D472" s="62" t="s">
        <v>446</v>
      </c>
      <c r="E472" s="342" t="n">
        <v>-8.32733613533447</v>
      </c>
      <c r="F472" s="342" t="n">
        <v>-8.42674981665649</v>
      </c>
      <c r="G472" s="342" t="n">
        <v>-8.42231604235051</v>
      </c>
      <c r="H472" s="342" t="n">
        <v>-8.43021147169041</v>
      </c>
      <c r="I472" s="342" t="n">
        <v>-8.45233702354378</v>
      </c>
      <c r="J472" s="342" t="n">
        <v>-8.485151955944</v>
      </c>
      <c r="K472" s="342" t="n">
        <v>-8.54777685291967</v>
      </c>
      <c r="L472" s="342" t="n">
        <v>-8.66299391177722</v>
      </c>
      <c r="M472" s="342" t="n">
        <v>-8.88731247550067</v>
      </c>
      <c r="N472" s="342" t="n">
        <v>-9.3381387121076</v>
      </c>
      <c r="O472" s="342" t="n">
        <v>-9.81350629798687</v>
      </c>
      <c r="P472" s="342" t="n">
        <v>-10.293672572593</v>
      </c>
      <c r="Q472" s="342" t="n">
        <v>-10.8338426860826</v>
      </c>
      <c r="R472" s="342" t="n">
        <v>-11.1411741764315</v>
      </c>
      <c r="S472" s="342" t="n">
        <v>-11.3662145420254</v>
      </c>
      <c r="T472" s="342" t="n">
        <v>-11.6056689070293</v>
      </c>
      <c r="U472" s="342" t="n">
        <v>-11.9123090578014</v>
      </c>
      <c r="V472" s="342" t="n">
        <v>-12.2140612320196</v>
      </c>
      <c r="W472" s="342" t="n">
        <v>-12.7256764951213</v>
      </c>
      <c r="X472" s="342" t="n">
        <v>-13.0359654151665</v>
      </c>
      <c r="Y472" s="342" t="n">
        <v>-13.2242137031862</v>
      </c>
      <c r="Z472" s="342" t="n">
        <v>-13.370769680472</v>
      </c>
      <c r="AA472" s="342" t="n">
        <v>-13.5034423165635</v>
      </c>
      <c r="AB472" s="342" t="n">
        <v>-13.6465605331625</v>
      </c>
    </row>
    <row r="473" customFormat="false" ht="15" hidden="false" customHeight="false" outlineLevel="0" collapsed="false">
      <c r="A473" s="62" t="s">
        <v>365</v>
      </c>
      <c r="B473" s="62" t="s">
        <v>740</v>
      </c>
      <c r="C473" s="62" t="s">
        <v>741</v>
      </c>
      <c r="D473" s="62" t="s">
        <v>698</v>
      </c>
      <c r="E473" s="342" t="n">
        <v>-6.44969528545121</v>
      </c>
      <c r="F473" s="342" t="n">
        <v>-6.52669325230538</v>
      </c>
      <c r="G473" s="342" t="n">
        <v>-6.52325920175508</v>
      </c>
      <c r="H473" s="342" t="n">
        <v>-6.52937437623135</v>
      </c>
      <c r="I473" s="342" t="n">
        <v>-6.54651107699106</v>
      </c>
      <c r="J473" s="342" t="n">
        <v>-6.57192692563154</v>
      </c>
      <c r="K473" s="342" t="n">
        <v>-6.62043121274228</v>
      </c>
      <c r="L473" s="342" t="n">
        <v>-6.70966922466351</v>
      </c>
      <c r="M473" s="342" t="n">
        <v>-6.88340862455963</v>
      </c>
      <c r="N473" s="342" t="n">
        <v>-7.2325829349929</v>
      </c>
      <c r="O473" s="342" t="n">
        <v>-7.60076503160508</v>
      </c>
      <c r="P473" s="342" t="n">
        <v>-7.97266381258727</v>
      </c>
      <c r="Q473" s="342" t="n">
        <v>-8.39103681659419</v>
      </c>
      <c r="R473" s="342" t="n">
        <v>-8.62907145722355</v>
      </c>
      <c r="S473" s="342" t="n">
        <v>-8.80336990770266</v>
      </c>
      <c r="T473" s="342" t="n">
        <v>-8.98883230095144</v>
      </c>
      <c r="U473" s="342" t="n">
        <v>-9.22633148467878</v>
      </c>
      <c r="V473" s="342" t="n">
        <v>-9.46004482875425</v>
      </c>
      <c r="W473" s="342" t="n">
        <v>-9.85630150637173</v>
      </c>
      <c r="X473" s="342" t="n">
        <v>-10.0966267379006</v>
      </c>
      <c r="Y473" s="342" t="n">
        <v>-10.2424289579628</v>
      </c>
      <c r="Z473" s="342" t="n">
        <v>-10.3559396149596</v>
      </c>
      <c r="AA473" s="342" t="n">
        <v>-10.4586973350276</v>
      </c>
      <c r="AB473" s="342" t="n">
        <v>-10.569545374768</v>
      </c>
    </row>
    <row r="474" customFormat="false" ht="15" hidden="false" customHeight="false" outlineLevel="0" collapsed="false">
      <c r="A474" s="62" t="s">
        <v>365</v>
      </c>
      <c r="B474" s="62" t="s">
        <v>742</v>
      </c>
      <c r="C474" s="62" t="s">
        <v>744</v>
      </c>
      <c r="D474" s="62" t="s">
        <v>743</v>
      </c>
      <c r="E474" s="342" t="n">
        <v>-1.76549720965328</v>
      </c>
      <c r="F474" s="342" t="n">
        <v>-1.78657412718404</v>
      </c>
      <c r="G474" s="342" t="n">
        <v>-1.78563411274987</v>
      </c>
      <c r="H474" s="342" t="n">
        <v>-1.78730804043119</v>
      </c>
      <c r="I474" s="342" t="n">
        <v>-1.79199892830029</v>
      </c>
      <c r="J474" s="342" t="n">
        <v>-1.79895609571205</v>
      </c>
      <c r="K474" s="342" t="n">
        <v>-1.81223334056785</v>
      </c>
      <c r="L474" s="342" t="n">
        <v>-1.83666076761194</v>
      </c>
      <c r="M474" s="342" t="n">
        <v>-1.88421904938307</v>
      </c>
      <c r="N474" s="342" t="n">
        <v>-1.97979973086784</v>
      </c>
      <c r="O474" s="342" t="n">
        <v>-2.08058347885038</v>
      </c>
      <c r="P474" s="342" t="n">
        <v>-2.18238460759186</v>
      </c>
      <c r="Q474" s="342" t="n">
        <v>-2.29690728478479</v>
      </c>
      <c r="R474" s="342" t="n">
        <v>-2.36206532330173</v>
      </c>
      <c r="S474" s="342" t="n">
        <v>-2.4097766359062</v>
      </c>
      <c r="T474" s="342" t="n">
        <v>-2.46054389285165</v>
      </c>
      <c r="U474" s="342" t="n">
        <v>-2.52555535891445</v>
      </c>
      <c r="V474" s="342" t="n">
        <v>-2.58953051410585</v>
      </c>
      <c r="W474" s="342" t="n">
        <v>-2.69799921342848</v>
      </c>
      <c r="X474" s="342" t="n">
        <v>-2.76378426324791</v>
      </c>
      <c r="Y474" s="342" t="n">
        <v>-2.8036952049728</v>
      </c>
      <c r="Z474" s="342" t="n">
        <v>-2.83476686639622</v>
      </c>
      <c r="AA474" s="342" t="n">
        <v>-2.86289508951704</v>
      </c>
      <c r="AB474" s="342" t="n">
        <v>-2.89323790358744</v>
      </c>
    </row>
    <row r="475" customFormat="false" ht="15" hidden="false" customHeight="false" outlineLevel="0" collapsed="false">
      <c r="A475" s="62" t="s">
        <v>365</v>
      </c>
      <c r="B475" s="62" t="s">
        <v>747</v>
      </c>
      <c r="C475" s="62" t="s">
        <v>748</v>
      </c>
      <c r="D475" s="62" t="s">
        <v>743</v>
      </c>
      <c r="E475" s="342" t="n">
        <v>-1.87220820380145</v>
      </c>
      <c r="F475" s="342" t="n">
        <v>-1.89455906207309</v>
      </c>
      <c r="G475" s="342" t="n">
        <v>-1.89356223085425</v>
      </c>
      <c r="H475" s="342" t="n">
        <v>-1.89533733484218</v>
      </c>
      <c r="I475" s="342" t="n">
        <v>-1.90031175151281</v>
      </c>
      <c r="J475" s="342" t="n">
        <v>-1.90768942723629</v>
      </c>
      <c r="K475" s="342" t="n">
        <v>-1.92176918143074</v>
      </c>
      <c r="L475" s="342" t="n">
        <v>-1.94767306225232</v>
      </c>
      <c r="M475" s="342" t="n">
        <v>-1.99810588355828</v>
      </c>
      <c r="N475" s="342" t="n">
        <v>-2.0994636965428</v>
      </c>
      <c r="O475" s="342" t="n">
        <v>-2.20633906216279</v>
      </c>
      <c r="P475" s="342" t="n">
        <v>-2.31429330153736</v>
      </c>
      <c r="Q475" s="342" t="n">
        <v>-2.43573801104444</v>
      </c>
      <c r="R475" s="342" t="n">
        <v>-2.50483436168607</v>
      </c>
      <c r="S475" s="342" t="n">
        <v>-2.55542946338536</v>
      </c>
      <c r="T475" s="342" t="n">
        <v>-2.60926521821866</v>
      </c>
      <c r="U475" s="342" t="n">
        <v>-2.67820613720649</v>
      </c>
      <c r="V475" s="342" t="n">
        <v>-2.74604810814471</v>
      </c>
      <c r="W475" s="342" t="n">
        <v>-2.86107292246734</v>
      </c>
      <c r="X475" s="342" t="n">
        <v>-2.93083418251692</v>
      </c>
      <c r="Y475" s="342" t="n">
        <v>-2.9731574397332</v>
      </c>
      <c r="Z475" s="342" t="n">
        <v>-3.00610714880359</v>
      </c>
      <c r="AA475" s="342" t="n">
        <v>-3.03593551092006</v>
      </c>
      <c r="AB475" s="342" t="n">
        <v>-3.06811231931059</v>
      </c>
    </row>
    <row r="476" customFormat="false" ht="15" hidden="false" customHeight="false" outlineLevel="0" collapsed="false">
      <c r="A476" s="62" t="s">
        <v>365</v>
      </c>
      <c r="B476" s="62" t="s">
        <v>751</v>
      </c>
      <c r="C476" s="62" t="s">
        <v>753</v>
      </c>
      <c r="D476" s="62" t="s">
        <v>752</v>
      </c>
      <c r="E476" s="342" t="n">
        <v>-1.29040494143137</v>
      </c>
      <c r="F476" s="342" t="n">
        <v>-1.30581009663814</v>
      </c>
      <c r="G476" s="342" t="n">
        <v>-1.30512303847445</v>
      </c>
      <c r="H476" s="342" t="n">
        <v>-1.30634651509042</v>
      </c>
      <c r="I476" s="342" t="n">
        <v>-1.30977509308697</v>
      </c>
      <c r="J476" s="342" t="n">
        <v>-1.31486009869186</v>
      </c>
      <c r="K476" s="342" t="n">
        <v>-1.32456445975051</v>
      </c>
      <c r="L476" s="342" t="n">
        <v>-1.34241850811252</v>
      </c>
      <c r="M476" s="342" t="n">
        <v>-1.37717893790414</v>
      </c>
      <c r="N476" s="342" t="n">
        <v>-1.44703902208833</v>
      </c>
      <c r="O476" s="342" t="n">
        <v>-1.52070203650804</v>
      </c>
      <c r="P476" s="342" t="n">
        <v>-1.59510865627103</v>
      </c>
      <c r="Q476" s="342" t="n">
        <v>-1.67881347763675</v>
      </c>
      <c r="R476" s="342" t="n">
        <v>-1.72643759984805</v>
      </c>
      <c r="S476" s="342" t="n">
        <v>-1.76130988013847</v>
      </c>
      <c r="T476" s="342" t="n">
        <v>-1.79841575539397</v>
      </c>
      <c r="U476" s="342" t="n">
        <v>-1.84593274754691</v>
      </c>
      <c r="V476" s="342" t="n">
        <v>-1.89269229830487</v>
      </c>
      <c r="W476" s="342" t="n">
        <v>-1.97197225685209</v>
      </c>
      <c r="X476" s="342" t="n">
        <v>-2.0200546627008</v>
      </c>
      <c r="Y476" s="342" t="n">
        <v>-2.04922563852414</v>
      </c>
      <c r="Z476" s="342" t="n">
        <v>-2.07193596920041</v>
      </c>
      <c r="AA476" s="342" t="n">
        <v>-2.09249493576821</v>
      </c>
      <c r="AB476" s="342" t="n">
        <v>-2.11467255066292</v>
      </c>
    </row>
    <row r="477" customFormat="false" ht="15" hidden="false" customHeight="false" outlineLevel="0" collapsed="false">
      <c r="A477" s="62" t="s">
        <v>365</v>
      </c>
      <c r="B477" s="62" t="s">
        <v>754</v>
      </c>
      <c r="C477" s="62" t="s">
        <v>755</v>
      </c>
      <c r="D477" s="62" t="s">
        <v>752</v>
      </c>
      <c r="E477" s="342" t="n">
        <v>-0.223534017449805</v>
      </c>
      <c r="F477" s="342" t="n">
        <v>-0.226202618694457</v>
      </c>
      <c r="G477" s="342" t="n">
        <v>-0.226083601115849</v>
      </c>
      <c r="H477" s="342" t="n">
        <v>-0.226295541286289</v>
      </c>
      <c r="I477" s="342" t="n">
        <v>-0.22688946633191</v>
      </c>
      <c r="J477" s="342" t="n">
        <v>-0.227770330698684</v>
      </c>
      <c r="K477" s="342" t="n">
        <v>-0.229451395877974</v>
      </c>
      <c r="L477" s="342" t="n">
        <v>-0.232544213512162</v>
      </c>
      <c r="M477" s="342" t="n">
        <v>-0.238565686516585</v>
      </c>
      <c r="N477" s="342" t="n">
        <v>-0.25066739565895</v>
      </c>
      <c r="O477" s="342" t="n">
        <v>-0.263427878064137</v>
      </c>
      <c r="P477" s="342" t="n">
        <v>-0.276317173591812</v>
      </c>
      <c r="Q477" s="342" t="n">
        <v>-0.290817176187155</v>
      </c>
      <c r="R477" s="342" t="n">
        <v>-0.299066998412419</v>
      </c>
      <c r="S477" s="342" t="n">
        <v>-0.305107847033401</v>
      </c>
      <c r="T477" s="342" t="n">
        <v>-0.311535616410704</v>
      </c>
      <c r="U477" s="342" t="n">
        <v>-0.319766880730954</v>
      </c>
      <c r="V477" s="342" t="n">
        <v>-0.327866935139829</v>
      </c>
      <c r="W477" s="342" t="n">
        <v>-0.341600428455235</v>
      </c>
      <c r="X477" s="342" t="n">
        <v>-0.349929638149744</v>
      </c>
      <c r="Y477" s="342" t="n">
        <v>-0.354982862303931</v>
      </c>
      <c r="Z477" s="342" t="n">
        <v>-0.358916923070972</v>
      </c>
      <c r="AA477" s="342" t="n">
        <v>-0.362478307752603</v>
      </c>
      <c r="AB477" s="342" t="n">
        <v>-0.366320087333337</v>
      </c>
    </row>
    <row r="478" customFormat="false" ht="15" hidden="false" customHeight="false" outlineLevel="0" collapsed="false">
      <c r="A478" s="62" t="s">
        <v>365</v>
      </c>
      <c r="B478" s="62" t="s">
        <v>758</v>
      </c>
      <c r="C478" s="62" t="s">
        <v>759</v>
      </c>
      <c r="D478" s="62" t="s">
        <v>439</v>
      </c>
      <c r="E478" s="342" t="n">
        <v>-3.85233004217617</v>
      </c>
      <c r="F478" s="342" t="n">
        <v>-3.89832005686227</v>
      </c>
      <c r="G478" s="342" t="n">
        <v>-3.89626893731076</v>
      </c>
      <c r="H478" s="342" t="n">
        <v>-3.89992146185734</v>
      </c>
      <c r="I478" s="342" t="n">
        <v>-3.9101570193897</v>
      </c>
      <c r="J478" s="342" t="n">
        <v>-3.92533761830667</v>
      </c>
      <c r="K478" s="342" t="n">
        <v>-3.95430868037104</v>
      </c>
      <c r="L478" s="342" t="n">
        <v>-4.00760953552984</v>
      </c>
      <c r="M478" s="342" t="n">
        <v>-4.11138211393974</v>
      </c>
      <c r="N478" s="342" t="n">
        <v>-4.3199399800877</v>
      </c>
      <c r="O478" s="342" t="n">
        <v>-4.53985098192525</v>
      </c>
      <c r="P478" s="342" t="n">
        <v>-4.76198191729798</v>
      </c>
      <c r="Q478" s="342" t="n">
        <v>-5.01187138041835</v>
      </c>
      <c r="R478" s="342" t="n">
        <v>-5.15404677888152</v>
      </c>
      <c r="S478" s="342" t="n">
        <v>-5.25815327188129</v>
      </c>
      <c r="T478" s="342" t="n">
        <v>-5.36892786162319</v>
      </c>
      <c r="U478" s="342" t="n">
        <v>-5.51078343773528</v>
      </c>
      <c r="V478" s="342" t="n">
        <v>-5.65037777464455</v>
      </c>
      <c r="W478" s="342" t="n">
        <v>-5.88705740616795</v>
      </c>
      <c r="X478" s="342" t="n">
        <v>-6.03060094866679</v>
      </c>
      <c r="Y478" s="342" t="n">
        <v>-6.11768696555635</v>
      </c>
      <c r="Z478" s="342" t="n">
        <v>-6.18548559707345</v>
      </c>
      <c r="AA478" s="342" t="n">
        <v>-6.24686162098836</v>
      </c>
      <c r="AB478" s="342" t="n">
        <v>-6.31306990133479</v>
      </c>
    </row>
    <row r="479" customFormat="false" ht="15" hidden="false" customHeight="false" outlineLevel="0" collapsed="false">
      <c r="A479" s="62" t="s">
        <v>365</v>
      </c>
      <c r="B479" s="62" t="s">
        <v>760</v>
      </c>
      <c r="C479" s="62" t="s">
        <v>762</v>
      </c>
      <c r="D479" s="62" t="s">
        <v>761</v>
      </c>
      <c r="E479" s="342" t="n">
        <v>-5.11678750062892</v>
      </c>
      <c r="F479" s="342" t="n">
        <v>-5.17787290341717</v>
      </c>
      <c r="G479" s="342" t="n">
        <v>-5.17514854107839</v>
      </c>
      <c r="H479" s="342" t="n">
        <v>-5.17999994055379</v>
      </c>
      <c r="I479" s="342" t="n">
        <v>-5.1935951341821</v>
      </c>
      <c r="J479" s="342" t="n">
        <v>-5.2137584893308</v>
      </c>
      <c r="K479" s="342" t="n">
        <v>-5.25223877700811</v>
      </c>
      <c r="L479" s="342" t="n">
        <v>-5.32303467104198</v>
      </c>
      <c r="M479" s="342" t="n">
        <v>-5.46086871597129</v>
      </c>
      <c r="N479" s="342" t="n">
        <v>-5.73788191862536</v>
      </c>
      <c r="O479" s="342" t="n">
        <v>-6.0299747178232</v>
      </c>
      <c r="P479" s="342" t="n">
        <v>-6.32501610347149</v>
      </c>
      <c r="Q479" s="342" t="n">
        <v>-6.65692725008521</v>
      </c>
      <c r="R479" s="342" t="n">
        <v>-6.84576914415676</v>
      </c>
      <c r="S479" s="342" t="n">
        <v>-6.98404670508313</v>
      </c>
      <c r="T479" s="342" t="n">
        <v>-7.13118104455382</v>
      </c>
      <c r="U479" s="342" t="n">
        <v>-7.31959814038885</v>
      </c>
      <c r="V479" s="342" t="n">
        <v>-7.50501178626963</v>
      </c>
      <c r="W479" s="342" t="n">
        <v>-7.81937721367943</v>
      </c>
      <c r="X479" s="342" t="n">
        <v>-8.01003632024944</v>
      </c>
      <c r="Y479" s="342" t="n">
        <v>-8.12570674251895</v>
      </c>
      <c r="Z479" s="342" t="n">
        <v>-8.21575904502377</v>
      </c>
      <c r="AA479" s="342" t="n">
        <v>-8.29728063548145</v>
      </c>
      <c r="AB479" s="342" t="n">
        <v>-8.38522058289141</v>
      </c>
    </row>
    <row r="480" customFormat="false" ht="15" hidden="false" customHeight="false" outlineLevel="0" collapsed="false">
      <c r="A480" s="62" t="s">
        <v>365</v>
      </c>
      <c r="B480" s="62" t="s">
        <v>763</v>
      </c>
      <c r="C480" s="62" t="s">
        <v>765</v>
      </c>
      <c r="D480" s="62" t="s">
        <v>764</v>
      </c>
      <c r="E480" s="342" t="n">
        <v>-0.146192642256839</v>
      </c>
      <c r="F480" s="342" t="n">
        <v>-0.147937924122822</v>
      </c>
      <c r="G480" s="342" t="n">
        <v>-0.147860085883747</v>
      </c>
      <c r="H480" s="342" t="n">
        <v>-0.147998696077715</v>
      </c>
      <c r="I480" s="342" t="n">
        <v>-0.148387126763623</v>
      </c>
      <c r="J480" s="342" t="n">
        <v>-0.148963217556056</v>
      </c>
      <c r="K480" s="342" t="n">
        <v>-0.150062644673102</v>
      </c>
      <c r="L480" s="342" t="n">
        <v>-0.152085366704938</v>
      </c>
      <c r="M480" s="342" t="n">
        <v>-0.156023447623617</v>
      </c>
      <c r="N480" s="342" t="n">
        <v>-0.163938040916977</v>
      </c>
      <c r="O480" s="342" t="n">
        <v>-0.172283476034945</v>
      </c>
      <c r="P480" s="342" t="n">
        <v>-0.180713155738811</v>
      </c>
      <c r="Q480" s="342" t="n">
        <v>-0.190196247915688</v>
      </c>
      <c r="R480" s="342" t="n">
        <v>-0.195591683129621</v>
      </c>
      <c r="S480" s="342" t="n">
        <v>-0.199542435822433</v>
      </c>
      <c r="T480" s="342" t="n">
        <v>-0.203746237104251</v>
      </c>
      <c r="U480" s="342" t="n">
        <v>-0.209129535332504</v>
      </c>
      <c r="V480" s="342" t="n">
        <v>-0.214427021459973</v>
      </c>
      <c r="W480" s="342" t="n">
        <v>-0.223408811784779</v>
      </c>
      <c r="X480" s="342" t="n">
        <v>-0.228856166898974</v>
      </c>
      <c r="Y480" s="342" t="n">
        <v>-0.232161007027759</v>
      </c>
      <c r="Z480" s="342" t="n">
        <v>-0.234733907317809</v>
      </c>
      <c r="AA480" s="342" t="n">
        <v>-0.237063075122515</v>
      </c>
      <c r="AB480" s="342" t="n">
        <v>-0.239575622940889</v>
      </c>
    </row>
    <row r="481" customFormat="false" ht="15" hidden="false" customHeight="false" outlineLevel="0" collapsed="false">
      <c r="A481" s="62" t="s">
        <v>365</v>
      </c>
      <c r="B481" s="62" t="s">
        <v>766</v>
      </c>
      <c r="C481" s="62" t="s">
        <v>767</v>
      </c>
      <c r="D481" s="62" t="s">
        <v>391</v>
      </c>
      <c r="E481" s="342" t="n">
        <v>-6.14093472587861</v>
      </c>
      <c r="F481" s="342" t="n">
        <v>-6.21424663714726</v>
      </c>
      <c r="G481" s="342" t="n">
        <v>-6.21097698186257</v>
      </c>
      <c r="H481" s="342" t="n">
        <v>-6.21679940999818</v>
      </c>
      <c r="I481" s="342" t="n">
        <v>-6.23311574063471</v>
      </c>
      <c r="J481" s="342" t="n">
        <v>-6.25731487882595</v>
      </c>
      <c r="K481" s="342" t="n">
        <v>-6.30349716308738</v>
      </c>
      <c r="L481" s="342" t="n">
        <v>-6.38846316256825</v>
      </c>
      <c r="M481" s="342" t="n">
        <v>-6.55388528979372</v>
      </c>
      <c r="N481" s="342" t="n">
        <v>-6.88634388720394</v>
      </c>
      <c r="O481" s="342" t="n">
        <v>-7.23690032785202</v>
      </c>
      <c r="P481" s="342" t="n">
        <v>-7.59099552732558</v>
      </c>
      <c r="Q481" s="342" t="n">
        <v>-7.98934013043755</v>
      </c>
      <c r="R481" s="342" t="n">
        <v>-8.21597954918655</v>
      </c>
      <c r="S481" s="342" t="n">
        <v>-8.38193396406077</v>
      </c>
      <c r="T481" s="342" t="n">
        <v>-8.55851788014361</v>
      </c>
      <c r="U481" s="342" t="n">
        <v>-8.78464747544541</v>
      </c>
      <c r="V481" s="342" t="n">
        <v>-9.00717246724956</v>
      </c>
      <c r="W481" s="342" t="n">
        <v>-9.38445949931006</v>
      </c>
      <c r="X481" s="342" t="n">
        <v>-9.61327985352582</v>
      </c>
      <c r="Y481" s="342" t="n">
        <v>-9.7521022128254</v>
      </c>
      <c r="Z481" s="342" t="n">
        <v>-9.86017887450604</v>
      </c>
      <c r="AA481" s="342" t="n">
        <v>-9.95801736509977</v>
      </c>
      <c r="AB481" s="342" t="n">
        <v>-10.0635588746456</v>
      </c>
    </row>
    <row r="482" customFormat="false" ht="15" hidden="false" customHeight="false" outlineLevel="0" collapsed="false">
      <c r="A482" s="62" t="s">
        <v>365</v>
      </c>
      <c r="B482" s="62" t="s">
        <v>772</v>
      </c>
      <c r="C482" s="62" t="s">
        <v>774</v>
      </c>
      <c r="D482" s="62" t="s">
        <v>773</v>
      </c>
      <c r="E482" s="342" t="n">
        <v>-8.53528883348491</v>
      </c>
      <c r="F482" s="342" t="n">
        <v>-8.6371851026271</v>
      </c>
      <c r="G482" s="342" t="n">
        <v>-8.63264060679926</v>
      </c>
      <c r="H482" s="342" t="n">
        <v>-8.64073320313321</v>
      </c>
      <c r="I482" s="342" t="n">
        <v>-8.66341128080411</v>
      </c>
      <c r="J482" s="342" t="n">
        <v>-8.69704567739087</v>
      </c>
      <c r="K482" s="342" t="n">
        <v>-8.76123446179536</v>
      </c>
      <c r="L482" s="342" t="n">
        <v>-8.87932875508574</v>
      </c>
      <c r="M482" s="342" t="n">
        <v>-9.10924906825384</v>
      </c>
      <c r="N482" s="342" t="n">
        <v>-9.57133347083075</v>
      </c>
      <c r="O482" s="342" t="n">
        <v>-10.0585720765044</v>
      </c>
      <c r="P482" s="342" t="n">
        <v>-10.5507292051775</v>
      </c>
      <c r="Q482" s="342" t="n">
        <v>-11.1043886063257</v>
      </c>
      <c r="R482" s="342" t="n">
        <v>-11.4193948694479</v>
      </c>
      <c r="S482" s="342" t="n">
        <v>-11.650055009536</v>
      </c>
      <c r="T482" s="342" t="n">
        <v>-11.8954890996857</v>
      </c>
      <c r="U482" s="342" t="n">
        <v>-12.2097867588949</v>
      </c>
      <c r="V482" s="342" t="n">
        <v>-12.5190743775555</v>
      </c>
      <c r="W482" s="342" t="n">
        <v>-13.0434658481559</v>
      </c>
      <c r="X482" s="342" t="n">
        <v>-13.3615033947824</v>
      </c>
      <c r="Y482" s="342" t="n">
        <v>-13.5544526746656</v>
      </c>
      <c r="Z482" s="342" t="n">
        <v>-13.7046684911138</v>
      </c>
      <c r="AA482" s="342" t="n">
        <v>-13.8406542674697</v>
      </c>
      <c r="AB482" s="342" t="n">
        <v>-13.9873464744557</v>
      </c>
    </row>
    <row r="483" customFormat="false" ht="15" hidden="false" customHeight="false" outlineLevel="0" collapsed="false">
      <c r="A483" s="62" t="s">
        <v>365</v>
      </c>
      <c r="B483" s="62" t="s">
        <v>775</v>
      </c>
      <c r="C483" s="62" t="s">
        <v>776</v>
      </c>
      <c r="D483" s="62" t="s">
        <v>551</v>
      </c>
      <c r="E483" s="342" t="n">
        <v>-4.09929248272086</v>
      </c>
      <c r="F483" s="342" t="n">
        <v>-4.14823079263173</v>
      </c>
      <c r="G483" s="342" t="n">
        <v>-4.14604818136359</v>
      </c>
      <c r="H483" s="342" t="n">
        <v>-4.14993485936179</v>
      </c>
      <c r="I483" s="342" t="n">
        <v>-4.16082659075279</v>
      </c>
      <c r="J483" s="342" t="n">
        <v>-4.17698037673225</v>
      </c>
      <c r="K483" s="342" t="n">
        <v>-4.20780869508417</v>
      </c>
      <c r="L483" s="342" t="n">
        <v>-4.26452652364063</v>
      </c>
      <c r="M483" s="342" t="n">
        <v>-4.37495168086522</v>
      </c>
      <c r="N483" s="342" t="n">
        <v>-4.59687962669347</v>
      </c>
      <c r="O483" s="342" t="n">
        <v>-4.83088852697737</v>
      </c>
      <c r="P483" s="342" t="n">
        <v>-5.06725967472016</v>
      </c>
      <c r="Q483" s="342" t="n">
        <v>-5.33316887420863</v>
      </c>
      <c r="R483" s="342" t="n">
        <v>-5.48445875222197</v>
      </c>
      <c r="S483" s="342" t="n">
        <v>-5.59523923039597</v>
      </c>
      <c r="T483" s="342" t="n">
        <v>-5.71311527892606</v>
      </c>
      <c r="U483" s="342" t="n">
        <v>-5.86406483164399</v>
      </c>
      <c r="V483" s="342" t="n">
        <v>-6.01260818324097</v>
      </c>
      <c r="W483" s="342" t="n">
        <v>-6.26446070462279</v>
      </c>
      <c r="X483" s="342" t="n">
        <v>-6.41720643467873</v>
      </c>
      <c r="Y483" s="342" t="n">
        <v>-6.5098753001386</v>
      </c>
      <c r="Z483" s="342" t="n">
        <v>-6.58202031821183</v>
      </c>
      <c r="AA483" s="342" t="n">
        <v>-6.64733099271249</v>
      </c>
      <c r="AB483" s="342" t="n">
        <v>-6.71778370651078</v>
      </c>
    </row>
    <row r="484" customFormat="false" ht="15" hidden="false" customHeight="false" outlineLevel="0" collapsed="false">
      <c r="A484" s="62" t="s">
        <v>365</v>
      </c>
      <c r="B484" s="62" t="s">
        <v>777</v>
      </c>
      <c r="C484" s="62" t="s">
        <v>778</v>
      </c>
      <c r="D484" s="62" t="s">
        <v>409</v>
      </c>
      <c r="E484" s="342" t="n">
        <v>-8.0855782097991</v>
      </c>
      <c r="F484" s="342" t="n">
        <v>-8.18210572861061</v>
      </c>
      <c r="G484" s="342" t="n">
        <v>-8.17780067494963</v>
      </c>
      <c r="H484" s="342" t="n">
        <v>-8.18546688541479</v>
      </c>
      <c r="I484" s="342" t="n">
        <v>-8.20695009169326</v>
      </c>
      <c r="J484" s="342" t="n">
        <v>-8.23881234608759</v>
      </c>
      <c r="K484" s="342" t="n">
        <v>-8.29961912680932</v>
      </c>
      <c r="L484" s="342" t="n">
        <v>-8.41149122196143</v>
      </c>
      <c r="M484" s="342" t="n">
        <v>-8.62929740408487</v>
      </c>
      <c r="N484" s="342" t="n">
        <v>-9.06703532361564</v>
      </c>
      <c r="O484" s="342" t="n">
        <v>-9.52860211178947</v>
      </c>
      <c r="P484" s="342" t="n">
        <v>-9.99482827390654</v>
      </c>
      <c r="Q484" s="342" t="n">
        <v>-10.5193162528033</v>
      </c>
      <c r="R484" s="342" t="n">
        <v>-10.8177253431974</v>
      </c>
      <c r="S484" s="342" t="n">
        <v>-11.0362323719518</v>
      </c>
      <c r="T484" s="342" t="n">
        <v>-11.2687349351306</v>
      </c>
      <c r="U484" s="342" t="n">
        <v>-11.5664727568107</v>
      </c>
      <c r="V484" s="342" t="n">
        <v>-11.8594645089108</v>
      </c>
      <c r="W484" s="342" t="n">
        <v>-12.3562266373882</v>
      </c>
      <c r="X484" s="342" t="n">
        <v>-12.6575072978402</v>
      </c>
      <c r="Y484" s="342" t="n">
        <v>-12.8402903908856</v>
      </c>
      <c r="Z484" s="342" t="n">
        <v>-12.9825915778678</v>
      </c>
      <c r="AA484" s="342" t="n">
        <v>-13.1114124826546</v>
      </c>
      <c r="AB484" s="342" t="n">
        <v>-13.2503757134828</v>
      </c>
    </row>
    <row r="485" customFormat="false" ht="15" hidden="false" customHeight="false" outlineLevel="0" collapsed="false">
      <c r="A485" s="62" t="s">
        <v>365</v>
      </c>
      <c r="B485" s="62" t="s">
        <v>779</v>
      </c>
      <c r="C485" s="62" t="s">
        <v>780</v>
      </c>
      <c r="D485" s="62" t="s">
        <v>409</v>
      </c>
      <c r="E485" s="342" t="n">
        <v>-2.57839123173036</v>
      </c>
      <c r="F485" s="342" t="n">
        <v>-2.60917266772248</v>
      </c>
      <c r="G485" s="342" t="n">
        <v>-2.60779983917225</v>
      </c>
      <c r="H485" s="342" t="n">
        <v>-2.61024449919916</v>
      </c>
      <c r="I485" s="342" t="n">
        <v>-2.61709522888856</v>
      </c>
      <c r="J485" s="342" t="n">
        <v>-2.62725570909441</v>
      </c>
      <c r="K485" s="342" t="n">
        <v>-2.64664624198823</v>
      </c>
      <c r="L485" s="342" t="n">
        <v>-2.6823208742447</v>
      </c>
      <c r="M485" s="342" t="n">
        <v>-2.75177658113813</v>
      </c>
      <c r="N485" s="342" t="n">
        <v>-2.89136580830635</v>
      </c>
      <c r="O485" s="342" t="n">
        <v>-3.03855376798041</v>
      </c>
      <c r="P485" s="342" t="n">
        <v>-3.18722754457551</v>
      </c>
      <c r="Q485" s="342" t="n">
        <v>-3.35448029643148</v>
      </c>
      <c r="R485" s="342" t="n">
        <v>-3.44963927729547</v>
      </c>
      <c r="S485" s="342" t="n">
        <v>-3.5193184755412</v>
      </c>
      <c r="T485" s="342" t="n">
        <v>-3.59346067721188</v>
      </c>
      <c r="U485" s="342" t="n">
        <v>-3.68840559875678</v>
      </c>
      <c r="V485" s="342" t="n">
        <v>-3.78183705721063</v>
      </c>
      <c r="W485" s="342" t="n">
        <v>-3.9402483771048</v>
      </c>
      <c r="X485" s="342" t="n">
        <v>-4.03632306626654</v>
      </c>
      <c r="Y485" s="342" t="n">
        <v>-4.09461034173256</v>
      </c>
      <c r="Z485" s="342" t="n">
        <v>-4.1399884363177</v>
      </c>
      <c r="AA485" s="342" t="n">
        <v>-4.1810678350629</v>
      </c>
      <c r="AB485" s="342" t="n">
        <v>-4.22538149657274</v>
      </c>
    </row>
    <row r="486" customFormat="false" ht="15" hidden="false" customHeight="false" outlineLevel="0" collapsed="false">
      <c r="A486" s="62" t="s">
        <v>365</v>
      </c>
      <c r="B486" s="62" t="s">
        <v>783</v>
      </c>
      <c r="C486" s="62" t="s">
        <v>784</v>
      </c>
      <c r="D486" s="62" t="s">
        <v>562</v>
      </c>
      <c r="E486" s="342" t="n">
        <v>-0.793805180303056</v>
      </c>
      <c r="F486" s="342" t="n">
        <v>-0.803281811718421</v>
      </c>
      <c r="G486" s="342" t="n">
        <v>-0.802859161190668</v>
      </c>
      <c r="H486" s="342" t="n">
        <v>-0.803611794759058</v>
      </c>
      <c r="I486" s="342" t="n">
        <v>-0.80572091793997</v>
      </c>
      <c r="J486" s="342" t="n">
        <v>-0.808849008713207</v>
      </c>
      <c r="K486" s="342" t="n">
        <v>-0.814818741029439</v>
      </c>
      <c r="L486" s="342" t="n">
        <v>-0.82580183294431</v>
      </c>
      <c r="M486" s="342" t="n">
        <v>-0.847185050221471</v>
      </c>
      <c r="N486" s="342" t="n">
        <v>-0.890160162096278</v>
      </c>
      <c r="O486" s="342" t="n">
        <v>-0.93547468358148</v>
      </c>
      <c r="P486" s="342" t="n">
        <v>-0.981246641143255</v>
      </c>
      <c r="Q486" s="342" t="n">
        <v>-1.03273847807217</v>
      </c>
      <c r="R486" s="342" t="n">
        <v>-1.06203492115366</v>
      </c>
      <c r="S486" s="342" t="n">
        <v>-1.08348694435562</v>
      </c>
      <c r="T486" s="342" t="n">
        <v>-1.10631298527641</v>
      </c>
      <c r="U486" s="342" t="n">
        <v>-1.13554352625805</v>
      </c>
      <c r="V486" s="342" t="n">
        <v>-1.16430811978103</v>
      </c>
      <c r="W486" s="342" t="n">
        <v>-1.2130779592077</v>
      </c>
      <c r="X486" s="342" t="n">
        <v>-1.2426563199367</v>
      </c>
      <c r="Y486" s="342" t="n">
        <v>-1.26060113011185</v>
      </c>
      <c r="Z486" s="342" t="n">
        <v>-1.27457161143783</v>
      </c>
      <c r="AA486" s="342" t="n">
        <v>-1.28721866015813</v>
      </c>
      <c r="AB486" s="342" t="n">
        <v>-1.30086143617746</v>
      </c>
    </row>
    <row r="487" customFormat="false" ht="15" hidden="false" customHeight="false" outlineLevel="0" collapsed="false">
      <c r="A487" s="62" t="s">
        <v>365</v>
      </c>
      <c r="B487" s="62" t="s">
        <v>787</v>
      </c>
      <c r="C487" s="62" t="s">
        <v>788</v>
      </c>
      <c r="D487" s="62" t="s">
        <v>595</v>
      </c>
      <c r="E487" s="342" t="n">
        <v>-5.4233266107723</v>
      </c>
      <c r="F487" s="342" t="n">
        <v>-5.48807154896457</v>
      </c>
      <c r="G487" s="342" t="n">
        <v>-5.48518397414005</v>
      </c>
      <c r="H487" s="342" t="n">
        <v>-5.49032601372469</v>
      </c>
      <c r="I487" s="342" t="n">
        <v>-5.50473567513313</v>
      </c>
      <c r="J487" s="342" t="n">
        <v>-5.52610698682567</v>
      </c>
      <c r="K487" s="342" t="n">
        <v>-5.56689257116445</v>
      </c>
      <c r="L487" s="342" t="n">
        <v>-5.64192974165474</v>
      </c>
      <c r="M487" s="342" t="n">
        <v>-5.78802121870819</v>
      </c>
      <c r="N487" s="342" t="n">
        <v>-6.08162986931258</v>
      </c>
      <c r="O487" s="342" t="n">
        <v>-6.39122151260633</v>
      </c>
      <c r="P487" s="342" t="n">
        <v>-6.7039383877685</v>
      </c>
      <c r="Q487" s="342" t="n">
        <v>-7.05573383630351</v>
      </c>
      <c r="R487" s="342" t="n">
        <v>-7.25588896668972</v>
      </c>
      <c r="S487" s="342" t="n">
        <v>-7.40245053012235</v>
      </c>
      <c r="T487" s="342" t="n">
        <v>-7.55839946849661</v>
      </c>
      <c r="U487" s="342" t="n">
        <v>-7.75810435161731</v>
      </c>
      <c r="V487" s="342" t="n">
        <v>-7.95462585257507</v>
      </c>
      <c r="W487" s="342" t="n">
        <v>-8.28782444402897</v>
      </c>
      <c r="X487" s="342" t="n">
        <v>-8.48990565340498</v>
      </c>
      <c r="Y487" s="342" t="n">
        <v>-8.61250571821056</v>
      </c>
      <c r="Z487" s="342" t="n">
        <v>-8.70795291989242</v>
      </c>
      <c r="AA487" s="342" t="n">
        <v>-8.79435834728749</v>
      </c>
      <c r="AB487" s="342" t="n">
        <v>-8.88756664583022</v>
      </c>
    </row>
    <row r="488" customFormat="false" ht="15" hidden="false" customHeight="false" outlineLevel="0" collapsed="false">
      <c r="A488" s="62" t="s">
        <v>365</v>
      </c>
      <c r="B488" s="62" t="s">
        <v>789</v>
      </c>
      <c r="C488" s="62" t="s">
        <v>791</v>
      </c>
      <c r="D488" s="62" t="s">
        <v>790</v>
      </c>
      <c r="E488" s="342" t="n">
        <v>-8.38760347833378</v>
      </c>
      <c r="F488" s="342" t="n">
        <v>-8.48773664525524</v>
      </c>
      <c r="G488" s="342" t="n">
        <v>-8.48327078244069</v>
      </c>
      <c r="H488" s="342" t="n">
        <v>-8.49122335328904</v>
      </c>
      <c r="I488" s="342" t="n">
        <v>-8.51350903416819</v>
      </c>
      <c r="J488" s="342" t="n">
        <v>-8.54656145773657</v>
      </c>
      <c r="K488" s="342" t="n">
        <v>-8.60963958922626</v>
      </c>
      <c r="L488" s="342" t="n">
        <v>-8.72569050730273</v>
      </c>
      <c r="M488" s="342" t="n">
        <v>-8.95163252942888</v>
      </c>
      <c r="N488" s="342" t="n">
        <v>-9.40572152605812</v>
      </c>
      <c r="O488" s="342" t="n">
        <v>-9.88452948481093</v>
      </c>
      <c r="P488" s="342" t="n">
        <v>-10.3681708617905</v>
      </c>
      <c r="Q488" s="342" t="n">
        <v>-10.9122503428111</v>
      </c>
      <c r="R488" s="342" t="n">
        <v>-11.2218060801512</v>
      </c>
      <c r="S488" s="342" t="n">
        <v>-11.448475128037</v>
      </c>
      <c r="T488" s="342" t="n">
        <v>-11.6896624936204</v>
      </c>
      <c r="U488" s="342" t="n">
        <v>-11.998521887959</v>
      </c>
      <c r="V488" s="342" t="n">
        <v>-12.3024579300418</v>
      </c>
      <c r="W488" s="342" t="n">
        <v>-12.8177759009535</v>
      </c>
      <c r="X488" s="342" t="n">
        <v>-13.130310471765</v>
      </c>
      <c r="Y488" s="342" t="n">
        <v>-13.3199211671571</v>
      </c>
      <c r="Z488" s="342" t="n">
        <v>-13.4675378124895</v>
      </c>
      <c r="AA488" s="342" t="n">
        <v>-13.601170638867</v>
      </c>
      <c r="AB488" s="342" t="n">
        <v>-13.745324643443</v>
      </c>
    </row>
    <row r="489" customFormat="false" ht="15" hidden="false" customHeight="false" outlineLevel="0" collapsed="false">
      <c r="A489" s="62" t="s">
        <v>365</v>
      </c>
      <c r="B489" s="62" t="s">
        <v>792</v>
      </c>
      <c r="C489" s="62" t="s">
        <v>793</v>
      </c>
      <c r="D489" s="62" t="s">
        <v>790</v>
      </c>
      <c r="E489" s="342" t="n">
        <v>-1.54126474569727</v>
      </c>
      <c r="F489" s="342" t="n">
        <v>-1.55966472376607</v>
      </c>
      <c r="G489" s="342" t="n">
        <v>-1.55884409878863</v>
      </c>
      <c r="H489" s="342" t="n">
        <v>-1.56030542407873</v>
      </c>
      <c r="I489" s="342" t="n">
        <v>-1.56440053114496</v>
      </c>
      <c r="J489" s="342" t="n">
        <v>-1.57047408187222</v>
      </c>
      <c r="K489" s="342" t="n">
        <v>-1.58206500895176</v>
      </c>
      <c r="L489" s="342" t="n">
        <v>-1.60338995465277</v>
      </c>
      <c r="M489" s="342" t="n">
        <v>-1.64490794893733</v>
      </c>
      <c r="N489" s="342" t="n">
        <v>-1.72834910870621</v>
      </c>
      <c r="O489" s="342" t="n">
        <v>-1.81633250333035</v>
      </c>
      <c r="P489" s="342" t="n">
        <v>-1.90520406310599</v>
      </c>
      <c r="Q489" s="342" t="n">
        <v>-2.00518143150692</v>
      </c>
      <c r="R489" s="342" t="n">
        <v>-2.06206387069507</v>
      </c>
      <c r="S489" s="342" t="n">
        <v>-2.10371545965604</v>
      </c>
      <c r="T489" s="342" t="n">
        <v>-2.14803486324271</v>
      </c>
      <c r="U489" s="342" t="n">
        <v>-2.20478934586711</v>
      </c>
      <c r="V489" s="342" t="n">
        <v>-2.26063913750535</v>
      </c>
      <c r="W489" s="342" t="n">
        <v>-2.35533143232377</v>
      </c>
      <c r="X489" s="342" t="n">
        <v>-2.41276124729388</v>
      </c>
      <c r="Y489" s="342" t="n">
        <v>-2.44760317573863</v>
      </c>
      <c r="Z489" s="342" t="n">
        <v>-2.4747284841675</v>
      </c>
      <c r="AA489" s="342" t="n">
        <v>-2.49928419482974</v>
      </c>
      <c r="AB489" s="342" t="n">
        <v>-2.52577322543044</v>
      </c>
    </row>
    <row r="490" customFormat="false" ht="15" hidden="false" customHeight="false" outlineLevel="0" collapsed="false">
      <c r="A490" s="62" t="s">
        <v>365</v>
      </c>
      <c r="B490" s="62" t="s">
        <v>796</v>
      </c>
      <c r="C490" s="62" t="s">
        <v>798</v>
      </c>
      <c r="D490" s="62" t="s">
        <v>797</v>
      </c>
      <c r="E490" s="342" t="n">
        <v>-7.15280085380086</v>
      </c>
      <c r="F490" s="342" t="n">
        <v>-7.23819265894516</v>
      </c>
      <c r="G490" s="342" t="n">
        <v>-7.23438424961402</v>
      </c>
      <c r="H490" s="342" t="n">
        <v>-7.24116606228565</v>
      </c>
      <c r="I490" s="342" t="n">
        <v>-7.26017089932065</v>
      </c>
      <c r="J490" s="342" t="n">
        <v>-7.28835742532068</v>
      </c>
      <c r="K490" s="342" t="n">
        <v>-7.3421493474044</v>
      </c>
      <c r="L490" s="342" t="n">
        <v>-7.44111553101644</v>
      </c>
      <c r="M490" s="342" t="n">
        <v>-7.63379491708279</v>
      </c>
      <c r="N490" s="342" t="n">
        <v>-8.02103403385569</v>
      </c>
      <c r="O490" s="342" t="n">
        <v>-8.42935304714959</v>
      </c>
      <c r="P490" s="342" t="n">
        <v>-8.84179391457126</v>
      </c>
      <c r="Q490" s="342" t="n">
        <v>-9.30577533506073</v>
      </c>
      <c r="R490" s="342" t="n">
        <v>-9.56975902814597</v>
      </c>
      <c r="S490" s="342" t="n">
        <v>-9.76305840900438</v>
      </c>
      <c r="T490" s="342" t="n">
        <v>-9.96873875606981</v>
      </c>
      <c r="U490" s="342" t="n">
        <v>-10.23212862008</v>
      </c>
      <c r="V490" s="342" t="n">
        <v>-10.4913199358028</v>
      </c>
      <c r="W490" s="342" t="n">
        <v>-10.9307740458877</v>
      </c>
      <c r="X490" s="342" t="n">
        <v>-11.1972980358113</v>
      </c>
      <c r="Y490" s="342" t="n">
        <v>-11.358994704877</v>
      </c>
      <c r="Z490" s="342" t="n">
        <v>-11.484879585999</v>
      </c>
      <c r="AA490" s="342" t="n">
        <v>-11.5988393120493</v>
      </c>
      <c r="AB490" s="342" t="n">
        <v>-11.7217713139821</v>
      </c>
    </row>
    <row r="491" customFormat="false" ht="15" hidden="false" customHeight="false" outlineLevel="0" collapsed="false">
      <c r="A491" s="62" t="s">
        <v>365</v>
      </c>
      <c r="B491" s="62" t="s">
        <v>811</v>
      </c>
      <c r="C491" s="62" t="s">
        <v>813</v>
      </c>
      <c r="D491" s="62" t="s">
        <v>812</v>
      </c>
      <c r="E491" s="342" t="n">
        <v>-4.77978731327517</v>
      </c>
      <c r="F491" s="342" t="n">
        <v>-4.83684952921391</v>
      </c>
      <c r="G491" s="342" t="n">
        <v>-4.83430459793779</v>
      </c>
      <c r="H491" s="342" t="n">
        <v>-4.83883647612528</v>
      </c>
      <c r="I491" s="342" t="n">
        <v>-4.85153626755069</v>
      </c>
      <c r="J491" s="342" t="n">
        <v>-4.87037163038743</v>
      </c>
      <c r="K491" s="342" t="n">
        <v>-4.90631754192442</v>
      </c>
      <c r="L491" s="342" t="n">
        <v>-4.97245069990556</v>
      </c>
      <c r="M491" s="342" t="n">
        <v>-5.10120676398083</v>
      </c>
      <c r="N491" s="342" t="n">
        <v>-5.35997541354717</v>
      </c>
      <c r="O491" s="342" t="n">
        <v>-5.63283049219432</v>
      </c>
      <c r="P491" s="342" t="n">
        <v>-5.90843995845406</v>
      </c>
      <c r="Q491" s="342" t="n">
        <v>-6.21849088152324</v>
      </c>
      <c r="R491" s="342" t="n">
        <v>-6.39489533243841</v>
      </c>
      <c r="S491" s="342" t="n">
        <v>-6.52406570180499</v>
      </c>
      <c r="T491" s="342" t="n">
        <v>-6.66150952745979</v>
      </c>
      <c r="U491" s="342" t="n">
        <v>-6.83751715806117</v>
      </c>
      <c r="V491" s="342" t="n">
        <v>-7.01071915094833</v>
      </c>
      <c r="W491" s="342" t="n">
        <v>-7.30437994524182</v>
      </c>
      <c r="X491" s="342" t="n">
        <v>-7.48248192399933</v>
      </c>
      <c r="Y491" s="342" t="n">
        <v>-7.59053409869234</v>
      </c>
      <c r="Z491" s="342" t="n">
        <v>-7.67465540585838</v>
      </c>
      <c r="AA491" s="342" t="n">
        <v>-7.75080784794822</v>
      </c>
      <c r="AB491" s="342" t="n">
        <v>-7.83295592326081</v>
      </c>
    </row>
    <row r="492" customFormat="false" ht="15" hidden="false" customHeight="false" outlineLevel="0" collapsed="false">
      <c r="A492" s="62" t="s">
        <v>365</v>
      </c>
      <c r="B492" s="62" t="s">
        <v>818</v>
      </c>
      <c r="C492" s="62" t="s">
        <v>819</v>
      </c>
      <c r="D492" s="62" t="s">
        <v>686</v>
      </c>
      <c r="E492" s="342" t="n">
        <v>-4.70880733381663</v>
      </c>
      <c r="F492" s="342" t="n">
        <v>-4.76502217420292</v>
      </c>
      <c r="G492" s="342" t="n">
        <v>-4.76251503522964</v>
      </c>
      <c r="H492" s="342" t="n">
        <v>-4.76697961489535</v>
      </c>
      <c r="I492" s="342" t="n">
        <v>-4.7794908140518</v>
      </c>
      <c r="J492" s="342" t="n">
        <v>-4.79804647120718</v>
      </c>
      <c r="K492" s="342" t="n">
        <v>-4.83345858492111</v>
      </c>
      <c r="L492" s="342" t="n">
        <v>-4.89860966359885</v>
      </c>
      <c r="M492" s="342" t="n">
        <v>-5.02545369640908</v>
      </c>
      <c r="N492" s="342" t="n">
        <v>-5.28037962406607</v>
      </c>
      <c r="O492" s="342" t="n">
        <v>-5.54918279692575</v>
      </c>
      <c r="P492" s="342" t="n">
        <v>-5.82069945466253</v>
      </c>
      <c r="Q492" s="342" t="n">
        <v>-6.12614611258179</v>
      </c>
      <c r="R492" s="342" t="n">
        <v>-6.2999309523131</v>
      </c>
      <c r="S492" s="342" t="n">
        <v>-6.42718313796911</v>
      </c>
      <c r="T492" s="342" t="n">
        <v>-6.56258591884885</v>
      </c>
      <c r="U492" s="342" t="n">
        <v>-6.73597983105946</v>
      </c>
      <c r="V492" s="342" t="n">
        <v>-6.90660976935684</v>
      </c>
      <c r="W492" s="342" t="n">
        <v>-7.19590969238545</v>
      </c>
      <c r="X492" s="342" t="n">
        <v>-7.37136685162167</v>
      </c>
      <c r="Y492" s="342" t="n">
        <v>-7.4778144484041</v>
      </c>
      <c r="Z492" s="342" t="n">
        <v>-7.56068655173254</v>
      </c>
      <c r="AA492" s="342" t="n">
        <v>-7.63570812786098</v>
      </c>
      <c r="AB492" s="342" t="n">
        <v>-7.71663630188591</v>
      </c>
    </row>
    <row r="493" customFormat="false" ht="15" hidden="false" customHeight="false" outlineLevel="0" collapsed="false">
      <c r="A493" s="62" t="s">
        <v>365</v>
      </c>
      <c r="B493" s="62" t="s">
        <v>820</v>
      </c>
      <c r="C493" s="62" t="s">
        <v>821</v>
      </c>
      <c r="D493" s="62" t="s">
        <v>686</v>
      </c>
      <c r="E493" s="342" t="n">
        <v>-0.621195666657229</v>
      </c>
      <c r="F493" s="342" t="n">
        <v>-0.62861164543364</v>
      </c>
      <c r="G493" s="342" t="n">
        <v>-0.628280898440718</v>
      </c>
      <c r="H493" s="342" t="n">
        <v>-0.628869875084946</v>
      </c>
      <c r="I493" s="342" t="n">
        <v>-0.630520378524503</v>
      </c>
      <c r="J493" s="342" t="n">
        <v>-0.632968279447124</v>
      </c>
      <c r="K493" s="342" t="n">
        <v>-0.6376399192121</v>
      </c>
      <c r="L493" s="342" t="n">
        <v>-0.64623478514811</v>
      </c>
      <c r="M493" s="342" t="n">
        <v>-0.662968314030716</v>
      </c>
      <c r="N493" s="342" t="n">
        <v>-0.696598673132866</v>
      </c>
      <c r="O493" s="342" t="n">
        <v>-0.73205974731294</v>
      </c>
      <c r="P493" s="342" t="n">
        <v>-0.767878790067156</v>
      </c>
      <c r="Q493" s="342" t="n">
        <v>-0.808173949083693</v>
      </c>
      <c r="R493" s="342" t="n">
        <v>-0.831100006940537</v>
      </c>
      <c r="S493" s="342" t="n">
        <v>-0.847887380196283</v>
      </c>
      <c r="T493" s="342" t="n">
        <v>-0.865749996942519</v>
      </c>
      <c r="U493" s="342" t="n">
        <v>-0.888624482826968</v>
      </c>
      <c r="V493" s="342" t="n">
        <v>-0.911134339518515</v>
      </c>
      <c r="W493" s="342" t="n">
        <v>-0.949299387652685</v>
      </c>
      <c r="X493" s="342" t="n">
        <v>-0.972446061380188</v>
      </c>
      <c r="Y493" s="342" t="n">
        <v>-0.986488849959038</v>
      </c>
      <c r="Z493" s="342" t="n">
        <v>-0.997421510360046</v>
      </c>
      <c r="AA493" s="342" t="n">
        <v>-1.00731851286896</v>
      </c>
      <c r="AB493" s="342" t="n">
        <v>-1.01799472606922</v>
      </c>
    </row>
    <row r="494" customFormat="false" ht="15" hidden="false" customHeight="false" outlineLevel="0" collapsed="false">
      <c r="A494" s="62" t="s">
        <v>365</v>
      </c>
      <c r="B494" s="62" t="s">
        <v>822</v>
      </c>
      <c r="C494" s="62" t="s">
        <v>823</v>
      </c>
      <c r="D494" s="62" t="s">
        <v>483</v>
      </c>
      <c r="E494" s="342" t="n">
        <v>-4.27015063872725</v>
      </c>
      <c r="F494" s="342" t="n">
        <v>-4.32112869316103</v>
      </c>
      <c r="G494" s="342" t="n">
        <v>-4.31885511084407</v>
      </c>
      <c r="H494" s="342" t="n">
        <v>-4.32290378524497</v>
      </c>
      <c r="I494" s="342" t="n">
        <v>-4.33424948305798</v>
      </c>
      <c r="J494" s="342" t="n">
        <v>-4.35107655743942</v>
      </c>
      <c r="K494" s="342" t="n">
        <v>-4.38318979743297</v>
      </c>
      <c r="L494" s="342" t="n">
        <v>-4.4422716201764</v>
      </c>
      <c r="M494" s="342" t="n">
        <v>-4.55729928840005</v>
      </c>
      <c r="N494" s="342" t="n">
        <v>-4.78847717180907</v>
      </c>
      <c r="O494" s="342" t="n">
        <v>-5.03223954281021</v>
      </c>
      <c r="P494" s="342" t="n">
        <v>-5.27846261953993</v>
      </c>
      <c r="Q494" s="342" t="n">
        <v>-5.55545489145645</v>
      </c>
      <c r="R494" s="342" t="n">
        <v>-5.71305051849568</v>
      </c>
      <c r="S494" s="342" t="n">
        <v>-5.82844831741518</v>
      </c>
      <c r="T494" s="342" t="n">
        <v>-5.9512374294493</v>
      </c>
      <c r="U494" s="342" t="n">
        <v>-6.10847854646426</v>
      </c>
      <c r="V494" s="342" t="n">
        <v>-6.26321317210373</v>
      </c>
      <c r="W494" s="342" t="n">
        <v>-6.5255628847863</v>
      </c>
      <c r="X494" s="342" t="n">
        <v>-6.68467504365531</v>
      </c>
      <c r="Y494" s="342" t="n">
        <v>-6.78120633940979</v>
      </c>
      <c r="Z494" s="342" t="n">
        <v>-6.85635835559427</v>
      </c>
      <c r="AA494" s="342" t="n">
        <v>-6.9243911733574</v>
      </c>
      <c r="AB494" s="342" t="n">
        <v>-6.99778035017119</v>
      </c>
    </row>
    <row r="495" customFormat="false" ht="15" hidden="false" customHeight="false" outlineLevel="0" collapsed="false">
      <c r="A495" s="62" t="s">
        <v>365</v>
      </c>
      <c r="B495" s="62" t="s">
        <v>824</v>
      </c>
      <c r="C495" s="62" t="s">
        <v>825</v>
      </c>
      <c r="D495" s="62" t="s">
        <v>461</v>
      </c>
      <c r="E495" s="342" t="n">
        <v>-5.47802898207536</v>
      </c>
      <c r="F495" s="342" t="n">
        <v>-5.54342696993681</v>
      </c>
      <c r="G495" s="342" t="n">
        <v>-5.5405102695955</v>
      </c>
      <c r="H495" s="342" t="n">
        <v>-5.5457041743505</v>
      </c>
      <c r="I495" s="342" t="n">
        <v>-5.56025917877538</v>
      </c>
      <c r="J495" s="342" t="n">
        <v>-5.58184605215383</v>
      </c>
      <c r="K495" s="342" t="n">
        <v>-5.62304302019461</v>
      </c>
      <c r="L495" s="342" t="n">
        <v>-5.69883705293132</v>
      </c>
      <c r="M495" s="342" t="n">
        <v>-5.84640208132983</v>
      </c>
      <c r="N495" s="342" t="n">
        <v>-6.14297221490875</v>
      </c>
      <c r="O495" s="342" t="n">
        <v>-6.45568655359579</v>
      </c>
      <c r="P495" s="342" t="n">
        <v>-6.77155764679526</v>
      </c>
      <c r="Q495" s="342" t="n">
        <v>-7.12690147930742</v>
      </c>
      <c r="R495" s="342" t="n">
        <v>-7.32907547395286</v>
      </c>
      <c r="S495" s="342" t="n">
        <v>-7.47711533025571</v>
      </c>
      <c r="T495" s="342" t="n">
        <v>-7.63463724723583</v>
      </c>
      <c r="U495" s="342" t="n">
        <v>-7.83635645319775</v>
      </c>
      <c r="V495" s="342" t="n">
        <v>-8.03486016781992</v>
      </c>
      <c r="W495" s="342" t="n">
        <v>-8.37141956609507</v>
      </c>
      <c r="X495" s="342" t="n">
        <v>-8.57553906712157</v>
      </c>
      <c r="Y495" s="342" t="n">
        <v>-8.69937573719697</v>
      </c>
      <c r="Z495" s="342" t="n">
        <v>-8.7957856668576</v>
      </c>
      <c r="AA495" s="342" t="n">
        <v>-8.88306262239604</v>
      </c>
      <c r="AB495" s="342" t="n">
        <v>-8.97721106622622</v>
      </c>
    </row>
    <row r="496" customFormat="false" ht="15" hidden="false" customHeight="false" outlineLevel="0" collapsed="false">
      <c r="A496" s="62" t="s">
        <v>365</v>
      </c>
      <c r="B496" s="62" t="s">
        <v>826</v>
      </c>
      <c r="C496" s="62" t="s">
        <v>828</v>
      </c>
      <c r="D496" s="62" t="s">
        <v>827</v>
      </c>
      <c r="E496" s="342" t="n">
        <v>-1.01225167874684</v>
      </c>
      <c r="F496" s="342" t="n">
        <v>-1.02433617541818</v>
      </c>
      <c r="G496" s="342" t="n">
        <v>-1.02379721609056</v>
      </c>
      <c r="H496" s="342" t="n">
        <v>-1.02475696618036</v>
      </c>
      <c r="I496" s="342" t="n">
        <v>-1.02744649697902</v>
      </c>
      <c r="J496" s="342" t="n">
        <v>-1.03143540410013</v>
      </c>
      <c r="K496" s="342" t="n">
        <v>-1.03904794141876</v>
      </c>
      <c r="L496" s="342" t="n">
        <v>-1.0530534600328</v>
      </c>
      <c r="M496" s="342" t="n">
        <v>-1.08032110469285</v>
      </c>
      <c r="N496" s="342" t="n">
        <v>-1.13512249704834</v>
      </c>
      <c r="O496" s="342" t="n">
        <v>-1.19290707893718</v>
      </c>
      <c r="P496" s="342" t="n">
        <v>-1.25127497830481</v>
      </c>
      <c r="Q496" s="342" t="n">
        <v>-1.31693680524471</v>
      </c>
      <c r="R496" s="342" t="n">
        <v>-1.35429530885038</v>
      </c>
      <c r="S496" s="342" t="n">
        <v>-1.38165069407275</v>
      </c>
      <c r="T496" s="342" t="n">
        <v>-1.4107582116533</v>
      </c>
      <c r="U496" s="342" t="n">
        <v>-1.44803267762246</v>
      </c>
      <c r="V496" s="342" t="n">
        <v>-1.48471297249152</v>
      </c>
      <c r="W496" s="342" t="n">
        <v>-1.54690373800532</v>
      </c>
      <c r="X496" s="342" t="n">
        <v>-1.58462173990986</v>
      </c>
      <c r="Y496" s="342" t="n">
        <v>-1.60750476546238</v>
      </c>
      <c r="Z496" s="342" t="n">
        <v>-1.62531977036034</v>
      </c>
      <c r="AA496" s="342" t="n">
        <v>-1.64144714848279</v>
      </c>
      <c r="AB496" s="342" t="n">
        <v>-1.65884426716003</v>
      </c>
    </row>
    <row r="497" customFormat="false" ht="15" hidden="false" customHeight="false" outlineLevel="0" collapsed="false">
      <c r="A497" s="62" t="s">
        <v>365</v>
      </c>
      <c r="B497" s="62" t="s">
        <v>829</v>
      </c>
      <c r="C497" s="62" t="s">
        <v>831</v>
      </c>
      <c r="D497" s="62" t="s">
        <v>830</v>
      </c>
      <c r="E497" s="342" t="n">
        <v>-5.79821078650145</v>
      </c>
      <c r="F497" s="342" t="n">
        <v>-5.86743117943375</v>
      </c>
      <c r="G497" s="342" t="n">
        <v>-5.86434400274386</v>
      </c>
      <c r="H497" s="342" t="n">
        <v>-5.86984148270848</v>
      </c>
      <c r="I497" s="342" t="n">
        <v>-5.88524720325688</v>
      </c>
      <c r="J497" s="342" t="n">
        <v>-5.90809579395972</v>
      </c>
      <c r="K497" s="342" t="n">
        <v>-5.95170065717728</v>
      </c>
      <c r="L497" s="342" t="n">
        <v>-6.03192472674764</v>
      </c>
      <c r="M497" s="342" t="n">
        <v>-6.18811468889831</v>
      </c>
      <c r="N497" s="342" t="n">
        <v>-6.50201886010626</v>
      </c>
      <c r="O497" s="342" t="n">
        <v>-6.83301083871787</v>
      </c>
      <c r="P497" s="342" t="n">
        <v>-7.16734407896285</v>
      </c>
      <c r="Q497" s="342" t="n">
        <v>-7.54345717535764</v>
      </c>
      <c r="R497" s="342" t="n">
        <v>-7.75744790821775</v>
      </c>
      <c r="S497" s="342" t="n">
        <v>-7.91414045118458</v>
      </c>
      <c r="T497" s="342" t="n">
        <v>-8.08086926571496</v>
      </c>
      <c r="U497" s="342" t="n">
        <v>-8.29437862823933</v>
      </c>
      <c r="V497" s="342" t="n">
        <v>-8.50448455923184</v>
      </c>
      <c r="W497" s="342" t="n">
        <v>-8.86071530203416</v>
      </c>
      <c r="X497" s="342" t="n">
        <v>-9.0767652529307</v>
      </c>
      <c r="Y497" s="342" t="n">
        <v>-9.20783997315307</v>
      </c>
      <c r="Z497" s="342" t="n">
        <v>-9.30988490499137</v>
      </c>
      <c r="AA497" s="342" t="n">
        <v>-9.40226305535747</v>
      </c>
      <c r="AB497" s="342" t="n">
        <v>-9.50191432122968</v>
      </c>
    </row>
    <row r="498" customFormat="false" ht="15" hidden="false" customHeight="false" outlineLevel="0" collapsed="false">
      <c r="A498" s="62" t="s">
        <v>365</v>
      </c>
      <c r="B498" s="62" t="s">
        <v>834</v>
      </c>
      <c r="C498" s="62" t="s">
        <v>835</v>
      </c>
      <c r="D498" s="62" t="s">
        <v>409</v>
      </c>
      <c r="E498" s="342" t="n">
        <v>-5.21757238856265</v>
      </c>
      <c r="F498" s="342" t="n">
        <v>-5.27986098485339</v>
      </c>
      <c r="G498" s="342" t="n">
        <v>-5.27708296100279</v>
      </c>
      <c r="H498" s="342" t="n">
        <v>-5.28202991804285</v>
      </c>
      <c r="I498" s="342" t="n">
        <v>-5.29589289493675</v>
      </c>
      <c r="J498" s="342" t="n">
        <v>-5.31645340581819</v>
      </c>
      <c r="K498" s="342" t="n">
        <v>-5.35569163614618</v>
      </c>
      <c r="L498" s="342" t="n">
        <v>-5.42788199032628</v>
      </c>
      <c r="M498" s="342" t="n">
        <v>-5.56843093963064</v>
      </c>
      <c r="N498" s="342" t="n">
        <v>-5.85090044559654</v>
      </c>
      <c r="O498" s="342" t="n">
        <v>-6.14874656951811</v>
      </c>
      <c r="P498" s="342" t="n">
        <v>-6.44959935792345</v>
      </c>
      <c r="Q498" s="342" t="n">
        <v>-6.78804812754991</v>
      </c>
      <c r="R498" s="342" t="n">
        <v>-6.98060962286127</v>
      </c>
      <c r="S498" s="342" t="n">
        <v>-7.12161082405607</v>
      </c>
      <c r="T498" s="342" t="n">
        <v>-7.27164325493919</v>
      </c>
      <c r="U498" s="342" t="n">
        <v>-7.46377158480264</v>
      </c>
      <c r="V498" s="342" t="n">
        <v>-7.65283730603718</v>
      </c>
      <c r="W498" s="342" t="n">
        <v>-7.97339476005896</v>
      </c>
      <c r="X498" s="342" t="n">
        <v>-8.1678092613345</v>
      </c>
      <c r="Y498" s="342" t="n">
        <v>-8.28575803316303</v>
      </c>
      <c r="Z498" s="342" t="n">
        <v>-8.37758408750238</v>
      </c>
      <c r="AA498" s="342" t="n">
        <v>-8.46071140115209</v>
      </c>
      <c r="AB498" s="342" t="n">
        <v>-8.55038349353456</v>
      </c>
    </row>
    <row r="499" customFormat="false" ht="15" hidden="false" customHeight="false" outlineLevel="0" collapsed="false">
      <c r="A499" s="62" t="s">
        <v>365</v>
      </c>
      <c r="B499" s="62" t="s">
        <v>836</v>
      </c>
      <c r="C499" s="62" t="s">
        <v>837</v>
      </c>
      <c r="D499" s="62" t="s">
        <v>391</v>
      </c>
      <c r="E499" s="342" t="n">
        <v>-4.96915034657994</v>
      </c>
      <c r="F499" s="342" t="n">
        <v>-5.02847322258346</v>
      </c>
      <c r="G499" s="342" t="n">
        <v>-5.02582746759397</v>
      </c>
      <c r="H499" s="342" t="n">
        <v>-5.03053888728487</v>
      </c>
      <c r="I499" s="342" t="n">
        <v>-5.04374181219071</v>
      </c>
      <c r="J499" s="342" t="n">
        <v>-5.06332338426363</v>
      </c>
      <c r="K499" s="342" t="n">
        <v>-5.10069338151771</v>
      </c>
      <c r="L499" s="342" t="n">
        <v>-5.16944656724832</v>
      </c>
      <c r="M499" s="342" t="n">
        <v>-5.30330361955835</v>
      </c>
      <c r="N499" s="342" t="n">
        <v>-5.57232402578129</v>
      </c>
      <c r="O499" s="342" t="n">
        <v>-5.85598892962752</v>
      </c>
      <c r="P499" s="342" t="n">
        <v>-6.14251734292774</v>
      </c>
      <c r="Q499" s="342" t="n">
        <v>-6.46485169607932</v>
      </c>
      <c r="R499" s="342" t="n">
        <v>-6.64824484329506</v>
      </c>
      <c r="S499" s="342" t="n">
        <v>-6.78253261461975</v>
      </c>
      <c r="T499" s="342" t="n">
        <v>-6.9254216155573</v>
      </c>
      <c r="U499" s="342" t="n">
        <v>-7.10840222144627</v>
      </c>
      <c r="V499" s="342" t="n">
        <v>-7.28846603738076</v>
      </c>
      <c r="W499" s="342" t="n">
        <v>-7.59376092648338</v>
      </c>
      <c r="X499" s="342" t="n">
        <v>-7.77891885328306</v>
      </c>
      <c r="Y499" s="342" t="n">
        <v>-7.89125178069873</v>
      </c>
      <c r="Z499" s="342" t="n">
        <v>-7.97870576039736</v>
      </c>
      <c r="AA499" s="342" t="n">
        <v>-8.05787516882534</v>
      </c>
      <c r="AB499" s="342" t="n">
        <v>-8.14327774223624</v>
      </c>
    </row>
    <row r="500" customFormat="false" ht="15" hidden="false" customHeight="false" outlineLevel="0" collapsed="false">
      <c r="A500" s="62" t="s">
        <v>365</v>
      </c>
      <c r="B500" s="62" t="s">
        <v>838</v>
      </c>
      <c r="C500" s="62" t="s">
        <v>840</v>
      </c>
      <c r="D500" s="62" t="s">
        <v>839</v>
      </c>
      <c r="E500" s="342" t="n">
        <v>-6.11863737904707</v>
      </c>
      <c r="F500" s="342" t="n">
        <v>-6.19168309938788</v>
      </c>
      <c r="G500" s="342" t="n">
        <v>-6.18842531601539</v>
      </c>
      <c r="H500" s="342" t="n">
        <v>-6.19422660328152</v>
      </c>
      <c r="I500" s="342" t="n">
        <v>-6.21048369035018</v>
      </c>
      <c r="J500" s="342" t="n">
        <v>-6.23459496299629</v>
      </c>
      <c r="K500" s="342" t="n">
        <v>-6.28060956229515</v>
      </c>
      <c r="L500" s="342" t="n">
        <v>-6.36526705558863</v>
      </c>
      <c r="M500" s="342" t="n">
        <v>-6.53008854549926</v>
      </c>
      <c r="N500" s="342" t="n">
        <v>-6.86134000670229</v>
      </c>
      <c r="O500" s="342" t="n">
        <v>-7.21062359901538</v>
      </c>
      <c r="P500" s="342" t="n">
        <v>-7.56343310114374</v>
      </c>
      <c r="Q500" s="342" t="n">
        <v>-7.96033134011564</v>
      </c>
      <c r="R500" s="342" t="n">
        <v>-8.18614784542375</v>
      </c>
      <c r="S500" s="342" t="n">
        <v>-8.35149969028023</v>
      </c>
      <c r="T500" s="342" t="n">
        <v>-8.52744244129659</v>
      </c>
      <c r="U500" s="342" t="n">
        <v>-8.75275097429429</v>
      </c>
      <c r="V500" s="342" t="n">
        <v>-8.97446799188239</v>
      </c>
      <c r="W500" s="342" t="n">
        <v>-9.35038511851572</v>
      </c>
      <c r="X500" s="342" t="n">
        <v>-9.57837464045142</v>
      </c>
      <c r="Y500" s="342" t="n">
        <v>-9.7166929445165</v>
      </c>
      <c r="Z500" s="342" t="n">
        <v>-9.82437718665232</v>
      </c>
      <c r="AA500" s="342" t="n">
        <v>-9.92186043185498</v>
      </c>
      <c r="AB500" s="342" t="n">
        <v>-10.0270187268336</v>
      </c>
    </row>
    <row r="501" customFormat="false" ht="15" hidden="false" customHeight="false" outlineLevel="0" collapsed="false">
      <c r="A501" s="62" t="s">
        <v>365</v>
      </c>
      <c r="B501" s="62" t="s">
        <v>845</v>
      </c>
      <c r="C501" s="62" t="s">
        <v>846</v>
      </c>
      <c r="D501" s="62" t="s">
        <v>686</v>
      </c>
      <c r="E501" s="342" t="n">
        <v>-5.84139765462106</v>
      </c>
      <c r="F501" s="342" t="n">
        <v>-5.91113362245927</v>
      </c>
      <c r="G501" s="342" t="n">
        <v>-5.90802345152211</v>
      </c>
      <c r="H501" s="342" t="n">
        <v>-5.91356187841863</v>
      </c>
      <c r="I501" s="342" t="n">
        <v>-5.92908234554078</v>
      </c>
      <c r="J501" s="342" t="n">
        <v>-5.95210111961738</v>
      </c>
      <c r="K501" s="342" t="n">
        <v>-5.99603076534915</v>
      </c>
      <c r="L501" s="342" t="n">
        <v>-6.07685236861397</v>
      </c>
      <c r="M501" s="342" t="n">
        <v>-6.23420568193371</v>
      </c>
      <c r="N501" s="342" t="n">
        <v>-6.55044790854242</v>
      </c>
      <c r="O501" s="342" t="n">
        <v>-6.88390521783194</v>
      </c>
      <c r="P501" s="342" t="n">
        <v>-7.22072867550539</v>
      </c>
      <c r="Q501" s="342" t="n">
        <v>-7.59964317862549</v>
      </c>
      <c r="R501" s="342" t="n">
        <v>-7.81522778068063</v>
      </c>
      <c r="S501" s="342" t="n">
        <v>-7.97308741819396</v>
      </c>
      <c r="T501" s="342" t="n">
        <v>-8.14105808052705</v>
      </c>
      <c r="U501" s="342" t="n">
        <v>-8.35615772685122</v>
      </c>
      <c r="V501" s="342" t="n">
        <v>-8.56782859183234</v>
      </c>
      <c r="W501" s="342" t="n">
        <v>-8.92671265143808</v>
      </c>
      <c r="X501" s="342" t="n">
        <v>-9.14437180922278</v>
      </c>
      <c r="Y501" s="342" t="n">
        <v>-9.27642281452075</v>
      </c>
      <c r="Z501" s="342" t="n">
        <v>-9.37922780858787</v>
      </c>
      <c r="AA501" s="342" t="n">
        <v>-9.47229402000312</v>
      </c>
      <c r="AB501" s="342" t="n">
        <v>-9.57268751933936</v>
      </c>
    </row>
    <row r="502" customFormat="false" ht="15" hidden="false" customHeight="false" outlineLevel="0" collapsed="false">
      <c r="A502" s="62" t="s">
        <v>365</v>
      </c>
      <c r="B502" s="62" t="s">
        <v>847</v>
      </c>
      <c r="C502" s="62" t="s">
        <v>848</v>
      </c>
      <c r="D502" s="62" t="s">
        <v>439</v>
      </c>
      <c r="E502" s="342" t="n">
        <v>-2.30818489980769</v>
      </c>
      <c r="F502" s="342" t="n">
        <v>-2.33574054957762</v>
      </c>
      <c r="G502" s="342" t="n">
        <v>-2.3345115886307</v>
      </c>
      <c r="H502" s="342" t="n">
        <v>-2.33670005688558</v>
      </c>
      <c r="I502" s="342" t="n">
        <v>-2.3428328542001</v>
      </c>
      <c r="J502" s="342" t="n">
        <v>-2.35192855181857</v>
      </c>
      <c r="K502" s="342" t="n">
        <v>-2.36928702506885</v>
      </c>
      <c r="L502" s="342" t="n">
        <v>-2.40122308134581</v>
      </c>
      <c r="M502" s="342" t="n">
        <v>-2.46340007445841</v>
      </c>
      <c r="N502" s="342" t="n">
        <v>-2.58836084160672</v>
      </c>
      <c r="O502" s="342" t="n">
        <v>-2.72012402082184</v>
      </c>
      <c r="P502" s="342" t="n">
        <v>-2.85321730857084</v>
      </c>
      <c r="Q502" s="342" t="n">
        <v>-3.00294256032255</v>
      </c>
      <c r="R502" s="342" t="n">
        <v>-3.08812921470158</v>
      </c>
      <c r="S502" s="342" t="n">
        <v>-3.15050627805887</v>
      </c>
      <c r="T502" s="342" t="n">
        <v>-3.21687863778021</v>
      </c>
      <c r="U502" s="342" t="n">
        <v>-3.30187366550387</v>
      </c>
      <c r="V502" s="342" t="n">
        <v>-3.38551383574501</v>
      </c>
      <c r="W502" s="342" t="n">
        <v>-3.5273242065059</v>
      </c>
      <c r="X502" s="342" t="n">
        <v>-3.61333060617398</v>
      </c>
      <c r="Y502" s="342" t="n">
        <v>-3.66550958018923</v>
      </c>
      <c r="Z502" s="342" t="n">
        <v>-3.7061322100735</v>
      </c>
      <c r="AA502" s="342" t="n">
        <v>-3.74290663232176</v>
      </c>
      <c r="AB502" s="342" t="n">
        <v>-3.78257637797303</v>
      </c>
    </row>
    <row r="503" customFormat="false" ht="15" hidden="false" customHeight="false" outlineLevel="0" collapsed="false">
      <c r="A503" s="62" t="s">
        <v>365</v>
      </c>
      <c r="B503" s="62" t="s">
        <v>849</v>
      </c>
      <c r="C503" s="62" t="s">
        <v>850</v>
      </c>
      <c r="D503" s="62" t="s">
        <v>439</v>
      </c>
      <c r="E503" s="342" t="n">
        <v>-0.281893604633117</v>
      </c>
      <c r="F503" s="342" t="n">
        <v>-0.285258916243249</v>
      </c>
      <c r="G503" s="342" t="n">
        <v>-0.28510882591413</v>
      </c>
      <c r="H503" s="342" t="n">
        <v>-0.285376098785139</v>
      </c>
      <c r="I503" s="342" t="n">
        <v>-0.286125083990621</v>
      </c>
      <c r="J503" s="342" t="n">
        <v>-0.287235921769925</v>
      </c>
      <c r="K503" s="342" t="n">
        <v>-0.289355874376779</v>
      </c>
      <c r="L503" s="342" t="n">
        <v>-0.293256155512155</v>
      </c>
      <c r="M503" s="342" t="n">
        <v>-0.30084969653013</v>
      </c>
      <c r="N503" s="342" t="n">
        <v>-0.316110883401291</v>
      </c>
      <c r="O503" s="342" t="n">
        <v>-0.332202834072124</v>
      </c>
      <c r="P503" s="342" t="n">
        <v>-0.348457228007015</v>
      </c>
      <c r="Q503" s="342" t="n">
        <v>-0.366742847553527</v>
      </c>
      <c r="R503" s="342" t="n">
        <v>-0.377146508487078</v>
      </c>
      <c r="S503" s="342" t="n">
        <v>-0.384764483649154</v>
      </c>
      <c r="T503" s="342" t="n">
        <v>-0.392870395671806</v>
      </c>
      <c r="U503" s="342" t="n">
        <v>-0.403250653658465</v>
      </c>
      <c r="V503" s="342" t="n">
        <v>-0.413465445845766</v>
      </c>
      <c r="W503" s="342" t="n">
        <v>-0.430784438181033</v>
      </c>
      <c r="X503" s="342" t="n">
        <v>-0.441288212824897</v>
      </c>
      <c r="Y503" s="342" t="n">
        <v>-0.447660717502681</v>
      </c>
      <c r="Z503" s="342" t="n">
        <v>-0.452621870991169</v>
      </c>
      <c r="AA503" s="342" t="n">
        <v>-0.457113051245717</v>
      </c>
      <c r="AB503" s="342" t="n">
        <v>-0.461957831054062</v>
      </c>
    </row>
    <row r="504" customFormat="false" ht="15" hidden="false" customHeight="false" outlineLevel="0" collapsed="false">
      <c r="A504" s="62" t="s">
        <v>365</v>
      </c>
      <c r="B504" s="62" t="s">
        <v>853</v>
      </c>
      <c r="C504" s="62" t="s">
        <v>854</v>
      </c>
      <c r="D504" s="62" t="s">
        <v>395</v>
      </c>
      <c r="E504" s="342" t="n">
        <v>-8.92915131210336</v>
      </c>
      <c r="F504" s="342" t="n">
        <v>-9.03574960339257</v>
      </c>
      <c r="G504" s="342" t="n">
        <v>-9.03099540096596</v>
      </c>
      <c r="H504" s="342" t="n">
        <v>-9.03946143165143</v>
      </c>
      <c r="I504" s="342" t="n">
        <v>-9.06318599340225</v>
      </c>
      <c r="J504" s="342" t="n">
        <v>-9.09837245542756</v>
      </c>
      <c r="K504" s="342" t="n">
        <v>-9.165523243136</v>
      </c>
      <c r="L504" s="342" t="n">
        <v>-9.28906701938747</v>
      </c>
      <c r="M504" s="342" t="n">
        <v>-9.52959704784416</v>
      </c>
      <c r="N504" s="342" t="n">
        <v>-10.013004420467</v>
      </c>
      <c r="O504" s="342" t="n">
        <v>-10.5227267415313</v>
      </c>
      <c r="P504" s="342" t="n">
        <v>-11.0375945517467</v>
      </c>
      <c r="Q504" s="342" t="n">
        <v>-11.6168026681524</v>
      </c>
      <c r="R504" s="342" t="n">
        <v>-11.9463449534285</v>
      </c>
      <c r="S504" s="342" t="n">
        <v>-12.187648948255</v>
      </c>
      <c r="T504" s="342" t="n">
        <v>-12.4444086397955</v>
      </c>
      <c r="U504" s="342" t="n">
        <v>-12.7732096225003</v>
      </c>
      <c r="V504" s="342" t="n">
        <v>-13.0967693754106</v>
      </c>
      <c r="W504" s="342" t="n">
        <v>-13.6453589872112</v>
      </c>
      <c r="X504" s="342" t="n">
        <v>-13.9780724351284</v>
      </c>
      <c r="Y504" s="342" t="n">
        <v>-14.1799253951453</v>
      </c>
      <c r="Z504" s="342" t="n">
        <v>-14.3370729481696</v>
      </c>
      <c r="AA504" s="342" t="n">
        <v>-14.479333813275</v>
      </c>
      <c r="AB504" s="342" t="n">
        <v>-14.6327951592279</v>
      </c>
    </row>
    <row r="505" customFormat="false" ht="15" hidden="false" customHeight="false" outlineLevel="0" collapsed="false">
      <c r="A505" s="62" t="s">
        <v>365</v>
      </c>
      <c r="B505" s="62" t="s">
        <v>855</v>
      </c>
      <c r="C505" s="62" t="s">
        <v>856</v>
      </c>
      <c r="D505" s="62" t="s">
        <v>409</v>
      </c>
      <c r="E505" s="342" t="n">
        <v>-0.795251208297799</v>
      </c>
      <c r="F505" s="342" t="n">
        <v>-0.804745102732684</v>
      </c>
      <c r="G505" s="342" t="n">
        <v>-0.804321682287436</v>
      </c>
      <c r="H505" s="342" t="n">
        <v>-0.805075686883929</v>
      </c>
      <c r="I505" s="342" t="n">
        <v>-0.807188652129921</v>
      </c>
      <c r="J505" s="342" t="n">
        <v>-0.810322441161295</v>
      </c>
      <c r="K505" s="342" t="n">
        <v>-0.816303048186165</v>
      </c>
      <c r="L505" s="342" t="n">
        <v>-0.827306147350637</v>
      </c>
      <c r="M505" s="342" t="n">
        <v>-0.848728317171279</v>
      </c>
      <c r="N505" s="342" t="n">
        <v>-0.89178171426819</v>
      </c>
      <c r="O505" s="342" t="n">
        <v>-0.93717878253976</v>
      </c>
      <c r="P505" s="342" t="n">
        <v>-0.983034120172176</v>
      </c>
      <c r="Q505" s="342" t="n">
        <v>-1.03461975673801</v>
      </c>
      <c r="R505" s="342" t="n">
        <v>-1.06396956741887</v>
      </c>
      <c r="S505" s="342" t="n">
        <v>-1.08546066850401</v>
      </c>
      <c r="T505" s="342" t="n">
        <v>-1.10832829027485</v>
      </c>
      <c r="U505" s="342" t="n">
        <v>-1.13761207880591</v>
      </c>
      <c r="V505" s="342" t="n">
        <v>-1.16642907108934</v>
      </c>
      <c r="W505" s="342" t="n">
        <v>-1.21528775165092</v>
      </c>
      <c r="X505" s="342" t="n">
        <v>-1.24491999353201</v>
      </c>
      <c r="Y505" s="342" t="n">
        <v>-1.26289749270758</v>
      </c>
      <c r="Z505" s="342" t="n">
        <v>-1.27689342323395</v>
      </c>
      <c r="AA505" s="342" t="n">
        <v>-1.28956351033564</v>
      </c>
      <c r="AB505" s="342" t="n">
        <v>-1.30323113859396</v>
      </c>
    </row>
    <row r="506" customFormat="false" ht="15" hidden="false" customHeight="false" outlineLevel="0" collapsed="false">
      <c r="A506" s="62" t="s">
        <v>365</v>
      </c>
      <c r="B506" s="62" t="s">
        <v>857</v>
      </c>
      <c r="C506" s="62" t="s">
        <v>858</v>
      </c>
      <c r="D506" s="62" t="s">
        <v>477</v>
      </c>
      <c r="E506" s="342" t="n">
        <v>-10.3980587622136</v>
      </c>
      <c r="F506" s="342" t="n">
        <v>-10.5221932132979</v>
      </c>
      <c r="G506" s="342" t="n">
        <v>-10.5166569115295</v>
      </c>
      <c r="H506" s="342" t="n">
        <v>-10.5265156631032</v>
      </c>
      <c r="I506" s="342" t="n">
        <v>-10.5541430801522</v>
      </c>
      <c r="J506" s="342" t="n">
        <v>-10.5951179597332</v>
      </c>
      <c r="K506" s="342" t="n">
        <v>-10.6733155187302</v>
      </c>
      <c r="L506" s="342" t="n">
        <v>-10.8171831048273</v>
      </c>
      <c r="M506" s="342" t="n">
        <v>-11.0972819946938</v>
      </c>
      <c r="N506" s="342" t="n">
        <v>-11.6602132398846</v>
      </c>
      <c r="O506" s="342" t="n">
        <v>-12.2537884254293</v>
      </c>
      <c r="P506" s="342" t="n">
        <v>-12.8533555688525</v>
      </c>
      <c r="Q506" s="342" t="n">
        <v>-13.5278474460116</v>
      </c>
      <c r="R506" s="342" t="n">
        <v>-13.911601727596</v>
      </c>
      <c r="S506" s="342" t="n">
        <v>-14.1926019066793</v>
      </c>
      <c r="T506" s="342" t="n">
        <v>-14.4916003520061</v>
      </c>
      <c r="U506" s="342" t="n">
        <v>-14.874491381594</v>
      </c>
      <c r="V506" s="342" t="n">
        <v>-15.2512789626588</v>
      </c>
      <c r="W506" s="342" t="n">
        <v>-15.8901153784008</v>
      </c>
      <c r="X506" s="342" t="n">
        <v>-16.277562500921</v>
      </c>
      <c r="Y506" s="342" t="n">
        <v>-16.5126216757765</v>
      </c>
      <c r="Z506" s="342" t="n">
        <v>-16.6956210934781</v>
      </c>
      <c r="AA506" s="342" t="n">
        <v>-16.8612848596329</v>
      </c>
      <c r="AB506" s="342" t="n">
        <v>-17.0399916635801</v>
      </c>
    </row>
    <row r="507" customFormat="false" ht="15" hidden="false" customHeight="false" outlineLevel="0" collapsed="false">
      <c r="A507" s="62" t="s">
        <v>365</v>
      </c>
      <c r="B507" s="62" t="s">
        <v>863</v>
      </c>
      <c r="C507" s="62" t="s">
        <v>865</v>
      </c>
      <c r="D507" s="62" t="s">
        <v>864</v>
      </c>
      <c r="E507" s="342" t="n">
        <v>-1.58418962380286</v>
      </c>
      <c r="F507" s="342" t="n">
        <v>-1.60310204907967</v>
      </c>
      <c r="G507" s="342" t="n">
        <v>-1.6022585693479</v>
      </c>
      <c r="H507" s="342" t="n">
        <v>-1.60376059316829</v>
      </c>
      <c r="I507" s="342" t="n">
        <v>-1.60796975070648</v>
      </c>
      <c r="J507" s="342" t="n">
        <v>-1.61421245240236</v>
      </c>
      <c r="K507" s="342" t="n">
        <v>-1.62612619172646</v>
      </c>
      <c r="L507" s="342" t="n">
        <v>-1.64804504622697</v>
      </c>
      <c r="M507" s="342" t="n">
        <v>-1.69071933429482</v>
      </c>
      <c r="N507" s="342" t="n">
        <v>-1.77648436582036</v>
      </c>
      <c r="O507" s="342" t="n">
        <v>-1.86691813537204</v>
      </c>
      <c r="P507" s="342" t="n">
        <v>-1.9582648058521</v>
      </c>
      <c r="Q507" s="342" t="n">
        <v>-2.06102658644692</v>
      </c>
      <c r="R507" s="342" t="n">
        <v>-2.11949322573782</v>
      </c>
      <c r="S507" s="342" t="n">
        <v>-2.16230482915058</v>
      </c>
      <c r="T507" s="342" t="n">
        <v>-2.20785854696003</v>
      </c>
      <c r="U507" s="342" t="n">
        <v>-2.26619366604251</v>
      </c>
      <c r="V507" s="342" t="n">
        <v>-2.32359889811042</v>
      </c>
      <c r="W507" s="342" t="n">
        <v>-2.42092841357764</v>
      </c>
      <c r="X507" s="342" t="n">
        <v>-2.47995767329863</v>
      </c>
      <c r="Y507" s="342" t="n">
        <v>-2.51576996425613</v>
      </c>
      <c r="Z507" s="342" t="n">
        <v>-2.54365072405125</v>
      </c>
      <c r="AA507" s="342" t="n">
        <v>-2.56889032169002</v>
      </c>
      <c r="AB507" s="342" t="n">
        <v>-2.59611708304908</v>
      </c>
    </row>
    <row r="508" customFormat="false" ht="15" hidden="false" customHeight="false" outlineLevel="0" collapsed="false">
      <c r="A508" s="62" t="s">
        <v>365</v>
      </c>
      <c r="B508" s="62" t="s">
        <v>868</v>
      </c>
      <c r="C508" s="62" t="s">
        <v>869</v>
      </c>
      <c r="D508" s="62" t="s">
        <v>420</v>
      </c>
      <c r="E508" s="342" t="n">
        <v>-10.1906767072217</v>
      </c>
      <c r="F508" s="342" t="n">
        <v>-10.312335382957</v>
      </c>
      <c r="G508" s="342" t="n">
        <v>-10.3069094988794</v>
      </c>
      <c r="H508" s="342" t="n">
        <v>-10.3165716245052</v>
      </c>
      <c r="I508" s="342" t="n">
        <v>-10.3436480319232</v>
      </c>
      <c r="J508" s="342" t="n">
        <v>-10.3838056960099</v>
      </c>
      <c r="K508" s="342" t="n">
        <v>-10.4604436590428</v>
      </c>
      <c r="L508" s="342" t="n">
        <v>-10.6014419061283</v>
      </c>
      <c r="M508" s="342" t="n">
        <v>-10.875954418315</v>
      </c>
      <c r="N508" s="342" t="n">
        <v>-11.4276583910777</v>
      </c>
      <c r="O508" s="342" t="n">
        <v>-12.0093951321026</v>
      </c>
      <c r="P508" s="342" t="n">
        <v>-12.5970043255708</v>
      </c>
      <c r="Q508" s="342" t="n">
        <v>-13.2580439310357</v>
      </c>
      <c r="R508" s="342" t="n">
        <v>-13.6341445001967</v>
      </c>
      <c r="S508" s="342" t="n">
        <v>-13.9095403260133</v>
      </c>
      <c r="T508" s="342" t="n">
        <v>-14.2025754551627</v>
      </c>
      <c r="U508" s="342" t="n">
        <v>-14.5778299892883</v>
      </c>
      <c r="V508" s="342" t="n">
        <v>-14.9471028039295</v>
      </c>
      <c r="W508" s="342" t="n">
        <v>-15.5731980713736</v>
      </c>
      <c r="X508" s="342" t="n">
        <v>-15.9529178303247</v>
      </c>
      <c r="Y508" s="342" t="n">
        <v>-16.1832889133121</v>
      </c>
      <c r="Z508" s="342" t="n">
        <v>-16.3626385348187</v>
      </c>
      <c r="AA508" s="342" t="n">
        <v>-16.5249982522998</v>
      </c>
      <c r="AB508" s="342" t="n">
        <v>-16.7001408732499</v>
      </c>
    </row>
    <row r="509" customFormat="false" ht="15" hidden="false" customHeight="false" outlineLevel="0" collapsed="false">
      <c r="A509" s="62" t="s">
        <v>365</v>
      </c>
      <c r="B509" s="62" t="s">
        <v>870</v>
      </c>
      <c r="C509" s="62" t="s">
        <v>872</v>
      </c>
      <c r="D509" s="62" t="s">
        <v>871</v>
      </c>
      <c r="E509" s="342" t="n">
        <v>-0.472884040408905</v>
      </c>
      <c r="F509" s="342" t="n">
        <v>-0.478529440394143</v>
      </c>
      <c r="G509" s="342" t="n">
        <v>-0.478277659863851</v>
      </c>
      <c r="H509" s="342" t="n">
        <v>-0.478726017233643</v>
      </c>
      <c r="I509" s="342" t="n">
        <v>-0.479982459892695</v>
      </c>
      <c r="J509" s="342" t="n">
        <v>-0.481845919895626</v>
      </c>
      <c r="K509" s="342" t="n">
        <v>-0.485402196936779</v>
      </c>
      <c r="L509" s="342" t="n">
        <v>-0.491945022569264</v>
      </c>
      <c r="M509" s="342" t="n">
        <v>-0.504683390161051</v>
      </c>
      <c r="N509" s="342" t="n">
        <v>-0.53028443818221</v>
      </c>
      <c r="O509" s="342" t="n">
        <v>-0.557279114635364</v>
      </c>
      <c r="P509" s="342" t="n">
        <v>-0.584546293996645</v>
      </c>
      <c r="Q509" s="342" t="n">
        <v>-0.615220908498059</v>
      </c>
      <c r="R509" s="342" t="n">
        <v>-0.632673327199452</v>
      </c>
      <c r="S509" s="342" t="n">
        <v>-0.645452683719673</v>
      </c>
      <c r="T509" s="342" t="n">
        <v>-0.659050567337714</v>
      </c>
      <c r="U509" s="342" t="n">
        <v>-0.676463726971493</v>
      </c>
      <c r="V509" s="342" t="n">
        <v>-0.693599313313563</v>
      </c>
      <c r="W509" s="342" t="n">
        <v>-0.722652384886332</v>
      </c>
      <c r="X509" s="342" t="n">
        <v>-0.740272747006997</v>
      </c>
      <c r="Y509" s="342" t="n">
        <v>-0.750962793570761</v>
      </c>
      <c r="Z509" s="342" t="n">
        <v>-0.759285260871069</v>
      </c>
      <c r="AA509" s="342" t="n">
        <v>-0.766819335536364</v>
      </c>
      <c r="AB509" s="342" t="n">
        <v>-0.774946582884325</v>
      </c>
    </row>
    <row r="510" customFormat="false" ht="15" hidden="false" customHeight="false" outlineLevel="0" collapsed="false">
      <c r="A510" s="62" t="s">
        <v>365</v>
      </c>
      <c r="B510" s="62" t="s">
        <v>875</v>
      </c>
      <c r="C510" s="62" t="s">
        <v>877</v>
      </c>
      <c r="D510" s="62" t="s">
        <v>876</v>
      </c>
      <c r="E510" s="342" t="n">
        <v>-7.23095377385495</v>
      </c>
      <c r="F510" s="342" t="n">
        <v>-7.31727858678979</v>
      </c>
      <c r="G510" s="342" t="n">
        <v>-7.31342856602334</v>
      </c>
      <c r="H510" s="342" t="n">
        <v>-7.3202844781246</v>
      </c>
      <c r="I510" s="342" t="n">
        <v>-7.33949696577644</v>
      </c>
      <c r="J510" s="342" t="n">
        <v>-7.36799146334707</v>
      </c>
      <c r="K510" s="342" t="n">
        <v>-7.42237112663484</v>
      </c>
      <c r="L510" s="342" t="n">
        <v>-7.52241863438744</v>
      </c>
      <c r="M510" s="342" t="n">
        <v>-7.71720327362149</v>
      </c>
      <c r="N510" s="342" t="n">
        <v>-8.10867344174805</v>
      </c>
      <c r="O510" s="342" t="n">
        <v>-8.52145382952375</v>
      </c>
      <c r="P510" s="342" t="n">
        <v>-8.9384011076225</v>
      </c>
      <c r="Q510" s="342" t="n">
        <v>-9.40745208108895</v>
      </c>
      <c r="R510" s="342" t="n">
        <v>-9.67432011233528</v>
      </c>
      <c r="S510" s="342" t="n">
        <v>-9.86973152054738</v>
      </c>
      <c r="T510" s="342" t="n">
        <v>-10.0776591718576</v>
      </c>
      <c r="U510" s="342" t="n">
        <v>-10.3439268857346</v>
      </c>
      <c r="V510" s="342" t="n">
        <v>-10.6059501771535</v>
      </c>
      <c r="W510" s="342" t="n">
        <v>-11.0502058499598</v>
      </c>
      <c r="X510" s="342" t="n">
        <v>-11.3196419338313</v>
      </c>
      <c r="Y510" s="342" t="n">
        <v>-11.4831053327569</v>
      </c>
      <c r="Z510" s="342" t="n">
        <v>-11.6103656570447</v>
      </c>
      <c r="AA510" s="342" t="n">
        <v>-11.7255705296524</v>
      </c>
      <c r="AB510" s="342" t="n">
        <v>-11.8498457110076</v>
      </c>
    </row>
    <row r="511" customFormat="false" ht="15" hidden="false" customHeight="false" outlineLevel="0" collapsed="false">
      <c r="A511" s="62" t="s">
        <v>365</v>
      </c>
      <c r="B511" s="62" t="s">
        <v>878</v>
      </c>
      <c r="C511" s="62" t="s">
        <v>879</v>
      </c>
      <c r="D511" s="62" t="s">
        <v>409</v>
      </c>
      <c r="E511" s="342" t="n">
        <v>-2.28529016659776</v>
      </c>
      <c r="F511" s="342" t="n">
        <v>-2.31257249370192</v>
      </c>
      <c r="G511" s="342" t="n">
        <v>-2.31135572273727</v>
      </c>
      <c r="H511" s="342" t="n">
        <v>-2.31352248372041</v>
      </c>
      <c r="I511" s="342" t="n">
        <v>-2.31959445022439</v>
      </c>
      <c r="J511" s="342" t="n">
        <v>-2.32859992822035</v>
      </c>
      <c r="K511" s="342" t="n">
        <v>-2.34578622392366</v>
      </c>
      <c r="L511" s="342" t="n">
        <v>-2.37740550857271</v>
      </c>
      <c r="M511" s="342" t="n">
        <v>-2.438965772207</v>
      </c>
      <c r="N511" s="342" t="n">
        <v>-2.56268706177888</v>
      </c>
      <c r="O511" s="342" t="n">
        <v>-2.69314329074262</v>
      </c>
      <c r="P511" s="342" t="n">
        <v>-2.82491643498177</v>
      </c>
      <c r="Q511" s="342" t="n">
        <v>-2.97315657187377</v>
      </c>
      <c r="R511" s="342" t="n">
        <v>-3.05749826546772</v>
      </c>
      <c r="S511" s="342" t="n">
        <v>-3.11925661486318</v>
      </c>
      <c r="T511" s="342" t="n">
        <v>-3.18497063154257</v>
      </c>
      <c r="U511" s="342" t="n">
        <v>-3.26912259921326</v>
      </c>
      <c r="V511" s="342" t="n">
        <v>-3.35193314814309</v>
      </c>
      <c r="W511" s="342" t="n">
        <v>-3.49233691122483</v>
      </c>
      <c r="X511" s="342" t="n">
        <v>-3.57749021910858</v>
      </c>
      <c r="Y511" s="342" t="n">
        <v>-3.62915163333503</v>
      </c>
      <c r="Z511" s="342" t="n">
        <v>-3.66937133004287</v>
      </c>
      <c r="AA511" s="342" t="n">
        <v>-3.70578098923146</v>
      </c>
      <c r="AB511" s="342" t="n">
        <v>-3.74505725330191</v>
      </c>
    </row>
    <row r="512" customFormat="false" ht="15" hidden="false" customHeight="false" outlineLevel="0" collapsed="false">
      <c r="A512" s="62" t="s">
        <v>365</v>
      </c>
      <c r="B512" s="62" t="s">
        <v>882</v>
      </c>
      <c r="C512" s="62" t="s">
        <v>883</v>
      </c>
      <c r="D512" s="62" t="s">
        <v>876</v>
      </c>
      <c r="E512" s="342" t="n">
        <v>-5.40718199661293</v>
      </c>
      <c r="F512" s="342" t="n">
        <v>-5.47173419663528</v>
      </c>
      <c r="G512" s="342" t="n">
        <v>-5.46885521778602</v>
      </c>
      <c r="H512" s="342" t="n">
        <v>-5.47398195011535</v>
      </c>
      <c r="I512" s="342" t="n">
        <v>-5.48834871563344</v>
      </c>
      <c r="J512" s="342" t="n">
        <v>-5.50965640741036</v>
      </c>
      <c r="K512" s="342" t="n">
        <v>-5.5503205777961</v>
      </c>
      <c r="L512" s="342" t="n">
        <v>-5.62513437133492</v>
      </c>
      <c r="M512" s="342" t="n">
        <v>-5.77079095100928</v>
      </c>
      <c r="N512" s="342" t="n">
        <v>-6.0635255627224</v>
      </c>
      <c r="O512" s="342" t="n">
        <v>-6.37219558760983</v>
      </c>
      <c r="P512" s="342" t="n">
        <v>-6.68398154091297</v>
      </c>
      <c r="Q512" s="342" t="n">
        <v>-7.03472973520954</v>
      </c>
      <c r="R512" s="342" t="n">
        <v>-7.23428902699261</v>
      </c>
      <c r="S512" s="342" t="n">
        <v>-7.38041429365353</v>
      </c>
      <c r="T512" s="342" t="n">
        <v>-7.53589899012991</v>
      </c>
      <c r="U512" s="342" t="n">
        <v>-7.73500937498135</v>
      </c>
      <c r="V512" s="342" t="n">
        <v>-7.93094585422925</v>
      </c>
      <c r="W512" s="342" t="n">
        <v>-8.2631525521308</v>
      </c>
      <c r="X512" s="342" t="n">
        <v>-8.46463218918997</v>
      </c>
      <c r="Y512" s="342" t="n">
        <v>-8.58686728782548</v>
      </c>
      <c r="Z512" s="342" t="n">
        <v>-8.68203035426077</v>
      </c>
      <c r="AA512" s="342" t="n">
        <v>-8.76817856272239</v>
      </c>
      <c r="AB512" s="342" t="n">
        <v>-8.86110939097347</v>
      </c>
    </row>
    <row r="513" customFormat="false" ht="15" hidden="false" customHeight="false" outlineLevel="0" collapsed="false">
      <c r="A513" s="62" t="s">
        <v>365</v>
      </c>
      <c r="B513" s="62" t="s">
        <v>888</v>
      </c>
      <c r="C513" s="62" t="s">
        <v>889</v>
      </c>
      <c r="D513" s="62" t="s">
        <v>446</v>
      </c>
      <c r="E513" s="342" t="n">
        <v>-6.58560511553123</v>
      </c>
      <c r="F513" s="342" t="n">
        <v>-6.66422560564092</v>
      </c>
      <c r="G513" s="342" t="n">
        <v>-6.66071919179188</v>
      </c>
      <c r="H513" s="342" t="n">
        <v>-6.66696322697973</v>
      </c>
      <c r="I513" s="342" t="n">
        <v>-6.68446103721598</v>
      </c>
      <c r="J513" s="342" t="n">
        <v>-6.71041245591321</v>
      </c>
      <c r="K513" s="342" t="n">
        <v>-6.7599388392824</v>
      </c>
      <c r="L513" s="342" t="n">
        <v>-6.85105730020162</v>
      </c>
      <c r="M513" s="342" t="n">
        <v>-7.02845778659455</v>
      </c>
      <c r="N513" s="342" t="n">
        <v>-7.38498999830826</v>
      </c>
      <c r="O513" s="342" t="n">
        <v>-7.76093053372638</v>
      </c>
      <c r="P513" s="342" t="n">
        <v>-8.14066607255421</v>
      </c>
      <c r="Q513" s="342" t="n">
        <v>-8.56785515257218</v>
      </c>
      <c r="R513" s="342" t="n">
        <v>-8.81090572746343</v>
      </c>
      <c r="S513" s="342" t="n">
        <v>-8.98887704491368</v>
      </c>
      <c r="T513" s="342" t="n">
        <v>-9.17824755493963</v>
      </c>
      <c r="U513" s="342" t="n">
        <v>-9.42075138962735</v>
      </c>
      <c r="V513" s="342" t="n">
        <v>-9.65938960836355</v>
      </c>
      <c r="W513" s="342" t="n">
        <v>-10.0639963204151</v>
      </c>
      <c r="X513" s="342" t="n">
        <v>-10.3093857541948</v>
      </c>
      <c r="Y513" s="342" t="n">
        <v>-10.4582603604824</v>
      </c>
      <c r="Z513" s="342" t="n">
        <v>-10.5741629466204</v>
      </c>
      <c r="AA513" s="342" t="n">
        <v>-10.6790860068566</v>
      </c>
      <c r="AB513" s="342" t="n">
        <v>-10.7922698683031</v>
      </c>
    </row>
    <row r="514" customFormat="false" ht="15" hidden="false" customHeight="false" outlineLevel="0" collapsed="false">
      <c r="A514" s="62" t="s">
        <v>365</v>
      </c>
      <c r="B514" s="62" t="s">
        <v>890</v>
      </c>
      <c r="C514" s="62" t="s">
        <v>891</v>
      </c>
      <c r="D514" s="62" t="s">
        <v>562</v>
      </c>
      <c r="E514" s="342" t="n">
        <v>-1.30137422505693</v>
      </c>
      <c r="F514" s="342" t="n">
        <v>-1.31691033413046</v>
      </c>
      <c r="G514" s="342" t="n">
        <v>-1.31621743552426</v>
      </c>
      <c r="H514" s="342" t="n">
        <v>-1.31745131248944</v>
      </c>
      <c r="I514" s="342" t="n">
        <v>-1.32090903563514</v>
      </c>
      <c r="J514" s="342" t="n">
        <v>-1.3260372671042</v>
      </c>
      <c r="K514" s="342" t="n">
        <v>-1.33582412156119</v>
      </c>
      <c r="L514" s="342" t="n">
        <v>-1.35382994097898</v>
      </c>
      <c r="M514" s="342" t="n">
        <v>-1.38888585709516</v>
      </c>
      <c r="N514" s="342" t="n">
        <v>-1.45933979755881</v>
      </c>
      <c r="O514" s="342" t="n">
        <v>-1.53362899564532</v>
      </c>
      <c r="P514" s="342" t="n">
        <v>-1.60866812020552</v>
      </c>
      <c r="Q514" s="342" t="n">
        <v>-1.69308448714652</v>
      </c>
      <c r="R514" s="342" t="n">
        <v>-1.74111344545785</v>
      </c>
      <c r="S514" s="342" t="n">
        <v>-1.77628216287502</v>
      </c>
      <c r="T514" s="342" t="n">
        <v>-1.81370346227125</v>
      </c>
      <c r="U514" s="342" t="n">
        <v>-1.86162437984886</v>
      </c>
      <c r="V514" s="342" t="n">
        <v>-1.90878141728562</v>
      </c>
      <c r="W514" s="342" t="n">
        <v>-1.98873530718819</v>
      </c>
      <c r="X514" s="342" t="n">
        <v>-2.03722644484674</v>
      </c>
      <c r="Y514" s="342" t="n">
        <v>-2.06664539299038</v>
      </c>
      <c r="Z514" s="342" t="n">
        <v>-2.08954877628945</v>
      </c>
      <c r="AA514" s="342" t="n">
        <v>-2.11028250748196</v>
      </c>
      <c r="AB514" s="342" t="n">
        <v>-2.13264864656789</v>
      </c>
    </row>
    <row r="515" customFormat="false" ht="15" hidden="false" customHeight="false" outlineLevel="0" collapsed="false">
      <c r="A515" s="62" t="s">
        <v>365</v>
      </c>
      <c r="B515" s="62" t="s">
        <v>892</v>
      </c>
      <c r="C515" s="62" t="s">
        <v>894</v>
      </c>
      <c r="D515" s="62" t="s">
        <v>893</v>
      </c>
      <c r="E515" s="342" t="n">
        <v>-7.59879098232938</v>
      </c>
      <c r="F515" s="342" t="n">
        <v>-7.68950712166529</v>
      </c>
      <c r="G515" s="342" t="n">
        <v>-7.68546125109319</v>
      </c>
      <c r="H515" s="342" t="n">
        <v>-7.69266592210617</v>
      </c>
      <c r="I515" s="342" t="n">
        <v>-7.71285574525851</v>
      </c>
      <c r="J515" s="342" t="n">
        <v>-7.74279975236427</v>
      </c>
      <c r="K515" s="342" t="n">
        <v>-7.79994569851971</v>
      </c>
      <c r="L515" s="342" t="n">
        <v>-7.9050826034829</v>
      </c>
      <c r="M515" s="342" t="n">
        <v>-8.10977589933271</v>
      </c>
      <c r="N515" s="342" t="n">
        <v>-8.52116007857705</v>
      </c>
      <c r="O515" s="342" t="n">
        <v>-8.95493852418869</v>
      </c>
      <c r="P515" s="342" t="n">
        <v>-9.39309582902159</v>
      </c>
      <c r="Q515" s="342" t="n">
        <v>-9.88600733404557</v>
      </c>
      <c r="R515" s="342" t="n">
        <v>-10.1664508900034</v>
      </c>
      <c r="S515" s="342" t="n">
        <v>-10.371802838447</v>
      </c>
      <c r="T515" s="342" t="n">
        <v>-10.5903077288344</v>
      </c>
      <c r="U515" s="342" t="n">
        <v>-10.8701204293955</v>
      </c>
      <c r="V515" s="342" t="n">
        <v>-11.1454727945555</v>
      </c>
      <c r="W515" s="342" t="n">
        <v>-11.6123276668097</v>
      </c>
      <c r="X515" s="342" t="n">
        <v>-11.895469911729</v>
      </c>
      <c r="Y515" s="342" t="n">
        <v>-12.0672486618834</v>
      </c>
      <c r="Z515" s="342" t="n">
        <v>-12.2009826940525</v>
      </c>
      <c r="AA515" s="342" t="n">
        <v>-12.3220480160654</v>
      </c>
      <c r="AB515" s="342" t="n">
        <v>-12.452645051663</v>
      </c>
    </row>
    <row r="516" customFormat="false" ht="15" hidden="false" customHeight="false" outlineLevel="0" collapsed="false">
      <c r="A516" s="62" t="s">
        <v>365</v>
      </c>
      <c r="B516" s="62" t="s">
        <v>899</v>
      </c>
      <c r="C516" s="62" t="s">
        <v>900</v>
      </c>
      <c r="D516" s="62" t="s">
        <v>472</v>
      </c>
      <c r="E516" s="342" t="n">
        <v>-5.92000502350178</v>
      </c>
      <c r="F516" s="342" t="n">
        <v>-5.99067942444663</v>
      </c>
      <c r="G516" s="342" t="n">
        <v>-5.98752740010921</v>
      </c>
      <c r="H516" s="342" t="n">
        <v>-5.99314035731368</v>
      </c>
      <c r="I516" s="342" t="n">
        <v>-6.00886968251336</v>
      </c>
      <c r="J516" s="342" t="n">
        <v>-6.03219821897424</v>
      </c>
      <c r="K516" s="342" t="n">
        <v>-6.07671902354693</v>
      </c>
      <c r="L516" s="342" t="n">
        <v>-6.15862823870825</v>
      </c>
      <c r="M516" s="342" t="n">
        <v>-6.31809904696261</v>
      </c>
      <c r="N516" s="342" t="n">
        <v>-6.63859692792538</v>
      </c>
      <c r="O516" s="342" t="n">
        <v>-6.97654155399543</v>
      </c>
      <c r="P516" s="342" t="n">
        <v>-7.31789762652417</v>
      </c>
      <c r="Q516" s="342" t="n">
        <v>-7.70191116139696</v>
      </c>
      <c r="R516" s="342" t="n">
        <v>-7.92039687365563</v>
      </c>
      <c r="S516" s="342" t="n">
        <v>-8.08038081968057</v>
      </c>
      <c r="T516" s="342" t="n">
        <v>-8.25061185403348</v>
      </c>
      <c r="U516" s="342" t="n">
        <v>-8.46860608453844</v>
      </c>
      <c r="V516" s="342" t="n">
        <v>-8.68312539277726</v>
      </c>
      <c r="W516" s="342" t="n">
        <v>-9.04683893555241</v>
      </c>
      <c r="X516" s="342" t="n">
        <v>-9.26742712072369</v>
      </c>
      <c r="Y516" s="342" t="n">
        <v>-9.40125512918053</v>
      </c>
      <c r="Z516" s="342" t="n">
        <v>-9.50544356443232</v>
      </c>
      <c r="AA516" s="342" t="n">
        <v>-9.59976216276653</v>
      </c>
      <c r="AB516" s="342" t="n">
        <v>-9.70150665193468</v>
      </c>
    </row>
    <row r="517" customFormat="false" ht="15" hidden="false" customHeight="false" outlineLevel="0" collapsed="false">
      <c r="A517" s="62" t="s">
        <v>365</v>
      </c>
      <c r="B517" s="62" t="s">
        <v>901</v>
      </c>
      <c r="C517" s="62" t="s">
        <v>902</v>
      </c>
      <c r="D517" s="62" t="s">
        <v>409</v>
      </c>
      <c r="E517" s="342" t="n">
        <v>-2.87234442452534</v>
      </c>
      <c r="F517" s="342" t="n">
        <v>-2.90663514230425</v>
      </c>
      <c r="G517" s="342" t="n">
        <v>-2.9051058024649</v>
      </c>
      <c r="H517" s="342" t="n">
        <v>-2.90782916946668</v>
      </c>
      <c r="I517" s="342" t="n">
        <v>-2.91546092642626</v>
      </c>
      <c r="J517" s="342" t="n">
        <v>-2.92677976675996</v>
      </c>
      <c r="K517" s="342" t="n">
        <v>-2.94838094518499</v>
      </c>
      <c r="L517" s="342" t="n">
        <v>-2.98812271509091</v>
      </c>
      <c r="M517" s="342" t="n">
        <v>-3.06549681952925</v>
      </c>
      <c r="N517" s="342" t="n">
        <v>-3.22100011687461</v>
      </c>
      <c r="O517" s="342" t="n">
        <v>-3.38496845113059</v>
      </c>
      <c r="P517" s="342" t="n">
        <v>-3.55059199499809</v>
      </c>
      <c r="Q517" s="342" t="n">
        <v>-3.73691263686499</v>
      </c>
      <c r="R517" s="342" t="n">
        <v>-3.84292035391139</v>
      </c>
      <c r="S517" s="342" t="n">
        <v>-3.92054342915441</v>
      </c>
      <c r="T517" s="342" t="n">
        <v>-4.00313831893299</v>
      </c>
      <c r="U517" s="342" t="n">
        <v>-4.10890757252041</v>
      </c>
      <c r="V517" s="342" t="n">
        <v>-4.21299081848501</v>
      </c>
      <c r="W517" s="342" t="n">
        <v>-4.38946204825039</v>
      </c>
      <c r="X517" s="342" t="n">
        <v>-4.49648987023323</v>
      </c>
      <c r="Y517" s="342" t="n">
        <v>-4.56142227019072</v>
      </c>
      <c r="Z517" s="342" t="n">
        <v>-4.61197375957417</v>
      </c>
      <c r="AA517" s="342" t="n">
        <v>-4.6577364741291</v>
      </c>
      <c r="AB517" s="342" t="n">
        <v>-4.70710217821687</v>
      </c>
    </row>
    <row r="518" customFormat="false" ht="15" hidden="false" customHeight="false" outlineLevel="0" collapsed="false">
      <c r="A518" s="62" t="s">
        <v>365</v>
      </c>
      <c r="B518" s="62" t="s">
        <v>903</v>
      </c>
      <c r="C518" s="62" t="s">
        <v>904</v>
      </c>
      <c r="D518" s="62" t="s">
        <v>812</v>
      </c>
      <c r="E518" s="342" t="n">
        <v>-6.43447532378326</v>
      </c>
      <c r="F518" s="342" t="n">
        <v>-6.51129159118463</v>
      </c>
      <c r="G518" s="342" t="n">
        <v>-6.50786564429124</v>
      </c>
      <c r="H518" s="342" t="n">
        <v>-6.51396638820653</v>
      </c>
      <c r="I518" s="342" t="n">
        <v>-6.53106264985755</v>
      </c>
      <c r="J518" s="342" t="n">
        <v>-6.55641852229374</v>
      </c>
      <c r="K518" s="342" t="n">
        <v>-6.60480834920785</v>
      </c>
      <c r="L518" s="342" t="n">
        <v>-6.69383577767348</v>
      </c>
      <c r="M518" s="342" t="n">
        <v>-6.8671651881221</v>
      </c>
      <c r="N518" s="342" t="n">
        <v>-7.21551551860205</v>
      </c>
      <c r="O518" s="342" t="n">
        <v>-7.58282878077334</v>
      </c>
      <c r="P518" s="342" t="n">
        <v>-7.95384995669973</v>
      </c>
      <c r="Q518" s="342" t="n">
        <v>-8.37123568599023</v>
      </c>
      <c r="R518" s="342" t="n">
        <v>-8.60870861355476</v>
      </c>
      <c r="S518" s="342" t="n">
        <v>-8.78259575534134</v>
      </c>
      <c r="T518" s="342" t="n">
        <v>-8.9676204952761</v>
      </c>
      <c r="U518" s="342" t="n">
        <v>-9.20455922950737</v>
      </c>
      <c r="V518" s="342" t="n">
        <v>-9.43772105789401</v>
      </c>
      <c r="W518" s="342" t="n">
        <v>-9.83304265080174</v>
      </c>
      <c r="X518" s="342" t="n">
        <v>-10.0728007639398</v>
      </c>
      <c r="Y518" s="342" t="n">
        <v>-10.2182589205846</v>
      </c>
      <c r="Z518" s="342" t="n">
        <v>-10.3315017156481</v>
      </c>
      <c r="AA518" s="342" t="n">
        <v>-10.4340169485146</v>
      </c>
      <c r="AB518" s="342" t="n">
        <v>-10.5446034095538</v>
      </c>
    </row>
    <row r="519" customFormat="false" ht="15" hidden="false" customHeight="false" outlineLevel="0" collapsed="false">
      <c r="A519" s="62" t="s">
        <v>365</v>
      </c>
      <c r="B519" s="62" t="s">
        <v>905</v>
      </c>
      <c r="C519" s="62" t="s">
        <v>906</v>
      </c>
      <c r="D519" s="62" t="s">
        <v>743</v>
      </c>
      <c r="E519" s="342" t="n">
        <v>-8.62135435516408</v>
      </c>
      <c r="F519" s="342" t="n">
        <v>-8.72427809458078</v>
      </c>
      <c r="G519" s="342" t="n">
        <v>-8.71968777436295</v>
      </c>
      <c r="H519" s="342" t="n">
        <v>-8.72786197233205</v>
      </c>
      <c r="I519" s="342" t="n">
        <v>-8.75076872423103</v>
      </c>
      <c r="J519" s="342" t="n">
        <v>-8.78474227300644</v>
      </c>
      <c r="K519" s="342" t="n">
        <v>-8.84957830454262</v>
      </c>
      <c r="L519" s="342" t="n">
        <v>-8.96886340076395</v>
      </c>
      <c r="M519" s="342" t="n">
        <v>-9.20110211370544</v>
      </c>
      <c r="N519" s="342" t="n">
        <v>-9.66784594093025</v>
      </c>
      <c r="O519" s="342" t="n">
        <v>-10.1599976134722</v>
      </c>
      <c r="P519" s="342" t="n">
        <v>-10.6571174049038</v>
      </c>
      <c r="Q519" s="342" t="n">
        <v>-11.2163596265192</v>
      </c>
      <c r="R519" s="342" t="n">
        <v>-11.5345422529604</v>
      </c>
      <c r="S519" s="342" t="n">
        <v>-11.7675282528612</v>
      </c>
      <c r="T519" s="342" t="n">
        <v>-12.0154371758395</v>
      </c>
      <c r="U519" s="342" t="n">
        <v>-12.3329040531654</v>
      </c>
      <c r="V519" s="342" t="n">
        <v>-12.645310371236</v>
      </c>
      <c r="W519" s="342" t="n">
        <v>-13.1749895393428</v>
      </c>
      <c r="X519" s="342" t="n">
        <v>-13.496234015213</v>
      </c>
      <c r="Y519" s="342" t="n">
        <v>-13.6911288977295</v>
      </c>
      <c r="Z519" s="342" t="n">
        <v>-13.8428594142493</v>
      </c>
      <c r="AA519" s="342" t="n">
        <v>-13.9802164021731</v>
      </c>
      <c r="AB519" s="342" t="n">
        <v>-14.1283877789407</v>
      </c>
    </row>
    <row r="520" customFormat="false" ht="15" hidden="false" customHeight="false" outlineLevel="0" collapsed="false">
      <c r="A520" s="62" t="s">
        <v>365</v>
      </c>
      <c r="B520" s="62" t="s">
        <v>907</v>
      </c>
      <c r="C520" s="62" t="s">
        <v>908</v>
      </c>
      <c r="D520" s="62" t="s">
        <v>562</v>
      </c>
      <c r="E520" s="342" t="n">
        <v>-0.913872250199058</v>
      </c>
      <c r="F520" s="342" t="n">
        <v>-0.924782270303185</v>
      </c>
      <c r="G520" s="342" t="n">
        <v>-0.924295691733997</v>
      </c>
      <c r="H520" s="342" t="n">
        <v>-0.925162164956631</v>
      </c>
      <c r="I520" s="342" t="n">
        <v>-0.927590303743217</v>
      </c>
      <c r="J520" s="342" t="n">
        <v>-0.931191534151758</v>
      </c>
      <c r="K520" s="342" t="n">
        <v>-0.938064218835976</v>
      </c>
      <c r="L520" s="342" t="n">
        <v>-0.950708559250275</v>
      </c>
      <c r="M520" s="342" t="n">
        <v>-0.975326096870922</v>
      </c>
      <c r="N520" s="342" t="n">
        <v>-1.02480141293851</v>
      </c>
      <c r="O520" s="342" t="n">
        <v>-1.07696998621561</v>
      </c>
      <c r="P520" s="342" t="n">
        <v>-1.12966518510184</v>
      </c>
      <c r="Q520" s="342" t="n">
        <v>-1.18894542419419</v>
      </c>
      <c r="R520" s="342" t="n">
        <v>-1.22267310325959</v>
      </c>
      <c r="S520" s="342" t="n">
        <v>-1.24736985405103</v>
      </c>
      <c r="T520" s="342" t="n">
        <v>-1.27364844972793</v>
      </c>
      <c r="U520" s="342" t="n">
        <v>-1.30730025866578</v>
      </c>
      <c r="V520" s="342" t="n">
        <v>-1.34041564322256</v>
      </c>
      <c r="W520" s="342" t="n">
        <v>-1.39656216884953</v>
      </c>
      <c r="X520" s="342" t="n">
        <v>-1.43061440704012</v>
      </c>
      <c r="Y520" s="342" t="n">
        <v>-1.45127346100082</v>
      </c>
      <c r="Z520" s="342" t="n">
        <v>-1.46735704866506</v>
      </c>
      <c r="AA520" s="342" t="n">
        <v>-1.48191702781257</v>
      </c>
      <c r="AB520" s="342" t="n">
        <v>-1.49762334307621</v>
      </c>
    </row>
    <row r="521" customFormat="false" ht="15" hidden="false" customHeight="false" outlineLevel="0" collapsed="false">
      <c r="A521" s="62" t="s">
        <v>365</v>
      </c>
      <c r="B521" s="62" t="s">
        <v>909</v>
      </c>
      <c r="C521" s="62" t="s">
        <v>911</v>
      </c>
      <c r="D521" s="62" t="s">
        <v>910</v>
      </c>
      <c r="E521" s="342" t="n">
        <v>-10.4921717027454</v>
      </c>
      <c r="F521" s="342" t="n">
        <v>-10.6174296960677</v>
      </c>
      <c r="G521" s="342" t="n">
        <v>-10.6118432851731</v>
      </c>
      <c r="H521" s="342" t="n">
        <v>-10.6217912684123</v>
      </c>
      <c r="I521" s="342" t="n">
        <v>-10.649668741507</v>
      </c>
      <c r="J521" s="342" t="n">
        <v>-10.6910144851592</v>
      </c>
      <c r="K521" s="342" t="n">
        <v>-10.769919811095</v>
      </c>
      <c r="L521" s="342" t="n">
        <v>-10.9150895442452</v>
      </c>
      <c r="M521" s="342" t="n">
        <v>-11.1977236121451</v>
      </c>
      <c r="N521" s="342" t="n">
        <v>-11.7657499540279</v>
      </c>
      <c r="O521" s="342" t="n">
        <v>-12.3646975948949</v>
      </c>
      <c r="P521" s="342" t="n">
        <v>-12.9696914269149</v>
      </c>
      <c r="Q521" s="342" t="n">
        <v>-13.6502881372333</v>
      </c>
      <c r="R521" s="342" t="n">
        <v>-14.0375157829049</v>
      </c>
      <c r="S521" s="342" t="n">
        <v>-14.3210592976</v>
      </c>
      <c r="T521" s="342" t="n">
        <v>-14.622763981038</v>
      </c>
      <c r="U521" s="342" t="n">
        <v>-15.0091205614101</v>
      </c>
      <c r="V521" s="342" t="n">
        <v>-15.3893184508816</v>
      </c>
      <c r="W521" s="342" t="n">
        <v>-16.0339369818222</v>
      </c>
      <c r="X521" s="342" t="n">
        <v>-16.4248908923722</v>
      </c>
      <c r="Y521" s="342" t="n">
        <v>-16.6620775903212</v>
      </c>
      <c r="Z521" s="342" t="n">
        <v>-16.8467333377002</v>
      </c>
      <c r="AA521" s="342" t="n">
        <v>-17.0138965283658</v>
      </c>
      <c r="AB521" s="342" t="n">
        <v>-17.1942208094977</v>
      </c>
    </row>
    <row r="522" customFormat="false" ht="15" hidden="false" customHeight="false" outlineLevel="0" collapsed="false">
      <c r="A522" s="62" t="s">
        <v>365</v>
      </c>
      <c r="B522" s="62" t="s">
        <v>912</v>
      </c>
      <c r="C522" s="62" t="s">
        <v>913</v>
      </c>
      <c r="D522" s="62" t="s">
        <v>477</v>
      </c>
      <c r="E522" s="342" t="n">
        <v>-5.27884215949626</v>
      </c>
      <c r="F522" s="342" t="n">
        <v>-5.34186220860496</v>
      </c>
      <c r="G522" s="342" t="n">
        <v>-5.33905156251698</v>
      </c>
      <c r="H522" s="342" t="n">
        <v>-5.34405661150136</v>
      </c>
      <c r="I522" s="342" t="n">
        <v>-5.35808238085035</v>
      </c>
      <c r="J522" s="342" t="n">
        <v>-5.37888433309535</v>
      </c>
      <c r="K522" s="342" t="n">
        <v>-5.41858333659619</v>
      </c>
      <c r="L522" s="342" t="n">
        <v>-5.49162141959245</v>
      </c>
      <c r="M522" s="342" t="n">
        <v>-5.63382083031595</v>
      </c>
      <c r="N522" s="342" t="n">
        <v>-5.91960736585756</v>
      </c>
      <c r="O522" s="342" t="n">
        <v>-6.22095108644422</v>
      </c>
      <c r="P522" s="342" t="n">
        <v>-6.52533677867103</v>
      </c>
      <c r="Q522" s="342" t="n">
        <v>-6.8677599404177</v>
      </c>
      <c r="R522" s="342" t="n">
        <v>-7.06258267866539</v>
      </c>
      <c r="S522" s="342" t="n">
        <v>-7.20523965205752</v>
      </c>
      <c r="T522" s="342" t="n">
        <v>-7.35703390855382</v>
      </c>
      <c r="U522" s="342" t="n">
        <v>-7.55141839470681</v>
      </c>
      <c r="V522" s="342" t="n">
        <v>-7.74270430812437</v>
      </c>
      <c r="W522" s="342" t="n">
        <v>-8.06702605717003</v>
      </c>
      <c r="X522" s="342" t="n">
        <v>-8.26372356116642</v>
      </c>
      <c r="Y522" s="342" t="n">
        <v>-8.38305740131671</v>
      </c>
      <c r="Z522" s="342" t="n">
        <v>-8.47596176581567</v>
      </c>
      <c r="AA522" s="342" t="n">
        <v>-8.56006524061588</v>
      </c>
      <c r="AB522" s="342" t="n">
        <v>-8.65079034925768</v>
      </c>
    </row>
    <row r="523" customFormat="false" ht="15" hidden="false" customHeight="false" outlineLevel="0" collapsed="false">
      <c r="A523" s="62" t="s">
        <v>365</v>
      </c>
      <c r="B523" s="62" t="s">
        <v>914</v>
      </c>
      <c r="C523" s="62" t="s">
        <v>915</v>
      </c>
      <c r="D523" s="62" t="s">
        <v>461</v>
      </c>
      <c r="E523" s="342" t="n">
        <v>-1.65557852768963</v>
      </c>
      <c r="F523" s="342" t="n">
        <v>-1.6753432103541</v>
      </c>
      <c r="G523" s="342" t="n">
        <v>-1.67446172059336</v>
      </c>
      <c r="H523" s="342" t="n">
        <v>-1.67603143065064</v>
      </c>
      <c r="I523" s="342" t="n">
        <v>-1.68043026696113</v>
      </c>
      <c r="J523" s="342" t="n">
        <v>-1.68695428575735</v>
      </c>
      <c r="K523" s="342" t="n">
        <v>-1.6994048981797</v>
      </c>
      <c r="L523" s="342" t="n">
        <v>-1.72231148986377</v>
      </c>
      <c r="M523" s="342" t="n">
        <v>-1.76690882464493</v>
      </c>
      <c r="N523" s="342" t="n">
        <v>-1.85653871647534</v>
      </c>
      <c r="O523" s="342" t="n">
        <v>-1.95104773534417</v>
      </c>
      <c r="P523" s="342" t="n">
        <v>-2.04651079352258</v>
      </c>
      <c r="Q523" s="342" t="n">
        <v>-2.15390336500752</v>
      </c>
      <c r="R523" s="342" t="n">
        <v>-2.21500470738585</v>
      </c>
      <c r="S523" s="342" t="n">
        <v>-2.25974554540245</v>
      </c>
      <c r="T523" s="342" t="n">
        <v>-2.30735206669799</v>
      </c>
      <c r="U523" s="342" t="n">
        <v>-2.36831596212569</v>
      </c>
      <c r="V523" s="342" t="n">
        <v>-2.42830806670755</v>
      </c>
      <c r="W523" s="342" t="n">
        <v>-2.53002357695762</v>
      </c>
      <c r="X523" s="342" t="n">
        <v>-2.59171289333181</v>
      </c>
      <c r="Y523" s="342" t="n">
        <v>-2.62913900637142</v>
      </c>
      <c r="Z523" s="342" t="n">
        <v>-2.65827616682173</v>
      </c>
      <c r="AA523" s="342" t="n">
        <v>-2.68465314548036</v>
      </c>
      <c r="AB523" s="342" t="n">
        <v>-2.71310683612907</v>
      </c>
    </row>
    <row r="524" customFormat="false" ht="15" hidden="false" customHeight="false" outlineLevel="0" collapsed="false">
      <c r="A524" s="62" t="s">
        <v>365</v>
      </c>
      <c r="B524" s="62" t="s">
        <v>916</v>
      </c>
      <c r="C524" s="62" t="s">
        <v>917</v>
      </c>
      <c r="D524" s="62" t="s">
        <v>743</v>
      </c>
      <c r="E524" s="342" t="n">
        <v>-1.25567004166168</v>
      </c>
      <c r="F524" s="342" t="n">
        <v>-1.27066052353231</v>
      </c>
      <c r="G524" s="342" t="n">
        <v>-1.26999195948289</v>
      </c>
      <c r="H524" s="342" t="n">
        <v>-1.27118250276432</v>
      </c>
      <c r="I524" s="342" t="n">
        <v>-1.27451879088408</v>
      </c>
      <c r="J524" s="342" t="n">
        <v>-1.27946691917678</v>
      </c>
      <c r="K524" s="342" t="n">
        <v>-1.28891005990228</v>
      </c>
      <c r="L524" s="342" t="n">
        <v>-1.30628351604054</v>
      </c>
      <c r="M524" s="342" t="n">
        <v>-1.34010827052126</v>
      </c>
      <c r="N524" s="342" t="n">
        <v>-1.40808787289379</v>
      </c>
      <c r="O524" s="342" t="n">
        <v>-1.47976803887542</v>
      </c>
      <c r="P524" s="342" t="n">
        <v>-1.55217179395874</v>
      </c>
      <c r="Q524" s="342" t="n">
        <v>-1.63362346324248</v>
      </c>
      <c r="R524" s="342" t="n">
        <v>-1.67996564746787</v>
      </c>
      <c r="S524" s="342" t="n">
        <v>-1.71389924167477</v>
      </c>
      <c r="T524" s="342" t="n">
        <v>-1.75000630731905</v>
      </c>
      <c r="U524" s="342" t="n">
        <v>-1.79624424519469</v>
      </c>
      <c r="V524" s="342" t="n">
        <v>-1.84174513035342</v>
      </c>
      <c r="W524" s="342" t="n">
        <v>-1.91889104452011</v>
      </c>
      <c r="X524" s="342" t="n">
        <v>-1.96567917638224</v>
      </c>
      <c r="Y524" s="342" t="n">
        <v>-1.99406493286173</v>
      </c>
      <c r="Z524" s="342" t="n">
        <v>-2.01616395073653</v>
      </c>
      <c r="AA524" s="342" t="n">
        <v>-2.03616951455441</v>
      </c>
      <c r="AB524" s="342" t="n">
        <v>-2.05775015620005</v>
      </c>
    </row>
    <row r="525" customFormat="false" ht="15" hidden="false" customHeight="false" outlineLevel="0" collapsed="false">
      <c r="A525" s="62" t="s">
        <v>365</v>
      </c>
      <c r="B525" s="62" t="s">
        <v>918</v>
      </c>
      <c r="C525" s="62" t="s">
        <v>919</v>
      </c>
      <c r="D525" s="62" t="s">
        <v>461</v>
      </c>
      <c r="E525" s="342" t="n">
        <v>-2.46300515304751</v>
      </c>
      <c r="F525" s="342" t="n">
        <v>-2.49240908311593</v>
      </c>
      <c r="G525" s="342" t="n">
        <v>-2.49109769027846</v>
      </c>
      <c r="H525" s="342" t="n">
        <v>-2.49343294885739</v>
      </c>
      <c r="I525" s="342" t="n">
        <v>-2.49997710023344</v>
      </c>
      <c r="J525" s="342" t="n">
        <v>-2.50968288684816</v>
      </c>
      <c r="K525" s="342" t="n">
        <v>-2.52820567029936</v>
      </c>
      <c r="L525" s="342" t="n">
        <v>-2.56228382027112</v>
      </c>
      <c r="M525" s="342" t="n">
        <v>-2.62863130155396</v>
      </c>
      <c r="N525" s="342" t="n">
        <v>-2.76197374454486</v>
      </c>
      <c r="O525" s="342" t="n">
        <v>-2.90257486771129</v>
      </c>
      <c r="P525" s="342" t="n">
        <v>-3.04459531572182</v>
      </c>
      <c r="Q525" s="342" t="n">
        <v>-3.2043633077213</v>
      </c>
      <c r="R525" s="342" t="n">
        <v>-3.29526381084993</v>
      </c>
      <c r="S525" s="342" t="n">
        <v>-3.36182478198087</v>
      </c>
      <c r="T525" s="342" t="n">
        <v>-3.43264903181771</v>
      </c>
      <c r="U525" s="342" t="n">
        <v>-3.52334505503675</v>
      </c>
      <c r="V525" s="342" t="n">
        <v>-3.6125953444407</v>
      </c>
      <c r="W525" s="342" t="n">
        <v>-3.7639175690895</v>
      </c>
      <c r="X525" s="342" t="n">
        <v>-3.85569280147889</v>
      </c>
      <c r="Y525" s="342" t="n">
        <v>-3.91137165194317</v>
      </c>
      <c r="Z525" s="342" t="n">
        <v>-3.9547190227468</v>
      </c>
      <c r="AA525" s="342" t="n">
        <v>-3.99396006946942</v>
      </c>
      <c r="AB525" s="342" t="n">
        <v>-4.03629064184571</v>
      </c>
    </row>
    <row r="526" customFormat="false" ht="15" hidden="false" customHeight="false" outlineLevel="0" collapsed="false">
      <c r="A526" s="62" t="s">
        <v>365</v>
      </c>
      <c r="B526" s="62" t="s">
        <v>920</v>
      </c>
      <c r="C526" s="62" t="s">
        <v>921</v>
      </c>
      <c r="D526" s="62" t="s">
        <v>752</v>
      </c>
      <c r="E526" s="342" t="n">
        <v>-0.697098031623419</v>
      </c>
      <c r="F526" s="342" t="n">
        <v>-0.70542015053873</v>
      </c>
      <c r="G526" s="342" t="n">
        <v>-0.705048990387257</v>
      </c>
      <c r="H526" s="342" t="n">
        <v>-0.705709932633638</v>
      </c>
      <c r="I526" s="342" t="n">
        <v>-0.707562107013885</v>
      </c>
      <c r="J526" s="342" t="n">
        <v>-0.710309110907121</v>
      </c>
      <c r="K526" s="342" t="n">
        <v>-0.715551566802125</v>
      </c>
      <c r="L526" s="342" t="n">
        <v>-0.725196618188754</v>
      </c>
      <c r="M526" s="342" t="n">
        <v>-0.743974775655545</v>
      </c>
      <c r="N526" s="342" t="n">
        <v>-0.781714345313287</v>
      </c>
      <c r="O526" s="342" t="n">
        <v>-0.821508320604846</v>
      </c>
      <c r="P526" s="342" t="n">
        <v>-0.861704003766907</v>
      </c>
      <c r="Q526" s="342" t="n">
        <v>-0.906922728787216</v>
      </c>
      <c r="R526" s="342" t="n">
        <v>-0.932650065056143</v>
      </c>
      <c r="S526" s="342" t="n">
        <v>-0.951488646007103</v>
      </c>
      <c r="T526" s="342" t="n">
        <v>-0.971533851796209</v>
      </c>
      <c r="U526" s="342" t="n">
        <v>-0.997203314640748</v>
      </c>
      <c r="V526" s="342" t="n">
        <v>-1.02246359515146</v>
      </c>
      <c r="W526" s="342" t="n">
        <v>-1.06529193629928</v>
      </c>
      <c r="X526" s="342" t="n">
        <v>-1.09126684494747</v>
      </c>
      <c r="Y526" s="342" t="n">
        <v>-1.10702548719541</v>
      </c>
      <c r="Z526" s="342" t="n">
        <v>-1.11929398238141</v>
      </c>
      <c r="AA526" s="342" t="n">
        <v>-1.13040027519421</v>
      </c>
      <c r="AB526" s="342" t="n">
        <v>-1.14238098852909</v>
      </c>
    </row>
    <row r="527" customFormat="false" ht="15" hidden="false" customHeight="false" outlineLevel="0" collapsed="false">
      <c r="A527" s="62" t="s">
        <v>365</v>
      </c>
      <c r="B527" s="62" t="s">
        <v>924</v>
      </c>
      <c r="C527" s="62" t="s">
        <v>926</v>
      </c>
      <c r="D527" s="62" t="s">
        <v>925</v>
      </c>
      <c r="E527" s="342" t="n">
        <v>-5.63605483245929</v>
      </c>
      <c r="F527" s="342" t="n">
        <v>-5.70333936978571</v>
      </c>
      <c r="G527" s="342" t="n">
        <v>-5.70033853077824</v>
      </c>
      <c r="H527" s="342" t="n">
        <v>-5.70568226519249</v>
      </c>
      <c r="I527" s="342" t="n">
        <v>-5.72065714088112</v>
      </c>
      <c r="J527" s="342" t="n">
        <v>-5.74286673532109</v>
      </c>
      <c r="K527" s="342" t="n">
        <v>-5.7852521209349</v>
      </c>
      <c r="L527" s="342" t="n">
        <v>-5.86323260002238</v>
      </c>
      <c r="M527" s="342" t="n">
        <v>-6.01505446772859</v>
      </c>
      <c r="N527" s="342" t="n">
        <v>-6.32017982211971</v>
      </c>
      <c r="O527" s="342" t="n">
        <v>-6.64191509688795</v>
      </c>
      <c r="P527" s="342" t="n">
        <v>-6.96689818972778</v>
      </c>
      <c r="Q527" s="342" t="n">
        <v>-7.33249270026577</v>
      </c>
      <c r="R527" s="342" t="n">
        <v>-7.54049885051569</v>
      </c>
      <c r="S527" s="342" t="n">
        <v>-7.69280924358634</v>
      </c>
      <c r="T527" s="342" t="n">
        <v>-7.85487522832629</v>
      </c>
      <c r="U527" s="342" t="n">
        <v>-8.06241347050821</v>
      </c>
      <c r="V527" s="342" t="n">
        <v>-8.26664346339766</v>
      </c>
      <c r="W527" s="342" t="n">
        <v>-8.61291166118649</v>
      </c>
      <c r="X527" s="342" t="n">
        <v>-8.82291944024789</v>
      </c>
      <c r="Y527" s="342" t="n">
        <v>-8.95032845270435</v>
      </c>
      <c r="Z527" s="342" t="n">
        <v>-9.04951953981594</v>
      </c>
      <c r="AA527" s="342" t="n">
        <v>-9.13931419198633</v>
      </c>
      <c r="AB527" s="342" t="n">
        <v>-9.23617855571165</v>
      </c>
    </row>
    <row r="528" customFormat="false" ht="15" hidden="false" customHeight="false" outlineLevel="0" collapsed="false">
      <c r="A528" s="62" t="s">
        <v>365</v>
      </c>
      <c r="B528" s="62" t="s">
        <v>927</v>
      </c>
      <c r="C528" s="62" t="s">
        <v>929</v>
      </c>
      <c r="D528" s="62" t="s">
        <v>928</v>
      </c>
      <c r="E528" s="342" t="n">
        <v>-5.76745091869992</v>
      </c>
      <c r="F528" s="342" t="n">
        <v>-5.83630409315496</v>
      </c>
      <c r="G528" s="342" t="n">
        <v>-5.83323329412887</v>
      </c>
      <c r="H528" s="342" t="n">
        <v>-5.83870160962135</v>
      </c>
      <c r="I528" s="342" t="n">
        <v>-5.85402560186685</v>
      </c>
      <c r="J528" s="342" t="n">
        <v>-5.87675297937904</v>
      </c>
      <c r="K528" s="342" t="n">
        <v>-5.92012651609305</v>
      </c>
      <c r="L528" s="342" t="n">
        <v>-5.9999249919992</v>
      </c>
      <c r="M528" s="342" t="n">
        <v>-6.15528635671446</v>
      </c>
      <c r="N528" s="342" t="n">
        <v>-6.46752524682721</v>
      </c>
      <c r="O528" s="342" t="n">
        <v>-6.79676129246564</v>
      </c>
      <c r="P528" s="342" t="n">
        <v>-7.12932087413727</v>
      </c>
      <c r="Q528" s="342" t="n">
        <v>-7.50343866723083</v>
      </c>
      <c r="R528" s="342" t="n">
        <v>-7.71629416598237</v>
      </c>
      <c r="S528" s="342" t="n">
        <v>-7.87215544529138</v>
      </c>
      <c r="T528" s="342" t="n">
        <v>-8.0379997531209</v>
      </c>
      <c r="U528" s="342" t="n">
        <v>-8.25037643523618</v>
      </c>
      <c r="V528" s="342" t="n">
        <v>-8.45936774123495</v>
      </c>
      <c r="W528" s="342" t="n">
        <v>-8.81370865785486</v>
      </c>
      <c r="X528" s="342" t="n">
        <v>-9.02861245036345</v>
      </c>
      <c r="Y528" s="342" t="n">
        <v>-9.15899181106636</v>
      </c>
      <c r="Z528" s="342" t="n">
        <v>-9.2604953882129</v>
      </c>
      <c r="AA528" s="342" t="n">
        <v>-9.35238346676242</v>
      </c>
      <c r="AB528" s="342" t="n">
        <v>-9.45150607648925</v>
      </c>
    </row>
    <row r="529" customFormat="false" ht="15" hidden="false" customHeight="false" outlineLevel="0" collapsed="false">
      <c r="A529" s="62" t="s">
        <v>365</v>
      </c>
      <c r="B529" s="62" t="s">
        <v>934</v>
      </c>
      <c r="C529" s="62" t="s">
        <v>936</v>
      </c>
      <c r="D529" s="62" t="s">
        <v>935</v>
      </c>
      <c r="E529" s="342" t="n">
        <v>-4.17344856671564</v>
      </c>
      <c r="F529" s="342" t="n">
        <v>-4.22327216925581</v>
      </c>
      <c r="G529" s="342" t="n">
        <v>-4.22105007461213</v>
      </c>
      <c r="H529" s="342" t="n">
        <v>-4.22500706250438</v>
      </c>
      <c r="I529" s="342" t="n">
        <v>-4.23609582500533</v>
      </c>
      <c r="J529" s="342" t="n">
        <v>-4.25254183251203</v>
      </c>
      <c r="K529" s="342" t="n">
        <v>-4.28392783426292</v>
      </c>
      <c r="L529" s="342" t="n">
        <v>-4.34167168671891</v>
      </c>
      <c r="M529" s="342" t="n">
        <v>-4.45409443188551</v>
      </c>
      <c r="N529" s="342" t="n">
        <v>-4.68003704791868</v>
      </c>
      <c r="O529" s="342" t="n">
        <v>-4.91827916252875</v>
      </c>
      <c r="P529" s="342" t="n">
        <v>-5.15892625758679</v>
      </c>
      <c r="Q529" s="342" t="n">
        <v>-5.42964574690342</v>
      </c>
      <c r="R529" s="342" t="n">
        <v>-5.58367245449132</v>
      </c>
      <c r="S529" s="342" t="n">
        <v>-5.69645694835317</v>
      </c>
      <c r="T529" s="342" t="n">
        <v>-5.81646537123631</v>
      </c>
      <c r="U529" s="342" t="n">
        <v>-5.97014559705393</v>
      </c>
      <c r="V529" s="342" t="n">
        <v>-6.121376093641</v>
      </c>
      <c r="W529" s="342" t="n">
        <v>-6.37778461994528</v>
      </c>
      <c r="X529" s="342" t="n">
        <v>-6.53329351589768</v>
      </c>
      <c r="Y529" s="342" t="n">
        <v>-6.62763875848842</v>
      </c>
      <c r="Z529" s="342" t="n">
        <v>-6.70108887787915</v>
      </c>
      <c r="AA529" s="342" t="n">
        <v>-6.76758102061718</v>
      </c>
      <c r="AB529" s="342" t="n">
        <v>-6.83930822199695</v>
      </c>
    </row>
    <row r="530" customFormat="false" ht="15" hidden="false" customHeight="false" outlineLevel="0" collapsed="false">
      <c r="A530" s="62" t="s">
        <v>365</v>
      </c>
      <c r="B530" s="62" t="s">
        <v>937</v>
      </c>
      <c r="C530" s="62" t="s">
        <v>938</v>
      </c>
      <c r="D530" s="62" t="s">
        <v>764</v>
      </c>
      <c r="E530" s="342" t="n">
        <v>-3.28849732468176</v>
      </c>
      <c r="F530" s="342" t="n">
        <v>-3.32775617285976</v>
      </c>
      <c r="G530" s="342" t="n">
        <v>-3.32600525819671</v>
      </c>
      <c r="H530" s="342" t="n">
        <v>-3.32912319385338</v>
      </c>
      <c r="I530" s="342" t="n">
        <v>-3.3378606600604</v>
      </c>
      <c r="J530" s="342" t="n">
        <v>-3.35081940408778</v>
      </c>
      <c r="K530" s="342" t="n">
        <v>-3.37555021869836</v>
      </c>
      <c r="L530" s="342" t="n">
        <v>-3.42104988193437</v>
      </c>
      <c r="M530" s="342" t="n">
        <v>-3.50963415242525</v>
      </c>
      <c r="N530" s="342" t="n">
        <v>-3.68766718110144</v>
      </c>
      <c r="O530" s="342" t="n">
        <v>-3.87539168375136</v>
      </c>
      <c r="P530" s="342" t="n">
        <v>-4.0650112071839</v>
      </c>
      <c r="Q530" s="342" t="n">
        <v>-4.27832647922463</v>
      </c>
      <c r="R530" s="342" t="n">
        <v>-4.3996928762786</v>
      </c>
      <c r="S530" s="342" t="n">
        <v>-4.48856218912656</v>
      </c>
      <c r="T530" s="342" t="n">
        <v>-4.58312364622414</v>
      </c>
      <c r="U530" s="342" t="n">
        <v>-4.70421703059894</v>
      </c>
      <c r="V530" s="342" t="n">
        <v>-4.82338013408203</v>
      </c>
      <c r="W530" s="342" t="n">
        <v>-5.02541898499826</v>
      </c>
      <c r="X530" s="342" t="n">
        <v>-5.14795328250516</v>
      </c>
      <c r="Y530" s="342" t="n">
        <v>-5.22229326127726</v>
      </c>
      <c r="Z530" s="342" t="n">
        <v>-5.28016878490065</v>
      </c>
      <c r="AA530" s="342" t="n">
        <v>-5.33256172326108</v>
      </c>
      <c r="AB530" s="342" t="n">
        <v>-5.38907966186118</v>
      </c>
    </row>
    <row r="531" customFormat="false" ht="15" hidden="false" customHeight="false" outlineLevel="0" collapsed="false">
      <c r="A531" s="62" t="s">
        <v>365</v>
      </c>
      <c r="B531" s="62" t="s">
        <v>939</v>
      </c>
      <c r="C531" s="62" t="s">
        <v>941</v>
      </c>
      <c r="D531" s="62" t="s">
        <v>940</v>
      </c>
      <c r="E531" s="342" t="n">
        <v>-4.00643489222332</v>
      </c>
      <c r="F531" s="342" t="n">
        <v>-4.05426464655771</v>
      </c>
      <c r="G531" s="342" t="n">
        <v>-4.05213147602213</v>
      </c>
      <c r="H531" s="342" t="n">
        <v>-4.05593011259479</v>
      </c>
      <c r="I531" s="342" t="n">
        <v>-4.06657512337788</v>
      </c>
      <c r="J531" s="342" t="n">
        <v>-4.08236299215338</v>
      </c>
      <c r="K531" s="342" t="n">
        <v>-4.11249298430064</v>
      </c>
      <c r="L531" s="342" t="n">
        <v>-4.16792603483256</v>
      </c>
      <c r="M531" s="342" t="n">
        <v>-4.27584983015788</v>
      </c>
      <c r="N531" s="342" t="n">
        <v>-4.49275064157195</v>
      </c>
      <c r="O531" s="342" t="n">
        <v>-4.72145874843189</v>
      </c>
      <c r="P531" s="342" t="n">
        <v>-4.95247559288086</v>
      </c>
      <c r="Q531" s="342" t="n">
        <v>-5.21236139012133</v>
      </c>
      <c r="R531" s="342" t="n">
        <v>-5.36022423442136</v>
      </c>
      <c r="S531" s="342" t="n">
        <v>-5.4684953019298</v>
      </c>
      <c r="T531" s="342" t="n">
        <v>-5.58370121021252</v>
      </c>
      <c r="U531" s="342" t="n">
        <v>-5.73123143830037</v>
      </c>
      <c r="V531" s="342" t="n">
        <v>-5.87640997077993</v>
      </c>
      <c r="W531" s="342" t="n">
        <v>-6.12255750321675</v>
      </c>
      <c r="X531" s="342" t="n">
        <v>-6.27184322145076</v>
      </c>
      <c r="Y531" s="342" t="n">
        <v>-6.36241294233946</v>
      </c>
      <c r="Z531" s="342" t="n">
        <v>-6.4329237241212</v>
      </c>
      <c r="AA531" s="342" t="n">
        <v>-6.4967549745765</v>
      </c>
      <c r="AB531" s="342" t="n">
        <v>-6.56561178633196</v>
      </c>
    </row>
    <row r="532" customFormat="false" ht="15" hidden="false" customHeight="false" outlineLevel="0" collapsed="false">
      <c r="A532" s="62" t="s">
        <v>365</v>
      </c>
      <c r="B532" s="62" t="s">
        <v>942</v>
      </c>
      <c r="C532" s="62" t="s">
        <v>944</v>
      </c>
      <c r="D532" s="62" t="s">
        <v>943</v>
      </c>
      <c r="E532" s="342" t="n">
        <v>-2.35738450210894</v>
      </c>
      <c r="F532" s="342" t="n">
        <v>-2.38552750820806</v>
      </c>
      <c r="G532" s="342" t="n">
        <v>-2.38427235161718</v>
      </c>
      <c r="H532" s="342" t="n">
        <v>-2.38650746768081</v>
      </c>
      <c r="I532" s="342" t="n">
        <v>-2.39277098727364</v>
      </c>
      <c r="J532" s="342" t="n">
        <v>-2.40206056221343</v>
      </c>
      <c r="K532" s="342" t="n">
        <v>-2.41978903614283</v>
      </c>
      <c r="L532" s="342" t="n">
        <v>-2.45240581833046</v>
      </c>
      <c r="M532" s="342" t="n">
        <v>-2.51590813132263</v>
      </c>
      <c r="N532" s="342" t="n">
        <v>-2.643532471934</v>
      </c>
      <c r="O532" s="342" t="n">
        <v>-2.77810421991493</v>
      </c>
      <c r="P532" s="342" t="n">
        <v>-2.91403442806263</v>
      </c>
      <c r="Q532" s="342" t="n">
        <v>-3.06695111514572</v>
      </c>
      <c r="R532" s="342" t="n">
        <v>-3.15395354672579</v>
      </c>
      <c r="S532" s="342" t="n">
        <v>-3.21766019451548</v>
      </c>
      <c r="T532" s="342" t="n">
        <v>-3.28544729952103</v>
      </c>
      <c r="U532" s="342" t="n">
        <v>-3.37225401987033</v>
      </c>
      <c r="V532" s="342" t="n">
        <v>-3.45767700357351</v>
      </c>
      <c r="W532" s="342" t="n">
        <v>-3.6025101017789</v>
      </c>
      <c r="X532" s="342" t="n">
        <v>-3.69034975174655</v>
      </c>
      <c r="Y532" s="342" t="n">
        <v>-3.74364093508708</v>
      </c>
      <c r="Z532" s="342" t="n">
        <v>-3.78512944761139</v>
      </c>
      <c r="AA532" s="342" t="n">
        <v>-3.82268772688497</v>
      </c>
      <c r="AB532" s="342" t="n">
        <v>-3.86320304418416</v>
      </c>
    </row>
    <row r="533" customFormat="false" ht="15" hidden="false" customHeight="false" outlineLevel="0" collapsed="false">
      <c r="A533" s="62" t="s">
        <v>365</v>
      </c>
      <c r="B533" s="62" t="s">
        <v>945</v>
      </c>
      <c r="C533" s="62" t="s">
        <v>947</v>
      </c>
      <c r="D533" s="62" t="s">
        <v>946</v>
      </c>
      <c r="E533" s="342" t="n">
        <v>-4.04086264855152</v>
      </c>
      <c r="F533" s="342" t="n">
        <v>-4.089103409472</v>
      </c>
      <c r="G533" s="342" t="n">
        <v>-4.0869519083564</v>
      </c>
      <c r="H533" s="342" t="n">
        <v>-4.0907831870505</v>
      </c>
      <c r="I533" s="342" t="n">
        <v>-4.10151967163691</v>
      </c>
      <c r="J533" s="342" t="n">
        <v>-4.11744320738661</v>
      </c>
      <c r="K533" s="342" t="n">
        <v>-4.14783211002555</v>
      </c>
      <c r="L533" s="342" t="n">
        <v>-4.20374150314322</v>
      </c>
      <c r="M533" s="342" t="n">
        <v>-4.31259270006808</v>
      </c>
      <c r="N533" s="342" t="n">
        <v>-4.53135736512851</v>
      </c>
      <c r="O533" s="342" t="n">
        <v>-4.76203078708405</v>
      </c>
      <c r="P533" s="342" t="n">
        <v>-4.99503278587656</v>
      </c>
      <c r="Q533" s="342" t="n">
        <v>-5.25715181169587</v>
      </c>
      <c r="R533" s="342" t="n">
        <v>-5.40628525844184</v>
      </c>
      <c r="S533" s="342" t="n">
        <v>-5.51548671169967</v>
      </c>
      <c r="T533" s="342" t="n">
        <v>-5.63168259761702</v>
      </c>
      <c r="U533" s="342" t="n">
        <v>-5.7804805699414</v>
      </c>
      <c r="V533" s="342" t="n">
        <v>-5.92690663826636</v>
      </c>
      <c r="W533" s="342" t="n">
        <v>-6.17516934479073</v>
      </c>
      <c r="X533" s="342" t="n">
        <v>-6.32573789239023</v>
      </c>
      <c r="Y533" s="342" t="n">
        <v>-6.41708588931869</v>
      </c>
      <c r="Z533" s="342" t="n">
        <v>-6.48820257836686</v>
      </c>
      <c r="AA533" s="342" t="n">
        <v>-6.55258233810682</v>
      </c>
      <c r="AB533" s="342" t="n">
        <v>-6.62203084437385</v>
      </c>
    </row>
    <row r="534" customFormat="false" ht="15" hidden="false" customHeight="false" outlineLevel="0" collapsed="false">
      <c r="A534" s="62" t="s">
        <v>365</v>
      </c>
      <c r="B534" s="62" t="s">
        <v>948</v>
      </c>
      <c r="C534" s="62" t="s">
        <v>949</v>
      </c>
      <c r="D534" s="62" t="s">
        <v>946</v>
      </c>
      <c r="E534" s="342" t="n">
        <v>-3.82159604121674</v>
      </c>
      <c r="F534" s="342" t="n">
        <v>-3.86721914623</v>
      </c>
      <c r="G534" s="342" t="n">
        <v>-3.86518439056984</v>
      </c>
      <c r="H534" s="342" t="n">
        <v>-3.86880777516951</v>
      </c>
      <c r="I534" s="342" t="n">
        <v>-3.8789616731266</v>
      </c>
      <c r="J534" s="342" t="n">
        <v>-3.89402116078453</v>
      </c>
      <c r="K534" s="342" t="n">
        <v>-3.92276109087434</v>
      </c>
      <c r="L534" s="342" t="n">
        <v>-3.97563671026267</v>
      </c>
      <c r="M534" s="342" t="n">
        <v>-4.07858138802816</v>
      </c>
      <c r="N534" s="342" t="n">
        <v>-4.28547537346286</v>
      </c>
      <c r="O534" s="342" t="n">
        <v>-4.50363191894089</v>
      </c>
      <c r="P534" s="342" t="n">
        <v>-4.72399068725988</v>
      </c>
      <c r="Q534" s="342" t="n">
        <v>-4.97188652498595</v>
      </c>
      <c r="R534" s="342" t="n">
        <v>-5.112927643991</v>
      </c>
      <c r="S534" s="342" t="n">
        <v>-5.21620357236605</v>
      </c>
      <c r="T534" s="342" t="n">
        <v>-5.32609439921378</v>
      </c>
      <c r="U534" s="342" t="n">
        <v>-5.46681824741975</v>
      </c>
      <c r="V534" s="342" t="n">
        <v>-5.60529889665493</v>
      </c>
      <c r="W534" s="342" t="n">
        <v>-5.84009029120416</v>
      </c>
      <c r="X534" s="342" t="n">
        <v>-5.98248863915202</v>
      </c>
      <c r="Y534" s="342" t="n">
        <v>-6.0688798812696</v>
      </c>
      <c r="Z534" s="342" t="n">
        <v>-6.13613761333539</v>
      </c>
      <c r="AA534" s="342" t="n">
        <v>-6.19702397754896</v>
      </c>
      <c r="AB534" s="342" t="n">
        <v>-6.26270404631191</v>
      </c>
    </row>
    <row r="535" customFormat="false" ht="15" hidden="false" customHeight="false" outlineLevel="0" collapsed="false">
      <c r="A535" s="62" t="s">
        <v>365</v>
      </c>
      <c r="B535" s="62" t="s">
        <v>950</v>
      </c>
      <c r="C535" s="62" t="s">
        <v>951</v>
      </c>
      <c r="D535" s="62" t="s">
        <v>395</v>
      </c>
      <c r="E535" s="342" t="n">
        <v>-0.599035049337389</v>
      </c>
      <c r="F535" s="342" t="n">
        <v>-0.606186469494773</v>
      </c>
      <c r="G535" s="342" t="n">
        <v>-0.605867521614326</v>
      </c>
      <c r="H535" s="342" t="n">
        <v>-0.60643548702695</v>
      </c>
      <c r="I535" s="342" t="n">
        <v>-0.60802711018599</v>
      </c>
      <c r="J535" s="342" t="n">
        <v>-0.610387684363602</v>
      </c>
      <c r="K535" s="342" t="n">
        <v>-0.6148926674266</v>
      </c>
      <c r="L535" s="342" t="n">
        <v>-0.623180918965333</v>
      </c>
      <c r="M535" s="342" t="n">
        <v>-0.639317493699862</v>
      </c>
      <c r="N535" s="342" t="n">
        <v>-0.671748118872119</v>
      </c>
      <c r="O535" s="342" t="n">
        <v>-0.705944149947686</v>
      </c>
      <c r="P535" s="342" t="n">
        <v>-0.740485379378588</v>
      </c>
      <c r="Q535" s="342" t="n">
        <v>-0.779343043501426</v>
      </c>
      <c r="R535" s="342" t="n">
        <v>-0.801451234103091</v>
      </c>
      <c r="S535" s="342" t="n">
        <v>-0.81763973235939</v>
      </c>
      <c r="T535" s="342" t="n">
        <v>-0.834865115726046</v>
      </c>
      <c r="U535" s="342" t="n">
        <v>-0.856923574140759</v>
      </c>
      <c r="V535" s="342" t="n">
        <v>-0.87863041119318</v>
      </c>
      <c r="W535" s="342" t="n">
        <v>-0.915433954294248</v>
      </c>
      <c r="X535" s="342" t="n">
        <v>-0.937754890486487</v>
      </c>
      <c r="Y535" s="342" t="n">
        <v>-0.951296714746841</v>
      </c>
      <c r="Z535" s="342" t="n">
        <v>-0.961839361958063</v>
      </c>
      <c r="AA535" s="342" t="n">
        <v>-0.971383297475392</v>
      </c>
      <c r="AB535" s="342" t="n">
        <v>-0.981678646017612</v>
      </c>
    </row>
    <row r="536" customFormat="false" ht="15" hidden="false" customHeight="false" outlineLevel="0" collapsed="false">
      <c r="A536" s="62" t="s">
        <v>365</v>
      </c>
      <c r="B536" s="62" t="s">
        <v>958</v>
      </c>
      <c r="C536" s="62" t="s">
        <v>959</v>
      </c>
      <c r="D536" s="62" t="s">
        <v>562</v>
      </c>
      <c r="E536" s="342" t="n">
        <v>-1.13947730169422</v>
      </c>
      <c r="F536" s="342" t="n">
        <v>-1.15308064753055</v>
      </c>
      <c r="G536" s="342" t="n">
        <v>-1.15247394868948</v>
      </c>
      <c r="H536" s="342" t="n">
        <v>-1.15355432570006</v>
      </c>
      <c r="I536" s="342" t="n">
        <v>-1.15658189222489</v>
      </c>
      <c r="J536" s="342" t="n">
        <v>-1.16107214817457</v>
      </c>
      <c r="K536" s="342" t="n">
        <v>-1.16964147304209</v>
      </c>
      <c r="L536" s="342" t="n">
        <v>-1.18540728592661</v>
      </c>
      <c r="M536" s="342" t="n">
        <v>-1.21610208526669</v>
      </c>
      <c r="N536" s="342" t="n">
        <v>-1.27779123234484</v>
      </c>
      <c r="O536" s="342" t="n">
        <v>-1.34283851340417</v>
      </c>
      <c r="P536" s="342" t="n">
        <v>-1.40854242664374</v>
      </c>
      <c r="Q536" s="342" t="n">
        <v>-1.48245701029591</v>
      </c>
      <c r="R536" s="342" t="n">
        <v>-1.52451094587112</v>
      </c>
      <c r="S536" s="342" t="n">
        <v>-1.5553045135129</v>
      </c>
      <c r="T536" s="342" t="n">
        <v>-1.58807043160233</v>
      </c>
      <c r="U536" s="342" t="n">
        <v>-1.63002976720671</v>
      </c>
      <c r="V536" s="342" t="n">
        <v>-1.67132025286388</v>
      </c>
      <c r="W536" s="342" t="n">
        <v>-1.74132751209183</v>
      </c>
      <c r="X536" s="342" t="n">
        <v>-1.78378612978332</v>
      </c>
      <c r="Y536" s="342" t="n">
        <v>-1.80954522582499</v>
      </c>
      <c r="Z536" s="342" t="n">
        <v>-1.82959932317747</v>
      </c>
      <c r="AA536" s="342" t="n">
        <v>-1.84775368309824</v>
      </c>
      <c r="AB536" s="342" t="n">
        <v>-1.86733737188217</v>
      </c>
    </row>
    <row r="537" customFormat="false" ht="15" hidden="false" customHeight="false" outlineLevel="0" collapsed="false">
      <c r="A537" s="62" t="s">
        <v>365</v>
      </c>
      <c r="B537" s="62" t="s">
        <v>960</v>
      </c>
      <c r="C537" s="62" t="s">
        <v>961</v>
      </c>
      <c r="D537" s="62" t="s">
        <v>827</v>
      </c>
      <c r="E537" s="342" t="n">
        <v>-0.88771432331305</v>
      </c>
      <c r="F537" s="342" t="n">
        <v>-0.898312063984088</v>
      </c>
      <c r="G537" s="342" t="n">
        <v>-0.897839412839257</v>
      </c>
      <c r="H537" s="342" t="n">
        <v>-0.898681084845746</v>
      </c>
      <c r="I537" s="342" t="n">
        <v>-0.901039722586824</v>
      </c>
      <c r="J537" s="342" t="n">
        <v>-0.904537874341095</v>
      </c>
      <c r="K537" s="342" t="n">
        <v>-0.911213840957288</v>
      </c>
      <c r="L537" s="342" t="n">
        <v>-0.923496260181829</v>
      </c>
      <c r="M537" s="342" t="n">
        <v>-0.947409165673582</v>
      </c>
      <c r="N537" s="342" t="n">
        <v>-0.995468341027769</v>
      </c>
      <c r="O537" s="342" t="n">
        <v>-1.04614368401449</v>
      </c>
      <c r="P537" s="342" t="n">
        <v>-1.09733057891249</v>
      </c>
      <c r="Q537" s="342" t="n">
        <v>-1.15491402924731</v>
      </c>
      <c r="R537" s="342" t="n">
        <v>-1.1876763149956</v>
      </c>
      <c r="S537" s="342" t="n">
        <v>-1.21166616632556</v>
      </c>
      <c r="T537" s="342" t="n">
        <v>-1.23719258511534</v>
      </c>
      <c r="U537" s="342" t="n">
        <v>-1.26988117238015</v>
      </c>
      <c r="V537" s="342" t="n">
        <v>-1.30204868943374</v>
      </c>
      <c r="W537" s="342" t="n">
        <v>-1.35658812313737</v>
      </c>
      <c r="X537" s="342" t="n">
        <v>-1.38966567809767</v>
      </c>
      <c r="Y537" s="342" t="n">
        <v>-1.40973340430668</v>
      </c>
      <c r="Z537" s="342" t="n">
        <v>-1.42535662859947</v>
      </c>
      <c r="AA537" s="342" t="n">
        <v>-1.43949985489129</v>
      </c>
      <c r="AB537" s="342" t="n">
        <v>-1.45475660551805</v>
      </c>
    </row>
    <row r="538" customFormat="false" ht="15" hidden="false" customHeight="false" outlineLevel="0" collapsed="false">
      <c r="A538" s="62" t="s">
        <v>365</v>
      </c>
      <c r="B538" s="62" t="s">
        <v>968</v>
      </c>
      <c r="C538" s="62" t="s">
        <v>969</v>
      </c>
      <c r="D538" s="62" t="s">
        <v>871</v>
      </c>
      <c r="E538" s="342" t="n">
        <v>-3.07691355220271</v>
      </c>
      <c r="F538" s="342" t="n">
        <v>-3.11364646394818</v>
      </c>
      <c r="G538" s="342" t="n">
        <v>-3.11200820412201</v>
      </c>
      <c r="H538" s="342" t="n">
        <v>-3.11492553004012</v>
      </c>
      <c r="I538" s="342" t="n">
        <v>-3.12310082274372</v>
      </c>
      <c r="J538" s="342" t="n">
        <v>-3.13522579387205</v>
      </c>
      <c r="K538" s="342" t="n">
        <v>-3.15836541392319</v>
      </c>
      <c r="L538" s="342" t="n">
        <v>-3.20093760316621</v>
      </c>
      <c r="M538" s="342" t="n">
        <v>-3.28382231173497</v>
      </c>
      <c r="N538" s="342" t="n">
        <v>-3.45040059494111</v>
      </c>
      <c r="O538" s="342" t="n">
        <v>-3.62604679721982</v>
      </c>
      <c r="P538" s="342" t="n">
        <v>-3.80346609357526</v>
      </c>
      <c r="Q538" s="342" t="n">
        <v>-4.00305654070979</v>
      </c>
      <c r="R538" s="342" t="n">
        <v>-4.11661415533048</v>
      </c>
      <c r="S538" s="342" t="n">
        <v>-4.1997655664703</v>
      </c>
      <c r="T538" s="342" t="n">
        <v>-4.28824288608854</v>
      </c>
      <c r="U538" s="342" t="n">
        <v>-4.4015450538198</v>
      </c>
      <c r="V538" s="342" t="n">
        <v>-4.51304113602055</v>
      </c>
      <c r="W538" s="342" t="n">
        <v>-4.70208069332527</v>
      </c>
      <c r="X538" s="342" t="n">
        <v>-4.81673106502509</v>
      </c>
      <c r="Y538" s="342" t="n">
        <v>-4.88628796763759</v>
      </c>
      <c r="Z538" s="342" t="n">
        <v>-4.94043974743108</v>
      </c>
      <c r="AA538" s="342" t="n">
        <v>-4.98946169458943</v>
      </c>
      <c r="AB538" s="342" t="n">
        <v>-5.04234323714566</v>
      </c>
    </row>
    <row r="539" customFormat="false" ht="15" hidden="false" customHeight="false" outlineLevel="0" collapsed="false">
      <c r="A539" s="62" t="s">
        <v>365</v>
      </c>
      <c r="B539" s="62" t="s">
        <v>972</v>
      </c>
      <c r="C539" s="62" t="s">
        <v>973</v>
      </c>
      <c r="D539" s="62" t="s">
        <v>686</v>
      </c>
      <c r="E539" s="342" t="n">
        <v>-7.96671383084769</v>
      </c>
      <c r="F539" s="342" t="n">
        <v>-8.06182231897549</v>
      </c>
      <c r="G539" s="342" t="n">
        <v>-8.05758055299988</v>
      </c>
      <c r="H539" s="342" t="n">
        <v>-8.06513406412281</v>
      </c>
      <c r="I539" s="342" t="n">
        <v>-8.0863014503194</v>
      </c>
      <c r="J539" s="342" t="n">
        <v>-8.11769530443582</v>
      </c>
      <c r="K539" s="342" t="n">
        <v>-8.1776081775063</v>
      </c>
      <c r="L539" s="342" t="n">
        <v>-8.2878356645961</v>
      </c>
      <c r="M539" s="342" t="n">
        <v>-8.50243992400009</v>
      </c>
      <c r="N539" s="342" t="n">
        <v>-8.93374275075228</v>
      </c>
      <c r="O539" s="342" t="n">
        <v>-9.38852414297825</v>
      </c>
      <c r="P539" s="342" t="n">
        <v>-9.84789641267439</v>
      </c>
      <c r="Q539" s="342" t="n">
        <v>-10.3646740044769</v>
      </c>
      <c r="R539" s="342" t="n">
        <v>-10.6586962458067</v>
      </c>
      <c r="S539" s="342" t="n">
        <v>-10.8739910488433</v>
      </c>
      <c r="T539" s="342" t="n">
        <v>-11.1030756409061</v>
      </c>
      <c r="U539" s="342" t="n">
        <v>-11.3964364817017</v>
      </c>
      <c r="V539" s="342" t="n">
        <v>-11.6851210238847</v>
      </c>
      <c r="W539" s="342" t="n">
        <v>-12.1745803571437</v>
      </c>
      <c r="X539" s="342" t="n">
        <v>-12.4714319541861</v>
      </c>
      <c r="Y539" s="342" t="n">
        <v>-12.6515279915535</v>
      </c>
      <c r="Z539" s="342" t="n">
        <v>-12.7917372388159</v>
      </c>
      <c r="AA539" s="342" t="n">
        <v>-12.9186643746667</v>
      </c>
      <c r="AB539" s="342" t="n">
        <v>-13.0555847363641</v>
      </c>
    </row>
    <row r="540" customFormat="false" ht="15" hidden="false" customHeight="false" outlineLevel="0" collapsed="false">
      <c r="A540" s="62" t="s">
        <v>365</v>
      </c>
      <c r="B540" s="62" t="s">
        <v>976</v>
      </c>
      <c r="C540" s="62" t="s">
        <v>977</v>
      </c>
      <c r="D540" s="62" t="s">
        <v>764</v>
      </c>
      <c r="E540" s="342" t="n">
        <v>-4.98387632294477</v>
      </c>
      <c r="F540" s="342" t="n">
        <v>-5.0433750010893</v>
      </c>
      <c r="G540" s="342" t="n">
        <v>-5.04072140545851</v>
      </c>
      <c r="H540" s="342" t="n">
        <v>-5.0454467873462</v>
      </c>
      <c r="I540" s="342" t="n">
        <v>-5.05868883885247</v>
      </c>
      <c r="J540" s="342" t="n">
        <v>-5.07832844051746</v>
      </c>
      <c r="K540" s="342" t="n">
        <v>-5.11580918300119</v>
      </c>
      <c r="L540" s="342" t="n">
        <v>-5.18476611740461</v>
      </c>
      <c r="M540" s="342" t="n">
        <v>-5.31901985237689</v>
      </c>
      <c r="N540" s="342" t="n">
        <v>-5.58883749512265</v>
      </c>
      <c r="O540" s="342" t="n">
        <v>-5.87334303416367</v>
      </c>
      <c r="P540" s="342" t="n">
        <v>-6.16072056861094</v>
      </c>
      <c r="Q540" s="342" t="n">
        <v>-6.48401015308679</v>
      </c>
      <c r="R540" s="342" t="n">
        <v>-6.66794678217831</v>
      </c>
      <c r="S540" s="342" t="n">
        <v>-6.80263251259232</v>
      </c>
      <c r="T540" s="342" t="n">
        <v>-6.94594496218886</v>
      </c>
      <c r="U540" s="342" t="n">
        <v>-7.12946782739575</v>
      </c>
      <c r="V540" s="342" t="n">
        <v>-7.31006525880022</v>
      </c>
      <c r="W540" s="342" t="n">
        <v>-7.61626488312067</v>
      </c>
      <c r="X540" s="342" t="n">
        <v>-7.80197152168466</v>
      </c>
      <c r="Y540" s="342" t="n">
        <v>-7.91463734545459</v>
      </c>
      <c r="Z540" s="342" t="n">
        <v>-8.00235049325001</v>
      </c>
      <c r="AA540" s="342" t="n">
        <v>-8.0817545186157</v>
      </c>
      <c r="AB540" s="342" t="n">
        <v>-8.16741018082244</v>
      </c>
    </row>
    <row r="541" customFormat="false" ht="15" hidden="false" customHeight="false" outlineLevel="0" collapsed="false">
      <c r="A541" s="62" t="s">
        <v>365</v>
      </c>
      <c r="B541" s="62" t="s">
        <v>978</v>
      </c>
      <c r="C541" s="62" t="s">
        <v>980</v>
      </c>
      <c r="D541" s="62" t="s">
        <v>979</v>
      </c>
      <c r="E541" s="342" t="n">
        <v>-8.89896691769684</v>
      </c>
      <c r="F541" s="342" t="n">
        <v>-9.00520486064443</v>
      </c>
      <c r="G541" s="342" t="n">
        <v>-9.00046672947881</v>
      </c>
      <c r="H541" s="342" t="n">
        <v>-9.00890414131795</v>
      </c>
      <c r="I541" s="342" t="n">
        <v>-9.03254850378622</v>
      </c>
      <c r="J541" s="342" t="n">
        <v>-9.06761602034735</v>
      </c>
      <c r="K541" s="342" t="n">
        <v>-9.13453980934225</v>
      </c>
      <c r="L541" s="342" t="n">
        <v>-9.2576659541819</v>
      </c>
      <c r="M541" s="342" t="n">
        <v>-9.49738288708316</v>
      </c>
      <c r="N541" s="342" t="n">
        <v>-9.97915613365258</v>
      </c>
      <c r="O541" s="342" t="n">
        <v>-10.4871553727532</v>
      </c>
      <c r="P541" s="342" t="n">
        <v>-11.0002827070255</v>
      </c>
      <c r="Q541" s="342" t="n">
        <v>-11.577532849418</v>
      </c>
      <c r="R541" s="342" t="n">
        <v>-11.9059611392017</v>
      </c>
      <c r="S541" s="342" t="n">
        <v>-12.1464494221316</v>
      </c>
      <c r="T541" s="342" t="n">
        <v>-12.4023411548342</v>
      </c>
      <c r="U541" s="342" t="n">
        <v>-12.73003064797</v>
      </c>
      <c r="V541" s="342" t="n">
        <v>-13.0524966289355</v>
      </c>
      <c r="W541" s="342" t="n">
        <v>-13.5992317705148</v>
      </c>
      <c r="X541" s="342" t="n">
        <v>-13.930820503038</v>
      </c>
      <c r="Y541" s="342" t="n">
        <v>-14.1319911127234</v>
      </c>
      <c r="Z541" s="342" t="n">
        <v>-14.2886074390325</v>
      </c>
      <c r="AA541" s="342" t="n">
        <v>-14.4303874008683</v>
      </c>
      <c r="AB541" s="342" t="n">
        <v>-14.5833299810808</v>
      </c>
    </row>
    <row r="542" customFormat="false" ht="15" hidden="false" customHeight="false" outlineLevel="0" collapsed="false">
      <c r="A542" s="62" t="s">
        <v>365</v>
      </c>
      <c r="B542" s="62" t="s">
        <v>983</v>
      </c>
      <c r="C542" s="62" t="s">
        <v>985</v>
      </c>
      <c r="D542" s="62" t="s">
        <v>984</v>
      </c>
      <c r="E542" s="342" t="n">
        <v>-7.17875622843968</v>
      </c>
      <c r="F542" s="342" t="n">
        <v>-7.2644578949011</v>
      </c>
      <c r="G542" s="342" t="n">
        <v>-7.26063566599172</v>
      </c>
      <c r="H542" s="342" t="n">
        <v>-7.26744208783285</v>
      </c>
      <c r="I542" s="342" t="n">
        <v>-7.28651588773642</v>
      </c>
      <c r="J542" s="342" t="n">
        <v>-7.31480469420771</v>
      </c>
      <c r="K542" s="342" t="n">
        <v>-7.36879181108557</v>
      </c>
      <c r="L542" s="342" t="n">
        <v>-7.4681171133736</v>
      </c>
      <c r="M542" s="342" t="n">
        <v>-7.66149567529467</v>
      </c>
      <c r="N542" s="342" t="n">
        <v>-8.0501399669852</v>
      </c>
      <c r="O542" s="342" t="n">
        <v>-8.45994064783547</v>
      </c>
      <c r="P542" s="342" t="n">
        <v>-8.87387813978913</v>
      </c>
      <c r="Q542" s="342" t="n">
        <v>-9.33954321006006</v>
      </c>
      <c r="R542" s="342" t="n">
        <v>-9.6044848210005</v>
      </c>
      <c r="S542" s="342" t="n">
        <v>-9.79848562748926</v>
      </c>
      <c r="T542" s="342" t="n">
        <v>-10.0049123270078</v>
      </c>
      <c r="U542" s="342" t="n">
        <v>-10.2692579540451</v>
      </c>
      <c r="V542" s="342" t="n">
        <v>-10.5293897975193</v>
      </c>
      <c r="W542" s="342" t="n">
        <v>-10.9704385551131</v>
      </c>
      <c r="X542" s="342" t="n">
        <v>-11.2379296808693</v>
      </c>
      <c r="Y542" s="342" t="n">
        <v>-11.4002130987778</v>
      </c>
      <c r="Z542" s="342" t="n">
        <v>-11.5265547784767</v>
      </c>
      <c r="AA542" s="342" t="n">
        <v>-11.6409280302833</v>
      </c>
      <c r="AB542" s="342" t="n">
        <v>-11.7643061156778</v>
      </c>
    </row>
    <row r="543" customFormat="false" ht="15" hidden="false" customHeight="false" outlineLevel="0" collapsed="false">
      <c r="A543" s="62" t="s">
        <v>365</v>
      </c>
      <c r="B543" s="62" t="s">
        <v>986</v>
      </c>
      <c r="C543" s="62" t="s">
        <v>987</v>
      </c>
      <c r="D543" s="62" t="s">
        <v>430</v>
      </c>
      <c r="E543" s="342" t="n">
        <v>-1.64680043801819</v>
      </c>
      <c r="F543" s="342" t="n">
        <v>-1.66646032580048</v>
      </c>
      <c r="G543" s="342" t="n">
        <v>-1.66558350981149</v>
      </c>
      <c r="H543" s="342" t="n">
        <v>-1.66714489706474</v>
      </c>
      <c r="I543" s="342" t="n">
        <v>-1.67152041018099</v>
      </c>
      <c r="J543" s="342" t="n">
        <v>-1.67800983779289</v>
      </c>
      <c r="K543" s="342" t="n">
        <v>-1.69039443547146</v>
      </c>
      <c r="L543" s="342" t="n">
        <v>-1.7131795734688</v>
      </c>
      <c r="M543" s="342" t="n">
        <v>-1.75754044746161</v>
      </c>
      <c r="N543" s="342" t="n">
        <v>-1.84669511011107</v>
      </c>
      <c r="O543" s="342" t="n">
        <v>-1.94070303004166</v>
      </c>
      <c r="P543" s="342" t="n">
        <v>-2.03565993084307</v>
      </c>
      <c r="Q543" s="342" t="n">
        <v>-2.14248309314156</v>
      </c>
      <c r="R543" s="342" t="n">
        <v>-2.20326046836674</v>
      </c>
      <c r="S543" s="342" t="n">
        <v>-2.24776408472244</v>
      </c>
      <c r="T543" s="342" t="n">
        <v>-2.29511819013683</v>
      </c>
      <c r="U543" s="342" t="n">
        <v>-2.35575884717274</v>
      </c>
      <c r="V543" s="342" t="n">
        <v>-2.41543286592249</v>
      </c>
      <c r="W543" s="342" t="n">
        <v>-2.51660906749283</v>
      </c>
      <c r="X543" s="342" t="n">
        <v>-2.57797129920033</v>
      </c>
      <c r="Y543" s="342" t="n">
        <v>-2.61519897418894</v>
      </c>
      <c r="Z543" s="342" t="n">
        <v>-2.64418164567789</v>
      </c>
      <c r="AA543" s="342" t="n">
        <v>-2.67041877021299</v>
      </c>
      <c r="AB543" s="342" t="n">
        <v>-2.69872159574487</v>
      </c>
    </row>
    <row r="544" customFormat="false" ht="15" hidden="false" customHeight="false" outlineLevel="0" collapsed="false">
      <c r="A544" s="62" t="s">
        <v>365</v>
      </c>
      <c r="B544" s="62" t="s">
        <v>992</v>
      </c>
      <c r="C544" s="62" t="s">
        <v>993</v>
      </c>
      <c r="D544" s="62" t="s">
        <v>532</v>
      </c>
      <c r="E544" s="342" t="n">
        <v>-0.385688008420333</v>
      </c>
      <c r="F544" s="342" t="n">
        <v>-0.390292441835255</v>
      </c>
      <c r="G544" s="342" t="n">
        <v>-0.390087087619445</v>
      </c>
      <c r="H544" s="342" t="n">
        <v>-0.390452771478994</v>
      </c>
      <c r="I544" s="342" t="n">
        <v>-0.391477536168547</v>
      </c>
      <c r="J544" s="342" t="n">
        <v>-0.392997389062462</v>
      </c>
      <c r="K544" s="342" t="n">
        <v>-0.395897917082411</v>
      </c>
      <c r="L544" s="342" t="n">
        <v>-0.401234298038412</v>
      </c>
      <c r="M544" s="342" t="n">
        <v>-0.411623812606834</v>
      </c>
      <c r="N544" s="342" t="n">
        <v>-0.432504232289038</v>
      </c>
      <c r="O544" s="342" t="n">
        <v>-0.45452130647527</v>
      </c>
      <c r="P544" s="342" t="n">
        <v>-0.476760636214541</v>
      </c>
      <c r="Q544" s="342" t="n">
        <v>-0.501779097327929</v>
      </c>
      <c r="R544" s="342" t="n">
        <v>-0.516013429713597</v>
      </c>
      <c r="S544" s="342" t="n">
        <v>-0.526436375180134</v>
      </c>
      <c r="T544" s="342" t="n">
        <v>-0.537526917899314</v>
      </c>
      <c r="U544" s="342" t="n">
        <v>-0.551729230275199</v>
      </c>
      <c r="V544" s="342" t="n">
        <v>-0.56570515165261</v>
      </c>
      <c r="W544" s="342" t="n">
        <v>-0.589401069374226</v>
      </c>
      <c r="X544" s="342" t="n">
        <v>-0.603772377756906</v>
      </c>
      <c r="Y544" s="342" t="n">
        <v>-0.612491265299683</v>
      </c>
      <c r="Z544" s="342" t="n">
        <v>-0.619279136244583</v>
      </c>
      <c r="AA544" s="342" t="n">
        <v>-0.625423987845908</v>
      </c>
      <c r="AB544" s="342" t="n">
        <v>-0.632052635835094</v>
      </c>
    </row>
    <row r="545" customFormat="false" ht="15" hidden="false" customHeight="false" outlineLevel="0" collapsed="false">
      <c r="A545" s="62" t="s">
        <v>365</v>
      </c>
      <c r="B545" s="62" t="s">
        <v>994</v>
      </c>
      <c r="C545" s="62" t="s">
        <v>995</v>
      </c>
      <c r="D545" s="62" t="s">
        <v>698</v>
      </c>
      <c r="E545" s="342" t="n">
        <v>-0.420648270534525</v>
      </c>
      <c r="F545" s="342" t="n">
        <v>-0.425670067713834</v>
      </c>
      <c r="G545" s="342" t="n">
        <v>-0.4254460993927</v>
      </c>
      <c r="H545" s="342" t="n">
        <v>-0.425844930260456</v>
      </c>
      <c r="I545" s="342" t="n">
        <v>-0.426962583609677</v>
      </c>
      <c r="J545" s="342" t="n">
        <v>-0.4286202018849</v>
      </c>
      <c r="K545" s="342" t="n">
        <v>-0.431783645052931</v>
      </c>
      <c r="L545" s="342" t="n">
        <v>-0.437603736347055</v>
      </c>
      <c r="M545" s="342" t="n">
        <v>-0.448934996950151</v>
      </c>
      <c r="N545" s="342" t="n">
        <v>-0.471708099135329</v>
      </c>
      <c r="O545" s="342" t="n">
        <v>-0.495720886612444</v>
      </c>
      <c r="P545" s="342" t="n">
        <v>-0.519976075750904</v>
      </c>
      <c r="Q545" s="342" t="n">
        <v>-0.54726230754713</v>
      </c>
      <c r="R545" s="342" t="n">
        <v>-0.562786895217793</v>
      </c>
      <c r="S545" s="342" t="n">
        <v>-0.574154617025716</v>
      </c>
      <c r="T545" s="342" t="n">
        <v>-0.586250449699435</v>
      </c>
      <c r="U545" s="342" t="n">
        <v>-0.601740114942012</v>
      </c>
      <c r="V545" s="342" t="n">
        <v>-0.616982868224939</v>
      </c>
      <c r="W545" s="342" t="n">
        <v>-0.642826676149253</v>
      </c>
      <c r="X545" s="342" t="n">
        <v>-0.658500655854384</v>
      </c>
      <c r="Y545" s="342" t="n">
        <v>-0.668009857296439</v>
      </c>
      <c r="Z545" s="342" t="n">
        <v>-0.675413007281004</v>
      </c>
      <c r="AA545" s="342" t="n">
        <v>-0.682114852146172</v>
      </c>
      <c r="AB545" s="342" t="n">
        <v>-0.689344346586649</v>
      </c>
    </row>
    <row r="546" customFormat="false" ht="15" hidden="false" customHeight="false" outlineLevel="0" collapsed="false">
      <c r="A546" s="62" t="s">
        <v>365</v>
      </c>
      <c r="B546" s="62" t="s">
        <v>996</v>
      </c>
      <c r="C546" s="62" t="s">
        <v>997</v>
      </c>
      <c r="D546" s="62" t="s">
        <v>790</v>
      </c>
      <c r="E546" s="342" t="n">
        <v>-4.25127478908776</v>
      </c>
      <c r="F546" s="342" t="n">
        <v>-4.30202749922533</v>
      </c>
      <c r="G546" s="342" t="n">
        <v>-4.29976396709198</v>
      </c>
      <c r="H546" s="342" t="n">
        <v>-4.30379474466073</v>
      </c>
      <c r="I546" s="342" t="n">
        <v>-4.31509028974985</v>
      </c>
      <c r="J546" s="342" t="n">
        <v>-4.33184298143317</v>
      </c>
      <c r="K546" s="342" t="n">
        <v>-4.36381426749093</v>
      </c>
      <c r="L546" s="342" t="n">
        <v>-4.42263492389695</v>
      </c>
      <c r="M546" s="342" t="n">
        <v>-4.5371541217753</v>
      </c>
      <c r="N546" s="342" t="n">
        <v>-4.76731010236721</v>
      </c>
      <c r="O546" s="342" t="n">
        <v>-5.00999494185902</v>
      </c>
      <c r="P546" s="342" t="n">
        <v>-5.25512960973217</v>
      </c>
      <c r="Q546" s="342" t="n">
        <v>-5.53089746009583</v>
      </c>
      <c r="R546" s="342" t="n">
        <v>-5.68779644862942</v>
      </c>
      <c r="S546" s="342" t="n">
        <v>-5.80268414107132</v>
      </c>
      <c r="T546" s="342" t="n">
        <v>-5.92493047393622</v>
      </c>
      <c r="U546" s="342" t="n">
        <v>-6.08147651952794</v>
      </c>
      <c r="V546" s="342" t="n">
        <v>-6.23552715348311</v>
      </c>
      <c r="W546" s="342" t="n">
        <v>-6.49671717084143</v>
      </c>
      <c r="X546" s="342" t="n">
        <v>-6.6551259875006</v>
      </c>
      <c r="Y546" s="342" t="n">
        <v>-6.75123057460277</v>
      </c>
      <c r="Z546" s="342" t="n">
        <v>-6.82605038748166</v>
      </c>
      <c r="AA546" s="342" t="n">
        <v>-6.89378247177018</v>
      </c>
      <c r="AB546" s="342" t="n">
        <v>-6.9668472377648</v>
      </c>
    </row>
    <row r="547" customFormat="false" ht="15" hidden="false" customHeight="false" outlineLevel="0" collapsed="false">
      <c r="A547" s="62" t="s">
        <v>365</v>
      </c>
      <c r="B547" s="62" t="s">
        <v>998</v>
      </c>
      <c r="C547" s="62" t="s">
        <v>999</v>
      </c>
      <c r="D547" s="62" t="s">
        <v>551</v>
      </c>
      <c r="E547" s="342" t="n">
        <v>-3.67143292190984</v>
      </c>
      <c r="F547" s="342" t="n">
        <v>-3.71526334457589</v>
      </c>
      <c r="G547" s="342" t="n">
        <v>-3.71330854118009</v>
      </c>
      <c r="H547" s="342" t="n">
        <v>-3.71678955104207</v>
      </c>
      <c r="I547" s="342" t="n">
        <v>-3.72654446884168</v>
      </c>
      <c r="J547" s="342" t="n">
        <v>-3.74101221953487</v>
      </c>
      <c r="K547" s="342" t="n">
        <v>-3.76862286293283</v>
      </c>
      <c r="L547" s="342" t="n">
        <v>-3.81942082475165</v>
      </c>
      <c r="M547" s="342" t="n">
        <v>-3.9183204664216</v>
      </c>
      <c r="N547" s="342" t="n">
        <v>-4.11708490444113</v>
      </c>
      <c r="O547" s="342" t="n">
        <v>-4.32666935935467</v>
      </c>
      <c r="P547" s="342" t="n">
        <v>-4.53836950450666</v>
      </c>
      <c r="Q547" s="342" t="n">
        <v>-4.77652469673942</v>
      </c>
      <c r="R547" s="342" t="n">
        <v>-4.91202384475854</v>
      </c>
      <c r="S547" s="342" t="n">
        <v>-5.01124172110851</v>
      </c>
      <c r="T547" s="342" t="n">
        <v>-5.11681457474173</v>
      </c>
      <c r="U547" s="342" t="n">
        <v>-5.25200891857843</v>
      </c>
      <c r="V547" s="342" t="n">
        <v>-5.38504820613421</v>
      </c>
      <c r="W547" s="342" t="n">
        <v>-5.61061387200577</v>
      </c>
      <c r="X547" s="342" t="n">
        <v>-5.74741691896384</v>
      </c>
      <c r="Y547" s="342" t="n">
        <v>-5.83041356409701</v>
      </c>
      <c r="Z547" s="342" t="n">
        <v>-5.8950285179268</v>
      </c>
      <c r="AA547" s="342" t="n">
        <v>-5.9535224559721</v>
      </c>
      <c r="AB547" s="342" t="n">
        <v>-6.01662173809633</v>
      </c>
    </row>
    <row r="548" customFormat="false" ht="15" hidden="false" customHeight="false" outlineLevel="0" collapsed="false">
      <c r="A548" s="62" t="s">
        <v>365</v>
      </c>
      <c r="B548" s="62" t="s">
        <v>1000</v>
      </c>
      <c r="C548" s="62" t="s">
        <v>1002</v>
      </c>
      <c r="D548" s="62" t="s">
        <v>1001</v>
      </c>
      <c r="E548" s="342" t="n">
        <v>-6.42679953082337</v>
      </c>
      <c r="F548" s="342" t="n">
        <v>-6.50352416281784</v>
      </c>
      <c r="G548" s="342" t="n">
        <v>-6.50010230279365</v>
      </c>
      <c r="H548" s="342" t="n">
        <v>-6.50619576902975</v>
      </c>
      <c r="I548" s="342" t="n">
        <v>-6.52327163626503</v>
      </c>
      <c r="J548" s="342" t="n">
        <v>-6.54859726125797</v>
      </c>
      <c r="K548" s="342" t="n">
        <v>-6.59692936314027</v>
      </c>
      <c r="L548" s="342" t="n">
        <v>-6.68585058930125</v>
      </c>
      <c r="M548" s="342" t="n">
        <v>-6.8589732322045</v>
      </c>
      <c r="N548" s="342" t="n">
        <v>-7.2069080097637</v>
      </c>
      <c r="O548" s="342" t="n">
        <v>-7.57378309781667</v>
      </c>
      <c r="P548" s="342" t="n">
        <v>-7.94436167639255</v>
      </c>
      <c r="Q548" s="342" t="n">
        <v>-8.36124949928336</v>
      </c>
      <c r="R548" s="342" t="n">
        <v>-8.59843914143084</v>
      </c>
      <c r="S548" s="342" t="n">
        <v>-8.77211885034503</v>
      </c>
      <c r="T548" s="342" t="n">
        <v>-8.95692287118076</v>
      </c>
      <c r="U548" s="342" t="n">
        <v>-9.19357895724313</v>
      </c>
      <c r="V548" s="342" t="n">
        <v>-9.42646264299485</v>
      </c>
      <c r="W548" s="342" t="n">
        <v>-9.82131265017927</v>
      </c>
      <c r="X548" s="342" t="n">
        <v>-10.0607847518643</v>
      </c>
      <c r="Y548" s="342" t="n">
        <v>-10.2060693890474</v>
      </c>
      <c r="Z548" s="342" t="n">
        <v>-10.3191770948914</v>
      </c>
      <c r="AA548" s="342" t="n">
        <v>-10.4215700356264</v>
      </c>
      <c r="AB548" s="342" t="n">
        <v>-10.5320245762313</v>
      </c>
    </row>
    <row r="549" customFormat="false" ht="15" hidden="false" customHeight="false" outlineLevel="0" collapsed="false">
      <c r="A549" s="62" t="s">
        <v>365</v>
      </c>
      <c r="B549" s="62" t="s">
        <v>1003</v>
      </c>
      <c r="C549" s="62" t="s">
        <v>1004</v>
      </c>
      <c r="D549" s="62" t="s">
        <v>595</v>
      </c>
      <c r="E549" s="342" t="n">
        <v>-1.84706471042729</v>
      </c>
      <c r="F549" s="342" t="n">
        <v>-1.86911539980975</v>
      </c>
      <c r="G549" s="342" t="n">
        <v>-1.86813195589426</v>
      </c>
      <c r="H549" s="342" t="n">
        <v>-1.8698832204848</v>
      </c>
      <c r="I549" s="342" t="n">
        <v>-1.87479083143781</v>
      </c>
      <c r="J549" s="342" t="n">
        <v>-1.88206942601192</v>
      </c>
      <c r="K549" s="342" t="n">
        <v>-1.89596009108393</v>
      </c>
      <c r="L549" s="342" t="n">
        <v>-1.92151608642222</v>
      </c>
      <c r="M549" s="342" t="n">
        <v>-1.97127160201732</v>
      </c>
      <c r="N549" s="342" t="n">
        <v>-2.07126819380111</v>
      </c>
      <c r="O549" s="342" t="n">
        <v>-2.17670823826298</v>
      </c>
      <c r="P549" s="342" t="n">
        <v>-2.28321266735634</v>
      </c>
      <c r="Q549" s="342" t="n">
        <v>-2.403026391462</v>
      </c>
      <c r="R549" s="342" t="n">
        <v>-2.47119478781361</v>
      </c>
      <c r="S549" s="342" t="n">
        <v>-2.52111040439915</v>
      </c>
      <c r="T549" s="342" t="n">
        <v>-2.57422315260199</v>
      </c>
      <c r="U549" s="342" t="n">
        <v>-2.64223820472508</v>
      </c>
      <c r="V549" s="342" t="n">
        <v>-2.70916906751662</v>
      </c>
      <c r="W549" s="342" t="n">
        <v>-2.82264911472899</v>
      </c>
      <c r="X549" s="342" t="n">
        <v>-2.89147349084853</v>
      </c>
      <c r="Y549" s="342" t="n">
        <v>-2.93322835266134</v>
      </c>
      <c r="Z549" s="342" t="n">
        <v>-2.96573555176408</v>
      </c>
      <c r="AA549" s="342" t="n">
        <v>-2.99516332316435</v>
      </c>
      <c r="AB549" s="342" t="n">
        <v>-3.02690800153487</v>
      </c>
    </row>
    <row r="550" customFormat="false" ht="15" hidden="false" customHeight="false" outlineLevel="0" collapsed="false">
      <c r="A550" s="62" t="s">
        <v>365</v>
      </c>
      <c r="B550" s="62" t="s">
        <v>1005</v>
      </c>
      <c r="C550" s="62" t="s">
        <v>1006</v>
      </c>
      <c r="D550" s="62" t="s">
        <v>830</v>
      </c>
      <c r="E550" s="342" t="n">
        <v>-4.93525377580734</v>
      </c>
      <c r="F550" s="342" t="n">
        <v>-4.99417198664184</v>
      </c>
      <c r="G550" s="342" t="n">
        <v>-4.99154427941001</v>
      </c>
      <c r="H550" s="342" t="n">
        <v>-4.99622356061448</v>
      </c>
      <c r="I550" s="342" t="n">
        <v>-5.00933642306552</v>
      </c>
      <c r="J550" s="342" t="n">
        <v>-5.02878442136882</v>
      </c>
      <c r="K550" s="342" t="n">
        <v>-5.06589950285896</v>
      </c>
      <c r="L550" s="342" t="n">
        <v>-5.13418369548946</v>
      </c>
      <c r="M550" s="342" t="n">
        <v>-5.26712765507125</v>
      </c>
      <c r="N550" s="342" t="n">
        <v>-5.53431296502968</v>
      </c>
      <c r="O550" s="342" t="n">
        <v>-5.81604287660996</v>
      </c>
      <c r="P550" s="342" t="n">
        <v>-6.1006167644959</v>
      </c>
      <c r="Q550" s="342" t="n">
        <v>-6.42075234553314</v>
      </c>
      <c r="R550" s="342" t="n">
        <v>-6.60289449441712</v>
      </c>
      <c r="S550" s="342" t="n">
        <v>-6.73626623490613</v>
      </c>
      <c r="T550" s="342" t="n">
        <v>-6.87818053256543</v>
      </c>
      <c r="U550" s="342" t="n">
        <v>-7.05991295423277</v>
      </c>
      <c r="V550" s="342" t="n">
        <v>-7.23874848254166</v>
      </c>
      <c r="W550" s="342" t="n">
        <v>-7.54196083255949</v>
      </c>
      <c r="X550" s="342" t="n">
        <v>-7.72585572275691</v>
      </c>
      <c r="Y550" s="342" t="n">
        <v>-7.83742238214713</v>
      </c>
      <c r="Z550" s="342" t="n">
        <v>-7.92427980311731</v>
      </c>
      <c r="AA550" s="342" t="n">
        <v>-8.00290916520566</v>
      </c>
      <c r="AB550" s="342" t="n">
        <v>-8.08772917335451</v>
      </c>
    </row>
    <row r="551" customFormat="false" ht="15" hidden="false" customHeight="false" outlineLevel="0" collapsed="false">
      <c r="A551" s="62" t="s">
        <v>365</v>
      </c>
      <c r="B551" s="62" t="s">
        <v>1007</v>
      </c>
      <c r="C551" s="62" t="s">
        <v>1009</v>
      </c>
      <c r="D551" s="62" t="s">
        <v>1008</v>
      </c>
      <c r="E551" s="342" t="n">
        <v>-8.4538791334115</v>
      </c>
      <c r="F551" s="342" t="n">
        <v>-8.55480351456357</v>
      </c>
      <c r="G551" s="342" t="n">
        <v>-8.55030236419826</v>
      </c>
      <c r="H551" s="342" t="n">
        <v>-8.55831777323917</v>
      </c>
      <c r="I551" s="342" t="n">
        <v>-8.58077954709922</v>
      </c>
      <c r="J551" s="342" t="n">
        <v>-8.61409313835745</v>
      </c>
      <c r="K551" s="342" t="n">
        <v>-8.67766968927009</v>
      </c>
      <c r="L551" s="342" t="n">
        <v>-8.79463759759744</v>
      </c>
      <c r="M551" s="342" t="n">
        <v>-9.02236492771588</v>
      </c>
      <c r="N551" s="342" t="n">
        <v>-9.48004196302541</v>
      </c>
      <c r="O551" s="342" t="n">
        <v>-9.96263328030307</v>
      </c>
      <c r="P551" s="342" t="n">
        <v>-10.4500962076414</v>
      </c>
      <c r="Q551" s="342" t="n">
        <v>-10.9984747979502</v>
      </c>
      <c r="R551" s="342" t="n">
        <v>-11.3104765270838</v>
      </c>
      <c r="S551" s="342" t="n">
        <v>-11.5389366276431</v>
      </c>
      <c r="T551" s="342" t="n">
        <v>-11.782029764129</v>
      </c>
      <c r="U551" s="342" t="n">
        <v>-12.0933296480233</v>
      </c>
      <c r="V551" s="342" t="n">
        <v>-12.3996672772035</v>
      </c>
      <c r="W551" s="342" t="n">
        <v>-12.9190570948809</v>
      </c>
      <c r="X551" s="342" t="n">
        <v>-13.2340611950959</v>
      </c>
      <c r="Y551" s="342" t="n">
        <v>-13.4251701221438</v>
      </c>
      <c r="Z551" s="342" t="n">
        <v>-13.5739531781076</v>
      </c>
      <c r="AA551" s="342" t="n">
        <v>-13.7086419202936</v>
      </c>
      <c r="AB551" s="342" t="n">
        <v>-13.8539349750298</v>
      </c>
    </row>
    <row r="552" customFormat="false" ht="15" hidden="false" customHeight="false" outlineLevel="0" collapsed="false">
      <c r="A552" s="62" t="s">
        <v>365</v>
      </c>
      <c r="B552" s="62" t="s">
        <v>1010</v>
      </c>
      <c r="C552" s="62" t="s">
        <v>1012</v>
      </c>
      <c r="D552" s="62" t="s">
        <v>1011</v>
      </c>
      <c r="E552" s="342" t="n">
        <v>-3.93790944350049</v>
      </c>
      <c r="F552" s="342" t="n">
        <v>-3.98492112504292</v>
      </c>
      <c r="G552" s="342" t="n">
        <v>-3.98282443992944</v>
      </c>
      <c r="H552" s="342" t="n">
        <v>-3.986558105204</v>
      </c>
      <c r="I552" s="342" t="n">
        <v>-3.99702104535318</v>
      </c>
      <c r="J552" s="342" t="n">
        <v>-4.0125388808394</v>
      </c>
      <c r="K552" s="342" t="n">
        <v>-4.04215353421605</v>
      </c>
      <c r="L552" s="342" t="n">
        <v>-4.09663846634246</v>
      </c>
      <c r="M552" s="342" t="n">
        <v>-4.20271634960345</v>
      </c>
      <c r="N552" s="342" t="n">
        <v>-4.41590732276223</v>
      </c>
      <c r="O552" s="342" t="n">
        <v>-4.64070364119412</v>
      </c>
      <c r="P552" s="342" t="n">
        <v>-4.86776920892095</v>
      </c>
      <c r="Q552" s="342" t="n">
        <v>-5.12320995929266</v>
      </c>
      <c r="R552" s="342" t="n">
        <v>-5.26854378015223</v>
      </c>
      <c r="S552" s="342" t="n">
        <v>-5.37496299590611</v>
      </c>
      <c r="T552" s="342" t="n">
        <v>-5.48819843997988</v>
      </c>
      <c r="U552" s="342" t="n">
        <v>-5.63320533364402</v>
      </c>
      <c r="V552" s="342" t="n">
        <v>-5.77590075474134</v>
      </c>
      <c r="W552" s="342" t="n">
        <v>-6.01783821748628</v>
      </c>
      <c r="X552" s="342" t="n">
        <v>-6.164570575662</v>
      </c>
      <c r="Y552" s="342" t="n">
        <v>-6.25359120591738</v>
      </c>
      <c r="Z552" s="342" t="n">
        <v>-6.3228959820878</v>
      </c>
      <c r="AA552" s="342" t="n">
        <v>-6.38563547261247</v>
      </c>
      <c r="AB552" s="342" t="n">
        <v>-6.45331456800661</v>
      </c>
    </row>
    <row r="553" customFormat="false" ht="15" hidden="false" customHeight="false" outlineLevel="0" collapsed="false">
      <c r="A553" s="62" t="s">
        <v>365</v>
      </c>
      <c r="B553" s="62" t="s">
        <v>1013</v>
      </c>
      <c r="C553" s="62" t="s">
        <v>1014</v>
      </c>
      <c r="D553" s="62" t="s">
        <v>562</v>
      </c>
      <c r="E553" s="342" t="n">
        <v>-1.81513864342873</v>
      </c>
      <c r="F553" s="342" t="n">
        <v>-1.83680819197588</v>
      </c>
      <c r="G553" s="342" t="n">
        <v>-1.83584174665072</v>
      </c>
      <c r="H553" s="342" t="n">
        <v>-1.83756274105618</v>
      </c>
      <c r="I553" s="342" t="n">
        <v>-1.84238552514026</v>
      </c>
      <c r="J553" s="342" t="n">
        <v>-1.84953831096674</v>
      </c>
      <c r="K553" s="342" t="n">
        <v>-1.86318887925099</v>
      </c>
      <c r="L553" s="342" t="n">
        <v>-1.88830314538793</v>
      </c>
      <c r="M553" s="342" t="n">
        <v>-1.93719864892418</v>
      </c>
      <c r="N553" s="342" t="n">
        <v>-2.0354668237928</v>
      </c>
      <c r="O553" s="342" t="n">
        <v>-2.13908436257589</v>
      </c>
      <c r="P553" s="342" t="n">
        <v>-2.24374788835943</v>
      </c>
      <c r="Q553" s="342" t="n">
        <v>-2.36149066120846</v>
      </c>
      <c r="R553" s="342" t="n">
        <v>-2.42848078330859</v>
      </c>
      <c r="S553" s="342" t="n">
        <v>-2.47753362052837</v>
      </c>
      <c r="T553" s="342" t="n">
        <v>-2.52972832771833</v>
      </c>
      <c r="U553" s="342" t="n">
        <v>-2.59656775610787</v>
      </c>
      <c r="V553" s="342" t="n">
        <v>-2.66234173511635</v>
      </c>
      <c r="W553" s="342" t="n">
        <v>-2.77386030714605</v>
      </c>
      <c r="X553" s="342" t="n">
        <v>-2.8414950705624</v>
      </c>
      <c r="Y553" s="342" t="n">
        <v>-2.88252820968286</v>
      </c>
      <c r="Z553" s="342" t="n">
        <v>-2.91447352970761</v>
      </c>
      <c r="AA553" s="342" t="n">
        <v>-2.94339264919328</v>
      </c>
      <c r="AB553" s="342" t="n">
        <v>-2.97458862847233</v>
      </c>
    </row>
    <row r="554" customFormat="false" ht="15" hidden="false" customHeight="false" outlineLevel="0" collapsed="false">
      <c r="A554" s="62" t="s">
        <v>365</v>
      </c>
      <c r="B554" s="62" t="s">
        <v>1015</v>
      </c>
      <c r="C554" s="62" t="s">
        <v>1016</v>
      </c>
      <c r="D554" s="62" t="s">
        <v>910</v>
      </c>
      <c r="E554" s="342" t="n">
        <v>-0.927370212724314</v>
      </c>
      <c r="F554" s="342" t="n">
        <v>-0.938441374653771</v>
      </c>
      <c r="G554" s="342" t="n">
        <v>-0.93794760928217</v>
      </c>
      <c r="H554" s="342" t="n">
        <v>-0.938826880380093</v>
      </c>
      <c r="I554" s="342" t="n">
        <v>-0.941290882960924</v>
      </c>
      <c r="J554" s="342" t="n">
        <v>-0.944945303816039</v>
      </c>
      <c r="K554" s="342" t="n">
        <v>-0.951919498574882</v>
      </c>
      <c r="L554" s="342" t="n">
        <v>-0.964750596857177</v>
      </c>
      <c r="M554" s="342" t="n">
        <v>-0.989731737377678</v>
      </c>
      <c r="N554" s="342" t="n">
        <v>-1.03993780762022</v>
      </c>
      <c r="O554" s="342" t="n">
        <v>-1.09287691468575</v>
      </c>
      <c r="P554" s="342" t="n">
        <v>-1.14635042566065</v>
      </c>
      <c r="Q554" s="342" t="n">
        <v>-1.20650623838551</v>
      </c>
      <c r="R554" s="342" t="n">
        <v>-1.24073207783162</v>
      </c>
      <c r="S554" s="342" t="n">
        <v>-1.26579360150747</v>
      </c>
      <c r="T554" s="342" t="n">
        <v>-1.29246033403783</v>
      </c>
      <c r="U554" s="342" t="n">
        <v>-1.32660918274886</v>
      </c>
      <c r="V554" s="342" t="n">
        <v>-1.36021368404998</v>
      </c>
      <c r="W554" s="342" t="n">
        <v>-1.41718949812363</v>
      </c>
      <c r="X554" s="342" t="n">
        <v>-1.45174469045786</v>
      </c>
      <c r="Y554" s="342" t="n">
        <v>-1.47270888021419</v>
      </c>
      <c r="Z554" s="342" t="n">
        <v>-1.48903002368946</v>
      </c>
      <c r="AA554" s="342" t="n">
        <v>-1.5038050548345</v>
      </c>
      <c r="AB554" s="342" t="n">
        <v>-1.51974335356716</v>
      </c>
    </row>
    <row r="555" customFormat="false" ht="15" hidden="false" customHeight="false" outlineLevel="0" collapsed="false">
      <c r="A555" s="62" t="s">
        <v>365</v>
      </c>
      <c r="B555" s="62" t="s">
        <v>1019</v>
      </c>
      <c r="C555" s="62" t="s">
        <v>1020</v>
      </c>
      <c r="D555" s="62" t="s">
        <v>551</v>
      </c>
      <c r="E555" s="342" t="n">
        <v>-2.67021008442211</v>
      </c>
      <c r="F555" s="342" t="n">
        <v>-2.70208767529649</v>
      </c>
      <c r="G555" s="342" t="n">
        <v>-2.70066595907518</v>
      </c>
      <c r="H555" s="342" t="n">
        <v>-2.70319767566517</v>
      </c>
      <c r="I555" s="342" t="n">
        <v>-2.71029236605861</v>
      </c>
      <c r="J555" s="342" t="n">
        <v>-2.72081467018932</v>
      </c>
      <c r="K555" s="342" t="n">
        <v>-2.74089571756422</v>
      </c>
      <c r="L555" s="342" t="n">
        <v>-2.77784075586446</v>
      </c>
      <c r="M555" s="342" t="n">
        <v>-2.84976984353943</v>
      </c>
      <c r="N555" s="342" t="n">
        <v>-2.99432996982062</v>
      </c>
      <c r="O555" s="342" t="n">
        <v>-3.1467594263711</v>
      </c>
      <c r="P555" s="342" t="n">
        <v>-3.30072761113217</v>
      </c>
      <c r="Q555" s="342" t="n">
        <v>-3.47393638533104</v>
      </c>
      <c r="R555" s="342" t="n">
        <v>-3.57248406389875</v>
      </c>
      <c r="S555" s="342" t="n">
        <v>-3.64464460165599</v>
      </c>
      <c r="T555" s="342" t="n">
        <v>-3.72142707444211</v>
      </c>
      <c r="U555" s="342" t="n">
        <v>-3.81975307084403</v>
      </c>
      <c r="V555" s="342" t="n">
        <v>-3.91651170836014</v>
      </c>
      <c r="W555" s="342" t="n">
        <v>-4.0805641991779</v>
      </c>
      <c r="X555" s="342" t="n">
        <v>-4.18006019524722</v>
      </c>
      <c r="Y555" s="342" t="n">
        <v>-4.24042313351179</v>
      </c>
      <c r="Z555" s="342" t="n">
        <v>-4.28741718324403</v>
      </c>
      <c r="AA555" s="342" t="n">
        <v>-4.32995945667466</v>
      </c>
      <c r="AB555" s="342" t="n">
        <v>-4.37585116790339</v>
      </c>
    </row>
    <row r="556" customFormat="false" ht="15" hidden="false" customHeight="false" outlineLevel="0" collapsed="false">
      <c r="A556" s="62" t="s">
        <v>365</v>
      </c>
      <c r="B556" s="62" t="s">
        <v>1025</v>
      </c>
      <c r="C556" s="62" t="s">
        <v>1026</v>
      </c>
      <c r="D556" s="62" t="s">
        <v>483</v>
      </c>
      <c r="E556" s="342" t="n">
        <v>-10.231677735276</v>
      </c>
      <c r="F556" s="342" t="n">
        <v>-10.3538258908486</v>
      </c>
      <c r="G556" s="342" t="n">
        <v>-10.3483781763439</v>
      </c>
      <c r="H556" s="342" t="n">
        <v>-10.3580791764326</v>
      </c>
      <c r="I556" s="342" t="n">
        <v>-10.3852645226946</v>
      </c>
      <c r="J556" s="342" t="n">
        <v>-10.4255837565729</v>
      </c>
      <c r="K556" s="342" t="n">
        <v>-10.5025300637288</v>
      </c>
      <c r="L556" s="342" t="n">
        <v>-10.6440956012162</v>
      </c>
      <c r="M556" s="342" t="n">
        <v>-10.9197125832568</v>
      </c>
      <c r="N556" s="342" t="n">
        <v>-11.4736362741712</v>
      </c>
      <c r="O556" s="342" t="n">
        <v>-12.0577135667732</v>
      </c>
      <c r="P556" s="342" t="n">
        <v>-12.6476869389626</v>
      </c>
      <c r="Q556" s="342" t="n">
        <v>-13.3113861620552</v>
      </c>
      <c r="R556" s="342" t="n">
        <v>-13.6889999290568</v>
      </c>
      <c r="S556" s="342" t="n">
        <v>-13.9655037786392</v>
      </c>
      <c r="T556" s="342" t="n">
        <v>-14.2597179012838</v>
      </c>
      <c r="U556" s="342" t="n">
        <v>-14.6364822293244</v>
      </c>
      <c r="V556" s="342" t="n">
        <v>-15.0072407711129</v>
      </c>
      <c r="W556" s="342" t="n">
        <v>-15.6358550616172</v>
      </c>
      <c r="X556" s="342" t="n">
        <v>-16.0171025798071</v>
      </c>
      <c r="Y556" s="342" t="n">
        <v>-16.2484005346312</v>
      </c>
      <c r="Z556" s="342" t="n">
        <v>-16.4284717489304</v>
      </c>
      <c r="AA556" s="342" t="n">
        <v>-16.5914847022585</v>
      </c>
      <c r="AB556" s="342" t="n">
        <v>-16.7673319896132</v>
      </c>
    </row>
    <row r="557" customFormat="false" ht="15" hidden="false" customHeight="false" outlineLevel="0" collapsed="false">
      <c r="A557" s="62" t="s">
        <v>365</v>
      </c>
      <c r="B557" s="62" t="s">
        <v>1029</v>
      </c>
      <c r="C557" s="62" t="s">
        <v>1030</v>
      </c>
      <c r="D557" s="62" t="s">
        <v>498</v>
      </c>
      <c r="E557" s="342" t="n">
        <v>-6.99358598686912</v>
      </c>
      <c r="F557" s="342" t="n">
        <v>-7.07707704779155</v>
      </c>
      <c r="G557" s="342" t="n">
        <v>-7.07335341020189</v>
      </c>
      <c r="H557" s="342" t="n">
        <v>-7.07998426586743</v>
      </c>
      <c r="I557" s="342" t="n">
        <v>-7.09856607244744</v>
      </c>
      <c r="J557" s="342" t="n">
        <v>-7.12612519191428</v>
      </c>
      <c r="K557" s="342" t="n">
        <v>-7.17871975454515</v>
      </c>
      <c r="L557" s="342" t="n">
        <v>-7.27548304056832</v>
      </c>
      <c r="M557" s="342" t="n">
        <v>-7.46387355805857</v>
      </c>
      <c r="N557" s="342" t="n">
        <v>-7.84249308291104</v>
      </c>
      <c r="O557" s="342" t="n">
        <v>-8.24172328488529</v>
      </c>
      <c r="P557" s="342" t="n">
        <v>-8.6449835922486</v>
      </c>
      <c r="Q557" s="342" t="n">
        <v>-9.09863720666156</v>
      </c>
      <c r="R557" s="342" t="n">
        <v>-9.35674486189452</v>
      </c>
      <c r="S557" s="342" t="n">
        <v>-9.54574157365444</v>
      </c>
      <c r="T557" s="342" t="n">
        <v>-9.74684366253012</v>
      </c>
      <c r="U557" s="342" t="n">
        <v>-10.0043707067852</v>
      </c>
      <c r="V557" s="342" t="n">
        <v>-10.2577926586343</v>
      </c>
      <c r="W557" s="342" t="n">
        <v>-10.6874649183517</v>
      </c>
      <c r="X557" s="342" t="n">
        <v>-10.9480563257168</v>
      </c>
      <c r="Y557" s="342" t="n">
        <v>-11.1061537734181</v>
      </c>
      <c r="Z557" s="342" t="n">
        <v>-11.2292365711316</v>
      </c>
      <c r="AA557" s="342" t="n">
        <v>-11.3406596569217</v>
      </c>
      <c r="AB557" s="342" t="n">
        <v>-11.4608553038616</v>
      </c>
    </row>
    <row r="558" customFormat="false" ht="15" hidden="false" customHeight="false" outlineLevel="0" collapsed="false">
      <c r="A558" s="62" t="s">
        <v>365</v>
      </c>
      <c r="B558" s="62" t="s">
        <v>1031</v>
      </c>
      <c r="C558" s="62" t="s">
        <v>1032</v>
      </c>
      <c r="D558" s="62" t="s">
        <v>743</v>
      </c>
      <c r="E558" s="342" t="n">
        <v>-0.706344168128799</v>
      </c>
      <c r="F558" s="342" t="n">
        <v>-0.714776669578581</v>
      </c>
      <c r="G558" s="342" t="n">
        <v>-0.714400586450323</v>
      </c>
      <c r="H558" s="342" t="n">
        <v>-0.715070295271785</v>
      </c>
      <c r="I558" s="342" t="n">
        <v>-0.716947036436579</v>
      </c>
      <c r="J558" s="342" t="n">
        <v>-0.71973047591251</v>
      </c>
      <c r="K558" s="342" t="n">
        <v>-0.725042466450605</v>
      </c>
      <c r="L558" s="342" t="n">
        <v>-0.734815447421994</v>
      </c>
      <c r="M558" s="342" t="n">
        <v>-0.753842673741917</v>
      </c>
      <c r="N558" s="342" t="n">
        <v>-0.792082811751426</v>
      </c>
      <c r="O558" s="342" t="n">
        <v>-0.832404604524812</v>
      </c>
      <c r="P558" s="342" t="n">
        <v>-0.8731334333229</v>
      </c>
      <c r="Q558" s="342" t="n">
        <v>-0.918951928368615</v>
      </c>
      <c r="R558" s="342" t="n">
        <v>-0.945020505685818</v>
      </c>
      <c r="S558" s="342" t="n">
        <v>-0.964108956932114</v>
      </c>
      <c r="T558" s="342" t="n">
        <v>-0.984420037391061</v>
      </c>
      <c r="U558" s="342" t="n">
        <v>-1.01042997366504</v>
      </c>
      <c r="V558" s="342" t="n">
        <v>-1.03602530031155</v>
      </c>
      <c r="W558" s="342" t="n">
        <v>-1.07942170602215</v>
      </c>
      <c r="X558" s="342" t="n">
        <v>-1.10574113945765</v>
      </c>
      <c r="Y558" s="342" t="n">
        <v>-1.12170880045295</v>
      </c>
      <c r="Z558" s="342" t="n">
        <v>-1.13414002193577</v>
      </c>
      <c r="AA558" s="342" t="n">
        <v>-1.14539362587952</v>
      </c>
      <c r="AB558" s="342" t="n">
        <v>-1.15753324844366</v>
      </c>
    </row>
    <row r="559" customFormat="false" ht="15" hidden="false" customHeight="false" outlineLevel="0" collapsed="false">
      <c r="A559" s="62" t="s">
        <v>365</v>
      </c>
      <c r="B559" s="62" t="s">
        <v>1035</v>
      </c>
      <c r="C559" s="62" t="s">
        <v>1037</v>
      </c>
      <c r="D559" s="62" t="s">
        <v>1036</v>
      </c>
      <c r="E559" s="342" t="n">
        <v>-6.0727808786071</v>
      </c>
      <c r="F559" s="342" t="n">
        <v>-6.1452791533486</v>
      </c>
      <c r="G559" s="342" t="n">
        <v>-6.14204578563199</v>
      </c>
      <c r="H559" s="342" t="n">
        <v>-6.14780359479743</v>
      </c>
      <c r="I559" s="342" t="n">
        <v>-6.16393884213705</v>
      </c>
      <c r="J559" s="342" t="n">
        <v>-6.18786941138203</v>
      </c>
      <c r="K559" s="342" t="n">
        <v>-6.23353915146432</v>
      </c>
      <c r="L559" s="342" t="n">
        <v>-6.31756217401898</v>
      </c>
      <c r="M559" s="342" t="n">
        <v>-6.48114839923645</v>
      </c>
      <c r="N559" s="342" t="n">
        <v>-6.80991727619148</v>
      </c>
      <c r="O559" s="342" t="n">
        <v>-7.15658314135189</v>
      </c>
      <c r="P559" s="342" t="n">
        <v>-7.50674849118173</v>
      </c>
      <c r="Q559" s="342" t="n">
        <v>-7.900672152132</v>
      </c>
      <c r="R559" s="342" t="n">
        <v>-8.12479626188969</v>
      </c>
      <c r="S559" s="342" t="n">
        <v>-8.28890886727556</v>
      </c>
      <c r="T559" s="342" t="n">
        <v>-8.46353300463015</v>
      </c>
      <c r="U559" s="342" t="n">
        <v>-8.68715294910684</v>
      </c>
      <c r="V559" s="342" t="n">
        <v>-8.90720829500487</v>
      </c>
      <c r="W559" s="342" t="n">
        <v>-9.28030808784067</v>
      </c>
      <c r="X559" s="342" t="n">
        <v>-9.50658892842048</v>
      </c>
      <c r="Y559" s="342" t="n">
        <v>-9.64387059753267</v>
      </c>
      <c r="Z559" s="342" t="n">
        <v>-9.75074779355822</v>
      </c>
      <c r="AA559" s="342" t="n">
        <v>-9.84750044464333</v>
      </c>
      <c r="AB559" s="342" t="n">
        <v>-9.95187062437647</v>
      </c>
    </row>
    <row r="560" customFormat="false" ht="15" hidden="false" customHeight="false" outlineLevel="0" collapsed="false">
      <c r="A560" s="62" t="s">
        <v>365</v>
      </c>
      <c r="B560" s="62" t="s">
        <v>1044</v>
      </c>
      <c r="C560" s="62" t="s">
        <v>1045</v>
      </c>
      <c r="D560" s="62" t="s">
        <v>395</v>
      </c>
      <c r="E560" s="342" t="n">
        <v>-15.7194346648092</v>
      </c>
      <c r="F560" s="342" t="n">
        <v>-15.9070969427493</v>
      </c>
      <c r="G560" s="342" t="n">
        <v>-15.898727348393</v>
      </c>
      <c r="H560" s="342" t="n">
        <v>-15.913631476633</v>
      </c>
      <c r="I560" s="342" t="n">
        <v>-15.9553976742657</v>
      </c>
      <c r="J560" s="342" t="n">
        <v>-16.0173421157428</v>
      </c>
      <c r="K560" s="342" t="n">
        <v>-16.1355585489936</v>
      </c>
      <c r="L560" s="342" t="n">
        <v>-16.3530527151408</v>
      </c>
      <c r="M560" s="342" t="n">
        <v>-16.7764967732703</v>
      </c>
      <c r="N560" s="342" t="n">
        <v>-17.6275172504496</v>
      </c>
      <c r="O560" s="342" t="n">
        <v>-18.5248642034914</v>
      </c>
      <c r="P560" s="342" t="n">
        <v>-19.4312695964344</v>
      </c>
      <c r="Q560" s="342" t="n">
        <v>-20.4509436757419</v>
      </c>
      <c r="R560" s="342" t="n">
        <v>-21.0310904603156</v>
      </c>
      <c r="S560" s="342" t="n">
        <v>-21.4558970570961</v>
      </c>
      <c r="T560" s="342" t="n">
        <v>-21.9079128259697</v>
      </c>
      <c r="U560" s="342" t="n">
        <v>-22.4867545752797</v>
      </c>
      <c r="V560" s="342" t="n">
        <v>-23.0563693368911</v>
      </c>
      <c r="W560" s="342" t="n">
        <v>-24.022140691757</v>
      </c>
      <c r="X560" s="342" t="n">
        <v>-24.6078701887529</v>
      </c>
      <c r="Y560" s="342" t="n">
        <v>-24.9632247242486</v>
      </c>
      <c r="Z560" s="342" t="n">
        <v>-25.2398770740806</v>
      </c>
      <c r="AA560" s="342" t="n">
        <v>-25.490321970378</v>
      </c>
      <c r="AB560" s="342" t="n">
        <v>-25.7604848914623</v>
      </c>
    </row>
    <row r="561" customFormat="false" ht="15" hidden="false" customHeight="false" outlineLevel="0" collapsed="false">
      <c r="A561" s="62" t="s">
        <v>365</v>
      </c>
      <c r="B561" s="62" t="s">
        <v>1046</v>
      </c>
      <c r="C561" s="62" t="s">
        <v>1047</v>
      </c>
      <c r="D561" s="62" t="s">
        <v>943</v>
      </c>
      <c r="E561" s="342" t="n">
        <v>-0.0217259691363871</v>
      </c>
      <c r="F561" s="342" t="n">
        <v>-0.0219853388240081</v>
      </c>
      <c r="G561" s="342" t="n">
        <v>-0.0219737711339132</v>
      </c>
      <c r="H561" s="342" t="n">
        <v>-0.0219943702608572</v>
      </c>
      <c r="I561" s="342" t="n">
        <v>-0.02205209569056</v>
      </c>
      <c r="J561" s="342" t="n">
        <v>-0.0221377096488479</v>
      </c>
      <c r="K561" s="342" t="n">
        <v>-0.0223010976227151</v>
      </c>
      <c r="L561" s="342" t="n">
        <v>-0.0226016982258422</v>
      </c>
      <c r="M561" s="342" t="n">
        <v>-0.0231869439890696</v>
      </c>
      <c r="N561" s="342" t="n">
        <v>-0.0243631468879577</v>
      </c>
      <c r="O561" s="342" t="n">
        <v>-0.0256033780172655</v>
      </c>
      <c r="P561" s="342" t="n">
        <v>-0.0268561288961644</v>
      </c>
      <c r="Q561" s="342" t="n">
        <v>-0.02826542942437</v>
      </c>
      <c r="R561" s="342" t="n">
        <v>-0.0290672554063463</v>
      </c>
      <c r="S561" s="342" t="n">
        <v>-0.0296543843462469</v>
      </c>
      <c r="T561" s="342" t="n">
        <v>-0.0302791193226066</v>
      </c>
      <c r="U561" s="342" t="n">
        <v>-0.0310791416038478</v>
      </c>
      <c r="V561" s="342" t="n">
        <v>-0.0318664111841021</v>
      </c>
      <c r="W561" s="342" t="n">
        <v>-0.033201212281981</v>
      </c>
      <c r="X561" s="342" t="n">
        <v>-0.0340107541799789</v>
      </c>
      <c r="Y561" s="342" t="n">
        <v>-0.0345018928141144</v>
      </c>
      <c r="Z561" s="342" t="n">
        <v>-0.0348842564640881</v>
      </c>
      <c r="AA561" s="342" t="n">
        <v>-0.0352303985616474</v>
      </c>
      <c r="AB561" s="342" t="n">
        <v>-0.0356037931149778</v>
      </c>
    </row>
    <row r="562" customFormat="false" ht="15" hidden="false" customHeight="false" outlineLevel="0" collapsed="false">
      <c r="A562" s="62" t="s">
        <v>365</v>
      </c>
      <c r="B562" s="62" t="s">
        <v>1048</v>
      </c>
      <c r="C562" s="62" t="s">
        <v>1050</v>
      </c>
      <c r="D562" s="62" t="s">
        <v>1049</v>
      </c>
      <c r="E562" s="342" t="n">
        <v>-6.60235890467127</v>
      </c>
      <c r="F562" s="342" t="n">
        <v>-6.68117940542391</v>
      </c>
      <c r="G562" s="342" t="n">
        <v>-6.67766407125285</v>
      </c>
      <c r="H562" s="342" t="n">
        <v>-6.68392399127545</v>
      </c>
      <c r="I562" s="342" t="n">
        <v>-6.70146631596678</v>
      </c>
      <c r="J562" s="342" t="n">
        <v>-6.72748375511151</v>
      </c>
      <c r="K562" s="342" t="n">
        <v>-6.77713613367313</v>
      </c>
      <c r="L562" s="342" t="n">
        <v>-6.8684864000915</v>
      </c>
      <c r="M562" s="342" t="n">
        <v>-7.04633819358381</v>
      </c>
      <c r="N562" s="342" t="n">
        <v>-7.40377742377068</v>
      </c>
      <c r="O562" s="342" t="n">
        <v>-7.78067435246611</v>
      </c>
      <c r="P562" s="342" t="n">
        <v>-8.16137593906554</v>
      </c>
      <c r="Q562" s="342" t="n">
        <v>-8.58965178873398</v>
      </c>
      <c r="R562" s="342" t="n">
        <v>-8.83332068464672</v>
      </c>
      <c r="S562" s="342" t="n">
        <v>-9.0117447613914</v>
      </c>
      <c r="T562" s="342" t="n">
        <v>-9.20159703027453</v>
      </c>
      <c r="U562" s="342" t="n">
        <v>-9.44471779507584</v>
      </c>
      <c r="V562" s="342" t="n">
        <v>-9.68396310979295</v>
      </c>
      <c r="W562" s="342" t="n">
        <v>-10.0895991419176</v>
      </c>
      <c r="X562" s="342" t="n">
        <v>-10.3356128467791</v>
      </c>
      <c r="Y562" s="342" t="n">
        <v>-10.4848661902851</v>
      </c>
      <c r="Z562" s="342" t="n">
        <v>-10.6010636327733</v>
      </c>
      <c r="AA562" s="342" t="n">
        <v>-10.7062536174297</v>
      </c>
      <c r="AB562" s="342" t="n">
        <v>-10.8197254187869</v>
      </c>
    </row>
    <row r="563" customFormat="false" ht="15" hidden="false" customHeight="false" outlineLevel="0" collapsed="false">
      <c r="A563" s="62" t="s">
        <v>365</v>
      </c>
      <c r="B563" s="62" t="s">
        <v>1051</v>
      </c>
      <c r="C563" s="62" t="s">
        <v>1052</v>
      </c>
      <c r="D563" s="62" t="s">
        <v>946</v>
      </c>
      <c r="E563" s="342" t="n">
        <v>-2.76478315353524</v>
      </c>
      <c r="F563" s="342" t="n">
        <v>-2.79778977976999</v>
      </c>
      <c r="G563" s="342" t="n">
        <v>-2.79631770943338</v>
      </c>
      <c r="H563" s="342" t="n">
        <v>-2.79893909395228</v>
      </c>
      <c r="I563" s="342" t="n">
        <v>-2.80628506294318</v>
      </c>
      <c r="J563" s="342" t="n">
        <v>-2.81718004434059</v>
      </c>
      <c r="K563" s="342" t="n">
        <v>-2.83797231900518</v>
      </c>
      <c r="L563" s="342" t="n">
        <v>-2.87622587069953</v>
      </c>
      <c r="M563" s="342" t="n">
        <v>-2.95070253117397</v>
      </c>
      <c r="N563" s="342" t="n">
        <v>-3.1003826646387</v>
      </c>
      <c r="O563" s="342" t="n">
        <v>-3.25821084304006</v>
      </c>
      <c r="P563" s="342" t="n">
        <v>-3.41763224807903</v>
      </c>
      <c r="Q563" s="342" t="n">
        <v>-3.59697570264215</v>
      </c>
      <c r="R563" s="342" t="n">
        <v>-3.69901372695849</v>
      </c>
      <c r="S563" s="342" t="n">
        <v>-3.77373003497679</v>
      </c>
      <c r="T563" s="342" t="n">
        <v>-3.85323197697166</v>
      </c>
      <c r="U563" s="342" t="n">
        <v>-3.95504046761911</v>
      </c>
      <c r="V563" s="342" t="n">
        <v>-4.0552260869171</v>
      </c>
      <c r="W563" s="342" t="n">
        <v>-4.22508896233448</v>
      </c>
      <c r="X563" s="342" t="n">
        <v>-4.3281088915084</v>
      </c>
      <c r="Y563" s="342" t="n">
        <v>-4.39060975456237</v>
      </c>
      <c r="Z563" s="342" t="n">
        <v>-4.43926823195112</v>
      </c>
      <c r="AA563" s="342" t="n">
        <v>-4.48331726074489</v>
      </c>
      <c r="AB563" s="342" t="n">
        <v>-4.53083435718321</v>
      </c>
    </row>
    <row r="564" customFormat="false" ht="15" hidden="false" customHeight="false" outlineLevel="0" collapsed="false">
      <c r="A564" s="62" t="s">
        <v>365</v>
      </c>
      <c r="B564" s="62" t="s">
        <v>1053</v>
      </c>
      <c r="C564" s="62" t="s">
        <v>1055</v>
      </c>
      <c r="D564" s="62" t="s">
        <v>1054</v>
      </c>
      <c r="E564" s="342" t="n">
        <v>-4.25168370723009</v>
      </c>
      <c r="F564" s="342" t="n">
        <v>-4.30244129912783</v>
      </c>
      <c r="G564" s="342" t="n">
        <v>-4.3001775492717</v>
      </c>
      <c r="H564" s="342" t="n">
        <v>-4.30420871454959</v>
      </c>
      <c r="I564" s="342" t="n">
        <v>-4.31550534612536</v>
      </c>
      <c r="J564" s="342" t="n">
        <v>-4.33225964920288</v>
      </c>
      <c r="K564" s="342" t="n">
        <v>-4.36423401048856</v>
      </c>
      <c r="L564" s="342" t="n">
        <v>-4.42306032468777</v>
      </c>
      <c r="M564" s="342" t="n">
        <v>-4.53759053784506</v>
      </c>
      <c r="N564" s="342" t="n">
        <v>-4.76776865649219</v>
      </c>
      <c r="O564" s="342" t="n">
        <v>-5.01047683915485</v>
      </c>
      <c r="P564" s="342" t="n">
        <v>-5.25563508584093</v>
      </c>
      <c r="Q564" s="342" t="n">
        <v>-5.53142946153704</v>
      </c>
      <c r="R564" s="342" t="n">
        <v>-5.68834354174221</v>
      </c>
      <c r="S564" s="342" t="n">
        <v>-5.80324228490751</v>
      </c>
      <c r="T564" s="342" t="n">
        <v>-5.92550037630269</v>
      </c>
      <c r="U564" s="342" t="n">
        <v>-6.0820614796174</v>
      </c>
      <c r="V564" s="342" t="n">
        <v>-6.23612693126896</v>
      </c>
      <c r="W564" s="342" t="n">
        <v>-6.49734207175904</v>
      </c>
      <c r="X564" s="342" t="n">
        <v>-6.65576612531591</v>
      </c>
      <c r="Y564" s="342" t="n">
        <v>-6.7518799564475</v>
      </c>
      <c r="Z564" s="342" t="n">
        <v>-6.82670696603335</v>
      </c>
      <c r="AA564" s="342" t="n">
        <v>-6.8944455652802</v>
      </c>
      <c r="AB564" s="342" t="n">
        <v>-6.96751735916877</v>
      </c>
    </row>
    <row r="565" customFormat="false" ht="15" hidden="false" customHeight="false" outlineLevel="0" collapsed="false">
      <c r="A565" s="62" t="s">
        <v>365</v>
      </c>
      <c r="B565" s="62" t="s">
        <v>1056</v>
      </c>
      <c r="C565" s="62" t="s">
        <v>1058</v>
      </c>
      <c r="D565" s="62" t="s">
        <v>1057</v>
      </c>
      <c r="E565" s="342" t="n">
        <v>-4.28877738575365</v>
      </c>
      <c r="F565" s="342" t="n">
        <v>-4.33997781063854</v>
      </c>
      <c r="G565" s="342" t="n">
        <v>-4.33769431076919</v>
      </c>
      <c r="H565" s="342" t="n">
        <v>-4.34176064581962</v>
      </c>
      <c r="I565" s="342" t="n">
        <v>-4.35315583449627</v>
      </c>
      <c r="J565" s="342" t="n">
        <v>-4.37005630995516</v>
      </c>
      <c r="K565" s="342" t="n">
        <v>-4.40230963053324</v>
      </c>
      <c r="L565" s="342" t="n">
        <v>-4.46164917302926</v>
      </c>
      <c r="M565" s="342" t="n">
        <v>-4.57717860136826</v>
      </c>
      <c r="N565" s="342" t="n">
        <v>-4.80936490164981</v>
      </c>
      <c r="O565" s="342" t="n">
        <v>-5.05419058408967</v>
      </c>
      <c r="P565" s="342" t="n">
        <v>-5.30148770605815</v>
      </c>
      <c r="Q565" s="342" t="n">
        <v>-5.57968824096438</v>
      </c>
      <c r="R565" s="342" t="n">
        <v>-5.73797131304377</v>
      </c>
      <c r="S565" s="342" t="n">
        <v>-5.85387248661904</v>
      </c>
      <c r="T565" s="342" t="n">
        <v>-5.97719721482246</v>
      </c>
      <c r="U565" s="342" t="n">
        <v>-6.1351242304758</v>
      </c>
      <c r="V565" s="342" t="n">
        <v>-6.29053382123287</v>
      </c>
      <c r="W565" s="342" t="n">
        <v>-6.5540279248618</v>
      </c>
      <c r="X565" s="342" t="n">
        <v>-6.7138341440071</v>
      </c>
      <c r="Y565" s="342" t="n">
        <v>-6.81078651718442</v>
      </c>
      <c r="Z565" s="342" t="n">
        <v>-6.88626635262224</v>
      </c>
      <c r="AA565" s="342" t="n">
        <v>-6.95459593511175</v>
      </c>
      <c r="AB565" s="342" t="n">
        <v>-7.02830524152908</v>
      </c>
    </row>
    <row r="566" customFormat="false" ht="15" hidden="false" customHeight="false" outlineLevel="0" collapsed="false">
      <c r="A566" s="62" t="s">
        <v>365</v>
      </c>
      <c r="B566" s="62" t="s">
        <v>1059</v>
      </c>
      <c r="C566" s="62" t="s">
        <v>1060</v>
      </c>
      <c r="D566" s="62" t="s">
        <v>1057</v>
      </c>
      <c r="E566" s="342" t="n">
        <v>-4.19702969508786</v>
      </c>
      <c r="F566" s="342" t="n">
        <v>-4.24713481463937</v>
      </c>
      <c r="G566" s="342" t="n">
        <v>-4.24490016455186</v>
      </c>
      <c r="H566" s="342" t="n">
        <v>-4.24887951051034</v>
      </c>
      <c r="I566" s="342" t="n">
        <v>-4.26003092755892</v>
      </c>
      <c r="J566" s="342" t="n">
        <v>-4.27656985951599</v>
      </c>
      <c r="K566" s="342" t="n">
        <v>-4.30813320077989</v>
      </c>
      <c r="L566" s="342" t="n">
        <v>-4.36620332183024</v>
      </c>
      <c r="M566" s="342" t="n">
        <v>-4.47926128632286</v>
      </c>
      <c r="N566" s="342" t="n">
        <v>-4.706480540069</v>
      </c>
      <c r="O566" s="342" t="n">
        <v>-4.94606878793038</v>
      </c>
      <c r="P566" s="342" t="n">
        <v>-5.18807560503849</v>
      </c>
      <c r="Q566" s="342" t="n">
        <v>-5.46032473367578</v>
      </c>
      <c r="R566" s="342" t="n">
        <v>-5.61522173438131</v>
      </c>
      <c r="S566" s="342" t="n">
        <v>-5.72864349154847</v>
      </c>
      <c r="T566" s="342" t="n">
        <v>-5.84932999491601</v>
      </c>
      <c r="U566" s="342" t="n">
        <v>-6.00387855613428</v>
      </c>
      <c r="V566" s="342" t="n">
        <v>-6.15596354648037</v>
      </c>
      <c r="W566" s="342" t="n">
        <v>-6.41382085124156</v>
      </c>
      <c r="X566" s="342" t="n">
        <v>-6.57020841508213</v>
      </c>
      <c r="Y566" s="342" t="n">
        <v>-6.66508673415417</v>
      </c>
      <c r="Z566" s="342" t="n">
        <v>-6.73895186685263</v>
      </c>
      <c r="AA566" s="342" t="n">
        <v>-6.80581970842307</v>
      </c>
      <c r="AB566" s="342" t="n">
        <v>-6.87795218815155</v>
      </c>
    </row>
    <row r="567" customFormat="false" ht="15" hidden="false" customHeight="false" outlineLevel="0" collapsed="false">
      <c r="A567" s="62" t="s">
        <v>365</v>
      </c>
      <c r="B567" s="62" t="s">
        <v>1063</v>
      </c>
      <c r="C567" s="62" t="s">
        <v>1064</v>
      </c>
      <c r="D567" s="62" t="s">
        <v>979</v>
      </c>
      <c r="E567" s="342" t="n">
        <v>-1.9957766493785</v>
      </c>
      <c r="F567" s="342" t="n">
        <v>-2.01960269657856</v>
      </c>
      <c r="G567" s="342" t="n">
        <v>-2.0185400730595</v>
      </c>
      <c r="H567" s="342" t="n">
        <v>-2.02043233647451</v>
      </c>
      <c r="I567" s="342" t="n">
        <v>-2.02573507183021</v>
      </c>
      <c r="J567" s="342" t="n">
        <v>-2.03359968480738</v>
      </c>
      <c r="K567" s="342" t="n">
        <v>-2.04860872311478</v>
      </c>
      <c r="L567" s="342" t="n">
        <v>-2.07622229748489</v>
      </c>
      <c r="M567" s="342" t="n">
        <v>-2.12998375783975</v>
      </c>
      <c r="N567" s="342" t="n">
        <v>-2.23803133287752</v>
      </c>
      <c r="O567" s="342" t="n">
        <v>-2.35196062699399</v>
      </c>
      <c r="P567" s="342" t="n">
        <v>-2.46704000209112</v>
      </c>
      <c r="Q567" s="342" t="n">
        <v>-2.59650023783448</v>
      </c>
      <c r="R567" s="342" t="n">
        <v>-2.67015704741785</v>
      </c>
      <c r="S567" s="342" t="n">
        <v>-2.7240914989064</v>
      </c>
      <c r="T567" s="342" t="n">
        <v>-2.78148049131643</v>
      </c>
      <c r="U567" s="342" t="n">
        <v>-2.85497161053235</v>
      </c>
      <c r="V567" s="342" t="n">
        <v>-2.92729124954013</v>
      </c>
      <c r="W567" s="342" t="n">
        <v>-3.04990786774428</v>
      </c>
      <c r="X567" s="342" t="n">
        <v>-3.12427347171689</v>
      </c>
      <c r="Y567" s="342" t="n">
        <v>-3.16939012503909</v>
      </c>
      <c r="Z567" s="342" t="n">
        <v>-3.20451456249908</v>
      </c>
      <c r="AA567" s="342" t="n">
        <v>-3.23631163959787</v>
      </c>
      <c r="AB567" s="342" t="n">
        <v>-3.27061216381678</v>
      </c>
    </row>
    <row r="568" customFormat="false" ht="15" hidden="false" customHeight="false" outlineLevel="0" collapsed="false">
      <c r="A568" s="62" t="s">
        <v>365</v>
      </c>
      <c r="B568" s="62" t="s">
        <v>1071</v>
      </c>
      <c r="C568" s="62" t="s">
        <v>1072</v>
      </c>
      <c r="D568" s="62" t="s">
        <v>642</v>
      </c>
      <c r="E568" s="342" t="n">
        <v>-9.42607326999776</v>
      </c>
      <c r="F568" s="342" t="n">
        <v>-9.53860393153853</v>
      </c>
      <c r="G568" s="342" t="n">
        <v>-9.53358514992679</v>
      </c>
      <c r="H568" s="342" t="n">
        <v>-9.54252232914551</v>
      </c>
      <c r="I568" s="342" t="n">
        <v>-9.5675672017818</v>
      </c>
      <c r="J568" s="342" t="n">
        <v>-9.6047118482963</v>
      </c>
      <c r="K568" s="342" t="n">
        <v>-9.67559968779566</v>
      </c>
      <c r="L568" s="342" t="n">
        <v>-9.80601887841012</v>
      </c>
      <c r="M568" s="342" t="n">
        <v>-10.0599347985933</v>
      </c>
      <c r="N568" s="342" t="n">
        <v>-10.5702445866494</v>
      </c>
      <c r="O568" s="342" t="n">
        <v>-11.1083337933126</v>
      </c>
      <c r="P568" s="342" t="n">
        <v>-11.6518548440618</v>
      </c>
      <c r="Q568" s="342" t="n">
        <v>-12.2632968448729</v>
      </c>
      <c r="R568" s="342" t="n">
        <v>-12.6111787003819</v>
      </c>
      <c r="S568" s="342" t="n">
        <v>-12.8659116594364</v>
      </c>
      <c r="T568" s="342" t="n">
        <v>-13.1369604501499</v>
      </c>
      <c r="U568" s="342" t="n">
        <v>-13.4840597483801</v>
      </c>
      <c r="V568" s="342" t="n">
        <v>-13.8256261337566</v>
      </c>
      <c r="W568" s="342" t="n">
        <v>-14.4047456598176</v>
      </c>
      <c r="X568" s="342" t="n">
        <v>-14.7559751583849</v>
      </c>
      <c r="Y568" s="342" t="n">
        <v>-14.9690615676504</v>
      </c>
      <c r="Z568" s="342" t="n">
        <v>-15.1349546404892</v>
      </c>
      <c r="AA568" s="342" t="n">
        <v>-15.2851325567397</v>
      </c>
      <c r="AB568" s="342" t="n">
        <v>-15.4471342790203</v>
      </c>
    </row>
    <row r="569" customFormat="false" ht="15" hidden="false" customHeight="false" outlineLevel="0" collapsed="false">
      <c r="A569" s="62" t="s">
        <v>365</v>
      </c>
      <c r="B569" s="62" t="s">
        <v>1073</v>
      </c>
      <c r="C569" s="62" t="s">
        <v>1074</v>
      </c>
      <c r="D569" s="62" t="s">
        <v>764</v>
      </c>
      <c r="E569" s="342" t="n">
        <v>-12.2677516222314</v>
      </c>
      <c r="F569" s="342" t="n">
        <v>-12.4142069028265</v>
      </c>
      <c r="G569" s="342" t="n">
        <v>-12.4076751090991</v>
      </c>
      <c r="H569" s="342" t="n">
        <v>-12.4193065797782</v>
      </c>
      <c r="I569" s="342" t="n">
        <v>-12.4519017302838</v>
      </c>
      <c r="J569" s="342" t="n">
        <v>-12.5002443735545</v>
      </c>
      <c r="K569" s="342" t="n">
        <v>-12.5925027703551</v>
      </c>
      <c r="L569" s="342" t="n">
        <v>-12.7622394349664</v>
      </c>
      <c r="M569" s="342" t="n">
        <v>-13.0927033887797</v>
      </c>
      <c r="N569" s="342" t="n">
        <v>-13.7568562709975</v>
      </c>
      <c r="O569" s="342" t="n">
        <v>-14.4571632332782</v>
      </c>
      <c r="P569" s="342" t="n">
        <v>-15.1645395777067</v>
      </c>
      <c r="Q569" s="342" t="n">
        <v>-15.9603130013259</v>
      </c>
      <c r="R569" s="342" t="n">
        <v>-16.4130708014215</v>
      </c>
      <c r="S569" s="342" t="n">
        <v>-16.7445981068185</v>
      </c>
      <c r="T569" s="342" t="n">
        <v>-17.0973599777201</v>
      </c>
      <c r="U569" s="342" t="n">
        <v>-17.5490993029905</v>
      </c>
      <c r="V569" s="342" t="n">
        <v>-17.9936377081438</v>
      </c>
      <c r="W569" s="342" t="n">
        <v>-18.7473444004006</v>
      </c>
      <c r="X569" s="342" t="n">
        <v>-19.2044590575228</v>
      </c>
      <c r="Y569" s="342" t="n">
        <v>-19.4817846275737</v>
      </c>
      <c r="Z569" s="342" t="n">
        <v>-19.6976894858473</v>
      </c>
      <c r="AA569" s="342" t="n">
        <v>-19.8931415392032</v>
      </c>
      <c r="AB569" s="342" t="n">
        <v>-20.1039819214479</v>
      </c>
    </row>
    <row r="570" customFormat="false" ht="15" hidden="false" customHeight="false" outlineLevel="0" collapsed="false">
      <c r="A570" s="62" t="s">
        <v>365</v>
      </c>
      <c r="B570" s="62" t="s">
        <v>1077</v>
      </c>
      <c r="C570" s="62" t="s">
        <v>1079</v>
      </c>
      <c r="D570" s="62" t="s">
        <v>1078</v>
      </c>
      <c r="E570" s="342" t="n">
        <v>-1.25336399458136</v>
      </c>
      <c r="F570" s="342" t="n">
        <v>-1.26832694632401</v>
      </c>
      <c r="G570" s="342" t="n">
        <v>-1.26765961009728</v>
      </c>
      <c r="H570" s="342" t="n">
        <v>-1.2688479669374</v>
      </c>
      <c r="I570" s="342" t="n">
        <v>-1.27217812793998</v>
      </c>
      <c r="J570" s="342" t="n">
        <v>-1.27711716895942</v>
      </c>
      <c r="K570" s="342" t="n">
        <v>-1.28654296728892</v>
      </c>
      <c r="L570" s="342" t="n">
        <v>-1.30388451694979</v>
      </c>
      <c r="M570" s="342" t="n">
        <v>-1.33764715202515</v>
      </c>
      <c r="N570" s="342" t="n">
        <v>-1.40550190936803</v>
      </c>
      <c r="O570" s="342" t="n">
        <v>-1.47705043420829</v>
      </c>
      <c r="P570" s="342" t="n">
        <v>-1.54932121927363</v>
      </c>
      <c r="Q570" s="342" t="n">
        <v>-1.63062330197976</v>
      </c>
      <c r="R570" s="342" t="n">
        <v>-1.67688037844986</v>
      </c>
      <c r="S570" s="342" t="n">
        <v>-1.71075165336647</v>
      </c>
      <c r="T570" s="342" t="n">
        <v>-1.74679240812449</v>
      </c>
      <c r="U570" s="342" t="n">
        <v>-1.79294542969401</v>
      </c>
      <c r="V570" s="342" t="n">
        <v>-1.83836275214926</v>
      </c>
      <c r="W570" s="342" t="n">
        <v>-1.91536698728863</v>
      </c>
      <c r="X570" s="342" t="n">
        <v>-1.96206919240943</v>
      </c>
      <c r="Y570" s="342" t="n">
        <v>-1.99040281824259</v>
      </c>
      <c r="Z570" s="342" t="n">
        <v>-2.01246125111181</v>
      </c>
      <c r="AA570" s="342" t="n">
        <v>-2.03243007456756</v>
      </c>
      <c r="AB570" s="342" t="n">
        <v>-2.05397108320931</v>
      </c>
    </row>
    <row r="571" customFormat="false" ht="15" hidden="false" customHeight="false" outlineLevel="0" collapsed="false">
      <c r="A571" s="62" t="s">
        <v>365</v>
      </c>
      <c r="B571" s="62" t="s">
        <v>1084</v>
      </c>
      <c r="C571" s="62" t="s">
        <v>1085</v>
      </c>
      <c r="D571" s="62" t="s">
        <v>562</v>
      </c>
      <c r="E571" s="342" t="n">
        <v>-0.324408621923551</v>
      </c>
      <c r="F571" s="342" t="n">
        <v>-0.32828148772768</v>
      </c>
      <c r="G571" s="342" t="n">
        <v>-0.328108760868916</v>
      </c>
      <c r="H571" s="342" t="n">
        <v>-0.328416343667307</v>
      </c>
      <c r="I571" s="342" t="n">
        <v>-0.329278290353427</v>
      </c>
      <c r="J571" s="342" t="n">
        <v>-0.330556663992422</v>
      </c>
      <c r="K571" s="342" t="n">
        <v>-0.332996346526646</v>
      </c>
      <c r="L571" s="342" t="n">
        <v>-0.337484865625504</v>
      </c>
      <c r="M571" s="342" t="n">
        <v>-0.346223659754471</v>
      </c>
      <c r="N571" s="342" t="n">
        <v>-0.363786529292553</v>
      </c>
      <c r="O571" s="342" t="n">
        <v>-0.382305457907415</v>
      </c>
      <c r="P571" s="342" t="n">
        <v>-0.401011329377906</v>
      </c>
      <c r="Q571" s="342" t="n">
        <v>-0.422054774637414</v>
      </c>
      <c r="R571" s="342" t="n">
        <v>-0.43402750921153</v>
      </c>
      <c r="S571" s="342" t="n">
        <v>-0.442794422626942</v>
      </c>
      <c r="T571" s="342" t="n">
        <v>-0.452122863235322</v>
      </c>
      <c r="U571" s="342" t="n">
        <v>-0.464068665244721</v>
      </c>
      <c r="V571" s="342" t="n">
        <v>-0.475824046006304</v>
      </c>
      <c r="W571" s="342" t="n">
        <v>-0.495755077942629</v>
      </c>
      <c r="X571" s="342" t="n">
        <v>-0.507843025314285</v>
      </c>
      <c r="Y571" s="342" t="n">
        <v>-0.515176627165282</v>
      </c>
      <c r="Z571" s="342" t="n">
        <v>-0.52088601872259</v>
      </c>
      <c r="AA571" s="342" t="n">
        <v>-0.52605455597651</v>
      </c>
      <c r="AB571" s="342" t="n">
        <v>-0.53163002244796</v>
      </c>
    </row>
    <row r="572" customFormat="false" ht="15" hidden="false" customHeight="false" outlineLevel="0" collapsed="false">
      <c r="A572" s="62" t="s">
        <v>365</v>
      </c>
      <c r="B572" s="62" t="s">
        <v>1086</v>
      </c>
      <c r="C572" s="62" t="s">
        <v>1087</v>
      </c>
      <c r="D572" s="62" t="s">
        <v>925</v>
      </c>
      <c r="E572" s="342" t="n">
        <v>-3.73985185053865</v>
      </c>
      <c r="F572" s="342" t="n">
        <v>-3.78449907433491</v>
      </c>
      <c r="G572" s="342" t="n">
        <v>-3.78250784223216</v>
      </c>
      <c r="H572" s="342" t="n">
        <v>-3.78605372239692</v>
      </c>
      <c r="I572" s="342" t="n">
        <v>-3.79599042780887</v>
      </c>
      <c r="J572" s="342" t="n">
        <v>-3.81072779203529</v>
      </c>
      <c r="K572" s="342" t="n">
        <v>-3.83885297313017</v>
      </c>
      <c r="L572" s="342" t="n">
        <v>-3.89059757954202</v>
      </c>
      <c r="M572" s="342" t="n">
        <v>-3.99134026387916</v>
      </c>
      <c r="N572" s="342" t="n">
        <v>-4.19380877335745</v>
      </c>
      <c r="O572" s="342" t="n">
        <v>-4.40729893597897</v>
      </c>
      <c r="P572" s="342" t="n">
        <v>-4.62294421575005</v>
      </c>
      <c r="Q572" s="342" t="n">
        <v>-4.86553754520239</v>
      </c>
      <c r="R572" s="342" t="n">
        <v>-5.00356178539527</v>
      </c>
      <c r="S572" s="342" t="n">
        <v>-5.10462863486965</v>
      </c>
      <c r="T572" s="342" t="n">
        <v>-5.2121688897033</v>
      </c>
      <c r="U572" s="342" t="n">
        <v>-5.34988264554036</v>
      </c>
      <c r="V572" s="342" t="n">
        <v>-5.48540118458016</v>
      </c>
      <c r="W572" s="342" t="n">
        <v>-5.71517037575713</v>
      </c>
      <c r="X572" s="342" t="n">
        <v>-5.85452281367647</v>
      </c>
      <c r="Y572" s="342" t="n">
        <v>-5.93906614144298</v>
      </c>
      <c r="Z572" s="342" t="n">
        <v>-6.00488522619616</v>
      </c>
      <c r="AA572" s="342" t="n">
        <v>-6.06446922707455</v>
      </c>
      <c r="AB572" s="342" t="n">
        <v>-6.12874439484671</v>
      </c>
    </row>
    <row r="573" customFormat="false" ht="15" hidden="false" customHeight="false" outlineLevel="0" collapsed="false">
      <c r="A573" s="62" t="s">
        <v>365</v>
      </c>
      <c r="B573" s="62" t="s">
        <v>1088</v>
      </c>
      <c r="C573" s="62" t="s">
        <v>1089</v>
      </c>
      <c r="D573" s="62" t="s">
        <v>562</v>
      </c>
      <c r="E573" s="342" t="n">
        <v>-2.57823939241315</v>
      </c>
      <c r="F573" s="342" t="n">
        <v>-2.60901901571209</v>
      </c>
      <c r="G573" s="342" t="n">
        <v>-2.60764626800658</v>
      </c>
      <c r="H573" s="342" t="n">
        <v>-2.6100907840695</v>
      </c>
      <c r="I573" s="342" t="n">
        <v>-2.61694111032512</v>
      </c>
      <c r="J573" s="342" t="n">
        <v>-2.62710099218873</v>
      </c>
      <c r="K573" s="342" t="n">
        <v>-2.64649038319018</v>
      </c>
      <c r="L573" s="342" t="n">
        <v>-2.6821629145972</v>
      </c>
      <c r="M573" s="342" t="n">
        <v>-2.75161453130177</v>
      </c>
      <c r="N573" s="342" t="n">
        <v>-2.89119553817638</v>
      </c>
      <c r="O573" s="342" t="n">
        <v>-3.0383748300738</v>
      </c>
      <c r="P573" s="342" t="n">
        <v>-3.18703985139373</v>
      </c>
      <c r="Q573" s="342" t="n">
        <v>-3.35428275387411</v>
      </c>
      <c r="R573" s="342" t="n">
        <v>-3.44943613090479</v>
      </c>
      <c r="S573" s="342" t="n">
        <v>-3.51911122580044</v>
      </c>
      <c r="T573" s="342" t="n">
        <v>-3.59324906129847</v>
      </c>
      <c r="U573" s="342" t="n">
        <v>-3.68818839161583</v>
      </c>
      <c r="V573" s="342" t="n">
        <v>-3.78161434796872</v>
      </c>
      <c r="W573" s="342" t="n">
        <v>-3.94001633915188</v>
      </c>
      <c r="X573" s="342" t="n">
        <v>-4.03608537055502</v>
      </c>
      <c r="Y573" s="342" t="n">
        <v>-4.09436921353182</v>
      </c>
      <c r="Z573" s="342" t="n">
        <v>-4.13974463583867</v>
      </c>
      <c r="AA573" s="342" t="n">
        <v>-4.18082161545221</v>
      </c>
      <c r="AB573" s="342" t="n">
        <v>-4.22513266736735</v>
      </c>
    </row>
    <row r="574" customFormat="false" ht="15" hidden="false" customHeight="false" outlineLevel="0" collapsed="false">
      <c r="A574" s="62" t="s">
        <v>365</v>
      </c>
      <c r="B574" s="62" t="s">
        <v>1092</v>
      </c>
      <c r="C574" s="62" t="s">
        <v>1094</v>
      </c>
      <c r="D574" s="62" t="s">
        <v>1093</v>
      </c>
      <c r="E574" s="342" t="n">
        <v>-3.13627288733138</v>
      </c>
      <c r="F574" s="342" t="n">
        <v>-3.17371444466651</v>
      </c>
      <c r="G574" s="342" t="n">
        <v>-3.17204457978795</v>
      </c>
      <c r="H574" s="342" t="n">
        <v>-3.1750181863015</v>
      </c>
      <c r="I574" s="342" t="n">
        <v>-3.18335119547361</v>
      </c>
      <c r="J574" s="342" t="n">
        <v>-3.19571007964903</v>
      </c>
      <c r="K574" s="342" t="n">
        <v>-3.21929610563198</v>
      </c>
      <c r="L574" s="342" t="n">
        <v>-3.26268959089309</v>
      </c>
      <c r="M574" s="342" t="n">
        <v>-3.34717329829933</v>
      </c>
      <c r="N574" s="342" t="n">
        <v>-3.51696518369812</v>
      </c>
      <c r="O574" s="342" t="n">
        <v>-3.69599992504634</v>
      </c>
      <c r="P574" s="342" t="n">
        <v>-3.87684196672497</v>
      </c>
      <c r="Q574" s="342" t="n">
        <v>-4.08028288155674</v>
      </c>
      <c r="R574" s="342" t="n">
        <v>-4.1960312319223</v>
      </c>
      <c r="S574" s="342" t="n">
        <v>-4.28078678708389</v>
      </c>
      <c r="T574" s="342" t="n">
        <v>-4.37097099731748</v>
      </c>
      <c r="U574" s="342" t="n">
        <v>-4.48645897275216</v>
      </c>
      <c r="V574" s="342" t="n">
        <v>-4.60010601993668</v>
      </c>
      <c r="W574" s="342" t="n">
        <v>-4.79279249882183</v>
      </c>
      <c r="X574" s="342" t="n">
        <v>-4.90965468756522</v>
      </c>
      <c r="Y574" s="342" t="n">
        <v>-4.98055347106668</v>
      </c>
      <c r="Z574" s="342" t="n">
        <v>-5.03574993852852</v>
      </c>
      <c r="AA574" s="342" t="n">
        <v>-5.08571760942615</v>
      </c>
      <c r="AB574" s="342" t="n">
        <v>-5.13961933443258</v>
      </c>
    </row>
    <row r="575" customFormat="false" ht="15" hidden="false" customHeight="false" outlineLevel="0" collapsed="false">
      <c r="A575" s="62" t="s">
        <v>365</v>
      </c>
      <c r="B575" s="62" t="s">
        <v>1097</v>
      </c>
      <c r="C575" s="62" t="s">
        <v>1098</v>
      </c>
      <c r="D575" s="62" t="s">
        <v>430</v>
      </c>
      <c r="E575" s="342" t="n">
        <v>-4.78621131580844</v>
      </c>
      <c r="F575" s="342" t="n">
        <v>-4.84335022298797</v>
      </c>
      <c r="G575" s="342" t="n">
        <v>-4.84080187134104</v>
      </c>
      <c r="H575" s="342" t="n">
        <v>-4.84533984034285</v>
      </c>
      <c r="I575" s="342" t="n">
        <v>-4.85805670020392</v>
      </c>
      <c r="J575" s="342" t="n">
        <v>-4.87691737764373</v>
      </c>
      <c r="K575" s="342" t="n">
        <v>-4.91291160024806</v>
      </c>
      <c r="L575" s="342" t="n">
        <v>-4.9791336407561</v>
      </c>
      <c r="M575" s="342" t="n">
        <v>-5.10806275212983</v>
      </c>
      <c r="N575" s="342" t="n">
        <v>-5.36717918504956</v>
      </c>
      <c r="O575" s="342" t="n">
        <v>-5.64040097911763</v>
      </c>
      <c r="P575" s="342" t="n">
        <v>-5.91638086267701</v>
      </c>
      <c r="Q575" s="342" t="n">
        <v>-6.22684849213597</v>
      </c>
      <c r="R575" s="342" t="n">
        <v>-6.40349002946635</v>
      </c>
      <c r="S575" s="342" t="n">
        <v>-6.53283400295496</v>
      </c>
      <c r="T575" s="342" t="n">
        <v>-6.67046255220233</v>
      </c>
      <c r="U575" s="342" t="n">
        <v>-6.84670673589503</v>
      </c>
      <c r="V575" s="342" t="n">
        <v>-7.02014151111499</v>
      </c>
      <c r="W575" s="342" t="n">
        <v>-7.31419698357361</v>
      </c>
      <c r="X575" s="342" t="n">
        <v>-7.49253833021251</v>
      </c>
      <c r="Y575" s="342" t="n">
        <v>-7.60073572631361</v>
      </c>
      <c r="Z575" s="342" t="n">
        <v>-7.68497009196006</v>
      </c>
      <c r="AA575" s="342" t="n">
        <v>-7.76122488242835</v>
      </c>
      <c r="AB575" s="342" t="n">
        <v>-7.8434833642108</v>
      </c>
    </row>
    <row r="576" customFormat="false" ht="15" hidden="false" customHeight="false" outlineLevel="0" collapsed="false">
      <c r="A576" s="62" t="s">
        <v>365</v>
      </c>
      <c r="B576" s="62" t="s">
        <v>1101</v>
      </c>
      <c r="C576" s="62" t="s">
        <v>1103</v>
      </c>
      <c r="D576" s="62" t="s">
        <v>1102</v>
      </c>
      <c r="E576" s="342" t="n">
        <v>-1.47474396430463</v>
      </c>
      <c r="F576" s="342" t="n">
        <v>-1.49234980176769</v>
      </c>
      <c r="G576" s="342" t="n">
        <v>-1.49156459485511</v>
      </c>
      <c r="H576" s="342" t="n">
        <v>-1.49296284954008</v>
      </c>
      <c r="I576" s="342" t="n">
        <v>-1.4968812123301</v>
      </c>
      <c r="J576" s="342" t="n">
        <v>-1.50269262941593</v>
      </c>
      <c r="K576" s="342" t="n">
        <v>-1.51378329362464</v>
      </c>
      <c r="L576" s="342" t="n">
        <v>-1.53418785750601</v>
      </c>
      <c r="M576" s="342" t="n">
        <v>-1.57391394068031</v>
      </c>
      <c r="N576" s="342" t="n">
        <v>-1.6537537910936</v>
      </c>
      <c r="O576" s="342" t="n">
        <v>-1.73793983411002</v>
      </c>
      <c r="P576" s="342" t="n">
        <v>-1.82297570918817</v>
      </c>
      <c r="Q576" s="342" t="n">
        <v>-1.91863806766873</v>
      </c>
      <c r="R576" s="342" t="n">
        <v>-1.97306546834848</v>
      </c>
      <c r="S576" s="342" t="n">
        <v>-2.01291938027073</v>
      </c>
      <c r="T576" s="342" t="n">
        <v>-2.05532596429433</v>
      </c>
      <c r="U576" s="342" t="n">
        <v>-2.10963093099861</v>
      </c>
      <c r="V576" s="342" t="n">
        <v>-2.16307025305933</v>
      </c>
      <c r="W576" s="342" t="n">
        <v>-2.25367564103014</v>
      </c>
      <c r="X576" s="342" t="n">
        <v>-2.30862679282592</v>
      </c>
      <c r="Y576" s="342" t="n">
        <v>-2.34196494827396</v>
      </c>
      <c r="Z576" s="342" t="n">
        <v>-2.36791953199947</v>
      </c>
      <c r="AA576" s="342" t="n">
        <v>-2.39141542145612</v>
      </c>
      <c r="AB576" s="342" t="n">
        <v>-2.41676118901988</v>
      </c>
    </row>
    <row r="577" customFormat="false" ht="15" hidden="false" customHeight="false" outlineLevel="0" collapsed="false">
      <c r="A577" s="62" t="s">
        <v>365</v>
      </c>
      <c r="B577" s="62" t="s">
        <v>1106</v>
      </c>
      <c r="C577" s="62" t="s">
        <v>1107</v>
      </c>
      <c r="D577" s="62" t="s">
        <v>743</v>
      </c>
      <c r="E577" s="342" t="n">
        <v>-2.68035381857758</v>
      </c>
      <c r="F577" s="342" t="n">
        <v>-2.71235250771656</v>
      </c>
      <c r="G577" s="342" t="n">
        <v>-2.71092539060509</v>
      </c>
      <c r="H577" s="342" t="n">
        <v>-2.71346672481288</v>
      </c>
      <c r="I577" s="342" t="n">
        <v>-2.72058836688839</v>
      </c>
      <c r="J577" s="342" t="n">
        <v>-2.73115064370007</v>
      </c>
      <c r="K577" s="342" t="n">
        <v>-2.75130797601124</v>
      </c>
      <c r="L577" s="342" t="n">
        <v>-2.78839336306121</v>
      </c>
      <c r="M577" s="342" t="n">
        <v>-2.86059569872805</v>
      </c>
      <c r="N577" s="342" t="n">
        <v>-3.00570498760099</v>
      </c>
      <c r="O577" s="342" t="n">
        <v>-3.1587135011679</v>
      </c>
      <c r="P577" s="342" t="n">
        <v>-3.31326658834684</v>
      </c>
      <c r="Q577" s="342" t="n">
        <v>-3.48713335712416</v>
      </c>
      <c r="R577" s="342" t="n">
        <v>-3.5860554037833</v>
      </c>
      <c r="S577" s="342" t="n">
        <v>-3.65849006877711</v>
      </c>
      <c r="T577" s="342" t="n">
        <v>-3.73556422684909</v>
      </c>
      <c r="U577" s="342" t="n">
        <v>-3.8342637492046</v>
      </c>
      <c r="V577" s="342" t="n">
        <v>-3.93138995850913</v>
      </c>
      <c r="W577" s="342" t="n">
        <v>-4.09606566053567</v>
      </c>
      <c r="X577" s="342" t="n">
        <v>-4.1959396272147</v>
      </c>
      <c r="Y577" s="342" t="n">
        <v>-4.25653187537596</v>
      </c>
      <c r="Z577" s="342" t="n">
        <v>-4.30370444856976</v>
      </c>
      <c r="AA577" s="342" t="n">
        <v>-4.34640833382059</v>
      </c>
      <c r="AB577" s="342" t="n">
        <v>-4.39247438088954</v>
      </c>
    </row>
    <row r="578" customFormat="false" ht="15" hidden="false" customHeight="false" outlineLevel="0" collapsed="false">
      <c r="A578" s="62" t="s">
        <v>365</v>
      </c>
      <c r="B578" s="62" t="s">
        <v>1108</v>
      </c>
      <c r="C578" s="62" t="s">
        <v>1109</v>
      </c>
      <c r="D578" s="62" t="s">
        <v>743</v>
      </c>
      <c r="E578" s="342" t="n">
        <v>-0.332860495606233</v>
      </c>
      <c r="F578" s="342" t="n">
        <v>-0.336834261849976</v>
      </c>
      <c r="G578" s="342" t="n">
        <v>-0.336657034908621</v>
      </c>
      <c r="H578" s="342" t="n">
        <v>-0.336972631214618</v>
      </c>
      <c r="I578" s="342" t="n">
        <v>-0.337857034346158</v>
      </c>
      <c r="J578" s="342" t="n">
        <v>-0.339168713673677</v>
      </c>
      <c r="K578" s="342" t="n">
        <v>-0.341671957677022</v>
      </c>
      <c r="L578" s="342" t="n">
        <v>-0.346277416936782</v>
      </c>
      <c r="M578" s="342" t="n">
        <v>-0.355243884373811</v>
      </c>
      <c r="N578" s="342" t="n">
        <v>-0.373264322375891</v>
      </c>
      <c r="O578" s="342" t="n">
        <v>-0.392265727826489</v>
      </c>
      <c r="P578" s="342" t="n">
        <v>-0.411458946587122</v>
      </c>
      <c r="Q578" s="342" t="n">
        <v>-0.433050640349174</v>
      </c>
      <c r="R578" s="342" t="n">
        <v>-0.44533530263858</v>
      </c>
      <c r="S578" s="342" t="n">
        <v>-0.454330621958664</v>
      </c>
      <c r="T578" s="342" t="n">
        <v>-0.463902098036357</v>
      </c>
      <c r="U578" s="342" t="n">
        <v>-0.476159126082299</v>
      </c>
      <c r="V578" s="342" t="n">
        <v>-0.488220771802871</v>
      </c>
      <c r="W578" s="342" t="n">
        <v>-0.508671070345898</v>
      </c>
      <c r="X578" s="342" t="n">
        <v>-0.521073947091695</v>
      </c>
      <c r="Y578" s="342" t="n">
        <v>-0.528598612534393</v>
      </c>
      <c r="Z578" s="342" t="n">
        <v>-0.53445675185297</v>
      </c>
      <c r="AA578" s="342" t="n">
        <v>-0.539759945897869</v>
      </c>
      <c r="AB578" s="342" t="n">
        <v>-0.545480670957268</v>
      </c>
    </row>
    <row r="579" customFormat="false" ht="15" hidden="false" customHeight="false" outlineLevel="0" collapsed="false">
      <c r="A579" s="62" t="s">
        <v>365</v>
      </c>
      <c r="B579" s="62" t="s">
        <v>1110</v>
      </c>
      <c r="C579" s="62" t="s">
        <v>1111</v>
      </c>
      <c r="D579" s="62" t="s">
        <v>387</v>
      </c>
      <c r="E579" s="342" t="n">
        <v>-3.26184226351216</v>
      </c>
      <c r="F579" s="342" t="n">
        <v>-3.30078289735202</v>
      </c>
      <c r="G579" s="342" t="n">
        <v>-3.29904617480556</v>
      </c>
      <c r="H579" s="342" t="n">
        <v>-3.30213883789624</v>
      </c>
      <c r="I579" s="342" t="n">
        <v>-3.31080548218272</v>
      </c>
      <c r="J579" s="342" t="n">
        <v>-3.32365918853464</v>
      </c>
      <c r="K579" s="342" t="n">
        <v>-3.34818954642864</v>
      </c>
      <c r="L579" s="342" t="n">
        <v>-3.39332041012278</v>
      </c>
      <c r="M579" s="342" t="n">
        <v>-3.4811866568735</v>
      </c>
      <c r="N579" s="342" t="n">
        <v>-3.65777663092594</v>
      </c>
      <c r="O579" s="342" t="n">
        <v>-3.84397952427923</v>
      </c>
      <c r="P579" s="342" t="n">
        <v>-4.03206207824</v>
      </c>
      <c r="Q579" s="342" t="n">
        <v>-4.24364831386583</v>
      </c>
      <c r="R579" s="342" t="n">
        <v>-4.36403097019631</v>
      </c>
      <c r="S579" s="342" t="n">
        <v>-4.4521799488806</v>
      </c>
      <c r="T579" s="342" t="n">
        <v>-4.54597493388642</v>
      </c>
      <c r="U579" s="342" t="n">
        <v>-4.66608679045412</v>
      </c>
      <c r="V579" s="342" t="n">
        <v>-4.78428401210764</v>
      </c>
      <c r="W579" s="342" t="n">
        <v>-4.9846852281414</v>
      </c>
      <c r="X579" s="342" t="n">
        <v>-5.10622631845579</v>
      </c>
      <c r="Y579" s="342" t="n">
        <v>-5.17996373122711</v>
      </c>
      <c r="Z579" s="342" t="n">
        <v>-5.23737014222243</v>
      </c>
      <c r="AA579" s="342" t="n">
        <v>-5.28933840729321</v>
      </c>
      <c r="AB579" s="342" t="n">
        <v>-5.34539823723096</v>
      </c>
    </row>
    <row r="580" customFormat="false" ht="15" hidden="false" customHeight="false" outlineLevel="0" collapsed="false">
      <c r="A580" s="62" t="s">
        <v>365</v>
      </c>
      <c r="B580" s="62" t="s">
        <v>1112</v>
      </c>
      <c r="C580" s="62" t="s">
        <v>1113</v>
      </c>
      <c r="D580" s="62" t="s">
        <v>387</v>
      </c>
      <c r="E580" s="342" t="n">
        <v>-1.66117520501076</v>
      </c>
      <c r="F580" s="342" t="n">
        <v>-1.68100670211464</v>
      </c>
      <c r="G580" s="342" t="n">
        <v>-1.6801222324809</v>
      </c>
      <c r="H580" s="342" t="n">
        <v>-1.68169724893744</v>
      </c>
      <c r="I580" s="342" t="n">
        <v>-1.68611095549842</v>
      </c>
      <c r="J580" s="342" t="n">
        <v>-1.69265702871697</v>
      </c>
      <c r="K580" s="342" t="n">
        <v>-1.70514973039031</v>
      </c>
      <c r="L580" s="342" t="n">
        <v>-1.72813375772605</v>
      </c>
      <c r="M580" s="342" t="n">
        <v>-1.77288185363872</v>
      </c>
      <c r="N580" s="342" t="n">
        <v>-1.8628147389995</v>
      </c>
      <c r="O580" s="342" t="n">
        <v>-1.95764324527028</v>
      </c>
      <c r="P580" s="342" t="n">
        <v>-2.05342901597714</v>
      </c>
      <c r="Q580" s="342" t="n">
        <v>-2.1611846276678</v>
      </c>
      <c r="R580" s="342" t="n">
        <v>-2.22249252291661</v>
      </c>
      <c r="S580" s="342" t="n">
        <v>-2.2673846071769</v>
      </c>
      <c r="T580" s="342" t="n">
        <v>-2.31515206214827</v>
      </c>
      <c r="U580" s="342" t="n">
        <v>-2.37632204580751</v>
      </c>
      <c r="V580" s="342" t="n">
        <v>-2.43651695348541</v>
      </c>
      <c r="W580" s="342" t="n">
        <v>-2.5385763126559</v>
      </c>
      <c r="X580" s="342" t="n">
        <v>-2.60047416954456</v>
      </c>
      <c r="Y580" s="342" t="n">
        <v>-2.63802680142611</v>
      </c>
      <c r="Z580" s="342" t="n">
        <v>-2.66726245994364</v>
      </c>
      <c r="AA580" s="342" t="n">
        <v>-2.69372860588475</v>
      </c>
      <c r="AB580" s="342" t="n">
        <v>-2.72227848413344</v>
      </c>
    </row>
    <row r="581" customFormat="false" ht="15" hidden="false" customHeight="false" outlineLevel="0" collapsed="false">
      <c r="A581" s="62" t="s">
        <v>365</v>
      </c>
      <c r="B581" s="62" t="s">
        <v>1114</v>
      </c>
      <c r="C581" s="62" t="s">
        <v>1115</v>
      </c>
      <c r="D581" s="62" t="s">
        <v>387</v>
      </c>
      <c r="E581" s="342" t="n">
        <v>-5.38073226352185</v>
      </c>
      <c r="F581" s="342" t="n">
        <v>-5.44496870046056</v>
      </c>
      <c r="G581" s="342" t="n">
        <v>-5.44210380440381</v>
      </c>
      <c r="H581" s="342" t="n">
        <v>-5.44720545884565</v>
      </c>
      <c r="I581" s="342" t="n">
        <v>-5.46150194799547</v>
      </c>
      <c r="J581" s="342" t="n">
        <v>-5.48270541121847</v>
      </c>
      <c r="K581" s="342" t="n">
        <v>-5.52317066903686</v>
      </c>
      <c r="L581" s="342" t="n">
        <v>-5.597618503954</v>
      </c>
      <c r="M581" s="342" t="n">
        <v>-5.74256259093665</v>
      </c>
      <c r="N581" s="342" t="n">
        <v>-6.03386526410004</v>
      </c>
      <c r="O581" s="342" t="n">
        <v>-6.34102540088372</v>
      </c>
      <c r="P581" s="342" t="n">
        <v>-6.65128622422979</v>
      </c>
      <c r="Q581" s="342" t="n">
        <v>-7.00031870114767</v>
      </c>
      <c r="R581" s="342" t="n">
        <v>-7.19890183011491</v>
      </c>
      <c r="S581" s="342" t="n">
        <v>-7.34431231145817</v>
      </c>
      <c r="T581" s="342" t="n">
        <v>-7.49903644009643</v>
      </c>
      <c r="U581" s="342" t="n">
        <v>-7.697172858002</v>
      </c>
      <c r="V581" s="342" t="n">
        <v>-7.89215089575817</v>
      </c>
      <c r="W581" s="342" t="n">
        <v>-8.22273257373324</v>
      </c>
      <c r="X581" s="342" t="n">
        <v>-8.42322665442926</v>
      </c>
      <c r="Y581" s="342" t="n">
        <v>-8.54486382872353</v>
      </c>
      <c r="Z581" s="342" t="n">
        <v>-8.63956139617822</v>
      </c>
      <c r="AA581" s="342" t="n">
        <v>-8.72528820267455</v>
      </c>
      <c r="AB581" s="342" t="n">
        <v>-8.81776445114549</v>
      </c>
    </row>
    <row r="582" customFormat="false" ht="15" hidden="false" customHeight="false" outlineLevel="0" collapsed="false">
      <c r="A582" s="62" t="s">
        <v>365</v>
      </c>
      <c r="B582" s="62" t="s">
        <v>1116</v>
      </c>
      <c r="C582" s="62" t="s">
        <v>1118</v>
      </c>
      <c r="D582" s="62" t="s">
        <v>1117</v>
      </c>
      <c r="E582" s="342" t="n">
        <v>-9.12134706766347</v>
      </c>
      <c r="F582" s="342" t="n">
        <v>-9.23023983671654</v>
      </c>
      <c r="G582" s="342" t="n">
        <v>-9.225383302333</v>
      </c>
      <c r="H582" s="342" t="n">
        <v>-9.23403156032175</v>
      </c>
      <c r="I582" s="342" t="n">
        <v>-9.25826678203472</v>
      </c>
      <c r="J582" s="342" t="n">
        <v>-9.29421061600032</v>
      </c>
      <c r="K582" s="342" t="n">
        <v>-9.36280679262973</v>
      </c>
      <c r="L582" s="342" t="n">
        <v>-9.48900979018807</v>
      </c>
      <c r="M582" s="342" t="n">
        <v>-9.73471711365726</v>
      </c>
      <c r="N582" s="342" t="n">
        <v>-10.2285296011647</v>
      </c>
      <c r="O582" s="342" t="n">
        <v>-10.7492234539232</v>
      </c>
      <c r="P582" s="342" t="n">
        <v>-11.2751735500512</v>
      </c>
      <c r="Q582" s="342" t="n">
        <v>-11.8668488470061</v>
      </c>
      <c r="R582" s="342" t="n">
        <v>-12.2034843739906</v>
      </c>
      <c r="S582" s="342" t="n">
        <v>-12.4499823230894</v>
      </c>
      <c r="T582" s="342" t="n">
        <v>-12.7122686454584</v>
      </c>
      <c r="U582" s="342" t="n">
        <v>-13.0481469136845</v>
      </c>
      <c r="V582" s="342" t="n">
        <v>-13.3786711371258</v>
      </c>
      <c r="W582" s="342" t="n">
        <v>-13.9390688806567</v>
      </c>
      <c r="X582" s="342" t="n">
        <v>-14.2789438280571</v>
      </c>
      <c r="Y582" s="342" t="n">
        <v>-14.4851415774954</v>
      </c>
      <c r="Z582" s="342" t="n">
        <v>-14.6456716572158</v>
      </c>
      <c r="AA582" s="342" t="n">
        <v>-14.7909946201063</v>
      </c>
      <c r="AB582" s="342" t="n">
        <v>-14.9477591488931</v>
      </c>
    </row>
    <row r="583" customFormat="false" ht="15" hidden="false" customHeight="false" outlineLevel="0" collapsed="false">
      <c r="A583" s="62" t="s">
        <v>365</v>
      </c>
      <c r="B583" s="62" t="s">
        <v>1119</v>
      </c>
      <c r="C583" s="62" t="s">
        <v>1120</v>
      </c>
      <c r="D583" s="62" t="s">
        <v>946</v>
      </c>
      <c r="E583" s="342" t="n">
        <v>-0.821252602150191</v>
      </c>
      <c r="F583" s="342" t="n">
        <v>-0.831056907290295</v>
      </c>
      <c r="G583" s="342" t="n">
        <v>-0.830619642764527</v>
      </c>
      <c r="H583" s="342" t="n">
        <v>-0.831398300162896</v>
      </c>
      <c r="I583" s="342" t="n">
        <v>-0.833580350549513</v>
      </c>
      <c r="J583" s="342" t="n">
        <v>-0.836816601396732</v>
      </c>
      <c r="K583" s="342" t="n">
        <v>-0.842992749298632</v>
      </c>
      <c r="L583" s="342" t="n">
        <v>-0.854355603861131</v>
      </c>
      <c r="M583" s="342" t="n">
        <v>-0.87647818918428</v>
      </c>
      <c r="N583" s="342" t="n">
        <v>-0.920939252592062</v>
      </c>
      <c r="O583" s="342" t="n">
        <v>-0.967820615435658</v>
      </c>
      <c r="P583" s="342" t="n">
        <v>-1.01517523113464</v>
      </c>
      <c r="Q583" s="342" t="n">
        <v>-1.06844750261468</v>
      </c>
      <c r="R583" s="342" t="n">
        <v>-1.09875692955144</v>
      </c>
      <c r="S583" s="342" t="n">
        <v>-1.1209506999036</v>
      </c>
      <c r="T583" s="342" t="n">
        <v>-1.14456599742008</v>
      </c>
      <c r="U583" s="342" t="n">
        <v>-1.17480724355842</v>
      </c>
      <c r="V583" s="342" t="n">
        <v>-1.204566431161</v>
      </c>
      <c r="W583" s="342" t="n">
        <v>-1.25502258656214</v>
      </c>
      <c r="X583" s="342" t="n">
        <v>-1.28562367902006</v>
      </c>
      <c r="Y583" s="342" t="n">
        <v>-1.30418896735165</v>
      </c>
      <c r="Z583" s="342" t="n">
        <v>-1.31864250636467</v>
      </c>
      <c r="AA583" s="342" t="n">
        <v>-1.33172685240925</v>
      </c>
      <c r="AB583" s="342" t="n">
        <v>-1.34584135504093</v>
      </c>
    </row>
    <row r="584" customFormat="false" ht="15" hidden="false" customHeight="false" outlineLevel="0" collapsed="false">
      <c r="A584" s="62" t="s">
        <v>365</v>
      </c>
      <c r="B584" s="62" t="s">
        <v>1121</v>
      </c>
      <c r="C584" s="62" t="s">
        <v>1123</v>
      </c>
      <c r="D584" s="62" t="s">
        <v>1122</v>
      </c>
      <c r="E584" s="342" t="n">
        <v>-13.3405092458964</v>
      </c>
      <c r="F584" s="342" t="n">
        <v>-13.4997713572477</v>
      </c>
      <c r="G584" s="342" t="n">
        <v>-13.4926683886438</v>
      </c>
      <c r="H584" s="342" t="n">
        <v>-13.5053169771477</v>
      </c>
      <c r="I584" s="342" t="n">
        <v>-13.5407624214379</v>
      </c>
      <c r="J584" s="342" t="n">
        <v>-13.5933324032393</v>
      </c>
      <c r="K584" s="342" t="n">
        <v>-13.6936583662543</v>
      </c>
      <c r="L584" s="342" t="n">
        <v>-13.8782377099957</v>
      </c>
      <c r="M584" s="342" t="n">
        <v>-14.237599194238</v>
      </c>
      <c r="N584" s="342" t="n">
        <v>-14.9598291462905</v>
      </c>
      <c r="O584" s="342" t="n">
        <v>-15.7213746839701</v>
      </c>
      <c r="P584" s="342" t="n">
        <v>-16.4906077882722</v>
      </c>
      <c r="Q584" s="342" t="n">
        <v>-17.3559678837759</v>
      </c>
      <c r="R584" s="342" t="n">
        <v>-17.8483172403917</v>
      </c>
      <c r="S584" s="342" t="n">
        <v>-18.2088350613509</v>
      </c>
      <c r="T584" s="342" t="n">
        <v>-18.5924443114627</v>
      </c>
      <c r="U584" s="342" t="n">
        <v>-19.0836861323832</v>
      </c>
      <c r="V584" s="342" t="n">
        <v>-19.5670973463302</v>
      </c>
      <c r="W584" s="342" t="n">
        <v>-20.3867121711466</v>
      </c>
      <c r="X584" s="342" t="n">
        <v>-20.8837993716018</v>
      </c>
      <c r="Y584" s="342" t="n">
        <v>-21.1853757684276</v>
      </c>
      <c r="Z584" s="342" t="n">
        <v>-21.4201604988922</v>
      </c>
      <c r="AA584" s="342" t="n">
        <v>-21.6327039221059</v>
      </c>
      <c r="AB584" s="342" t="n">
        <v>-21.8619813117497</v>
      </c>
    </row>
    <row r="585" customFormat="false" ht="15" hidden="false" customHeight="false" outlineLevel="0" collapsed="false">
      <c r="A585" s="62" t="s">
        <v>365</v>
      </c>
      <c r="B585" s="62" t="s">
        <v>1124</v>
      </c>
      <c r="C585" s="62" t="s">
        <v>1125</v>
      </c>
      <c r="D585" s="62" t="s">
        <v>1122</v>
      </c>
      <c r="E585" s="342" t="n">
        <v>-1.29376711833324</v>
      </c>
      <c r="F585" s="342" t="n">
        <v>-1.30921241199217</v>
      </c>
      <c r="G585" s="342" t="n">
        <v>-1.30852356368415</v>
      </c>
      <c r="H585" s="342" t="n">
        <v>-1.30975022809388</v>
      </c>
      <c r="I585" s="342" t="n">
        <v>-1.31318773932168</v>
      </c>
      <c r="J585" s="342" t="n">
        <v>-1.31828599401438</v>
      </c>
      <c r="K585" s="342" t="n">
        <v>-1.32801563998752</v>
      </c>
      <c r="L585" s="342" t="n">
        <v>-1.34591620744372</v>
      </c>
      <c r="M585" s="342" t="n">
        <v>-1.38076720625782</v>
      </c>
      <c r="N585" s="342" t="n">
        <v>-1.45080931234371</v>
      </c>
      <c r="O585" s="342" t="n">
        <v>-1.52466425727891</v>
      </c>
      <c r="P585" s="342" t="n">
        <v>-1.59926474503657</v>
      </c>
      <c r="Q585" s="342" t="n">
        <v>-1.68318766105455</v>
      </c>
      <c r="R585" s="342" t="n">
        <v>-1.73093586890635</v>
      </c>
      <c r="S585" s="342" t="n">
        <v>-1.76589900964805</v>
      </c>
      <c r="T585" s="342" t="n">
        <v>-1.80310156503294</v>
      </c>
      <c r="U585" s="342" t="n">
        <v>-1.8507423636968</v>
      </c>
      <c r="V585" s="342" t="n">
        <v>-1.89762374743637</v>
      </c>
      <c r="W585" s="342" t="n">
        <v>-1.97711027156379</v>
      </c>
      <c r="X585" s="342" t="n">
        <v>-2.02531795712054</v>
      </c>
      <c r="Y585" s="342" t="n">
        <v>-2.05456493852784</v>
      </c>
      <c r="Z585" s="342" t="n">
        <v>-2.07733444144283</v>
      </c>
      <c r="AA585" s="342" t="n">
        <v>-2.09794697482543</v>
      </c>
      <c r="AB585" s="342" t="n">
        <v>-2.12018237395681</v>
      </c>
    </row>
    <row r="586" customFormat="false" ht="15" hidden="false" customHeight="false" outlineLevel="0" collapsed="false">
      <c r="A586" s="62" t="s">
        <v>365</v>
      </c>
      <c r="B586" s="62" t="s">
        <v>1126</v>
      </c>
      <c r="C586" s="62" t="s">
        <v>1128</v>
      </c>
      <c r="D586" s="62" t="s">
        <v>1127</v>
      </c>
      <c r="E586" s="342" t="n">
        <v>-2.97286796635318</v>
      </c>
      <c r="F586" s="342" t="n">
        <v>-3.0083587576238</v>
      </c>
      <c r="G586" s="342" t="n">
        <v>-3.00677589542272</v>
      </c>
      <c r="H586" s="342" t="n">
        <v>-3.00959457219807</v>
      </c>
      <c r="I586" s="342" t="n">
        <v>-3.0174934180323</v>
      </c>
      <c r="J586" s="342" t="n">
        <v>-3.029208384231</v>
      </c>
      <c r="K586" s="342" t="n">
        <v>-3.05156553987951</v>
      </c>
      <c r="L586" s="342" t="n">
        <v>-3.0926981539458</v>
      </c>
      <c r="M586" s="342" t="n">
        <v>-3.17278012271876</v>
      </c>
      <c r="N586" s="342" t="n">
        <v>-3.33372557459183</v>
      </c>
      <c r="O586" s="342" t="n">
        <v>-3.50343231457878</v>
      </c>
      <c r="P586" s="342" t="n">
        <v>-3.67485219160796</v>
      </c>
      <c r="Q586" s="342" t="n">
        <v>-3.86769350372463</v>
      </c>
      <c r="R586" s="342" t="n">
        <v>-3.97741117668287</v>
      </c>
      <c r="S586" s="342" t="n">
        <v>-4.05775082950076</v>
      </c>
      <c r="T586" s="342" t="n">
        <v>-4.14323629562754</v>
      </c>
      <c r="U586" s="342" t="n">
        <v>-4.25270715961249</v>
      </c>
      <c r="V586" s="342" t="n">
        <v>-4.3604330107048</v>
      </c>
      <c r="W586" s="342" t="n">
        <v>-4.54308021048799</v>
      </c>
      <c r="X586" s="342" t="n">
        <v>-4.65385368903206</v>
      </c>
      <c r="Y586" s="342" t="n">
        <v>-4.72105853054196</v>
      </c>
      <c r="Z586" s="342" t="n">
        <v>-4.77337917222974</v>
      </c>
      <c r="AA586" s="342" t="n">
        <v>-4.82074344616295</v>
      </c>
      <c r="AB586" s="342" t="n">
        <v>-4.87183680358412</v>
      </c>
    </row>
    <row r="587" customFormat="false" ht="15" hidden="false" customHeight="false" outlineLevel="0" collapsed="false">
      <c r="A587" s="62" t="s">
        <v>365</v>
      </c>
      <c r="B587" s="62" t="s">
        <v>1129</v>
      </c>
      <c r="C587" s="62" t="s">
        <v>1130</v>
      </c>
      <c r="D587" s="62" t="s">
        <v>686</v>
      </c>
      <c r="E587" s="342" t="n">
        <v>-2.58812968385628</v>
      </c>
      <c r="F587" s="342" t="n">
        <v>-2.6190273797616</v>
      </c>
      <c r="G587" s="342" t="n">
        <v>-2.61764936610797</v>
      </c>
      <c r="H587" s="342" t="n">
        <v>-2.62010325949107</v>
      </c>
      <c r="I587" s="342" t="n">
        <v>-2.62697986403697</v>
      </c>
      <c r="J587" s="342" t="n">
        <v>-2.63717871985814</v>
      </c>
      <c r="K587" s="342" t="n">
        <v>-2.65664248980535</v>
      </c>
      <c r="L587" s="342" t="n">
        <v>-2.69245186332763</v>
      </c>
      <c r="M587" s="342" t="n">
        <v>-2.76216990088219</v>
      </c>
      <c r="N587" s="342" t="n">
        <v>-2.90228634943921</v>
      </c>
      <c r="O587" s="342" t="n">
        <v>-3.05003023052704</v>
      </c>
      <c r="P587" s="342" t="n">
        <v>-3.19926554039062</v>
      </c>
      <c r="Q587" s="342" t="n">
        <v>-3.36714999735666</v>
      </c>
      <c r="R587" s="342" t="n">
        <v>-3.46266838883611</v>
      </c>
      <c r="S587" s="342" t="n">
        <v>-3.5326107618584</v>
      </c>
      <c r="T587" s="342" t="n">
        <v>-3.60703299484187</v>
      </c>
      <c r="U587" s="342" t="n">
        <v>-3.7023365185111</v>
      </c>
      <c r="V587" s="342" t="n">
        <v>-3.79612086281641</v>
      </c>
      <c r="W587" s="342" t="n">
        <v>-3.95513049418325</v>
      </c>
      <c r="X587" s="342" t="n">
        <v>-4.05156805254398</v>
      </c>
      <c r="Y587" s="342" t="n">
        <v>-4.11007547607546</v>
      </c>
      <c r="Z587" s="342" t="n">
        <v>-4.15562496140854</v>
      </c>
      <c r="AA587" s="342" t="n">
        <v>-4.19685951494682</v>
      </c>
      <c r="AB587" s="342" t="n">
        <v>-4.24134054689518</v>
      </c>
    </row>
    <row r="588" customFormat="false" ht="15" hidden="false" customHeight="false" outlineLevel="0" collapsed="false">
      <c r="A588" s="62" t="s">
        <v>365</v>
      </c>
      <c r="B588" s="62" t="s">
        <v>1131</v>
      </c>
      <c r="C588" s="62" t="s">
        <v>1132</v>
      </c>
      <c r="D588" s="62" t="s">
        <v>409</v>
      </c>
      <c r="E588" s="342" t="n">
        <v>-4.48938627944245</v>
      </c>
      <c r="F588" s="342" t="n">
        <v>-4.54298162009673</v>
      </c>
      <c r="G588" s="342" t="n">
        <v>-4.54059130881208</v>
      </c>
      <c r="H588" s="342" t="n">
        <v>-4.5448478479469</v>
      </c>
      <c r="I588" s="342" t="n">
        <v>-4.55677605011159</v>
      </c>
      <c r="J588" s="342" t="n">
        <v>-4.57446705055689</v>
      </c>
      <c r="K588" s="342" t="n">
        <v>-4.60822903021821</v>
      </c>
      <c r="L588" s="342" t="n">
        <v>-4.6703441982367</v>
      </c>
      <c r="M588" s="342" t="n">
        <v>-4.79127755145288</v>
      </c>
      <c r="N588" s="342" t="n">
        <v>-5.03432443801339</v>
      </c>
      <c r="O588" s="342" t="n">
        <v>-5.2906019177566</v>
      </c>
      <c r="P588" s="342" t="n">
        <v>-5.54946643937965</v>
      </c>
      <c r="Q588" s="342" t="n">
        <v>-5.84067989067473</v>
      </c>
      <c r="R588" s="342" t="n">
        <v>-6.00636670259032</v>
      </c>
      <c r="S588" s="342" t="n">
        <v>-6.12768918954162</v>
      </c>
      <c r="T588" s="342" t="n">
        <v>-6.25678247019346</v>
      </c>
      <c r="U588" s="342" t="n">
        <v>-6.42209657103314</v>
      </c>
      <c r="V588" s="342" t="n">
        <v>-6.58477549364547</v>
      </c>
      <c r="W588" s="342" t="n">
        <v>-6.86059461577458</v>
      </c>
      <c r="X588" s="342" t="n">
        <v>-7.02787582043296</v>
      </c>
      <c r="Y588" s="342" t="n">
        <v>-7.12936317096495</v>
      </c>
      <c r="Z588" s="342" t="n">
        <v>-7.20837359913842</v>
      </c>
      <c r="AA588" s="342" t="n">
        <v>-7.27989931906211</v>
      </c>
      <c r="AB588" s="342" t="n">
        <v>-7.35705640117049</v>
      </c>
    </row>
    <row r="589" customFormat="false" ht="15" hidden="false" customHeight="false" outlineLevel="0" collapsed="false">
      <c r="A589" s="62" t="s">
        <v>365</v>
      </c>
      <c r="B589" s="62" t="s">
        <v>1133</v>
      </c>
      <c r="C589" s="62" t="s">
        <v>1134</v>
      </c>
      <c r="D589" s="62" t="s">
        <v>743</v>
      </c>
      <c r="E589" s="342" t="n">
        <v>-4.28799666309181</v>
      </c>
      <c r="F589" s="342" t="n">
        <v>-4.33918776752744</v>
      </c>
      <c r="G589" s="342" t="n">
        <v>-4.33690468334302</v>
      </c>
      <c r="H589" s="342" t="n">
        <v>-4.34097027816385</v>
      </c>
      <c r="I589" s="342" t="n">
        <v>-4.35236339247729</v>
      </c>
      <c r="J589" s="342" t="n">
        <v>-4.36926079139874</v>
      </c>
      <c r="K589" s="342" t="n">
        <v>-4.40150824063028</v>
      </c>
      <c r="L589" s="342" t="n">
        <v>-4.46083698104416</v>
      </c>
      <c r="M589" s="342" t="n">
        <v>-4.57634537857771</v>
      </c>
      <c r="N589" s="342" t="n">
        <v>-4.80848941201021</v>
      </c>
      <c r="O589" s="342" t="n">
        <v>-5.05327052674666</v>
      </c>
      <c r="P589" s="342" t="n">
        <v>-5.30052263111456</v>
      </c>
      <c r="Q589" s="342" t="n">
        <v>-5.57867252280885</v>
      </c>
      <c r="R589" s="342" t="n">
        <v>-5.73692678127302</v>
      </c>
      <c r="S589" s="342" t="n">
        <v>-5.85280685637089</v>
      </c>
      <c r="T589" s="342" t="n">
        <v>-5.97610913472406</v>
      </c>
      <c r="U589" s="342" t="n">
        <v>-6.13400740157816</v>
      </c>
      <c r="V589" s="342" t="n">
        <v>-6.28938870180428</v>
      </c>
      <c r="W589" s="342" t="n">
        <v>-6.55283483935816</v>
      </c>
      <c r="X589" s="342" t="n">
        <v>-6.71261196761681</v>
      </c>
      <c r="Y589" s="342" t="n">
        <v>-6.8095466917282</v>
      </c>
      <c r="Z589" s="342" t="n">
        <v>-6.88501278692894</v>
      </c>
      <c r="AA589" s="342" t="n">
        <v>-6.9533299308028</v>
      </c>
      <c r="AB589" s="342" t="n">
        <v>-7.02702581928753</v>
      </c>
    </row>
    <row r="590" customFormat="false" ht="15" hidden="false" customHeight="false" outlineLevel="0" collapsed="false">
      <c r="A590" s="62" t="s">
        <v>365</v>
      </c>
      <c r="B590" s="62" t="s">
        <v>1135</v>
      </c>
      <c r="C590" s="62" t="s">
        <v>1137</v>
      </c>
      <c r="D590" s="62" t="s">
        <v>1136</v>
      </c>
      <c r="E590" s="342" t="n">
        <v>-3.79937142228263</v>
      </c>
      <c r="F590" s="342" t="n">
        <v>-3.84472920461066</v>
      </c>
      <c r="G590" s="342" t="n">
        <v>-3.84270628213974</v>
      </c>
      <c r="H590" s="342" t="n">
        <v>-3.84630859482571</v>
      </c>
      <c r="I590" s="342" t="n">
        <v>-3.85640344245139</v>
      </c>
      <c r="J590" s="342" t="n">
        <v>-3.87137535115776</v>
      </c>
      <c r="K590" s="342" t="n">
        <v>-3.89994814322786</v>
      </c>
      <c r="L590" s="342" t="n">
        <v>-3.95251626269231</v>
      </c>
      <c r="M590" s="342" t="n">
        <v>-4.05486226225896</v>
      </c>
      <c r="N590" s="342" t="n">
        <v>-4.26055304883735</v>
      </c>
      <c r="O590" s="342" t="n">
        <v>-4.47744089766641</v>
      </c>
      <c r="P590" s="342" t="n">
        <v>-4.69651816223623</v>
      </c>
      <c r="Q590" s="342" t="n">
        <v>-4.94297235346973</v>
      </c>
      <c r="R590" s="342" t="n">
        <v>-5.08319324315433</v>
      </c>
      <c r="S590" s="342" t="n">
        <v>-5.1858685669316</v>
      </c>
      <c r="T590" s="342" t="n">
        <v>-5.29512032001939</v>
      </c>
      <c r="U590" s="342" t="n">
        <v>-5.43502578400379</v>
      </c>
      <c r="V590" s="342" t="n">
        <v>-5.57270109441566</v>
      </c>
      <c r="W590" s="342" t="n">
        <v>-5.80612705179765</v>
      </c>
      <c r="X590" s="342" t="n">
        <v>-5.94769727741498</v>
      </c>
      <c r="Y590" s="342" t="n">
        <v>-6.03358610838952</v>
      </c>
      <c r="Z590" s="342" t="n">
        <v>-6.10045270087661</v>
      </c>
      <c r="AA590" s="342" t="n">
        <v>-6.16098497841322</v>
      </c>
      <c r="AB590" s="342" t="n">
        <v>-6.22628308255089</v>
      </c>
    </row>
    <row r="591" customFormat="false" ht="15" hidden="false" customHeight="false" outlineLevel="0" collapsed="false">
      <c r="A591" s="62" t="s">
        <v>365</v>
      </c>
      <c r="B591" s="62" t="s">
        <v>1140</v>
      </c>
      <c r="C591" s="62" t="s">
        <v>1141</v>
      </c>
      <c r="D591" s="62" t="s">
        <v>430</v>
      </c>
      <c r="E591" s="342" t="n">
        <v>-10.579963863282</v>
      </c>
      <c r="F591" s="342" t="n">
        <v>-10.7062699398963</v>
      </c>
      <c r="G591" s="342" t="n">
        <v>-10.7006367852868</v>
      </c>
      <c r="H591" s="342" t="n">
        <v>-10.7106680072459</v>
      </c>
      <c r="I591" s="342" t="n">
        <v>-10.7387787422108</v>
      </c>
      <c r="J591" s="342" t="n">
        <v>-10.7804704420927</v>
      </c>
      <c r="K591" s="342" t="n">
        <v>-10.8600360001747</v>
      </c>
      <c r="L591" s="342" t="n">
        <v>-11.0064204260386</v>
      </c>
      <c r="M591" s="342" t="n">
        <v>-11.2914194052424</v>
      </c>
      <c r="N591" s="342" t="n">
        <v>-11.8641986487369</v>
      </c>
      <c r="O591" s="342" t="n">
        <v>-12.4681579219836</v>
      </c>
      <c r="P591" s="342" t="n">
        <v>-13.0782139772621</v>
      </c>
      <c r="Q591" s="342" t="n">
        <v>-13.7645055100963</v>
      </c>
      <c r="R591" s="342" t="n">
        <v>-14.1549732430059</v>
      </c>
      <c r="S591" s="342" t="n">
        <v>-14.4408892787068</v>
      </c>
      <c r="T591" s="342" t="n">
        <v>-14.7451184448499</v>
      </c>
      <c r="U591" s="342" t="n">
        <v>-15.1347078239113</v>
      </c>
      <c r="V591" s="342" t="n">
        <v>-15.5180869798635</v>
      </c>
      <c r="W591" s="342" t="n">
        <v>-16.1680992896286</v>
      </c>
      <c r="X591" s="342" t="n">
        <v>-16.5623244665523</v>
      </c>
      <c r="Y591" s="342" t="n">
        <v>-16.8014957996419</v>
      </c>
      <c r="Z591" s="342" t="n">
        <v>-16.9876966348709</v>
      </c>
      <c r="AA591" s="342" t="n">
        <v>-17.1562585462291</v>
      </c>
      <c r="AB591" s="342" t="n">
        <v>-17.3380916721156</v>
      </c>
    </row>
    <row r="592" customFormat="false" ht="15" hidden="false" customHeight="false" outlineLevel="0" collapsed="false">
      <c r="A592" s="62" t="s">
        <v>365</v>
      </c>
      <c r="B592" s="62" t="s">
        <v>1142</v>
      </c>
      <c r="C592" s="62" t="s">
        <v>1143</v>
      </c>
      <c r="D592" s="62" t="s">
        <v>562</v>
      </c>
      <c r="E592" s="342" t="n">
        <v>-8.79862355417062</v>
      </c>
      <c r="F592" s="342" t="n">
        <v>-8.90366357463709</v>
      </c>
      <c r="G592" s="342" t="n">
        <v>-8.89897886989977</v>
      </c>
      <c r="H592" s="342" t="n">
        <v>-8.90732114279849</v>
      </c>
      <c r="I592" s="342" t="n">
        <v>-8.93069889512196</v>
      </c>
      <c r="J592" s="342" t="n">
        <v>-8.96537099583373</v>
      </c>
      <c r="K592" s="342" t="n">
        <v>-9.031540162618</v>
      </c>
      <c r="L592" s="342" t="n">
        <v>-9.15327795624503</v>
      </c>
      <c r="M592" s="342" t="n">
        <v>-9.39029187838516</v>
      </c>
      <c r="N592" s="342" t="n">
        <v>-9.86663272493952</v>
      </c>
      <c r="O592" s="342" t="n">
        <v>-10.3689038438222</v>
      </c>
      <c r="P592" s="342" t="n">
        <v>-10.8762452342749</v>
      </c>
      <c r="Q592" s="342" t="n">
        <v>-11.4469863940609</v>
      </c>
      <c r="R592" s="342" t="n">
        <v>-11.7717113776542</v>
      </c>
      <c r="S592" s="342" t="n">
        <v>-12.0094879522003</v>
      </c>
      <c r="T592" s="342" t="n">
        <v>-12.262494289621</v>
      </c>
      <c r="U592" s="342" t="n">
        <v>-12.5864888071222</v>
      </c>
      <c r="V592" s="342" t="n">
        <v>-12.9053187119621</v>
      </c>
      <c r="W592" s="342" t="n">
        <v>-13.4458889533264</v>
      </c>
      <c r="X592" s="342" t="n">
        <v>-13.7737387429996</v>
      </c>
      <c r="Y592" s="342" t="n">
        <v>-13.9726409842548</v>
      </c>
      <c r="Z592" s="342" t="n">
        <v>-14.1274913292865</v>
      </c>
      <c r="AA592" s="342" t="n">
        <v>-14.2676726023775</v>
      </c>
      <c r="AB592" s="342" t="n">
        <v>-14.4188906259008</v>
      </c>
    </row>
    <row r="593" customFormat="false" ht="15" hidden="false" customHeight="false" outlineLevel="0" collapsed="false">
      <c r="A593" s="62" t="s">
        <v>365</v>
      </c>
      <c r="B593" s="62" t="s">
        <v>1144</v>
      </c>
      <c r="C593" s="62" t="s">
        <v>1145</v>
      </c>
      <c r="D593" s="62" t="s">
        <v>430</v>
      </c>
      <c r="E593" s="342" t="n">
        <v>-0.99330975089745</v>
      </c>
      <c r="F593" s="342" t="n">
        <v>-1.0051681144155</v>
      </c>
      <c r="G593" s="342" t="n">
        <v>-1.0046392404539</v>
      </c>
      <c r="H593" s="342" t="n">
        <v>-1.00558103106057</v>
      </c>
      <c r="I593" s="342" t="n">
        <v>-1.00822023356697</v>
      </c>
      <c r="J593" s="342" t="n">
        <v>-1.01213449760032</v>
      </c>
      <c r="K593" s="342" t="n">
        <v>-1.01960458404861</v>
      </c>
      <c r="L593" s="342" t="n">
        <v>-1.03334802206683</v>
      </c>
      <c r="M593" s="342" t="n">
        <v>-1.0601054163923</v>
      </c>
      <c r="N593" s="342" t="n">
        <v>-1.1138813285813</v>
      </c>
      <c r="O593" s="342" t="n">
        <v>-1.17058460687349</v>
      </c>
      <c r="P593" s="342" t="n">
        <v>-1.22786028721916</v>
      </c>
      <c r="Q593" s="342" t="n">
        <v>-1.29229340630461</v>
      </c>
      <c r="R593" s="342" t="n">
        <v>-1.32895283269981</v>
      </c>
      <c r="S593" s="342" t="n">
        <v>-1.35579632572773</v>
      </c>
      <c r="T593" s="342" t="n">
        <v>-1.38435916404575</v>
      </c>
      <c r="U593" s="342" t="n">
        <v>-1.42093612537269</v>
      </c>
      <c r="V593" s="342" t="n">
        <v>-1.45693003412505</v>
      </c>
      <c r="W593" s="342" t="n">
        <v>-1.51795704459848</v>
      </c>
      <c r="X593" s="342" t="n">
        <v>-1.55496924212087</v>
      </c>
      <c r="Y593" s="342" t="n">
        <v>-1.57742406525289</v>
      </c>
      <c r="Z593" s="342" t="n">
        <v>-1.59490570390953</v>
      </c>
      <c r="AA593" s="342" t="n">
        <v>-1.61073129578731</v>
      </c>
      <c r="AB593" s="342" t="n">
        <v>-1.62780286798861</v>
      </c>
    </row>
    <row r="594" customFormat="false" ht="15" hidden="false" customHeight="false" outlineLevel="0" collapsed="false">
      <c r="A594" s="62" t="s">
        <v>365</v>
      </c>
      <c r="B594" s="62" t="s">
        <v>1146</v>
      </c>
      <c r="C594" s="62" t="s">
        <v>1147</v>
      </c>
      <c r="D594" s="62" t="s">
        <v>439</v>
      </c>
      <c r="E594" s="342" t="n">
        <v>-5.82274073270085</v>
      </c>
      <c r="F594" s="342" t="n">
        <v>-5.89225396985303</v>
      </c>
      <c r="G594" s="342" t="n">
        <v>-5.88915373253446</v>
      </c>
      <c r="H594" s="342" t="n">
        <v>-5.89467447017162</v>
      </c>
      <c r="I594" s="342" t="n">
        <v>-5.91014536625608</v>
      </c>
      <c r="J594" s="342" t="n">
        <v>-5.93309062034721</v>
      </c>
      <c r="K594" s="342" t="n">
        <v>-5.97687995856718</v>
      </c>
      <c r="L594" s="342" t="n">
        <v>-6.05744342457945</v>
      </c>
      <c r="M594" s="342" t="n">
        <v>-6.21429416494422</v>
      </c>
      <c r="N594" s="342" t="n">
        <v>-6.52952634106869</v>
      </c>
      <c r="O594" s="342" t="n">
        <v>-6.86191861637987</v>
      </c>
      <c r="P594" s="342" t="n">
        <v>-7.19766628888643</v>
      </c>
      <c r="Q594" s="342" t="n">
        <v>-7.57537057165909</v>
      </c>
      <c r="R594" s="342" t="n">
        <v>-7.7902666150292</v>
      </c>
      <c r="S594" s="342" t="n">
        <v>-7.94762206243161</v>
      </c>
      <c r="T594" s="342" t="n">
        <v>-8.11505624090975</v>
      </c>
      <c r="U594" s="342" t="n">
        <v>-8.32946887745582</v>
      </c>
      <c r="V594" s="342" t="n">
        <v>-8.54046368389167</v>
      </c>
      <c r="W594" s="342" t="n">
        <v>-8.89820149866451</v>
      </c>
      <c r="X594" s="342" t="n">
        <v>-9.11516547181154</v>
      </c>
      <c r="Y594" s="342" t="n">
        <v>-9.2467947175511</v>
      </c>
      <c r="Z594" s="342" t="n">
        <v>-9.34927136130539</v>
      </c>
      <c r="AA594" s="342" t="n">
        <v>-9.44204032724234</v>
      </c>
      <c r="AB594" s="342" t="n">
        <v>-9.54211317837258</v>
      </c>
    </row>
    <row r="595" customFormat="false" ht="15" hidden="false" customHeight="false" outlineLevel="0" collapsed="false">
      <c r="A595" s="62" t="s">
        <v>365</v>
      </c>
      <c r="B595" s="62" t="s">
        <v>1150</v>
      </c>
      <c r="C595" s="62" t="s">
        <v>1151</v>
      </c>
      <c r="D595" s="62" t="s">
        <v>790</v>
      </c>
      <c r="E595" s="342" t="n">
        <v>-5.34676856819135</v>
      </c>
      <c r="F595" s="342" t="n">
        <v>-5.41059953861242</v>
      </c>
      <c r="G595" s="342" t="n">
        <v>-5.40775272605287</v>
      </c>
      <c r="H595" s="342" t="n">
        <v>-5.41282217836521</v>
      </c>
      <c r="I595" s="342" t="n">
        <v>-5.42702842671173</v>
      </c>
      <c r="J595" s="342" t="n">
        <v>-5.44809805165221</v>
      </c>
      <c r="K595" s="342" t="n">
        <v>-5.48830788890316</v>
      </c>
      <c r="L595" s="342" t="n">
        <v>-5.56228580198451</v>
      </c>
      <c r="M595" s="342" t="n">
        <v>-5.7063149880635</v>
      </c>
      <c r="N595" s="342" t="n">
        <v>-5.99577893096571</v>
      </c>
      <c r="O595" s="342" t="n">
        <v>-6.30100024366515</v>
      </c>
      <c r="P595" s="342" t="n">
        <v>-6.6093026710976</v>
      </c>
      <c r="Q595" s="342" t="n">
        <v>-6.95613202172598</v>
      </c>
      <c r="R595" s="342" t="n">
        <v>-7.15346167503979</v>
      </c>
      <c r="S595" s="342" t="n">
        <v>-7.2979543115537</v>
      </c>
      <c r="T595" s="342" t="n">
        <v>-7.45170180673242</v>
      </c>
      <c r="U595" s="342" t="n">
        <v>-7.64858756866738</v>
      </c>
      <c r="V595" s="342" t="n">
        <v>-7.84233488644973</v>
      </c>
      <c r="W595" s="342" t="n">
        <v>-8.17082990133831</v>
      </c>
      <c r="X595" s="342" t="n">
        <v>-8.37005844427128</v>
      </c>
      <c r="Y595" s="342" t="n">
        <v>-8.4909278331181</v>
      </c>
      <c r="Z595" s="342" t="n">
        <v>-8.58502766049355</v>
      </c>
      <c r="AA595" s="342" t="n">
        <v>-8.67021335120955</v>
      </c>
      <c r="AB595" s="342" t="n">
        <v>-8.76210588077857</v>
      </c>
    </row>
    <row r="596" customFormat="false" ht="15" hidden="false" customHeight="false" outlineLevel="0" collapsed="false">
      <c r="A596" s="62" t="s">
        <v>365</v>
      </c>
      <c r="B596" s="62" t="s">
        <v>1154</v>
      </c>
      <c r="C596" s="62" t="s">
        <v>1155</v>
      </c>
      <c r="D596" s="62" t="s">
        <v>461</v>
      </c>
      <c r="E596" s="342" t="n">
        <v>-2.60118205741183</v>
      </c>
      <c r="F596" s="342" t="n">
        <v>-2.63223557559742</v>
      </c>
      <c r="G596" s="342" t="n">
        <v>-2.63085061238903</v>
      </c>
      <c r="H596" s="342" t="n">
        <v>-2.63331688116943</v>
      </c>
      <c r="I596" s="342" t="n">
        <v>-2.64022816558932</v>
      </c>
      <c r="J596" s="342" t="n">
        <v>-2.65047845595678</v>
      </c>
      <c r="K596" s="342" t="n">
        <v>-2.67004038497141</v>
      </c>
      <c r="L596" s="342" t="n">
        <v>-2.70603035119078</v>
      </c>
      <c r="M596" s="342" t="n">
        <v>-2.77609998854167</v>
      </c>
      <c r="N596" s="342" t="n">
        <v>-2.91692306792915</v>
      </c>
      <c r="O596" s="342" t="n">
        <v>-3.06541204627332</v>
      </c>
      <c r="P596" s="342" t="n">
        <v>-3.21539997491956</v>
      </c>
      <c r="Q596" s="342" t="n">
        <v>-3.38413110145558</v>
      </c>
      <c r="R596" s="342" t="n">
        <v>-3.48013120825819</v>
      </c>
      <c r="S596" s="342" t="n">
        <v>-3.55042631243833</v>
      </c>
      <c r="T596" s="342" t="n">
        <v>-3.62522386926734</v>
      </c>
      <c r="U596" s="342" t="n">
        <v>-3.7210080246452</v>
      </c>
      <c r="V596" s="342" t="n">
        <v>-3.81526533918193</v>
      </c>
      <c r="W596" s="342" t="n">
        <v>-3.97507688287971</v>
      </c>
      <c r="X596" s="342" t="n">
        <v>-4.07200079207686</v>
      </c>
      <c r="Y596" s="342" t="n">
        <v>-4.13080327839151</v>
      </c>
      <c r="Z596" s="342" t="n">
        <v>-4.1765824774447</v>
      </c>
      <c r="AA596" s="342" t="n">
        <v>-4.21802498377589</v>
      </c>
      <c r="AB596" s="342" t="n">
        <v>-4.26273034105414</v>
      </c>
    </row>
    <row r="597" customFormat="false" ht="15" hidden="false" customHeight="false" outlineLevel="0" collapsed="false">
      <c r="A597" s="62" t="s">
        <v>365</v>
      </c>
      <c r="B597" s="62" t="s">
        <v>1156</v>
      </c>
      <c r="C597" s="62" t="s">
        <v>1157</v>
      </c>
      <c r="D597" s="62" t="s">
        <v>395</v>
      </c>
      <c r="E597" s="342" t="n">
        <v>-4.3136184068027</v>
      </c>
      <c r="F597" s="342" t="n">
        <v>-4.3651153895916</v>
      </c>
      <c r="G597" s="342" t="n">
        <v>-4.3628186634661</v>
      </c>
      <c r="H597" s="342" t="n">
        <v>-4.36690855112965</v>
      </c>
      <c r="I597" s="342" t="n">
        <v>-4.37836974186151</v>
      </c>
      <c r="J597" s="342" t="n">
        <v>-4.3953681065389</v>
      </c>
      <c r="K597" s="342" t="n">
        <v>-4.42780824152662</v>
      </c>
      <c r="L597" s="342" t="n">
        <v>-4.48749148449753</v>
      </c>
      <c r="M597" s="342" t="n">
        <v>-4.60369007066474</v>
      </c>
      <c r="N597" s="342" t="n">
        <v>-4.83722121686713</v>
      </c>
      <c r="O597" s="342" t="n">
        <v>-5.08346495377422</v>
      </c>
      <c r="P597" s="342" t="n">
        <v>-5.33219444503111</v>
      </c>
      <c r="Q597" s="342" t="n">
        <v>-5.61200634483737</v>
      </c>
      <c r="R597" s="342" t="n">
        <v>-5.77120620806062</v>
      </c>
      <c r="S597" s="342" t="n">
        <v>-5.88777869264914</v>
      </c>
      <c r="T597" s="342" t="n">
        <v>-6.0118177298254</v>
      </c>
      <c r="U597" s="342" t="n">
        <v>-6.17065947430871</v>
      </c>
      <c r="V597" s="342" t="n">
        <v>-6.32696921272278</v>
      </c>
      <c r="W597" s="342" t="n">
        <v>-6.59198950015326</v>
      </c>
      <c r="X597" s="342" t="n">
        <v>-6.75272133266024</v>
      </c>
      <c r="Y597" s="342" t="n">
        <v>-6.85023526353251</v>
      </c>
      <c r="Z597" s="342" t="n">
        <v>-6.9261522856117</v>
      </c>
      <c r="AA597" s="342" t="n">
        <v>-6.99487763977324</v>
      </c>
      <c r="AB597" s="342" t="n">
        <v>-7.06901387775346</v>
      </c>
    </row>
    <row r="598" customFormat="false" ht="15" hidden="false" customHeight="false" outlineLevel="0" collapsed="false">
      <c r="A598" s="62" t="s">
        <v>365</v>
      </c>
      <c r="B598" s="62" t="s">
        <v>1158</v>
      </c>
      <c r="C598" s="62" t="s">
        <v>1159</v>
      </c>
      <c r="D598" s="62" t="s">
        <v>395</v>
      </c>
      <c r="E598" s="342" t="n">
        <v>-1.23651215207786</v>
      </c>
      <c r="F598" s="342" t="n">
        <v>-1.25127392259363</v>
      </c>
      <c r="G598" s="342" t="n">
        <v>-1.25061555889606</v>
      </c>
      <c r="H598" s="342" t="n">
        <v>-1.25178793793373</v>
      </c>
      <c r="I598" s="342" t="n">
        <v>-1.25507332395556</v>
      </c>
      <c r="J598" s="342" t="n">
        <v>-1.25994595813569</v>
      </c>
      <c r="K598" s="342" t="n">
        <v>-1.26924502387227</v>
      </c>
      <c r="L598" s="342" t="n">
        <v>-1.28635341136722</v>
      </c>
      <c r="M598" s="342" t="n">
        <v>-1.31966209801958</v>
      </c>
      <c r="N598" s="342" t="n">
        <v>-1.38660452846557</v>
      </c>
      <c r="O598" s="342" t="n">
        <v>-1.45719106263338</v>
      </c>
      <c r="P598" s="342" t="n">
        <v>-1.52849014602802</v>
      </c>
      <c r="Q598" s="342" t="n">
        <v>-1.60869909864673</v>
      </c>
      <c r="R598" s="342" t="n">
        <v>-1.65433423530468</v>
      </c>
      <c r="S598" s="342" t="n">
        <v>-1.68775010110409</v>
      </c>
      <c r="T598" s="342" t="n">
        <v>-1.7233062774591</v>
      </c>
      <c r="U598" s="342" t="n">
        <v>-1.7688387582648</v>
      </c>
      <c r="V598" s="342" t="n">
        <v>-1.81364543164423</v>
      </c>
      <c r="W598" s="342" t="n">
        <v>-1.88961432250351</v>
      </c>
      <c r="X598" s="342" t="n">
        <v>-1.93568860292831</v>
      </c>
      <c r="Y598" s="342" t="n">
        <v>-1.96364127494267</v>
      </c>
      <c r="Z598" s="342" t="n">
        <v>-1.98540312578289</v>
      </c>
      <c r="AA598" s="342" t="n">
        <v>-2.0051034626144</v>
      </c>
      <c r="AB598" s="342" t="n">
        <v>-2.02635484614598</v>
      </c>
    </row>
    <row r="599" customFormat="false" ht="15" hidden="false" customHeight="false" outlineLevel="0" collapsed="false">
      <c r="A599" s="62" t="s">
        <v>365</v>
      </c>
      <c r="B599" s="62" t="s">
        <v>1160</v>
      </c>
      <c r="C599" s="62" t="s">
        <v>1161</v>
      </c>
      <c r="D599" s="62" t="s">
        <v>446</v>
      </c>
      <c r="E599" s="342" t="n">
        <v>-9.43473700166195</v>
      </c>
      <c r="F599" s="342" t="n">
        <v>-9.54737109285234</v>
      </c>
      <c r="G599" s="342" t="n">
        <v>-9.54234769835717</v>
      </c>
      <c r="H599" s="342" t="n">
        <v>-9.55129309195322</v>
      </c>
      <c r="I599" s="342" t="n">
        <v>-9.57636098393701</v>
      </c>
      <c r="J599" s="342" t="n">
        <v>-9.61353977099349</v>
      </c>
      <c r="K599" s="342" t="n">
        <v>-9.68449276521869</v>
      </c>
      <c r="L599" s="342" t="n">
        <v>-9.815031827262</v>
      </c>
      <c r="M599" s="342" t="n">
        <v>-10.0691811277017</v>
      </c>
      <c r="N599" s="342" t="n">
        <v>-10.5799599538124</v>
      </c>
      <c r="O599" s="342" t="n">
        <v>-11.118543731265</v>
      </c>
      <c r="P599" s="342" t="n">
        <v>-11.6625643453427</v>
      </c>
      <c r="Q599" s="342" t="n">
        <v>-12.2745683372684</v>
      </c>
      <c r="R599" s="342" t="n">
        <v>-12.6227699393951</v>
      </c>
      <c r="S599" s="342" t="n">
        <v>-12.8777370296664</v>
      </c>
      <c r="T599" s="342" t="n">
        <v>-13.1490349478716</v>
      </c>
      <c r="U599" s="342" t="n">
        <v>-13.4964532734522</v>
      </c>
      <c r="V599" s="342" t="n">
        <v>-13.8383336007454</v>
      </c>
      <c r="W599" s="342" t="n">
        <v>-14.4179854095535</v>
      </c>
      <c r="X599" s="342" t="n">
        <v>-14.7695377316382</v>
      </c>
      <c r="Y599" s="342" t="n">
        <v>-14.9828199937704</v>
      </c>
      <c r="Z599" s="342" t="n">
        <v>-15.1488655429402</v>
      </c>
      <c r="AA599" s="342" t="n">
        <v>-15.2991814913416</v>
      </c>
      <c r="AB599" s="342" t="n">
        <v>-15.461332113319</v>
      </c>
    </row>
    <row r="600" customFormat="false" ht="15" hidden="false" customHeight="false" outlineLevel="0" collapsed="false">
      <c r="A600" s="62" t="s">
        <v>365</v>
      </c>
      <c r="B600" s="62" t="s">
        <v>1164</v>
      </c>
      <c r="C600" s="62" t="s">
        <v>1165</v>
      </c>
      <c r="D600" s="62" t="s">
        <v>893</v>
      </c>
      <c r="E600" s="342" t="n">
        <v>-1.41012819587913</v>
      </c>
      <c r="F600" s="342" t="n">
        <v>-1.42696263522565</v>
      </c>
      <c r="G600" s="342" t="n">
        <v>-1.42621183208027</v>
      </c>
      <c r="H600" s="342" t="n">
        <v>-1.42754882236742</v>
      </c>
      <c r="I600" s="342" t="n">
        <v>-1.43129550245944</v>
      </c>
      <c r="J600" s="342" t="n">
        <v>-1.43685229285091</v>
      </c>
      <c r="K600" s="342" t="n">
        <v>-1.44745702064792</v>
      </c>
      <c r="L600" s="342" t="n">
        <v>-1.46696756047733</v>
      </c>
      <c r="M600" s="342" t="n">
        <v>-1.50495304904472</v>
      </c>
      <c r="N600" s="342" t="n">
        <v>-1.58129472390326</v>
      </c>
      <c r="O600" s="342" t="n">
        <v>-1.66179216334383</v>
      </c>
      <c r="P600" s="342" t="n">
        <v>-1.74310219953407</v>
      </c>
      <c r="Q600" s="342" t="n">
        <v>-1.8345731207535</v>
      </c>
      <c r="R600" s="342" t="n">
        <v>-1.88661578997922</v>
      </c>
      <c r="S600" s="342" t="n">
        <v>-1.92472350648996</v>
      </c>
      <c r="T600" s="342" t="n">
        <v>-1.96527205001344</v>
      </c>
      <c r="U600" s="342" t="n">
        <v>-2.01719764969683</v>
      </c>
      <c r="V600" s="342" t="n">
        <v>-2.06829553287551</v>
      </c>
      <c r="W600" s="342" t="n">
        <v>-2.15493105427359</v>
      </c>
      <c r="X600" s="342" t="n">
        <v>-2.20747452650933</v>
      </c>
      <c r="Y600" s="342" t="n">
        <v>-2.23935197380442</v>
      </c>
      <c r="Z600" s="342" t="n">
        <v>-2.26416935987923</v>
      </c>
      <c r="AA600" s="342" t="n">
        <v>-2.28663577914389</v>
      </c>
      <c r="AB600" s="342" t="n">
        <v>-2.31087102427996</v>
      </c>
    </row>
    <row r="601" customFormat="false" ht="15" hidden="false" customHeight="false" outlineLevel="0" collapsed="false">
      <c r="A601" s="62" t="s">
        <v>365</v>
      </c>
      <c r="B601" s="62" t="s">
        <v>1166</v>
      </c>
      <c r="C601" s="62" t="s">
        <v>1167</v>
      </c>
      <c r="D601" s="62" t="s">
        <v>893</v>
      </c>
      <c r="E601" s="342" t="n">
        <v>-8.54535584394206</v>
      </c>
      <c r="F601" s="342" t="n">
        <v>-8.64737229540344</v>
      </c>
      <c r="G601" s="342" t="n">
        <v>-8.64282243953589</v>
      </c>
      <c r="H601" s="342" t="n">
        <v>-8.65092458074331</v>
      </c>
      <c r="I601" s="342" t="n">
        <v>-8.67362940624309</v>
      </c>
      <c r="J601" s="342" t="n">
        <v>-8.70730347317127</v>
      </c>
      <c r="K601" s="342" t="n">
        <v>-8.77156796551914</v>
      </c>
      <c r="L601" s="342" t="n">
        <v>-8.88980154600984</v>
      </c>
      <c r="M601" s="342" t="n">
        <v>-9.11999304041646</v>
      </c>
      <c r="N601" s="342" t="n">
        <v>-9.58262245190913</v>
      </c>
      <c r="O601" s="342" t="n">
        <v>-10.0704357348121</v>
      </c>
      <c r="P601" s="342" t="n">
        <v>-10.5631733419034</v>
      </c>
      <c r="Q601" s="342" t="n">
        <v>-11.1174857607866</v>
      </c>
      <c r="R601" s="342" t="n">
        <v>-11.4328635604093</v>
      </c>
      <c r="S601" s="342" t="n">
        <v>-11.6637957543304</v>
      </c>
      <c r="T601" s="342" t="n">
        <v>-11.9095193235593</v>
      </c>
      <c r="U601" s="342" t="n">
        <v>-12.2241876835009</v>
      </c>
      <c r="V601" s="342" t="n">
        <v>-12.533840093764</v>
      </c>
      <c r="W601" s="342" t="n">
        <v>-13.0588500618191</v>
      </c>
      <c r="X601" s="342" t="n">
        <v>-13.3772627202162</v>
      </c>
      <c r="Y601" s="342" t="n">
        <v>-13.5704395755753</v>
      </c>
      <c r="Z601" s="342" t="n">
        <v>-13.7208325651953</v>
      </c>
      <c r="AA601" s="342" t="n">
        <v>-13.8569787309955</v>
      </c>
      <c r="AB601" s="342" t="n">
        <v>-14.0038439552057</v>
      </c>
    </row>
    <row r="602" customFormat="false" ht="15" hidden="false" customHeight="false" outlineLevel="0" collapsed="false">
      <c r="A602" s="62" t="s">
        <v>365</v>
      </c>
      <c r="B602" s="62" t="s">
        <v>1168</v>
      </c>
      <c r="C602" s="62" t="s">
        <v>1169</v>
      </c>
      <c r="D602" s="62" t="s">
        <v>562</v>
      </c>
      <c r="E602" s="342" t="n">
        <v>-1.15959988824324</v>
      </c>
      <c r="F602" s="342" t="n">
        <v>-1.17344346221183</v>
      </c>
      <c r="G602" s="342" t="n">
        <v>-1.17282604937943</v>
      </c>
      <c r="H602" s="342" t="n">
        <v>-1.17392550529563</v>
      </c>
      <c r="I602" s="342" t="n">
        <v>-1.17700653709734</v>
      </c>
      <c r="J602" s="342" t="n">
        <v>-1.18157608867128</v>
      </c>
      <c r="K602" s="342" t="n">
        <v>-1.19029674343459</v>
      </c>
      <c r="L602" s="342" t="n">
        <v>-1.2063409725138</v>
      </c>
      <c r="M602" s="342" t="n">
        <v>-1.2375778263164</v>
      </c>
      <c r="N602" s="342" t="n">
        <v>-1.30035637219115</v>
      </c>
      <c r="O602" s="342" t="n">
        <v>-1.36655235497621</v>
      </c>
      <c r="P602" s="342" t="n">
        <v>-1.4334165657301</v>
      </c>
      <c r="Q602" s="342" t="n">
        <v>-1.50863644313807</v>
      </c>
      <c r="R602" s="342" t="n">
        <v>-1.55143302971395</v>
      </c>
      <c r="S602" s="342" t="n">
        <v>-1.58277039601596</v>
      </c>
      <c r="T602" s="342" t="n">
        <v>-1.61611494346609</v>
      </c>
      <c r="U602" s="342" t="n">
        <v>-1.65881525948401</v>
      </c>
      <c r="V602" s="342" t="n">
        <v>-1.70083491400664</v>
      </c>
      <c r="W602" s="342" t="n">
        <v>-1.77207846563882</v>
      </c>
      <c r="X602" s="342" t="n">
        <v>-1.81528688081024</v>
      </c>
      <c r="Y602" s="342" t="n">
        <v>-1.84150086931774</v>
      </c>
      <c r="Z602" s="342" t="n">
        <v>-1.86190911177608</v>
      </c>
      <c r="AA602" s="342" t="n">
        <v>-1.88038406841098</v>
      </c>
      <c r="AB602" s="342" t="n">
        <v>-1.90031359512597</v>
      </c>
    </row>
    <row r="603" customFormat="false" ht="15" hidden="false" customHeight="false" outlineLevel="0" collapsed="false">
      <c r="A603" s="62" t="s">
        <v>365</v>
      </c>
      <c r="B603" s="62" t="s">
        <v>1174</v>
      </c>
      <c r="C603" s="62" t="s">
        <v>1176</v>
      </c>
      <c r="D603" s="62" t="s">
        <v>1175</v>
      </c>
      <c r="E603" s="342" t="n">
        <v>-0.908797006174614</v>
      </c>
      <c r="F603" s="342" t="n">
        <v>-0.919646436831663</v>
      </c>
      <c r="G603" s="342" t="n">
        <v>-0.919162560505568</v>
      </c>
      <c r="H603" s="342" t="n">
        <v>-0.920024221717502</v>
      </c>
      <c r="I603" s="342" t="n">
        <v>-0.922438875690577</v>
      </c>
      <c r="J603" s="342" t="n">
        <v>-0.926020106451348</v>
      </c>
      <c r="K603" s="342" t="n">
        <v>-0.932854623271438</v>
      </c>
      <c r="L603" s="342" t="n">
        <v>-0.94542874258742</v>
      </c>
      <c r="M603" s="342" t="n">
        <v>-0.969909565245249</v>
      </c>
      <c r="N603" s="342" t="n">
        <v>-1.01911011719546</v>
      </c>
      <c r="O603" s="342" t="n">
        <v>-1.07098896919068</v>
      </c>
      <c r="P603" s="342" t="n">
        <v>-1.12339152214834</v>
      </c>
      <c r="Q603" s="342" t="n">
        <v>-1.18234254489874</v>
      </c>
      <c r="R603" s="342" t="n">
        <v>-1.21588291528767</v>
      </c>
      <c r="S603" s="342" t="n">
        <v>-1.24044251120124</v>
      </c>
      <c r="T603" s="342" t="n">
        <v>-1.26657516713037</v>
      </c>
      <c r="U603" s="342" t="n">
        <v>-1.30004008874104</v>
      </c>
      <c r="V603" s="342" t="n">
        <v>-1.33297156503543</v>
      </c>
      <c r="W603" s="342" t="n">
        <v>-1.38880627758499</v>
      </c>
      <c r="X603" s="342" t="n">
        <v>-1.42266940464068</v>
      </c>
      <c r="Y603" s="342" t="n">
        <v>-1.44321372731356</v>
      </c>
      <c r="Z603" s="342" t="n">
        <v>-1.45920799381485</v>
      </c>
      <c r="AA603" s="342" t="n">
        <v>-1.47368711325012</v>
      </c>
      <c r="AB603" s="342" t="n">
        <v>-1.48930620255557</v>
      </c>
    </row>
    <row r="604" customFormat="false" ht="15" hidden="false" customHeight="false" outlineLevel="0" collapsed="false">
      <c r="A604" s="62" t="s">
        <v>365</v>
      </c>
      <c r="B604" s="62" t="s">
        <v>1177</v>
      </c>
      <c r="C604" s="62" t="s">
        <v>1178</v>
      </c>
      <c r="D604" s="62" t="s">
        <v>935</v>
      </c>
      <c r="E604" s="342" t="n">
        <v>-3.94566867979458</v>
      </c>
      <c r="F604" s="342" t="n">
        <v>-3.9927729929099</v>
      </c>
      <c r="G604" s="342" t="n">
        <v>-3.99067217649898</v>
      </c>
      <c r="H604" s="342" t="n">
        <v>-3.99441319856818</v>
      </c>
      <c r="I604" s="342" t="n">
        <v>-4.00489675484023</v>
      </c>
      <c r="J604" s="342" t="n">
        <v>-4.02044516658882</v>
      </c>
      <c r="K604" s="342" t="n">
        <v>-4.05011817252452</v>
      </c>
      <c r="L604" s="342" t="n">
        <v>-4.10471046147792</v>
      </c>
      <c r="M604" s="342" t="n">
        <v>-4.21099736004858</v>
      </c>
      <c r="N604" s="342" t="n">
        <v>-4.42460840359248</v>
      </c>
      <c r="O604" s="342" t="n">
        <v>-4.64984765952148</v>
      </c>
      <c r="P604" s="342" t="n">
        <v>-4.87736063606244</v>
      </c>
      <c r="Q604" s="342" t="n">
        <v>-5.13330470556063</v>
      </c>
      <c r="R604" s="342" t="n">
        <v>-5.27892489142522</v>
      </c>
      <c r="S604" s="342" t="n">
        <v>-5.38555379504854</v>
      </c>
      <c r="T604" s="342" t="n">
        <v>-5.4990123576526</v>
      </c>
      <c r="U604" s="342" t="n">
        <v>-5.64430497214612</v>
      </c>
      <c r="V604" s="342" t="n">
        <v>-5.78728155955929</v>
      </c>
      <c r="W604" s="342" t="n">
        <v>-6.02969573462297</v>
      </c>
      <c r="X604" s="342" t="n">
        <v>-6.17671721347438</v>
      </c>
      <c r="Y604" s="342" t="n">
        <v>-6.26591324951679</v>
      </c>
      <c r="Z604" s="342" t="n">
        <v>-6.33535458345786</v>
      </c>
      <c r="AA604" s="342" t="n">
        <v>-6.39821769554847</v>
      </c>
      <c r="AB604" s="342" t="n">
        <v>-6.46603014548031</v>
      </c>
    </row>
    <row r="605" customFormat="false" ht="15" hidden="false" customHeight="false" outlineLevel="0" collapsed="false">
      <c r="A605" s="62" t="s">
        <v>366</v>
      </c>
      <c r="B605" s="62" t="s">
        <v>385</v>
      </c>
      <c r="C605" s="62" t="s">
        <v>388</v>
      </c>
      <c r="D605" s="62" t="s">
        <v>387</v>
      </c>
      <c r="E605" s="342" t="n">
        <v>-4.59940658362814</v>
      </c>
      <c r="F605" s="342" t="n">
        <v>-4.6543153723385</v>
      </c>
      <c r="G605" s="342" t="n">
        <v>-4.65186648227308</v>
      </c>
      <c r="H605" s="342" t="n">
        <v>-4.6562273353834</v>
      </c>
      <c r="I605" s="342" t="n">
        <v>-4.66844785911476</v>
      </c>
      <c r="J605" s="342" t="n">
        <v>-4.68657240863095</v>
      </c>
      <c r="K605" s="342" t="n">
        <v>-4.72116178496545</v>
      </c>
      <c r="L605" s="342" t="n">
        <v>-4.78479919438946</v>
      </c>
      <c r="M605" s="342" t="n">
        <v>-4.90869623205578</v>
      </c>
      <c r="N605" s="342" t="n">
        <v>-5.15769940990564</v>
      </c>
      <c r="O605" s="342" t="n">
        <v>-5.42025741988666</v>
      </c>
      <c r="P605" s="342" t="n">
        <v>-5.68546587175744</v>
      </c>
      <c r="Q605" s="342" t="n">
        <v>-5.98381602069895</v>
      </c>
      <c r="R605" s="342" t="n">
        <v>-6.15356327925733</v>
      </c>
      <c r="S605" s="342" t="n">
        <v>-6.27785898706513</v>
      </c>
      <c r="T605" s="342" t="n">
        <v>-6.41011592553601</v>
      </c>
      <c r="U605" s="342" t="n">
        <v>-6.57948133907824</v>
      </c>
      <c r="V605" s="342" t="n">
        <v>-6.7461469947174</v>
      </c>
      <c r="W605" s="342" t="n">
        <v>-7.02872554938984</v>
      </c>
      <c r="X605" s="342" t="n">
        <v>-7.20010627408848</v>
      </c>
      <c r="Y605" s="342" t="n">
        <v>-7.30408075058414</v>
      </c>
      <c r="Z605" s="342" t="n">
        <v>-7.38502746821911</v>
      </c>
      <c r="AA605" s="342" t="n">
        <v>-7.45830605166874</v>
      </c>
      <c r="AB605" s="342" t="n">
        <v>-7.53735400373467</v>
      </c>
    </row>
    <row r="606" customFormat="false" ht="15" hidden="false" customHeight="false" outlineLevel="0" collapsed="false">
      <c r="A606" s="62" t="s">
        <v>366</v>
      </c>
      <c r="B606" s="62" t="s">
        <v>389</v>
      </c>
      <c r="C606" s="62" t="s">
        <v>392</v>
      </c>
      <c r="D606" s="62" t="s">
        <v>391</v>
      </c>
      <c r="E606" s="342" t="n">
        <v>-3.29167845973176</v>
      </c>
      <c r="F606" s="342" t="n">
        <v>-3.33097528504205</v>
      </c>
      <c r="G606" s="342" t="n">
        <v>-3.32922267662789</v>
      </c>
      <c r="H606" s="342" t="n">
        <v>-3.33234362842641</v>
      </c>
      <c r="I606" s="342" t="n">
        <v>-3.3410895468404</v>
      </c>
      <c r="J606" s="342" t="n">
        <v>-3.35406082653703</v>
      </c>
      <c r="K606" s="342" t="n">
        <v>-3.378815564555</v>
      </c>
      <c r="L606" s="342" t="n">
        <v>-3.42435924198934</v>
      </c>
      <c r="M606" s="342" t="n">
        <v>-3.51302920466725</v>
      </c>
      <c r="N606" s="342" t="n">
        <v>-3.69123445398151</v>
      </c>
      <c r="O606" s="342" t="n">
        <v>-3.87914055233797</v>
      </c>
      <c r="P606" s="342" t="n">
        <v>-4.06894350462953</v>
      </c>
      <c r="Q606" s="342" t="n">
        <v>-4.28246512766331</v>
      </c>
      <c r="R606" s="342" t="n">
        <v>-4.40394892876583</v>
      </c>
      <c r="S606" s="342" t="n">
        <v>-4.49290420953714</v>
      </c>
      <c r="T606" s="342" t="n">
        <v>-4.58755714086622</v>
      </c>
      <c r="U606" s="342" t="n">
        <v>-4.70876766519016</v>
      </c>
      <c r="V606" s="342" t="n">
        <v>-4.82804604136096</v>
      </c>
      <c r="W606" s="342" t="n">
        <v>-5.0302803349997</v>
      </c>
      <c r="X606" s="342" t="n">
        <v>-5.1529331663262</v>
      </c>
      <c r="Y606" s="342" t="n">
        <v>-5.22734505803869</v>
      </c>
      <c r="Z606" s="342" t="n">
        <v>-5.28527656767593</v>
      </c>
      <c r="AA606" s="342" t="n">
        <v>-5.3377201884594</v>
      </c>
      <c r="AB606" s="342" t="n">
        <v>-5.39429279981051</v>
      </c>
    </row>
    <row r="607" customFormat="false" ht="15" hidden="false" customHeight="false" outlineLevel="0" collapsed="false">
      <c r="A607" s="62" t="s">
        <v>366</v>
      </c>
      <c r="B607" s="62" t="s">
        <v>393</v>
      </c>
      <c r="C607" s="62" t="s">
        <v>396</v>
      </c>
      <c r="D607" s="62" t="s">
        <v>395</v>
      </c>
      <c r="E607" s="342" t="n">
        <v>-0.683826416743511</v>
      </c>
      <c r="F607" s="342" t="n">
        <v>-0.691990096024482</v>
      </c>
      <c r="G607" s="342" t="n">
        <v>-0.691626002159766</v>
      </c>
      <c r="H607" s="342" t="n">
        <v>-0.692274361138725</v>
      </c>
      <c r="I607" s="342" t="n">
        <v>-0.694091273125521</v>
      </c>
      <c r="J607" s="342" t="n">
        <v>-0.696785978524009</v>
      </c>
      <c r="K607" s="342" t="n">
        <v>-0.701928626569174</v>
      </c>
      <c r="L607" s="342" t="n">
        <v>-0.711390051834809</v>
      </c>
      <c r="M607" s="342" t="n">
        <v>-0.729810703667172</v>
      </c>
      <c r="N607" s="342" t="n">
        <v>-0.7668317731836</v>
      </c>
      <c r="O607" s="342" t="n">
        <v>-0.805868135785622</v>
      </c>
      <c r="P607" s="342" t="n">
        <v>-0.845298558392407</v>
      </c>
      <c r="Q607" s="342" t="n">
        <v>-0.889656392294672</v>
      </c>
      <c r="R607" s="342" t="n">
        <v>-0.914893921845809</v>
      </c>
      <c r="S607" s="342" t="n">
        <v>-0.933373846797293</v>
      </c>
      <c r="T607" s="342" t="n">
        <v>-0.953037424408792</v>
      </c>
      <c r="U607" s="342" t="n">
        <v>-0.978218182351593</v>
      </c>
      <c r="V607" s="342" t="n">
        <v>-1.00299754812796</v>
      </c>
      <c r="W607" s="342" t="n">
        <v>-1.04501050718621</v>
      </c>
      <c r="X607" s="342" t="n">
        <v>-1.0704908957404</v>
      </c>
      <c r="Y607" s="342" t="n">
        <v>-1.08594951902191</v>
      </c>
      <c r="Z607" s="342" t="n">
        <v>-1.09798444197578</v>
      </c>
      <c r="AA607" s="342" t="n">
        <v>-1.10887928900295</v>
      </c>
      <c r="AB607" s="342" t="n">
        <v>-1.12063190900497</v>
      </c>
    </row>
    <row r="608" customFormat="false" ht="15" hidden="false" customHeight="false" outlineLevel="0" collapsed="false">
      <c r="A608" s="62" t="s">
        <v>366</v>
      </c>
      <c r="B608" s="62" t="s">
        <v>397</v>
      </c>
      <c r="C608" s="62" t="s">
        <v>399</v>
      </c>
      <c r="D608" s="62" t="s">
        <v>395</v>
      </c>
      <c r="E608" s="342" t="n">
        <v>-0.462075651034593</v>
      </c>
      <c r="F608" s="342" t="n">
        <v>-0.46759201794618</v>
      </c>
      <c r="G608" s="342" t="n">
        <v>-0.467345992192484</v>
      </c>
      <c r="H608" s="342" t="n">
        <v>-0.467784101762356</v>
      </c>
      <c r="I608" s="342" t="n">
        <v>-0.469011826764805</v>
      </c>
      <c r="J608" s="342" t="n">
        <v>-0.470832694927931</v>
      </c>
      <c r="K608" s="342" t="n">
        <v>-0.474307688559835</v>
      </c>
      <c r="L608" s="342" t="n">
        <v>-0.480700969270096</v>
      </c>
      <c r="M608" s="342" t="n">
        <v>-0.493148184644511</v>
      </c>
      <c r="N608" s="342" t="n">
        <v>-0.518164086896817</v>
      </c>
      <c r="O608" s="342" t="n">
        <v>-0.544541764362467</v>
      </c>
      <c r="P608" s="342" t="n">
        <v>-0.57118571632233</v>
      </c>
      <c r="Q608" s="342" t="n">
        <v>-0.601159221991331</v>
      </c>
      <c r="R608" s="342" t="n">
        <v>-0.618212742610468</v>
      </c>
      <c r="S608" s="342" t="n">
        <v>-0.630700010057216</v>
      </c>
      <c r="T608" s="342" t="n">
        <v>-0.643987096083772</v>
      </c>
      <c r="U608" s="342" t="n">
        <v>-0.661002254953144</v>
      </c>
      <c r="V608" s="342" t="n">
        <v>-0.677746184835033</v>
      </c>
      <c r="W608" s="342" t="n">
        <v>-0.706135210080913</v>
      </c>
      <c r="X608" s="342" t="n">
        <v>-0.723352835550639</v>
      </c>
      <c r="Y608" s="342" t="n">
        <v>-0.733798546979746</v>
      </c>
      <c r="Z608" s="342" t="n">
        <v>-0.741930793296789</v>
      </c>
      <c r="AA608" s="342" t="n">
        <v>-0.749292666733877</v>
      </c>
      <c r="AB608" s="342" t="n">
        <v>-0.75723415510845</v>
      </c>
    </row>
    <row r="609" customFormat="false" ht="15" hidden="false" customHeight="false" outlineLevel="0" collapsed="false">
      <c r="A609" s="62" t="s">
        <v>366</v>
      </c>
      <c r="B609" s="62" t="s">
        <v>403</v>
      </c>
      <c r="C609" s="62" t="s">
        <v>404</v>
      </c>
      <c r="D609" s="62" t="s">
        <v>387</v>
      </c>
      <c r="E609" s="342" t="n">
        <v>-0.0140716807691687</v>
      </c>
      <c r="F609" s="342" t="n">
        <v>-0.014239671776727</v>
      </c>
      <c r="G609" s="342" t="n">
        <v>-0.0142321795060149</v>
      </c>
      <c r="H609" s="342" t="n">
        <v>-0.0142455213429963</v>
      </c>
      <c r="I609" s="342" t="n">
        <v>-0.0142829094941964</v>
      </c>
      <c r="J609" s="342" t="n">
        <v>-0.01433836075084</v>
      </c>
      <c r="K609" s="342" t="n">
        <v>-0.0144441854160297</v>
      </c>
      <c r="L609" s="342" t="n">
        <v>-0.0146388812521358</v>
      </c>
      <c r="M609" s="342" t="n">
        <v>-0.0150179387523994</v>
      </c>
      <c r="N609" s="342" t="n">
        <v>-0.015779752948536</v>
      </c>
      <c r="O609" s="342" t="n">
        <v>-0.0165830375533353</v>
      </c>
      <c r="P609" s="342" t="n">
        <v>-0.017394431067728</v>
      </c>
      <c r="Q609" s="342" t="n">
        <v>-0.0183072201367099</v>
      </c>
      <c r="R609" s="342" t="n">
        <v>-0.0188265543574281</v>
      </c>
      <c r="S609" s="342" t="n">
        <v>-0.0192068315713355</v>
      </c>
      <c r="T609" s="342" t="n">
        <v>-0.019611465817913</v>
      </c>
      <c r="U609" s="342" t="n">
        <v>-0.0201296318007134</v>
      </c>
      <c r="V609" s="342" t="n">
        <v>-0.0206395379937615</v>
      </c>
      <c r="W609" s="342" t="n">
        <v>-0.0215040745684835</v>
      </c>
      <c r="X609" s="342" t="n">
        <v>-0.0220284063065239</v>
      </c>
      <c r="Y609" s="342" t="n">
        <v>-0.0223465116131077</v>
      </c>
      <c r="Z609" s="342" t="n">
        <v>-0.022594164511185</v>
      </c>
      <c r="AA609" s="342" t="n">
        <v>-0.0228183570922868</v>
      </c>
      <c r="AB609" s="342" t="n">
        <v>-0.0230602008011878</v>
      </c>
    </row>
    <row r="610" customFormat="false" ht="15" hidden="false" customHeight="false" outlineLevel="0" collapsed="false">
      <c r="A610" s="62" t="s">
        <v>366</v>
      </c>
      <c r="B610" s="62" t="s">
        <v>405</v>
      </c>
      <c r="C610" s="62" t="s">
        <v>406</v>
      </c>
      <c r="D610" s="62" t="s">
        <v>391</v>
      </c>
      <c r="E610" s="342" t="n">
        <v>-3.42265599470527</v>
      </c>
      <c r="F610" s="342" t="n">
        <v>-3.46351646038153</v>
      </c>
      <c r="G610" s="342" t="n">
        <v>-3.46169411480055</v>
      </c>
      <c r="H610" s="342" t="n">
        <v>-3.46493925083467</v>
      </c>
      <c r="I610" s="342" t="n">
        <v>-3.47403317372386</v>
      </c>
      <c r="J610" s="342" t="n">
        <v>-3.48752058713796</v>
      </c>
      <c r="K610" s="342" t="n">
        <v>-3.51326032858326</v>
      </c>
      <c r="L610" s="342" t="n">
        <v>-3.56061621175913</v>
      </c>
      <c r="M610" s="342" t="n">
        <v>-3.65281439667374</v>
      </c>
      <c r="N610" s="342" t="n">
        <v>-3.83811052213526</v>
      </c>
      <c r="O610" s="342" t="n">
        <v>-4.03349349828227</v>
      </c>
      <c r="P610" s="342" t="n">
        <v>-4.23084880513275</v>
      </c>
      <c r="Q610" s="342" t="n">
        <v>-4.45286656051682</v>
      </c>
      <c r="R610" s="342" t="n">
        <v>-4.57918426292601</v>
      </c>
      <c r="S610" s="342" t="n">
        <v>-4.67167911888392</v>
      </c>
      <c r="T610" s="342" t="n">
        <v>-4.77009833776968</v>
      </c>
      <c r="U610" s="342" t="n">
        <v>-4.89613188958036</v>
      </c>
      <c r="V610" s="342" t="n">
        <v>-5.02015641209492</v>
      </c>
      <c r="W610" s="342" t="n">
        <v>-5.23043770959262</v>
      </c>
      <c r="X610" s="342" t="n">
        <v>-5.35797095852406</v>
      </c>
      <c r="Y610" s="342" t="n">
        <v>-5.43534373668656</v>
      </c>
      <c r="Z610" s="342" t="n">
        <v>-5.49558037011472</v>
      </c>
      <c r="AA610" s="342" t="n">
        <v>-5.5501107488423</v>
      </c>
      <c r="AB610" s="342" t="n">
        <v>-5.60893441274075</v>
      </c>
    </row>
    <row r="611" customFormat="false" ht="15" hidden="false" customHeight="false" outlineLevel="0" collapsed="false">
      <c r="A611" s="62" t="s">
        <v>366</v>
      </c>
      <c r="B611" s="62" t="s">
        <v>407</v>
      </c>
      <c r="C611" s="62" t="s">
        <v>410</v>
      </c>
      <c r="D611" s="62" t="s">
        <v>409</v>
      </c>
      <c r="E611" s="342" t="n">
        <v>-0.848040077923239</v>
      </c>
      <c r="F611" s="342" t="n">
        <v>-0.858164178197903</v>
      </c>
      <c r="G611" s="342" t="n">
        <v>-0.857712651053228</v>
      </c>
      <c r="H611" s="342" t="n">
        <v>-0.858516706564357</v>
      </c>
      <c r="I611" s="342" t="n">
        <v>-0.860769930694246</v>
      </c>
      <c r="J611" s="342" t="n">
        <v>-0.864111741013592</v>
      </c>
      <c r="K611" s="342" t="n">
        <v>-0.870489341442839</v>
      </c>
      <c r="L611" s="342" t="n">
        <v>-0.882222827636226</v>
      </c>
      <c r="M611" s="342" t="n">
        <v>-0.905067003632974</v>
      </c>
      <c r="N611" s="342" t="n">
        <v>-0.950978290340824</v>
      </c>
      <c r="O611" s="342" t="n">
        <v>-0.999388821394167</v>
      </c>
      <c r="P611" s="342" t="n">
        <v>-1.04828804178294</v>
      </c>
      <c r="Q611" s="342" t="n">
        <v>-1.10329793902868</v>
      </c>
      <c r="R611" s="342" t="n">
        <v>-1.13459599362718</v>
      </c>
      <c r="S611" s="342" t="n">
        <v>-1.15751367655394</v>
      </c>
      <c r="T611" s="342" t="n">
        <v>-1.18189925377296</v>
      </c>
      <c r="U611" s="342" t="n">
        <v>-1.21312690366352</v>
      </c>
      <c r="V611" s="342" t="n">
        <v>-1.24385677131611</v>
      </c>
      <c r="W611" s="342" t="n">
        <v>-1.29595869689426</v>
      </c>
      <c r="X611" s="342" t="n">
        <v>-1.3275579305096</v>
      </c>
      <c r="Y611" s="342" t="n">
        <v>-1.34672877821488</v>
      </c>
      <c r="Z611" s="342" t="n">
        <v>-1.36165376027129</v>
      </c>
      <c r="AA611" s="342" t="n">
        <v>-1.37516488925909</v>
      </c>
      <c r="AB611" s="342" t="n">
        <v>-1.38973977630393</v>
      </c>
    </row>
    <row r="612" customFormat="false" ht="15" hidden="false" customHeight="false" outlineLevel="0" collapsed="false">
      <c r="A612" s="62" t="s">
        <v>366</v>
      </c>
      <c r="B612" s="62" t="s">
        <v>419</v>
      </c>
      <c r="C612" s="62" t="s">
        <v>421</v>
      </c>
      <c r="D612" s="62" t="s">
        <v>420</v>
      </c>
      <c r="E612" s="342" t="n">
        <v>-2.68444080289827</v>
      </c>
      <c r="F612" s="342" t="n">
        <v>-2.71648828340944</v>
      </c>
      <c r="G612" s="342" t="n">
        <v>-2.71505899024001</v>
      </c>
      <c r="H612" s="342" t="n">
        <v>-2.71760419945601</v>
      </c>
      <c r="I612" s="342" t="n">
        <v>-2.7247367005604</v>
      </c>
      <c r="J612" s="342" t="n">
        <v>-2.73531508265617</v>
      </c>
      <c r="K612" s="342" t="n">
        <v>-2.75550315072339</v>
      </c>
      <c r="L612" s="342" t="n">
        <v>-2.79264508530614</v>
      </c>
      <c r="M612" s="342" t="n">
        <v>-2.86495751457769</v>
      </c>
      <c r="N612" s="342" t="n">
        <v>-3.01028806505583</v>
      </c>
      <c r="O612" s="342" t="n">
        <v>-3.16352988490922</v>
      </c>
      <c r="P612" s="342" t="n">
        <v>-3.31831863352944</v>
      </c>
      <c r="Q612" s="342" t="n">
        <v>-3.49245051311152</v>
      </c>
      <c r="R612" s="342" t="n">
        <v>-3.59152339539947</v>
      </c>
      <c r="S612" s="342" t="n">
        <v>-3.66406850825209</v>
      </c>
      <c r="T612" s="342" t="n">
        <v>-3.74126018844871</v>
      </c>
      <c r="U612" s="342" t="n">
        <v>-3.84011020712957</v>
      </c>
      <c r="V612" s="342" t="n">
        <v>-3.93738451378297</v>
      </c>
      <c r="W612" s="342" t="n">
        <v>-4.10231131214146</v>
      </c>
      <c r="X612" s="342" t="n">
        <v>-4.20233756593014</v>
      </c>
      <c r="Y612" s="342" t="n">
        <v>-4.26302220471777</v>
      </c>
      <c r="Z612" s="342" t="n">
        <v>-4.31026670631358</v>
      </c>
      <c r="AA612" s="342" t="n">
        <v>-4.35303570614303</v>
      </c>
      <c r="AB612" s="342" t="n">
        <v>-4.39917199439089</v>
      </c>
    </row>
    <row r="613" customFormat="false" ht="15" hidden="false" customHeight="false" outlineLevel="0" collapsed="false">
      <c r="A613" s="62" t="s">
        <v>366</v>
      </c>
      <c r="B613" s="62" t="s">
        <v>429</v>
      </c>
      <c r="C613" s="62" t="s">
        <v>431</v>
      </c>
      <c r="D613" s="62" t="s">
        <v>430</v>
      </c>
      <c r="E613" s="342" t="n">
        <v>-3.35833198584592</v>
      </c>
      <c r="F613" s="342" t="n">
        <v>-3.3984245364994</v>
      </c>
      <c r="G613" s="342" t="n">
        <v>-3.3966364393423</v>
      </c>
      <c r="H613" s="342" t="n">
        <v>-3.39982058760571</v>
      </c>
      <c r="I613" s="342" t="n">
        <v>-3.40874360299576</v>
      </c>
      <c r="J613" s="342" t="n">
        <v>-3.42197753943137</v>
      </c>
      <c r="K613" s="342" t="n">
        <v>-3.44723353861355</v>
      </c>
      <c r="L613" s="342" t="n">
        <v>-3.49369943452407</v>
      </c>
      <c r="M613" s="342" t="n">
        <v>-3.58416488413825</v>
      </c>
      <c r="N613" s="342" t="n">
        <v>-3.76597862935641</v>
      </c>
      <c r="O613" s="342" t="n">
        <v>-3.95768965707855</v>
      </c>
      <c r="P613" s="342" t="n">
        <v>-4.15133594832069</v>
      </c>
      <c r="Q613" s="342" t="n">
        <v>-4.36918119203946</v>
      </c>
      <c r="R613" s="342" t="n">
        <v>-4.49312493077207</v>
      </c>
      <c r="S613" s="342" t="n">
        <v>-4.58388147591425</v>
      </c>
      <c r="T613" s="342" t="n">
        <v>-4.6804510439098</v>
      </c>
      <c r="U613" s="342" t="n">
        <v>-4.80411597225501</v>
      </c>
      <c r="V613" s="342" t="n">
        <v>-4.92580962818604</v>
      </c>
      <c r="W613" s="342" t="n">
        <v>-5.13213898424875</v>
      </c>
      <c r="X613" s="342" t="n">
        <v>-5.25727542501518</v>
      </c>
      <c r="Y613" s="342" t="n">
        <v>-5.33319409055996</v>
      </c>
      <c r="Z613" s="342" t="n">
        <v>-5.39229866112574</v>
      </c>
      <c r="AA613" s="342" t="n">
        <v>-5.44580421802788</v>
      </c>
      <c r="AB613" s="342" t="n">
        <v>-5.50352237384033</v>
      </c>
    </row>
    <row r="614" customFormat="false" ht="15" hidden="false" customHeight="false" outlineLevel="0" collapsed="false">
      <c r="A614" s="62" t="s">
        <v>366</v>
      </c>
      <c r="B614" s="62" t="s">
        <v>432</v>
      </c>
      <c r="C614" s="62" t="s">
        <v>433</v>
      </c>
      <c r="D614" s="62" t="s">
        <v>430</v>
      </c>
      <c r="E614" s="342" t="n">
        <v>-3.59989675554226</v>
      </c>
      <c r="F614" s="342" t="n">
        <v>-3.64287316276678</v>
      </c>
      <c r="G614" s="342" t="n">
        <v>-3.64095644780782</v>
      </c>
      <c r="H614" s="342" t="n">
        <v>-3.64436963180837</v>
      </c>
      <c r="I614" s="342" t="n">
        <v>-3.65393447956245</v>
      </c>
      <c r="J614" s="342" t="n">
        <v>-3.66812033284867</v>
      </c>
      <c r="K614" s="342" t="n">
        <v>-3.69519299567566</v>
      </c>
      <c r="L614" s="342" t="n">
        <v>-3.74500118278659</v>
      </c>
      <c r="M614" s="342" t="n">
        <v>-3.84197381084342</v>
      </c>
      <c r="N614" s="342" t="n">
        <v>-4.03686541604574</v>
      </c>
      <c r="O614" s="342" t="n">
        <v>-4.24236621513507</v>
      </c>
      <c r="P614" s="342" t="n">
        <v>-4.44994148122057</v>
      </c>
      <c r="Q614" s="342" t="n">
        <v>-4.68345633007371</v>
      </c>
      <c r="R614" s="342" t="n">
        <v>-4.81631534008636</v>
      </c>
      <c r="S614" s="342" t="n">
        <v>-4.91360000216818</v>
      </c>
      <c r="T614" s="342" t="n">
        <v>-5.01711581775057</v>
      </c>
      <c r="U614" s="342" t="n">
        <v>-5.14967596254881</v>
      </c>
      <c r="V614" s="342" t="n">
        <v>-5.28012304133749</v>
      </c>
      <c r="W614" s="342" t="n">
        <v>-5.50129366490709</v>
      </c>
      <c r="X614" s="342" t="n">
        <v>-5.63543116799307</v>
      </c>
      <c r="Y614" s="342" t="n">
        <v>-5.71681066201917</v>
      </c>
      <c r="Z614" s="342" t="n">
        <v>-5.78016662346497</v>
      </c>
      <c r="AA614" s="342" t="n">
        <v>-5.83752083427774</v>
      </c>
      <c r="AB614" s="342" t="n">
        <v>-5.89939065617767</v>
      </c>
    </row>
    <row r="615" customFormat="false" ht="15" hidden="false" customHeight="false" outlineLevel="0" collapsed="false">
      <c r="A615" s="62" t="s">
        <v>366</v>
      </c>
      <c r="B615" s="62" t="s">
        <v>438</v>
      </c>
      <c r="C615" s="62" t="s">
        <v>440</v>
      </c>
      <c r="D615" s="62" t="s">
        <v>439</v>
      </c>
      <c r="E615" s="342" t="n">
        <v>-1.93786867519452</v>
      </c>
      <c r="F615" s="342" t="n">
        <v>-1.96100340349044</v>
      </c>
      <c r="G615" s="342" t="n">
        <v>-1.95997161226683</v>
      </c>
      <c r="H615" s="342" t="n">
        <v>-1.96180897117085</v>
      </c>
      <c r="I615" s="342" t="n">
        <v>-1.96695784629264</v>
      </c>
      <c r="J615" s="342" t="n">
        <v>-1.97459426549604</v>
      </c>
      <c r="K615" s="342" t="n">
        <v>-1.98916781268618</v>
      </c>
      <c r="L615" s="342" t="n">
        <v>-2.01598017207452</v>
      </c>
      <c r="M615" s="342" t="n">
        <v>-2.06818172979233</v>
      </c>
      <c r="N615" s="342" t="n">
        <v>-2.17309427657537</v>
      </c>
      <c r="O615" s="342" t="n">
        <v>-2.28371788284118</v>
      </c>
      <c r="P615" s="342" t="n">
        <v>-2.39545820019138</v>
      </c>
      <c r="Q615" s="342" t="n">
        <v>-2.52116211380741</v>
      </c>
      <c r="R615" s="342" t="n">
        <v>-2.59268175206495</v>
      </c>
      <c r="S615" s="342" t="n">
        <v>-2.64505128153409</v>
      </c>
      <c r="T615" s="342" t="n">
        <v>-2.70077511752896</v>
      </c>
      <c r="U615" s="342" t="n">
        <v>-2.77213387296779</v>
      </c>
      <c r="V615" s="342" t="n">
        <v>-2.84235513899883</v>
      </c>
      <c r="W615" s="342" t="n">
        <v>-2.96141400440349</v>
      </c>
      <c r="X615" s="342" t="n">
        <v>-3.03362187119826</v>
      </c>
      <c r="Y615" s="342" t="n">
        <v>-3.07742945318893</v>
      </c>
      <c r="Z615" s="342" t="n">
        <v>-3.11153474603757</v>
      </c>
      <c r="AA615" s="342" t="n">
        <v>-3.14240922274401</v>
      </c>
      <c r="AB615" s="342" t="n">
        <v>-3.17571450840676</v>
      </c>
    </row>
    <row r="616" customFormat="false" ht="15" hidden="false" customHeight="false" outlineLevel="0" collapsed="false">
      <c r="A616" s="62" t="s">
        <v>366</v>
      </c>
      <c r="B616" s="62" t="s">
        <v>441</v>
      </c>
      <c r="C616" s="62" t="s">
        <v>443</v>
      </c>
      <c r="D616" s="62" t="s">
        <v>439</v>
      </c>
      <c r="E616" s="342" t="n">
        <v>-6.89982324826561</v>
      </c>
      <c r="F616" s="342" t="n">
        <v>-6.98219494774232</v>
      </c>
      <c r="G616" s="342" t="n">
        <v>-6.97852123281875</v>
      </c>
      <c r="H616" s="342" t="n">
        <v>-6.98506318885717</v>
      </c>
      <c r="I616" s="342" t="n">
        <v>-7.00339586987035</v>
      </c>
      <c r="J616" s="342" t="n">
        <v>-7.03058550528143</v>
      </c>
      <c r="K616" s="342" t="n">
        <v>-7.08247493463201</v>
      </c>
      <c r="L616" s="342" t="n">
        <v>-7.17794091899751</v>
      </c>
      <c r="M616" s="342" t="n">
        <v>-7.36380569205851</v>
      </c>
      <c r="N616" s="342" t="n">
        <v>-7.73734907948941</v>
      </c>
      <c r="O616" s="342" t="n">
        <v>-8.13122681748586</v>
      </c>
      <c r="P616" s="342" t="n">
        <v>-8.52908062940328</v>
      </c>
      <c r="Q616" s="342" t="n">
        <v>-8.97665212723905</v>
      </c>
      <c r="R616" s="342" t="n">
        <v>-9.23129934305586</v>
      </c>
      <c r="S616" s="342" t="n">
        <v>-9.41776218316325</v>
      </c>
      <c r="T616" s="342" t="n">
        <v>-9.61616810406055</v>
      </c>
      <c r="U616" s="342" t="n">
        <v>-9.87024249312858</v>
      </c>
      <c r="V616" s="342" t="n">
        <v>-10.1202668266067</v>
      </c>
      <c r="W616" s="342" t="n">
        <v>-10.5441784868479</v>
      </c>
      <c r="X616" s="342" t="n">
        <v>-10.8012761552274</v>
      </c>
      <c r="Y616" s="342" t="n">
        <v>-10.9572539965222</v>
      </c>
      <c r="Z616" s="342" t="n">
        <v>-11.0786866278961</v>
      </c>
      <c r="AA616" s="342" t="n">
        <v>-11.1886158686563</v>
      </c>
      <c r="AB616" s="342" t="n">
        <v>-11.3072000571761</v>
      </c>
    </row>
    <row r="617" customFormat="false" ht="15" hidden="false" customHeight="false" outlineLevel="0" collapsed="false">
      <c r="A617" s="62" t="s">
        <v>366</v>
      </c>
      <c r="B617" s="62" t="s">
        <v>444</v>
      </c>
      <c r="C617" s="62" t="s">
        <v>447</v>
      </c>
      <c r="D617" s="62" t="s">
        <v>446</v>
      </c>
      <c r="E617" s="342" t="n">
        <v>-5.81410627525327</v>
      </c>
      <c r="F617" s="342" t="n">
        <v>-5.88351643223827</v>
      </c>
      <c r="G617" s="342" t="n">
        <v>-5.88042079221647</v>
      </c>
      <c r="H617" s="342" t="n">
        <v>-5.88593334323217</v>
      </c>
      <c r="I617" s="342" t="n">
        <v>-5.9013812977501</v>
      </c>
      <c r="J617" s="342" t="n">
        <v>-5.92429252665805</v>
      </c>
      <c r="K617" s="342" t="n">
        <v>-5.96801693030598</v>
      </c>
      <c r="L617" s="342" t="n">
        <v>-6.0484609299276</v>
      </c>
      <c r="M617" s="342" t="n">
        <v>-6.20507907861338</v>
      </c>
      <c r="N617" s="342" t="n">
        <v>-6.51984380153397</v>
      </c>
      <c r="O617" s="342" t="n">
        <v>-6.85174317718006</v>
      </c>
      <c r="P617" s="342" t="n">
        <v>-7.18699297435188</v>
      </c>
      <c r="Q617" s="342" t="n">
        <v>-7.56413716494337</v>
      </c>
      <c r="R617" s="342" t="n">
        <v>-7.77871454209987</v>
      </c>
      <c r="S617" s="342" t="n">
        <v>-7.93583664940058</v>
      </c>
      <c r="T617" s="342" t="n">
        <v>-8.10302254217346</v>
      </c>
      <c r="U617" s="342" t="n">
        <v>-8.31711722934286</v>
      </c>
      <c r="V617" s="342" t="n">
        <v>-8.52779915465254</v>
      </c>
      <c r="W617" s="342" t="n">
        <v>-8.88500648522889</v>
      </c>
      <c r="X617" s="342" t="n">
        <v>-9.10164872565935</v>
      </c>
      <c r="Y617" s="342" t="n">
        <v>-9.23308278030705</v>
      </c>
      <c r="Z617" s="342" t="n">
        <v>-9.33540746293848</v>
      </c>
      <c r="AA617" s="342" t="n">
        <v>-9.42803886312665</v>
      </c>
      <c r="AB617" s="342" t="n">
        <v>-9.52796331768312</v>
      </c>
    </row>
    <row r="618" customFormat="false" ht="15" hidden="false" customHeight="false" outlineLevel="0" collapsed="false">
      <c r="A618" s="62" t="s">
        <v>366</v>
      </c>
      <c r="B618" s="62" t="s">
        <v>452</v>
      </c>
      <c r="C618" s="62" t="s">
        <v>454</v>
      </c>
      <c r="D618" s="62" t="s">
        <v>453</v>
      </c>
      <c r="E618" s="342" t="n">
        <v>-5.02055474773029</v>
      </c>
      <c r="F618" s="342" t="n">
        <v>-5.08049130146598</v>
      </c>
      <c r="G618" s="342" t="n">
        <v>-5.07781817691805</v>
      </c>
      <c r="H618" s="342" t="n">
        <v>-5.08257833486215</v>
      </c>
      <c r="I618" s="342" t="n">
        <v>-5.09591784014911</v>
      </c>
      <c r="J618" s="342" t="n">
        <v>-5.11570197783502</v>
      </c>
      <c r="K618" s="342" t="n">
        <v>-5.15345855673704</v>
      </c>
      <c r="L618" s="342" t="n">
        <v>-5.22292297398474</v>
      </c>
      <c r="M618" s="342" t="n">
        <v>-5.35816473819396</v>
      </c>
      <c r="N618" s="342" t="n">
        <v>-5.62996808152176</v>
      </c>
      <c r="O618" s="342" t="n">
        <v>-5.91656741550042</v>
      </c>
      <c r="P618" s="342" t="n">
        <v>-6.20605988109752</v>
      </c>
      <c r="Q618" s="342" t="n">
        <v>-6.53172868847935</v>
      </c>
      <c r="R618" s="342" t="n">
        <v>-6.71701898394985</v>
      </c>
      <c r="S618" s="342" t="n">
        <v>-6.85269592283546</v>
      </c>
      <c r="T618" s="342" t="n">
        <v>-6.99706306852852</v>
      </c>
      <c r="U618" s="342" t="n">
        <v>-7.18193655505339</v>
      </c>
      <c r="V618" s="342" t="n">
        <v>-7.36386307828819</v>
      </c>
      <c r="W618" s="342" t="n">
        <v>-7.6723161533691</v>
      </c>
      <c r="X618" s="342" t="n">
        <v>-7.85938948455012</v>
      </c>
      <c r="Y618" s="342" t="n">
        <v>-7.97288446311348</v>
      </c>
      <c r="Z618" s="342" t="n">
        <v>-8.06124312855133</v>
      </c>
      <c r="AA618" s="342" t="n">
        <v>-8.1412315212615</v>
      </c>
      <c r="AB618" s="342" t="n">
        <v>-8.22751755921597</v>
      </c>
    </row>
    <row r="619" customFormat="false" ht="15" hidden="false" customHeight="false" outlineLevel="0" collapsed="false">
      <c r="A619" s="62" t="s">
        <v>366</v>
      </c>
      <c r="B619" s="62" t="s">
        <v>455</v>
      </c>
      <c r="C619" s="62" t="s">
        <v>458</v>
      </c>
      <c r="D619" s="62" t="s">
        <v>457</v>
      </c>
      <c r="E619" s="342" t="n">
        <v>-4.36311803277541</v>
      </c>
      <c r="F619" s="342" t="n">
        <v>-4.41520595364607</v>
      </c>
      <c r="G619" s="342" t="n">
        <v>-4.41288287213317</v>
      </c>
      <c r="H619" s="342" t="n">
        <v>-4.41701969206809</v>
      </c>
      <c r="I619" s="342" t="n">
        <v>-4.42861240223466</v>
      </c>
      <c r="J619" s="342" t="n">
        <v>-4.44580582651499</v>
      </c>
      <c r="K619" s="342" t="n">
        <v>-4.47861821847979</v>
      </c>
      <c r="L619" s="342" t="n">
        <v>-4.53898633849018</v>
      </c>
      <c r="M619" s="342" t="n">
        <v>-4.65651832645871</v>
      </c>
      <c r="N619" s="342" t="n">
        <v>-4.89272928883858</v>
      </c>
      <c r="O619" s="342" t="n">
        <v>-5.1417987214205</v>
      </c>
      <c r="P619" s="342" t="n">
        <v>-5.39338243287596</v>
      </c>
      <c r="Q619" s="342" t="n">
        <v>-5.67640522967795</v>
      </c>
      <c r="R619" s="342" t="n">
        <v>-5.83743194287755</v>
      </c>
      <c r="S619" s="342" t="n">
        <v>-5.95534211982586</v>
      </c>
      <c r="T619" s="342" t="n">
        <v>-6.08080452953237</v>
      </c>
      <c r="U619" s="342" t="n">
        <v>-6.24146901450853</v>
      </c>
      <c r="V619" s="342" t="n">
        <v>-6.39957243814409</v>
      </c>
      <c r="W619" s="342" t="n">
        <v>-6.66763388588728</v>
      </c>
      <c r="X619" s="342" t="n">
        <v>-6.83021014802171</v>
      </c>
      <c r="Y619" s="342" t="n">
        <v>-6.92884307057338</v>
      </c>
      <c r="Z619" s="342" t="n">
        <v>-7.00563125552408</v>
      </c>
      <c r="AA619" s="342" t="n">
        <v>-7.07514524674273</v>
      </c>
      <c r="AB619" s="342" t="n">
        <v>-7.15013221274406</v>
      </c>
    </row>
    <row r="620" customFormat="false" ht="15" hidden="false" customHeight="false" outlineLevel="0" collapsed="false">
      <c r="A620" s="62" t="s">
        <v>366</v>
      </c>
      <c r="B620" s="62" t="s">
        <v>459</v>
      </c>
      <c r="C620" s="62" t="s">
        <v>462</v>
      </c>
      <c r="D620" s="62" t="s">
        <v>461</v>
      </c>
      <c r="E620" s="342" t="n">
        <v>-7.47765177966917</v>
      </c>
      <c r="F620" s="342" t="n">
        <v>-7.56692173094528</v>
      </c>
      <c r="G620" s="342" t="n">
        <v>-7.56294035925679</v>
      </c>
      <c r="H620" s="342" t="n">
        <v>-7.57003017409015</v>
      </c>
      <c r="I620" s="342" t="n">
        <v>-7.58989813300328</v>
      </c>
      <c r="J620" s="342" t="n">
        <v>-7.61936477559754</v>
      </c>
      <c r="K620" s="342" t="n">
        <v>-7.67559970651797</v>
      </c>
      <c r="L620" s="342" t="n">
        <v>-7.77906052894816</v>
      </c>
      <c r="M620" s="342" t="n">
        <v>-7.98049062375628</v>
      </c>
      <c r="N620" s="342" t="n">
        <v>-8.38531655556671</v>
      </c>
      <c r="O620" s="342" t="n">
        <v>-8.81217974648128</v>
      </c>
      <c r="P620" s="342" t="n">
        <v>-9.24335198926014</v>
      </c>
      <c r="Q620" s="342" t="n">
        <v>-9.72840554598163</v>
      </c>
      <c r="R620" s="342" t="n">
        <v>-10.0043782974603</v>
      </c>
      <c r="S620" s="342" t="n">
        <v>-10.2064565446852</v>
      </c>
      <c r="T620" s="342" t="n">
        <v>-10.4214780509053</v>
      </c>
      <c r="U620" s="342" t="n">
        <v>-10.6968300040239</v>
      </c>
      <c r="V620" s="342" t="n">
        <v>-10.967792727984</v>
      </c>
      <c r="W620" s="342" t="n">
        <v>-11.4272050442954</v>
      </c>
      <c r="X620" s="342" t="n">
        <v>-11.705833462493</v>
      </c>
      <c r="Y620" s="342" t="n">
        <v>-11.8748737321607</v>
      </c>
      <c r="Z620" s="342" t="n">
        <v>-12.0064757891165</v>
      </c>
      <c r="AA620" s="342" t="n">
        <v>-12.1256110992877</v>
      </c>
      <c r="AB620" s="342" t="n">
        <v>-12.2541261693728</v>
      </c>
    </row>
    <row r="621" customFormat="false" ht="15" hidden="false" customHeight="false" outlineLevel="0" collapsed="false">
      <c r="A621" s="62" t="s">
        <v>366</v>
      </c>
      <c r="B621" s="62" t="s">
        <v>463</v>
      </c>
      <c r="C621" s="62" t="s">
        <v>466</v>
      </c>
      <c r="D621" s="62" t="s">
        <v>465</v>
      </c>
      <c r="E621" s="342" t="n">
        <v>-3.07316805645648</v>
      </c>
      <c r="F621" s="342" t="n">
        <v>-3.10985625360001</v>
      </c>
      <c r="G621" s="342" t="n">
        <v>-3.10821998801096</v>
      </c>
      <c r="H621" s="342" t="n">
        <v>-3.11113376269773</v>
      </c>
      <c r="I621" s="342" t="n">
        <v>-3.11929910370021</v>
      </c>
      <c r="J621" s="342" t="n">
        <v>-3.13140931522382</v>
      </c>
      <c r="K621" s="342" t="n">
        <v>-3.15452076764952</v>
      </c>
      <c r="L621" s="342" t="n">
        <v>-3.19704113419716</v>
      </c>
      <c r="M621" s="342" t="n">
        <v>-3.2798249480485</v>
      </c>
      <c r="N621" s="342" t="n">
        <v>-3.44620045719532</v>
      </c>
      <c r="O621" s="342" t="n">
        <v>-3.62163284712854</v>
      </c>
      <c r="P621" s="342" t="n">
        <v>-3.798836172769</v>
      </c>
      <c r="Q621" s="342" t="n">
        <v>-3.99818366047095</v>
      </c>
      <c r="R621" s="342" t="n">
        <v>-4.11160304255592</v>
      </c>
      <c r="S621" s="342" t="n">
        <v>-4.19465323432398</v>
      </c>
      <c r="T621" s="342" t="n">
        <v>-4.28302285139594</v>
      </c>
      <c r="U621" s="342" t="n">
        <v>-4.39618709754439</v>
      </c>
      <c r="V621" s="342" t="n">
        <v>-4.50754745669198</v>
      </c>
      <c r="W621" s="342" t="n">
        <v>-4.69635689805561</v>
      </c>
      <c r="X621" s="342" t="n">
        <v>-4.81086770701756</v>
      </c>
      <c r="Y621" s="342" t="n">
        <v>-4.88033993871603</v>
      </c>
      <c r="Z621" s="342" t="n">
        <v>-4.93442580009569</v>
      </c>
      <c r="AA621" s="342" t="n">
        <v>-4.98338807333358</v>
      </c>
      <c r="AB621" s="342" t="n">
        <v>-5.03620524372292</v>
      </c>
    </row>
    <row r="622" customFormat="false" ht="15" hidden="false" customHeight="false" outlineLevel="0" collapsed="false">
      <c r="A622" s="62" t="s">
        <v>366</v>
      </c>
      <c r="B622" s="62" t="s">
        <v>467</v>
      </c>
      <c r="C622" s="62" t="s">
        <v>468</v>
      </c>
      <c r="D622" s="62" t="s">
        <v>465</v>
      </c>
      <c r="E622" s="342" t="n">
        <v>-1.26341991907904</v>
      </c>
      <c r="F622" s="342" t="n">
        <v>-1.27850292079411</v>
      </c>
      <c r="G622" s="342" t="n">
        <v>-1.27783023043025</v>
      </c>
      <c r="H622" s="342" t="n">
        <v>-1.27902812163286</v>
      </c>
      <c r="I622" s="342" t="n">
        <v>-1.28238500100916</v>
      </c>
      <c r="J622" s="342" t="n">
        <v>-1.28736366868437</v>
      </c>
      <c r="K622" s="342" t="n">
        <v>-1.29686509158642</v>
      </c>
      <c r="L622" s="342" t="n">
        <v>-1.31434577506222</v>
      </c>
      <c r="M622" s="342" t="n">
        <v>-1.34837929274681</v>
      </c>
      <c r="N622" s="342" t="n">
        <v>-1.41677845883256</v>
      </c>
      <c r="O622" s="342" t="n">
        <v>-1.48890102805802</v>
      </c>
      <c r="P622" s="342" t="n">
        <v>-1.56175165230906</v>
      </c>
      <c r="Q622" s="342" t="n">
        <v>-1.64370603363614</v>
      </c>
      <c r="R622" s="342" t="n">
        <v>-1.69033423746467</v>
      </c>
      <c r="S622" s="342" t="n">
        <v>-1.72447726662399</v>
      </c>
      <c r="T622" s="342" t="n">
        <v>-1.76080718168202</v>
      </c>
      <c r="U622" s="342" t="n">
        <v>-1.80733049576214</v>
      </c>
      <c r="V622" s="342" t="n">
        <v>-1.85311220810529</v>
      </c>
      <c r="W622" s="342" t="n">
        <v>-1.93073425959962</v>
      </c>
      <c r="X622" s="342" t="n">
        <v>-1.97781116341178</v>
      </c>
      <c r="Y622" s="342" t="n">
        <v>-2.00637211411095</v>
      </c>
      <c r="Z622" s="342" t="n">
        <v>-2.02860752504594</v>
      </c>
      <c r="AA622" s="342" t="n">
        <v>-2.04873656132243</v>
      </c>
      <c r="AB622" s="342" t="n">
        <v>-2.07045039665892</v>
      </c>
    </row>
    <row r="623" customFormat="false" ht="15" hidden="false" customHeight="false" outlineLevel="0" collapsed="false">
      <c r="A623" s="62" t="s">
        <v>366</v>
      </c>
      <c r="B623" s="62" t="s">
        <v>471</v>
      </c>
      <c r="C623" s="62" t="s">
        <v>473</v>
      </c>
      <c r="D623" s="62" t="s">
        <v>472</v>
      </c>
      <c r="E623" s="342" t="n">
        <v>-13.9747635234449</v>
      </c>
      <c r="F623" s="342" t="n">
        <v>-14.1415975103156</v>
      </c>
      <c r="G623" s="342" t="n">
        <v>-14.1341568418431</v>
      </c>
      <c r="H623" s="342" t="n">
        <v>-14.1474067883023</v>
      </c>
      <c r="I623" s="342" t="n">
        <v>-14.1845374324785</v>
      </c>
      <c r="J623" s="342" t="n">
        <v>-14.2396067743278</v>
      </c>
      <c r="K623" s="342" t="n">
        <v>-14.3447025830825</v>
      </c>
      <c r="L623" s="342" t="n">
        <v>-14.5380574717568</v>
      </c>
      <c r="M623" s="342" t="n">
        <v>-14.914504252697</v>
      </c>
      <c r="N623" s="342" t="n">
        <v>-15.6710715323597</v>
      </c>
      <c r="O623" s="342" t="n">
        <v>-16.4688235975352</v>
      </c>
      <c r="P623" s="342" t="n">
        <v>-17.274628723028</v>
      </c>
      <c r="Q623" s="342" t="n">
        <v>-18.1811310517161</v>
      </c>
      <c r="R623" s="342" t="n">
        <v>-18.696888411709</v>
      </c>
      <c r="S623" s="342" t="n">
        <v>-19.0745465056415</v>
      </c>
      <c r="T623" s="342" t="n">
        <v>-19.476393875701</v>
      </c>
      <c r="U623" s="342" t="n">
        <v>-19.9909910438939</v>
      </c>
      <c r="V623" s="342" t="n">
        <v>-20.4973853107821</v>
      </c>
      <c r="W623" s="342" t="n">
        <v>-21.3559674792734</v>
      </c>
      <c r="X623" s="342" t="n">
        <v>-21.8766879367048</v>
      </c>
      <c r="Y623" s="342" t="n">
        <v>-22.1926023258943</v>
      </c>
      <c r="Z623" s="342" t="n">
        <v>-22.4385495402533</v>
      </c>
      <c r="AA623" s="342" t="n">
        <v>-22.6611980181432</v>
      </c>
      <c r="AB623" s="342" t="n">
        <v>-22.9013760535154</v>
      </c>
    </row>
    <row r="624" customFormat="false" ht="15" hidden="false" customHeight="false" outlineLevel="0" collapsed="false">
      <c r="A624" s="62" t="s">
        <v>366</v>
      </c>
      <c r="B624" s="62" t="s">
        <v>476</v>
      </c>
      <c r="C624" s="62" t="s">
        <v>478</v>
      </c>
      <c r="D624" s="62" t="s">
        <v>477</v>
      </c>
      <c r="E624" s="342" t="n">
        <v>-2.73862327314425</v>
      </c>
      <c r="F624" s="342" t="n">
        <v>-2.7713175966245</v>
      </c>
      <c r="G624" s="342" t="n">
        <v>-2.76985945475237</v>
      </c>
      <c r="H624" s="342" t="n">
        <v>-2.77245603620295</v>
      </c>
      <c r="I624" s="342" t="n">
        <v>-2.77973249895791</v>
      </c>
      <c r="J624" s="342" t="n">
        <v>-2.79052439400302</v>
      </c>
      <c r="K624" s="342" t="n">
        <v>-2.81111993590845</v>
      </c>
      <c r="L624" s="342" t="n">
        <v>-2.84901153938433</v>
      </c>
      <c r="M624" s="342" t="n">
        <v>-2.92278351510711</v>
      </c>
      <c r="N624" s="342" t="n">
        <v>-3.07104740209937</v>
      </c>
      <c r="O624" s="342" t="n">
        <v>-3.22738223869416</v>
      </c>
      <c r="P624" s="342" t="n">
        <v>-3.38529522710296</v>
      </c>
      <c r="Q624" s="342" t="n">
        <v>-3.56294176619035</v>
      </c>
      <c r="R624" s="342" t="n">
        <v>-3.66401432509287</v>
      </c>
      <c r="S624" s="342" t="n">
        <v>-3.7380236808576</v>
      </c>
      <c r="T624" s="342" t="n">
        <v>-3.81677338979189</v>
      </c>
      <c r="U624" s="342" t="n">
        <v>-3.91761858683176</v>
      </c>
      <c r="V624" s="342" t="n">
        <v>-4.01685626783868</v>
      </c>
      <c r="W624" s="342" t="n">
        <v>-4.1851119313132</v>
      </c>
      <c r="X624" s="342" t="n">
        <v>-4.28715710446634</v>
      </c>
      <c r="Y624" s="342" t="n">
        <v>-4.34906659560756</v>
      </c>
      <c r="Z624" s="342" t="n">
        <v>-4.39726467524437</v>
      </c>
      <c r="AA624" s="342" t="n">
        <v>-4.44089692005885</v>
      </c>
      <c r="AB624" s="342" t="n">
        <v>-4.48796441828628</v>
      </c>
    </row>
    <row r="625" customFormat="false" ht="15" hidden="false" customHeight="false" outlineLevel="0" collapsed="false">
      <c r="A625" s="62" t="s">
        <v>366</v>
      </c>
      <c r="B625" s="62" t="s">
        <v>481</v>
      </c>
      <c r="C625" s="62" t="s">
        <v>484</v>
      </c>
      <c r="D625" s="62" t="s">
        <v>483</v>
      </c>
      <c r="E625" s="342" t="n">
        <v>-7.35549205919934</v>
      </c>
      <c r="F625" s="342" t="n">
        <v>-7.44330363923598</v>
      </c>
      <c r="G625" s="342" t="n">
        <v>-7.43938730979162</v>
      </c>
      <c r="H625" s="342" t="n">
        <v>-7.44636130085788</v>
      </c>
      <c r="I625" s="342" t="n">
        <v>-7.46590468403805</v>
      </c>
      <c r="J625" s="342" t="n">
        <v>-7.49488994063995</v>
      </c>
      <c r="K625" s="342" t="n">
        <v>-7.55020618162345</v>
      </c>
      <c r="L625" s="342" t="n">
        <v>-7.6519768016318</v>
      </c>
      <c r="M625" s="342" t="n">
        <v>-7.85011620508373</v>
      </c>
      <c r="N625" s="342" t="n">
        <v>-8.24832864055519</v>
      </c>
      <c r="O625" s="342" t="n">
        <v>-8.66821832031714</v>
      </c>
      <c r="P625" s="342" t="n">
        <v>-9.09234665650551</v>
      </c>
      <c r="Q625" s="342" t="n">
        <v>-9.56947606689765</v>
      </c>
      <c r="R625" s="342" t="n">
        <v>-9.84094035032094</v>
      </c>
      <c r="S625" s="342" t="n">
        <v>-10.0397173175556</v>
      </c>
      <c r="T625" s="342" t="n">
        <v>-10.2512260943964</v>
      </c>
      <c r="U625" s="342" t="n">
        <v>-10.5220797212202</v>
      </c>
      <c r="V625" s="342" t="n">
        <v>-10.7886158241511</v>
      </c>
      <c r="W625" s="342" t="n">
        <v>-11.2405228858994</v>
      </c>
      <c r="X625" s="342" t="n">
        <v>-11.514599451365</v>
      </c>
      <c r="Y625" s="342" t="n">
        <v>-11.6808781706558</v>
      </c>
      <c r="Z625" s="342" t="n">
        <v>-11.8103302919146</v>
      </c>
      <c r="AA625" s="342" t="n">
        <v>-11.9275193311684</v>
      </c>
      <c r="AB625" s="342" t="n">
        <v>-12.053934896556</v>
      </c>
    </row>
    <row r="626" customFormat="false" ht="15" hidden="false" customHeight="false" outlineLevel="0" collapsed="false">
      <c r="A626" s="62" t="s">
        <v>366</v>
      </c>
      <c r="B626" s="62" t="s">
        <v>487</v>
      </c>
      <c r="C626" s="62" t="s">
        <v>489</v>
      </c>
      <c r="D626" s="62" t="s">
        <v>488</v>
      </c>
      <c r="E626" s="342" t="n">
        <v>-3.85949425664195</v>
      </c>
      <c r="F626" s="342" t="n">
        <v>-3.90556979939156</v>
      </c>
      <c r="G626" s="342" t="n">
        <v>-3.9035148653537</v>
      </c>
      <c r="H626" s="342" t="n">
        <v>-3.90717418253459</v>
      </c>
      <c r="I626" s="342" t="n">
        <v>-3.9174287752297</v>
      </c>
      <c r="J626" s="342" t="n">
        <v>-3.93263760564947</v>
      </c>
      <c r="K626" s="342" t="n">
        <v>-3.96166254547084</v>
      </c>
      <c r="L626" s="342" t="n">
        <v>-4.01506252473204</v>
      </c>
      <c r="M626" s="342" t="n">
        <v>-4.11902808998348</v>
      </c>
      <c r="N626" s="342" t="n">
        <v>-4.32797381315959</v>
      </c>
      <c r="O626" s="342" t="n">
        <v>-4.54829378555867</v>
      </c>
      <c r="P626" s="342" t="n">
        <v>-4.77083781992424</v>
      </c>
      <c r="Q626" s="342" t="n">
        <v>-5.02119200483296</v>
      </c>
      <c r="R626" s="342" t="n">
        <v>-5.16363180822385</v>
      </c>
      <c r="S626" s="342" t="n">
        <v>-5.26793190904926</v>
      </c>
      <c r="T626" s="342" t="n">
        <v>-5.37891250733913</v>
      </c>
      <c r="U626" s="342" t="n">
        <v>-5.5210318936023</v>
      </c>
      <c r="V626" s="342" t="n">
        <v>-5.6608858354148</v>
      </c>
      <c r="W626" s="342" t="n">
        <v>-5.8980056222783</v>
      </c>
      <c r="X626" s="342" t="n">
        <v>-6.04181611405522</v>
      </c>
      <c r="Y626" s="342" t="n">
        <v>-6.12906408563067</v>
      </c>
      <c r="Z626" s="342" t="n">
        <v>-6.19698880290143</v>
      </c>
      <c r="AA626" s="342" t="n">
        <v>-6.25847896838613</v>
      </c>
      <c r="AB626" s="342" t="n">
        <v>-6.32481037689516</v>
      </c>
    </row>
    <row r="627" customFormat="false" ht="15" hidden="false" customHeight="false" outlineLevel="0" collapsed="false">
      <c r="A627" s="62" t="s">
        <v>366</v>
      </c>
      <c r="B627" s="62" t="s">
        <v>490</v>
      </c>
      <c r="C627" s="62" t="s">
        <v>492</v>
      </c>
      <c r="D627" s="62" t="s">
        <v>491</v>
      </c>
      <c r="E627" s="342" t="n">
        <v>-11.1734467126217</v>
      </c>
      <c r="F627" s="342" t="n">
        <v>-11.3068379259347</v>
      </c>
      <c r="G627" s="342" t="n">
        <v>-11.3008887796365</v>
      </c>
      <c r="H627" s="342" t="n">
        <v>-11.3114827027793</v>
      </c>
      <c r="I627" s="342" t="n">
        <v>-11.341170308828</v>
      </c>
      <c r="J627" s="342" t="n">
        <v>-11.3852007037338</v>
      </c>
      <c r="K627" s="342" t="n">
        <v>-11.4692294901151</v>
      </c>
      <c r="L627" s="342" t="n">
        <v>-11.6238253472545</v>
      </c>
      <c r="M627" s="342" t="n">
        <v>-11.9248113381743</v>
      </c>
      <c r="N627" s="342" t="n">
        <v>-12.5297206212288</v>
      </c>
      <c r="O627" s="342" t="n">
        <v>-13.1675589771458</v>
      </c>
      <c r="P627" s="342" t="n">
        <v>-13.8118361139536</v>
      </c>
      <c r="Q627" s="342" t="n">
        <v>-14.5366251558198</v>
      </c>
      <c r="R627" s="342" t="n">
        <v>-14.9489961679558</v>
      </c>
      <c r="S627" s="342" t="n">
        <v>-15.2509506576375</v>
      </c>
      <c r="T627" s="342" t="n">
        <v>-15.5722455524265</v>
      </c>
      <c r="U627" s="342" t="n">
        <v>-15.9836889394737</v>
      </c>
      <c r="V627" s="342" t="n">
        <v>-16.3885737410777</v>
      </c>
      <c r="W627" s="342" t="n">
        <v>-17.0750484776233</v>
      </c>
      <c r="X627" s="342" t="n">
        <v>-17.4913877075159</v>
      </c>
      <c r="Y627" s="342" t="n">
        <v>-17.7439753514812</v>
      </c>
      <c r="Z627" s="342" t="n">
        <v>-17.9406211186276</v>
      </c>
      <c r="AA627" s="342" t="n">
        <v>-18.1186385068414</v>
      </c>
      <c r="AB627" s="342" t="n">
        <v>-18.3106715580821</v>
      </c>
    </row>
    <row r="628" customFormat="false" ht="15" hidden="false" customHeight="false" outlineLevel="0" collapsed="false">
      <c r="A628" s="62" t="s">
        <v>366</v>
      </c>
      <c r="B628" s="62" t="s">
        <v>493</v>
      </c>
      <c r="C628" s="62" t="s">
        <v>495</v>
      </c>
      <c r="D628" s="62" t="s">
        <v>494</v>
      </c>
      <c r="E628" s="342" t="n">
        <v>-11.3508896723818</v>
      </c>
      <c r="F628" s="342" t="n">
        <v>-11.486399241141</v>
      </c>
      <c r="G628" s="342" t="n">
        <v>-11.4803556178067</v>
      </c>
      <c r="H628" s="342" t="n">
        <v>-11.4911177806277</v>
      </c>
      <c r="I628" s="342" t="n">
        <v>-11.5212768487795</v>
      </c>
      <c r="J628" s="342" t="n">
        <v>-11.5660064803481</v>
      </c>
      <c r="K628" s="342" t="n">
        <v>-11.6513697087278</v>
      </c>
      <c r="L628" s="342" t="n">
        <v>-11.8084206674274</v>
      </c>
      <c r="M628" s="342" t="n">
        <v>-12.1141865482459</v>
      </c>
      <c r="N628" s="342" t="n">
        <v>-12.7287022577087</v>
      </c>
      <c r="O628" s="342" t="n">
        <v>-13.3766699791324</v>
      </c>
      <c r="P628" s="342" t="n">
        <v>-14.0311787342583</v>
      </c>
      <c r="Q628" s="342" t="n">
        <v>-14.7674779856505</v>
      </c>
      <c r="R628" s="342" t="n">
        <v>-15.186397767812</v>
      </c>
      <c r="S628" s="342" t="n">
        <v>-15.4931475279004</v>
      </c>
      <c r="T628" s="342" t="n">
        <v>-15.8195448336601</v>
      </c>
      <c r="U628" s="342" t="n">
        <v>-16.2375222593303</v>
      </c>
      <c r="V628" s="342" t="n">
        <v>-16.648836944157</v>
      </c>
      <c r="W628" s="342" t="n">
        <v>-17.3462134294813</v>
      </c>
      <c r="X628" s="342" t="n">
        <v>-17.7691644477609</v>
      </c>
      <c r="Y628" s="342" t="n">
        <v>-18.0257633785114</v>
      </c>
      <c r="Z628" s="342" t="n">
        <v>-18.2255320322518</v>
      </c>
      <c r="AA628" s="342" t="n">
        <v>-18.4063764740208</v>
      </c>
      <c r="AB628" s="342" t="n">
        <v>-18.6014591583658</v>
      </c>
    </row>
    <row r="629" customFormat="false" ht="15" hidden="false" customHeight="false" outlineLevel="0" collapsed="false">
      <c r="A629" s="62" t="s">
        <v>366</v>
      </c>
      <c r="B629" s="62" t="s">
        <v>496</v>
      </c>
      <c r="C629" s="62" t="s">
        <v>499</v>
      </c>
      <c r="D629" s="62" t="s">
        <v>498</v>
      </c>
      <c r="E629" s="342" t="n">
        <v>-4.88901169538927</v>
      </c>
      <c r="F629" s="342" t="n">
        <v>-4.94737785748074</v>
      </c>
      <c r="G629" s="342" t="n">
        <v>-4.94477477120148</v>
      </c>
      <c r="H629" s="342" t="n">
        <v>-4.94941020872382</v>
      </c>
      <c r="I629" s="342" t="n">
        <v>-4.96240020696817</v>
      </c>
      <c r="J629" s="342" t="n">
        <v>-4.98166598244315</v>
      </c>
      <c r="K629" s="342" t="n">
        <v>-5.01843330500114</v>
      </c>
      <c r="L629" s="342" t="n">
        <v>-5.08607769200657</v>
      </c>
      <c r="M629" s="342" t="n">
        <v>-5.2177760002907</v>
      </c>
      <c r="N629" s="342" t="n">
        <v>-5.48245785143002</v>
      </c>
      <c r="O629" s="342" t="n">
        <v>-5.76154802495036</v>
      </c>
      <c r="P629" s="342" t="n">
        <v>-6.04345552743724</v>
      </c>
      <c r="Q629" s="342" t="n">
        <v>-6.36059151899934</v>
      </c>
      <c r="R629" s="342" t="n">
        <v>-6.54102704198751</v>
      </c>
      <c r="S629" s="342" t="n">
        <v>-6.67314912297989</v>
      </c>
      <c r="T629" s="342" t="n">
        <v>-6.81373371954114</v>
      </c>
      <c r="U629" s="342" t="n">
        <v>-6.99376335435313</v>
      </c>
      <c r="V629" s="342" t="n">
        <v>-7.17092323896519</v>
      </c>
      <c r="W629" s="342" t="n">
        <v>-7.47129456590494</v>
      </c>
      <c r="X629" s="342" t="n">
        <v>-7.65346640746346</v>
      </c>
      <c r="Y629" s="342" t="n">
        <v>-7.76398771545539</v>
      </c>
      <c r="Z629" s="342" t="n">
        <v>-7.85003130434562</v>
      </c>
      <c r="AA629" s="342" t="n">
        <v>-7.92792392918598</v>
      </c>
      <c r="AB629" s="342" t="n">
        <v>-8.01194919529804</v>
      </c>
    </row>
    <row r="630" customFormat="false" ht="15" hidden="false" customHeight="false" outlineLevel="0" collapsed="false">
      <c r="A630" s="62" t="s">
        <v>366</v>
      </c>
      <c r="B630" s="62" t="s">
        <v>502</v>
      </c>
      <c r="C630" s="62" t="s">
        <v>504</v>
      </c>
      <c r="D630" s="62" t="s">
        <v>503</v>
      </c>
      <c r="E630" s="342" t="n">
        <v>-2.74659706790511</v>
      </c>
      <c r="F630" s="342" t="n">
        <v>-2.77938658440729</v>
      </c>
      <c r="G630" s="342" t="n">
        <v>-2.77792419699904</v>
      </c>
      <c r="H630" s="342" t="n">
        <v>-2.78052833867441</v>
      </c>
      <c r="I630" s="342" t="n">
        <v>-2.78782598762945</v>
      </c>
      <c r="J630" s="342" t="n">
        <v>-2.79864930443198</v>
      </c>
      <c r="K630" s="342" t="n">
        <v>-2.8193048124619</v>
      </c>
      <c r="L630" s="342" t="n">
        <v>-2.85730674139666</v>
      </c>
      <c r="M630" s="342" t="n">
        <v>-2.9312935121222</v>
      </c>
      <c r="N630" s="342" t="n">
        <v>-3.07998908528937</v>
      </c>
      <c r="O630" s="342" t="n">
        <v>-3.23677910749264</v>
      </c>
      <c r="P630" s="342" t="n">
        <v>-3.39515187646783</v>
      </c>
      <c r="Q630" s="342" t="n">
        <v>-3.57331565246639</v>
      </c>
      <c r="R630" s="342" t="n">
        <v>-3.67468249494144</v>
      </c>
      <c r="S630" s="342" t="n">
        <v>-3.74890733686633</v>
      </c>
      <c r="T630" s="342" t="n">
        <v>-3.82788633400637</v>
      </c>
      <c r="U630" s="342" t="n">
        <v>-3.92902515263038</v>
      </c>
      <c r="V630" s="342" t="n">
        <v>-4.02855177476646</v>
      </c>
      <c r="W630" s="342" t="n">
        <v>-4.19729733261275</v>
      </c>
      <c r="X630" s="342" t="n">
        <v>-4.2996396212089</v>
      </c>
      <c r="Y630" s="342" t="n">
        <v>-4.36172936845945</v>
      </c>
      <c r="Z630" s="342" t="n">
        <v>-4.41006778196351</v>
      </c>
      <c r="AA630" s="342" t="n">
        <v>-4.45382706672852</v>
      </c>
      <c r="AB630" s="342" t="n">
        <v>-4.50103160701443</v>
      </c>
    </row>
    <row r="631" customFormat="false" ht="15" hidden="false" customHeight="false" outlineLevel="0" collapsed="false">
      <c r="A631" s="62" t="s">
        <v>366</v>
      </c>
      <c r="B631" s="62" t="s">
        <v>505</v>
      </c>
      <c r="C631" s="62" t="s">
        <v>507</v>
      </c>
      <c r="D631" s="62" t="s">
        <v>506</v>
      </c>
      <c r="E631" s="342" t="n">
        <v>-5.0809391326033</v>
      </c>
      <c r="F631" s="342" t="n">
        <v>-5.14159656921161</v>
      </c>
      <c r="G631" s="342" t="n">
        <v>-5.1388912938378</v>
      </c>
      <c r="H631" s="342" t="n">
        <v>-5.14370870426171</v>
      </c>
      <c r="I631" s="342" t="n">
        <v>-5.15720864955217</v>
      </c>
      <c r="J631" s="342" t="n">
        <v>-5.17723073962471</v>
      </c>
      <c r="K631" s="342" t="n">
        <v>-5.21544143324242</v>
      </c>
      <c r="L631" s="342" t="n">
        <v>-5.28574132910092</v>
      </c>
      <c r="M631" s="342" t="n">
        <v>-5.42260970454162</v>
      </c>
      <c r="N631" s="342" t="n">
        <v>-5.69768214431752</v>
      </c>
      <c r="O631" s="342" t="n">
        <v>-5.98772853252761</v>
      </c>
      <c r="P631" s="342" t="n">
        <v>-6.28070284930227</v>
      </c>
      <c r="Q631" s="342" t="n">
        <v>-6.61028861638163</v>
      </c>
      <c r="R631" s="342" t="n">
        <v>-6.79780747843036</v>
      </c>
      <c r="S631" s="342" t="n">
        <v>-6.93511626258162</v>
      </c>
      <c r="T631" s="342" t="n">
        <v>-7.08121977441878</v>
      </c>
      <c r="U631" s="342" t="n">
        <v>-7.26831681438028</v>
      </c>
      <c r="V631" s="342" t="n">
        <v>-7.45243144664877</v>
      </c>
      <c r="W631" s="342" t="n">
        <v>-7.76459442036377</v>
      </c>
      <c r="X631" s="342" t="n">
        <v>-7.9539177634652</v>
      </c>
      <c r="Y631" s="342" t="n">
        <v>-8.06877779525696</v>
      </c>
      <c r="Z631" s="342" t="n">
        <v>-8.15819918860612</v>
      </c>
      <c r="AA631" s="342" t="n">
        <v>-8.23914963633481</v>
      </c>
      <c r="AB631" s="342" t="n">
        <v>-8.3264734738128</v>
      </c>
    </row>
    <row r="632" customFormat="false" ht="15" hidden="false" customHeight="false" outlineLevel="0" collapsed="false">
      <c r="A632" s="62" t="s">
        <v>366</v>
      </c>
      <c r="B632" s="62" t="s">
        <v>516</v>
      </c>
      <c r="C632" s="62" t="s">
        <v>518</v>
      </c>
      <c r="D632" s="62" t="s">
        <v>517</v>
      </c>
      <c r="E632" s="342" t="n">
        <v>-9.24129057741493</v>
      </c>
      <c r="F632" s="342" t="n">
        <v>-9.35161526006693</v>
      </c>
      <c r="G632" s="342" t="n">
        <v>-9.34669486342984</v>
      </c>
      <c r="H632" s="342" t="n">
        <v>-9.35545684392127</v>
      </c>
      <c r="I632" s="342" t="n">
        <v>-9.38001075294328</v>
      </c>
      <c r="J632" s="342" t="n">
        <v>-9.41642723963965</v>
      </c>
      <c r="K632" s="342" t="n">
        <v>-9.48592543941536</v>
      </c>
      <c r="L632" s="342" t="n">
        <v>-9.61378797589443</v>
      </c>
      <c r="M632" s="342" t="n">
        <v>-9.86272629129167</v>
      </c>
      <c r="N632" s="342" t="n">
        <v>-10.3630322936793</v>
      </c>
      <c r="O632" s="342" t="n">
        <v>-10.890573144775</v>
      </c>
      <c r="P632" s="342" t="n">
        <v>-11.4234393575704</v>
      </c>
      <c r="Q632" s="342" t="n">
        <v>-12.022895041701</v>
      </c>
      <c r="R632" s="342" t="n">
        <v>-12.3639572445168</v>
      </c>
      <c r="S632" s="342" t="n">
        <v>-12.6136965820796</v>
      </c>
      <c r="T632" s="342" t="n">
        <v>-12.8794319062058</v>
      </c>
      <c r="U632" s="342" t="n">
        <v>-13.2197268924936</v>
      </c>
      <c r="V632" s="342" t="n">
        <v>-13.5545974296014</v>
      </c>
      <c r="W632" s="342" t="n">
        <v>-14.1223642680387</v>
      </c>
      <c r="X632" s="342" t="n">
        <v>-14.4667084888661</v>
      </c>
      <c r="Y632" s="342" t="n">
        <v>-14.6756176888815</v>
      </c>
      <c r="Z632" s="342" t="n">
        <v>-14.8382587003579</v>
      </c>
      <c r="AA632" s="342" t="n">
        <v>-14.9854926250929</v>
      </c>
      <c r="AB632" s="342" t="n">
        <v>-15.1443185695508</v>
      </c>
    </row>
    <row r="633" customFormat="false" ht="15" hidden="false" customHeight="false" outlineLevel="0" collapsed="false">
      <c r="A633" s="62" t="s">
        <v>366</v>
      </c>
      <c r="B633" s="62" t="s">
        <v>519</v>
      </c>
      <c r="C633" s="62" t="s">
        <v>520</v>
      </c>
      <c r="D633" s="62" t="s">
        <v>461</v>
      </c>
      <c r="E633" s="342" t="n">
        <v>-2.55466168801305</v>
      </c>
      <c r="F633" s="342" t="n">
        <v>-2.58515983517683</v>
      </c>
      <c r="G633" s="342" t="n">
        <v>-2.58379964109211</v>
      </c>
      <c r="H633" s="342" t="n">
        <v>-2.58622180233518</v>
      </c>
      <c r="I633" s="342" t="n">
        <v>-2.59300948314059</v>
      </c>
      <c r="J633" s="342" t="n">
        <v>-2.60307645404643</v>
      </c>
      <c r="K633" s="342" t="n">
        <v>-2.62228853128451</v>
      </c>
      <c r="L633" s="342" t="n">
        <v>-2.65763484147127</v>
      </c>
      <c r="M633" s="342" t="n">
        <v>-2.72645133108345</v>
      </c>
      <c r="N633" s="342" t="n">
        <v>-2.86475588561247</v>
      </c>
      <c r="O633" s="342" t="n">
        <v>-3.01058923971668</v>
      </c>
      <c r="P633" s="342" t="n">
        <v>-3.15789473641776</v>
      </c>
      <c r="Q633" s="342" t="n">
        <v>-3.32360822168059</v>
      </c>
      <c r="R633" s="342" t="n">
        <v>-3.41789143195992</v>
      </c>
      <c r="S633" s="342" t="n">
        <v>-3.48692935608068</v>
      </c>
      <c r="T633" s="342" t="n">
        <v>-3.56038920955138</v>
      </c>
      <c r="U633" s="342" t="n">
        <v>-3.6544603305501</v>
      </c>
      <c r="V633" s="342" t="n">
        <v>-3.74703191721619</v>
      </c>
      <c r="W633" s="342" t="n">
        <v>-3.9039853403046</v>
      </c>
      <c r="X633" s="342" t="n">
        <v>-3.99917583140186</v>
      </c>
      <c r="Y633" s="342" t="n">
        <v>-4.05692667529989</v>
      </c>
      <c r="Z633" s="342" t="n">
        <v>-4.10188714455881</v>
      </c>
      <c r="AA633" s="342" t="n">
        <v>-4.14258847989128</v>
      </c>
      <c r="AB633" s="342" t="n">
        <v>-4.186494312304</v>
      </c>
    </row>
    <row r="634" customFormat="false" ht="15" hidden="false" customHeight="false" outlineLevel="0" collapsed="false">
      <c r="A634" s="62" t="s">
        <v>366</v>
      </c>
      <c r="B634" s="62" t="s">
        <v>521</v>
      </c>
      <c r="C634" s="62" t="s">
        <v>522</v>
      </c>
      <c r="D634" s="62" t="s">
        <v>446</v>
      </c>
      <c r="E634" s="342" t="n">
        <v>-5.28551305964489</v>
      </c>
      <c r="F634" s="342" t="n">
        <v>-5.3486127475157</v>
      </c>
      <c r="G634" s="342" t="n">
        <v>-5.34579854959972</v>
      </c>
      <c r="H634" s="342" t="n">
        <v>-5.3508099234904</v>
      </c>
      <c r="I634" s="342" t="n">
        <v>-5.36485341727668</v>
      </c>
      <c r="J634" s="342" t="n">
        <v>-5.38568165705636</v>
      </c>
      <c r="K634" s="342" t="n">
        <v>-5.42543082839331</v>
      </c>
      <c r="L634" s="342" t="n">
        <v>-5.49856120999295</v>
      </c>
      <c r="M634" s="342" t="n">
        <v>-5.64094031884748</v>
      </c>
      <c r="N634" s="342" t="n">
        <v>-5.92708800431266</v>
      </c>
      <c r="O634" s="342" t="n">
        <v>-6.22881253451812</v>
      </c>
      <c r="P634" s="342" t="n">
        <v>-6.53358288051902</v>
      </c>
      <c r="Q634" s="342" t="n">
        <v>-6.87643876418683</v>
      </c>
      <c r="R634" s="342" t="n">
        <v>-7.07150770093681</v>
      </c>
      <c r="S634" s="342" t="n">
        <v>-7.2143449506843</v>
      </c>
      <c r="T634" s="342" t="n">
        <v>-7.36633103036789</v>
      </c>
      <c r="U634" s="342" t="n">
        <v>-7.56096116120174</v>
      </c>
      <c r="V634" s="342" t="n">
        <v>-7.75248880361776</v>
      </c>
      <c r="W634" s="342" t="n">
        <v>-8.07722039973566</v>
      </c>
      <c r="X634" s="342" t="n">
        <v>-8.27416647138553</v>
      </c>
      <c r="Y634" s="342" t="n">
        <v>-8.39365111432702</v>
      </c>
      <c r="Z634" s="342" t="n">
        <v>-8.48667288255207</v>
      </c>
      <c r="AA634" s="342" t="n">
        <v>-8.57088263934852</v>
      </c>
      <c r="AB634" s="342" t="n">
        <v>-8.6617223977795</v>
      </c>
    </row>
    <row r="635" customFormat="false" ht="15" hidden="false" customHeight="false" outlineLevel="0" collapsed="false">
      <c r="A635" s="62" t="s">
        <v>366</v>
      </c>
      <c r="B635" s="62" t="s">
        <v>526</v>
      </c>
      <c r="C635" s="62" t="s">
        <v>528</v>
      </c>
      <c r="D635" s="62" t="s">
        <v>527</v>
      </c>
      <c r="E635" s="342" t="n">
        <v>-0.677946518453971</v>
      </c>
      <c r="F635" s="342" t="n">
        <v>-0.686040002137544</v>
      </c>
      <c r="G635" s="342" t="n">
        <v>-0.685679038942892</v>
      </c>
      <c r="H635" s="342" t="n">
        <v>-0.686321822991199</v>
      </c>
      <c r="I635" s="342" t="n">
        <v>-0.688123112215519</v>
      </c>
      <c r="J635" s="342" t="n">
        <v>-0.690794647123259</v>
      </c>
      <c r="K635" s="342" t="n">
        <v>-0.695893075982525</v>
      </c>
      <c r="L635" s="342" t="n">
        <v>-0.705273146949943</v>
      </c>
      <c r="M635" s="342" t="n">
        <v>-0.723535408353757</v>
      </c>
      <c r="N635" s="342" t="n">
        <v>-0.760238151291982</v>
      </c>
      <c r="O635" s="342" t="n">
        <v>-0.79893885876856</v>
      </c>
      <c r="P635" s="342" t="n">
        <v>-0.838030237915244</v>
      </c>
      <c r="Q635" s="342" t="n">
        <v>-0.882006659890004</v>
      </c>
      <c r="R635" s="342" t="n">
        <v>-0.907027183921602</v>
      </c>
      <c r="S635" s="342" t="n">
        <v>-0.925348208783161</v>
      </c>
      <c r="T635" s="342" t="n">
        <v>-0.944842708638181</v>
      </c>
      <c r="U635" s="342" t="n">
        <v>-0.969806949213516</v>
      </c>
      <c r="V635" s="342" t="n">
        <v>-0.994373249002843</v>
      </c>
      <c r="W635" s="342" t="n">
        <v>-1.0360249585977</v>
      </c>
      <c r="X635" s="342" t="n">
        <v>-1.06128625340323</v>
      </c>
      <c r="Y635" s="342" t="n">
        <v>-1.07661195533166</v>
      </c>
      <c r="Z635" s="342" t="n">
        <v>-1.08854339570404</v>
      </c>
      <c r="AA635" s="342" t="n">
        <v>-1.09934456312067</v>
      </c>
      <c r="AB635" s="342" t="n">
        <v>-1.11099612793009</v>
      </c>
    </row>
    <row r="636" customFormat="false" ht="15" hidden="false" customHeight="false" outlineLevel="0" collapsed="false">
      <c r="A636" s="62" t="s">
        <v>366</v>
      </c>
      <c r="B636" s="62" t="s">
        <v>529</v>
      </c>
      <c r="C636" s="62" t="s">
        <v>530</v>
      </c>
      <c r="D636" s="62" t="s">
        <v>395</v>
      </c>
      <c r="E636" s="342" t="n">
        <v>-0.442998491533966</v>
      </c>
      <c r="F636" s="342" t="n">
        <v>-0.448287110865258</v>
      </c>
      <c r="G636" s="342" t="n">
        <v>-0.448051242479807</v>
      </c>
      <c r="H636" s="342" t="n">
        <v>-0.448471264348834</v>
      </c>
      <c r="I636" s="342" t="n">
        <v>-0.449648301751446</v>
      </c>
      <c r="J636" s="342" t="n">
        <v>-0.451393993929212</v>
      </c>
      <c r="K636" s="342" t="n">
        <v>-0.454725519694694</v>
      </c>
      <c r="L636" s="342" t="n">
        <v>-0.460854848743427</v>
      </c>
      <c r="M636" s="342" t="n">
        <v>-0.472788170965271</v>
      </c>
      <c r="N636" s="342" t="n">
        <v>-0.496771271865135</v>
      </c>
      <c r="O636" s="342" t="n">
        <v>-0.522059926009297</v>
      </c>
      <c r="P636" s="342" t="n">
        <v>-0.547603861294126</v>
      </c>
      <c r="Q636" s="342" t="n">
        <v>-0.576339887024159</v>
      </c>
      <c r="R636" s="342" t="n">
        <v>-0.592689339527675</v>
      </c>
      <c r="S636" s="342" t="n">
        <v>-0.6046610602403</v>
      </c>
      <c r="T636" s="342" t="n">
        <v>-0.617399578388718</v>
      </c>
      <c r="U636" s="342" t="n">
        <v>-0.633712252937714</v>
      </c>
      <c r="V636" s="342" t="n">
        <v>-0.649764896402955</v>
      </c>
      <c r="W636" s="342" t="n">
        <v>-0.676981858240017</v>
      </c>
      <c r="X636" s="342" t="n">
        <v>-0.693488640395294</v>
      </c>
      <c r="Y636" s="342" t="n">
        <v>-0.703503092348632</v>
      </c>
      <c r="Z636" s="342" t="n">
        <v>-0.711299592430743</v>
      </c>
      <c r="AA636" s="342" t="n">
        <v>-0.718357525087857</v>
      </c>
      <c r="AB636" s="342" t="n">
        <v>-0.72597114282035</v>
      </c>
    </row>
    <row r="637" customFormat="false" ht="15" hidden="false" customHeight="false" outlineLevel="0" collapsed="false">
      <c r="A637" s="62" t="s">
        <v>366</v>
      </c>
      <c r="B637" s="62" t="s">
        <v>531</v>
      </c>
      <c r="C637" s="62" t="s">
        <v>533</v>
      </c>
      <c r="D637" s="62" t="s">
        <v>532</v>
      </c>
      <c r="E637" s="342" t="n">
        <v>-5.37359297526901</v>
      </c>
      <c r="F637" s="342" t="n">
        <v>-5.43774418171916</v>
      </c>
      <c r="G637" s="342" t="n">
        <v>-5.43488308687714</v>
      </c>
      <c r="H637" s="342" t="n">
        <v>-5.43997797231806</v>
      </c>
      <c r="I637" s="342" t="n">
        <v>-5.45425549253354</v>
      </c>
      <c r="J637" s="342" t="n">
        <v>-5.47543082247867</v>
      </c>
      <c r="K637" s="342" t="n">
        <v>-5.51584238999514</v>
      </c>
      <c r="L637" s="342" t="n">
        <v>-5.59019144568907</v>
      </c>
      <c r="M637" s="342" t="n">
        <v>-5.73494321728287</v>
      </c>
      <c r="N637" s="342" t="n">
        <v>-6.02585938287617</v>
      </c>
      <c r="O637" s="342" t="n">
        <v>-6.33261197201598</v>
      </c>
      <c r="P637" s="342" t="n">
        <v>-6.64246113365079</v>
      </c>
      <c r="Q637" s="342" t="n">
        <v>-6.99103050567136</v>
      </c>
      <c r="R637" s="342" t="n">
        <v>-7.18935014964616</v>
      </c>
      <c r="S637" s="342" t="n">
        <v>-7.33456769677704</v>
      </c>
      <c r="T637" s="342" t="n">
        <v>-7.48908653362601</v>
      </c>
      <c r="U637" s="342" t="n">
        <v>-7.68696005924638</v>
      </c>
      <c r="V637" s="342" t="n">
        <v>-7.88167939533401</v>
      </c>
      <c r="W637" s="342" t="n">
        <v>-8.21182244938681</v>
      </c>
      <c r="X637" s="342" t="n">
        <v>-8.41205050959249</v>
      </c>
      <c r="Y637" s="342" t="n">
        <v>-8.53352629268441</v>
      </c>
      <c r="Z637" s="342" t="n">
        <v>-8.62809821307142</v>
      </c>
      <c r="AA637" s="342" t="n">
        <v>-8.71371127512691</v>
      </c>
      <c r="AB637" s="342" t="n">
        <v>-8.80606482383098</v>
      </c>
    </row>
    <row r="638" customFormat="false" ht="15" hidden="false" customHeight="false" outlineLevel="0" collapsed="false">
      <c r="A638" s="62" t="s">
        <v>366</v>
      </c>
      <c r="B638" s="62" t="s">
        <v>534</v>
      </c>
      <c r="C638" s="62" t="s">
        <v>535</v>
      </c>
      <c r="D638" s="62" t="s">
        <v>457</v>
      </c>
      <c r="E638" s="342" t="n">
        <v>-8.68900400766483</v>
      </c>
      <c r="F638" s="342" t="n">
        <v>-8.79273536441389</v>
      </c>
      <c r="G638" s="342" t="n">
        <v>-8.78810902507948</v>
      </c>
      <c r="H638" s="342" t="n">
        <v>-8.79634736397461</v>
      </c>
      <c r="I638" s="342" t="n">
        <v>-8.81943385953591</v>
      </c>
      <c r="J638" s="342" t="n">
        <v>-8.85367399041364</v>
      </c>
      <c r="K638" s="342" t="n">
        <v>-8.91901877438271</v>
      </c>
      <c r="L638" s="342" t="n">
        <v>-9.03923987148921</v>
      </c>
      <c r="M638" s="342" t="n">
        <v>-9.27330090463476</v>
      </c>
      <c r="N638" s="342" t="n">
        <v>-9.74370715616297</v>
      </c>
      <c r="O638" s="342" t="n">
        <v>-10.2397206221371</v>
      </c>
      <c r="P638" s="342" t="n">
        <v>-10.740741190611</v>
      </c>
      <c r="Q638" s="342" t="n">
        <v>-11.3043716487374</v>
      </c>
      <c r="R638" s="342" t="n">
        <v>-11.6250509761867</v>
      </c>
      <c r="S638" s="342" t="n">
        <v>-11.859865160069</v>
      </c>
      <c r="T638" s="342" t="n">
        <v>-12.1097193635451</v>
      </c>
      <c r="U638" s="342" t="n">
        <v>-12.4296773255715</v>
      </c>
      <c r="V638" s="342" t="n">
        <v>-12.7445350193756</v>
      </c>
      <c r="W638" s="342" t="n">
        <v>-13.2783704499655</v>
      </c>
      <c r="X638" s="342" t="n">
        <v>-13.6021356524252</v>
      </c>
      <c r="Y638" s="342" t="n">
        <v>-13.7985598272702</v>
      </c>
      <c r="Z638" s="342" t="n">
        <v>-13.9514809359282</v>
      </c>
      <c r="AA638" s="342" t="n">
        <v>-14.0899157304376</v>
      </c>
      <c r="AB638" s="342" t="n">
        <v>-14.2392497716471</v>
      </c>
    </row>
    <row r="639" customFormat="false" ht="15" hidden="false" customHeight="false" outlineLevel="0" collapsed="false">
      <c r="A639" s="62" t="s">
        <v>366</v>
      </c>
      <c r="B639" s="62" t="s">
        <v>536</v>
      </c>
      <c r="C639" s="62" t="s">
        <v>537</v>
      </c>
      <c r="D639" s="62" t="s">
        <v>387</v>
      </c>
      <c r="E639" s="342" t="n">
        <v>-3.54241044408244</v>
      </c>
      <c r="F639" s="342" t="n">
        <v>-3.58470056631078</v>
      </c>
      <c r="G639" s="342" t="n">
        <v>-3.58281445913882</v>
      </c>
      <c r="H639" s="342" t="n">
        <v>-3.58617313842108</v>
      </c>
      <c r="I639" s="342" t="n">
        <v>-3.59558524629</v>
      </c>
      <c r="J639" s="342" t="n">
        <v>-3.60954456741829</v>
      </c>
      <c r="K639" s="342" t="n">
        <v>-3.63618491020029</v>
      </c>
      <c r="L639" s="342" t="n">
        <v>-3.68519771645673</v>
      </c>
      <c r="M639" s="342" t="n">
        <v>-3.78062180046407</v>
      </c>
      <c r="N639" s="342" t="n">
        <v>-3.97240120543445</v>
      </c>
      <c r="O639" s="342" t="n">
        <v>-4.17462038737087</v>
      </c>
      <c r="P639" s="342" t="n">
        <v>-4.37888090939345</v>
      </c>
      <c r="Q639" s="342" t="n">
        <v>-4.60866678815572</v>
      </c>
      <c r="R639" s="342" t="n">
        <v>-4.73940418886997</v>
      </c>
      <c r="S639" s="342" t="n">
        <v>-4.83513532406908</v>
      </c>
      <c r="T639" s="342" t="n">
        <v>-4.93699810823983</v>
      </c>
      <c r="U639" s="342" t="n">
        <v>-5.06744141628177</v>
      </c>
      <c r="V639" s="342" t="n">
        <v>-5.19580540160708</v>
      </c>
      <c r="W639" s="342" t="n">
        <v>-5.41344417851116</v>
      </c>
      <c r="X639" s="342" t="n">
        <v>-5.54543965619906</v>
      </c>
      <c r="Y639" s="342" t="n">
        <v>-5.62551961102786</v>
      </c>
      <c r="Z639" s="342" t="n">
        <v>-5.68786384886606</v>
      </c>
      <c r="AA639" s="342" t="n">
        <v>-5.74430217729381</v>
      </c>
      <c r="AB639" s="342" t="n">
        <v>-5.80518400756697</v>
      </c>
    </row>
    <row r="640" customFormat="false" ht="15" hidden="false" customHeight="false" outlineLevel="0" collapsed="false">
      <c r="A640" s="62" t="s">
        <v>366</v>
      </c>
      <c r="B640" s="62" t="s">
        <v>542</v>
      </c>
      <c r="C640" s="62" t="s">
        <v>543</v>
      </c>
      <c r="D640" s="62" t="s">
        <v>498</v>
      </c>
      <c r="E640" s="342" t="n">
        <v>-5.62731874688248</v>
      </c>
      <c r="F640" s="342" t="n">
        <v>-5.69449899078139</v>
      </c>
      <c r="G640" s="342" t="n">
        <v>-5.69150280318118</v>
      </c>
      <c r="H640" s="342" t="n">
        <v>-5.69683825461691</v>
      </c>
      <c r="I640" s="342" t="n">
        <v>-5.71178991871527</v>
      </c>
      <c r="J640" s="342" t="n">
        <v>-5.73396508749341</v>
      </c>
      <c r="K640" s="342" t="n">
        <v>-5.77628477425104</v>
      </c>
      <c r="L640" s="342" t="n">
        <v>-5.85414438082061</v>
      </c>
      <c r="M640" s="342" t="n">
        <v>-6.00573091922855</v>
      </c>
      <c r="N640" s="342" t="n">
        <v>-6.310383318461</v>
      </c>
      <c r="O640" s="342" t="n">
        <v>-6.63161989210283</v>
      </c>
      <c r="P640" s="342" t="n">
        <v>-6.95609924958264</v>
      </c>
      <c r="Q640" s="342" t="n">
        <v>-7.32112707561784</v>
      </c>
      <c r="R640" s="342" t="n">
        <v>-7.52881080893196</v>
      </c>
      <c r="S640" s="342" t="n">
        <v>-7.68088511547264</v>
      </c>
      <c r="T640" s="342" t="n">
        <v>-7.84269989216833</v>
      </c>
      <c r="U640" s="342" t="n">
        <v>-8.04991644268861</v>
      </c>
      <c r="V640" s="342" t="n">
        <v>-8.25382987182056</v>
      </c>
      <c r="W640" s="342" t="n">
        <v>-8.59956134157917</v>
      </c>
      <c r="X640" s="342" t="n">
        <v>-8.80924360110888</v>
      </c>
      <c r="Y640" s="342" t="n">
        <v>-8.93645512506156</v>
      </c>
      <c r="Z640" s="342" t="n">
        <v>-9.03549246245793</v>
      </c>
      <c r="AA640" s="342" t="n">
        <v>-9.12514792972167</v>
      </c>
      <c r="AB640" s="342" t="n">
        <v>-9.22186215023583</v>
      </c>
    </row>
    <row r="641" customFormat="false" ht="15" hidden="false" customHeight="false" outlineLevel="0" collapsed="false">
      <c r="A641" s="62" t="s">
        <v>366</v>
      </c>
      <c r="B641" s="62" t="s">
        <v>550</v>
      </c>
      <c r="C641" s="62" t="s">
        <v>552</v>
      </c>
      <c r="D641" s="62" t="s">
        <v>551</v>
      </c>
      <c r="E641" s="342" t="n">
        <v>-12.3962975294827</v>
      </c>
      <c r="F641" s="342" t="n">
        <v>-12.5442874211048</v>
      </c>
      <c r="G641" s="342" t="n">
        <v>-12.537687184897</v>
      </c>
      <c r="H641" s="342" t="n">
        <v>-12.5494405343031</v>
      </c>
      <c r="I641" s="342" t="n">
        <v>-12.5823772285017</v>
      </c>
      <c r="J641" s="342" t="n">
        <v>-12.63122642335</v>
      </c>
      <c r="K641" s="342" t="n">
        <v>-12.7244515367653</v>
      </c>
      <c r="L641" s="342" t="n">
        <v>-12.8959667631064</v>
      </c>
      <c r="M641" s="342" t="n">
        <v>-13.2298934369082</v>
      </c>
      <c r="N641" s="342" t="n">
        <v>-13.9010055515451</v>
      </c>
      <c r="O641" s="342" t="n">
        <v>-14.6086505816799</v>
      </c>
      <c r="P641" s="342" t="n">
        <v>-15.3234390694875</v>
      </c>
      <c r="Q641" s="342" t="n">
        <v>-16.1275508928277</v>
      </c>
      <c r="R641" s="342" t="n">
        <v>-16.585052851753</v>
      </c>
      <c r="S641" s="342" t="n">
        <v>-16.9200540193183</v>
      </c>
      <c r="T641" s="342" t="n">
        <v>-17.2765122557916</v>
      </c>
      <c r="U641" s="342" t="n">
        <v>-17.7329850679467</v>
      </c>
      <c r="V641" s="342" t="n">
        <v>-18.1821815061575</v>
      </c>
      <c r="W641" s="342" t="n">
        <v>-18.9437858078167</v>
      </c>
      <c r="X641" s="342" t="n">
        <v>-19.4056902764812</v>
      </c>
      <c r="Y641" s="342" t="n">
        <v>-19.6859217634518</v>
      </c>
      <c r="Z641" s="342" t="n">
        <v>-19.9040889503689</v>
      </c>
      <c r="AA641" s="342" t="n">
        <v>-20.1015890205332</v>
      </c>
      <c r="AB641" s="342" t="n">
        <v>-20.3146386640228</v>
      </c>
    </row>
    <row r="642" customFormat="false" ht="15" hidden="false" customHeight="false" outlineLevel="0" collapsed="false">
      <c r="A642" s="62" t="s">
        <v>366</v>
      </c>
      <c r="B642" s="62" t="s">
        <v>559</v>
      </c>
      <c r="C642" s="62" t="s">
        <v>560</v>
      </c>
      <c r="D642" s="62" t="s">
        <v>439</v>
      </c>
      <c r="E642" s="342" t="n">
        <v>-5.25746180053311</v>
      </c>
      <c r="F642" s="342" t="n">
        <v>-5.32022660592906</v>
      </c>
      <c r="G642" s="342" t="n">
        <v>-5.31742734351584</v>
      </c>
      <c r="H642" s="342" t="n">
        <v>-5.32241212105798</v>
      </c>
      <c r="I642" s="342" t="n">
        <v>-5.33638108325602</v>
      </c>
      <c r="J642" s="342" t="n">
        <v>-5.35709878346379</v>
      </c>
      <c r="K642" s="342" t="n">
        <v>-5.39663699811744</v>
      </c>
      <c r="L642" s="342" t="n">
        <v>-5.46937926237444</v>
      </c>
      <c r="M642" s="342" t="n">
        <v>-5.61100273724803</v>
      </c>
      <c r="N642" s="342" t="n">
        <v>-5.8956317805722</v>
      </c>
      <c r="O642" s="342" t="n">
        <v>-6.1957549992528</v>
      </c>
      <c r="P642" s="342" t="n">
        <v>-6.49890786898437</v>
      </c>
      <c r="Q642" s="342" t="n">
        <v>-6.83994414893117</v>
      </c>
      <c r="R642" s="342" t="n">
        <v>-7.03397781640309</v>
      </c>
      <c r="S642" s="342" t="n">
        <v>-7.17605700072566</v>
      </c>
      <c r="T642" s="342" t="n">
        <v>-7.32723646034143</v>
      </c>
      <c r="U642" s="342" t="n">
        <v>-7.52083365072667</v>
      </c>
      <c r="V642" s="342" t="n">
        <v>-7.71134481821134</v>
      </c>
      <c r="W642" s="342" t="n">
        <v>-8.03435299977295</v>
      </c>
      <c r="X642" s="342" t="n">
        <v>-8.23025383982002</v>
      </c>
      <c r="Y642" s="342" t="n">
        <v>-8.34910435422163</v>
      </c>
      <c r="Z642" s="342" t="n">
        <v>-8.4416324375964</v>
      </c>
      <c r="AA642" s="342" t="n">
        <v>-8.52539527662328</v>
      </c>
      <c r="AB642" s="342" t="n">
        <v>-8.61575293055984</v>
      </c>
    </row>
    <row r="643" customFormat="false" ht="15" hidden="false" customHeight="false" outlineLevel="0" collapsed="false">
      <c r="A643" s="62" t="s">
        <v>366</v>
      </c>
      <c r="B643" s="62" t="s">
        <v>561</v>
      </c>
      <c r="C643" s="62" t="s">
        <v>563</v>
      </c>
      <c r="D643" s="62" t="s">
        <v>562</v>
      </c>
      <c r="E643" s="342" t="n">
        <v>-9.5731177440565</v>
      </c>
      <c r="F643" s="342" t="n">
        <v>-9.68740385683002</v>
      </c>
      <c r="G643" s="342" t="n">
        <v>-9.68230678343321</v>
      </c>
      <c r="H643" s="342" t="n">
        <v>-9.69138338049646</v>
      </c>
      <c r="I643" s="342" t="n">
        <v>-9.71681894711732</v>
      </c>
      <c r="J643" s="342" t="n">
        <v>-9.75454304117635</v>
      </c>
      <c r="K643" s="342" t="n">
        <v>-9.82653671390846</v>
      </c>
      <c r="L643" s="342" t="n">
        <v>-9.95899041250326</v>
      </c>
      <c r="M643" s="342" t="n">
        <v>-10.2168673599211</v>
      </c>
      <c r="N643" s="342" t="n">
        <v>-10.735137857834</v>
      </c>
      <c r="O643" s="342" t="n">
        <v>-11.2816211265975</v>
      </c>
      <c r="P643" s="342" t="n">
        <v>-11.8336209749073</v>
      </c>
      <c r="Q643" s="342" t="n">
        <v>-12.4546013237507</v>
      </c>
      <c r="R643" s="342" t="n">
        <v>-12.8079100524668</v>
      </c>
      <c r="S643" s="342" t="n">
        <v>-13.0666167843657</v>
      </c>
      <c r="T643" s="342" t="n">
        <v>-13.3418938709701</v>
      </c>
      <c r="U643" s="342" t="n">
        <v>-13.6944078347023</v>
      </c>
      <c r="V643" s="342" t="n">
        <v>-14.0413025734722</v>
      </c>
      <c r="W643" s="342" t="n">
        <v>-14.6294562247396</v>
      </c>
      <c r="X643" s="342" t="n">
        <v>-14.98616481894</v>
      </c>
      <c r="Y643" s="342" t="n">
        <v>-15.202575324898</v>
      </c>
      <c r="Z643" s="342" t="n">
        <v>-15.3710562897409</v>
      </c>
      <c r="AA643" s="342" t="n">
        <v>-15.5235769453355</v>
      </c>
      <c r="AB643" s="342" t="n">
        <v>-15.6881058554882</v>
      </c>
    </row>
    <row r="644" customFormat="false" ht="15" hidden="false" customHeight="false" outlineLevel="0" collapsed="false">
      <c r="A644" s="62" t="s">
        <v>366</v>
      </c>
      <c r="B644" s="62" t="s">
        <v>564</v>
      </c>
      <c r="C644" s="62" t="s">
        <v>565</v>
      </c>
      <c r="D644" s="62" t="s">
        <v>420</v>
      </c>
      <c r="E644" s="342" t="n">
        <v>-1.62767571629915</v>
      </c>
      <c r="F644" s="342" t="n">
        <v>-1.64710728869229</v>
      </c>
      <c r="G644" s="342" t="n">
        <v>-1.64624065539538</v>
      </c>
      <c r="H644" s="342" t="n">
        <v>-1.64778390985244</v>
      </c>
      <c r="I644" s="342" t="n">
        <v>-1.65210860899706</v>
      </c>
      <c r="J644" s="342" t="n">
        <v>-1.6585226731986</v>
      </c>
      <c r="K644" s="342" t="n">
        <v>-1.67076344532386</v>
      </c>
      <c r="L644" s="342" t="n">
        <v>-1.69328397358861</v>
      </c>
      <c r="M644" s="342" t="n">
        <v>-1.73712967321618</v>
      </c>
      <c r="N644" s="342" t="n">
        <v>-1.82524895958461</v>
      </c>
      <c r="O644" s="342" t="n">
        <v>-1.91816514109532</v>
      </c>
      <c r="P644" s="342" t="n">
        <v>-2.01201928271522</v>
      </c>
      <c r="Q644" s="342" t="n">
        <v>-2.11760187985175</v>
      </c>
      <c r="R644" s="342" t="n">
        <v>-2.17767343161395</v>
      </c>
      <c r="S644" s="342" t="n">
        <v>-2.22166021590024</v>
      </c>
      <c r="T644" s="342" t="n">
        <v>-2.26846438577454</v>
      </c>
      <c r="U644" s="342" t="n">
        <v>-2.32840080709135</v>
      </c>
      <c r="V644" s="342" t="n">
        <v>-2.38738181594379</v>
      </c>
      <c r="W644" s="342" t="n">
        <v>-2.48738303197554</v>
      </c>
      <c r="X644" s="342" t="n">
        <v>-2.54803264812965</v>
      </c>
      <c r="Y644" s="342" t="n">
        <v>-2.58482798844796</v>
      </c>
      <c r="Z644" s="342" t="n">
        <v>-2.61347407663629</v>
      </c>
      <c r="AA644" s="342" t="n">
        <v>-2.63940650262148</v>
      </c>
      <c r="AB644" s="342" t="n">
        <v>-2.66738064008063</v>
      </c>
    </row>
    <row r="645" customFormat="false" ht="15" hidden="false" customHeight="false" outlineLevel="0" collapsed="false">
      <c r="A645" s="62" t="s">
        <v>366</v>
      </c>
      <c r="B645" s="62" t="s">
        <v>566</v>
      </c>
      <c r="C645" s="62" t="s">
        <v>567</v>
      </c>
      <c r="D645" s="62" t="s">
        <v>395</v>
      </c>
      <c r="E645" s="342" t="n">
        <v>-17.8201987443265</v>
      </c>
      <c r="F645" s="342" t="n">
        <v>-18.0329404338983</v>
      </c>
      <c r="G645" s="342" t="n">
        <v>-18.023452316926</v>
      </c>
      <c r="H645" s="342" t="n">
        <v>-18.0403482507183</v>
      </c>
      <c r="I645" s="342" t="n">
        <v>-18.0876961330359</v>
      </c>
      <c r="J645" s="342" t="n">
        <v>-18.1579189038776</v>
      </c>
      <c r="K645" s="342" t="n">
        <v>-18.291933922884</v>
      </c>
      <c r="L645" s="342" t="n">
        <v>-18.5384942699398</v>
      </c>
      <c r="M645" s="342" t="n">
        <v>-19.0185278992576</v>
      </c>
      <c r="N645" s="342" t="n">
        <v>-19.9832797724771</v>
      </c>
      <c r="O645" s="342" t="n">
        <v>-21.0005492472896</v>
      </c>
      <c r="P645" s="342" t="n">
        <v>-22.0280877427632</v>
      </c>
      <c r="Q645" s="342" t="n">
        <v>-23.184032287536</v>
      </c>
      <c r="R645" s="342" t="n">
        <v>-23.8417105833801</v>
      </c>
      <c r="S645" s="342" t="n">
        <v>-24.3232888426464</v>
      </c>
      <c r="T645" s="342" t="n">
        <v>-24.8357125403592</v>
      </c>
      <c r="U645" s="342" t="n">
        <v>-25.4919113944638</v>
      </c>
      <c r="V645" s="342" t="n">
        <v>-26.1376501551802</v>
      </c>
      <c r="W645" s="342" t="n">
        <v>-27.2324883508449</v>
      </c>
      <c r="X645" s="342" t="n">
        <v>-27.896495439487</v>
      </c>
      <c r="Y645" s="342" t="n">
        <v>-28.2993399807992</v>
      </c>
      <c r="Z645" s="342" t="n">
        <v>-28.6129644820753</v>
      </c>
      <c r="AA645" s="342" t="n">
        <v>-28.8968791343313</v>
      </c>
      <c r="AB645" s="342" t="n">
        <v>-29.2031469518279</v>
      </c>
    </row>
    <row r="646" customFormat="false" ht="15" hidden="false" customHeight="false" outlineLevel="0" collapsed="false">
      <c r="A646" s="62" t="s">
        <v>366</v>
      </c>
      <c r="B646" s="62" t="s">
        <v>570</v>
      </c>
      <c r="C646" s="62" t="s">
        <v>571</v>
      </c>
      <c r="D646" s="62" t="s">
        <v>491</v>
      </c>
      <c r="E646" s="342" t="n">
        <v>-0.328874040982901</v>
      </c>
      <c r="F646" s="342" t="n">
        <v>-0.332800216001419</v>
      </c>
      <c r="G646" s="342" t="n">
        <v>-0.332625111592384</v>
      </c>
      <c r="H646" s="342" t="n">
        <v>-0.332936928205778</v>
      </c>
      <c r="I646" s="342" t="n">
        <v>-0.333810739413676</v>
      </c>
      <c r="J646" s="342" t="n">
        <v>-0.335106709607223</v>
      </c>
      <c r="K646" s="342" t="n">
        <v>-0.337579973878031</v>
      </c>
      <c r="L646" s="342" t="n">
        <v>-0.342130276534347</v>
      </c>
      <c r="M646" s="342" t="n">
        <v>-0.350989358396814</v>
      </c>
      <c r="N646" s="342" t="n">
        <v>-0.368793977281468</v>
      </c>
      <c r="O646" s="342" t="n">
        <v>-0.387567815202701</v>
      </c>
      <c r="P646" s="342" t="n">
        <v>-0.406531169210157</v>
      </c>
      <c r="Q646" s="342" t="n">
        <v>-0.427864273236991</v>
      </c>
      <c r="R646" s="342" t="n">
        <v>-0.440001810080673</v>
      </c>
      <c r="S646" s="342" t="n">
        <v>-0.448889398285875</v>
      </c>
      <c r="T646" s="342" t="n">
        <v>-0.458346242992271</v>
      </c>
      <c r="U646" s="342" t="n">
        <v>-0.47045647654993</v>
      </c>
      <c r="V646" s="342" t="n">
        <v>-0.482373667749817</v>
      </c>
      <c r="W646" s="342" t="n">
        <v>-0.502579046309093</v>
      </c>
      <c r="X646" s="342" t="n">
        <v>-0.514833381831168</v>
      </c>
      <c r="Y646" s="342" t="n">
        <v>-0.522267929228201</v>
      </c>
      <c r="Z646" s="342" t="n">
        <v>-0.528055909405399</v>
      </c>
      <c r="AA646" s="342" t="n">
        <v>-0.533295590529127</v>
      </c>
      <c r="AB646" s="342" t="n">
        <v>-0.538947802168751</v>
      </c>
    </row>
    <row r="647" customFormat="false" ht="15" hidden="false" customHeight="false" outlineLevel="0" collapsed="false">
      <c r="A647" s="62" t="s">
        <v>366</v>
      </c>
      <c r="B647" s="62" t="s">
        <v>580</v>
      </c>
      <c r="C647" s="62" t="s">
        <v>582</v>
      </c>
      <c r="D647" s="62" t="s">
        <v>581</v>
      </c>
      <c r="E647" s="342" t="n">
        <v>-5.72923639609827</v>
      </c>
      <c r="F647" s="342" t="n">
        <v>-5.79763335666811</v>
      </c>
      <c r="G647" s="342" t="n">
        <v>-5.79458290443308</v>
      </c>
      <c r="H647" s="342" t="n">
        <v>-5.80001498744279</v>
      </c>
      <c r="I647" s="342" t="n">
        <v>-5.81523744452895</v>
      </c>
      <c r="J647" s="342" t="n">
        <v>-5.83781423283044</v>
      </c>
      <c r="K647" s="342" t="n">
        <v>-5.88090038105647</v>
      </c>
      <c r="L647" s="342" t="n">
        <v>-5.96017012066228</v>
      </c>
      <c r="M647" s="342" t="n">
        <v>-6.11450207733107</v>
      </c>
      <c r="N647" s="342" t="n">
        <v>-6.42467210542982</v>
      </c>
      <c r="O647" s="342" t="n">
        <v>-6.75172666769116</v>
      </c>
      <c r="P647" s="342" t="n">
        <v>-7.08208274458584</v>
      </c>
      <c r="Q647" s="342" t="n">
        <v>-7.45372167256873</v>
      </c>
      <c r="R647" s="342" t="n">
        <v>-7.66516681319455</v>
      </c>
      <c r="S647" s="342" t="n">
        <v>-7.81999537207562</v>
      </c>
      <c r="T647" s="342" t="n">
        <v>-7.98474081298122</v>
      </c>
      <c r="U647" s="342" t="n">
        <v>-8.19571030955939</v>
      </c>
      <c r="V647" s="342" t="n">
        <v>-8.40331686116679</v>
      </c>
      <c r="W647" s="342" t="n">
        <v>-8.75530995217749</v>
      </c>
      <c r="X647" s="342" t="n">
        <v>-8.96878981478155</v>
      </c>
      <c r="Y647" s="342" t="n">
        <v>-9.09830529556653</v>
      </c>
      <c r="Z647" s="342" t="n">
        <v>-9.19913632069698</v>
      </c>
      <c r="AA647" s="342" t="n">
        <v>-9.29041555851182</v>
      </c>
      <c r="AB647" s="342" t="n">
        <v>-9.38888139226204</v>
      </c>
    </row>
    <row r="648" customFormat="false" ht="15" hidden="false" customHeight="false" outlineLevel="0" collapsed="false">
      <c r="A648" s="62" t="s">
        <v>366</v>
      </c>
      <c r="B648" s="62" t="s">
        <v>585</v>
      </c>
      <c r="C648" s="62" t="s">
        <v>586</v>
      </c>
      <c r="D648" s="62" t="s">
        <v>446</v>
      </c>
      <c r="E648" s="342" t="n">
        <v>-8.90171534933389</v>
      </c>
      <c r="F648" s="342" t="n">
        <v>-9.0079861036995</v>
      </c>
      <c r="G648" s="342" t="n">
        <v>-9.00324650916968</v>
      </c>
      <c r="H648" s="342" t="n">
        <v>-9.01168652688991</v>
      </c>
      <c r="I648" s="342" t="n">
        <v>-9.03533819188155</v>
      </c>
      <c r="J648" s="342" t="n">
        <v>-9.07041653898884</v>
      </c>
      <c r="K648" s="342" t="n">
        <v>-9.13736099728846</v>
      </c>
      <c r="L648" s="342" t="n">
        <v>-9.26052516944015</v>
      </c>
      <c r="M648" s="342" t="n">
        <v>-9.50031613853105</v>
      </c>
      <c r="N648" s="342" t="n">
        <v>-9.98223817999374</v>
      </c>
      <c r="O648" s="342" t="n">
        <v>-10.4903943138433</v>
      </c>
      <c r="P648" s="342" t="n">
        <v>-11.0036801266685</v>
      </c>
      <c r="Q648" s="342" t="n">
        <v>-11.5811085518402</v>
      </c>
      <c r="R648" s="342" t="n">
        <v>-11.9096382761736</v>
      </c>
      <c r="S648" s="342" t="n">
        <v>-12.1502008335233</v>
      </c>
      <c r="T648" s="342" t="n">
        <v>-12.4061715979765</v>
      </c>
      <c r="U648" s="342" t="n">
        <v>-12.7339622974858</v>
      </c>
      <c r="V648" s="342" t="n">
        <v>-13.0565278715516</v>
      </c>
      <c r="W648" s="342" t="n">
        <v>-13.603431871401</v>
      </c>
      <c r="X648" s="342" t="n">
        <v>-13.9351230145716</v>
      </c>
      <c r="Y648" s="342" t="n">
        <v>-14.1363557554767</v>
      </c>
      <c r="Z648" s="342" t="n">
        <v>-14.2930204524866</v>
      </c>
      <c r="AA648" s="342" t="n">
        <v>-14.4348442028358</v>
      </c>
      <c r="AB648" s="342" t="n">
        <v>-14.5878340191185</v>
      </c>
    </row>
    <row r="649" customFormat="false" ht="15" hidden="false" customHeight="false" outlineLevel="0" collapsed="false">
      <c r="A649" s="62" t="s">
        <v>366</v>
      </c>
      <c r="B649" s="62" t="s">
        <v>587</v>
      </c>
      <c r="C649" s="62" t="s">
        <v>589</v>
      </c>
      <c r="D649" s="62" t="s">
        <v>588</v>
      </c>
      <c r="E649" s="342" t="n">
        <v>-10.9253555850708</v>
      </c>
      <c r="F649" s="342" t="n">
        <v>-11.0557850286302</v>
      </c>
      <c r="G649" s="342" t="n">
        <v>-11.0499679750023</v>
      </c>
      <c r="H649" s="342" t="n">
        <v>-11.0603266745472</v>
      </c>
      <c r="I649" s="342" t="n">
        <v>-11.0893551078403</v>
      </c>
      <c r="J649" s="342" t="n">
        <v>-11.1324078679482</v>
      </c>
      <c r="K649" s="342" t="n">
        <v>-11.2145709098644</v>
      </c>
      <c r="L649" s="342" t="n">
        <v>-11.3657341770878</v>
      </c>
      <c r="M649" s="342" t="n">
        <v>-11.6600371850584</v>
      </c>
      <c r="N649" s="342" t="n">
        <v>-12.2515152834518</v>
      </c>
      <c r="O649" s="342" t="n">
        <v>-12.8751913096074</v>
      </c>
      <c r="P649" s="342" t="n">
        <v>-13.505163152316</v>
      </c>
      <c r="Q649" s="342" t="n">
        <v>-14.2138592431655</v>
      </c>
      <c r="R649" s="342" t="n">
        <v>-14.6170741200461</v>
      </c>
      <c r="S649" s="342" t="n">
        <v>-14.912324122586</v>
      </c>
      <c r="T649" s="342" t="n">
        <v>-15.2264851029461</v>
      </c>
      <c r="U649" s="342" t="n">
        <v>-15.6287929513863</v>
      </c>
      <c r="V649" s="342" t="n">
        <v>-16.0246878388177</v>
      </c>
      <c r="W649" s="342" t="n">
        <v>-16.6959203411804</v>
      </c>
      <c r="X649" s="342" t="n">
        <v>-17.1030153269606</v>
      </c>
      <c r="Y649" s="342" t="n">
        <v>-17.3499946071856</v>
      </c>
      <c r="Z649" s="342" t="n">
        <v>-17.5422741235812</v>
      </c>
      <c r="AA649" s="342" t="n">
        <v>-17.7163388787622</v>
      </c>
      <c r="AB649" s="342" t="n">
        <v>-17.9041080983103</v>
      </c>
    </row>
    <row r="650" customFormat="false" ht="15" hidden="false" customHeight="false" outlineLevel="0" collapsed="false">
      <c r="A650" s="62" t="s">
        <v>366</v>
      </c>
      <c r="B650" s="62" t="s">
        <v>594</v>
      </c>
      <c r="C650" s="62" t="s">
        <v>596</v>
      </c>
      <c r="D650" s="62" t="s">
        <v>595</v>
      </c>
      <c r="E650" s="342" t="n">
        <v>-7.8631403143706</v>
      </c>
      <c r="F650" s="342" t="n">
        <v>-7.95701231769784</v>
      </c>
      <c r="G650" s="342" t="n">
        <v>-7.95282569800055</v>
      </c>
      <c r="H650" s="342" t="n">
        <v>-7.96028100756568</v>
      </c>
      <c r="I650" s="342" t="n">
        <v>-7.981173201171</v>
      </c>
      <c r="J650" s="342" t="n">
        <v>-8.01215891060749</v>
      </c>
      <c r="K650" s="342" t="n">
        <v>-8.07129286942576</v>
      </c>
      <c r="L650" s="342" t="n">
        <v>-8.18008731289271</v>
      </c>
      <c r="M650" s="342" t="n">
        <v>-8.39190154892327</v>
      </c>
      <c r="N650" s="342" t="n">
        <v>-8.81759710128584</v>
      </c>
      <c r="O650" s="342" t="n">
        <v>-9.26646597939102</v>
      </c>
      <c r="P650" s="342" t="n">
        <v>-9.71986604996532</v>
      </c>
      <c r="Q650" s="342" t="n">
        <v>-10.2299251285193</v>
      </c>
      <c r="R650" s="342" t="n">
        <v>-10.5201248505389</v>
      </c>
      <c r="S650" s="342" t="n">
        <v>-10.7326206525943</v>
      </c>
      <c r="T650" s="342" t="n">
        <v>-10.9587269656233</v>
      </c>
      <c r="U650" s="342" t="n">
        <v>-11.2482738858335</v>
      </c>
      <c r="V650" s="342" t="n">
        <v>-11.5332053029737</v>
      </c>
      <c r="W650" s="342" t="n">
        <v>-12.0163012817312</v>
      </c>
      <c r="X650" s="342" t="n">
        <v>-12.3092935756243</v>
      </c>
      <c r="Y650" s="342" t="n">
        <v>-12.4870482235192</v>
      </c>
      <c r="Z650" s="342" t="n">
        <v>-12.6254346408056</v>
      </c>
      <c r="AA650" s="342" t="n">
        <v>-12.7507116245264</v>
      </c>
      <c r="AB650" s="342" t="n">
        <v>-12.8858519143348</v>
      </c>
    </row>
    <row r="651" customFormat="false" ht="15" hidden="false" customHeight="false" outlineLevel="0" collapsed="false">
      <c r="A651" s="62" t="s">
        <v>366</v>
      </c>
      <c r="B651" s="62" t="s">
        <v>615</v>
      </c>
      <c r="C651" s="62" t="s">
        <v>616</v>
      </c>
      <c r="D651" s="62" t="s">
        <v>461</v>
      </c>
      <c r="E651" s="342" t="n">
        <v>-3.58426292376807</v>
      </c>
      <c r="F651" s="342" t="n">
        <v>-3.62705269066193</v>
      </c>
      <c r="G651" s="342" t="n">
        <v>-3.62514429971926</v>
      </c>
      <c r="H651" s="342" t="n">
        <v>-3.62854266075456</v>
      </c>
      <c r="I651" s="342" t="n">
        <v>-3.63806596975604</v>
      </c>
      <c r="J651" s="342" t="n">
        <v>-3.65219021592991</v>
      </c>
      <c r="K651" s="342" t="n">
        <v>-3.67914530609161</v>
      </c>
      <c r="L651" s="342" t="n">
        <v>-3.72873718343837</v>
      </c>
      <c r="M651" s="342" t="n">
        <v>-3.82528867337466</v>
      </c>
      <c r="N651" s="342" t="n">
        <v>-4.01933389247848</v>
      </c>
      <c r="O651" s="342" t="n">
        <v>-4.22394223127226</v>
      </c>
      <c r="P651" s="342" t="n">
        <v>-4.43061602795159</v>
      </c>
      <c r="Q651" s="342" t="n">
        <v>-4.66311675553636</v>
      </c>
      <c r="R651" s="342" t="n">
        <v>-4.79539877805373</v>
      </c>
      <c r="S651" s="342" t="n">
        <v>-4.8922609468963</v>
      </c>
      <c r="T651" s="342" t="n">
        <v>-4.99532720823959</v>
      </c>
      <c r="U651" s="342" t="n">
        <v>-5.12731166347103</v>
      </c>
      <c r="V651" s="342" t="n">
        <v>-5.25719222943346</v>
      </c>
      <c r="W651" s="342" t="n">
        <v>-5.47740234092255</v>
      </c>
      <c r="X651" s="342" t="n">
        <v>-5.61095730420246</v>
      </c>
      <c r="Y651" s="342" t="n">
        <v>-5.69198337883742</v>
      </c>
      <c r="Z651" s="342" t="n">
        <v>-5.75506419449144</v>
      </c>
      <c r="AA651" s="342" t="n">
        <v>-5.81216932424876</v>
      </c>
      <c r="AB651" s="342" t="n">
        <v>-5.87377045444635</v>
      </c>
    </row>
    <row r="652" customFormat="false" ht="15" hidden="false" customHeight="false" outlineLevel="0" collapsed="false">
      <c r="A652" s="62" t="s">
        <v>366</v>
      </c>
      <c r="B652" s="62" t="s">
        <v>617</v>
      </c>
      <c r="C652" s="62" t="s">
        <v>618</v>
      </c>
      <c r="D652" s="62" t="s">
        <v>527</v>
      </c>
      <c r="E652" s="342" t="n">
        <v>-2.78770695457159</v>
      </c>
      <c r="F652" s="342" t="n">
        <v>-2.82098725049059</v>
      </c>
      <c r="G652" s="342" t="n">
        <v>-2.81950297469496</v>
      </c>
      <c r="H652" s="342" t="n">
        <v>-2.82214609404579</v>
      </c>
      <c r="I652" s="342" t="n">
        <v>-2.82955297107981</v>
      </c>
      <c r="J652" s="342" t="n">
        <v>-2.84053828664522</v>
      </c>
      <c r="K652" s="342" t="n">
        <v>-2.86150295745845</v>
      </c>
      <c r="L652" s="342" t="n">
        <v>-2.90007368296328</v>
      </c>
      <c r="M652" s="342" t="n">
        <v>-2.97516785593391</v>
      </c>
      <c r="N652" s="342" t="n">
        <v>-3.12608904065225</v>
      </c>
      <c r="O652" s="342" t="n">
        <v>-3.28522582864745</v>
      </c>
      <c r="P652" s="342" t="n">
        <v>-3.4459690532893</v>
      </c>
      <c r="Q652" s="342" t="n">
        <v>-3.62679950825761</v>
      </c>
      <c r="R652" s="342" t="n">
        <v>-3.72968356614609</v>
      </c>
      <c r="S652" s="342" t="n">
        <v>-3.80501937366365</v>
      </c>
      <c r="T652" s="342" t="n">
        <v>-3.88518049455216</v>
      </c>
      <c r="U652" s="342" t="n">
        <v>-3.9878331156264</v>
      </c>
      <c r="V652" s="342" t="n">
        <v>-4.0888494095473</v>
      </c>
      <c r="W652" s="342" t="n">
        <v>-4.2601206785143</v>
      </c>
      <c r="X652" s="342" t="n">
        <v>-4.36399478258297</v>
      </c>
      <c r="Y652" s="342" t="n">
        <v>-4.42701386253486</v>
      </c>
      <c r="Z652" s="342" t="n">
        <v>-4.47607578467585</v>
      </c>
      <c r="AA652" s="342" t="n">
        <v>-4.52049003964319</v>
      </c>
      <c r="AB652" s="342" t="n">
        <v>-4.56840111723812</v>
      </c>
    </row>
    <row r="653" customFormat="false" ht="15" hidden="false" customHeight="false" outlineLevel="0" collapsed="false">
      <c r="A653" s="62" t="s">
        <v>366</v>
      </c>
      <c r="B653" s="62" t="s">
        <v>637</v>
      </c>
      <c r="C653" s="62" t="s">
        <v>638</v>
      </c>
      <c r="D653" s="62" t="s">
        <v>395</v>
      </c>
      <c r="E653" s="342" t="n">
        <v>-3.96355237375278</v>
      </c>
      <c r="F653" s="342" t="n">
        <v>-4.01087018657836</v>
      </c>
      <c r="G653" s="342" t="n">
        <v>-4.00875984824332</v>
      </c>
      <c r="H653" s="342" t="n">
        <v>-4.01251782644828</v>
      </c>
      <c r="I653" s="342" t="n">
        <v>-4.02304889930805</v>
      </c>
      <c r="J653" s="342" t="n">
        <v>-4.03866778403849</v>
      </c>
      <c r="K653" s="342" t="n">
        <v>-4.06847528250258</v>
      </c>
      <c r="L653" s="342" t="n">
        <v>-4.12331501032309</v>
      </c>
      <c r="M653" s="342" t="n">
        <v>-4.23008365293261</v>
      </c>
      <c r="N653" s="342" t="n">
        <v>-4.44466288586059</v>
      </c>
      <c r="O653" s="342" t="n">
        <v>-4.6709230359009</v>
      </c>
      <c r="P653" s="342" t="n">
        <v>-4.89946721216342</v>
      </c>
      <c r="Q653" s="342" t="n">
        <v>-5.15657134495653</v>
      </c>
      <c r="R653" s="342" t="n">
        <v>-5.30285155249285</v>
      </c>
      <c r="S653" s="342" t="n">
        <v>-5.40996375028866</v>
      </c>
      <c r="T653" s="342" t="n">
        <v>-5.52393656240914</v>
      </c>
      <c r="U653" s="342" t="n">
        <v>-5.66988771386124</v>
      </c>
      <c r="V653" s="342" t="n">
        <v>-5.81351234086922</v>
      </c>
      <c r="W653" s="342" t="n">
        <v>-6.05702525515046</v>
      </c>
      <c r="X653" s="342" t="n">
        <v>-6.20471310701654</v>
      </c>
      <c r="Y653" s="342" t="n">
        <v>-6.29431342297708</v>
      </c>
      <c r="Z653" s="342" t="n">
        <v>-6.36406949889601</v>
      </c>
      <c r="AA653" s="342" t="n">
        <v>-6.4272175372562</v>
      </c>
      <c r="AB653" s="342" t="n">
        <v>-6.49533734626949</v>
      </c>
    </row>
    <row r="654" customFormat="false" ht="15" hidden="false" customHeight="false" outlineLevel="0" collapsed="false">
      <c r="A654" s="62" t="s">
        <v>366</v>
      </c>
      <c r="B654" s="62" t="s">
        <v>641</v>
      </c>
      <c r="C654" s="62" t="s">
        <v>643</v>
      </c>
      <c r="D654" s="62" t="s">
        <v>642</v>
      </c>
      <c r="E654" s="342" t="n">
        <v>-6.89227479060776</v>
      </c>
      <c r="F654" s="342" t="n">
        <v>-6.97455637483611</v>
      </c>
      <c r="G654" s="342" t="n">
        <v>-6.97088667898383</v>
      </c>
      <c r="H654" s="342" t="n">
        <v>-6.97742147807396</v>
      </c>
      <c r="I654" s="342" t="n">
        <v>-6.99573410299855</v>
      </c>
      <c r="J654" s="342" t="n">
        <v>-7.02289399274742</v>
      </c>
      <c r="K654" s="342" t="n">
        <v>-7.07472665467857</v>
      </c>
      <c r="L654" s="342" t="n">
        <v>-7.1700881985512</v>
      </c>
      <c r="M654" s="342" t="n">
        <v>-7.355749634176</v>
      </c>
      <c r="N654" s="342" t="n">
        <v>-7.7288843623787</v>
      </c>
      <c r="O654" s="342" t="n">
        <v>-8.12233119521706</v>
      </c>
      <c r="P654" s="342" t="n">
        <v>-8.5197497521221</v>
      </c>
      <c r="Q654" s="342" t="n">
        <v>-8.96683160342944</v>
      </c>
      <c r="R654" s="342" t="n">
        <v>-9.22120023330903</v>
      </c>
      <c r="S654" s="342" t="n">
        <v>-9.40745908169045</v>
      </c>
      <c r="T654" s="342" t="n">
        <v>-9.60564794504307</v>
      </c>
      <c r="U654" s="342" t="n">
        <v>-9.85944437485058</v>
      </c>
      <c r="V654" s="342" t="n">
        <v>-10.1091951798589</v>
      </c>
      <c r="W654" s="342" t="n">
        <v>-10.532643077609</v>
      </c>
      <c r="X654" s="342" t="n">
        <v>-10.7894594792381</v>
      </c>
      <c r="Y654" s="342" t="n">
        <v>-10.945266679621</v>
      </c>
      <c r="Z654" s="342" t="n">
        <v>-11.0665664627982</v>
      </c>
      <c r="AA654" s="342" t="n">
        <v>-11.1763754401561</v>
      </c>
      <c r="AB654" s="342" t="n">
        <v>-11.2948298966968</v>
      </c>
    </row>
    <row r="655" customFormat="false" ht="15" hidden="false" customHeight="false" outlineLevel="0" collapsed="false">
      <c r="A655" s="62" t="s">
        <v>366</v>
      </c>
      <c r="B655" s="62" t="s">
        <v>650</v>
      </c>
      <c r="C655" s="62" t="s">
        <v>652</v>
      </c>
      <c r="D655" s="62" t="s">
        <v>651</v>
      </c>
      <c r="E655" s="342" t="n">
        <v>-3.92568931675049</v>
      </c>
      <c r="F655" s="342" t="n">
        <v>-3.97255511156916</v>
      </c>
      <c r="G655" s="342" t="n">
        <v>-3.97046493289221</v>
      </c>
      <c r="H655" s="342" t="n">
        <v>-3.97418701185085</v>
      </c>
      <c r="I655" s="342" t="n">
        <v>-3.98461748338777</v>
      </c>
      <c r="J655" s="342" t="n">
        <v>-4.00008716390262</v>
      </c>
      <c r="K655" s="342" t="n">
        <v>-4.02960991704055</v>
      </c>
      <c r="L655" s="342" t="n">
        <v>-4.08392577144029</v>
      </c>
      <c r="M655" s="342" t="n">
        <v>-4.18967447364787</v>
      </c>
      <c r="N655" s="342" t="n">
        <v>-4.40220387224499</v>
      </c>
      <c r="O655" s="342" t="n">
        <v>-4.62630260238959</v>
      </c>
      <c r="P655" s="342" t="n">
        <v>-4.85266353989118</v>
      </c>
      <c r="Q655" s="342" t="n">
        <v>-5.10731160612643</v>
      </c>
      <c r="R655" s="342" t="n">
        <v>-5.25219442684559</v>
      </c>
      <c r="S655" s="342" t="n">
        <v>-5.35828340232253</v>
      </c>
      <c r="T655" s="342" t="n">
        <v>-5.47116745398898</v>
      </c>
      <c r="U655" s="342" t="n">
        <v>-5.61572436203369</v>
      </c>
      <c r="V655" s="342" t="n">
        <v>-5.75797697047687</v>
      </c>
      <c r="W655" s="342" t="n">
        <v>-5.99916365250865</v>
      </c>
      <c r="X655" s="342" t="n">
        <v>-6.14544067060078</v>
      </c>
      <c r="Y655" s="342" t="n">
        <v>-6.23418505189697</v>
      </c>
      <c r="Z655" s="342" t="n">
        <v>-6.30327476137749</v>
      </c>
      <c r="AA655" s="342" t="n">
        <v>-6.36581955861694</v>
      </c>
      <c r="AB655" s="342" t="n">
        <v>-6.4332886321363</v>
      </c>
    </row>
    <row r="656" customFormat="false" ht="15" hidden="false" customHeight="false" outlineLevel="0" collapsed="false">
      <c r="A656" s="62" t="s">
        <v>366</v>
      </c>
      <c r="B656" s="62" t="s">
        <v>659</v>
      </c>
      <c r="C656" s="62" t="s">
        <v>660</v>
      </c>
      <c r="D656" s="62" t="s">
        <v>483</v>
      </c>
      <c r="E656" s="342" t="n">
        <v>-6.37777277169491</v>
      </c>
      <c r="F656" s="342" t="n">
        <v>-6.45391211080231</v>
      </c>
      <c r="G656" s="342" t="n">
        <v>-6.45051635439414</v>
      </c>
      <c r="H656" s="342" t="n">
        <v>-6.45656333669994</v>
      </c>
      <c r="I656" s="342" t="n">
        <v>-6.47350894089748</v>
      </c>
      <c r="J656" s="342" t="n">
        <v>-6.49864136967972</v>
      </c>
      <c r="K656" s="342" t="n">
        <v>-6.54660477073266</v>
      </c>
      <c r="L656" s="342" t="n">
        <v>-6.63484766244186</v>
      </c>
      <c r="M656" s="342" t="n">
        <v>-6.80664964144815</v>
      </c>
      <c r="N656" s="342" t="n">
        <v>-7.15193020294694</v>
      </c>
      <c r="O656" s="342" t="n">
        <v>-7.51600658901987</v>
      </c>
      <c r="P656" s="342" t="n">
        <v>-7.883758213585</v>
      </c>
      <c r="Q656" s="342" t="n">
        <v>-8.29746581297911</v>
      </c>
      <c r="R656" s="342" t="n">
        <v>-8.5328460569343</v>
      </c>
      <c r="S656" s="342" t="n">
        <v>-8.7052008523805</v>
      </c>
      <c r="T656" s="342" t="n">
        <v>-8.88859509807512</v>
      </c>
      <c r="U656" s="342" t="n">
        <v>-9.12344585617105</v>
      </c>
      <c r="V656" s="342" t="n">
        <v>-9.35455299166451</v>
      </c>
      <c r="W656" s="342" t="n">
        <v>-9.74639089055127</v>
      </c>
      <c r="X656" s="342" t="n">
        <v>-9.98403618233022</v>
      </c>
      <c r="Y656" s="342" t="n">
        <v>-10.1282125174917</v>
      </c>
      <c r="Z656" s="342" t="n">
        <v>-10.2404573826289</v>
      </c>
      <c r="AA656" s="342" t="n">
        <v>-10.3420692201075</v>
      </c>
      <c r="AB656" s="342" t="n">
        <v>-10.4516811596431</v>
      </c>
    </row>
    <row r="657" customFormat="false" ht="15" hidden="false" customHeight="false" outlineLevel="0" collapsed="false">
      <c r="A657" s="62" t="s">
        <v>366</v>
      </c>
      <c r="B657" s="62" t="s">
        <v>661</v>
      </c>
      <c r="C657" s="62" t="s">
        <v>662</v>
      </c>
      <c r="D657" s="62" t="s">
        <v>409</v>
      </c>
      <c r="E657" s="342" t="n">
        <v>-7.05093562619748</v>
      </c>
      <c r="F657" s="342" t="n">
        <v>-7.13511134049231</v>
      </c>
      <c r="G657" s="342" t="n">
        <v>-7.13135716788482</v>
      </c>
      <c r="H657" s="342" t="n">
        <v>-7.13804239868518</v>
      </c>
      <c r="I657" s="342" t="n">
        <v>-7.15677658201546</v>
      </c>
      <c r="J657" s="342" t="n">
        <v>-7.18456169506622</v>
      </c>
      <c r="K657" s="342" t="n">
        <v>-7.23758754991301</v>
      </c>
      <c r="L657" s="342" t="n">
        <v>-7.33514432579447</v>
      </c>
      <c r="M657" s="342" t="n">
        <v>-7.52507970571313</v>
      </c>
      <c r="N657" s="342" t="n">
        <v>-7.90680403162671</v>
      </c>
      <c r="O657" s="342" t="n">
        <v>-8.30930804879894</v>
      </c>
      <c r="P657" s="342" t="n">
        <v>-8.71587521951192</v>
      </c>
      <c r="Q657" s="342" t="n">
        <v>-9.17324893849146</v>
      </c>
      <c r="R657" s="342" t="n">
        <v>-9.43347315895481</v>
      </c>
      <c r="S657" s="342" t="n">
        <v>-9.6240197041298</v>
      </c>
      <c r="T657" s="342" t="n">
        <v>-9.82677089438021</v>
      </c>
      <c r="U657" s="342" t="n">
        <v>-10.0864097426702</v>
      </c>
      <c r="V657" s="342" t="n">
        <v>-10.3419098354849</v>
      </c>
      <c r="W657" s="342" t="n">
        <v>-10.7751055449992</v>
      </c>
      <c r="X657" s="342" t="n">
        <v>-11.0378338851556</v>
      </c>
      <c r="Y657" s="342" t="n">
        <v>-11.1972277824353</v>
      </c>
      <c r="Z657" s="342" t="n">
        <v>-11.3213198984113</v>
      </c>
      <c r="AA657" s="342" t="n">
        <v>-11.4336566891011</v>
      </c>
      <c r="AB657" s="342" t="n">
        <v>-11.5548379787447</v>
      </c>
    </row>
    <row r="658" customFormat="false" ht="15" hidden="false" customHeight="false" outlineLevel="0" collapsed="false">
      <c r="A658" s="62" t="s">
        <v>366</v>
      </c>
      <c r="B658" s="62" t="s">
        <v>663</v>
      </c>
      <c r="C658" s="62" t="s">
        <v>665</v>
      </c>
      <c r="D658" s="62" t="s">
        <v>664</v>
      </c>
      <c r="E658" s="342" t="n">
        <v>-9.14598205248028</v>
      </c>
      <c r="F658" s="342" t="n">
        <v>-9.25516891972876</v>
      </c>
      <c r="G658" s="342" t="n">
        <v>-9.25029926879018</v>
      </c>
      <c r="H658" s="342" t="n">
        <v>-9.25897088404214</v>
      </c>
      <c r="I658" s="342" t="n">
        <v>-9.2832715603765</v>
      </c>
      <c r="J658" s="342" t="n">
        <v>-9.3193124716485</v>
      </c>
      <c r="K658" s="342" t="n">
        <v>-9.3880939132127</v>
      </c>
      <c r="L658" s="342" t="n">
        <v>-9.51463776052773</v>
      </c>
      <c r="M658" s="342" t="n">
        <v>-9.76100869170072</v>
      </c>
      <c r="N658" s="342" t="n">
        <v>-10.2561548707169</v>
      </c>
      <c r="O658" s="342" t="n">
        <v>-10.7782550163246</v>
      </c>
      <c r="P658" s="342" t="n">
        <v>-11.3056256013932</v>
      </c>
      <c r="Q658" s="342" t="n">
        <v>-11.8988988982761</v>
      </c>
      <c r="R658" s="342" t="n">
        <v>-12.2364436123613</v>
      </c>
      <c r="S658" s="342" t="n">
        <v>-12.48360730449</v>
      </c>
      <c r="T658" s="342" t="n">
        <v>-12.7466020112151</v>
      </c>
      <c r="U658" s="342" t="n">
        <v>-13.0833874213334</v>
      </c>
      <c r="V658" s="342" t="n">
        <v>-13.414804326433</v>
      </c>
      <c r="W658" s="342" t="n">
        <v>-13.9767155953018</v>
      </c>
      <c r="X658" s="342" t="n">
        <v>-14.3175084788477</v>
      </c>
      <c r="Y658" s="342" t="n">
        <v>-14.5242631283128</v>
      </c>
      <c r="Z658" s="342" t="n">
        <v>-14.6852267685641</v>
      </c>
      <c r="AA658" s="342" t="n">
        <v>-14.8309422205198</v>
      </c>
      <c r="AB658" s="342" t="n">
        <v>-14.9881301398166</v>
      </c>
    </row>
    <row r="659" customFormat="false" ht="15" hidden="false" customHeight="false" outlineLevel="0" collapsed="false">
      <c r="A659" s="62" t="s">
        <v>366</v>
      </c>
      <c r="B659" s="62" t="s">
        <v>668</v>
      </c>
      <c r="C659" s="62" t="s">
        <v>669</v>
      </c>
      <c r="D659" s="62" t="s">
        <v>391</v>
      </c>
      <c r="E659" s="342" t="n">
        <v>-5.512467643005</v>
      </c>
      <c r="F659" s="342" t="n">
        <v>-5.57827676763422</v>
      </c>
      <c r="G659" s="342" t="n">
        <v>-5.57534173090689</v>
      </c>
      <c r="H659" s="342" t="n">
        <v>-5.58056828812236</v>
      </c>
      <c r="I659" s="342" t="n">
        <v>-5.59521479532384</v>
      </c>
      <c r="J659" s="342" t="n">
        <v>-5.61693737864746</v>
      </c>
      <c r="K659" s="342" t="n">
        <v>-5.65839333918689</v>
      </c>
      <c r="L659" s="342" t="n">
        <v>-5.73466386538547</v>
      </c>
      <c r="M659" s="342" t="n">
        <v>-5.88315658912745</v>
      </c>
      <c r="N659" s="342" t="n">
        <v>-6.18159116670724</v>
      </c>
      <c r="O659" s="342" t="n">
        <v>-6.49627144298116</v>
      </c>
      <c r="P659" s="342" t="n">
        <v>-6.8141283192993</v>
      </c>
      <c r="Q659" s="342" t="n">
        <v>-7.17170608774012</v>
      </c>
      <c r="R659" s="342" t="n">
        <v>-7.37515108728041</v>
      </c>
      <c r="S659" s="342" t="n">
        <v>-7.52412162402179</v>
      </c>
      <c r="T659" s="342" t="n">
        <v>-7.68263383220073</v>
      </c>
      <c r="U659" s="342" t="n">
        <v>-7.8856211839428</v>
      </c>
      <c r="V659" s="342" t="n">
        <v>-8.0853728295532</v>
      </c>
      <c r="W659" s="342" t="n">
        <v>-8.42404807187331</v>
      </c>
      <c r="X659" s="342" t="n">
        <v>-8.62945080858696</v>
      </c>
      <c r="Y659" s="342" t="n">
        <v>-8.75406600121222</v>
      </c>
      <c r="Z659" s="342" t="n">
        <v>-8.85108203005355</v>
      </c>
      <c r="AA659" s="342" t="n">
        <v>-8.93890766861075</v>
      </c>
      <c r="AB659" s="342" t="n">
        <v>-9.03364799436502</v>
      </c>
    </row>
    <row r="660" customFormat="false" ht="15" hidden="false" customHeight="false" outlineLevel="0" collapsed="false">
      <c r="A660" s="62" t="s">
        <v>366</v>
      </c>
      <c r="B660" s="62" t="s">
        <v>672</v>
      </c>
      <c r="C660" s="62" t="s">
        <v>673</v>
      </c>
      <c r="D660" s="62" t="s">
        <v>477</v>
      </c>
      <c r="E660" s="342" t="n">
        <v>-5.17786167496738</v>
      </c>
      <c r="F660" s="342" t="n">
        <v>-5.2396761954958</v>
      </c>
      <c r="G660" s="342" t="n">
        <v>-5.23691931506233</v>
      </c>
      <c r="H660" s="342" t="n">
        <v>-5.2418286210303</v>
      </c>
      <c r="I660" s="342" t="n">
        <v>-5.25558608741778</v>
      </c>
      <c r="J660" s="342" t="n">
        <v>-5.27599011315666</v>
      </c>
      <c r="K660" s="342" t="n">
        <v>-5.31492970304223</v>
      </c>
      <c r="L660" s="342" t="n">
        <v>-5.38657061961692</v>
      </c>
      <c r="M660" s="342" t="n">
        <v>-5.52604985705985</v>
      </c>
      <c r="N660" s="342" t="n">
        <v>-5.80636950005971</v>
      </c>
      <c r="O660" s="342" t="n">
        <v>-6.10194873025337</v>
      </c>
      <c r="P660" s="342" t="n">
        <v>-6.40051174133988</v>
      </c>
      <c r="Q660" s="342" t="n">
        <v>-6.73638459229067</v>
      </c>
      <c r="R660" s="342" t="n">
        <v>-6.9274805105443</v>
      </c>
      <c r="S660" s="342" t="n">
        <v>-7.06740855780845</v>
      </c>
      <c r="T660" s="342" t="n">
        <v>-7.21629909846961</v>
      </c>
      <c r="U660" s="342" t="n">
        <v>-7.40696514807846</v>
      </c>
      <c r="V660" s="342" t="n">
        <v>-7.59459189843775</v>
      </c>
      <c r="W660" s="342" t="n">
        <v>-7.91270960379877</v>
      </c>
      <c r="X660" s="342" t="n">
        <v>-8.1056444248698</v>
      </c>
      <c r="Y660" s="342" t="n">
        <v>-8.22269549379204</v>
      </c>
      <c r="Z660" s="342" t="n">
        <v>-8.31382266407711</v>
      </c>
      <c r="AA660" s="342" t="n">
        <v>-8.3963172994047</v>
      </c>
      <c r="AB660" s="342" t="n">
        <v>-8.48530690144245</v>
      </c>
    </row>
    <row r="661" customFormat="false" ht="15" hidden="false" customHeight="false" outlineLevel="0" collapsed="false">
      <c r="A661" s="62" t="s">
        <v>366</v>
      </c>
      <c r="B661" s="62" t="s">
        <v>674</v>
      </c>
      <c r="C661" s="62" t="s">
        <v>675</v>
      </c>
      <c r="D661" s="62" t="s">
        <v>446</v>
      </c>
      <c r="E661" s="342" t="n">
        <v>-5.31087733329423</v>
      </c>
      <c r="F661" s="342" t="n">
        <v>-5.37427982578066</v>
      </c>
      <c r="G661" s="342" t="n">
        <v>-5.37145212300994</v>
      </c>
      <c r="H661" s="342" t="n">
        <v>-5.37648754562726</v>
      </c>
      <c r="I661" s="342" t="n">
        <v>-5.39059843173958</v>
      </c>
      <c r="J661" s="342" t="n">
        <v>-5.41152662268151</v>
      </c>
      <c r="K661" s="342" t="n">
        <v>-5.45146654349685</v>
      </c>
      <c r="L661" s="342" t="n">
        <v>-5.52494786529662</v>
      </c>
      <c r="M661" s="342" t="n">
        <v>-5.66801022715577</v>
      </c>
      <c r="N661" s="342" t="n">
        <v>-5.95553108644842</v>
      </c>
      <c r="O661" s="342" t="n">
        <v>-6.2587035410965</v>
      </c>
      <c r="P661" s="342" t="n">
        <v>-6.56493642788937</v>
      </c>
      <c r="Q661" s="342" t="n">
        <v>-6.90943761833392</v>
      </c>
      <c r="R661" s="342" t="n">
        <v>-7.10544265756561</v>
      </c>
      <c r="S661" s="342" t="n">
        <v>-7.24896535885754</v>
      </c>
      <c r="T661" s="342" t="n">
        <v>-7.4016807937565</v>
      </c>
      <c r="U661" s="342" t="n">
        <v>-7.59724492131747</v>
      </c>
      <c r="V661" s="342" t="n">
        <v>-7.78969167214905</v>
      </c>
      <c r="W661" s="342" t="n">
        <v>-8.11598159968599</v>
      </c>
      <c r="X661" s="342" t="n">
        <v>-8.31387278186705</v>
      </c>
      <c r="Y661" s="342" t="n">
        <v>-8.4339308111849</v>
      </c>
      <c r="Z661" s="342" t="n">
        <v>-8.5273989749742</v>
      </c>
      <c r="AA661" s="342" t="n">
        <v>-8.61201283999841</v>
      </c>
      <c r="AB661" s="342" t="n">
        <v>-8.70328852290164</v>
      </c>
    </row>
    <row r="662" customFormat="false" ht="15" hidden="false" customHeight="false" outlineLevel="0" collapsed="false">
      <c r="A662" s="62" t="s">
        <v>366</v>
      </c>
      <c r="B662" s="62" t="s">
        <v>676</v>
      </c>
      <c r="C662" s="62" t="s">
        <v>678</v>
      </c>
      <c r="D662" s="62" t="s">
        <v>677</v>
      </c>
      <c r="E662" s="342" t="n">
        <v>-1.62198340194364</v>
      </c>
      <c r="F662" s="342" t="n">
        <v>-1.64134701816014</v>
      </c>
      <c r="G662" s="342" t="n">
        <v>-1.64048341565684</v>
      </c>
      <c r="H662" s="342" t="n">
        <v>-1.64202127303793</v>
      </c>
      <c r="I662" s="342" t="n">
        <v>-1.64633084782653</v>
      </c>
      <c r="J662" s="342" t="n">
        <v>-1.65272248073579</v>
      </c>
      <c r="K662" s="342" t="n">
        <v>-1.66492044438133</v>
      </c>
      <c r="L662" s="342" t="n">
        <v>-1.68736221375998</v>
      </c>
      <c r="M662" s="342" t="n">
        <v>-1.73105457602255</v>
      </c>
      <c r="N662" s="342" t="n">
        <v>-1.81886569125236</v>
      </c>
      <c r="O662" s="342" t="n">
        <v>-1.9114569259026</v>
      </c>
      <c r="P662" s="342" t="n">
        <v>-2.004982840424</v>
      </c>
      <c r="Q662" s="342" t="n">
        <v>-2.11019619365811</v>
      </c>
      <c r="R662" s="342" t="n">
        <v>-2.17005766293703</v>
      </c>
      <c r="S662" s="342" t="n">
        <v>-2.21389061645645</v>
      </c>
      <c r="T662" s="342" t="n">
        <v>-2.26053110259117</v>
      </c>
      <c r="U662" s="342" t="n">
        <v>-2.32025791400346</v>
      </c>
      <c r="V662" s="342" t="n">
        <v>-2.37903265422387</v>
      </c>
      <c r="W662" s="342" t="n">
        <v>-2.47868414558264</v>
      </c>
      <c r="X662" s="342" t="n">
        <v>-2.53912165764425</v>
      </c>
      <c r="Y662" s="342" t="n">
        <v>-2.57578831714377</v>
      </c>
      <c r="Z662" s="342" t="n">
        <v>-2.60433422411209</v>
      </c>
      <c r="AA662" s="342" t="n">
        <v>-2.63017595910815</v>
      </c>
      <c r="AB662" s="342" t="n">
        <v>-2.65805226529621</v>
      </c>
    </row>
    <row r="663" customFormat="false" ht="15" hidden="false" customHeight="false" outlineLevel="0" collapsed="false">
      <c r="A663" s="62" t="s">
        <v>366</v>
      </c>
      <c r="B663" s="62" t="s">
        <v>679</v>
      </c>
      <c r="C663" s="62" t="s">
        <v>680</v>
      </c>
      <c r="D663" s="62" t="s">
        <v>677</v>
      </c>
      <c r="E663" s="342" t="n">
        <v>-7.54415002095134</v>
      </c>
      <c r="F663" s="342" t="n">
        <v>-7.63421384374408</v>
      </c>
      <c r="G663" s="342" t="n">
        <v>-7.6301970659919</v>
      </c>
      <c r="H663" s="342" t="n">
        <v>-7.63734993005934</v>
      </c>
      <c r="I663" s="342" t="n">
        <v>-7.65739457336009</v>
      </c>
      <c r="J663" s="342" t="n">
        <v>-7.6871232607736</v>
      </c>
      <c r="K663" s="342" t="n">
        <v>-7.74385828505423</v>
      </c>
      <c r="L663" s="342" t="n">
        <v>-7.84823917743899</v>
      </c>
      <c r="M663" s="342" t="n">
        <v>-8.05146057618058</v>
      </c>
      <c r="N663" s="342" t="n">
        <v>-8.45988659706763</v>
      </c>
      <c r="O663" s="342" t="n">
        <v>-8.89054585288337</v>
      </c>
      <c r="P663" s="342" t="n">
        <v>-9.32555248066427</v>
      </c>
      <c r="Q663" s="342" t="n">
        <v>-9.81491958519462</v>
      </c>
      <c r="R663" s="342" t="n">
        <v>-10.0933465433087</v>
      </c>
      <c r="S663" s="342" t="n">
        <v>-10.2972218584418</v>
      </c>
      <c r="T663" s="342" t="n">
        <v>-10.5141555360792</v>
      </c>
      <c r="U663" s="342" t="n">
        <v>-10.7919561751162</v>
      </c>
      <c r="V663" s="342" t="n">
        <v>-11.0653285518828</v>
      </c>
      <c r="W663" s="342" t="n">
        <v>-11.5288263902215</v>
      </c>
      <c r="X663" s="342" t="n">
        <v>-11.8099326317154</v>
      </c>
      <c r="Y663" s="342" t="n">
        <v>-11.9804761648366</v>
      </c>
      <c r="Z663" s="342" t="n">
        <v>-12.1132485498038</v>
      </c>
      <c r="AA663" s="342" t="n">
        <v>-12.2334433220673</v>
      </c>
      <c r="AB663" s="342" t="n">
        <v>-12.3631012678026</v>
      </c>
    </row>
    <row r="664" customFormat="false" ht="15" hidden="false" customHeight="false" outlineLevel="0" collapsed="false">
      <c r="A664" s="62" t="s">
        <v>366</v>
      </c>
      <c r="B664" s="62" t="s">
        <v>685</v>
      </c>
      <c r="C664" s="62" t="s">
        <v>687</v>
      </c>
      <c r="D664" s="62" t="s">
        <v>686</v>
      </c>
      <c r="E664" s="342" t="n">
        <v>-5.16589486225526</v>
      </c>
      <c r="F664" s="342" t="n">
        <v>-5.227566520182</v>
      </c>
      <c r="G664" s="342" t="n">
        <v>-5.22481601131152</v>
      </c>
      <c r="H664" s="342" t="n">
        <v>-5.22971397113918</v>
      </c>
      <c r="I664" s="342" t="n">
        <v>-5.24343964196432</v>
      </c>
      <c r="J664" s="342" t="n">
        <v>-5.26379651094818</v>
      </c>
      <c r="K664" s="342" t="n">
        <v>-5.30264610561786</v>
      </c>
      <c r="L664" s="342" t="n">
        <v>-5.37412144932001</v>
      </c>
      <c r="M664" s="342" t="n">
        <v>-5.51327832938522</v>
      </c>
      <c r="N664" s="342" t="n">
        <v>-5.79295011176657</v>
      </c>
      <c r="O664" s="342" t="n">
        <v>-6.08784621415355</v>
      </c>
      <c r="P664" s="342" t="n">
        <v>-6.38571920146949</v>
      </c>
      <c r="Q664" s="342" t="n">
        <v>-6.72081580002987</v>
      </c>
      <c r="R664" s="342" t="n">
        <v>-6.91147006703684</v>
      </c>
      <c r="S664" s="342" t="n">
        <v>-7.05107471965666</v>
      </c>
      <c r="T664" s="342" t="n">
        <v>-7.19962115201085</v>
      </c>
      <c r="U664" s="342" t="n">
        <v>-7.38984654386377</v>
      </c>
      <c r="V664" s="342" t="n">
        <v>-7.57703966074223</v>
      </c>
      <c r="W664" s="342" t="n">
        <v>-7.89442214850968</v>
      </c>
      <c r="X664" s="342" t="n">
        <v>-8.08691106835462</v>
      </c>
      <c r="Y664" s="342" t="n">
        <v>-8.20369161475088</v>
      </c>
      <c r="Z664" s="342" t="n">
        <v>-8.29460817651678</v>
      </c>
      <c r="AA664" s="342" t="n">
        <v>-8.37691215440455</v>
      </c>
      <c r="AB664" s="342" t="n">
        <v>-8.46569608816304</v>
      </c>
    </row>
    <row r="665" customFormat="false" ht="15" hidden="false" customHeight="false" outlineLevel="0" collapsed="false">
      <c r="A665" s="62" t="s">
        <v>366</v>
      </c>
      <c r="B665" s="62" t="s">
        <v>690</v>
      </c>
      <c r="C665" s="62" t="s">
        <v>692</v>
      </c>
      <c r="D665" s="62" t="s">
        <v>691</v>
      </c>
      <c r="E665" s="342" t="n">
        <v>-11.6178828935639</v>
      </c>
      <c r="F665" s="342" t="n">
        <v>-11.7565798896797</v>
      </c>
      <c r="G665" s="342" t="n">
        <v>-11.7503941095183</v>
      </c>
      <c r="H665" s="342" t="n">
        <v>-11.7614094176522</v>
      </c>
      <c r="I665" s="342" t="n">
        <v>-11.7922778810132</v>
      </c>
      <c r="J665" s="342" t="n">
        <v>-11.8380596334956</v>
      </c>
      <c r="K665" s="342" t="n">
        <v>-11.9254307576415</v>
      </c>
      <c r="L665" s="342" t="n">
        <v>-12.0861758357065</v>
      </c>
      <c r="M665" s="342" t="n">
        <v>-12.39913387677</v>
      </c>
      <c r="N665" s="342" t="n">
        <v>-13.0281040945112</v>
      </c>
      <c r="O665" s="342" t="n">
        <v>-13.6913131753489</v>
      </c>
      <c r="P665" s="342" t="n">
        <v>-14.3612171466972</v>
      </c>
      <c r="Q665" s="342" t="n">
        <v>-15.1148354730304</v>
      </c>
      <c r="R665" s="342" t="n">
        <v>-15.5436089975226</v>
      </c>
      <c r="S665" s="342" t="n">
        <v>-15.8575740604557</v>
      </c>
      <c r="T665" s="342" t="n">
        <v>-16.1916488144653</v>
      </c>
      <c r="U665" s="342" t="n">
        <v>-16.6194578165565</v>
      </c>
      <c r="V665" s="342" t="n">
        <v>-17.0404473582264</v>
      </c>
      <c r="W665" s="342" t="n">
        <v>-17.7542273854375</v>
      </c>
      <c r="X665" s="342" t="n">
        <v>-18.1871269679293</v>
      </c>
      <c r="Y665" s="342" t="n">
        <v>-18.4497615643457</v>
      </c>
      <c r="Z665" s="342" t="n">
        <v>-18.6542291340207</v>
      </c>
      <c r="AA665" s="342" t="n">
        <v>-18.8393273604211</v>
      </c>
      <c r="AB665" s="342" t="n">
        <v>-19.0389987383217</v>
      </c>
    </row>
    <row r="666" customFormat="false" ht="15" hidden="false" customHeight="false" outlineLevel="0" collapsed="false">
      <c r="A666" s="62" t="s">
        <v>366</v>
      </c>
      <c r="B666" s="62" t="s">
        <v>697</v>
      </c>
      <c r="C666" s="62" t="s">
        <v>699</v>
      </c>
      <c r="D666" s="62" t="s">
        <v>698</v>
      </c>
      <c r="E666" s="342" t="n">
        <v>-0.967506486666105</v>
      </c>
      <c r="F666" s="342" t="n">
        <v>-0.979056804796568</v>
      </c>
      <c r="G666" s="342" t="n">
        <v>-0.978541669424135</v>
      </c>
      <c r="H666" s="342" t="n">
        <v>-0.979458995082331</v>
      </c>
      <c r="I666" s="342" t="n">
        <v>-0.982029638874213</v>
      </c>
      <c r="J666" s="342" t="n">
        <v>-0.985842221846816</v>
      </c>
      <c r="K666" s="342" t="n">
        <v>-0.993118257432033</v>
      </c>
      <c r="L666" s="342" t="n">
        <v>-1.00650468137453</v>
      </c>
      <c r="M666" s="342" t="n">
        <v>-1.03256699733667</v>
      </c>
      <c r="N666" s="342" t="n">
        <v>-1.08494596957795</v>
      </c>
      <c r="O666" s="342" t="n">
        <v>-1.14017626356566</v>
      </c>
      <c r="P666" s="342" t="n">
        <v>-1.19596409028596</v>
      </c>
      <c r="Q666" s="342" t="n">
        <v>-1.25872342655038</v>
      </c>
      <c r="R666" s="342" t="n">
        <v>-1.29443054892865</v>
      </c>
      <c r="S666" s="342" t="n">
        <v>-1.32057672700233</v>
      </c>
      <c r="T666" s="342" t="n">
        <v>-1.34839758683513</v>
      </c>
      <c r="U666" s="342" t="n">
        <v>-1.38402438634494</v>
      </c>
      <c r="V666" s="342" t="n">
        <v>-1.41908327927024</v>
      </c>
      <c r="W666" s="342" t="n">
        <v>-1.47852498760094</v>
      </c>
      <c r="X666" s="342" t="n">
        <v>-1.51457571715063</v>
      </c>
      <c r="Y666" s="342" t="n">
        <v>-1.53644723005739</v>
      </c>
      <c r="Z666" s="342" t="n">
        <v>-1.55347474718644</v>
      </c>
      <c r="AA666" s="342" t="n">
        <v>-1.56888923675854</v>
      </c>
      <c r="AB666" s="342" t="n">
        <v>-1.58551733975203</v>
      </c>
    </row>
    <row r="667" customFormat="false" ht="15" hidden="false" customHeight="false" outlineLevel="0" collapsed="false">
      <c r="A667" s="62" t="s">
        <v>366</v>
      </c>
      <c r="B667" s="62" t="s">
        <v>702</v>
      </c>
      <c r="C667" s="62" t="s">
        <v>703</v>
      </c>
      <c r="D667" s="62" t="s">
        <v>457</v>
      </c>
      <c r="E667" s="342" t="n">
        <v>-6.43492874681362</v>
      </c>
      <c r="F667" s="342" t="n">
        <v>-6.5117504272849</v>
      </c>
      <c r="G667" s="342" t="n">
        <v>-6.50832423897273</v>
      </c>
      <c r="H667" s="342" t="n">
        <v>-6.51442541279375</v>
      </c>
      <c r="I667" s="342" t="n">
        <v>-6.53152287917994</v>
      </c>
      <c r="J667" s="342" t="n">
        <v>-6.55688053838753</v>
      </c>
      <c r="K667" s="342" t="n">
        <v>-6.60527377522411</v>
      </c>
      <c r="L667" s="342" t="n">
        <v>-6.69430747725276</v>
      </c>
      <c r="M667" s="342" t="n">
        <v>-6.8676491018358</v>
      </c>
      <c r="N667" s="342" t="n">
        <v>-7.21602397978147</v>
      </c>
      <c r="O667" s="342" t="n">
        <v>-7.58336312569371</v>
      </c>
      <c r="P667" s="342" t="n">
        <v>-7.95441044664941</v>
      </c>
      <c r="Q667" s="342" t="n">
        <v>-8.37182558817521</v>
      </c>
      <c r="R667" s="342" t="n">
        <v>-8.6093152499238</v>
      </c>
      <c r="S667" s="342" t="n">
        <v>-8.78321464514688</v>
      </c>
      <c r="T667" s="342" t="n">
        <v>-8.96825242335967</v>
      </c>
      <c r="U667" s="342" t="n">
        <v>-9.2052078541316</v>
      </c>
      <c r="V667" s="342" t="n">
        <v>-9.43838611290883</v>
      </c>
      <c r="W667" s="342" t="n">
        <v>-9.8337355632417</v>
      </c>
      <c r="X667" s="342" t="n">
        <v>-10.0735105715957</v>
      </c>
      <c r="Y667" s="342" t="n">
        <v>-10.2189789783503</v>
      </c>
      <c r="Z667" s="342" t="n">
        <v>-10.3322297533793</v>
      </c>
      <c r="AA667" s="342" t="n">
        <v>-10.4347522102641</v>
      </c>
      <c r="AB667" s="342" t="n">
        <v>-10.545346464083</v>
      </c>
    </row>
    <row r="668" customFormat="false" ht="15" hidden="false" customHeight="false" outlineLevel="0" collapsed="false">
      <c r="A668" s="62" t="s">
        <v>366</v>
      </c>
      <c r="B668" s="62" t="s">
        <v>722</v>
      </c>
      <c r="C668" s="62" t="s">
        <v>723</v>
      </c>
      <c r="D668" s="62" t="s">
        <v>395</v>
      </c>
      <c r="E668" s="342" t="n">
        <v>-0.627079486080199</v>
      </c>
      <c r="F668" s="342" t="n">
        <v>-0.634565707265415</v>
      </c>
      <c r="G668" s="342" t="n">
        <v>-0.634231827514675</v>
      </c>
      <c r="H668" s="342" t="n">
        <v>-0.634826382807314</v>
      </c>
      <c r="I668" s="342" t="n">
        <v>-0.636492519427714</v>
      </c>
      <c r="J668" s="342" t="n">
        <v>-0.638963606292812</v>
      </c>
      <c r="K668" s="342" t="n">
        <v>-0.643679494732177</v>
      </c>
      <c r="L668" s="342" t="n">
        <v>-0.652355769219223</v>
      </c>
      <c r="M668" s="342" t="n">
        <v>-0.669247794156355</v>
      </c>
      <c r="N668" s="342" t="n">
        <v>-0.70319669211946</v>
      </c>
      <c r="O668" s="342" t="n">
        <v>-0.738993645263634</v>
      </c>
      <c r="P668" s="342" t="n">
        <v>-0.77515195757619</v>
      </c>
      <c r="Q668" s="342" t="n">
        <v>-0.815828782872772</v>
      </c>
      <c r="R668" s="342" t="n">
        <v>-0.838971990963835</v>
      </c>
      <c r="S668" s="342" t="n">
        <v>-0.855918370275361</v>
      </c>
      <c r="T668" s="342" t="n">
        <v>-0.873950177531122</v>
      </c>
      <c r="U668" s="342" t="n">
        <v>-0.897041325172182</v>
      </c>
      <c r="V668" s="342" t="n">
        <v>-0.919764389938285</v>
      </c>
      <c r="W668" s="342" t="n">
        <v>-0.958290928442628</v>
      </c>
      <c r="X668" s="342" t="n">
        <v>-0.981656842026049</v>
      </c>
      <c r="Y668" s="342" t="n">
        <v>-0.995832640599379</v>
      </c>
      <c r="Z668" s="342" t="n">
        <v>-1.0068688525914</v>
      </c>
      <c r="AA668" s="342" t="n">
        <v>-1.01685959718307</v>
      </c>
      <c r="AB668" s="342" t="n">
        <v>-1.0276369329667</v>
      </c>
    </row>
    <row r="669" customFormat="false" ht="15" hidden="false" customHeight="false" outlineLevel="0" collapsed="false">
      <c r="A669" s="62" t="s">
        <v>366</v>
      </c>
      <c r="B669" s="62" t="s">
        <v>724</v>
      </c>
      <c r="C669" s="62" t="s">
        <v>726</v>
      </c>
      <c r="D669" s="62" t="s">
        <v>725</v>
      </c>
      <c r="E669" s="342" t="n">
        <v>-14.1395847745873</v>
      </c>
      <c r="F669" s="342" t="n">
        <v>-14.3083864360024</v>
      </c>
      <c r="G669" s="342" t="n">
        <v>-14.3008580107471</v>
      </c>
      <c r="H669" s="342" t="n">
        <v>-14.3142642298151</v>
      </c>
      <c r="I669" s="342" t="n">
        <v>-14.3518328004878</v>
      </c>
      <c r="J669" s="342" t="n">
        <v>-14.4075516415438</v>
      </c>
      <c r="K669" s="342" t="n">
        <v>-14.513886972002</v>
      </c>
      <c r="L669" s="342" t="n">
        <v>-14.7095223282214</v>
      </c>
      <c r="M669" s="342" t="n">
        <v>-15.0904090003497</v>
      </c>
      <c r="N669" s="342" t="n">
        <v>-15.8558993909758</v>
      </c>
      <c r="O669" s="342" t="n">
        <v>-16.6630603089926</v>
      </c>
      <c r="P669" s="342" t="n">
        <v>-17.4783692667856</v>
      </c>
      <c r="Q669" s="342" t="n">
        <v>-18.3955630714136</v>
      </c>
      <c r="R669" s="342" t="n">
        <v>-18.9174033803751</v>
      </c>
      <c r="S669" s="342" t="n">
        <v>-19.2995156519715</v>
      </c>
      <c r="T669" s="342" t="n">
        <v>-19.7061024930203</v>
      </c>
      <c r="U669" s="342" t="n">
        <v>-20.2267689266397</v>
      </c>
      <c r="V669" s="342" t="n">
        <v>-20.7391357122399</v>
      </c>
      <c r="W669" s="342" t="n">
        <v>-21.6078441763913</v>
      </c>
      <c r="X669" s="342" t="n">
        <v>-22.1347061185889</v>
      </c>
      <c r="Y669" s="342" t="n">
        <v>-22.4543464674193</v>
      </c>
      <c r="Z669" s="342" t="n">
        <v>-22.7031944340893</v>
      </c>
      <c r="AA669" s="342" t="n">
        <v>-22.9284688741737</v>
      </c>
      <c r="AB669" s="342" t="n">
        <v>-23.1714796189668</v>
      </c>
    </row>
    <row r="670" customFormat="false" ht="15" hidden="false" customHeight="false" outlineLevel="0" collapsed="false">
      <c r="A670" s="62" t="s">
        <v>366</v>
      </c>
      <c r="B670" s="62" t="s">
        <v>727</v>
      </c>
      <c r="C670" s="62" t="s">
        <v>729</v>
      </c>
      <c r="D670" s="62" t="s">
        <v>728</v>
      </c>
      <c r="E670" s="342" t="n">
        <v>-4.23928402308496</v>
      </c>
      <c r="F670" s="342" t="n">
        <v>-4.28989358466087</v>
      </c>
      <c r="G670" s="342" t="n">
        <v>-4.28763643684411</v>
      </c>
      <c r="H670" s="342" t="n">
        <v>-4.29165584556162</v>
      </c>
      <c r="I670" s="342" t="n">
        <v>-4.30291953144503</v>
      </c>
      <c r="J670" s="342" t="n">
        <v>-4.31962497198232</v>
      </c>
      <c r="K670" s="342" t="n">
        <v>-4.35150608268588</v>
      </c>
      <c r="L670" s="342" t="n">
        <v>-4.41016083480151</v>
      </c>
      <c r="M670" s="342" t="n">
        <v>-4.52435703005766</v>
      </c>
      <c r="N670" s="342" t="n">
        <v>-4.75386385324518</v>
      </c>
      <c r="O670" s="342" t="n">
        <v>-4.9958641975521</v>
      </c>
      <c r="P670" s="342" t="n">
        <v>-5.24030746047321</v>
      </c>
      <c r="Q670" s="342" t="n">
        <v>-5.51529750466606</v>
      </c>
      <c r="R670" s="342" t="n">
        <v>-5.67175395792472</v>
      </c>
      <c r="S670" s="342" t="n">
        <v>-5.78631760840156</v>
      </c>
      <c r="T670" s="342" t="n">
        <v>-5.90821914417739</v>
      </c>
      <c r="U670" s="342" t="n">
        <v>-6.06432364997352</v>
      </c>
      <c r="V670" s="342" t="n">
        <v>-6.21793978246832</v>
      </c>
      <c r="W670" s="342" t="n">
        <v>-6.47839311058969</v>
      </c>
      <c r="X670" s="342" t="n">
        <v>-6.63635513348756</v>
      </c>
      <c r="Y670" s="342" t="n">
        <v>-6.73218865657414</v>
      </c>
      <c r="Z670" s="342" t="n">
        <v>-6.80679743937072</v>
      </c>
      <c r="AA670" s="342" t="n">
        <v>-6.87433848459123</v>
      </c>
      <c r="AB670" s="342" t="n">
        <v>-6.94719717063206</v>
      </c>
    </row>
    <row r="671" customFormat="false" ht="15" hidden="false" customHeight="false" outlineLevel="0" collapsed="false">
      <c r="A671" s="62" t="s">
        <v>366</v>
      </c>
      <c r="B671" s="62" t="s">
        <v>732</v>
      </c>
      <c r="C671" s="62" t="s">
        <v>733</v>
      </c>
      <c r="D671" s="62" t="s">
        <v>430</v>
      </c>
      <c r="E671" s="342" t="n">
        <v>-2.53768337044582</v>
      </c>
      <c r="F671" s="342" t="n">
        <v>-2.56797882649391</v>
      </c>
      <c r="G671" s="342" t="n">
        <v>-2.56662767227824</v>
      </c>
      <c r="H671" s="342" t="n">
        <v>-2.56903373580357</v>
      </c>
      <c r="I671" s="342" t="n">
        <v>-2.57577630558672</v>
      </c>
      <c r="J671" s="342" t="n">
        <v>-2.5857763712621</v>
      </c>
      <c r="K671" s="342" t="n">
        <v>-2.60486076476421</v>
      </c>
      <c r="L671" s="342" t="n">
        <v>-2.63997216287553</v>
      </c>
      <c r="M671" s="342" t="n">
        <v>-2.7083312971283</v>
      </c>
      <c r="N671" s="342" t="n">
        <v>-2.84571667763956</v>
      </c>
      <c r="O671" s="342" t="n">
        <v>-2.99058082121797</v>
      </c>
      <c r="P671" s="342" t="n">
        <v>-3.1369073235128</v>
      </c>
      <c r="Q671" s="342" t="n">
        <v>-3.3015194746181</v>
      </c>
      <c r="R671" s="342" t="n">
        <v>-3.3951760773537</v>
      </c>
      <c r="S671" s="342" t="n">
        <v>-3.46375517445819</v>
      </c>
      <c r="T671" s="342" t="n">
        <v>-3.53672681270785</v>
      </c>
      <c r="U671" s="342" t="n">
        <v>-3.6301727357112</v>
      </c>
      <c r="V671" s="342" t="n">
        <v>-3.72212909030821</v>
      </c>
      <c r="W671" s="342" t="n">
        <v>-3.8780393987357</v>
      </c>
      <c r="X671" s="342" t="n">
        <v>-3.97259725248813</v>
      </c>
      <c r="Y671" s="342" t="n">
        <v>-4.02996428346405</v>
      </c>
      <c r="Z671" s="342" t="n">
        <v>-4.07462594481089</v>
      </c>
      <c r="AA671" s="342" t="n">
        <v>-4.11505677849537</v>
      </c>
      <c r="AB671" s="342" t="n">
        <v>-4.15867081212735</v>
      </c>
    </row>
    <row r="672" customFormat="false" ht="15" hidden="false" customHeight="false" outlineLevel="0" collapsed="false">
      <c r="A672" s="62" t="s">
        <v>366</v>
      </c>
      <c r="B672" s="62" t="s">
        <v>734</v>
      </c>
      <c r="C672" s="62" t="s">
        <v>735</v>
      </c>
      <c r="D672" s="62" t="s">
        <v>430</v>
      </c>
      <c r="E672" s="342" t="n">
        <v>-2.68058899497896</v>
      </c>
      <c r="F672" s="342" t="n">
        <v>-2.71259049170868</v>
      </c>
      <c r="G672" s="342" t="n">
        <v>-2.7111632493808</v>
      </c>
      <c r="H672" s="342" t="n">
        <v>-2.7137048065673</v>
      </c>
      <c r="I672" s="342" t="n">
        <v>-2.72082707350142</v>
      </c>
      <c r="J672" s="342" t="n">
        <v>-2.73139027705577</v>
      </c>
      <c r="K672" s="342" t="n">
        <v>-2.7515493779875</v>
      </c>
      <c r="L672" s="342" t="n">
        <v>-2.78863801893918</v>
      </c>
      <c r="M672" s="342" t="n">
        <v>-2.86084668969706</v>
      </c>
      <c r="N672" s="342" t="n">
        <v>-3.00596871057581</v>
      </c>
      <c r="O672" s="342" t="n">
        <v>-3.15899064923284</v>
      </c>
      <c r="P672" s="342" t="n">
        <v>-3.31355729702405</v>
      </c>
      <c r="Q672" s="342" t="n">
        <v>-3.4874393210116</v>
      </c>
      <c r="R672" s="342" t="n">
        <v>-3.58637004717074</v>
      </c>
      <c r="S672" s="342" t="n">
        <v>-3.65881106764036</v>
      </c>
      <c r="T672" s="342" t="n">
        <v>-3.73589198826099</v>
      </c>
      <c r="U672" s="342" t="n">
        <v>-3.83460017059204</v>
      </c>
      <c r="V672" s="342" t="n">
        <v>-3.93173490182835</v>
      </c>
      <c r="W672" s="342" t="n">
        <v>-4.09642505263352</v>
      </c>
      <c r="X672" s="342" t="n">
        <v>-4.19630778233478</v>
      </c>
      <c r="Y672" s="342" t="n">
        <v>-4.25690534690866</v>
      </c>
      <c r="Z672" s="342" t="n">
        <v>-4.304082059062</v>
      </c>
      <c r="AA672" s="342" t="n">
        <v>-4.34678969118609</v>
      </c>
      <c r="AB672" s="342" t="n">
        <v>-4.39285978012709</v>
      </c>
    </row>
    <row r="673" customFormat="false" ht="15" hidden="false" customHeight="false" outlineLevel="0" collapsed="false">
      <c r="A673" s="62" t="s">
        <v>366</v>
      </c>
      <c r="B673" s="62" t="s">
        <v>738</v>
      </c>
      <c r="C673" s="62" t="s">
        <v>739</v>
      </c>
      <c r="D673" s="62" t="s">
        <v>446</v>
      </c>
      <c r="E673" s="342" t="n">
        <v>-8.32733613533447</v>
      </c>
      <c r="F673" s="342" t="n">
        <v>-8.42674981665649</v>
      </c>
      <c r="G673" s="342" t="n">
        <v>-8.42231604235051</v>
      </c>
      <c r="H673" s="342" t="n">
        <v>-8.43021147169041</v>
      </c>
      <c r="I673" s="342" t="n">
        <v>-8.45233702354378</v>
      </c>
      <c r="J673" s="342" t="n">
        <v>-8.485151955944</v>
      </c>
      <c r="K673" s="342" t="n">
        <v>-8.54777685291967</v>
      </c>
      <c r="L673" s="342" t="n">
        <v>-8.66299391177722</v>
      </c>
      <c r="M673" s="342" t="n">
        <v>-8.88731247550067</v>
      </c>
      <c r="N673" s="342" t="n">
        <v>-9.3381387121076</v>
      </c>
      <c r="O673" s="342" t="n">
        <v>-9.81350629798687</v>
      </c>
      <c r="P673" s="342" t="n">
        <v>-10.293672572593</v>
      </c>
      <c r="Q673" s="342" t="n">
        <v>-10.8338426860826</v>
      </c>
      <c r="R673" s="342" t="n">
        <v>-11.1411741764315</v>
      </c>
      <c r="S673" s="342" t="n">
        <v>-11.3662145420254</v>
      </c>
      <c r="T673" s="342" t="n">
        <v>-11.6056689070293</v>
      </c>
      <c r="U673" s="342" t="n">
        <v>-11.9123090578014</v>
      </c>
      <c r="V673" s="342" t="n">
        <v>-12.2140612320196</v>
      </c>
      <c r="W673" s="342" t="n">
        <v>-12.7256764951213</v>
      </c>
      <c r="X673" s="342" t="n">
        <v>-13.0359654151665</v>
      </c>
      <c r="Y673" s="342" t="n">
        <v>-13.2242137031862</v>
      </c>
      <c r="Z673" s="342" t="n">
        <v>-13.370769680472</v>
      </c>
      <c r="AA673" s="342" t="n">
        <v>-13.5034423165635</v>
      </c>
      <c r="AB673" s="342" t="n">
        <v>-13.6465605331625</v>
      </c>
    </row>
    <row r="674" customFormat="false" ht="15" hidden="false" customHeight="false" outlineLevel="0" collapsed="false">
      <c r="A674" s="62" t="s">
        <v>366</v>
      </c>
      <c r="B674" s="62" t="s">
        <v>740</v>
      </c>
      <c r="C674" s="62" t="s">
        <v>741</v>
      </c>
      <c r="D674" s="62" t="s">
        <v>698</v>
      </c>
      <c r="E674" s="342" t="n">
        <v>-6.44969528545121</v>
      </c>
      <c r="F674" s="342" t="n">
        <v>-6.52669325230538</v>
      </c>
      <c r="G674" s="342" t="n">
        <v>-6.52325920175508</v>
      </c>
      <c r="H674" s="342" t="n">
        <v>-6.52937437623135</v>
      </c>
      <c r="I674" s="342" t="n">
        <v>-6.54651107699106</v>
      </c>
      <c r="J674" s="342" t="n">
        <v>-6.57192692563154</v>
      </c>
      <c r="K674" s="342" t="n">
        <v>-6.62043121274228</v>
      </c>
      <c r="L674" s="342" t="n">
        <v>-6.70966922466351</v>
      </c>
      <c r="M674" s="342" t="n">
        <v>-6.88340862455963</v>
      </c>
      <c r="N674" s="342" t="n">
        <v>-7.2325829349929</v>
      </c>
      <c r="O674" s="342" t="n">
        <v>-7.60076503160508</v>
      </c>
      <c r="P674" s="342" t="n">
        <v>-7.97266381258727</v>
      </c>
      <c r="Q674" s="342" t="n">
        <v>-8.39103681659419</v>
      </c>
      <c r="R674" s="342" t="n">
        <v>-8.62907145722355</v>
      </c>
      <c r="S674" s="342" t="n">
        <v>-8.80336990770266</v>
      </c>
      <c r="T674" s="342" t="n">
        <v>-8.98883230095144</v>
      </c>
      <c r="U674" s="342" t="n">
        <v>-9.22633148467878</v>
      </c>
      <c r="V674" s="342" t="n">
        <v>-9.46004482875425</v>
      </c>
      <c r="W674" s="342" t="n">
        <v>-9.85630150637173</v>
      </c>
      <c r="X674" s="342" t="n">
        <v>-10.0966267379006</v>
      </c>
      <c r="Y674" s="342" t="n">
        <v>-10.2424289579628</v>
      </c>
      <c r="Z674" s="342" t="n">
        <v>-10.3559396149596</v>
      </c>
      <c r="AA674" s="342" t="n">
        <v>-10.4586973350276</v>
      </c>
      <c r="AB674" s="342" t="n">
        <v>-10.569545374768</v>
      </c>
    </row>
    <row r="675" customFormat="false" ht="15" hidden="false" customHeight="false" outlineLevel="0" collapsed="false">
      <c r="A675" s="62" t="s">
        <v>366</v>
      </c>
      <c r="B675" s="62" t="s">
        <v>742</v>
      </c>
      <c r="C675" s="62" t="s">
        <v>744</v>
      </c>
      <c r="D675" s="62" t="s">
        <v>743</v>
      </c>
      <c r="E675" s="342" t="n">
        <v>-1.76549720965328</v>
      </c>
      <c r="F675" s="342" t="n">
        <v>-1.78657412718404</v>
      </c>
      <c r="G675" s="342" t="n">
        <v>-1.78563411274987</v>
      </c>
      <c r="H675" s="342" t="n">
        <v>-1.78730804043119</v>
      </c>
      <c r="I675" s="342" t="n">
        <v>-1.79199892830029</v>
      </c>
      <c r="J675" s="342" t="n">
        <v>-1.79895609571205</v>
      </c>
      <c r="K675" s="342" t="n">
        <v>-1.81223334056785</v>
      </c>
      <c r="L675" s="342" t="n">
        <v>-1.83666076761194</v>
      </c>
      <c r="M675" s="342" t="n">
        <v>-1.88421904938307</v>
      </c>
      <c r="N675" s="342" t="n">
        <v>-1.97979973086784</v>
      </c>
      <c r="O675" s="342" t="n">
        <v>-2.08058347885038</v>
      </c>
      <c r="P675" s="342" t="n">
        <v>-2.18238460759186</v>
      </c>
      <c r="Q675" s="342" t="n">
        <v>-2.29690728478479</v>
      </c>
      <c r="R675" s="342" t="n">
        <v>-2.36206532330173</v>
      </c>
      <c r="S675" s="342" t="n">
        <v>-2.4097766359062</v>
      </c>
      <c r="T675" s="342" t="n">
        <v>-2.46054389285165</v>
      </c>
      <c r="U675" s="342" t="n">
        <v>-2.52555535891445</v>
      </c>
      <c r="V675" s="342" t="n">
        <v>-2.58953051410585</v>
      </c>
      <c r="W675" s="342" t="n">
        <v>-2.69799921342848</v>
      </c>
      <c r="X675" s="342" t="n">
        <v>-2.76378426324791</v>
      </c>
      <c r="Y675" s="342" t="n">
        <v>-2.8036952049728</v>
      </c>
      <c r="Z675" s="342" t="n">
        <v>-2.83476686639622</v>
      </c>
      <c r="AA675" s="342" t="n">
        <v>-2.86289508951704</v>
      </c>
      <c r="AB675" s="342" t="n">
        <v>-2.89323790358744</v>
      </c>
    </row>
    <row r="676" customFormat="false" ht="15" hidden="false" customHeight="false" outlineLevel="0" collapsed="false">
      <c r="A676" s="62" t="s">
        <v>366</v>
      </c>
      <c r="B676" s="62" t="s">
        <v>747</v>
      </c>
      <c r="C676" s="62" t="s">
        <v>748</v>
      </c>
      <c r="D676" s="62" t="s">
        <v>743</v>
      </c>
      <c r="E676" s="342" t="n">
        <v>-1.87220820380145</v>
      </c>
      <c r="F676" s="342" t="n">
        <v>-1.89455906207309</v>
      </c>
      <c r="G676" s="342" t="n">
        <v>-1.89356223085425</v>
      </c>
      <c r="H676" s="342" t="n">
        <v>-1.89533733484218</v>
      </c>
      <c r="I676" s="342" t="n">
        <v>-1.90031175151281</v>
      </c>
      <c r="J676" s="342" t="n">
        <v>-1.90768942723629</v>
      </c>
      <c r="K676" s="342" t="n">
        <v>-1.92176918143074</v>
      </c>
      <c r="L676" s="342" t="n">
        <v>-1.94767306225232</v>
      </c>
      <c r="M676" s="342" t="n">
        <v>-1.99810588355828</v>
      </c>
      <c r="N676" s="342" t="n">
        <v>-2.0994636965428</v>
      </c>
      <c r="O676" s="342" t="n">
        <v>-2.20633906216279</v>
      </c>
      <c r="P676" s="342" t="n">
        <v>-2.31429330153736</v>
      </c>
      <c r="Q676" s="342" t="n">
        <v>-2.43573801104444</v>
      </c>
      <c r="R676" s="342" t="n">
        <v>-2.50483436168607</v>
      </c>
      <c r="S676" s="342" t="n">
        <v>-2.55542946338536</v>
      </c>
      <c r="T676" s="342" t="n">
        <v>-2.60926521821866</v>
      </c>
      <c r="U676" s="342" t="n">
        <v>-2.67820613720649</v>
      </c>
      <c r="V676" s="342" t="n">
        <v>-2.74604810814471</v>
      </c>
      <c r="W676" s="342" t="n">
        <v>-2.86107292246734</v>
      </c>
      <c r="X676" s="342" t="n">
        <v>-2.93083418251692</v>
      </c>
      <c r="Y676" s="342" t="n">
        <v>-2.9731574397332</v>
      </c>
      <c r="Z676" s="342" t="n">
        <v>-3.00610714880359</v>
      </c>
      <c r="AA676" s="342" t="n">
        <v>-3.03593551092006</v>
      </c>
      <c r="AB676" s="342" t="n">
        <v>-3.06811231931059</v>
      </c>
    </row>
    <row r="677" customFormat="false" ht="15" hidden="false" customHeight="false" outlineLevel="0" collapsed="false">
      <c r="A677" s="62" t="s">
        <v>366</v>
      </c>
      <c r="B677" s="62" t="s">
        <v>751</v>
      </c>
      <c r="C677" s="62" t="s">
        <v>753</v>
      </c>
      <c r="D677" s="62" t="s">
        <v>752</v>
      </c>
      <c r="E677" s="342" t="n">
        <v>-1.29040494143137</v>
      </c>
      <c r="F677" s="342" t="n">
        <v>-1.30581009663814</v>
      </c>
      <c r="G677" s="342" t="n">
        <v>-1.30512303847445</v>
      </c>
      <c r="H677" s="342" t="n">
        <v>-1.30634651509042</v>
      </c>
      <c r="I677" s="342" t="n">
        <v>-1.30977509308697</v>
      </c>
      <c r="J677" s="342" t="n">
        <v>-1.31486009869186</v>
      </c>
      <c r="K677" s="342" t="n">
        <v>-1.32456445975051</v>
      </c>
      <c r="L677" s="342" t="n">
        <v>-1.34241850811252</v>
      </c>
      <c r="M677" s="342" t="n">
        <v>-1.37717893790414</v>
      </c>
      <c r="N677" s="342" t="n">
        <v>-1.44703902208833</v>
      </c>
      <c r="O677" s="342" t="n">
        <v>-1.52070203650804</v>
      </c>
      <c r="P677" s="342" t="n">
        <v>-1.59510865627103</v>
      </c>
      <c r="Q677" s="342" t="n">
        <v>-1.67881347763675</v>
      </c>
      <c r="R677" s="342" t="n">
        <v>-1.72643759984805</v>
      </c>
      <c r="S677" s="342" t="n">
        <v>-1.76130988013847</v>
      </c>
      <c r="T677" s="342" t="n">
        <v>-1.79841575539397</v>
      </c>
      <c r="U677" s="342" t="n">
        <v>-1.84593274754691</v>
      </c>
      <c r="V677" s="342" t="n">
        <v>-1.89269229830487</v>
      </c>
      <c r="W677" s="342" t="n">
        <v>-1.97197225685209</v>
      </c>
      <c r="X677" s="342" t="n">
        <v>-2.0200546627008</v>
      </c>
      <c r="Y677" s="342" t="n">
        <v>-2.04922563852414</v>
      </c>
      <c r="Z677" s="342" t="n">
        <v>-2.07193596920041</v>
      </c>
      <c r="AA677" s="342" t="n">
        <v>-2.09249493576821</v>
      </c>
      <c r="AB677" s="342" t="n">
        <v>-2.11467255066292</v>
      </c>
    </row>
    <row r="678" customFormat="false" ht="15" hidden="false" customHeight="false" outlineLevel="0" collapsed="false">
      <c r="A678" s="62" t="s">
        <v>366</v>
      </c>
      <c r="B678" s="62" t="s">
        <v>754</v>
      </c>
      <c r="C678" s="62" t="s">
        <v>755</v>
      </c>
      <c r="D678" s="62" t="s">
        <v>752</v>
      </c>
      <c r="E678" s="342" t="n">
        <v>-0.223534017449805</v>
      </c>
      <c r="F678" s="342" t="n">
        <v>-0.226202618694457</v>
      </c>
      <c r="G678" s="342" t="n">
        <v>-0.226083601115849</v>
      </c>
      <c r="H678" s="342" t="n">
        <v>-0.226295541286289</v>
      </c>
      <c r="I678" s="342" t="n">
        <v>-0.22688946633191</v>
      </c>
      <c r="J678" s="342" t="n">
        <v>-0.227770330698684</v>
      </c>
      <c r="K678" s="342" t="n">
        <v>-0.229451395877974</v>
      </c>
      <c r="L678" s="342" t="n">
        <v>-0.232544213512162</v>
      </c>
      <c r="M678" s="342" t="n">
        <v>-0.238565686516585</v>
      </c>
      <c r="N678" s="342" t="n">
        <v>-0.25066739565895</v>
      </c>
      <c r="O678" s="342" t="n">
        <v>-0.263427878064137</v>
      </c>
      <c r="P678" s="342" t="n">
        <v>-0.276317173591812</v>
      </c>
      <c r="Q678" s="342" t="n">
        <v>-0.290817176187155</v>
      </c>
      <c r="R678" s="342" t="n">
        <v>-0.299066998412419</v>
      </c>
      <c r="S678" s="342" t="n">
        <v>-0.305107847033401</v>
      </c>
      <c r="T678" s="342" t="n">
        <v>-0.311535616410704</v>
      </c>
      <c r="U678" s="342" t="n">
        <v>-0.319766880730954</v>
      </c>
      <c r="V678" s="342" t="n">
        <v>-0.327866935139829</v>
      </c>
      <c r="W678" s="342" t="n">
        <v>-0.341600428455235</v>
      </c>
      <c r="X678" s="342" t="n">
        <v>-0.349929638149744</v>
      </c>
      <c r="Y678" s="342" t="n">
        <v>-0.354982862303931</v>
      </c>
      <c r="Z678" s="342" t="n">
        <v>-0.358916923070972</v>
      </c>
      <c r="AA678" s="342" t="n">
        <v>-0.362478307752603</v>
      </c>
      <c r="AB678" s="342" t="n">
        <v>-0.366320087333337</v>
      </c>
    </row>
    <row r="679" customFormat="false" ht="15" hidden="false" customHeight="false" outlineLevel="0" collapsed="false">
      <c r="A679" s="62" t="s">
        <v>366</v>
      </c>
      <c r="B679" s="62" t="s">
        <v>758</v>
      </c>
      <c r="C679" s="62" t="s">
        <v>759</v>
      </c>
      <c r="D679" s="62" t="s">
        <v>439</v>
      </c>
      <c r="E679" s="342" t="n">
        <v>-3.85233004217617</v>
      </c>
      <c r="F679" s="342" t="n">
        <v>-3.89832005686227</v>
      </c>
      <c r="G679" s="342" t="n">
        <v>-3.89626893731076</v>
      </c>
      <c r="H679" s="342" t="n">
        <v>-3.89992146185734</v>
      </c>
      <c r="I679" s="342" t="n">
        <v>-3.9101570193897</v>
      </c>
      <c r="J679" s="342" t="n">
        <v>-3.92533761830667</v>
      </c>
      <c r="K679" s="342" t="n">
        <v>-3.95430868037104</v>
      </c>
      <c r="L679" s="342" t="n">
        <v>-4.00760953552984</v>
      </c>
      <c r="M679" s="342" t="n">
        <v>-4.11138211393974</v>
      </c>
      <c r="N679" s="342" t="n">
        <v>-4.3199399800877</v>
      </c>
      <c r="O679" s="342" t="n">
        <v>-4.53985098192525</v>
      </c>
      <c r="P679" s="342" t="n">
        <v>-4.76198191729798</v>
      </c>
      <c r="Q679" s="342" t="n">
        <v>-5.01187138041835</v>
      </c>
      <c r="R679" s="342" t="n">
        <v>-5.15404677888152</v>
      </c>
      <c r="S679" s="342" t="n">
        <v>-5.25815327188129</v>
      </c>
      <c r="T679" s="342" t="n">
        <v>-5.36892786162319</v>
      </c>
      <c r="U679" s="342" t="n">
        <v>-5.51078343773528</v>
      </c>
      <c r="V679" s="342" t="n">
        <v>-5.65037777464455</v>
      </c>
      <c r="W679" s="342" t="n">
        <v>-5.88705740616795</v>
      </c>
      <c r="X679" s="342" t="n">
        <v>-6.03060094866679</v>
      </c>
      <c r="Y679" s="342" t="n">
        <v>-6.11768696555635</v>
      </c>
      <c r="Z679" s="342" t="n">
        <v>-6.18548559707345</v>
      </c>
      <c r="AA679" s="342" t="n">
        <v>-6.24686162098836</v>
      </c>
      <c r="AB679" s="342" t="n">
        <v>-6.31306990133479</v>
      </c>
    </row>
    <row r="680" customFormat="false" ht="15" hidden="false" customHeight="false" outlineLevel="0" collapsed="false">
      <c r="A680" s="62" t="s">
        <v>366</v>
      </c>
      <c r="B680" s="62" t="s">
        <v>760</v>
      </c>
      <c r="C680" s="62" t="s">
        <v>762</v>
      </c>
      <c r="D680" s="62" t="s">
        <v>761</v>
      </c>
      <c r="E680" s="342" t="n">
        <v>-5.11678750062892</v>
      </c>
      <c r="F680" s="342" t="n">
        <v>-5.17787290341717</v>
      </c>
      <c r="G680" s="342" t="n">
        <v>-5.17514854107839</v>
      </c>
      <c r="H680" s="342" t="n">
        <v>-5.17999994055379</v>
      </c>
      <c r="I680" s="342" t="n">
        <v>-5.1935951341821</v>
      </c>
      <c r="J680" s="342" t="n">
        <v>-5.2137584893308</v>
      </c>
      <c r="K680" s="342" t="n">
        <v>-5.25223877700811</v>
      </c>
      <c r="L680" s="342" t="n">
        <v>-5.32303467104198</v>
      </c>
      <c r="M680" s="342" t="n">
        <v>-5.46086871597129</v>
      </c>
      <c r="N680" s="342" t="n">
        <v>-5.73788191862536</v>
      </c>
      <c r="O680" s="342" t="n">
        <v>-6.0299747178232</v>
      </c>
      <c r="P680" s="342" t="n">
        <v>-6.32501610347149</v>
      </c>
      <c r="Q680" s="342" t="n">
        <v>-6.65692725008521</v>
      </c>
      <c r="R680" s="342" t="n">
        <v>-6.84576914415676</v>
      </c>
      <c r="S680" s="342" t="n">
        <v>-6.98404670508313</v>
      </c>
      <c r="T680" s="342" t="n">
        <v>-7.13118104455382</v>
      </c>
      <c r="U680" s="342" t="n">
        <v>-7.31959814038885</v>
      </c>
      <c r="V680" s="342" t="n">
        <v>-7.50501178626963</v>
      </c>
      <c r="W680" s="342" t="n">
        <v>-7.81937721367943</v>
      </c>
      <c r="X680" s="342" t="n">
        <v>-8.01003632024944</v>
      </c>
      <c r="Y680" s="342" t="n">
        <v>-8.12570674251895</v>
      </c>
      <c r="Z680" s="342" t="n">
        <v>-8.21575904502377</v>
      </c>
      <c r="AA680" s="342" t="n">
        <v>-8.29728063548145</v>
      </c>
      <c r="AB680" s="342" t="n">
        <v>-8.38522058289141</v>
      </c>
    </row>
    <row r="681" customFormat="false" ht="15" hidden="false" customHeight="false" outlineLevel="0" collapsed="false">
      <c r="A681" s="62" t="s">
        <v>366</v>
      </c>
      <c r="B681" s="62" t="s">
        <v>763</v>
      </c>
      <c r="C681" s="62" t="s">
        <v>765</v>
      </c>
      <c r="D681" s="62" t="s">
        <v>764</v>
      </c>
      <c r="E681" s="342" t="n">
        <v>-0.146192642256839</v>
      </c>
      <c r="F681" s="342" t="n">
        <v>-0.147937924122822</v>
      </c>
      <c r="G681" s="342" t="n">
        <v>-0.147860085883747</v>
      </c>
      <c r="H681" s="342" t="n">
        <v>-0.147998696077715</v>
      </c>
      <c r="I681" s="342" t="n">
        <v>-0.148387126763623</v>
      </c>
      <c r="J681" s="342" t="n">
        <v>-0.148963217556056</v>
      </c>
      <c r="K681" s="342" t="n">
        <v>-0.150062644673102</v>
      </c>
      <c r="L681" s="342" t="n">
        <v>-0.152085366704938</v>
      </c>
      <c r="M681" s="342" t="n">
        <v>-0.156023447623617</v>
      </c>
      <c r="N681" s="342" t="n">
        <v>-0.163938040916977</v>
      </c>
      <c r="O681" s="342" t="n">
        <v>-0.172283476034945</v>
      </c>
      <c r="P681" s="342" t="n">
        <v>-0.180713155738811</v>
      </c>
      <c r="Q681" s="342" t="n">
        <v>-0.190196247915688</v>
      </c>
      <c r="R681" s="342" t="n">
        <v>-0.195591683129621</v>
      </c>
      <c r="S681" s="342" t="n">
        <v>-0.199542435822433</v>
      </c>
      <c r="T681" s="342" t="n">
        <v>-0.203746237104251</v>
      </c>
      <c r="U681" s="342" t="n">
        <v>-0.209129535332504</v>
      </c>
      <c r="V681" s="342" t="n">
        <v>-0.214427021459973</v>
      </c>
      <c r="W681" s="342" t="n">
        <v>-0.223408811784779</v>
      </c>
      <c r="X681" s="342" t="n">
        <v>-0.228856166898974</v>
      </c>
      <c r="Y681" s="342" t="n">
        <v>-0.232161007027759</v>
      </c>
      <c r="Z681" s="342" t="n">
        <v>-0.234733907317809</v>
      </c>
      <c r="AA681" s="342" t="n">
        <v>-0.237063075122515</v>
      </c>
      <c r="AB681" s="342" t="n">
        <v>-0.239575622940889</v>
      </c>
    </row>
    <row r="682" customFormat="false" ht="15" hidden="false" customHeight="false" outlineLevel="0" collapsed="false">
      <c r="A682" s="62" t="s">
        <v>366</v>
      </c>
      <c r="B682" s="62" t="s">
        <v>766</v>
      </c>
      <c r="C682" s="62" t="s">
        <v>767</v>
      </c>
      <c r="D682" s="62" t="s">
        <v>391</v>
      </c>
      <c r="E682" s="342" t="n">
        <v>-6.14093472587861</v>
      </c>
      <c r="F682" s="342" t="n">
        <v>-6.21424663714726</v>
      </c>
      <c r="G682" s="342" t="n">
        <v>-6.21097698186257</v>
      </c>
      <c r="H682" s="342" t="n">
        <v>-6.21679940999818</v>
      </c>
      <c r="I682" s="342" t="n">
        <v>-6.23311574063471</v>
      </c>
      <c r="J682" s="342" t="n">
        <v>-6.25731487882595</v>
      </c>
      <c r="K682" s="342" t="n">
        <v>-6.30349716308738</v>
      </c>
      <c r="L682" s="342" t="n">
        <v>-6.38846316256825</v>
      </c>
      <c r="M682" s="342" t="n">
        <v>-6.55388528979372</v>
      </c>
      <c r="N682" s="342" t="n">
        <v>-6.88634388720394</v>
      </c>
      <c r="O682" s="342" t="n">
        <v>-7.23690032785202</v>
      </c>
      <c r="P682" s="342" t="n">
        <v>-7.59099552732558</v>
      </c>
      <c r="Q682" s="342" t="n">
        <v>-7.98934013043755</v>
      </c>
      <c r="R682" s="342" t="n">
        <v>-8.21597954918655</v>
      </c>
      <c r="S682" s="342" t="n">
        <v>-8.38193396406077</v>
      </c>
      <c r="T682" s="342" t="n">
        <v>-8.55851788014361</v>
      </c>
      <c r="U682" s="342" t="n">
        <v>-8.78464747544541</v>
      </c>
      <c r="V682" s="342" t="n">
        <v>-9.00717246724956</v>
      </c>
      <c r="W682" s="342" t="n">
        <v>-9.38445949931006</v>
      </c>
      <c r="X682" s="342" t="n">
        <v>-9.61327985352582</v>
      </c>
      <c r="Y682" s="342" t="n">
        <v>-9.7521022128254</v>
      </c>
      <c r="Z682" s="342" t="n">
        <v>-9.86017887450604</v>
      </c>
      <c r="AA682" s="342" t="n">
        <v>-9.95801736509977</v>
      </c>
      <c r="AB682" s="342" t="n">
        <v>-10.0635588746456</v>
      </c>
    </row>
    <row r="683" customFormat="false" ht="15" hidden="false" customHeight="false" outlineLevel="0" collapsed="false">
      <c r="A683" s="62" t="s">
        <v>366</v>
      </c>
      <c r="B683" s="62" t="s">
        <v>772</v>
      </c>
      <c r="C683" s="62" t="s">
        <v>774</v>
      </c>
      <c r="D683" s="62" t="s">
        <v>773</v>
      </c>
      <c r="E683" s="342" t="n">
        <v>-8.53528883348491</v>
      </c>
      <c r="F683" s="342" t="n">
        <v>-8.6371851026271</v>
      </c>
      <c r="G683" s="342" t="n">
        <v>-8.63264060679926</v>
      </c>
      <c r="H683" s="342" t="n">
        <v>-8.64073320313321</v>
      </c>
      <c r="I683" s="342" t="n">
        <v>-8.66341128080411</v>
      </c>
      <c r="J683" s="342" t="n">
        <v>-8.69704567739087</v>
      </c>
      <c r="K683" s="342" t="n">
        <v>-8.76123446179536</v>
      </c>
      <c r="L683" s="342" t="n">
        <v>-8.87932875508574</v>
      </c>
      <c r="M683" s="342" t="n">
        <v>-9.10924906825384</v>
      </c>
      <c r="N683" s="342" t="n">
        <v>-9.57133347083075</v>
      </c>
      <c r="O683" s="342" t="n">
        <v>-10.0585720765044</v>
      </c>
      <c r="P683" s="342" t="n">
        <v>-10.5507292051775</v>
      </c>
      <c r="Q683" s="342" t="n">
        <v>-11.1043886063257</v>
      </c>
      <c r="R683" s="342" t="n">
        <v>-11.4193948694479</v>
      </c>
      <c r="S683" s="342" t="n">
        <v>-11.650055009536</v>
      </c>
      <c r="T683" s="342" t="n">
        <v>-11.8954890996857</v>
      </c>
      <c r="U683" s="342" t="n">
        <v>-12.2097867588949</v>
      </c>
      <c r="V683" s="342" t="n">
        <v>-12.5190743775555</v>
      </c>
      <c r="W683" s="342" t="n">
        <v>-13.0434658481559</v>
      </c>
      <c r="X683" s="342" t="n">
        <v>-13.3615033947824</v>
      </c>
      <c r="Y683" s="342" t="n">
        <v>-13.5544526746656</v>
      </c>
      <c r="Z683" s="342" t="n">
        <v>-13.7046684911138</v>
      </c>
      <c r="AA683" s="342" t="n">
        <v>-13.8406542674697</v>
      </c>
      <c r="AB683" s="342" t="n">
        <v>-13.9873464744557</v>
      </c>
    </row>
    <row r="684" customFormat="false" ht="15" hidden="false" customHeight="false" outlineLevel="0" collapsed="false">
      <c r="A684" s="62" t="s">
        <v>366</v>
      </c>
      <c r="B684" s="62" t="s">
        <v>775</v>
      </c>
      <c r="C684" s="62" t="s">
        <v>776</v>
      </c>
      <c r="D684" s="62" t="s">
        <v>551</v>
      </c>
      <c r="E684" s="342" t="n">
        <v>-4.09929248272086</v>
      </c>
      <c r="F684" s="342" t="n">
        <v>-4.14823079263173</v>
      </c>
      <c r="G684" s="342" t="n">
        <v>-4.14604818136359</v>
      </c>
      <c r="H684" s="342" t="n">
        <v>-4.14993485936179</v>
      </c>
      <c r="I684" s="342" t="n">
        <v>-4.16082659075279</v>
      </c>
      <c r="J684" s="342" t="n">
        <v>-4.17698037673225</v>
      </c>
      <c r="K684" s="342" t="n">
        <v>-4.20780869508417</v>
      </c>
      <c r="L684" s="342" t="n">
        <v>-4.26452652364063</v>
      </c>
      <c r="M684" s="342" t="n">
        <v>-4.37495168086522</v>
      </c>
      <c r="N684" s="342" t="n">
        <v>-4.59687962669347</v>
      </c>
      <c r="O684" s="342" t="n">
        <v>-4.83088852697737</v>
      </c>
      <c r="P684" s="342" t="n">
        <v>-5.06725967472016</v>
      </c>
      <c r="Q684" s="342" t="n">
        <v>-5.33316887420863</v>
      </c>
      <c r="R684" s="342" t="n">
        <v>-5.48445875222197</v>
      </c>
      <c r="S684" s="342" t="n">
        <v>-5.59523923039597</v>
      </c>
      <c r="T684" s="342" t="n">
        <v>-5.71311527892606</v>
      </c>
      <c r="U684" s="342" t="n">
        <v>-5.86406483164399</v>
      </c>
      <c r="V684" s="342" t="n">
        <v>-6.01260818324097</v>
      </c>
      <c r="W684" s="342" t="n">
        <v>-6.26446070462279</v>
      </c>
      <c r="X684" s="342" t="n">
        <v>-6.41720643467873</v>
      </c>
      <c r="Y684" s="342" t="n">
        <v>-6.5098753001386</v>
      </c>
      <c r="Z684" s="342" t="n">
        <v>-6.58202031821183</v>
      </c>
      <c r="AA684" s="342" t="n">
        <v>-6.64733099271249</v>
      </c>
      <c r="AB684" s="342" t="n">
        <v>-6.71778370651078</v>
      </c>
    </row>
    <row r="685" customFormat="false" ht="15" hidden="false" customHeight="false" outlineLevel="0" collapsed="false">
      <c r="A685" s="62" t="s">
        <v>366</v>
      </c>
      <c r="B685" s="62" t="s">
        <v>777</v>
      </c>
      <c r="C685" s="62" t="s">
        <v>778</v>
      </c>
      <c r="D685" s="62" t="s">
        <v>409</v>
      </c>
      <c r="E685" s="342" t="n">
        <v>-8.0855782097991</v>
      </c>
      <c r="F685" s="342" t="n">
        <v>-8.18210572861061</v>
      </c>
      <c r="G685" s="342" t="n">
        <v>-8.17780067494963</v>
      </c>
      <c r="H685" s="342" t="n">
        <v>-8.18546688541479</v>
      </c>
      <c r="I685" s="342" t="n">
        <v>-8.20695009169326</v>
      </c>
      <c r="J685" s="342" t="n">
        <v>-8.23881234608759</v>
      </c>
      <c r="K685" s="342" t="n">
        <v>-8.29961912680932</v>
      </c>
      <c r="L685" s="342" t="n">
        <v>-8.41149122196143</v>
      </c>
      <c r="M685" s="342" t="n">
        <v>-8.62929740408487</v>
      </c>
      <c r="N685" s="342" t="n">
        <v>-9.06703532361564</v>
      </c>
      <c r="O685" s="342" t="n">
        <v>-9.52860211178947</v>
      </c>
      <c r="P685" s="342" t="n">
        <v>-9.99482827390654</v>
      </c>
      <c r="Q685" s="342" t="n">
        <v>-10.5193162528033</v>
      </c>
      <c r="R685" s="342" t="n">
        <v>-10.8177253431974</v>
      </c>
      <c r="S685" s="342" t="n">
        <v>-11.0362323719518</v>
      </c>
      <c r="T685" s="342" t="n">
        <v>-11.2687349351306</v>
      </c>
      <c r="U685" s="342" t="n">
        <v>-11.5664727568107</v>
      </c>
      <c r="V685" s="342" t="n">
        <v>-11.8594645089108</v>
      </c>
      <c r="W685" s="342" t="n">
        <v>-12.3562266373882</v>
      </c>
      <c r="X685" s="342" t="n">
        <v>-12.6575072978402</v>
      </c>
      <c r="Y685" s="342" t="n">
        <v>-12.8402903908856</v>
      </c>
      <c r="Z685" s="342" t="n">
        <v>-12.9825915778678</v>
      </c>
      <c r="AA685" s="342" t="n">
        <v>-13.1114124826546</v>
      </c>
      <c r="AB685" s="342" t="n">
        <v>-13.2503757134828</v>
      </c>
    </row>
    <row r="686" customFormat="false" ht="15" hidden="false" customHeight="false" outlineLevel="0" collapsed="false">
      <c r="A686" s="62" t="s">
        <v>366</v>
      </c>
      <c r="B686" s="62" t="s">
        <v>779</v>
      </c>
      <c r="C686" s="62" t="s">
        <v>780</v>
      </c>
      <c r="D686" s="62" t="s">
        <v>409</v>
      </c>
      <c r="E686" s="342" t="n">
        <v>-2.57839123173036</v>
      </c>
      <c r="F686" s="342" t="n">
        <v>-2.60917266772248</v>
      </c>
      <c r="G686" s="342" t="n">
        <v>-2.60779983917225</v>
      </c>
      <c r="H686" s="342" t="n">
        <v>-2.61024449919916</v>
      </c>
      <c r="I686" s="342" t="n">
        <v>-2.61709522888856</v>
      </c>
      <c r="J686" s="342" t="n">
        <v>-2.62725570909441</v>
      </c>
      <c r="K686" s="342" t="n">
        <v>-2.64664624198823</v>
      </c>
      <c r="L686" s="342" t="n">
        <v>-2.6823208742447</v>
      </c>
      <c r="M686" s="342" t="n">
        <v>-2.75177658113813</v>
      </c>
      <c r="N686" s="342" t="n">
        <v>-2.89136580830635</v>
      </c>
      <c r="O686" s="342" t="n">
        <v>-3.03855376798041</v>
      </c>
      <c r="P686" s="342" t="n">
        <v>-3.18722754457551</v>
      </c>
      <c r="Q686" s="342" t="n">
        <v>-3.35448029643148</v>
      </c>
      <c r="R686" s="342" t="n">
        <v>-3.44963927729547</v>
      </c>
      <c r="S686" s="342" t="n">
        <v>-3.5193184755412</v>
      </c>
      <c r="T686" s="342" t="n">
        <v>-3.59346067721188</v>
      </c>
      <c r="U686" s="342" t="n">
        <v>-3.68840559875678</v>
      </c>
      <c r="V686" s="342" t="n">
        <v>-3.78183705721063</v>
      </c>
      <c r="W686" s="342" t="n">
        <v>-3.9402483771048</v>
      </c>
      <c r="X686" s="342" t="n">
        <v>-4.03632306626654</v>
      </c>
      <c r="Y686" s="342" t="n">
        <v>-4.09461034173256</v>
      </c>
      <c r="Z686" s="342" t="n">
        <v>-4.1399884363177</v>
      </c>
      <c r="AA686" s="342" t="n">
        <v>-4.1810678350629</v>
      </c>
      <c r="AB686" s="342" t="n">
        <v>-4.22538149657274</v>
      </c>
    </row>
    <row r="687" customFormat="false" ht="15" hidden="false" customHeight="false" outlineLevel="0" collapsed="false">
      <c r="A687" s="62" t="s">
        <v>366</v>
      </c>
      <c r="B687" s="62" t="s">
        <v>783</v>
      </c>
      <c r="C687" s="62" t="s">
        <v>784</v>
      </c>
      <c r="D687" s="62" t="s">
        <v>562</v>
      </c>
      <c r="E687" s="342" t="n">
        <v>-0.793805180303056</v>
      </c>
      <c r="F687" s="342" t="n">
        <v>-0.803281811718421</v>
      </c>
      <c r="G687" s="342" t="n">
        <v>-0.802859161190668</v>
      </c>
      <c r="H687" s="342" t="n">
        <v>-0.803611794759058</v>
      </c>
      <c r="I687" s="342" t="n">
        <v>-0.80572091793997</v>
      </c>
      <c r="J687" s="342" t="n">
        <v>-0.808849008713207</v>
      </c>
      <c r="K687" s="342" t="n">
        <v>-0.814818741029439</v>
      </c>
      <c r="L687" s="342" t="n">
        <v>-0.82580183294431</v>
      </c>
      <c r="M687" s="342" t="n">
        <v>-0.847185050221471</v>
      </c>
      <c r="N687" s="342" t="n">
        <v>-0.890160162096278</v>
      </c>
      <c r="O687" s="342" t="n">
        <v>-0.93547468358148</v>
      </c>
      <c r="P687" s="342" t="n">
        <v>-0.981246641143255</v>
      </c>
      <c r="Q687" s="342" t="n">
        <v>-1.03273847807217</v>
      </c>
      <c r="R687" s="342" t="n">
        <v>-1.06203492115366</v>
      </c>
      <c r="S687" s="342" t="n">
        <v>-1.08348694435562</v>
      </c>
      <c r="T687" s="342" t="n">
        <v>-1.10631298527641</v>
      </c>
      <c r="U687" s="342" t="n">
        <v>-1.13554352625805</v>
      </c>
      <c r="V687" s="342" t="n">
        <v>-1.16430811978103</v>
      </c>
      <c r="W687" s="342" t="n">
        <v>-1.2130779592077</v>
      </c>
      <c r="X687" s="342" t="n">
        <v>-1.2426563199367</v>
      </c>
      <c r="Y687" s="342" t="n">
        <v>-1.26060113011185</v>
      </c>
      <c r="Z687" s="342" t="n">
        <v>-1.27457161143783</v>
      </c>
      <c r="AA687" s="342" t="n">
        <v>-1.28721866015813</v>
      </c>
      <c r="AB687" s="342" t="n">
        <v>-1.30086143617746</v>
      </c>
    </row>
    <row r="688" customFormat="false" ht="15" hidden="false" customHeight="false" outlineLevel="0" collapsed="false">
      <c r="A688" s="62" t="s">
        <v>366</v>
      </c>
      <c r="B688" s="62" t="s">
        <v>787</v>
      </c>
      <c r="C688" s="62" t="s">
        <v>788</v>
      </c>
      <c r="D688" s="62" t="s">
        <v>595</v>
      </c>
      <c r="E688" s="342" t="n">
        <v>-5.4233266107723</v>
      </c>
      <c r="F688" s="342" t="n">
        <v>-5.48807154896457</v>
      </c>
      <c r="G688" s="342" t="n">
        <v>-5.48518397414005</v>
      </c>
      <c r="H688" s="342" t="n">
        <v>-5.49032601372469</v>
      </c>
      <c r="I688" s="342" t="n">
        <v>-5.50473567513313</v>
      </c>
      <c r="J688" s="342" t="n">
        <v>-5.52610698682567</v>
      </c>
      <c r="K688" s="342" t="n">
        <v>-5.56689257116445</v>
      </c>
      <c r="L688" s="342" t="n">
        <v>-5.64192974165474</v>
      </c>
      <c r="M688" s="342" t="n">
        <v>-5.78802121870819</v>
      </c>
      <c r="N688" s="342" t="n">
        <v>-6.08162986931258</v>
      </c>
      <c r="O688" s="342" t="n">
        <v>-6.39122151260633</v>
      </c>
      <c r="P688" s="342" t="n">
        <v>-6.7039383877685</v>
      </c>
      <c r="Q688" s="342" t="n">
        <v>-7.05573383630351</v>
      </c>
      <c r="R688" s="342" t="n">
        <v>-7.25588896668972</v>
      </c>
      <c r="S688" s="342" t="n">
        <v>-7.40245053012235</v>
      </c>
      <c r="T688" s="342" t="n">
        <v>-7.55839946849661</v>
      </c>
      <c r="U688" s="342" t="n">
        <v>-7.75810435161731</v>
      </c>
      <c r="V688" s="342" t="n">
        <v>-7.95462585257507</v>
      </c>
      <c r="W688" s="342" t="n">
        <v>-8.28782444402897</v>
      </c>
      <c r="X688" s="342" t="n">
        <v>-8.48990565340498</v>
      </c>
      <c r="Y688" s="342" t="n">
        <v>-8.61250571821056</v>
      </c>
      <c r="Z688" s="342" t="n">
        <v>-8.70795291989242</v>
      </c>
      <c r="AA688" s="342" t="n">
        <v>-8.79435834728749</v>
      </c>
      <c r="AB688" s="342" t="n">
        <v>-8.88756664583022</v>
      </c>
    </row>
    <row r="689" customFormat="false" ht="15" hidden="false" customHeight="false" outlineLevel="0" collapsed="false">
      <c r="A689" s="62" t="s">
        <v>366</v>
      </c>
      <c r="B689" s="62" t="s">
        <v>789</v>
      </c>
      <c r="C689" s="62" t="s">
        <v>791</v>
      </c>
      <c r="D689" s="62" t="s">
        <v>790</v>
      </c>
      <c r="E689" s="342" t="n">
        <v>-8.38760347833378</v>
      </c>
      <c r="F689" s="342" t="n">
        <v>-8.48773664525524</v>
      </c>
      <c r="G689" s="342" t="n">
        <v>-8.48327078244069</v>
      </c>
      <c r="H689" s="342" t="n">
        <v>-8.49122335328904</v>
      </c>
      <c r="I689" s="342" t="n">
        <v>-8.51350903416819</v>
      </c>
      <c r="J689" s="342" t="n">
        <v>-8.54656145773657</v>
      </c>
      <c r="K689" s="342" t="n">
        <v>-8.60963958922626</v>
      </c>
      <c r="L689" s="342" t="n">
        <v>-8.72569050730273</v>
      </c>
      <c r="M689" s="342" t="n">
        <v>-8.95163252942888</v>
      </c>
      <c r="N689" s="342" t="n">
        <v>-9.40572152605812</v>
      </c>
      <c r="O689" s="342" t="n">
        <v>-9.88452948481093</v>
      </c>
      <c r="P689" s="342" t="n">
        <v>-10.3681708617905</v>
      </c>
      <c r="Q689" s="342" t="n">
        <v>-10.9122503428111</v>
      </c>
      <c r="R689" s="342" t="n">
        <v>-11.2218060801512</v>
      </c>
      <c r="S689" s="342" t="n">
        <v>-11.448475128037</v>
      </c>
      <c r="T689" s="342" t="n">
        <v>-11.6896624936204</v>
      </c>
      <c r="U689" s="342" t="n">
        <v>-11.998521887959</v>
      </c>
      <c r="V689" s="342" t="n">
        <v>-12.3024579300418</v>
      </c>
      <c r="W689" s="342" t="n">
        <v>-12.8177759009535</v>
      </c>
      <c r="X689" s="342" t="n">
        <v>-13.130310471765</v>
      </c>
      <c r="Y689" s="342" t="n">
        <v>-13.3199211671571</v>
      </c>
      <c r="Z689" s="342" t="n">
        <v>-13.4675378124895</v>
      </c>
      <c r="AA689" s="342" t="n">
        <v>-13.601170638867</v>
      </c>
      <c r="AB689" s="342" t="n">
        <v>-13.745324643443</v>
      </c>
    </row>
    <row r="690" customFormat="false" ht="15" hidden="false" customHeight="false" outlineLevel="0" collapsed="false">
      <c r="A690" s="62" t="s">
        <v>366</v>
      </c>
      <c r="B690" s="62" t="s">
        <v>792</v>
      </c>
      <c r="C690" s="62" t="s">
        <v>793</v>
      </c>
      <c r="D690" s="62" t="s">
        <v>790</v>
      </c>
      <c r="E690" s="342" t="n">
        <v>-1.54126474569727</v>
      </c>
      <c r="F690" s="342" t="n">
        <v>-1.55966472376607</v>
      </c>
      <c r="G690" s="342" t="n">
        <v>-1.55884409878863</v>
      </c>
      <c r="H690" s="342" t="n">
        <v>-1.56030542407873</v>
      </c>
      <c r="I690" s="342" t="n">
        <v>-1.56440053114496</v>
      </c>
      <c r="J690" s="342" t="n">
        <v>-1.57047408187222</v>
      </c>
      <c r="K690" s="342" t="n">
        <v>-1.58206500895176</v>
      </c>
      <c r="L690" s="342" t="n">
        <v>-1.60338995465277</v>
      </c>
      <c r="M690" s="342" t="n">
        <v>-1.64490794893733</v>
      </c>
      <c r="N690" s="342" t="n">
        <v>-1.72834910870621</v>
      </c>
      <c r="O690" s="342" t="n">
        <v>-1.81633250333035</v>
      </c>
      <c r="P690" s="342" t="n">
        <v>-1.90520406310599</v>
      </c>
      <c r="Q690" s="342" t="n">
        <v>-2.00518143150692</v>
      </c>
      <c r="R690" s="342" t="n">
        <v>-2.06206387069507</v>
      </c>
      <c r="S690" s="342" t="n">
        <v>-2.10371545965604</v>
      </c>
      <c r="T690" s="342" t="n">
        <v>-2.14803486324271</v>
      </c>
      <c r="U690" s="342" t="n">
        <v>-2.20478934586711</v>
      </c>
      <c r="V690" s="342" t="n">
        <v>-2.26063913750535</v>
      </c>
      <c r="W690" s="342" t="n">
        <v>-2.35533143232377</v>
      </c>
      <c r="X690" s="342" t="n">
        <v>-2.41276124729388</v>
      </c>
      <c r="Y690" s="342" t="n">
        <v>-2.44760317573863</v>
      </c>
      <c r="Z690" s="342" t="n">
        <v>-2.4747284841675</v>
      </c>
      <c r="AA690" s="342" t="n">
        <v>-2.49928419482974</v>
      </c>
      <c r="AB690" s="342" t="n">
        <v>-2.52577322543044</v>
      </c>
    </row>
    <row r="691" customFormat="false" ht="15" hidden="false" customHeight="false" outlineLevel="0" collapsed="false">
      <c r="A691" s="62" t="s">
        <v>366</v>
      </c>
      <c r="B691" s="62" t="s">
        <v>796</v>
      </c>
      <c r="C691" s="62" t="s">
        <v>798</v>
      </c>
      <c r="D691" s="62" t="s">
        <v>797</v>
      </c>
      <c r="E691" s="342" t="n">
        <v>-7.15280085380086</v>
      </c>
      <c r="F691" s="342" t="n">
        <v>-7.23819265894516</v>
      </c>
      <c r="G691" s="342" t="n">
        <v>-7.23438424961402</v>
      </c>
      <c r="H691" s="342" t="n">
        <v>-7.24116606228565</v>
      </c>
      <c r="I691" s="342" t="n">
        <v>-7.26017089932065</v>
      </c>
      <c r="J691" s="342" t="n">
        <v>-7.28835742532068</v>
      </c>
      <c r="K691" s="342" t="n">
        <v>-7.3421493474044</v>
      </c>
      <c r="L691" s="342" t="n">
        <v>-7.44111553101644</v>
      </c>
      <c r="M691" s="342" t="n">
        <v>-7.63379491708279</v>
      </c>
      <c r="N691" s="342" t="n">
        <v>-8.02103403385569</v>
      </c>
      <c r="O691" s="342" t="n">
        <v>-8.42935304714959</v>
      </c>
      <c r="P691" s="342" t="n">
        <v>-8.84179391457126</v>
      </c>
      <c r="Q691" s="342" t="n">
        <v>-9.30577533506073</v>
      </c>
      <c r="R691" s="342" t="n">
        <v>-9.56975902814597</v>
      </c>
      <c r="S691" s="342" t="n">
        <v>-9.76305840900438</v>
      </c>
      <c r="T691" s="342" t="n">
        <v>-9.96873875606981</v>
      </c>
      <c r="U691" s="342" t="n">
        <v>-10.23212862008</v>
      </c>
      <c r="V691" s="342" t="n">
        <v>-10.4913199358028</v>
      </c>
      <c r="W691" s="342" t="n">
        <v>-10.9307740458877</v>
      </c>
      <c r="X691" s="342" t="n">
        <v>-11.1972980358113</v>
      </c>
      <c r="Y691" s="342" t="n">
        <v>-11.358994704877</v>
      </c>
      <c r="Z691" s="342" t="n">
        <v>-11.484879585999</v>
      </c>
      <c r="AA691" s="342" t="n">
        <v>-11.5988393120493</v>
      </c>
      <c r="AB691" s="342" t="n">
        <v>-11.7217713139821</v>
      </c>
    </row>
    <row r="692" customFormat="false" ht="15" hidden="false" customHeight="false" outlineLevel="0" collapsed="false">
      <c r="A692" s="62" t="s">
        <v>366</v>
      </c>
      <c r="B692" s="62" t="s">
        <v>811</v>
      </c>
      <c r="C692" s="62" t="s">
        <v>813</v>
      </c>
      <c r="D692" s="62" t="s">
        <v>812</v>
      </c>
      <c r="E692" s="342" t="n">
        <v>-4.77978731327517</v>
      </c>
      <c r="F692" s="342" t="n">
        <v>-4.83684952921391</v>
      </c>
      <c r="G692" s="342" t="n">
        <v>-4.83430459793779</v>
      </c>
      <c r="H692" s="342" t="n">
        <v>-4.83883647612528</v>
      </c>
      <c r="I692" s="342" t="n">
        <v>-4.85153626755069</v>
      </c>
      <c r="J692" s="342" t="n">
        <v>-4.87037163038743</v>
      </c>
      <c r="K692" s="342" t="n">
        <v>-4.90631754192442</v>
      </c>
      <c r="L692" s="342" t="n">
        <v>-4.97245069990556</v>
      </c>
      <c r="M692" s="342" t="n">
        <v>-5.10120676398083</v>
      </c>
      <c r="N692" s="342" t="n">
        <v>-5.35997541354717</v>
      </c>
      <c r="O692" s="342" t="n">
        <v>-5.63283049219432</v>
      </c>
      <c r="P692" s="342" t="n">
        <v>-5.90843995845406</v>
      </c>
      <c r="Q692" s="342" t="n">
        <v>-6.21849088152324</v>
      </c>
      <c r="R692" s="342" t="n">
        <v>-6.39489533243841</v>
      </c>
      <c r="S692" s="342" t="n">
        <v>-6.52406570180499</v>
      </c>
      <c r="T692" s="342" t="n">
        <v>-6.66150952745979</v>
      </c>
      <c r="U692" s="342" t="n">
        <v>-6.83751715806117</v>
      </c>
      <c r="V692" s="342" t="n">
        <v>-7.01071915094833</v>
      </c>
      <c r="W692" s="342" t="n">
        <v>-7.30437994524182</v>
      </c>
      <c r="X692" s="342" t="n">
        <v>-7.48248192399933</v>
      </c>
      <c r="Y692" s="342" t="n">
        <v>-7.59053409869234</v>
      </c>
      <c r="Z692" s="342" t="n">
        <v>-7.67465540585838</v>
      </c>
      <c r="AA692" s="342" t="n">
        <v>-7.75080784794822</v>
      </c>
      <c r="AB692" s="342" t="n">
        <v>-7.83295592326081</v>
      </c>
    </row>
    <row r="693" customFormat="false" ht="15" hidden="false" customHeight="false" outlineLevel="0" collapsed="false">
      <c r="A693" s="62" t="s">
        <v>366</v>
      </c>
      <c r="B693" s="62" t="s">
        <v>818</v>
      </c>
      <c r="C693" s="62" t="s">
        <v>819</v>
      </c>
      <c r="D693" s="62" t="s">
        <v>686</v>
      </c>
      <c r="E693" s="342" t="n">
        <v>-4.70880733381663</v>
      </c>
      <c r="F693" s="342" t="n">
        <v>-4.76502217420292</v>
      </c>
      <c r="G693" s="342" t="n">
        <v>-4.76251503522964</v>
      </c>
      <c r="H693" s="342" t="n">
        <v>-4.76697961489535</v>
      </c>
      <c r="I693" s="342" t="n">
        <v>-4.7794908140518</v>
      </c>
      <c r="J693" s="342" t="n">
        <v>-4.79804647120718</v>
      </c>
      <c r="K693" s="342" t="n">
        <v>-4.83345858492111</v>
      </c>
      <c r="L693" s="342" t="n">
        <v>-4.89860966359885</v>
      </c>
      <c r="M693" s="342" t="n">
        <v>-5.02545369640908</v>
      </c>
      <c r="N693" s="342" t="n">
        <v>-5.28037962406607</v>
      </c>
      <c r="O693" s="342" t="n">
        <v>-5.54918279692575</v>
      </c>
      <c r="P693" s="342" t="n">
        <v>-5.82069945466253</v>
      </c>
      <c r="Q693" s="342" t="n">
        <v>-6.12614611258179</v>
      </c>
      <c r="R693" s="342" t="n">
        <v>-6.2999309523131</v>
      </c>
      <c r="S693" s="342" t="n">
        <v>-6.42718313796911</v>
      </c>
      <c r="T693" s="342" t="n">
        <v>-6.56258591884885</v>
      </c>
      <c r="U693" s="342" t="n">
        <v>-6.73597983105946</v>
      </c>
      <c r="V693" s="342" t="n">
        <v>-6.90660976935684</v>
      </c>
      <c r="W693" s="342" t="n">
        <v>-7.19590969238545</v>
      </c>
      <c r="X693" s="342" t="n">
        <v>-7.37136685162167</v>
      </c>
      <c r="Y693" s="342" t="n">
        <v>-7.4778144484041</v>
      </c>
      <c r="Z693" s="342" t="n">
        <v>-7.56068655173254</v>
      </c>
      <c r="AA693" s="342" t="n">
        <v>-7.63570812786098</v>
      </c>
      <c r="AB693" s="342" t="n">
        <v>-7.71663630188591</v>
      </c>
    </row>
    <row r="694" customFormat="false" ht="15" hidden="false" customHeight="false" outlineLevel="0" collapsed="false">
      <c r="A694" s="62" t="s">
        <v>366</v>
      </c>
      <c r="B694" s="62" t="s">
        <v>820</v>
      </c>
      <c r="C694" s="62" t="s">
        <v>821</v>
      </c>
      <c r="D694" s="62" t="s">
        <v>686</v>
      </c>
      <c r="E694" s="342" t="n">
        <v>-0.621195666657229</v>
      </c>
      <c r="F694" s="342" t="n">
        <v>-0.62861164543364</v>
      </c>
      <c r="G694" s="342" t="n">
        <v>-0.628280898440718</v>
      </c>
      <c r="H694" s="342" t="n">
        <v>-0.628869875084946</v>
      </c>
      <c r="I694" s="342" t="n">
        <v>-0.630520378524503</v>
      </c>
      <c r="J694" s="342" t="n">
        <v>-0.632968279447124</v>
      </c>
      <c r="K694" s="342" t="n">
        <v>-0.6376399192121</v>
      </c>
      <c r="L694" s="342" t="n">
        <v>-0.64623478514811</v>
      </c>
      <c r="M694" s="342" t="n">
        <v>-0.662968314030716</v>
      </c>
      <c r="N694" s="342" t="n">
        <v>-0.696598673132866</v>
      </c>
      <c r="O694" s="342" t="n">
        <v>-0.73205974731294</v>
      </c>
      <c r="P694" s="342" t="n">
        <v>-0.767878790067156</v>
      </c>
      <c r="Q694" s="342" t="n">
        <v>-0.808173949083693</v>
      </c>
      <c r="R694" s="342" t="n">
        <v>-0.831100006940537</v>
      </c>
      <c r="S694" s="342" t="n">
        <v>-0.847887380196283</v>
      </c>
      <c r="T694" s="342" t="n">
        <v>-0.865749996942519</v>
      </c>
      <c r="U694" s="342" t="n">
        <v>-0.888624482826968</v>
      </c>
      <c r="V694" s="342" t="n">
        <v>-0.911134339518515</v>
      </c>
      <c r="W694" s="342" t="n">
        <v>-0.949299387652685</v>
      </c>
      <c r="X694" s="342" t="n">
        <v>-0.972446061380188</v>
      </c>
      <c r="Y694" s="342" t="n">
        <v>-0.986488849959038</v>
      </c>
      <c r="Z694" s="342" t="n">
        <v>-0.997421510360046</v>
      </c>
      <c r="AA694" s="342" t="n">
        <v>-1.00731851286896</v>
      </c>
      <c r="AB694" s="342" t="n">
        <v>-1.01799472606922</v>
      </c>
    </row>
    <row r="695" customFormat="false" ht="15" hidden="false" customHeight="false" outlineLevel="0" collapsed="false">
      <c r="A695" s="62" t="s">
        <v>366</v>
      </c>
      <c r="B695" s="62" t="s">
        <v>822</v>
      </c>
      <c r="C695" s="62" t="s">
        <v>823</v>
      </c>
      <c r="D695" s="62" t="s">
        <v>483</v>
      </c>
      <c r="E695" s="342" t="n">
        <v>-4.27015063872725</v>
      </c>
      <c r="F695" s="342" t="n">
        <v>-4.32112869316103</v>
      </c>
      <c r="G695" s="342" t="n">
        <v>-4.31885511084407</v>
      </c>
      <c r="H695" s="342" t="n">
        <v>-4.32290378524497</v>
      </c>
      <c r="I695" s="342" t="n">
        <v>-4.33424948305798</v>
      </c>
      <c r="J695" s="342" t="n">
        <v>-4.35107655743942</v>
      </c>
      <c r="K695" s="342" t="n">
        <v>-4.38318979743297</v>
      </c>
      <c r="L695" s="342" t="n">
        <v>-4.4422716201764</v>
      </c>
      <c r="M695" s="342" t="n">
        <v>-4.55729928840005</v>
      </c>
      <c r="N695" s="342" t="n">
        <v>-4.78847717180907</v>
      </c>
      <c r="O695" s="342" t="n">
        <v>-5.03223954281021</v>
      </c>
      <c r="P695" s="342" t="n">
        <v>-5.27846261953993</v>
      </c>
      <c r="Q695" s="342" t="n">
        <v>-5.55545489145645</v>
      </c>
      <c r="R695" s="342" t="n">
        <v>-5.71305051849568</v>
      </c>
      <c r="S695" s="342" t="n">
        <v>-5.82844831741518</v>
      </c>
      <c r="T695" s="342" t="n">
        <v>-5.9512374294493</v>
      </c>
      <c r="U695" s="342" t="n">
        <v>-6.10847854646426</v>
      </c>
      <c r="V695" s="342" t="n">
        <v>-6.26321317210373</v>
      </c>
      <c r="W695" s="342" t="n">
        <v>-6.5255628847863</v>
      </c>
      <c r="X695" s="342" t="n">
        <v>-6.68467504365531</v>
      </c>
      <c r="Y695" s="342" t="n">
        <v>-6.78120633940979</v>
      </c>
      <c r="Z695" s="342" t="n">
        <v>-6.85635835559427</v>
      </c>
      <c r="AA695" s="342" t="n">
        <v>-6.9243911733574</v>
      </c>
      <c r="AB695" s="342" t="n">
        <v>-6.99778035017119</v>
      </c>
    </row>
    <row r="696" customFormat="false" ht="15" hidden="false" customHeight="false" outlineLevel="0" collapsed="false">
      <c r="A696" s="62" t="s">
        <v>366</v>
      </c>
      <c r="B696" s="62" t="s">
        <v>824</v>
      </c>
      <c r="C696" s="62" t="s">
        <v>825</v>
      </c>
      <c r="D696" s="62" t="s">
        <v>461</v>
      </c>
      <c r="E696" s="342" t="n">
        <v>-5.47802898207536</v>
      </c>
      <c r="F696" s="342" t="n">
        <v>-5.54342696993681</v>
      </c>
      <c r="G696" s="342" t="n">
        <v>-5.5405102695955</v>
      </c>
      <c r="H696" s="342" t="n">
        <v>-5.5457041743505</v>
      </c>
      <c r="I696" s="342" t="n">
        <v>-5.56025917877538</v>
      </c>
      <c r="J696" s="342" t="n">
        <v>-5.58184605215383</v>
      </c>
      <c r="K696" s="342" t="n">
        <v>-5.62304302019461</v>
      </c>
      <c r="L696" s="342" t="n">
        <v>-5.69883705293132</v>
      </c>
      <c r="M696" s="342" t="n">
        <v>-5.84640208132983</v>
      </c>
      <c r="N696" s="342" t="n">
        <v>-6.14297221490875</v>
      </c>
      <c r="O696" s="342" t="n">
        <v>-6.45568655359579</v>
      </c>
      <c r="P696" s="342" t="n">
        <v>-6.77155764679526</v>
      </c>
      <c r="Q696" s="342" t="n">
        <v>-7.12690147930742</v>
      </c>
      <c r="R696" s="342" t="n">
        <v>-7.32907547395286</v>
      </c>
      <c r="S696" s="342" t="n">
        <v>-7.47711533025571</v>
      </c>
      <c r="T696" s="342" t="n">
        <v>-7.63463724723583</v>
      </c>
      <c r="U696" s="342" t="n">
        <v>-7.83635645319775</v>
      </c>
      <c r="V696" s="342" t="n">
        <v>-8.03486016781992</v>
      </c>
      <c r="W696" s="342" t="n">
        <v>-8.37141956609507</v>
      </c>
      <c r="X696" s="342" t="n">
        <v>-8.57553906712157</v>
      </c>
      <c r="Y696" s="342" t="n">
        <v>-8.69937573719697</v>
      </c>
      <c r="Z696" s="342" t="n">
        <v>-8.7957856668576</v>
      </c>
      <c r="AA696" s="342" t="n">
        <v>-8.88306262239604</v>
      </c>
      <c r="AB696" s="342" t="n">
        <v>-8.97721106622622</v>
      </c>
    </row>
    <row r="697" customFormat="false" ht="15" hidden="false" customHeight="false" outlineLevel="0" collapsed="false">
      <c r="A697" s="62" t="s">
        <v>366</v>
      </c>
      <c r="B697" s="62" t="s">
        <v>826</v>
      </c>
      <c r="C697" s="62" t="s">
        <v>828</v>
      </c>
      <c r="D697" s="62" t="s">
        <v>827</v>
      </c>
      <c r="E697" s="342" t="n">
        <v>-1.01225167874684</v>
      </c>
      <c r="F697" s="342" t="n">
        <v>-1.02433617541818</v>
      </c>
      <c r="G697" s="342" t="n">
        <v>-1.02379721609056</v>
      </c>
      <c r="H697" s="342" t="n">
        <v>-1.02475696618036</v>
      </c>
      <c r="I697" s="342" t="n">
        <v>-1.02744649697902</v>
      </c>
      <c r="J697" s="342" t="n">
        <v>-1.03143540410013</v>
      </c>
      <c r="K697" s="342" t="n">
        <v>-1.03904794141876</v>
      </c>
      <c r="L697" s="342" t="n">
        <v>-1.0530534600328</v>
      </c>
      <c r="M697" s="342" t="n">
        <v>-1.08032110469285</v>
      </c>
      <c r="N697" s="342" t="n">
        <v>-1.13512249704834</v>
      </c>
      <c r="O697" s="342" t="n">
        <v>-1.19290707893718</v>
      </c>
      <c r="P697" s="342" t="n">
        <v>-1.25127497830481</v>
      </c>
      <c r="Q697" s="342" t="n">
        <v>-1.31693680524471</v>
      </c>
      <c r="R697" s="342" t="n">
        <v>-1.35429530885038</v>
      </c>
      <c r="S697" s="342" t="n">
        <v>-1.38165069407275</v>
      </c>
      <c r="T697" s="342" t="n">
        <v>-1.4107582116533</v>
      </c>
      <c r="U697" s="342" t="n">
        <v>-1.44803267762246</v>
      </c>
      <c r="V697" s="342" t="n">
        <v>-1.48471297249152</v>
      </c>
      <c r="W697" s="342" t="n">
        <v>-1.54690373800532</v>
      </c>
      <c r="X697" s="342" t="n">
        <v>-1.58462173990986</v>
      </c>
      <c r="Y697" s="342" t="n">
        <v>-1.60750476546238</v>
      </c>
      <c r="Z697" s="342" t="n">
        <v>-1.62531977036034</v>
      </c>
      <c r="AA697" s="342" t="n">
        <v>-1.64144714848279</v>
      </c>
      <c r="AB697" s="342" t="n">
        <v>-1.65884426716003</v>
      </c>
    </row>
    <row r="698" customFormat="false" ht="15" hidden="false" customHeight="false" outlineLevel="0" collapsed="false">
      <c r="A698" s="62" t="s">
        <v>366</v>
      </c>
      <c r="B698" s="62" t="s">
        <v>829</v>
      </c>
      <c r="C698" s="62" t="s">
        <v>831</v>
      </c>
      <c r="D698" s="62" t="s">
        <v>830</v>
      </c>
      <c r="E698" s="342" t="n">
        <v>-5.79821078650145</v>
      </c>
      <c r="F698" s="342" t="n">
        <v>-5.86743117943375</v>
      </c>
      <c r="G698" s="342" t="n">
        <v>-5.86434400274386</v>
      </c>
      <c r="H698" s="342" t="n">
        <v>-5.86984148270848</v>
      </c>
      <c r="I698" s="342" t="n">
        <v>-5.88524720325688</v>
      </c>
      <c r="J698" s="342" t="n">
        <v>-5.90809579395972</v>
      </c>
      <c r="K698" s="342" t="n">
        <v>-5.95170065717728</v>
      </c>
      <c r="L698" s="342" t="n">
        <v>-6.03192472674764</v>
      </c>
      <c r="M698" s="342" t="n">
        <v>-6.18811468889831</v>
      </c>
      <c r="N698" s="342" t="n">
        <v>-6.50201886010626</v>
      </c>
      <c r="O698" s="342" t="n">
        <v>-6.83301083871787</v>
      </c>
      <c r="P698" s="342" t="n">
        <v>-7.16734407896285</v>
      </c>
      <c r="Q698" s="342" t="n">
        <v>-7.54345717535764</v>
      </c>
      <c r="R698" s="342" t="n">
        <v>-7.75744790821775</v>
      </c>
      <c r="S698" s="342" t="n">
        <v>-7.91414045118458</v>
      </c>
      <c r="T698" s="342" t="n">
        <v>-8.08086926571496</v>
      </c>
      <c r="U698" s="342" t="n">
        <v>-8.29437862823933</v>
      </c>
      <c r="V698" s="342" t="n">
        <v>-8.50448455923184</v>
      </c>
      <c r="W698" s="342" t="n">
        <v>-8.86071530203416</v>
      </c>
      <c r="X698" s="342" t="n">
        <v>-9.0767652529307</v>
      </c>
      <c r="Y698" s="342" t="n">
        <v>-9.20783997315307</v>
      </c>
      <c r="Z698" s="342" t="n">
        <v>-9.30988490499137</v>
      </c>
      <c r="AA698" s="342" t="n">
        <v>-9.40226305535747</v>
      </c>
      <c r="AB698" s="342" t="n">
        <v>-9.50191432122968</v>
      </c>
    </row>
    <row r="699" customFormat="false" ht="15" hidden="false" customHeight="false" outlineLevel="0" collapsed="false">
      <c r="A699" s="62" t="s">
        <v>366</v>
      </c>
      <c r="B699" s="62" t="s">
        <v>834</v>
      </c>
      <c r="C699" s="62" t="s">
        <v>835</v>
      </c>
      <c r="D699" s="62" t="s">
        <v>409</v>
      </c>
      <c r="E699" s="342" t="n">
        <v>-5.21757238856265</v>
      </c>
      <c r="F699" s="342" t="n">
        <v>-5.27986098485339</v>
      </c>
      <c r="G699" s="342" t="n">
        <v>-5.27708296100279</v>
      </c>
      <c r="H699" s="342" t="n">
        <v>-5.28202991804285</v>
      </c>
      <c r="I699" s="342" t="n">
        <v>-5.29589289493675</v>
      </c>
      <c r="J699" s="342" t="n">
        <v>-5.31645340581819</v>
      </c>
      <c r="K699" s="342" t="n">
        <v>-5.35569163614618</v>
      </c>
      <c r="L699" s="342" t="n">
        <v>-5.42788199032628</v>
      </c>
      <c r="M699" s="342" t="n">
        <v>-5.56843093963064</v>
      </c>
      <c r="N699" s="342" t="n">
        <v>-5.85090044559654</v>
      </c>
      <c r="O699" s="342" t="n">
        <v>-6.14874656951811</v>
      </c>
      <c r="P699" s="342" t="n">
        <v>-6.44959935792345</v>
      </c>
      <c r="Q699" s="342" t="n">
        <v>-6.78804812754991</v>
      </c>
      <c r="R699" s="342" t="n">
        <v>-6.98060962286127</v>
      </c>
      <c r="S699" s="342" t="n">
        <v>-7.12161082405607</v>
      </c>
      <c r="T699" s="342" t="n">
        <v>-7.27164325493919</v>
      </c>
      <c r="U699" s="342" t="n">
        <v>-7.46377158480264</v>
      </c>
      <c r="V699" s="342" t="n">
        <v>-7.65283730603718</v>
      </c>
      <c r="W699" s="342" t="n">
        <v>-7.97339476005896</v>
      </c>
      <c r="X699" s="342" t="n">
        <v>-8.1678092613345</v>
      </c>
      <c r="Y699" s="342" t="n">
        <v>-8.28575803316303</v>
      </c>
      <c r="Z699" s="342" t="n">
        <v>-8.37758408750238</v>
      </c>
      <c r="AA699" s="342" t="n">
        <v>-8.46071140115209</v>
      </c>
      <c r="AB699" s="342" t="n">
        <v>-8.55038349353456</v>
      </c>
    </row>
    <row r="700" customFormat="false" ht="15" hidden="false" customHeight="false" outlineLevel="0" collapsed="false">
      <c r="A700" s="62" t="s">
        <v>366</v>
      </c>
      <c r="B700" s="62" t="s">
        <v>836</v>
      </c>
      <c r="C700" s="62" t="s">
        <v>837</v>
      </c>
      <c r="D700" s="62" t="s">
        <v>391</v>
      </c>
      <c r="E700" s="342" t="n">
        <v>-4.96915034657994</v>
      </c>
      <c r="F700" s="342" t="n">
        <v>-5.02847322258346</v>
      </c>
      <c r="G700" s="342" t="n">
        <v>-5.02582746759397</v>
      </c>
      <c r="H700" s="342" t="n">
        <v>-5.03053888728487</v>
      </c>
      <c r="I700" s="342" t="n">
        <v>-5.04374181219071</v>
      </c>
      <c r="J700" s="342" t="n">
        <v>-5.06332338426363</v>
      </c>
      <c r="K700" s="342" t="n">
        <v>-5.10069338151771</v>
      </c>
      <c r="L700" s="342" t="n">
        <v>-5.16944656724832</v>
      </c>
      <c r="M700" s="342" t="n">
        <v>-5.30330361955835</v>
      </c>
      <c r="N700" s="342" t="n">
        <v>-5.57232402578129</v>
      </c>
      <c r="O700" s="342" t="n">
        <v>-5.85598892962752</v>
      </c>
      <c r="P700" s="342" t="n">
        <v>-6.14251734292774</v>
      </c>
      <c r="Q700" s="342" t="n">
        <v>-6.46485169607932</v>
      </c>
      <c r="R700" s="342" t="n">
        <v>-6.64824484329506</v>
      </c>
      <c r="S700" s="342" t="n">
        <v>-6.78253261461975</v>
      </c>
      <c r="T700" s="342" t="n">
        <v>-6.9254216155573</v>
      </c>
      <c r="U700" s="342" t="n">
        <v>-7.10840222144627</v>
      </c>
      <c r="V700" s="342" t="n">
        <v>-7.28846603738076</v>
      </c>
      <c r="W700" s="342" t="n">
        <v>-7.59376092648338</v>
      </c>
      <c r="X700" s="342" t="n">
        <v>-7.77891885328306</v>
      </c>
      <c r="Y700" s="342" t="n">
        <v>-7.89125178069873</v>
      </c>
      <c r="Z700" s="342" t="n">
        <v>-7.97870576039736</v>
      </c>
      <c r="AA700" s="342" t="n">
        <v>-8.05787516882534</v>
      </c>
      <c r="AB700" s="342" t="n">
        <v>-8.14327774223624</v>
      </c>
    </row>
    <row r="701" customFormat="false" ht="15" hidden="false" customHeight="false" outlineLevel="0" collapsed="false">
      <c r="A701" s="62" t="s">
        <v>366</v>
      </c>
      <c r="B701" s="62" t="s">
        <v>838</v>
      </c>
      <c r="C701" s="62" t="s">
        <v>840</v>
      </c>
      <c r="D701" s="62" t="s">
        <v>839</v>
      </c>
      <c r="E701" s="342" t="n">
        <v>-6.11863737904707</v>
      </c>
      <c r="F701" s="342" t="n">
        <v>-6.19168309938788</v>
      </c>
      <c r="G701" s="342" t="n">
        <v>-6.18842531601539</v>
      </c>
      <c r="H701" s="342" t="n">
        <v>-6.19422660328152</v>
      </c>
      <c r="I701" s="342" t="n">
        <v>-6.21048369035018</v>
      </c>
      <c r="J701" s="342" t="n">
        <v>-6.23459496299629</v>
      </c>
      <c r="K701" s="342" t="n">
        <v>-6.28060956229515</v>
      </c>
      <c r="L701" s="342" t="n">
        <v>-6.36526705558863</v>
      </c>
      <c r="M701" s="342" t="n">
        <v>-6.53008854549926</v>
      </c>
      <c r="N701" s="342" t="n">
        <v>-6.86134000670229</v>
      </c>
      <c r="O701" s="342" t="n">
        <v>-7.21062359901538</v>
      </c>
      <c r="P701" s="342" t="n">
        <v>-7.56343310114374</v>
      </c>
      <c r="Q701" s="342" t="n">
        <v>-7.96033134011564</v>
      </c>
      <c r="R701" s="342" t="n">
        <v>-8.18614784542375</v>
      </c>
      <c r="S701" s="342" t="n">
        <v>-8.35149969028023</v>
      </c>
      <c r="T701" s="342" t="n">
        <v>-8.52744244129659</v>
      </c>
      <c r="U701" s="342" t="n">
        <v>-8.75275097429429</v>
      </c>
      <c r="V701" s="342" t="n">
        <v>-8.97446799188239</v>
      </c>
      <c r="W701" s="342" t="n">
        <v>-9.35038511851572</v>
      </c>
      <c r="X701" s="342" t="n">
        <v>-9.57837464045142</v>
      </c>
      <c r="Y701" s="342" t="n">
        <v>-9.7166929445165</v>
      </c>
      <c r="Z701" s="342" t="n">
        <v>-9.82437718665232</v>
      </c>
      <c r="AA701" s="342" t="n">
        <v>-9.92186043185498</v>
      </c>
      <c r="AB701" s="342" t="n">
        <v>-10.0270187268336</v>
      </c>
    </row>
    <row r="702" customFormat="false" ht="15" hidden="false" customHeight="false" outlineLevel="0" collapsed="false">
      <c r="A702" s="62" t="s">
        <v>366</v>
      </c>
      <c r="B702" s="62" t="s">
        <v>845</v>
      </c>
      <c r="C702" s="62" t="s">
        <v>846</v>
      </c>
      <c r="D702" s="62" t="s">
        <v>686</v>
      </c>
      <c r="E702" s="342" t="n">
        <v>-5.84139765462106</v>
      </c>
      <c r="F702" s="342" t="n">
        <v>-5.91113362245927</v>
      </c>
      <c r="G702" s="342" t="n">
        <v>-5.90802345152211</v>
      </c>
      <c r="H702" s="342" t="n">
        <v>-5.91356187841863</v>
      </c>
      <c r="I702" s="342" t="n">
        <v>-5.92908234554078</v>
      </c>
      <c r="J702" s="342" t="n">
        <v>-5.95210111961738</v>
      </c>
      <c r="K702" s="342" t="n">
        <v>-5.99603076534915</v>
      </c>
      <c r="L702" s="342" t="n">
        <v>-6.07685236861397</v>
      </c>
      <c r="M702" s="342" t="n">
        <v>-6.23420568193371</v>
      </c>
      <c r="N702" s="342" t="n">
        <v>-6.55044790854242</v>
      </c>
      <c r="O702" s="342" t="n">
        <v>-6.88390521783194</v>
      </c>
      <c r="P702" s="342" t="n">
        <v>-7.22072867550539</v>
      </c>
      <c r="Q702" s="342" t="n">
        <v>-7.59964317862549</v>
      </c>
      <c r="R702" s="342" t="n">
        <v>-7.81522778068063</v>
      </c>
      <c r="S702" s="342" t="n">
        <v>-7.97308741819396</v>
      </c>
      <c r="T702" s="342" t="n">
        <v>-8.14105808052705</v>
      </c>
      <c r="U702" s="342" t="n">
        <v>-8.35615772685122</v>
      </c>
      <c r="V702" s="342" t="n">
        <v>-8.56782859183234</v>
      </c>
      <c r="W702" s="342" t="n">
        <v>-8.92671265143808</v>
      </c>
      <c r="X702" s="342" t="n">
        <v>-9.14437180922278</v>
      </c>
      <c r="Y702" s="342" t="n">
        <v>-9.27642281452075</v>
      </c>
      <c r="Z702" s="342" t="n">
        <v>-9.37922780858787</v>
      </c>
      <c r="AA702" s="342" t="n">
        <v>-9.47229402000312</v>
      </c>
      <c r="AB702" s="342" t="n">
        <v>-9.57268751933936</v>
      </c>
    </row>
    <row r="703" customFormat="false" ht="15" hidden="false" customHeight="false" outlineLevel="0" collapsed="false">
      <c r="A703" s="62" t="s">
        <v>366</v>
      </c>
      <c r="B703" s="62" t="s">
        <v>847</v>
      </c>
      <c r="C703" s="62" t="s">
        <v>848</v>
      </c>
      <c r="D703" s="62" t="s">
        <v>439</v>
      </c>
      <c r="E703" s="342" t="n">
        <v>-2.30818489980769</v>
      </c>
      <c r="F703" s="342" t="n">
        <v>-2.33574054957762</v>
      </c>
      <c r="G703" s="342" t="n">
        <v>-2.3345115886307</v>
      </c>
      <c r="H703" s="342" t="n">
        <v>-2.33670005688558</v>
      </c>
      <c r="I703" s="342" t="n">
        <v>-2.3428328542001</v>
      </c>
      <c r="J703" s="342" t="n">
        <v>-2.35192855181857</v>
      </c>
      <c r="K703" s="342" t="n">
        <v>-2.36928702506885</v>
      </c>
      <c r="L703" s="342" t="n">
        <v>-2.40122308134581</v>
      </c>
      <c r="M703" s="342" t="n">
        <v>-2.46340007445841</v>
      </c>
      <c r="N703" s="342" t="n">
        <v>-2.58836084160672</v>
      </c>
      <c r="O703" s="342" t="n">
        <v>-2.72012402082184</v>
      </c>
      <c r="P703" s="342" t="n">
        <v>-2.85321730857084</v>
      </c>
      <c r="Q703" s="342" t="n">
        <v>-3.00294256032255</v>
      </c>
      <c r="R703" s="342" t="n">
        <v>-3.08812921470158</v>
      </c>
      <c r="S703" s="342" t="n">
        <v>-3.15050627805887</v>
      </c>
      <c r="T703" s="342" t="n">
        <v>-3.21687863778021</v>
      </c>
      <c r="U703" s="342" t="n">
        <v>-3.30187366550387</v>
      </c>
      <c r="V703" s="342" t="n">
        <v>-3.38551383574501</v>
      </c>
      <c r="W703" s="342" t="n">
        <v>-3.5273242065059</v>
      </c>
      <c r="X703" s="342" t="n">
        <v>-3.61333060617398</v>
      </c>
      <c r="Y703" s="342" t="n">
        <v>-3.66550958018923</v>
      </c>
      <c r="Z703" s="342" t="n">
        <v>-3.7061322100735</v>
      </c>
      <c r="AA703" s="342" t="n">
        <v>-3.74290663232176</v>
      </c>
      <c r="AB703" s="342" t="n">
        <v>-3.78257637797303</v>
      </c>
    </row>
    <row r="704" customFormat="false" ht="15" hidden="false" customHeight="false" outlineLevel="0" collapsed="false">
      <c r="A704" s="62" t="s">
        <v>366</v>
      </c>
      <c r="B704" s="62" t="s">
        <v>849</v>
      </c>
      <c r="C704" s="62" t="s">
        <v>850</v>
      </c>
      <c r="D704" s="62" t="s">
        <v>439</v>
      </c>
      <c r="E704" s="342" t="n">
        <v>-0.281893604633117</v>
      </c>
      <c r="F704" s="342" t="n">
        <v>-0.285258916243249</v>
      </c>
      <c r="G704" s="342" t="n">
        <v>-0.28510882591413</v>
      </c>
      <c r="H704" s="342" t="n">
        <v>-0.285376098785139</v>
      </c>
      <c r="I704" s="342" t="n">
        <v>-0.286125083990621</v>
      </c>
      <c r="J704" s="342" t="n">
        <v>-0.287235921769925</v>
      </c>
      <c r="K704" s="342" t="n">
        <v>-0.289355874376779</v>
      </c>
      <c r="L704" s="342" t="n">
        <v>-0.293256155512155</v>
      </c>
      <c r="M704" s="342" t="n">
        <v>-0.30084969653013</v>
      </c>
      <c r="N704" s="342" t="n">
        <v>-0.316110883401291</v>
      </c>
      <c r="O704" s="342" t="n">
        <v>-0.332202834072124</v>
      </c>
      <c r="P704" s="342" t="n">
        <v>-0.348457228007015</v>
      </c>
      <c r="Q704" s="342" t="n">
        <v>-0.366742847553527</v>
      </c>
      <c r="R704" s="342" t="n">
        <v>-0.377146508487078</v>
      </c>
      <c r="S704" s="342" t="n">
        <v>-0.384764483649154</v>
      </c>
      <c r="T704" s="342" t="n">
        <v>-0.392870395671806</v>
      </c>
      <c r="U704" s="342" t="n">
        <v>-0.403250653658465</v>
      </c>
      <c r="V704" s="342" t="n">
        <v>-0.413465445845766</v>
      </c>
      <c r="W704" s="342" t="n">
        <v>-0.430784438181033</v>
      </c>
      <c r="X704" s="342" t="n">
        <v>-0.441288212824897</v>
      </c>
      <c r="Y704" s="342" t="n">
        <v>-0.447660717502681</v>
      </c>
      <c r="Z704" s="342" t="n">
        <v>-0.452621870991169</v>
      </c>
      <c r="AA704" s="342" t="n">
        <v>-0.457113051245717</v>
      </c>
      <c r="AB704" s="342" t="n">
        <v>-0.461957831054062</v>
      </c>
    </row>
    <row r="705" customFormat="false" ht="15" hidden="false" customHeight="false" outlineLevel="0" collapsed="false">
      <c r="A705" s="62" t="s">
        <v>366</v>
      </c>
      <c r="B705" s="62" t="s">
        <v>853</v>
      </c>
      <c r="C705" s="62" t="s">
        <v>854</v>
      </c>
      <c r="D705" s="62" t="s">
        <v>395</v>
      </c>
      <c r="E705" s="342" t="n">
        <v>-8.92915131210336</v>
      </c>
      <c r="F705" s="342" t="n">
        <v>-9.03574960339257</v>
      </c>
      <c r="G705" s="342" t="n">
        <v>-9.03099540096596</v>
      </c>
      <c r="H705" s="342" t="n">
        <v>-9.03946143165143</v>
      </c>
      <c r="I705" s="342" t="n">
        <v>-9.06318599340225</v>
      </c>
      <c r="J705" s="342" t="n">
        <v>-9.09837245542756</v>
      </c>
      <c r="K705" s="342" t="n">
        <v>-9.165523243136</v>
      </c>
      <c r="L705" s="342" t="n">
        <v>-9.28906701938747</v>
      </c>
      <c r="M705" s="342" t="n">
        <v>-9.52959704784416</v>
      </c>
      <c r="N705" s="342" t="n">
        <v>-10.013004420467</v>
      </c>
      <c r="O705" s="342" t="n">
        <v>-10.5227267415313</v>
      </c>
      <c r="P705" s="342" t="n">
        <v>-11.0375945517467</v>
      </c>
      <c r="Q705" s="342" t="n">
        <v>-11.6168026681524</v>
      </c>
      <c r="R705" s="342" t="n">
        <v>-11.9463449534285</v>
      </c>
      <c r="S705" s="342" t="n">
        <v>-12.187648948255</v>
      </c>
      <c r="T705" s="342" t="n">
        <v>-12.4444086397955</v>
      </c>
      <c r="U705" s="342" t="n">
        <v>-12.7732096225003</v>
      </c>
      <c r="V705" s="342" t="n">
        <v>-13.0967693754106</v>
      </c>
      <c r="W705" s="342" t="n">
        <v>-13.6453589872112</v>
      </c>
      <c r="X705" s="342" t="n">
        <v>-13.9780724351284</v>
      </c>
      <c r="Y705" s="342" t="n">
        <v>-14.1799253951453</v>
      </c>
      <c r="Z705" s="342" t="n">
        <v>-14.3370729481696</v>
      </c>
      <c r="AA705" s="342" t="n">
        <v>-14.479333813275</v>
      </c>
      <c r="AB705" s="342" t="n">
        <v>-14.6327951592279</v>
      </c>
    </row>
    <row r="706" customFormat="false" ht="15" hidden="false" customHeight="false" outlineLevel="0" collapsed="false">
      <c r="A706" s="62" t="s">
        <v>366</v>
      </c>
      <c r="B706" s="62" t="s">
        <v>855</v>
      </c>
      <c r="C706" s="62" t="s">
        <v>856</v>
      </c>
      <c r="D706" s="62" t="s">
        <v>409</v>
      </c>
      <c r="E706" s="342" t="n">
        <v>-0.795251208297799</v>
      </c>
      <c r="F706" s="342" t="n">
        <v>-0.804745102732684</v>
      </c>
      <c r="G706" s="342" t="n">
        <v>-0.804321682287436</v>
      </c>
      <c r="H706" s="342" t="n">
        <v>-0.805075686883929</v>
      </c>
      <c r="I706" s="342" t="n">
        <v>-0.807188652129921</v>
      </c>
      <c r="J706" s="342" t="n">
        <v>-0.810322441161295</v>
      </c>
      <c r="K706" s="342" t="n">
        <v>-0.816303048186165</v>
      </c>
      <c r="L706" s="342" t="n">
        <v>-0.827306147350637</v>
      </c>
      <c r="M706" s="342" t="n">
        <v>-0.848728317171279</v>
      </c>
      <c r="N706" s="342" t="n">
        <v>-0.89178171426819</v>
      </c>
      <c r="O706" s="342" t="n">
        <v>-0.93717878253976</v>
      </c>
      <c r="P706" s="342" t="n">
        <v>-0.983034120172176</v>
      </c>
      <c r="Q706" s="342" t="n">
        <v>-1.03461975673801</v>
      </c>
      <c r="R706" s="342" t="n">
        <v>-1.06396956741887</v>
      </c>
      <c r="S706" s="342" t="n">
        <v>-1.08546066850401</v>
      </c>
      <c r="T706" s="342" t="n">
        <v>-1.10832829027485</v>
      </c>
      <c r="U706" s="342" t="n">
        <v>-1.13761207880591</v>
      </c>
      <c r="V706" s="342" t="n">
        <v>-1.16642907108934</v>
      </c>
      <c r="W706" s="342" t="n">
        <v>-1.21528775165092</v>
      </c>
      <c r="X706" s="342" t="n">
        <v>-1.24491999353201</v>
      </c>
      <c r="Y706" s="342" t="n">
        <v>-1.26289749270758</v>
      </c>
      <c r="Z706" s="342" t="n">
        <v>-1.27689342323395</v>
      </c>
      <c r="AA706" s="342" t="n">
        <v>-1.28956351033564</v>
      </c>
      <c r="AB706" s="342" t="n">
        <v>-1.30323113859396</v>
      </c>
    </row>
    <row r="707" customFormat="false" ht="15" hidden="false" customHeight="false" outlineLevel="0" collapsed="false">
      <c r="A707" s="62" t="s">
        <v>366</v>
      </c>
      <c r="B707" s="62" t="s">
        <v>857</v>
      </c>
      <c r="C707" s="62" t="s">
        <v>858</v>
      </c>
      <c r="D707" s="62" t="s">
        <v>477</v>
      </c>
      <c r="E707" s="342" t="n">
        <v>-10.3980587622136</v>
      </c>
      <c r="F707" s="342" t="n">
        <v>-10.5221932132979</v>
      </c>
      <c r="G707" s="342" t="n">
        <v>-10.5166569115295</v>
      </c>
      <c r="H707" s="342" t="n">
        <v>-10.5265156631032</v>
      </c>
      <c r="I707" s="342" t="n">
        <v>-10.5541430801522</v>
      </c>
      <c r="J707" s="342" t="n">
        <v>-10.5951179597332</v>
      </c>
      <c r="K707" s="342" t="n">
        <v>-10.6733155187302</v>
      </c>
      <c r="L707" s="342" t="n">
        <v>-10.8171831048273</v>
      </c>
      <c r="M707" s="342" t="n">
        <v>-11.0972819946938</v>
      </c>
      <c r="N707" s="342" t="n">
        <v>-11.6602132398846</v>
      </c>
      <c r="O707" s="342" t="n">
        <v>-12.2537884254293</v>
      </c>
      <c r="P707" s="342" t="n">
        <v>-12.8533555688525</v>
      </c>
      <c r="Q707" s="342" t="n">
        <v>-13.5278474460116</v>
      </c>
      <c r="R707" s="342" t="n">
        <v>-13.911601727596</v>
      </c>
      <c r="S707" s="342" t="n">
        <v>-14.1926019066793</v>
      </c>
      <c r="T707" s="342" t="n">
        <v>-14.4916003520061</v>
      </c>
      <c r="U707" s="342" t="n">
        <v>-14.874491381594</v>
      </c>
      <c r="V707" s="342" t="n">
        <v>-15.2512789626588</v>
      </c>
      <c r="W707" s="342" t="n">
        <v>-15.8901153784008</v>
      </c>
      <c r="X707" s="342" t="n">
        <v>-16.277562500921</v>
      </c>
      <c r="Y707" s="342" t="n">
        <v>-16.5126216757765</v>
      </c>
      <c r="Z707" s="342" t="n">
        <v>-16.6956210934781</v>
      </c>
      <c r="AA707" s="342" t="n">
        <v>-16.8612848596329</v>
      </c>
      <c r="AB707" s="342" t="n">
        <v>-17.0399916635801</v>
      </c>
    </row>
    <row r="708" customFormat="false" ht="15" hidden="false" customHeight="false" outlineLevel="0" collapsed="false">
      <c r="A708" s="62" t="s">
        <v>366</v>
      </c>
      <c r="B708" s="62" t="s">
        <v>863</v>
      </c>
      <c r="C708" s="62" t="s">
        <v>865</v>
      </c>
      <c r="D708" s="62" t="s">
        <v>864</v>
      </c>
      <c r="E708" s="342" t="n">
        <v>-1.58418962380286</v>
      </c>
      <c r="F708" s="342" t="n">
        <v>-1.60310204907967</v>
      </c>
      <c r="G708" s="342" t="n">
        <v>-1.6022585693479</v>
      </c>
      <c r="H708" s="342" t="n">
        <v>-1.60376059316829</v>
      </c>
      <c r="I708" s="342" t="n">
        <v>-1.60796975070648</v>
      </c>
      <c r="J708" s="342" t="n">
        <v>-1.61421245240236</v>
      </c>
      <c r="K708" s="342" t="n">
        <v>-1.62612619172646</v>
      </c>
      <c r="L708" s="342" t="n">
        <v>-1.64804504622697</v>
      </c>
      <c r="M708" s="342" t="n">
        <v>-1.69071933429482</v>
      </c>
      <c r="N708" s="342" t="n">
        <v>-1.77648436582036</v>
      </c>
      <c r="O708" s="342" t="n">
        <v>-1.86691813537204</v>
      </c>
      <c r="P708" s="342" t="n">
        <v>-1.9582648058521</v>
      </c>
      <c r="Q708" s="342" t="n">
        <v>-2.06102658644692</v>
      </c>
      <c r="R708" s="342" t="n">
        <v>-2.11949322573782</v>
      </c>
      <c r="S708" s="342" t="n">
        <v>-2.16230482915058</v>
      </c>
      <c r="T708" s="342" t="n">
        <v>-2.20785854696003</v>
      </c>
      <c r="U708" s="342" t="n">
        <v>-2.26619366604251</v>
      </c>
      <c r="V708" s="342" t="n">
        <v>-2.32359889811042</v>
      </c>
      <c r="W708" s="342" t="n">
        <v>-2.42092841357764</v>
      </c>
      <c r="X708" s="342" t="n">
        <v>-2.47995767329863</v>
      </c>
      <c r="Y708" s="342" t="n">
        <v>-2.51576996425613</v>
      </c>
      <c r="Z708" s="342" t="n">
        <v>-2.54365072405125</v>
      </c>
      <c r="AA708" s="342" t="n">
        <v>-2.56889032169002</v>
      </c>
      <c r="AB708" s="342" t="n">
        <v>-2.59611708304908</v>
      </c>
    </row>
    <row r="709" customFormat="false" ht="15" hidden="false" customHeight="false" outlineLevel="0" collapsed="false">
      <c r="A709" s="62" t="s">
        <v>366</v>
      </c>
      <c r="B709" s="62" t="s">
        <v>868</v>
      </c>
      <c r="C709" s="62" t="s">
        <v>869</v>
      </c>
      <c r="D709" s="62" t="s">
        <v>420</v>
      </c>
      <c r="E709" s="342" t="n">
        <v>-10.1906767072217</v>
      </c>
      <c r="F709" s="342" t="n">
        <v>-10.312335382957</v>
      </c>
      <c r="G709" s="342" t="n">
        <v>-10.3069094988794</v>
      </c>
      <c r="H709" s="342" t="n">
        <v>-10.3165716245052</v>
      </c>
      <c r="I709" s="342" t="n">
        <v>-10.3436480319232</v>
      </c>
      <c r="J709" s="342" t="n">
        <v>-10.3838056960099</v>
      </c>
      <c r="K709" s="342" t="n">
        <v>-10.4604436590428</v>
      </c>
      <c r="L709" s="342" t="n">
        <v>-10.6014419061283</v>
      </c>
      <c r="M709" s="342" t="n">
        <v>-10.875954418315</v>
      </c>
      <c r="N709" s="342" t="n">
        <v>-11.4276583910777</v>
      </c>
      <c r="O709" s="342" t="n">
        <v>-12.0093951321026</v>
      </c>
      <c r="P709" s="342" t="n">
        <v>-12.5970043255708</v>
      </c>
      <c r="Q709" s="342" t="n">
        <v>-13.2580439310357</v>
      </c>
      <c r="R709" s="342" t="n">
        <v>-13.6341445001967</v>
      </c>
      <c r="S709" s="342" t="n">
        <v>-13.9095403260133</v>
      </c>
      <c r="T709" s="342" t="n">
        <v>-14.2025754551627</v>
      </c>
      <c r="U709" s="342" t="n">
        <v>-14.5778299892883</v>
      </c>
      <c r="V709" s="342" t="n">
        <v>-14.9471028039295</v>
      </c>
      <c r="W709" s="342" t="n">
        <v>-15.5731980713736</v>
      </c>
      <c r="X709" s="342" t="n">
        <v>-15.9529178303247</v>
      </c>
      <c r="Y709" s="342" t="n">
        <v>-16.1832889133121</v>
      </c>
      <c r="Z709" s="342" t="n">
        <v>-16.3626385348187</v>
      </c>
      <c r="AA709" s="342" t="n">
        <v>-16.5249982522998</v>
      </c>
      <c r="AB709" s="342" t="n">
        <v>-16.7001408732499</v>
      </c>
    </row>
    <row r="710" customFormat="false" ht="15" hidden="false" customHeight="false" outlineLevel="0" collapsed="false">
      <c r="A710" s="62" t="s">
        <v>366</v>
      </c>
      <c r="B710" s="62" t="s">
        <v>870</v>
      </c>
      <c r="C710" s="62" t="s">
        <v>872</v>
      </c>
      <c r="D710" s="62" t="s">
        <v>871</v>
      </c>
      <c r="E710" s="342" t="n">
        <v>-0.472884040408905</v>
      </c>
      <c r="F710" s="342" t="n">
        <v>-0.478529440394143</v>
      </c>
      <c r="G710" s="342" t="n">
        <v>-0.478277659863851</v>
      </c>
      <c r="H710" s="342" t="n">
        <v>-0.478726017233643</v>
      </c>
      <c r="I710" s="342" t="n">
        <v>-0.479982459892695</v>
      </c>
      <c r="J710" s="342" t="n">
        <v>-0.481845919895626</v>
      </c>
      <c r="K710" s="342" t="n">
        <v>-0.485402196936779</v>
      </c>
      <c r="L710" s="342" t="n">
        <v>-0.491945022569264</v>
      </c>
      <c r="M710" s="342" t="n">
        <v>-0.504683390161051</v>
      </c>
      <c r="N710" s="342" t="n">
        <v>-0.53028443818221</v>
      </c>
      <c r="O710" s="342" t="n">
        <v>-0.557279114635364</v>
      </c>
      <c r="P710" s="342" t="n">
        <v>-0.584546293996645</v>
      </c>
      <c r="Q710" s="342" t="n">
        <v>-0.615220908498059</v>
      </c>
      <c r="R710" s="342" t="n">
        <v>-0.632673327199452</v>
      </c>
      <c r="S710" s="342" t="n">
        <v>-0.645452683719673</v>
      </c>
      <c r="T710" s="342" t="n">
        <v>-0.659050567337714</v>
      </c>
      <c r="U710" s="342" t="n">
        <v>-0.676463726971493</v>
      </c>
      <c r="V710" s="342" t="n">
        <v>-0.693599313313563</v>
      </c>
      <c r="W710" s="342" t="n">
        <v>-0.722652384886332</v>
      </c>
      <c r="X710" s="342" t="n">
        <v>-0.740272747006997</v>
      </c>
      <c r="Y710" s="342" t="n">
        <v>-0.750962793570761</v>
      </c>
      <c r="Z710" s="342" t="n">
        <v>-0.759285260871069</v>
      </c>
      <c r="AA710" s="342" t="n">
        <v>-0.766819335536364</v>
      </c>
      <c r="AB710" s="342" t="n">
        <v>-0.774946582884325</v>
      </c>
    </row>
    <row r="711" customFormat="false" ht="15" hidden="false" customHeight="false" outlineLevel="0" collapsed="false">
      <c r="A711" s="62" t="s">
        <v>366</v>
      </c>
      <c r="B711" s="62" t="s">
        <v>875</v>
      </c>
      <c r="C711" s="62" t="s">
        <v>877</v>
      </c>
      <c r="D711" s="62" t="s">
        <v>876</v>
      </c>
      <c r="E711" s="342" t="n">
        <v>-7.23095377385495</v>
      </c>
      <c r="F711" s="342" t="n">
        <v>-7.31727858678979</v>
      </c>
      <c r="G711" s="342" t="n">
        <v>-7.31342856602334</v>
      </c>
      <c r="H711" s="342" t="n">
        <v>-7.3202844781246</v>
      </c>
      <c r="I711" s="342" t="n">
        <v>-7.33949696577644</v>
      </c>
      <c r="J711" s="342" t="n">
        <v>-7.36799146334707</v>
      </c>
      <c r="K711" s="342" t="n">
        <v>-7.42237112663484</v>
      </c>
      <c r="L711" s="342" t="n">
        <v>-7.52241863438744</v>
      </c>
      <c r="M711" s="342" t="n">
        <v>-7.71720327362149</v>
      </c>
      <c r="N711" s="342" t="n">
        <v>-8.10867344174805</v>
      </c>
      <c r="O711" s="342" t="n">
        <v>-8.52145382952375</v>
      </c>
      <c r="P711" s="342" t="n">
        <v>-8.9384011076225</v>
      </c>
      <c r="Q711" s="342" t="n">
        <v>-9.40745208108895</v>
      </c>
      <c r="R711" s="342" t="n">
        <v>-9.67432011233528</v>
      </c>
      <c r="S711" s="342" t="n">
        <v>-9.86973152054738</v>
      </c>
      <c r="T711" s="342" t="n">
        <v>-10.0776591718576</v>
      </c>
      <c r="U711" s="342" t="n">
        <v>-10.3439268857346</v>
      </c>
      <c r="V711" s="342" t="n">
        <v>-10.6059501771535</v>
      </c>
      <c r="W711" s="342" t="n">
        <v>-11.0502058499598</v>
      </c>
      <c r="X711" s="342" t="n">
        <v>-11.3196419338313</v>
      </c>
      <c r="Y711" s="342" t="n">
        <v>-11.4831053327569</v>
      </c>
      <c r="Z711" s="342" t="n">
        <v>-11.6103656570447</v>
      </c>
      <c r="AA711" s="342" t="n">
        <v>-11.7255705296524</v>
      </c>
      <c r="AB711" s="342" t="n">
        <v>-11.8498457110076</v>
      </c>
    </row>
    <row r="712" customFormat="false" ht="15" hidden="false" customHeight="false" outlineLevel="0" collapsed="false">
      <c r="A712" s="62" t="s">
        <v>366</v>
      </c>
      <c r="B712" s="62" t="s">
        <v>878</v>
      </c>
      <c r="C712" s="62" t="s">
        <v>879</v>
      </c>
      <c r="D712" s="62" t="s">
        <v>409</v>
      </c>
      <c r="E712" s="342" t="n">
        <v>-2.28529016659776</v>
      </c>
      <c r="F712" s="342" t="n">
        <v>-2.31257249370192</v>
      </c>
      <c r="G712" s="342" t="n">
        <v>-2.31135572273727</v>
      </c>
      <c r="H712" s="342" t="n">
        <v>-2.31352248372041</v>
      </c>
      <c r="I712" s="342" t="n">
        <v>-2.31959445022439</v>
      </c>
      <c r="J712" s="342" t="n">
        <v>-2.32859992822035</v>
      </c>
      <c r="K712" s="342" t="n">
        <v>-2.34578622392366</v>
      </c>
      <c r="L712" s="342" t="n">
        <v>-2.37740550857271</v>
      </c>
      <c r="M712" s="342" t="n">
        <v>-2.438965772207</v>
      </c>
      <c r="N712" s="342" t="n">
        <v>-2.56268706177888</v>
      </c>
      <c r="O712" s="342" t="n">
        <v>-2.69314329074262</v>
      </c>
      <c r="P712" s="342" t="n">
        <v>-2.82491643498177</v>
      </c>
      <c r="Q712" s="342" t="n">
        <v>-2.97315657187377</v>
      </c>
      <c r="R712" s="342" t="n">
        <v>-3.05749826546772</v>
      </c>
      <c r="S712" s="342" t="n">
        <v>-3.11925661486318</v>
      </c>
      <c r="T712" s="342" t="n">
        <v>-3.18497063154257</v>
      </c>
      <c r="U712" s="342" t="n">
        <v>-3.26912259921326</v>
      </c>
      <c r="V712" s="342" t="n">
        <v>-3.35193314814309</v>
      </c>
      <c r="W712" s="342" t="n">
        <v>-3.49233691122483</v>
      </c>
      <c r="X712" s="342" t="n">
        <v>-3.57749021910858</v>
      </c>
      <c r="Y712" s="342" t="n">
        <v>-3.62915163333503</v>
      </c>
      <c r="Z712" s="342" t="n">
        <v>-3.66937133004287</v>
      </c>
      <c r="AA712" s="342" t="n">
        <v>-3.70578098923146</v>
      </c>
      <c r="AB712" s="342" t="n">
        <v>-3.74505725330191</v>
      </c>
    </row>
    <row r="713" customFormat="false" ht="15" hidden="false" customHeight="false" outlineLevel="0" collapsed="false">
      <c r="A713" s="62" t="s">
        <v>366</v>
      </c>
      <c r="B713" s="62" t="s">
        <v>882</v>
      </c>
      <c r="C713" s="62" t="s">
        <v>883</v>
      </c>
      <c r="D713" s="62" t="s">
        <v>876</v>
      </c>
      <c r="E713" s="342" t="n">
        <v>-5.40718199661293</v>
      </c>
      <c r="F713" s="342" t="n">
        <v>-5.47173419663528</v>
      </c>
      <c r="G713" s="342" t="n">
        <v>-5.46885521778602</v>
      </c>
      <c r="H713" s="342" t="n">
        <v>-5.47398195011535</v>
      </c>
      <c r="I713" s="342" t="n">
        <v>-5.48834871563344</v>
      </c>
      <c r="J713" s="342" t="n">
        <v>-5.50965640741036</v>
      </c>
      <c r="K713" s="342" t="n">
        <v>-5.5503205777961</v>
      </c>
      <c r="L713" s="342" t="n">
        <v>-5.62513437133492</v>
      </c>
      <c r="M713" s="342" t="n">
        <v>-5.77079095100928</v>
      </c>
      <c r="N713" s="342" t="n">
        <v>-6.0635255627224</v>
      </c>
      <c r="O713" s="342" t="n">
        <v>-6.37219558760983</v>
      </c>
      <c r="P713" s="342" t="n">
        <v>-6.68398154091297</v>
      </c>
      <c r="Q713" s="342" t="n">
        <v>-7.03472973520954</v>
      </c>
      <c r="R713" s="342" t="n">
        <v>-7.23428902699261</v>
      </c>
      <c r="S713" s="342" t="n">
        <v>-7.38041429365353</v>
      </c>
      <c r="T713" s="342" t="n">
        <v>-7.53589899012991</v>
      </c>
      <c r="U713" s="342" t="n">
        <v>-7.73500937498135</v>
      </c>
      <c r="V713" s="342" t="n">
        <v>-7.93094585422925</v>
      </c>
      <c r="W713" s="342" t="n">
        <v>-8.2631525521308</v>
      </c>
      <c r="X713" s="342" t="n">
        <v>-8.46463218918997</v>
      </c>
      <c r="Y713" s="342" t="n">
        <v>-8.58686728782548</v>
      </c>
      <c r="Z713" s="342" t="n">
        <v>-8.68203035426077</v>
      </c>
      <c r="AA713" s="342" t="n">
        <v>-8.76817856272239</v>
      </c>
      <c r="AB713" s="342" t="n">
        <v>-8.86110939097347</v>
      </c>
    </row>
    <row r="714" customFormat="false" ht="15" hidden="false" customHeight="false" outlineLevel="0" collapsed="false">
      <c r="A714" s="62" t="s">
        <v>366</v>
      </c>
      <c r="B714" s="62" t="s">
        <v>888</v>
      </c>
      <c r="C714" s="62" t="s">
        <v>889</v>
      </c>
      <c r="D714" s="62" t="s">
        <v>446</v>
      </c>
      <c r="E714" s="342" t="n">
        <v>-6.58560511553123</v>
      </c>
      <c r="F714" s="342" t="n">
        <v>-6.66422560564092</v>
      </c>
      <c r="G714" s="342" t="n">
        <v>-6.66071919179188</v>
      </c>
      <c r="H714" s="342" t="n">
        <v>-6.66696322697973</v>
      </c>
      <c r="I714" s="342" t="n">
        <v>-6.68446103721598</v>
      </c>
      <c r="J714" s="342" t="n">
        <v>-6.71041245591321</v>
      </c>
      <c r="K714" s="342" t="n">
        <v>-6.7599388392824</v>
      </c>
      <c r="L714" s="342" t="n">
        <v>-6.85105730020162</v>
      </c>
      <c r="M714" s="342" t="n">
        <v>-7.02845778659455</v>
      </c>
      <c r="N714" s="342" t="n">
        <v>-7.38498999830826</v>
      </c>
      <c r="O714" s="342" t="n">
        <v>-7.76093053372638</v>
      </c>
      <c r="P714" s="342" t="n">
        <v>-8.14066607255421</v>
      </c>
      <c r="Q714" s="342" t="n">
        <v>-8.56785515257218</v>
      </c>
      <c r="R714" s="342" t="n">
        <v>-8.81090572746343</v>
      </c>
      <c r="S714" s="342" t="n">
        <v>-8.98887704491368</v>
      </c>
      <c r="T714" s="342" t="n">
        <v>-9.17824755493963</v>
      </c>
      <c r="U714" s="342" t="n">
        <v>-9.42075138962735</v>
      </c>
      <c r="V714" s="342" t="n">
        <v>-9.65938960836355</v>
      </c>
      <c r="W714" s="342" t="n">
        <v>-10.0639963204151</v>
      </c>
      <c r="X714" s="342" t="n">
        <v>-10.3093857541948</v>
      </c>
      <c r="Y714" s="342" t="n">
        <v>-10.4582603604824</v>
      </c>
      <c r="Z714" s="342" t="n">
        <v>-10.5741629466204</v>
      </c>
      <c r="AA714" s="342" t="n">
        <v>-10.6790860068566</v>
      </c>
      <c r="AB714" s="342" t="n">
        <v>-10.7922698683031</v>
      </c>
    </row>
    <row r="715" customFormat="false" ht="15" hidden="false" customHeight="false" outlineLevel="0" collapsed="false">
      <c r="A715" s="62" t="s">
        <v>366</v>
      </c>
      <c r="B715" s="62" t="s">
        <v>890</v>
      </c>
      <c r="C715" s="62" t="s">
        <v>891</v>
      </c>
      <c r="D715" s="62" t="s">
        <v>562</v>
      </c>
      <c r="E715" s="342" t="n">
        <v>-1.30137422505693</v>
      </c>
      <c r="F715" s="342" t="n">
        <v>-1.31691033413046</v>
      </c>
      <c r="G715" s="342" t="n">
        <v>-1.31621743552426</v>
      </c>
      <c r="H715" s="342" t="n">
        <v>-1.31745131248944</v>
      </c>
      <c r="I715" s="342" t="n">
        <v>-1.32090903563514</v>
      </c>
      <c r="J715" s="342" t="n">
        <v>-1.3260372671042</v>
      </c>
      <c r="K715" s="342" t="n">
        <v>-1.33582412156119</v>
      </c>
      <c r="L715" s="342" t="n">
        <v>-1.35382994097898</v>
      </c>
      <c r="M715" s="342" t="n">
        <v>-1.38888585709516</v>
      </c>
      <c r="N715" s="342" t="n">
        <v>-1.45933979755881</v>
      </c>
      <c r="O715" s="342" t="n">
        <v>-1.53362899564532</v>
      </c>
      <c r="P715" s="342" t="n">
        <v>-1.60866812020552</v>
      </c>
      <c r="Q715" s="342" t="n">
        <v>-1.69308448714652</v>
      </c>
      <c r="R715" s="342" t="n">
        <v>-1.74111344545785</v>
      </c>
      <c r="S715" s="342" t="n">
        <v>-1.77628216287502</v>
      </c>
      <c r="T715" s="342" t="n">
        <v>-1.81370346227125</v>
      </c>
      <c r="U715" s="342" t="n">
        <v>-1.86162437984886</v>
      </c>
      <c r="V715" s="342" t="n">
        <v>-1.90878141728562</v>
      </c>
      <c r="W715" s="342" t="n">
        <v>-1.98873530718819</v>
      </c>
      <c r="X715" s="342" t="n">
        <v>-2.03722644484674</v>
      </c>
      <c r="Y715" s="342" t="n">
        <v>-2.06664539299038</v>
      </c>
      <c r="Z715" s="342" t="n">
        <v>-2.08954877628945</v>
      </c>
      <c r="AA715" s="342" t="n">
        <v>-2.11028250748196</v>
      </c>
      <c r="AB715" s="342" t="n">
        <v>-2.13264864656789</v>
      </c>
    </row>
    <row r="716" customFormat="false" ht="15" hidden="false" customHeight="false" outlineLevel="0" collapsed="false">
      <c r="A716" s="62" t="s">
        <v>366</v>
      </c>
      <c r="B716" s="62" t="s">
        <v>892</v>
      </c>
      <c r="C716" s="62" t="s">
        <v>894</v>
      </c>
      <c r="D716" s="62" t="s">
        <v>893</v>
      </c>
      <c r="E716" s="342" t="n">
        <v>-7.59879098232938</v>
      </c>
      <c r="F716" s="342" t="n">
        <v>-7.68950712166529</v>
      </c>
      <c r="G716" s="342" t="n">
        <v>-7.68546125109319</v>
      </c>
      <c r="H716" s="342" t="n">
        <v>-7.69266592210617</v>
      </c>
      <c r="I716" s="342" t="n">
        <v>-7.71285574525851</v>
      </c>
      <c r="J716" s="342" t="n">
        <v>-7.74279975236427</v>
      </c>
      <c r="K716" s="342" t="n">
        <v>-7.79994569851971</v>
      </c>
      <c r="L716" s="342" t="n">
        <v>-7.9050826034829</v>
      </c>
      <c r="M716" s="342" t="n">
        <v>-8.10977589933271</v>
      </c>
      <c r="N716" s="342" t="n">
        <v>-8.52116007857705</v>
      </c>
      <c r="O716" s="342" t="n">
        <v>-8.95493852418869</v>
      </c>
      <c r="P716" s="342" t="n">
        <v>-9.39309582902159</v>
      </c>
      <c r="Q716" s="342" t="n">
        <v>-9.88600733404557</v>
      </c>
      <c r="R716" s="342" t="n">
        <v>-10.1664508900034</v>
      </c>
      <c r="S716" s="342" t="n">
        <v>-10.371802838447</v>
      </c>
      <c r="T716" s="342" t="n">
        <v>-10.5903077288344</v>
      </c>
      <c r="U716" s="342" t="n">
        <v>-10.8701204293955</v>
      </c>
      <c r="V716" s="342" t="n">
        <v>-11.1454727945555</v>
      </c>
      <c r="W716" s="342" t="n">
        <v>-11.6123276668097</v>
      </c>
      <c r="X716" s="342" t="n">
        <v>-11.895469911729</v>
      </c>
      <c r="Y716" s="342" t="n">
        <v>-12.0672486618834</v>
      </c>
      <c r="Z716" s="342" t="n">
        <v>-12.2009826940525</v>
      </c>
      <c r="AA716" s="342" t="n">
        <v>-12.3220480160654</v>
      </c>
      <c r="AB716" s="342" t="n">
        <v>-12.452645051663</v>
      </c>
    </row>
    <row r="717" customFormat="false" ht="15" hidden="false" customHeight="false" outlineLevel="0" collapsed="false">
      <c r="A717" s="62" t="s">
        <v>366</v>
      </c>
      <c r="B717" s="62" t="s">
        <v>899</v>
      </c>
      <c r="C717" s="62" t="s">
        <v>900</v>
      </c>
      <c r="D717" s="62" t="s">
        <v>472</v>
      </c>
      <c r="E717" s="342" t="n">
        <v>-5.92000502350178</v>
      </c>
      <c r="F717" s="342" t="n">
        <v>-5.99067942444663</v>
      </c>
      <c r="G717" s="342" t="n">
        <v>-5.98752740010921</v>
      </c>
      <c r="H717" s="342" t="n">
        <v>-5.99314035731368</v>
      </c>
      <c r="I717" s="342" t="n">
        <v>-6.00886968251336</v>
      </c>
      <c r="J717" s="342" t="n">
        <v>-6.03219821897424</v>
      </c>
      <c r="K717" s="342" t="n">
        <v>-6.07671902354693</v>
      </c>
      <c r="L717" s="342" t="n">
        <v>-6.15862823870825</v>
      </c>
      <c r="M717" s="342" t="n">
        <v>-6.31809904696261</v>
      </c>
      <c r="N717" s="342" t="n">
        <v>-6.63859692792538</v>
      </c>
      <c r="O717" s="342" t="n">
        <v>-6.97654155399543</v>
      </c>
      <c r="P717" s="342" t="n">
        <v>-7.31789762652417</v>
      </c>
      <c r="Q717" s="342" t="n">
        <v>-7.70191116139696</v>
      </c>
      <c r="R717" s="342" t="n">
        <v>-7.92039687365563</v>
      </c>
      <c r="S717" s="342" t="n">
        <v>-8.08038081968057</v>
      </c>
      <c r="T717" s="342" t="n">
        <v>-8.25061185403348</v>
      </c>
      <c r="U717" s="342" t="n">
        <v>-8.46860608453844</v>
      </c>
      <c r="V717" s="342" t="n">
        <v>-8.68312539277726</v>
      </c>
      <c r="W717" s="342" t="n">
        <v>-9.04683893555241</v>
      </c>
      <c r="X717" s="342" t="n">
        <v>-9.26742712072369</v>
      </c>
      <c r="Y717" s="342" t="n">
        <v>-9.40125512918053</v>
      </c>
      <c r="Z717" s="342" t="n">
        <v>-9.50544356443232</v>
      </c>
      <c r="AA717" s="342" t="n">
        <v>-9.59976216276653</v>
      </c>
      <c r="AB717" s="342" t="n">
        <v>-9.70150665193468</v>
      </c>
    </row>
    <row r="718" customFormat="false" ht="15" hidden="false" customHeight="false" outlineLevel="0" collapsed="false">
      <c r="A718" s="62" t="s">
        <v>366</v>
      </c>
      <c r="B718" s="62" t="s">
        <v>901</v>
      </c>
      <c r="C718" s="62" t="s">
        <v>902</v>
      </c>
      <c r="D718" s="62" t="s">
        <v>409</v>
      </c>
      <c r="E718" s="342" t="n">
        <v>-2.87234442452534</v>
      </c>
      <c r="F718" s="342" t="n">
        <v>-2.90663514230425</v>
      </c>
      <c r="G718" s="342" t="n">
        <v>-2.9051058024649</v>
      </c>
      <c r="H718" s="342" t="n">
        <v>-2.90782916946668</v>
      </c>
      <c r="I718" s="342" t="n">
        <v>-2.91546092642626</v>
      </c>
      <c r="J718" s="342" t="n">
        <v>-2.92677976675996</v>
      </c>
      <c r="K718" s="342" t="n">
        <v>-2.94838094518499</v>
      </c>
      <c r="L718" s="342" t="n">
        <v>-2.98812271509091</v>
      </c>
      <c r="M718" s="342" t="n">
        <v>-3.06549681952925</v>
      </c>
      <c r="N718" s="342" t="n">
        <v>-3.22100011687461</v>
      </c>
      <c r="O718" s="342" t="n">
        <v>-3.38496845113059</v>
      </c>
      <c r="P718" s="342" t="n">
        <v>-3.55059199499809</v>
      </c>
      <c r="Q718" s="342" t="n">
        <v>-3.73691263686499</v>
      </c>
      <c r="R718" s="342" t="n">
        <v>-3.84292035391139</v>
      </c>
      <c r="S718" s="342" t="n">
        <v>-3.92054342915441</v>
      </c>
      <c r="T718" s="342" t="n">
        <v>-4.00313831893299</v>
      </c>
      <c r="U718" s="342" t="n">
        <v>-4.10890757252041</v>
      </c>
      <c r="V718" s="342" t="n">
        <v>-4.21299081848501</v>
      </c>
      <c r="W718" s="342" t="n">
        <v>-4.38946204825039</v>
      </c>
      <c r="X718" s="342" t="n">
        <v>-4.49648987023323</v>
      </c>
      <c r="Y718" s="342" t="n">
        <v>-4.56142227019072</v>
      </c>
      <c r="Z718" s="342" t="n">
        <v>-4.61197375957417</v>
      </c>
      <c r="AA718" s="342" t="n">
        <v>-4.6577364741291</v>
      </c>
      <c r="AB718" s="342" t="n">
        <v>-4.70710217821687</v>
      </c>
    </row>
    <row r="719" customFormat="false" ht="15" hidden="false" customHeight="false" outlineLevel="0" collapsed="false">
      <c r="A719" s="62" t="s">
        <v>366</v>
      </c>
      <c r="B719" s="62" t="s">
        <v>903</v>
      </c>
      <c r="C719" s="62" t="s">
        <v>904</v>
      </c>
      <c r="D719" s="62" t="s">
        <v>812</v>
      </c>
      <c r="E719" s="342" t="n">
        <v>-6.43447532378326</v>
      </c>
      <c r="F719" s="342" t="n">
        <v>-6.51129159118463</v>
      </c>
      <c r="G719" s="342" t="n">
        <v>-6.50786564429124</v>
      </c>
      <c r="H719" s="342" t="n">
        <v>-6.51396638820653</v>
      </c>
      <c r="I719" s="342" t="n">
        <v>-6.53106264985755</v>
      </c>
      <c r="J719" s="342" t="n">
        <v>-6.55641852229374</v>
      </c>
      <c r="K719" s="342" t="n">
        <v>-6.60480834920785</v>
      </c>
      <c r="L719" s="342" t="n">
        <v>-6.69383577767348</v>
      </c>
      <c r="M719" s="342" t="n">
        <v>-6.8671651881221</v>
      </c>
      <c r="N719" s="342" t="n">
        <v>-7.21551551860205</v>
      </c>
      <c r="O719" s="342" t="n">
        <v>-7.58282878077334</v>
      </c>
      <c r="P719" s="342" t="n">
        <v>-7.95384995669973</v>
      </c>
      <c r="Q719" s="342" t="n">
        <v>-8.37123568599023</v>
      </c>
      <c r="R719" s="342" t="n">
        <v>-8.60870861355476</v>
      </c>
      <c r="S719" s="342" t="n">
        <v>-8.78259575534134</v>
      </c>
      <c r="T719" s="342" t="n">
        <v>-8.9676204952761</v>
      </c>
      <c r="U719" s="342" t="n">
        <v>-9.20455922950737</v>
      </c>
      <c r="V719" s="342" t="n">
        <v>-9.43772105789401</v>
      </c>
      <c r="W719" s="342" t="n">
        <v>-9.83304265080174</v>
      </c>
      <c r="X719" s="342" t="n">
        <v>-10.0728007639398</v>
      </c>
      <c r="Y719" s="342" t="n">
        <v>-10.2182589205846</v>
      </c>
      <c r="Z719" s="342" t="n">
        <v>-10.3315017156481</v>
      </c>
      <c r="AA719" s="342" t="n">
        <v>-10.4340169485146</v>
      </c>
      <c r="AB719" s="342" t="n">
        <v>-10.5446034095538</v>
      </c>
    </row>
    <row r="720" customFormat="false" ht="15" hidden="false" customHeight="false" outlineLevel="0" collapsed="false">
      <c r="A720" s="62" t="s">
        <v>366</v>
      </c>
      <c r="B720" s="62" t="s">
        <v>905</v>
      </c>
      <c r="C720" s="62" t="s">
        <v>906</v>
      </c>
      <c r="D720" s="62" t="s">
        <v>743</v>
      </c>
      <c r="E720" s="342" t="n">
        <v>-8.62135435516408</v>
      </c>
      <c r="F720" s="342" t="n">
        <v>-8.72427809458078</v>
      </c>
      <c r="G720" s="342" t="n">
        <v>-8.71968777436295</v>
      </c>
      <c r="H720" s="342" t="n">
        <v>-8.72786197233205</v>
      </c>
      <c r="I720" s="342" t="n">
        <v>-8.75076872423103</v>
      </c>
      <c r="J720" s="342" t="n">
        <v>-8.78474227300644</v>
      </c>
      <c r="K720" s="342" t="n">
        <v>-8.84957830454262</v>
      </c>
      <c r="L720" s="342" t="n">
        <v>-8.96886340076395</v>
      </c>
      <c r="M720" s="342" t="n">
        <v>-9.20110211370544</v>
      </c>
      <c r="N720" s="342" t="n">
        <v>-9.66784594093025</v>
      </c>
      <c r="O720" s="342" t="n">
        <v>-10.1599976134722</v>
      </c>
      <c r="P720" s="342" t="n">
        <v>-10.6571174049038</v>
      </c>
      <c r="Q720" s="342" t="n">
        <v>-11.2163596265192</v>
      </c>
      <c r="R720" s="342" t="n">
        <v>-11.5345422529604</v>
      </c>
      <c r="S720" s="342" t="n">
        <v>-11.7675282528612</v>
      </c>
      <c r="T720" s="342" t="n">
        <v>-12.0154371758395</v>
      </c>
      <c r="U720" s="342" t="n">
        <v>-12.3329040531654</v>
      </c>
      <c r="V720" s="342" t="n">
        <v>-12.645310371236</v>
      </c>
      <c r="W720" s="342" t="n">
        <v>-13.1749895393428</v>
      </c>
      <c r="X720" s="342" t="n">
        <v>-13.496234015213</v>
      </c>
      <c r="Y720" s="342" t="n">
        <v>-13.6911288977295</v>
      </c>
      <c r="Z720" s="342" t="n">
        <v>-13.8428594142493</v>
      </c>
      <c r="AA720" s="342" t="n">
        <v>-13.9802164021731</v>
      </c>
      <c r="AB720" s="342" t="n">
        <v>-14.1283877789407</v>
      </c>
    </row>
    <row r="721" customFormat="false" ht="15" hidden="false" customHeight="false" outlineLevel="0" collapsed="false">
      <c r="A721" s="62" t="s">
        <v>366</v>
      </c>
      <c r="B721" s="62" t="s">
        <v>907</v>
      </c>
      <c r="C721" s="62" t="s">
        <v>908</v>
      </c>
      <c r="D721" s="62" t="s">
        <v>562</v>
      </c>
      <c r="E721" s="342" t="n">
        <v>-0.913872250199058</v>
      </c>
      <c r="F721" s="342" t="n">
        <v>-0.924782270303185</v>
      </c>
      <c r="G721" s="342" t="n">
        <v>-0.924295691733997</v>
      </c>
      <c r="H721" s="342" t="n">
        <v>-0.925162164956631</v>
      </c>
      <c r="I721" s="342" t="n">
        <v>-0.927590303743217</v>
      </c>
      <c r="J721" s="342" t="n">
        <v>-0.931191534151758</v>
      </c>
      <c r="K721" s="342" t="n">
        <v>-0.938064218835976</v>
      </c>
      <c r="L721" s="342" t="n">
        <v>-0.950708559250275</v>
      </c>
      <c r="M721" s="342" t="n">
        <v>-0.975326096870922</v>
      </c>
      <c r="N721" s="342" t="n">
        <v>-1.02480141293851</v>
      </c>
      <c r="O721" s="342" t="n">
        <v>-1.07696998621561</v>
      </c>
      <c r="P721" s="342" t="n">
        <v>-1.12966518510184</v>
      </c>
      <c r="Q721" s="342" t="n">
        <v>-1.18894542419419</v>
      </c>
      <c r="R721" s="342" t="n">
        <v>-1.22267310325959</v>
      </c>
      <c r="S721" s="342" t="n">
        <v>-1.24736985405103</v>
      </c>
      <c r="T721" s="342" t="n">
        <v>-1.27364844972793</v>
      </c>
      <c r="U721" s="342" t="n">
        <v>-1.30730025866578</v>
      </c>
      <c r="V721" s="342" t="n">
        <v>-1.34041564322256</v>
      </c>
      <c r="W721" s="342" t="n">
        <v>-1.39656216884953</v>
      </c>
      <c r="X721" s="342" t="n">
        <v>-1.43061440704012</v>
      </c>
      <c r="Y721" s="342" t="n">
        <v>-1.45127346100082</v>
      </c>
      <c r="Z721" s="342" t="n">
        <v>-1.46735704866506</v>
      </c>
      <c r="AA721" s="342" t="n">
        <v>-1.48191702781257</v>
      </c>
      <c r="AB721" s="342" t="n">
        <v>-1.49762334307621</v>
      </c>
    </row>
    <row r="722" customFormat="false" ht="15" hidden="false" customHeight="false" outlineLevel="0" collapsed="false">
      <c r="A722" s="62" t="s">
        <v>366</v>
      </c>
      <c r="B722" s="62" t="s">
        <v>909</v>
      </c>
      <c r="C722" s="62" t="s">
        <v>911</v>
      </c>
      <c r="D722" s="62" t="s">
        <v>910</v>
      </c>
      <c r="E722" s="342" t="n">
        <v>-10.4921717027454</v>
      </c>
      <c r="F722" s="342" t="n">
        <v>-10.6174296960677</v>
      </c>
      <c r="G722" s="342" t="n">
        <v>-10.6118432851731</v>
      </c>
      <c r="H722" s="342" t="n">
        <v>-10.6217912684123</v>
      </c>
      <c r="I722" s="342" t="n">
        <v>-10.649668741507</v>
      </c>
      <c r="J722" s="342" t="n">
        <v>-10.6910144851592</v>
      </c>
      <c r="K722" s="342" t="n">
        <v>-10.769919811095</v>
      </c>
      <c r="L722" s="342" t="n">
        <v>-10.9150895442452</v>
      </c>
      <c r="M722" s="342" t="n">
        <v>-11.1977236121451</v>
      </c>
      <c r="N722" s="342" t="n">
        <v>-11.7657499540279</v>
      </c>
      <c r="O722" s="342" t="n">
        <v>-12.3646975948949</v>
      </c>
      <c r="P722" s="342" t="n">
        <v>-12.9696914269149</v>
      </c>
      <c r="Q722" s="342" t="n">
        <v>-13.6502881372333</v>
      </c>
      <c r="R722" s="342" t="n">
        <v>-14.0375157829049</v>
      </c>
      <c r="S722" s="342" t="n">
        <v>-14.3210592976</v>
      </c>
      <c r="T722" s="342" t="n">
        <v>-14.622763981038</v>
      </c>
      <c r="U722" s="342" t="n">
        <v>-15.0091205614101</v>
      </c>
      <c r="V722" s="342" t="n">
        <v>-15.3893184508816</v>
      </c>
      <c r="W722" s="342" t="n">
        <v>-16.0339369818222</v>
      </c>
      <c r="X722" s="342" t="n">
        <v>-16.4248908923722</v>
      </c>
      <c r="Y722" s="342" t="n">
        <v>-16.6620775903212</v>
      </c>
      <c r="Z722" s="342" t="n">
        <v>-16.8467333377002</v>
      </c>
      <c r="AA722" s="342" t="n">
        <v>-17.0138965283658</v>
      </c>
      <c r="AB722" s="342" t="n">
        <v>-17.1942208094977</v>
      </c>
    </row>
    <row r="723" customFormat="false" ht="15" hidden="false" customHeight="false" outlineLevel="0" collapsed="false">
      <c r="A723" s="62" t="s">
        <v>366</v>
      </c>
      <c r="B723" s="62" t="s">
        <v>912</v>
      </c>
      <c r="C723" s="62" t="s">
        <v>913</v>
      </c>
      <c r="D723" s="62" t="s">
        <v>477</v>
      </c>
      <c r="E723" s="342" t="n">
        <v>-5.27884215949626</v>
      </c>
      <c r="F723" s="342" t="n">
        <v>-5.34186220860496</v>
      </c>
      <c r="G723" s="342" t="n">
        <v>-5.33905156251698</v>
      </c>
      <c r="H723" s="342" t="n">
        <v>-5.34405661150136</v>
      </c>
      <c r="I723" s="342" t="n">
        <v>-5.35808238085035</v>
      </c>
      <c r="J723" s="342" t="n">
        <v>-5.37888433309535</v>
      </c>
      <c r="K723" s="342" t="n">
        <v>-5.41858333659619</v>
      </c>
      <c r="L723" s="342" t="n">
        <v>-5.49162141959245</v>
      </c>
      <c r="M723" s="342" t="n">
        <v>-5.63382083031595</v>
      </c>
      <c r="N723" s="342" t="n">
        <v>-5.91960736585756</v>
      </c>
      <c r="O723" s="342" t="n">
        <v>-6.22095108644422</v>
      </c>
      <c r="P723" s="342" t="n">
        <v>-6.52533677867103</v>
      </c>
      <c r="Q723" s="342" t="n">
        <v>-6.8677599404177</v>
      </c>
      <c r="R723" s="342" t="n">
        <v>-7.06258267866539</v>
      </c>
      <c r="S723" s="342" t="n">
        <v>-7.20523965205752</v>
      </c>
      <c r="T723" s="342" t="n">
        <v>-7.35703390855382</v>
      </c>
      <c r="U723" s="342" t="n">
        <v>-7.55141839470681</v>
      </c>
      <c r="V723" s="342" t="n">
        <v>-7.74270430812437</v>
      </c>
      <c r="W723" s="342" t="n">
        <v>-8.06702605717003</v>
      </c>
      <c r="X723" s="342" t="n">
        <v>-8.26372356116642</v>
      </c>
      <c r="Y723" s="342" t="n">
        <v>-8.38305740131671</v>
      </c>
      <c r="Z723" s="342" t="n">
        <v>-8.47596176581567</v>
      </c>
      <c r="AA723" s="342" t="n">
        <v>-8.56006524061588</v>
      </c>
      <c r="AB723" s="342" t="n">
        <v>-8.65079034925768</v>
      </c>
    </row>
    <row r="724" customFormat="false" ht="15" hidden="false" customHeight="false" outlineLevel="0" collapsed="false">
      <c r="A724" s="62" t="s">
        <v>366</v>
      </c>
      <c r="B724" s="62" t="s">
        <v>914</v>
      </c>
      <c r="C724" s="62" t="s">
        <v>915</v>
      </c>
      <c r="D724" s="62" t="s">
        <v>461</v>
      </c>
      <c r="E724" s="342" t="n">
        <v>-1.65557852768963</v>
      </c>
      <c r="F724" s="342" t="n">
        <v>-1.6753432103541</v>
      </c>
      <c r="G724" s="342" t="n">
        <v>-1.67446172059336</v>
      </c>
      <c r="H724" s="342" t="n">
        <v>-1.67603143065064</v>
      </c>
      <c r="I724" s="342" t="n">
        <v>-1.68043026696113</v>
      </c>
      <c r="J724" s="342" t="n">
        <v>-1.68695428575735</v>
      </c>
      <c r="K724" s="342" t="n">
        <v>-1.6994048981797</v>
      </c>
      <c r="L724" s="342" t="n">
        <v>-1.72231148986377</v>
      </c>
      <c r="M724" s="342" t="n">
        <v>-1.76690882464493</v>
      </c>
      <c r="N724" s="342" t="n">
        <v>-1.85653871647534</v>
      </c>
      <c r="O724" s="342" t="n">
        <v>-1.95104773534417</v>
      </c>
      <c r="P724" s="342" t="n">
        <v>-2.04651079352258</v>
      </c>
      <c r="Q724" s="342" t="n">
        <v>-2.15390336500752</v>
      </c>
      <c r="R724" s="342" t="n">
        <v>-2.21500470738585</v>
      </c>
      <c r="S724" s="342" t="n">
        <v>-2.25974554540245</v>
      </c>
      <c r="T724" s="342" t="n">
        <v>-2.30735206669799</v>
      </c>
      <c r="U724" s="342" t="n">
        <v>-2.36831596212569</v>
      </c>
      <c r="V724" s="342" t="n">
        <v>-2.42830806670755</v>
      </c>
      <c r="W724" s="342" t="n">
        <v>-2.53002357695762</v>
      </c>
      <c r="X724" s="342" t="n">
        <v>-2.59171289333181</v>
      </c>
      <c r="Y724" s="342" t="n">
        <v>-2.62913900637142</v>
      </c>
      <c r="Z724" s="342" t="n">
        <v>-2.65827616682173</v>
      </c>
      <c r="AA724" s="342" t="n">
        <v>-2.68465314548036</v>
      </c>
      <c r="AB724" s="342" t="n">
        <v>-2.71310683612907</v>
      </c>
    </row>
    <row r="725" customFormat="false" ht="15" hidden="false" customHeight="false" outlineLevel="0" collapsed="false">
      <c r="A725" s="62" t="s">
        <v>366</v>
      </c>
      <c r="B725" s="62" t="s">
        <v>916</v>
      </c>
      <c r="C725" s="62" t="s">
        <v>917</v>
      </c>
      <c r="D725" s="62" t="s">
        <v>743</v>
      </c>
      <c r="E725" s="342" t="n">
        <v>-1.25567004166168</v>
      </c>
      <c r="F725" s="342" t="n">
        <v>-1.27066052353231</v>
      </c>
      <c r="G725" s="342" t="n">
        <v>-1.26999195948289</v>
      </c>
      <c r="H725" s="342" t="n">
        <v>-1.27118250276432</v>
      </c>
      <c r="I725" s="342" t="n">
        <v>-1.27451879088408</v>
      </c>
      <c r="J725" s="342" t="n">
        <v>-1.27946691917678</v>
      </c>
      <c r="K725" s="342" t="n">
        <v>-1.28891005990228</v>
      </c>
      <c r="L725" s="342" t="n">
        <v>-1.30628351604054</v>
      </c>
      <c r="M725" s="342" t="n">
        <v>-1.34010827052126</v>
      </c>
      <c r="N725" s="342" t="n">
        <v>-1.40808787289379</v>
      </c>
      <c r="O725" s="342" t="n">
        <v>-1.47976803887542</v>
      </c>
      <c r="P725" s="342" t="n">
        <v>-1.55217179395874</v>
      </c>
      <c r="Q725" s="342" t="n">
        <v>-1.63362346324248</v>
      </c>
      <c r="R725" s="342" t="n">
        <v>-1.67996564746787</v>
      </c>
      <c r="S725" s="342" t="n">
        <v>-1.71389924167477</v>
      </c>
      <c r="T725" s="342" t="n">
        <v>-1.75000630731905</v>
      </c>
      <c r="U725" s="342" t="n">
        <v>-1.79624424519469</v>
      </c>
      <c r="V725" s="342" t="n">
        <v>-1.84174513035342</v>
      </c>
      <c r="W725" s="342" t="n">
        <v>-1.91889104452011</v>
      </c>
      <c r="X725" s="342" t="n">
        <v>-1.96567917638224</v>
      </c>
      <c r="Y725" s="342" t="n">
        <v>-1.99406493286173</v>
      </c>
      <c r="Z725" s="342" t="n">
        <v>-2.01616395073653</v>
      </c>
      <c r="AA725" s="342" t="n">
        <v>-2.03616951455441</v>
      </c>
      <c r="AB725" s="342" t="n">
        <v>-2.05775015620005</v>
      </c>
    </row>
    <row r="726" customFormat="false" ht="15" hidden="false" customHeight="false" outlineLevel="0" collapsed="false">
      <c r="A726" s="62" t="s">
        <v>366</v>
      </c>
      <c r="B726" s="62" t="s">
        <v>918</v>
      </c>
      <c r="C726" s="62" t="s">
        <v>919</v>
      </c>
      <c r="D726" s="62" t="s">
        <v>461</v>
      </c>
      <c r="E726" s="342" t="n">
        <v>-2.46300515304751</v>
      </c>
      <c r="F726" s="342" t="n">
        <v>-2.49240908311593</v>
      </c>
      <c r="G726" s="342" t="n">
        <v>-2.49109769027846</v>
      </c>
      <c r="H726" s="342" t="n">
        <v>-2.49343294885739</v>
      </c>
      <c r="I726" s="342" t="n">
        <v>-2.49997710023344</v>
      </c>
      <c r="J726" s="342" t="n">
        <v>-2.50968288684816</v>
      </c>
      <c r="K726" s="342" t="n">
        <v>-2.52820567029936</v>
      </c>
      <c r="L726" s="342" t="n">
        <v>-2.56228382027112</v>
      </c>
      <c r="M726" s="342" t="n">
        <v>-2.62863130155396</v>
      </c>
      <c r="N726" s="342" t="n">
        <v>-2.76197374454486</v>
      </c>
      <c r="O726" s="342" t="n">
        <v>-2.90257486771129</v>
      </c>
      <c r="P726" s="342" t="n">
        <v>-3.04459531572182</v>
      </c>
      <c r="Q726" s="342" t="n">
        <v>-3.2043633077213</v>
      </c>
      <c r="R726" s="342" t="n">
        <v>-3.29526381084993</v>
      </c>
      <c r="S726" s="342" t="n">
        <v>-3.36182478198087</v>
      </c>
      <c r="T726" s="342" t="n">
        <v>-3.43264903181771</v>
      </c>
      <c r="U726" s="342" t="n">
        <v>-3.52334505503675</v>
      </c>
      <c r="V726" s="342" t="n">
        <v>-3.6125953444407</v>
      </c>
      <c r="W726" s="342" t="n">
        <v>-3.7639175690895</v>
      </c>
      <c r="X726" s="342" t="n">
        <v>-3.85569280147889</v>
      </c>
      <c r="Y726" s="342" t="n">
        <v>-3.91137165194317</v>
      </c>
      <c r="Z726" s="342" t="n">
        <v>-3.9547190227468</v>
      </c>
      <c r="AA726" s="342" t="n">
        <v>-3.99396006946942</v>
      </c>
      <c r="AB726" s="342" t="n">
        <v>-4.03629064184571</v>
      </c>
    </row>
    <row r="727" customFormat="false" ht="15" hidden="false" customHeight="false" outlineLevel="0" collapsed="false">
      <c r="A727" s="62" t="s">
        <v>366</v>
      </c>
      <c r="B727" s="62" t="s">
        <v>920</v>
      </c>
      <c r="C727" s="62" t="s">
        <v>921</v>
      </c>
      <c r="D727" s="62" t="s">
        <v>752</v>
      </c>
      <c r="E727" s="342" t="n">
        <v>-0.697098031623419</v>
      </c>
      <c r="F727" s="342" t="n">
        <v>-0.70542015053873</v>
      </c>
      <c r="G727" s="342" t="n">
        <v>-0.705048990387257</v>
      </c>
      <c r="H727" s="342" t="n">
        <v>-0.705709932633638</v>
      </c>
      <c r="I727" s="342" t="n">
        <v>-0.707562107013885</v>
      </c>
      <c r="J727" s="342" t="n">
        <v>-0.710309110907121</v>
      </c>
      <c r="K727" s="342" t="n">
        <v>-0.715551566802125</v>
      </c>
      <c r="L727" s="342" t="n">
        <v>-0.725196618188754</v>
      </c>
      <c r="M727" s="342" t="n">
        <v>-0.743974775655545</v>
      </c>
      <c r="N727" s="342" t="n">
        <v>-0.781714345313287</v>
      </c>
      <c r="O727" s="342" t="n">
        <v>-0.821508320604846</v>
      </c>
      <c r="P727" s="342" t="n">
        <v>-0.861704003766907</v>
      </c>
      <c r="Q727" s="342" t="n">
        <v>-0.906922728787216</v>
      </c>
      <c r="R727" s="342" t="n">
        <v>-0.932650065056143</v>
      </c>
      <c r="S727" s="342" t="n">
        <v>-0.951488646007103</v>
      </c>
      <c r="T727" s="342" t="n">
        <v>-0.971533851796209</v>
      </c>
      <c r="U727" s="342" t="n">
        <v>-0.997203314640748</v>
      </c>
      <c r="V727" s="342" t="n">
        <v>-1.02246359515146</v>
      </c>
      <c r="W727" s="342" t="n">
        <v>-1.06529193629928</v>
      </c>
      <c r="X727" s="342" t="n">
        <v>-1.09126684494747</v>
      </c>
      <c r="Y727" s="342" t="n">
        <v>-1.10702548719541</v>
      </c>
      <c r="Z727" s="342" t="n">
        <v>-1.11929398238141</v>
      </c>
      <c r="AA727" s="342" t="n">
        <v>-1.13040027519421</v>
      </c>
      <c r="AB727" s="342" t="n">
        <v>-1.14238098852909</v>
      </c>
    </row>
    <row r="728" customFormat="false" ht="15" hidden="false" customHeight="false" outlineLevel="0" collapsed="false">
      <c r="A728" s="62" t="s">
        <v>366</v>
      </c>
      <c r="B728" s="62" t="s">
        <v>924</v>
      </c>
      <c r="C728" s="62" t="s">
        <v>926</v>
      </c>
      <c r="D728" s="62" t="s">
        <v>925</v>
      </c>
      <c r="E728" s="342" t="n">
        <v>-5.63605483245929</v>
      </c>
      <c r="F728" s="342" t="n">
        <v>-5.70333936978571</v>
      </c>
      <c r="G728" s="342" t="n">
        <v>-5.70033853077824</v>
      </c>
      <c r="H728" s="342" t="n">
        <v>-5.70568226519249</v>
      </c>
      <c r="I728" s="342" t="n">
        <v>-5.72065714088112</v>
      </c>
      <c r="J728" s="342" t="n">
        <v>-5.74286673532109</v>
      </c>
      <c r="K728" s="342" t="n">
        <v>-5.7852521209349</v>
      </c>
      <c r="L728" s="342" t="n">
        <v>-5.86323260002238</v>
      </c>
      <c r="M728" s="342" t="n">
        <v>-6.01505446772859</v>
      </c>
      <c r="N728" s="342" t="n">
        <v>-6.32017982211971</v>
      </c>
      <c r="O728" s="342" t="n">
        <v>-6.64191509688795</v>
      </c>
      <c r="P728" s="342" t="n">
        <v>-6.96689818972778</v>
      </c>
      <c r="Q728" s="342" t="n">
        <v>-7.33249270026577</v>
      </c>
      <c r="R728" s="342" t="n">
        <v>-7.54049885051569</v>
      </c>
      <c r="S728" s="342" t="n">
        <v>-7.69280924358634</v>
      </c>
      <c r="T728" s="342" t="n">
        <v>-7.85487522832629</v>
      </c>
      <c r="U728" s="342" t="n">
        <v>-8.06241347050821</v>
      </c>
      <c r="V728" s="342" t="n">
        <v>-8.26664346339766</v>
      </c>
      <c r="W728" s="342" t="n">
        <v>-8.61291166118649</v>
      </c>
      <c r="X728" s="342" t="n">
        <v>-8.82291944024789</v>
      </c>
      <c r="Y728" s="342" t="n">
        <v>-8.95032845270435</v>
      </c>
      <c r="Z728" s="342" t="n">
        <v>-9.04951953981594</v>
      </c>
      <c r="AA728" s="342" t="n">
        <v>-9.13931419198633</v>
      </c>
      <c r="AB728" s="342" t="n">
        <v>-9.23617855571165</v>
      </c>
    </row>
    <row r="729" customFormat="false" ht="15" hidden="false" customHeight="false" outlineLevel="0" collapsed="false">
      <c r="A729" s="62" t="s">
        <v>366</v>
      </c>
      <c r="B729" s="62" t="s">
        <v>927</v>
      </c>
      <c r="C729" s="62" t="s">
        <v>929</v>
      </c>
      <c r="D729" s="62" t="s">
        <v>928</v>
      </c>
      <c r="E729" s="342" t="n">
        <v>-5.76745091869992</v>
      </c>
      <c r="F729" s="342" t="n">
        <v>-5.83630409315496</v>
      </c>
      <c r="G729" s="342" t="n">
        <v>-5.83323329412887</v>
      </c>
      <c r="H729" s="342" t="n">
        <v>-5.83870160962135</v>
      </c>
      <c r="I729" s="342" t="n">
        <v>-5.85402560186685</v>
      </c>
      <c r="J729" s="342" t="n">
        <v>-5.87675297937904</v>
      </c>
      <c r="K729" s="342" t="n">
        <v>-5.92012651609305</v>
      </c>
      <c r="L729" s="342" t="n">
        <v>-5.9999249919992</v>
      </c>
      <c r="M729" s="342" t="n">
        <v>-6.15528635671446</v>
      </c>
      <c r="N729" s="342" t="n">
        <v>-6.46752524682721</v>
      </c>
      <c r="O729" s="342" t="n">
        <v>-6.79676129246564</v>
      </c>
      <c r="P729" s="342" t="n">
        <v>-7.12932087413727</v>
      </c>
      <c r="Q729" s="342" t="n">
        <v>-7.50343866723083</v>
      </c>
      <c r="R729" s="342" t="n">
        <v>-7.71629416598237</v>
      </c>
      <c r="S729" s="342" t="n">
        <v>-7.87215544529138</v>
      </c>
      <c r="T729" s="342" t="n">
        <v>-8.0379997531209</v>
      </c>
      <c r="U729" s="342" t="n">
        <v>-8.25037643523618</v>
      </c>
      <c r="V729" s="342" t="n">
        <v>-8.45936774123495</v>
      </c>
      <c r="W729" s="342" t="n">
        <v>-8.81370865785486</v>
      </c>
      <c r="X729" s="342" t="n">
        <v>-9.02861245036345</v>
      </c>
      <c r="Y729" s="342" t="n">
        <v>-9.15899181106636</v>
      </c>
      <c r="Z729" s="342" t="n">
        <v>-9.2604953882129</v>
      </c>
      <c r="AA729" s="342" t="n">
        <v>-9.35238346676242</v>
      </c>
      <c r="AB729" s="342" t="n">
        <v>-9.45150607648925</v>
      </c>
    </row>
    <row r="730" customFormat="false" ht="15" hidden="false" customHeight="false" outlineLevel="0" collapsed="false">
      <c r="A730" s="62" t="s">
        <v>366</v>
      </c>
      <c r="B730" s="62" t="s">
        <v>934</v>
      </c>
      <c r="C730" s="62" t="s">
        <v>936</v>
      </c>
      <c r="D730" s="62" t="s">
        <v>935</v>
      </c>
      <c r="E730" s="342" t="n">
        <v>-4.17344856671564</v>
      </c>
      <c r="F730" s="342" t="n">
        <v>-4.22327216925581</v>
      </c>
      <c r="G730" s="342" t="n">
        <v>-4.22105007461213</v>
      </c>
      <c r="H730" s="342" t="n">
        <v>-4.22500706250438</v>
      </c>
      <c r="I730" s="342" t="n">
        <v>-4.23609582500533</v>
      </c>
      <c r="J730" s="342" t="n">
        <v>-4.25254183251203</v>
      </c>
      <c r="K730" s="342" t="n">
        <v>-4.28392783426292</v>
      </c>
      <c r="L730" s="342" t="n">
        <v>-4.34167168671891</v>
      </c>
      <c r="M730" s="342" t="n">
        <v>-4.45409443188551</v>
      </c>
      <c r="N730" s="342" t="n">
        <v>-4.68003704791868</v>
      </c>
      <c r="O730" s="342" t="n">
        <v>-4.91827916252875</v>
      </c>
      <c r="P730" s="342" t="n">
        <v>-5.15892625758679</v>
      </c>
      <c r="Q730" s="342" t="n">
        <v>-5.42964574690342</v>
      </c>
      <c r="R730" s="342" t="n">
        <v>-5.58367245449132</v>
      </c>
      <c r="S730" s="342" t="n">
        <v>-5.69645694835317</v>
      </c>
      <c r="T730" s="342" t="n">
        <v>-5.81646537123631</v>
      </c>
      <c r="U730" s="342" t="n">
        <v>-5.97014559705393</v>
      </c>
      <c r="V730" s="342" t="n">
        <v>-6.121376093641</v>
      </c>
      <c r="W730" s="342" t="n">
        <v>-6.37778461994528</v>
      </c>
      <c r="X730" s="342" t="n">
        <v>-6.53329351589768</v>
      </c>
      <c r="Y730" s="342" t="n">
        <v>-6.62763875848842</v>
      </c>
      <c r="Z730" s="342" t="n">
        <v>-6.70108887787915</v>
      </c>
      <c r="AA730" s="342" t="n">
        <v>-6.76758102061718</v>
      </c>
      <c r="AB730" s="342" t="n">
        <v>-6.83930822199695</v>
      </c>
    </row>
    <row r="731" customFormat="false" ht="15" hidden="false" customHeight="false" outlineLevel="0" collapsed="false">
      <c r="A731" s="62" t="s">
        <v>366</v>
      </c>
      <c r="B731" s="62" t="s">
        <v>937</v>
      </c>
      <c r="C731" s="62" t="s">
        <v>938</v>
      </c>
      <c r="D731" s="62" t="s">
        <v>764</v>
      </c>
      <c r="E731" s="342" t="n">
        <v>-3.28849732468176</v>
      </c>
      <c r="F731" s="342" t="n">
        <v>-3.32775617285976</v>
      </c>
      <c r="G731" s="342" t="n">
        <v>-3.32600525819671</v>
      </c>
      <c r="H731" s="342" t="n">
        <v>-3.32912319385338</v>
      </c>
      <c r="I731" s="342" t="n">
        <v>-3.3378606600604</v>
      </c>
      <c r="J731" s="342" t="n">
        <v>-3.35081940408778</v>
      </c>
      <c r="K731" s="342" t="n">
        <v>-3.37555021869836</v>
      </c>
      <c r="L731" s="342" t="n">
        <v>-3.42104988193437</v>
      </c>
      <c r="M731" s="342" t="n">
        <v>-3.50963415242525</v>
      </c>
      <c r="N731" s="342" t="n">
        <v>-3.68766718110144</v>
      </c>
      <c r="O731" s="342" t="n">
        <v>-3.87539168375136</v>
      </c>
      <c r="P731" s="342" t="n">
        <v>-4.0650112071839</v>
      </c>
      <c r="Q731" s="342" t="n">
        <v>-4.27832647922463</v>
      </c>
      <c r="R731" s="342" t="n">
        <v>-4.3996928762786</v>
      </c>
      <c r="S731" s="342" t="n">
        <v>-4.48856218912656</v>
      </c>
      <c r="T731" s="342" t="n">
        <v>-4.58312364622414</v>
      </c>
      <c r="U731" s="342" t="n">
        <v>-4.70421703059894</v>
      </c>
      <c r="V731" s="342" t="n">
        <v>-4.82338013408203</v>
      </c>
      <c r="W731" s="342" t="n">
        <v>-5.02541898499826</v>
      </c>
      <c r="X731" s="342" t="n">
        <v>-5.14795328250516</v>
      </c>
      <c r="Y731" s="342" t="n">
        <v>-5.22229326127726</v>
      </c>
      <c r="Z731" s="342" t="n">
        <v>-5.28016878490065</v>
      </c>
      <c r="AA731" s="342" t="n">
        <v>-5.33256172326108</v>
      </c>
      <c r="AB731" s="342" t="n">
        <v>-5.38907966186118</v>
      </c>
    </row>
    <row r="732" customFormat="false" ht="15" hidden="false" customHeight="false" outlineLevel="0" collapsed="false">
      <c r="A732" s="62" t="s">
        <v>366</v>
      </c>
      <c r="B732" s="62" t="s">
        <v>939</v>
      </c>
      <c r="C732" s="62" t="s">
        <v>941</v>
      </c>
      <c r="D732" s="62" t="s">
        <v>940</v>
      </c>
      <c r="E732" s="342" t="n">
        <v>-4.00643489222332</v>
      </c>
      <c r="F732" s="342" t="n">
        <v>-4.05426464655771</v>
      </c>
      <c r="G732" s="342" t="n">
        <v>-4.05213147602213</v>
      </c>
      <c r="H732" s="342" t="n">
        <v>-4.05593011259479</v>
      </c>
      <c r="I732" s="342" t="n">
        <v>-4.06657512337788</v>
      </c>
      <c r="J732" s="342" t="n">
        <v>-4.08236299215338</v>
      </c>
      <c r="K732" s="342" t="n">
        <v>-4.11249298430064</v>
      </c>
      <c r="L732" s="342" t="n">
        <v>-4.16792603483256</v>
      </c>
      <c r="M732" s="342" t="n">
        <v>-4.27584983015788</v>
      </c>
      <c r="N732" s="342" t="n">
        <v>-4.49275064157195</v>
      </c>
      <c r="O732" s="342" t="n">
        <v>-4.72145874843189</v>
      </c>
      <c r="P732" s="342" t="n">
        <v>-4.95247559288086</v>
      </c>
      <c r="Q732" s="342" t="n">
        <v>-5.21236139012133</v>
      </c>
      <c r="R732" s="342" t="n">
        <v>-5.36022423442136</v>
      </c>
      <c r="S732" s="342" t="n">
        <v>-5.4684953019298</v>
      </c>
      <c r="T732" s="342" t="n">
        <v>-5.58370121021252</v>
      </c>
      <c r="U732" s="342" t="n">
        <v>-5.73123143830037</v>
      </c>
      <c r="V732" s="342" t="n">
        <v>-5.87640997077993</v>
      </c>
      <c r="W732" s="342" t="n">
        <v>-6.12255750321675</v>
      </c>
      <c r="X732" s="342" t="n">
        <v>-6.27184322145076</v>
      </c>
      <c r="Y732" s="342" t="n">
        <v>-6.36241294233946</v>
      </c>
      <c r="Z732" s="342" t="n">
        <v>-6.4329237241212</v>
      </c>
      <c r="AA732" s="342" t="n">
        <v>-6.4967549745765</v>
      </c>
      <c r="AB732" s="342" t="n">
        <v>-6.56561178633196</v>
      </c>
    </row>
    <row r="733" customFormat="false" ht="15" hidden="false" customHeight="false" outlineLevel="0" collapsed="false">
      <c r="A733" s="62" t="s">
        <v>366</v>
      </c>
      <c r="B733" s="62" t="s">
        <v>942</v>
      </c>
      <c r="C733" s="62" t="s">
        <v>944</v>
      </c>
      <c r="D733" s="62" t="s">
        <v>943</v>
      </c>
      <c r="E733" s="342" t="n">
        <v>-2.35738450210894</v>
      </c>
      <c r="F733" s="342" t="n">
        <v>-2.38552750820806</v>
      </c>
      <c r="G733" s="342" t="n">
        <v>-2.38427235161718</v>
      </c>
      <c r="H733" s="342" t="n">
        <v>-2.38650746768081</v>
      </c>
      <c r="I733" s="342" t="n">
        <v>-2.39277098727364</v>
      </c>
      <c r="J733" s="342" t="n">
        <v>-2.40206056221343</v>
      </c>
      <c r="K733" s="342" t="n">
        <v>-2.41978903614283</v>
      </c>
      <c r="L733" s="342" t="n">
        <v>-2.45240581833046</v>
      </c>
      <c r="M733" s="342" t="n">
        <v>-2.51590813132263</v>
      </c>
      <c r="N733" s="342" t="n">
        <v>-2.643532471934</v>
      </c>
      <c r="O733" s="342" t="n">
        <v>-2.77810421991493</v>
      </c>
      <c r="P733" s="342" t="n">
        <v>-2.91403442806263</v>
      </c>
      <c r="Q733" s="342" t="n">
        <v>-3.06695111514572</v>
      </c>
      <c r="R733" s="342" t="n">
        <v>-3.15395354672579</v>
      </c>
      <c r="S733" s="342" t="n">
        <v>-3.21766019451548</v>
      </c>
      <c r="T733" s="342" t="n">
        <v>-3.28544729952103</v>
      </c>
      <c r="U733" s="342" t="n">
        <v>-3.37225401987033</v>
      </c>
      <c r="V733" s="342" t="n">
        <v>-3.45767700357351</v>
      </c>
      <c r="W733" s="342" t="n">
        <v>-3.6025101017789</v>
      </c>
      <c r="X733" s="342" t="n">
        <v>-3.69034975174655</v>
      </c>
      <c r="Y733" s="342" t="n">
        <v>-3.74364093508708</v>
      </c>
      <c r="Z733" s="342" t="n">
        <v>-3.78512944761139</v>
      </c>
      <c r="AA733" s="342" t="n">
        <v>-3.82268772688497</v>
      </c>
      <c r="AB733" s="342" t="n">
        <v>-3.86320304418416</v>
      </c>
    </row>
    <row r="734" customFormat="false" ht="15" hidden="false" customHeight="false" outlineLevel="0" collapsed="false">
      <c r="A734" s="62" t="s">
        <v>366</v>
      </c>
      <c r="B734" s="62" t="s">
        <v>945</v>
      </c>
      <c r="C734" s="62" t="s">
        <v>947</v>
      </c>
      <c r="D734" s="62" t="s">
        <v>946</v>
      </c>
      <c r="E734" s="342" t="n">
        <v>-4.04086264855152</v>
      </c>
      <c r="F734" s="342" t="n">
        <v>-4.089103409472</v>
      </c>
      <c r="G734" s="342" t="n">
        <v>-4.0869519083564</v>
      </c>
      <c r="H734" s="342" t="n">
        <v>-4.0907831870505</v>
      </c>
      <c r="I734" s="342" t="n">
        <v>-4.10151967163691</v>
      </c>
      <c r="J734" s="342" t="n">
        <v>-4.11744320738661</v>
      </c>
      <c r="K734" s="342" t="n">
        <v>-4.14783211002555</v>
      </c>
      <c r="L734" s="342" t="n">
        <v>-4.20374150314322</v>
      </c>
      <c r="M734" s="342" t="n">
        <v>-4.31259270006808</v>
      </c>
      <c r="N734" s="342" t="n">
        <v>-4.53135736512851</v>
      </c>
      <c r="O734" s="342" t="n">
        <v>-4.76203078708405</v>
      </c>
      <c r="P734" s="342" t="n">
        <v>-4.99503278587656</v>
      </c>
      <c r="Q734" s="342" t="n">
        <v>-5.25715181169587</v>
      </c>
      <c r="R734" s="342" t="n">
        <v>-5.40628525844184</v>
      </c>
      <c r="S734" s="342" t="n">
        <v>-5.51548671169967</v>
      </c>
      <c r="T734" s="342" t="n">
        <v>-5.63168259761702</v>
      </c>
      <c r="U734" s="342" t="n">
        <v>-5.7804805699414</v>
      </c>
      <c r="V734" s="342" t="n">
        <v>-5.92690663826636</v>
      </c>
      <c r="W734" s="342" t="n">
        <v>-6.17516934479073</v>
      </c>
      <c r="X734" s="342" t="n">
        <v>-6.32573789239023</v>
      </c>
      <c r="Y734" s="342" t="n">
        <v>-6.41708588931869</v>
      </c>
      <c r="Z734" s="342" t="n">
        <v>-6.48820257836686</v>
      </c>
      <c r="AA734" s="342" t="n">
        <v>-6.55258233810682</v>
      </c>
      <c r="AB734" s="342" t="n">
        <v>-6.62203084437385</v>
      </c>
    </row>
    <row r="735" customFormat="false" ht="15" hidden="false" customHeight="false" outlineLevel="0" collapsed="false">
      <c r="A735" s="62" t="s">
        <v>366</v>
      </c>
      <c r="B735" s="62" t="s">
        <v>948</v>
      </c>
      <c r="C735" s="62" t="s">
        <v>949</v>
      </c>
      <c r="D735" s="62" t="s">
        <v>946</v>
      </c>
      <c r="E735" s="342" t="n">
        <v>-3.82159604121674</v>
      </c>
      <c r="F735" s="342" t="n">
        <v>-3.86721914623</v>
      </c>
      <c r="G735" s="342" t="n">
        <v>-3.86518439056984</v>
      </c>
      <c r="H735" s="342" t="n">
        <v>-3.86880777516951</v>
      </c>
      <c r="I735" s="342" t="n">
        <v>-3.8789616731266</v>
      </c>
      <c r="J735" s="342" t="n">
        <v>-3.89402116078453</v>
      </c>
      <c r="K735" s="342" t="n">
        <v>-3.92276109087434</v>
      </c>
      <c r="L735" s="342" t="n">
        <v>-3.97563671026267</v>
      </c>
      <c r="M735" s="342" t="n">
        <v>-4.07858138802816</v>
      </c>
      <c r="N735" s="342" t="n">
        <v>-4.28547537346286</v>
      </c>
      <c r="O735" s="342" t="n">
        <v>-4.50363191894089</v>
      </c>
      <c r="P735" s="342" t="n">
        <v>-4.72399068725988</v>
      </c>
      <c r="Q735" s="342" t="n">
        <v>-4.97188652498595</v>
      </c>
      <c r="R735" s="342" t="n">
        <v>-5.112927643991</v>
      </c>
      <c r="S735" s="342" t="n">
        <v>-5.21620357236605</v>
      </c>
      <c r="T735" s="342" t="n">
        <v>-5.32609439921378</v>
      </c>
      <c r="U735" s="342" t="n">
        <v>-5.46681824741975</v>
      </c>
      <c r="V735" s="342" t="n">
        <v>-5.60529889665493</v>
      </c>
      <c r="W735" s="342" t="n">
        <v>-5.84009029120416</v>
      </c>
      <c r="X735" s="342" t="n">
        <v>-5.98248863915202</v>
      </c>
      <c r="Y735" s="342" t="n">
        <v>-6.0688798812696</v>
      </c>
      <c r="Z735" s="342" t="n">
        <v>-6.13613761333539</v>
      </c>
      <c r="AA735" s="342" t="n">
        <v>-6.19702397754896</v>
      </c>
      <c r="AB735" s="342" t="n">
        <v>-6.26270404631191</v>
      </c>
    </row>
    <row r="736" customFormat="false" ht="15" hidden="false" customHeight="false" outlineLevel="0" collapsed="false">
      <c r="A736" s="62" t="s">
        <v>366</v>
      </c>
      <c r="B736" s="62" t="s">
        <v>950</v>
      </c>
      <c r="C736" s="62" t="s">
        <v>951</v>
      </c>
      <c r="D736" s="62" t="s">
        <v>395</v>
      </c>
      <c r="E736" s="342" t="n">
        <v>-0.599035049337389</v>
      </c>
      <c r="F736" s="342" t="n">
        <v>-0.606186469494773</v>
      </c>
      <c r="G736" s="342" t="n">
        <v>-0.605867521614326</v>
      </c>
      <c r="H736" s="342" t="n">
        <v>-0.60643548702695</v>
      </c>
      <c r="I736" s="342" t="n">
        <v>-0.60802711018599</v>
      </c>
      <c r="J736" s="342" t="n">
        <v>-0.610387684363602</v>
      </c>
      <c r="K736" s="342" t="n">
        <v>-0.6148926674266</v>
      </c>
      <c r="L736" s="342" t="n">
        <v>-0.623180918965333</v>
      </c>
      <c r="M736" s="342" t="n">
        <v>-0.639317493699862</v>
      </c>
      <c r="N736" s="342" t="n">
        <v>-0.671748118872119</v>
      </c>
      <c r="O736" s="342" t="n">
        <v>-0.705944149947686</v>
      </c>
      <c r="P736" s="342" t="n">
        <v>-0.740485379378588</v>
      </c>
      <c r="Q736" s="342" t="n">
        <v>-0.779343043501426</v>
      </c>
      <c r="R736" s="342" t="n">
        <v>-0.801451234103091</v>
      </c>
      <c r="S736" s="342" t="n">
        <v>-0.81763973235939</v>
      </c>
      <c r="T736" s="342" t="n">
        <v>-0.834865115726046</v>
      </c>
      <c r="U736" s="342" t="n">
        <v>-0.856923574140759</v>
      </c>
      <c r="V736" s="342" t="n">
        <v>-0.87863041119318</v>
      </c>
      <c r="W736" s="342" t="n">
        <v>-0.915433954294248</v>
      </c>
      <c r="X736" s="342" t="n">
        <v>-0.937754890486487</v>
      </c>
      <c r="Y736" s="342" t="n">
        <v>-0.951296714746841</v>
      </c>
      <c r="Z736" s="342" t="n">
        <v>-0.961839361958063</v>
      </c>
      <c r="AA736" s="342" t="n">
        <v>-0.971383297475392</v>
      </c>
      <c r="AB736" s="342" t="n">
        <v>-0.981678646017612</v>
      </c>
    </row>
    <row r="737" customFormat="false" ht="15" hidden="false" customHeight="false" outlineLevel="0" collapsed="false">
      <c r="A737" s="62" t="s">
        <v>366</v>
      </c>
      <c r="B737" s="62" t="s">
        <v>958</v>
      </c>
      <c r="C737" s="62" t="s">
        <v>959</v>
      </c>
      <c r="D737" s="62" t="s">
        <v>562</v>
      </c>
      <c r="E737" s="342" t="n">
        <v>-1.13947730169422</v>
      </c>
      <c r="F737" s="342" t="n">
        <v>-1.15308064753055</v>
      </c>
      <c r="G737" s="342" t="n">
        <v>-1.15247394868948</v>
      </c>
      <c r="H737" s="342" t="n">
        <v>-1.15355432570006</v>
      </c>
      <c r="I737" s="342" t="n">
        <v>-1.15658189222489</v>
      </c>
      <c r="J737" s="342" t="n">
        <v>-1.16107214817457</v>
      </c>
      <c r="K737" s="342" t="n">
        <v>-1.16964147304209</v>
      </c>
      <c r="L737" s="342" t="n">
        <v>-1.18540728592661</v>
      </c>
      <c r="M737" s="342" t="n">
        <v>-1.21610208526669</v>
      </c>
      <c r="N737" s="342" t="n">
        <v>-1.27779123234484</v>
      </c>
      <c r="O737" s="342" t="n">
        <v>-1.34283851340417</v>
      </c>
      <c r="P737" s="342" t="n">
        <v>-1.40854242664374</v>
      </c>
      <c r="Q737" s="342" t="n">
        <v>-1.48245701029591</v>
      </c>
      <c r="R737" s="342" t="n">
        <v>-1.52451094587112</v>
      </c>
      <c r="S737" s="342" t="n">
        <v>-1.5553045135129</v>
      </c>
      <c r="T737" s="342" t="n">
        <v>-1.58807043160233</v>
      </c>
      <c r="U737" s="342" t="n">
        <v>-1.63002976720671</v>
      </c>
      <c r="V737" s="342" t="n">
        <v>-1.67132025286388</v>
      </c>
      <c r="W737" s="342" t="n">
        <v>-1.74132751209183</v>
      </c>
      <c r="X737" s="342" t="n">
        <v>-1.78378612978332</v>
      </c>
      <c r="Y737" s="342" t="n">
        <v>-1.80954522582499</v>
      </c>
      <c r="Z737" s="342" t="n">
        <v>-1.82959932317747</v>
      </c>
      <c r="AA737" s="342" t="n">
        <v>-1.84775368309824</v>
      </c>
      <c r="AB737" s="342" t="n">
        <v>-1.86733737188217</v>
      </c>
    </row>
    <row r="738" customFormat="false" ht="15" hidden="false" customHeight="false" outlineLevel="0" collapsed="false">
      <c r="A738" s="62" t="s">
        <v>366</v>
      </c>
      <c r="B738" s="62" t="s">
        <v>960</v>
      </c>
      <c r="C738" s="62" t="s">
        <v>961</v>
      </c>
      <c r="D738" s="62" t="s">
        <v>827</v>
      </c>
      <c r="E738" s="342" t="n">
        <v>-0.88771432331305</v>
      </c>
      <c r="F738" s="342" t="n">
        <v>-0.898312063984088</v>
      </c>
      <c r="G738" s="342" t="n">
        <v>-0.897839412839257</v>
      </c>
      <c r="H738" s="342" t="n">
        <v>-0.898681084845746</v>
      </c>
      <c r="I738" s="342" t="n">
        <v>-0.901039722586824</v>
      </c>
      <c r="J738" s="342" t="n">
        <v>-0.904537874341095</v>
      </c>
      <c r="K738" s="342" t="n">
        <v>-0.911213840957288</v>
      </c>
      <c r="L738" s="342" t="n">
        <v>-0.923496260181829</v>
      </c>
      <c r="M738" s="342" t="n">
        <v>-0.947409165673582</v>
      </c>
      <c r="N738" s="342" t="n">
        <v>-0.995468341027769</v>
      </c>
      <c r="O738" s="342" t="n">
        <v>-1.04614368401449</v>
      </c>
      <c r="P738" s="342" t="n">
        <v>-1.09733057891249</v>
      </c>
      <c r="Q738" s="342" t="n">
        <v>-1.15491402924731</v>
      </c>
      <c r="R738" s="342" t="n">
        <v>-1.1876763149956</v>
      </c>
      <c r="S738" s="342" t="n">
        <v>-1.21166616632556</v>
      </c>
      <c r="T738" s="342" t="n">
        <v>-1.23719258511534</v>
      </c>
      <c r="U738" s="342" t="n">
        <v>-1.26988117238015</v>
      </c>
      <c r="V738" s="342" t="n">
        <v>-1.30204868943374</v>
      </c>
      <c r="W738" s="342" t="n">
        <v>-1.35658812313737</v>
      </c>
      <c r="X738" s="342" t="n">
        <v>-1.38966567809767</v>
      </c>
      <c r="Y738" s="342" t="n">
        <v>-1.40973340430668</v>
      </c>
      <c r="Z738" s="342" t="n">
        <v>-1.42535662859947</v>
      </c>
      <c r="AA738" s="342" t="n">
        <v>-1.43949985489129</v>
      </c>
      <c r="AB738" s="342" t="n">
        <v>-1.45475660551805</v>
      </c>
    </row>
    <row r="739" customFormat="false" ht="15" hidden="false" customHeight="false" outlineLevel="0" collapsed="false">
      <c r="A739" s="62" t="s">
        <v>366</v>
      </c>
      <c r="B739" s="62" t="s">
        <v>968</v>
      </c>
      <c r="C739" s="62" t="s">
        <v>969</v>
      </c>
      <c r="D739" s="62" t="s">
        <v>871</v>
      </c>
      <c r="E739" s="342" t="n">
        <v>-3.07691355220271</v>
      </c>
      <c r="F739" s="342" t="n">
        <v>-3.11364646394818</v>
      </c>
      <c r="G739" s="342" t="n">
        <v>-3.11200820412201</v>
      </c>
      <c r="H739" s="342" t="n">
        <v>-3.11492553004012</v>
      </c>
      <c r="I739" s="342" t="n">
        <v>-3.12310082274372</v>
      </c>
      <c r="J739" s="342" t="n">
        <v>-3.13522579387205</v>
      </c>
      <c r="K739" s="342" t="n">
        <v>-3.15836541392319</v>
      </c>
      <c r="L739" s="342" t="n">
        <v>-3.20093760316621</v>
      </c>
      <c r="M739" s="342" t="n">
        <v>-3.28382231173497</v>
      </c>
      <c r="N739" s="342" t="n">
        <v>-3.45040059494111</v>
      </c>
      <c r="O739" s="342" t="n">
        <v>-3.62604679721982</v>
      </c>
      <c r="P739" s="342" t="n">
        <v>-3.80346609357526</v>
      </c>
      <c r="Q739" s="342" t="n">
        <v>-4.00305654070979</v>
      </c>
      <c r="R739" s="342" t="n">
        <v>-4.11661415533048</v>
      </c>
      <c r="S739" s="342" t="n">
        <v>-4.1997655664703</v>
      </c>
      <c r="T739" s="342" t="n">
        <v>-4.28824288608854</v>
      </c>
      <c r="U739" s="342" t="n">
        <v>-4.4015450538198</v>
      </c>
      <c r="V739" s="342" t="n">
        <v>-4.51304113602055</v>
      </c>
      <c r="W739" s="342" t="n">
        <v>-4.70208069332527</v>
      </c>
      <c r="X739" s="342" t="n">
        <v>-4.81673106502509</v>
      </c>
      <c r="Y739" s="342" t="n">
        <v>-4.88628796763759</v>
      </c>
      <c r="Z739" s="342" t="n">
        <v>-4.94043974743108</v>
      </c>
      <c r="AA739" s="342" t="n">
        <v>-4.98946169458943</v>
      </c>
      <c r="AB739" s="342" t="n">
        <v>-5.04234323714566</v>
      </c>
    </row>
    <row r="740" customFormat="false" ht="15" hidden="false" customHeight="false" outlineLevel="0" collapsed="false">
      <c r="A740" s="62" t="s">
        <v>366</v>
      </c>
      <c r="B740" s="62" t="s">
        <v>972</v>
      </c>
      <c r="C740" s="62" t="s">
        <v>973</v>
      </c>
      <c r="D740" s="62" t="s">
        <v>686</v>
      </c>
      <c r="E740" s="342" t="n">
        <v>-7.96671383084769</v>
      </c>
      <c r="F740" s="342" t="n">
        <v>-8.06182231897549</v>
      </c>
      <c r="G740" s="342" t="n">
        <v>-8.05758055299988</v>
      </c>
      <c r="H740" s="342" t="n">
        <v>-8.06513406412281</v>
      </c>
      <c r="I740" s="342" t="n">
        <v>-8.0863014503194</v>
      </c>
      <c r="J740" s="342" t="n">
        <v>-8.11769530443582</v>
      </c>
      <c r="K740" s="342" t="n">
        <v>-8.1776081775063</v>
      </c>
      <c r="L740" s="342" t="n">
        <v>-8.2878356645961</v>
      </c>
      <c r="M740" s="342" t="n">
        <v>-8.50243992400009</v>
      </c>
      <c r="N740" s="342" t="n">
        <v>-8.93374275075228</v>
      </c>
      <c r="O740" s="342" t="n">
        <v>-9.38852414297825</v>
      </c>
      <c r="P740" s="342" t="n">
        <v>-9.84789641267439</v>
      </c>
      <c r="Q740" s="342" t="n">
        <v>-10.3646740044769</v>
      </c>
      <c r="R740" s="342" t="n">
        <v>-10.6586962458067</v>
      </c>
      <c r="S740" s="342" t="n">
        <v>-10.8739910488433</v>
      </c>
      <c r="T740" s="342" t="n">
        <v>-11.1030756409061</v>
      </c>
      <c r="U740" s="342" t="n">
        <v>-11.3964364817017</v>
      </c>
      <c r="V740" s="342" t="n">
        <v>-11.6851210238847</v>
      </c>
      <c r="W740" s="342" t="n">
        <v>-12.1745803571437</v>
      </c>
      <c r="X740" s="342" t="n">
        <v>-12.4714319541861</v>
      </c>
      <c r="Y740" s="342" t="n">
        <v>-12.6515279915535</v>
      </c>
      <c r="Z740" s="342" t="n">
        <v>-12.7917372388159</v>
      </c>
      <c r="AA740" s="342" t="n">
        <v>-12.9186643746667</v>
      </c>
      <c r="AB740" s="342" t="n">
        <v>-13.0555847363641</v>
      </c>
    </row>
    <row r="741" customFormat="false" ht="15" hidden="false" customHeight="false" outlineLevel="0" collapsed="false">
      <c r="A741" s="62" t="s">
        <v>366</v>
      </c>
      <c r="B741" s="62" t="s">
        <v>976</v>
      </c>
      <c r="C741" s="62" t="s">
        <v>977</v>
      </c>
      <c r="D741" s="62" t="s">
        <v>764</v>
      </c>
      <c r="E741" s="342" t="n">
        <v>-4.98387632294477</v>
      </c>
      <c r="F741" s="342" t="n">
        <v>-5.0433750010893</v>
      </c>
      <c r="G741" s="342" t="n">
        <v>-5.04072140545851</v>
      </c>
      <c r="H741" s="342" t="n">
        <v>-5.0454467873462</v>
      </c>
      <c r="I741" s="342" t="n">
        <v>-5.05868883885247</v>
      </c>
      <c r="J741" s="342" t="n">
        <v>-5.07832844051746</v>
      </c>
      <c r="K741" s="342" t="n">
        <v>-5.11580918300119</v>
      </c>
      <c r="L741" s="342" t="n">
        <v>-5.18476611740461</v>
      </c>
      <c r="M741" s="342" t="n">
        <v>-5.31901985237689</v>
      </c>
      <c r="N741" s="342" t="n">
        <v>-5.58883749512265</v>
      </c>
      <c r="O741" s="342" t="n">
        <v>-5.87334303416367</v>
      </c>
      <c r="P741" s="342" t="n">
        <v>-6.16072056861094</v>
      </c>
      <c r="Q741" s="342" t="n">
        <v>-6.48401015308679</v>
      </c>
      <c r="R741" s="342" t="n">
        <v>-6.66794678217831</v>
      </c>
      <c r="S741" s="342" t="n">
        <v>-6.80263251259232</v>
      </c>
      <c r="T741" s="342" t="n">
        <v>-6.94594496218886</v>
      </c>
      <c r="U741" s="342" t="n">
        <v>-7.12946782739575</v>
      </c>
      <c r="V741" s="342" t="n">
        <v>-7.31006525880022</v>
      </c>
      <c r="W741" s="342" t="n">
        <v>-7.61626488312067</v>
      </c>
      <c r="X741" s="342" t="n">
        <v>-7.80197152168466</v>
      </c>
      <c r="Y741" s="342" t="n">
        <v>-7.91463734545459</v>
      </c>
      <c r="Z741" s="342" t="n">
        <v>-8.00235049325001</v>
      </c>
      <c r="AA741" s="342" t="n">
        <v>-8.0817545186157</v>
      </c>
      <c r="AB741" s="342" t="n">
        <v>-8.16741018082244</v>
      </c>
    </row>
    <row r="742" customFormat="false" ht="15" hidden="false" customHeight="false" outlineLevel="0" collapsed="false">
      <c r="A742" s="62" t="s">
        <v>366</v>
      </c>
      <c r="B742" s="62" t="s">
        <v>978</v>
      </c>
      <c r="C742" s="62" t="s">
        <v>980</v>
      </c>
      <c r="D742" s="62" t="s">
        <v>979</v>
      </c>
      <c r="E742" s="342" t="n">
        <v>-8.89896691769684</v>
      </c>
      <c r="F742" s="342" t="n">
        <v>-9.00520486064443</v>
      </c>
      <c r="G742" s="342" t="n">
        <v>-9.00046672947881</v>
      </c>
      <c r="H742" s="342" t="n">
        <v>-9.00890414131795</v>
      </c>
      <c r="I742" s="342" t="n">
        <v>-9.03254850378622</v>
      </c>
      <c r="J742" s="342" t="n">
        <v>-9.06761602034735</v>
      </c>
      <c r="K742" s="342" t="n">
        <v>-9.13453980934225</v>
      </c>
      <c r="L742" s="342" t="n">
        <v>-9.2576659541819</v>
      </c>
      <c r="M742" s="342" t="n">
        <v>-9.49738288708316</v>
      </c>
      <c r="N742" s="342" t="n">
        <v>-9.97915613365258</v>
      </c>
      <c r="O742" s="342" t="n">
        <v>-10.4871553727532</v>
      </c>
      <c r="P742" s="342" t="n">
        <v>-11.0002827070255</v>
      </c>
      <c r="Q742" s="342" t="n">
        <v>-11.577532849418</v>
      </c>
      <c r="R742" s="342" t="n">
        <v>-11.9059611392017</v>
      </c>
      <c r="S742" s="342" t="n">
        <v>-12.1464494221316</v>
      </c>
      <c r="T742" s="342" t="n">
        <v>-12.4023411548342</v>
      </c>
      <c r="U742" s="342" t="n">
        <v>-12.73003064797</v>
      </c>
      <c r="V742" s="342" t="n">
        <v>-13.0524966289355</v>
      </c>
      <c r="W742" s="342" t="n">
        <v>-13.5992317705148</v>
      </c>
      <c r="X742" s="342" t="n">
        <v>-13.930820503038</v>
      </c>
      <c r="Y742" s="342" t="n">
        <v>-14.1319911127234</v>
      </c>
      <c r="Z742" s="342" t="n">
        <v>-14.2886074390325</v>
      </c>
      <c r="AA742" s="342" t="n">
        <v>-14.4303874008683</v>
      </c>
      <c r="AB742" s="342" t="n">
        <v>-14.5833299810808</v>
      </c>
    </row>
    <row r="743" customFormat="false" ht="15" hidden="false" customHeight="false" outlineLevel="0" collapsed="false">
      <c r="A743" s="62" t="s">
        <v>366</v>
      </c>
      <c r="B743" s="62" t="s">
        <v>983</v>
      </c>
      <c r="C743" s="62" t="s">
        <v>985</v>
      </c>
      <c r="D743" s="62" t="s">
        <v>984</v>
      </c>
      <c r="E743" s="342" t="n">
        <v>-7.17875622843968</v>
      </c>
      <c r="F743" s="342" t="n">
        <v>-7.2644578949011</v>
      </c>
      <c r="G743" s="342" t="n">
        <v>-7.26063566599172</v>
      </c>
      <c r="H743" s="342" t="n">
        <v>-7.26744208783285</v>
      </c>
      <c r="I743" s="342" t="n">
        <v>-7.28651588773642</v>
      </c>
      <c r="J743" s="342" t="n">
        <v>-7.31480469420771</v>
      </c>
      <c r="K743" s="342" t="n">
        <v>-7.36879181108557</v>
      </c>
      <c r="L743" s="342" t="n">
        <v>-7.4681171133736</v>
      </c>
      <c r="M743" s="342" t="n">
        <v>-7.66149567529467</v>
      </c>
      <c r="N743" s="342" t="n">
        <v>-8.0501399669852</v>
      </c>
      <c r="O743" s="342" t="n">
        <v>-8.45994064783547</v>
      </c>
      <c r="P743" s="342" t="n">
        <v>-8.87387813978913</v>
      </c>
      <c r="Q743" s="342" t="n">
        <v>-9.33954321006006</v>
      </c>
      <c r="R743" s="342" t="n">
        <v>-9.6044848210005</v>
      </c>
      <c r="S743" s="342" t="n">
        <v>-9.79848562748926</v>
      </c>
      <c r="T743" s="342" t="n">
        <v>-10.0049123270078</v>
      </c>
      <c r="U743" s="342" t="n">
        <v>-10.2692579540451</v>
      </c>
      <c r="V743" s="342" t="n">
        <v>-10.5293897975193</v>
      </c>
      <c r="W743" s="342" t="n">
        <v>-10.9704385551131</v>
      </c>
      <c r="X743" s="342" t="n">
        <v>-11.2379296808693</v>
      </c>
      <c r="Y743" s="342" t="n">
        <v>-11.4002130987778</v>
      </c>
      <c r="Z743" s="342" t="n">
        <v>-11.5265547784767</v>
      </c>
      <c r="AA743" s="342" t="n">
        <v>-11.6409280302833</v>
      </c>
      <c r="AB743" s="342" t="n">
        <v>-11.7643061156778</v>
      </c>
    </row>
    <row r="744" customFormat="false" ht="15" hidden="false" customHeight="false" outlineLevel="0" collapsed="false">
      <c r="A744" s="62" t="s">
        <v>366</v>
      </c>
      <c r="B744" s="62" t="s">
        <v>986</v>
      </c>
      <c r="C744" s="62" t="s">
        <v>987</v>
      </c>
      <c r="D744" s="62" t="s">
        <v>430</v>
      </c>
      <c r="E744" s="342" t="n">
        <v>-1.64680043801819</v>
      </c>
      <c r="F744" s="342" t="n">
        <v>-1.66646032580048</v>
      </c>
      <c r="G744" s="342" t="n">
        <v>-1.66558350981149</v>
      </c>
      <c r="H744" s="342" t="n">
        <v>-1.66714489706474</v>
      </c>
      <c r="I744" s="342" t="n">
        <v>-1.67152041018099</v>
      </c>
      <c r="J744" s="342" t="n">
        <v>-1.67800983779289</v>
      </c>
      <c r="K744" s="342" t="n">
        <v>-1.69039443547146</v>
      </c>
      <c r="L744" s="342" t="n">
        <v>-1.7131795734688</v>
      </c>
      <c r="M744" s="342" t="n">
        <v>-1.75754044746161</v>
      </c>
      <c r="N744" s="342" t="n">
        <v>-1.84669511011107</v>
      </c>
      <c r="O744" s="342" t="n">
        <v>-1.94070303004166</v>
      </c>
      <c r="P744" s="342" t="n">
        <v>-2.03565993084307</v>
      </c>
      <c r="Q744" s="342" t="n">
        <v>-2.14248309314156</v>
      </c>
      <c r="R744" s="342" t="n">
        <v>-2.20326046836674</v>
      </c>
      <c r="S744" s="342" t="n">
        <v>-2.24776408472244</v>
      </c>
      <c r="T744" s="342" t="n">
        <v>-2.29511819013683</v>
      </c>
      <c r="U744" s="342" t="n">
        <v>-2.35575884717274</v>
      </c>
      <c r="V744" s="342" t="n">
        <v>-2.41543286592249</v>
      </c>
      <c r="W744" s="342" t="n">
        <v>-2.51660906749283</v>
      </c>
      <c r="X744" s="342" t="n">
        <v>-2.57797129920033</v>
      </c>
      <c r="Y744" s="342" t="n">
        <v>-2.61519897418894</v>
      </c>
      <c r="Z744" s="342" t="n">
        <v>-2.64418164567789</v>
      </c>
      <c r="AA744" s="342" t="n">
        <v>-2.67041877021299</v>
      </c>
      <c r="AB744" s="342" t="n">
        <v>-2.69872159574487</v>
      </c>
    </row>
    <row r="745" customFormat="false" ht="15" hidden="false" customHeight="false" outlineLevel="0" collapsed="false">
      <c r="A745" s="62" t="s">
        <v>366</v>
      </c>
      <c r="B745" s="62" t="s">
        <v>992</v>
      </c>
      <c r="C745" s="62" t="s">
        <v>993</v>
      </c>
      <c r="D745" s="62" t="s">
        <v>532</v>
      </c>
      <c r="E745" s="342" t="n">
        <v>-0.385688008420333</v>
      </c>
      <c r="F745" s="342" t="n">
        <v>-0.390292441835255</v>
      </c>
      <c r="G745" s="342" t="n">
        <v>-0.390087087619445</v>
      </c>
      <c r="H745" s="342" t="n">
        <v>-0.390452771478994</v>
      </c>
      <c r="I745" s="342" t="n">
        <v>-0.391477536168547</v>
      </c>
      <c r="J745" s="342" t="n">
        <v>-0.392997389062462</v>
      </c>
      <c r="K745" s="342" t="n">
        <v>-0.395897917082411</v>
      </c>
      <c r="L745" s="342" t="n">
        <v>-0.401234298038412</v>
      </c>
      <c r="M745" s="342" t="n">
        <v>-0.411623812606834</v>
      </c>
      <c r="N745" s="342" t="n">
        <v>-0.432504232289038</v>
      </c>
      <c r="O745" s="342" t="n">
        <v>-0.45452130647527</v>
      </c>
      <c r="P745" s="342" t="n">
        <v>-0.476760636214541</v>
      </c>
      <c r="Q745" s="342" t="n">
        <v>-0.501779097327929</v>
      </c>
      <c r="R745" s="342" t="n">
        <v>-0.516013429713597</v>
      </c>
      <c r="S745" s="342" t="n">
        <v>-0.526436375180134</v>
      </c>
      <c r="T745" s="342" t="n">
        <v>-0.537526917899314</v>
      </c>
      <c r="U745" s="342" t="n">
        <v>-0.551729230275199</v>
      </c>
      <c r="V745" s="342" t="n">
        <v>-0.56570515165261</v>
      </c>
      <c r="W745" s="342" t="n">
        <v>-0.589401069374226</v>
      </c>
      <c r="X745" s="342" t="n">
        <v>-0.603772377756906</v>
      </c>
      <c r="Y745" s="342" t="n">
        <v>-0.612491265299683</v>
      </c>
      <c r="Z745" s="342" t="n">
        <v>-0.619279136244583</v>
      </c>
      <c r="AA745" s="342" t="n">
        <v>-0.625423987845908</v>
      </c>
      <c r="AB745" s="342" t="n">
        <v>-0.632052635835094</v>
      </c>
    </row>
    <row r="746" customFormat="false" ht="15" hidden="false" customHeight="false" outlineLevel="0" collapsed="false">
      <c r="A746" s="62" t="s">
        <v>366</v>
      </c>
      <c r="B746" s="62" t="s">
        <v>994</v>
      </c>
      <c r="C746" s="62" t="s">
        <v>995</v>
      </c>
      <c r="D746" s="62" t="s">
        <v>698</v>
      </c>
      <c r="E746" s="342" t="n">
        <v>-0.420648270534525</v>
      </c>
      <c r="F746" s="342" t="n">
        <v>-0.425670067713834</v>
      </c>
      <c r="G746" s="342" t="n">
        <v>-0.4254460993927</v>
      </c>
      <c r="H746" s="342" t="n">
        <v>-0.425844930260456</v>
      </c>
      <c r="I746" s="342" t="n">
        <v>-0.426962583609677</v>
      </c>
      <c r="J746" s="342" t="n">
        <v>-0.4286202018849</v>
      </c>
      <c r="K746" s="342" t="n">
        <v>-0.431783645052931</v>
      </c>
      <c r="L746" s="342" t="n">
        <v>-0.437603736347055</v>
      </c>
      <c r="M746" s="342" t="n">
        <v>-0.448934996950151</v>
      </c>
      <c r="N746" s="342" t="n">
        <v>-0.471708099135329</v>
      </c>
      <c r="O746" s="342" t="n">
        <v>-0.495720886612444</v>
      </c>
      <c r="P746" s="342" t="n">
        <v>-0.519976075750904</v>
      </c>
      <c r="Q746" s="342" t="n">
        <v>-0.54726230754713</v>
      </c>
      <c r="R746" s="342" t="n">
        <v>-0.562786895217793</v>
      </c>
      <c r="S746" s="342" t="n">
        <v>-0.574154617025716</v>
      </c>
      <c r="T746" s="342" t="n">
        <v>-0.586250449699435</v>
      </c>
      <c r="U746" s="342" t="n">
        <v>-0.601740114942012</v>
      </c>
      <c r="V746" s="342" t="n">
        <v>-0.616982868224939</v>
      </c>
      <c r="W746" s="342" t="n">
        <v>-0.642826676149253</v>
      </c>
      <c r="X746" s="342" t="n">
        <v>-0.658500655854384</v>
      </c>
      <c r="Y746" s="342" t="n">
        <v>-0.668009857296439</v>
      </c>
      <c r="Z746" s="342" t="n">
        <v>-0.675413007281004</v>
      </c>
      <c r="AA746" s="342" t="n">
        <v>-0.682114852146172</v>
      </c>
      <c r="AB746" s="342" t="n">
        <v>-0.689344346586649</v>
      </c>
    </row>
    <row r="747" customFormat="false" ht="15" hidden="false" customHeight="false" outlineLevel="0" collapsed="false">
      <c r="A747" s="62" t="s">
        <v>366</v>
      </c>
      <c r="B747" s="62" t="s">
        <v>996</v>
      </c>
      <c r="C747" s="62" t="s">
        <v>997</v>
      </c>
      <c r="D747" s="62" t="s">
        <v>790</v>
      </c>
      <c r="E747" s="342" t="n">
        <v>-4.25127478908776</v>
      </c>
      <c r="F747" s="342" t="n">
        <v>-4.30202749922533</v>
      </c>
      <c r="G747" s="342" t="n">
        <v>-4.29976396709198</v>
      </c>
      <c r="H747" s="342" t="n">
        <v>-4.30379474466073</v>
      </c>
      <c r="I747" s="342" t="n">
        <v>-4.31509028974985</v>
      </c>
      <c r="J747" s="342" t="n">
        <v>-4.33184298143317</v>
      </c>
      <c r="K747" s="342" t="n">
        <v>-4.36381426749093</v>
      </c>
      <c r="L747" s="342" t="n">
        <v>-4.42263492389695</v>
      </c>
      <c r="M747" s="342" t="n">
        <v>-4.5371541217753</v>
      </c>
      <c r="N747" s="342" t="n">
        <v>-4.76731010236721</v>
      </c>
      <c r="O747" s="342" t="n">
        <v>-5.00999494185902</v>
      </c>
      <c r="P747" s="342" t="n">
        <v>-5.25512960973217</v>
      </c>
      <c r="Q747" s="342" t="n">
        <v>-5.53089746009583</v>
      </c>
      <c r="R747" s="342" t="n">
        <v>-5.68779644862942</v>
      </c>
      <c r="S747" s="342" t="n">
        <v>-5.80268414107132</v>
      </c>
      <c r="T747" s="342" t="n">
        <v>-5.92493047393622</v>
      </c>
      <c r="U747" s="342" t="n">
        <v>-6.08147651952794</v>
      </c>
      <c r="V747" s="342" t="n">
        <v>-6.23552715348311</v>
      </c>
      <c r="W747" s="342" t="n">
        <v>-6.49671717084143</v>
      </c>
      <c r="X747" s="342" t="n">
        <v>-6.6551259875006</v>
      </c>
      <c r="Y747" s="342" t="n">
        <v>-6.75123057460277</v>
      </c>
      <c r="Z747" s="342" t="n">
        <v>-6.82605038748166</v>
      </c>
      <c r="AA747" s="342" t="n">
        <v>-6.89378247177018</v>
      </c>
      <c r="AB747" s="342" t="n">
        <v>-6.9668472377648</v>
      </c>
    </row>
    <row r="748" customFormat="false" ht="15" hidden="false" customHeight="false" outlineLevel="0" collapsed="false">
      <c r="A748" s="62" t="s">
        <v>366</v>
      </c>
      <c r="B748" s="62" t="s">
        <v>998</v>
      </c>
      <c r="C748" s="62" t="s">
        <v>999</v>
      </c>
      <c r="D748" s="62" t="s">
        <v>551</v>
      </c>
      <c r="E748" s="342" t="n">
        <v>-3.67143292190984</v>
      </c>
      <c r="F748" s="342" t="n">
        <v>-3.71526334457589</v>
      </c>
      <c r="G748" s="342" t="n">
        <v>-3.71330854118009</v>
      </c>
      <c r="H748" s="342" t="n">
        <v>-3.71678955104207</v>
      </c>
      <c r="I748" s="342" t="n">
        <v>-3.72654446884168</v>
      </c>
      <c r="J748" s="342" t="n">
        <v>-3.74101221953487</v>
      </c>
      <c r="K748" s="342" t="n">
        <v>-3.76862286293283</v>
      </c>
      <c r="L748" s="342" t="n">
        <v>-3.81942082475165</v>
      </c>
      <c r="M748" s="342" t="n">
        <v>-3.9183204664216</v>
      </c>
      <c r="N748" s="342" t="n">
        <v>-4.11708490444113</v>
      </c>
      <c r="O748" s="342" t="n">
        <v>-4.32666935935467</v>
      </c>
      <c r="P748" s="342" t="n">
        <v>-4.53836950450666</v>
      </c>
      <c r="Q748" s="342" t="n">
        <v>-4.77652469673942</v>
      </c>
      <c r="R748" s="342" t="n">
        <v>-4.91202384475854</v>
      </c>
      <c r="S748" s="342" t="n">
        <v>-5.01124172110851</v>
      </c>
      <c r="T748" s="342" t="n">
        <v>-5.11681457474173</v>
      </c>
      <c r="U748" s="342" t="n">
        <v>-5.25200891857843</v>
      </c>
      <c r="V748" s="342" t="n">
        <v>-5.38504820613421</v>
      </c>
      <c r="W748" s="342" t="n">
        <v>-5.61061387200577</v>
      </c>
      <c r="X748" s="342" t="n">
        <v>-5.74741691896384</v>
      </c>
      <c r="Y748" s="342" t="n">
        <v>-5.83041356409701</v>
      </c>
      <c r="Z748" s="342" t="n">
        <v>-5.8950285179268</v>
      </c>
      <c r="AA748" s="342" t="n">
        <v>-5.9535224559721</v>
      </c>
      <c r="AB748" s="342" t="n">
        <v>-6.01662173809633</v>
      </c>
    </row>
    <row r="749" customFormat="false" ht="15" hidden="false" customHeight="false" outlineLevel="0" collapsed="false">
      <c r="A749" s="62" t="s">
        <v>366</v>
      </c>
      <c r="B749" s="62" t="s">
        <v>1000</v>
      </c>
      <c r="C749" s="62" t="s">
        <v>1002</v>
      </c>
      <c r="D749" s="62" t="s">
        <v>1001</v>
      </c>
      <c r="E749" s="342" t="n">
        <v>-6.42679953082337</v>
      </c>
      <c r="F749" s="342" t="n">
        <v>-6.50352416281784</v>
      </c>
      <c r="G749" s="342" t="n">
        <v>-6.50010230279365</v>
      </c>
      <c r="H749" s="342" t="n">
        <v>-6.50619576902975</v>
      </c>
      <c r="I749" s="342" t="n">
        <v>-6.52327163626503</v>
      </c>
      <c r="J749" s="342" t="n">
        <v>-6.54859726125797</v>
      </c>
      <c r="K749" s="342" t="n">
        <v>-6.59692936314027</v>
      </c>
      <c r="L749" s="342" t="n">
        <v>-6.68585058930125</v>
      </c>
      <c r="M749" s="342" t="n">
        <v>-6.8589732322045</v>
      </c>
      <c r="N749" s="342" t="n">
        <v>-7.2069080097637</v>
      </c>
      <c r="O749" s="342" t="n">
        <v>-7.57378309781667</v>
      </c>
      <c r="P749" s="342" t="n">
        <v>-7.94436167639255</v>
      </c>
      <c r="Q749" s="342" t="n">
        <v>-8.36124949928336</v>
      </c>
      <c r="R749" s="342" t="n">
        <v>-8.59843914143084</v>
      </c>
      <c r="S749" s="342" t="n">
        <v>-8.77211885034503</v>
      </c>
      <c r="T749" s="342" t="n">
        <v>-8.95692287118076</v>
      </c>
      <c r="U749" s="342" t="n">
        <v>-9.19357895724313</v>
      </c>
      <c r="V749" s="342" t="n">
        <v>-9.42646264299485</v>
      </c>
      <c r="W749" s="342" t="n">
        <v>-9.82131265017927</v>
      </c>
      <c r="X749" s="342" t="n">
        <v>-10.0607847518643</v>
      </c>
      <c r="Y749" s="342" t="n">
        <v>-10.2060693890474</v>
      </c>
      <c r="Z749" s="342" t="n">
        <v>-10.3191770948914</v>
      </c>
      <c r="AA749" s="342" t="n">
        <v>-10.4215700356264</v>
      </c>
      <c r="AB749" s="342" t="n">
        <v>-10.5320245762313</v>
      </c>
    </row>
    <row r="750" customFormat="false" ht="15" hidden="false" customHeight="false" outlineLevel="0" collapsed="false">
      <c r="A750" s="62" t="s">
        <v>366</v>
      </c>
      <c r="B750" s="62" t="s">
        <v>1003</v>
      </c>
      <c r="C750" s="62" t="s">
        <v>1004</v>
      </c>
      <c r="D750" s="62" t="s">
        <v>595</v>
      </c>
      <c r="E750" s="342" t="n">
        <v>-1.84706471042729</v>
      </c>
      <c r="F750" s="342" t="n">
        <v>-1.86911539980975</v>
      </c>
      <c r="G750" s="342" t="n">
        <v>-1.86813195589426</v>
      </c>
      <c r="H750" s="342" t="n">
        <v>-1.8698832204848</v>
      </c>
      <c r="I750" s="342" t="n">
        <v>-1.87479083143781</v>
      </c>
      <c r="J750" s="342" t="n">
        <v>-1.88206942601192</v>
      </c>
      <c r="K750" s="342" t="n">
        <v>-1.89596009108393</v>
      </c>
      <c r="L750" s="342" t="n">
        <v>-1.92151608642222</v>
      </c>
      <c r="M750" s="342" t="n">
        <v>-1.97127160201732</v>
      </c>
      <c r="N750" s="342" t="n">
        <v>-2.07126819380111</v>
      </c>
      <c r="O750" s="342" t="n">
        <v>-2.17670823826298</v>
      </c>
      <c r="P750" s="342" t="n">
        <v>-2.28321266735634</v>
      </c>
      <c r="Q750" s="342" t="n">
        <v>-2.403026391462</v>
      </c>
      <c r="R750" s="342" t="n">
        <v>-2.47119478781361</v>
      </c>
      <c r="S750" s="342" t="n">
        <v>-2.52111040439915</v>
      </c>
      <c r="T750" s="342" t="n">
        <v>-2.57422315260199</v>
      </c>
      <c r="U750" s="342" t="n">
        <v>-2.64223820472508</v>
      </c>
      <c r="V750" s="342" t="n">
        <v>-2.70916906751662</v>
      </c>
      <c r="W750" s="342" t="n">
        <v>-2.82264911472899</v>
      </c>
      <c r="X750" s="342" t="n">
        <v>-2.89147349084853</v>
      </c>
      <c r="Y750" s="342" t="n">
        <v>-2.93322835266134</v>
      </c>
      <c r="Z750" s="342" t="n">
        <v>-2.96573555176408</v>
      </c>
      <c r="AA750" s="342" t="n">
        <v>-2.99516332316435</v>
      </c>
      <c r="AB750" s="342" t="n">
        <v>-3.02690800153487</v>
      </c>
    </row>
    <row r="751" customFormat="false" ht="15" hidden="false" customHeight="false" outlineLevel="0" collapsed="false">
      <c r="A751" s="62" t="s">
        <v>366</v>
      </c>
      <c r="B751" s="62" t="s">
        <v>1005</v>
      </c>
      <c r="C751" s="62" t="s">
        <v>1006</v>
      </c>
      <c r="D751" s="62" t="s">
        <v>830</v>
      </c>
      <c r="E751" s="342" t="n">
        <v>-4.93525377580734</v>
      </c>
      <c r="F751" s="342" t="n">
        <v>-4.99417198664184</v>
      </c>
      <c r="G751" s="342" t="n">
        <v>-4.99154427941001</v>
      </c>
      <c r="H751" s="342" t="n">
        <v>-4.99622356061448</v>
      </c>
      <c r="I751" s="342" t="n">
        <v>-5.00933642306552</v>
      </c>
      <c r="J751" s="342" t="n">
        <v>-5.02878442136882</v>
      </c>
      <c r="K751" s="342" t="n">
        <v>-5.06589950285896</v>
      </c>
      <c r="L751" s="342" t="n">
        <v>-5.13418369548946</v>
      </c>
      <c r="M751" s="342" t="n">
        <v>-5.26712765507125</v>
      </c>
      <c r="N751" s="342" t="n">
        <v>-5.53431296502968</v>
      </c>
      <c r="O751" s="342" t="n">
        <v>-5.81604287660996</v>
      </c>
      <c r="P751" s="342" t="n">
        <v>-6.1006167644959</v>
      </c>
      <c r="Q751" s="342" t="n">
        <v>-6.42075234553314</v>
      </c>
      <c r="R751" s="342" t="n">
        <v>-6.60289449441712</v>
      </c>
      <c r="S751" s="342" t="n">
        <v>-6.73626623490613</v>
      </c>
      <c r="T751" s="342" t="n">
        <v>-6.87818053256543</v>
      </c>
      <c r="U751" s="342" t="n">
        <v>-7.05991295423277</v>
      </c>
      <c r="V751" s="342" t="n">
        <v>-7.23874848254166</v>
      </c>
      <c r="W751" s="342" t="n">
        <v>-7.54196083255949</v>
      </c>
      <c r="X751" s="342" t="n">
        <v>-7.72585572275691</v>
      </c>
      <c r="Y751" s="342" t="n">
        <v>-7.83742238214713</v>
      </c>
      <c r="Z751" s="342" t="n">
        <v>-7.92427980311731</v>
      </c>
      <c r="AA751" s="342" t="n">
        <v>-8.00290916520566</v>
      </c>
      <c r="AB751" s="342" t="n">
        <v>-8.08772917335451</v>
      </c>
    </row>
    <row r="752" customFormat="false" ht="15" hidden="false" customHeight="false" outlineLevel="0" collapsed="false">
      <c r="A752" s="62" t="s">
        <v>366</v>
      </c>
      <c r="B752" s="62" t="s">
        <v>1007</v>
      </c>
      <c r="C752" s="62" t="s">
        <v>1009</v>
      </c>
      <c r="D752" s="62" t="s">
        <v>1008</v>
      </c>
      <c r="E752" s="342" t="n">
        <v>-8.4538791334115</v>
      </c>
      <c r="F752" s="342" t="n">
        <v>-8.55480351456357</v>
      </c>
      <c r="G752" s="342" t="n">
        <v>-8.55030236419826</v>
      </c>
      <c r="H752" s="342" t="n">
        <v>-8.55831777323917</v>
      </c>
      <c r="I752" s="342" t="n">
        <v>-8.58077954709922</v>
      </c>
      <c r="J752" s="342" t="n">
        <v>-8.61409313835745</v>
      </c>
      <c r="K752" s="342" t="n">
        <v>-8.67766968927009</v>
      </c>
      <c r="L752" s="342" t="n">
        <v>-8.79463759759744</v>
      </c>
      <c r="M752" s="342" t="n">
        <v>-9.02236492771588</v>
      </c>
      <c r="N752" s="342" t="n">
        <v>-9.48004196302541</v>
      </c>
      <c r="O752" s="342" t="n">
        <v>-9.96263328030307</v>
      </c>
      <c r="P752" s="342" t="n">
        <v>-10.4500962076414</v>
      </c>
      <c r="Q752" s="342" t="n">
        <v>-10.9984747979502</v>
      </c>
      <c r="R752" s="342" t="n">
        <v>-11.3104765270838</v>
      </c>
      <c r="S752" s="342" t="n">
        <v>-11.5389366276431</v>
      </c>
      <c r="T752" s="342" t="n">
        <v>-11.782029764129</v>
      </c>
      <c r="U752" s="342" t="n">
        <v>-12.0933296480233</v>
      </c>
      <c r="V752" s="342" t="n">
        <v>-12.3996672772035</v>
      </c>
      <c r="W752" s="342" t="n">
        <v>-12.9190570948809</v>
      </c>
      <c r="X752" s="342" t="n">
        <v>-13.2340611950959</v>
      </c>
      <c r="Y752" s="342" t="n">
        <v>-13.4251701221438</v>
      </c>
      <c r="Z752" s="342" t="n">
        <v>-13.5739531781076</v>
      </c>
      <c r="AA752" s="342" t="n">
        <v>-13.7086419202936</v>
      </c>
      <c r="AB752" s="342" t="n">
        <v>-13.8539349750298</v>
      </c>
    </row>
    <row r="753" customFormat="false" ht="15" hidden="false" customHeight="false" outlineLevel="0" collapsed="false">
      <c r="A753" s="62" t="s">
        <v>366</v>
      </c>
      <c r="B753" s="62" t="s">
        <v>1010</v>
      </c>
      <c r="C753" s="62" t="s">
        <v>1012</v>
      </c>
      <c r="D753" s="62" t="s">
        <v>1011</v>
      </c>
      <c r="E753" s="342" t="n">
        <v>-3.93790944350049</v>
      </c>
      <c r="F753" s="342" t="n">
        <v>-3.98492112504292</v>
      </c>
      <c r="G753" s="342" t="n">
        <v>-3.98282443992944</v>
      </c>
      <c r="H753" s="342" t="n">
        <v>-3.986558105204</v>
      </c>
      <c r="I753" s="342" t="n">
        <v>-3.99702104535318</v>
      </c>
      <c r="J753" s="342" t="n">
        <v>-4.0125388808394</v>
      </c>
      <c r="K753" s="342" t="n">
        <v>-4.04215353421605</v>
      </c>
      <c r="L753" s="342" t="n">
        <v>-4.09663846634246</v>
      </c>
      <c r="M753" s="342" t="n">
        <v>-4.20271634960345</v>
      </c>
      <c r="N753" s="342" t="n">
        <v>-4.41590732276223</v>
      </c>
      <c r="O753" s="342" t="n">
        <v>-4.64070364119412</v>
      </c>
      <c r="P753" s="342" t="n">
        <v>-4.86776920892095</v>
      </c>
      <c r="Q753" s="342" t="n">
        <v>-5.12320995929266</v>
      </c>
      <c r="R753" s="342" t="n">
        <v>-5.26854378015223</v>
      </c>
      <c r="S753" s="342" t="n">
        <v>-5.37496299590611</v>
      </c>
      <c r="T753" s="342" t="n">
        <v>-5.48819843997988</v>
      </c>
      <c r="U753" s="342" t="n">
        <v>-5.63320533364402</v>
      </c>
      <c r="V753" s="342" t="n">
        <v>-5.77590075474134</v>
      </c>
      <c r="W753" s="342" t="n">
        <v>-6.01783821748628</v>
      </c>
      <c r="X753" s="342" t="n">
        <v>-6.164570575662</v>
      </c>
      <c r="Y753" s="342" t="n">
        <v>-6.25359120591738</v>
      </c>
      <c r="Z753" s="342" t="n">
        <v>-6.3228959820878</v>
      </c>
      <c r="AA753" s="342" t="n">
        <v>-6.38563547261247</v>
      </c>
      <c r="AB753" s="342" t="n">
        <v>-6.45331456800661</v>
      </c>
    </row>
    <row r="754" customFormat="false" ht="15" hidden="false" customHeight="false" outlineLevel="0" collapsed="false">
      <c r="A754" s="62" t="s">
        <v>366</v>
      </c>
      <c r="B754" s="62" t="s">
        <v>1013</v>
      </c>
      <c r="C754" s="62" t="s">
        <v>1014</v>
      </c>
      <c r="D754" s="62" t="s">
        <v>562</v>
      </c>
      <c r="E754" s="342" t="n">
        <v>-1.81513864342873</v>
      </c>
      <c r="F754" s="342" t="n">
        <v>-1.83680819197588</v>
      </c>
      <c r="G754" s="342" t="n">
        <v>-1.83584174665072</v>
      </c>
      <c r="H754" s="342" t="n">
        <v>-1.83756274105618</v>
      </c>
      <c r="I754" s="342" t="n">
        <v>-1.84238552514026</v>
      </c>
      <c r="J754" s="342" t="n">
        <v>-1.84953831096674</v>
      </c>
      <c r="K754" s="342" t="n">
        <v>-1.86318887925099</v>
      </c>
      <c r="L754" s="342" t="n">
        <v>-1.88830314538793</v>
      </c>
      <c r="M754" s="342" t="n">
        <v>-1.93719864892418</v>
      </c>
      <c r="N754" s="342" t="n">
        <v>-2.0354668237928</v>
      </c>
      <c r="O754" s="342" t="n">
        <v>-2.13908436257589</v>
      </c>
      <c r="P754" s="342" t="n">
        <v>-2.24374788835943</v>
      </c>
      <c r="Q754" s="342" t="n">
        <v>-2.36149066120846</v>
      </c>
      <c r="R754" s="342" t="n">
        <v>-2.42848078330859</v>
      </c>
      <c r="S754" s="342" t="n">
        <v>-2.47753362052837</v>
      </c>
      <c r="T754" s="342" t="n">
        <v>-2.52972832771833</v>
      </c>
      <c r="U754" s="342" t="n">
        <v>-2.59656775610787</v>
      </c>
      <c r="V754" s="342" t="n">
        <v>-2.66234173511635</v>
      </c>
      <c r="W754" s="342" t="n">
        <v>-2.77386030714605</v>
      </c>
      <c r="X754" s="342" t="n">
        <v>-2.8414950705624</v>
      </c>
      <c r="Y754" s="342" t="n">
        <v>-2.88252820968286</v>
      </c>
      <c r="Z754" s="342" t="n">
        <v>-2.91447352970761</v>
      </c>
      <c r="AA754" s="342" t="n">
        <v>-2.94339264919328</v>
      </c>
      <c r="AB754" s="342" t="n">
        <v>-2.97458862847233</v>
      </c>
    </row>
    <row r="755" customFormat="false" ht="15" hidden="false" customHeight="false" outlineLevel="0" collapsed="false">
      <c r="A755" s="62" t="s">
        <v>366</v>
      </c>
      <c r="B755" s="62" t="s">
        <v>1015</v>
      </c>
      <c r="C755" s="62" t="s">
        <v>1016</v>
      </c>
      <c r="D755" s="62" t="s">
        <v>910</v>
      </c>
      <c r="E755" s="342" t="n">
        <v>-0.927370212724314</v>
      </c>
      <c r="F755" s="342" t="n">
        <v>-0.938441374653771</v>
      </c>
      <c r="G755" s="342" t="n">
        <v>-0.93794760928217</v>
      </c>
      <c r="H755" s="342" t="n">
        <v>-0.938826880380093</v>
      </c>
      <c r="I755" s="342" t="n">
        <v>-0.941290882960924</v>
      </c>
      <c r="J755" s="342" t="n">
        <v>-0.944945303816039</v>
      </c>
      <c r="K755" s="342" t="n">
        <v>-0.951919498574882</v>
      </c>
      <c r="L755" s="342" t="n">
        <v>-0.964750596857177</v>
      </c>
      <c r="M755" s="342" t="n">
        <v>-0.989731737377678</v>
      </c>
      <c r="N755" s="342" t="n">
        <v>-1.03993780762022</v>
      </c>
      <c r="O755" s="342" t="n">
        <v>-1.09287691468575</v>
      </c>
      <c r="P755" s="342" t="n">
        <v>-1.14635042566065</v>
      </c>
      <c r="Q755" s="342" t="n">
        <v>-1.20650623838551</v>
      </c>
      <c r="R755" s="342" t="n">
        <v>-1.24073207783162</v>
      </c>
      <c r="S755" s="342" t="n">
        <v>-1.26579360150747</v>
      </c>
      <c r="T755" s="342" t="n">
        <v>-1.29246033403783</v>
      </c>
      <c r="U755" s="342" t="n">
        <v>-1.32660918274886</v>
      </c>
      <c r="V755" s="342" t="n">
        <v>-1.36021368404998</v>
      </c>
      <c r="W755" s="342" t="n">
        <v>-1.41718949812363</v>
      </c>
      <c r="X755" s="342" t="n">
        <v>-1.45174469045786</v>
      </c>
      <c r="Y755" s="342" t="n">
        <v>-1.47270888021419</v>
      </c>
      <c r="Z755" s="342" t="n">
        <v>-1.48903002368946</v>
      </c>
      <c r="AA755" s="342" t="n">
        <v>-1.5038050548345</v>
      </c>
      <c r="AB755" s="342" t="n">
        <v>-1.51974335356716</v>
      </c>
    </row>
    <row r="756" customFormat="false" ht="15" hidden="false" customHeight="false" outlineLevel="0" collapsed="false">
      <c r="A756" s="62" t="s">
        <v>366</v>
      </c>
      <c r="B756" s="62" t="s">
        <v>1019</v>
      </c>
      <c r="C756" s="62" t="s">
        <v>1020</v>
      </c>
      <c r="D756" s="62" t="s">
        <v>551</v>
      </c>
      <c r="E756" s="342" t="n">
        <v>-2.67021008442211</v>
      </c>
      <c r="F756" s="342" t="n">
        <v>-2.70208767529649</v>
      </c>
      <c r="G756" s="342" t="n">
        <v>-2.70066595907518</v>
      </c>
      <c r="H756" s="342" t="n">
        <v>-2.70319767566517</v>
      </c>
      <c r="I756" s="342" t="n">
        <v>-2.71029236605861</v>
      </c>
      <c r="J756" s="342" t="n">
        <v>-2.72081467018932</v>
      </c>
      <c r="K756" s="342" t="n">
        <v>-2.74089571756422</v>
      </c>
      <c r="L756" s="342" t="n">
        <v>-2.77784075586446</v>
      </c>
      <c r="M756" s="342" t="n">
        <v>-2.84976984353943</v>
      </c>
      <c r="N756" s="342" t="n">
        <v>-2.99432996982062</v>
      </c>
      <c r="O756" s="342" t="n">
        <v>-3.1467594263711</v>
      </c>
      <c r="P756" s="342" t="n">
        <v>-3.30072761113217</v>
      </c>
      <c r="Q756" s="342" t="n">
        <v>-3.47393638533104</v>
      </c>
      <c r="R756" s="342" t="n">
        <v>-3.57248406389875</v>
      </c>
      <c r="S756" s="342" t="n">
        <v>-3.64464460165599</v>
      </c>
      <c r="T756" s="342" t="n">
        <v>-3.72142707444211</v>
      </c>
      <c r="U756" s="342" t="n">
        <v>-3.81975307084403</v>
      </c>
      <c r="V756" s="342" t="n">
        <v>-3.91651170836014</v>
      </c>
      <c r="W756" s="342" t="n">
        <v>-4.0805641991779</v>
      </c>
      <c r="X756" s="342" t="n">
        <v>-4.18006019524722</v>
      </c>
      <c r="Y756" s="342" t="n">
        <v>-4.24042313351179</v>
      </c>
      <c r="Z756" s="342" t="n">
        <v>-4.28741718324403</v>
      </c>
      <c r="AA756" s="342" t="n">
        <v>-4.32995945667466</v>
      </c>
      <c r="AB756" s="342" t="n">
        <v>-4.37585116790339</v>
      </c>
    </row>
    <row r="757" customFormat="false" ht="15" hidden="false" customHeight="false" outlineLevel="0" collapsed="false">
      <c r="A757" s="62" t="s">
        <v>366</v>
      </c>
      <c r="B757" s="62" t="s">
        <v>1025</v>
      </c>
      <c r="C757" s="62" t="s">
        <v>1026</v>
      </c>
      <c r="D757" s="62" t="s">
        <v>483</v>
      </c>
      <c r="E757" s="342" t="n">
        <v>-10.231677735276</v>
      </c>
      <c r="F757" s="342" t="n">
        <v>-10.3538258908486</v>
      </c>
      <c r="G757" s="342" t="n">
        <v>-10.3483781763439</v>
      </c>
      <c r="H757" s="342" t="n">
        <v>-10.3580791764326</v>
      </c>
      <c r="I757" s="342" t="n">
        <v>-10.3852645226946</v>
      </c>
      <c r="J757" s="342" t="n">
        <v>-10.4255837565729</v>
      </c>
      <c r="K757" s="342" t="n">
        <v>-10.5025300637288</v>
      </c>
      <c r="L757" s="342" t="n">
        <v>-10.6440956012162</v>
      </c>
      <c r="M757" s="342" t="n">
        <v>-10.9197125832568</v>
      </c>
      <c r="N757" s="342" t="n">
        <v>-11.4736362741712</v>
      </c>
      <c r="O757" s="342" t="n">
        <v>-12.0577135667732</v>
      </c>
      <c r="P757" s="342" t="n">
        <v>-12.6476869389626</v>
      </c>
      <c r="Q757" s="342" t="n">
        <v>-13.3113861620552</v>
      </c>
      <c r="R757" s="342" t="n">
        <v>-13.6889999290568</v>
      </c>
      <c r="S757" s="342" t="n">
        <v>-13.9655037786392</v>
      </c>
      <c r="T757" s="342" t="n">
        <v>-14.2597179012838</v>
      </c>
      <c r="U757" s="342" t="n">
        <v>-14.6364822293244</v>
      </c>
      <c r="V757" s="342" t="n">
        <v>-15.0072407711129</v>
      </c>
      <c r="W757" s="342" t="n">
        <v>-15.6358550616172</v>
      </c>
      <c r="X757" s="342" t="n">
        <v>-16.0171025798071</v>
      </c>
      <c r="Y757" s="342" t="n">
        <v>-16.2484005346312</v>
      </c>
      <c r="Z757" s="342" t="n">
        <v>-16.4284717489304</v>
      </c>
      <c r="AA757" s="342" t="n">
        <v>-16.5914847022585</v>
      </c>
      <c r="AB757" s="342" t="n">
        <v>-16.7673319896132</v>
      </c>
    </row>
    <row r="758" customFormat="false" ht="15" hidden="false" customHeight="false" outlineLevel="0" collapsed="false">
      <c r="A758" s="62" t="s">
        <v>366</v>
      </c>
      <c r="B758" s="62" t="s">
        <v>1029</v>
      </c>
      <c r="C758" s="62" t="s">
        <v>1030</v>
      </c>
      <c r="D758" s="62" t="s">
        <v>498</v>
      </c>
      <c r="E758" s="342" t="n">
        <v>-6.99358598686912</v>
      </c>
      <c r="F758" s="342" t="n">
        <v>-7.07707704779155</v>
      </c>
      <c r="G758" s="342" t="n">
        <v>-7.07335341020189</v>
      </c>
      <c r="H758" s="342" t="n">
        <v>-7.07998426586743</v>
      </c>
      <c r="I758" s="342" t="n">
        <v>-7.09856607244744</v>
      </c>
      <c r="J758" s="342" t="n">
        <v>-7.12612519191428</v>
      </c>
      <c r="K758" s="342" t="n">
        <v>-7.17871975454515</v>
      </c>
      <c r="L758" s="342" t="n">
        <v>-7.27548304056832</v>
      </c>
      <c r="M758" s="342" t="n">
        <v>-7.46387355805857</v>
      </c>
      <c r="N758" s="342" t="n">
        <v>-7.84249308291104</v>
      </c>
      <c r="O758" s="342" t="n">
        <v>-8.24172328488529</v>
      </c>
      <c r="P758" s="342" t="n">
        <v>-8.6449835922486</v>
      </c>
      <c r="Q758" s="342" t="n">
        <v>-9.09863720666156</v>
      </c>
      <c r="R758" s="342" t="n">
        <v>-9.35674486189452</v>
      </c>
      <c r="S758" s="342" t="n">
        <v>-9.54574157365444</v>
      </c>
      <c r="T758" s="342" t="n">
        <v>-9.74684366253012</v>
      </c>
      <c r="U758" s="342" t="n">
        <v>-10.0043707067852</v>
      </c>
      <c r="V758" s="342" t="n">
        <v>-10.2577926586343</v>
      </c>
      <c r="W758" s="342" t="n">
        <v>-10.6874649183517</v>
      </c>
      <c r="X758" s="342" t="n">
        <v>-10.9480563257168</v>
      </c>
      <c r="Y758" s="342" t="n">
        <v>-11.1061537734181</v>
      </c>
      <c r="Z758" s="342" t="n">
        <v>-11.2292365711316</v>
      </c>
      <c r="AA758" s="342" t="n">
        <v>-11.3406596569217</v>
      </c>
      <c r="AB758" s="342" t="n">
        <v>-11.4608553038616</v>
      </c>
    </row>
    <row r="759" customFormat="false" ht="15" hidden="false" customHeight="false" outlineLevel="0" collapsed="false">
      <c r="A759" s="62" t="s">
        <v>366</v>
      </c>
      <c r="B759" s="62" t="s">
        <v>1031</v>
      </c>
      <c r="C759" s="62" t="s">
        <v>1032</v>
      </c>
      <c r="D759" s="62" t="s">
        <v>743</v>
      </c>
      <c r="E759" s="342" t="n">
        <v>-0.706344168128799</v>
      </c>
      <c r="F759" s="342" t="n">
        <v>-0.714776669578581</v>
      </c>
      <c r="G759" s="342" t="n">
        <v>-0.714400586450323</v>
      </c>
      <c r="H759" s="342" t="n">
        <v>-0.715070295271785</v>
      </c>
      <c r="I759" s="342" t="n">
        <v>-0.716947036436579</v>
      </c>
      <c r="J759" s="342" t="n">
        <v>-0.71973047591251</v>
      </c>
      <c r="K759" s="342" t="n">
        <v>-0.725042466450605</v>
      </c>
      <c r="L759" s="342" t="n">
        <v>-0.734815447421994</v>
      </c>
      <c r="M759" s="342" t="n">
        <v>-0.753842673741917</v>
      </c>
      <c r="N759" s="342" t="n">
        <v>-0.792082811751426</v>
      </c>
      <c r="O759" s="342" t="n">
        <v>-0.832404604524812</v>
      </c>
      <c r="P759" s="342" t="n">
        <v>-0.8731334333229</v>
      </c>
      <c r="Q759" s="342" t="n">
        <v>-0.918951928368615</v>
      </c>
      <c r="R759" s="342" t="n">
        <v>-0.945020505685818</v>
      </c>
      <c r="S759" s="342" t="n">
        <v>-0.964108956932114</v>
      </c>
      <c r="T759" s="342" t="n">
        <v>-0.984420037391061</v>
      </c>
      <c r="U759" s="342" t="n">
        <v>-1.01042997366504</v>
      </c>
      <c r="V759" s="342" t="n">
        <v>-1.03602530031155</v>
      </c>
      <c r="W759" s="342" t="n">
        <v>-1.07942170602215</v>
      </c>
      <c r="X759" s="342" t="n">
        <v>-1.10574113945765</v>
      </c>
      <c r="Y759" s="342" t="n">
        <v>-1.12170880045295</v>
      </c>
      <c r="Z759" s="342" t="n">
        <v>-1.13414002193577</v>
      </c>
      <c r="AA759" s="342" t="n">
        <v>-1.14539362587952</v>
      </c>
      <c r="AB759" s="342" t="n">
        <v>-1.15753324844366</v>
      </c>
    </row>
    <row r="760" customFormat="false" ht="15" hidden="false" customHeight="false" outlineLevel="0" collapsed="false">
      <c r="A760" s="62" t="s">
        <v>366</v>
      </c>
      <c r="B760" s="62" t="s">
        <v>1035</v>
      </c>
      <c r="C760" s="62" t="s">
        <v>1037</v>
      </c>
      <c r="D760" s="62" t="s">
        <v>1036</v>
      </c>
      <c r="E760" s="342" t="n">
        <v>-6.0727808786071</v>
      </c>
      <c r="F760" s="342" t="n">
        <v>-6.1452791533486</v>
      </c>
      <c r="G760" s="342" t="n">
        <v>-6.14204578563199</v>
      </c>
      <c r="H760" s="342" t="n">
        <v>-6.14780359479743</v>
      </c>
      <c r="I760" s="342" t="n">
        <v>-6.16393884213705</v>
      </c>
      <c r="J760" s="342" t="n">
        <v>-6.18786941138203</v>
      </c>
      <c r="K760" s="342" t="n">
        <v>-6.23353915146432</v>
      </c>
      <c r="L760" s="342" t="n">
        <v>-6.31756217401898</v>
      </c>
      <c r="M760" s="342" t="n">
        <v>-6.48114839923645</v>
      </c>
      <c r="N760" s="342" t="n">
        <v>-6.80991727619148</v>
      </c>
      <c r="O760" s="342" t="n">
        <v>-7.15658314135189</v>
      </c>
      <c r="P760" s="342" t="n">
        <v>-7.50674849118173</v>
      </c>
      <c r="Q760" s="342" t="n">
        <v>-7.900672152132</v>
      </c>
      <c r="R760" s="342" t="n">
        <v>-8.12479626188969</v>
      </c>
      <c r="S760" s="342" t="n">
        <v>-8.28890886727556</v>
      </c>
      <c r="T760" s="342" t="n">
        <v>-8.46353300463015</v>
      </c>
      <c r="U760" s="342" t="n">
        <v>-8.68715294910684</v>
      </c>
      <c r="V760" s="342" t="n">
        <v>-8.90720829500487</v>
      </c>
      <c r="W760" s="342" t="n">
        <v>-9.28030808784067</v>
      </c>
      <c r="X760" s="342" t="n">
        <v>-9.50658892842048</v>
      </c>
      <c r="Y760" s="342" t="n">
        <v>-9.64387059753267</v>
      </c>
      <c r="Z760" s="342" t="n">
        <v>-9.75074779355822</v>
      </c>
      <c r="AA760" s="342" t="n">
        <v>-9.84750044464333</v>
      </c>
      <c r="AB760" s="342" t="n">
        <v>-9.95187062437647</v>
      </c>
    </row>
    <row r="761" customFormat="false" ht="15" hidden="false" customHeight="false" outlineLevel="0" collapsed="false">
      <c r="A761" s="62" t="s">
        <v>366</v>
      </c>
      <c r="B761" s="62" t="s">
        <v>1044</v>
      </c>
      <c r="C761" s="62" t="s">
        <v>1045</v>
      </c>
      <c r="D761" s="62" t="s">
        <v>395</v>
      </c>
      <c r="E761" s="342" t="n">
        <v>-15.7194346648092</v>
      </c>
      <c r="F761" s="342" t="n">
        <v>-15.9070969427493</v>
      </c>
      <c r="G761" s="342" t="n">
        <v>-15.898727348393</v>
      </c>
      <c r="H761" s="342" t="n">
        <v>-15.913631476633</v>
      </c>
      <c r="I761" s="342" t="n">
        <v>-15.9553976742657</v>
      </c>
      <c r="J761" s="342" t="n">
        <v>-16.0173421157428</v>
      </c>
      <c r="K761" s="342" t="n">
        <v>-16.1355585489936</v>
      </c>
      <c r="L761" s="342" t="n">
        <v>-16.3530527151408</v>
      </c>
      <c r="M761" s="342" t="n">
        <v>-16.7764967732703</v>
      </c>
      <c r="N761" s="342" t="n">
        <v>-17.6275172504496</v>
      </c>
      <c r="O761" s="342" t="n">
        <v>-18.5248642034914</v>
      </c>
      <c r="P761" s="342" t="n">
        <v>-19.4312695964344</v>
      </c>
      <c r="Q761" s="342" t="n">
        <v>-20.4509436757419</v>
      </c>
      <c r="R761" s="342" t="n">
        <v>-21.0310904603156</v>
      </c>
      <c r="S761" s="342" t="n">
        <v>-21.4558970570961</v>
      </c>
      <c r="T761" s="342" t="n">
        <v>-21.9079128259697</v>
      </c>
      <c r="U761" s="342" t="n">
        <v>-22.4867545752797</v>
      </c>
      <c r="V761" s="342" t="n">
        <v>-23.0563693368911</v>
      </c>
      <c r="W761" s="342" t="n">
        <v>-24.022140691757</v>
      </c>
      <c r="X761" s="342" t="n">
        <v>-24.6078701887529</v>
      </c>
      <c r="Y761" s="342" t="n">
        <v>-24.9632247242486</v>
      </c>
      <c r="Z761" s="342" t="n">
        <v>-25.2398770740806</v>
      </c>
      <c r="AA761" s="342" t="n">
        <v>-25.490321970378</v>
      </c>
      <c r="AB761" s="342" t="n">
        <v>-25.7604848914623</v>
      </c>
    </row>
    <row r="762" customFormat="false" ht="15" hidden="false" customHeight="false" outlineLevel="0" collapsed="false">
      <c r="A762" s="62" t="s">
        <v>366</v>
      </c>
      <c r="B762" s="62" t="s">
        <v>1046</v>
      </c>
      <c r="C762" s="62" t="s">
        <v>1047</v>
      </c>
      <c r="D762" s="62" t="s">
        <v>943</v>
      </c>
      <c r="E762" s="342" t="n">
        <v>-0.0217259691363871</v>
      </c>
      <c r="F762" s="342" t="n">
        <v>-0.0219853388240081</v>
      </c>
      <c r="G762" s="342" t="n">
        <v>-0.0219737711339132</v>
      </c>
      <c r="H762" s="342" t="n">
        <v>-0.0219943702608572</v>
      </c>
      <c r="I762" s="342" t="n">
        <v>-0.02205209569056</v>
      </c>
      <c r="J762" s="342" t="n">
        <v>-0.0221377096488479</v>
      </c>
      <c r="K762" s="342" t="n">
        <v>-0.0223010976227151</v>
      </c>
      <c r="L762" s="342" t="n">
        <v>-0.0226016982258422</v>
      </c>
      <c r="M762" s="342" t="n">
        <v>-0.0231869439890696</v>
      </c>
      <c r="N762" s="342" t="n">
        <v>-0.0243631468879577</v>
      </c>
      <c r="O762" s="342" t="n">
        <v>-0.0256033780172655</v>
      </c>
      <c r="P762" s="342" t="n">
        <v>-0.0268561288961644</v>
      </c>
      <c r="Q762" s="342" t="n">
        <v>-0.02826542942437</v>
      </c>
      <c r="R762" s="342" t="n">
        <v>-0.0290672554063463</v>
      </c>
      <c r="S762" s="342" t="n">
        <v>-0.0296543843462469</v>
      </c>
      <c r="T762" s="342" t="n">
        <v>-0.0302791193226066</v>
      </c>
      <c r="U762" s="342" t="n">
        <v>-0.0310791416038478</v>
      </c>
      <c r="V762" s="342" t="n">
        <v>-0.0318664111841021</v>
      </c>
      <c r="W762" s="342" t="n">
        <v>-0.033201212281981</v>
      </c>
      <c r="X762" s="342" t="n">
        <v>-0.0340107541799789</v>
      </c>
      <c r="Y762" s="342" t="n">
        <v>-0.0345018928141144</v>
      </c>
      <c r="Z762" s="342" t="n">
        <v>-0.0348842564640881</v>
      </c>
      <c r="AA762" s="342" t="n">
        <v>-0.0352303985616474</v>
      </c>
      <c r="AB762" s="342" t="n">
        <v>-0.0356037931149778</v>
      </c>
    </row>
    <row r="763" customFormat="false" ht="15" hidden="false" customHeight="false" outlineLevel="0" collapsed="false">
      <c r="A763" s="62" t="s">
        <v>366</v>
      </c>
      <c r="B763" s="62" t="s">
        <v>1048</v>
      </c>
      <c r="C763" s="62" t="s">
        <v>1050</v>
      </c>
      <c r="D763" s="62" t="s">
        <v>1049</v>
      </c>
      <c r="E763" s="342" t="n">
        <v>-6.60235890467127</v>
      </c>
      <c r="F763" s="342" t="n">
        <v>-6.68117940542391</v>
      </c>
      <c r="G763" s="342" t="n">
        <v>-6.67766407125285</v>
      </c>
      <c r="H763" s="342" t="n">
        <v>-6.68392399127545</v>
      </c>
      <c r="I763" s="342" t="n">
        <v>-6.70146631596678</v>
      </c>
      <c r="J763" s="342" t="n">
        <v>-6.72748375511151</v>
      </c>
      <c r="K763" s="342" t="n">
        <v>-6.77713613367313</v>
      </c>
      <c r="L763" s="342" t="n">
        <v>-6.8684864000915</v>
      </c>
      <c r="M763" s="342" t="n">
        <v>-7.04633819358381</v>
      </c>
      <c r="N763" s="342" t="n">
        <v>-7.40377742377068</v>
      </c>
      <c r="O763" s="342" t="n">
        <v>-7.78067435246611</v>
      </c>
      <c r="P763" s="342" t="n">
        <v>-8.16137593906554</v>
      </c>
      <c r="Q763" s="342" t="n">
        <v>-8.58965178873398</v>
      </c>
      <c r="R763" s="342" t="n">
        <v>-8.83332068464672</v>
      </c>
      <c r="S763" s="342" t="n">
        <v>-9.0117447613914</v>
      </c>
      <c r="T763" s="342" t="n">
        <v>-9.20159703027453</v>
      </c>
      <c r="U763" s="342" t="n">
        <v>-9.44471779507584</v>
      </c>
      <c r="V763" s="342" t="n">
        <v>-9.68396310979295</v>
      </c>
      <c r="W763" s="342" t="n">
        <v>-10.0895991419176</v>
      </c>
      <c r="X763" s="342" t="n">
        <v>-10.3356128467791</v>
      </c>
      <c r="Y763" s="342" t="n">
        <v>-10.4848661902851</v>
      </c>
      <c r="Z763" s="342" t="n">
        <v>-10.6010636327733</v>
      </c>
      <c r="AA763" s="342" t="n">
        <v>-10.7062536174297</v>
      </c>
      <c r="AB763" s="342" t="n">
        <v>-10.8197254187869</v>
      </c>
    </row>
    <row r="764" customFormat="false" ht="15" hidden="false" customHeight="false" outlineLevel="0" collapsed="false">
      <c r="A764" s="62" t="s">
        <v>366</v>
      </c>
      <c r="B764" s="62" t="s">
        <v>1051</v>
      </c>
      <c r="C764" s="62" t="s">
        <v>1052</v>
      </c>
      <c r="D764" s="62" t="s">
        <v>946</v>
      </c>
      <c r="E764" s="342" t="n">
        <v>-2.76478315353524</v>
      </c>
      <c r="F764" s="342" t="n">
        <v>-2.79778977976999</v>
      </c>
      <c r="G764" s="342" t="n">
        <v>-2.79631770943338</v>
      </c>
      <c r="H764" s="342" t="n">
        <v>-2.79893909395228</v>
      </c>
      <c r="I764" s="342" t="n">
        <v>-2.80628506294318</v>
      </c>
      <c r="J764" s="342" t="n">
        <v>-2.81718004434059</v>
      </c>
      <c r="K764" s="342" t="n">
        <v>-2.83797231900518</v>
      </c>
      <c r="L764" s="342" t="n">
        <v>-2.87622587069953</v>
      </c>
      <c r="M764" s="342" t="n">
        <v>-2.95070253117397</v>
      </c>
      <c r="N764" s="342" t="n">
        <v>-3.1003826646387</v>
      </c>
      <c r="O764" s="342" t="n">
        <v>-3.25821084304006</v>
      </c>
      <c r="P764" s="342" t="n">
        <v>-3.41763224807903</v>
      </c>
      <c r="Q764" s="342" t="n">
        <v>-3.59697570264215</v>
      </c>
      <c r="R764" s="342" t="n">
        <v>-3.69901372695849</v>
      </c>
      <c r="S764" s="342" t="n">
        <v>-3.77373003497679</v>
      </c>
      <c r="T764" s="342" t="n">
        <v>-3.85323197697166</v>
      </c>
      <c r="U764" s="342" t="n">
        <v>-3.95504046761911</v>
      </c>
      <c r="V764" s="342" t="n">
        <v>-4.0552260869171</v>
      </c>
      <c r="W764" s="342" t="n">
        <v>-4.22508896233448</v>
      </c>
      <c r="X764" s="342" t="n">
        <v>-4.3281088915084</v>
      </c>
      <c r="Y764" s="342" t="n">
        <v>-4.39060975456237</v>
      </c>
      <c r="Z764" s="342" t="n">
        <v>-4.43926823195112</v>
      </c>
      <c r="AA764" s="342" t="n">
        <v>-4.48331726074489</v>
      </c>
      <c r="AB764" s="342" t="n">
        <v>-4.53083435718321</v>
      </c>
    </row>
    <row r="765" customFormat="false" ht="15" hidden="false" customHeight="false" outlineLevel="0" collapsed="false">
      <c r="A765" s="62" t="s">
        <v>366</v>
      </c>
      <c r="B765" s="62" t="s">
        <v>1053</v>
      </c>
      <c r="C765" s="62" t="s">
        <v>1055</v>
      </c>
      <c r="D765" s="62" t="s">
        <v>1054</v>
      </c>
      <c r="E765" s="342" t="n">
        <v>-4.25168370723009</v>
      </c>
      <c r="F765" s="342" t="n">
        <v>-4.30244129912783</v>
      </c>
      <c r="G765" s="342" t="n">
        <v>-4.3001775492717</v>
      </c>
      <c r="H765" s="342" t="n">
        <v>-4.30420871454959</v>
      </c>
      <c r="I765" s="342" t="n">
        <v>-4.31550534612536</v>
      </c>
      <c r="J765" s="342" t="n">
        <v>-4.33225964920288</v>
      </c>
      <c r="K765" s="342" t="n">
        <v>-4.36423401048856</v>
      </c>
      <c r="L765" s="342" t="n">
        <v>-4.42306032468777</v>
      </c>
      <c r="M765" s="342" t="n">
        <v>-4.53759053784506</v>
      </c>
      <c r="N765" s="342" t="n">
        <v>-4.76776865649219</v>
      </c>
      <c r="O765" s="342" t="n">
        <v>-5.01047683915485</v>
      </c>
      <c r="P765" s="342" t="n">
        <v>-5.25563508584093</v>
      </c>
      <c r="Q765" s="342" t="n">
        <v>-5.53142946153704</v>
      </c>
      <c r="R765" s="342" t="n">
        <v>-5.68834354174221</v>
      </c>
      <c r="S765" s="342" t="n">
        <v>-5.80324228490751</v>
      </c>
      <c r="T765" s="342" t="n">
        <v>-5.92550037630269</v>
      </c>
      <c r="U765" s="342" t="n">
        <v>-6.0820614796174</v>
      </c>
      <c r="V765" s="342" t="n">
        <v>-6.23612693126896</v>
      </c>
      <c r="W765" s="342" t="n">
        <v>-6.49734207175904</v>
      </c>
      <c r="X765" s="342" t="n">
        <v>-6.65576612531591</v>
      </c>
      <c r="Y765" s="342" t="n">
        <v>-6.7518799564475</v>
      </c>
      <c r="Z765" s="342" t="n">
        <v>-6.82670696603335</v>
      </c>
      <c r="AA765" s="342" t="n">
        <v>-6.8944455652802</v>
      </c>
      <c r="AB765" s="342" t="n">
        <v>-6.96751735916877</v>
      </c>
    </row>
    <row r="766" customFormat="false" ht="15" hidden="false" customHeight="false" outlineLevel="0" collapsed="false">
      <c r="A766" s="62" t="s">
        <v>366</v>
      </c>
      <c r="B766" s="62" t="s">
        <v>1056</v>
      </c>
      <c r="C766" s="62" t="s">
        <v>1058</v>
      </c>
      <c r="D766" s="62" t="s">
        <v>1057</v>
      </c>
      <c r="E766" s="342" t="n">
        <v>-4.28877738575365</v>
      </c>
      <c r="F766" s="342" t="n">
        <v>-4.33997781063854</v>
      </c>
      <c r="G766" s="342" t="n">
        <v>-4.33769431076919</v>
      </c>
      <c r="H766" s="342" t="n">
        <v>-4.34176064581962</v>
      </c>
      <c r="I766" s="342" t="n">
        <v>-4.35315583449627</v>
      </c>
      <c r="J766" s="342" t="n">
        <v>-4.37005630995516</v>
      </c>
      <c r="K766" s="342" t="n">
        <v>-4.40230963053324</v>
      </c>
      <c r="L766" s="342" t="n">
        <v>-4.46164917302926</v>
      </c>
      <c r="M766" s="342" t="n">
        <v>-4.57717860136826</v>
      </c>
      <c r="N766" s="342" t="n">
        <v>-4.80936490164981</v>
      </c>
      <c r="O766" s="342" t="n">
        <v>-5.05419058408967</v>
      </c>
      <c r="P766" s="342" t="n">
        <v>-5.30148770605815</v>
      </c>
      <c r="Q766" s="342" t="n">
        <v>-5.57968824096438</v>
      </c>
      <c r="R766" s="342" t="n">
        <v>-5.73797131304377</v>
      </c>
      <c r="S766" s="342" t="n">
        <v>-5.85387248661904</v>
      </c>
      <c r="T766" s="342" t="n">
        <v>-5.97719721482246</v>
      </c>
      <c r="U766" s="342" t="n">
        <v>-6.1351242304758</v>
      </c>
      <c r="V766" s="342" t="n">
        <v>-6.29053382123287</v>
      </c>
      <c r="W766" s="342" t="n">
        <v>-6.5540279248618</v>
      </c>
      <c r="X766" s="342" t="n">
        <v>-6.7138341440071</v>
      </c>
      <c r="Y766" s="342" t="n">
        <v>-6.81078651718442</v>
      </c>
      <c r="Z766" s="342" t="n">
        <v>-6.88626635262224</v>
      </c>
      <c r="AA766" s="342" t="n">
        <v>-6.95459593511175</v>
      </c>
      <c r="AB766" s="342" t="n">
        <v>-7.02830524152908</v>
      </c>
    </row>
    <row r="767" customFormat="false" ht="15" hidden="false" customHeight="false" outlineLevel="0" collapsed="false">
      <c r="A767" s="62" t="s">
        <v>366</v>
      </c>
      <c r="B767" s="62" t="s">
        <v>1059</v>
      </c>
      <c r="C767" s="62" t="s">
        <v>1060</v>
      </c>
      <c r="D767" s="62" t="s">
        <v>1057</v>
      </c>
      <c r="E767" s="342" t="n">
        <v>-4.19702969508786</v>
      </c>
      <c r="F767" s="342" t="n">
        <v>-4.24713481463937</v>
      </c>
      <c r="G767" s="342" t="n">
        <v>-4.24490016455186</v>
      </c>
      <c r="H767" s="342" t="n">
        <v>-4.24887951051034</v>
      </c>
      <c r="I767" s="342" t="n">
        <v>-4.26003092755892</v>
      </c>
      <c r="J767" s="342" t="n">
        <v>-4.27656985951599</v>
      </c>
      <c r="K767" s="342" t="n">
        <v>-4.30813320077989</v>
      </c>
      <c r="L767" s="342" t="n">
        <v>-4.36620332183024</v>
      </c>
      <c r="M767" s="342" t="n">
        <v>-4.47926128632286</v>
      </c>
      <c r="N767" s="342" t="n">
        <v>-4.706480540069</v>
      </c>
      <c r="O767" s="342" t="n">
        <v>-4.94606878793038</v>
      </c>
      <c r="P767" s="342" t="n">
        <v>-5.18807560503849</v>
      </c>
      <c r="Q767" s="342" t="n">
        <v>-5.46032473367578</v>
      </c>
      <c r="R767" s="342" t="n">
        <v>-5.61522173438131</v>
      </c>
      <c r="S767" s="342" t="n">
        <v>-5.72864349154847</v>
      </c>
      <c r="T767" s="342" t="n">
        <v>-5.84932999491601</v>
      </c>
      <c r="U767" s="342" t="n">
        <v>-6.00387855613428</v>
      </c>
      <c r="V767" s="342" t="n">
        <v>-6.15596354648037</v>
      </c>
      <c r="W767" s="342" t="n">
        <v>-6.41382085124156</v>
      </c>
      <c r="X767" s="342" t="n">
        <v>-6.57020841508213</v>
      </c>
      <c r="Y767" s="342" t="n">
        <v>-6.66508673415417</v>
      </c>
      <c r="Z767" s="342" t="n">
        <v>-6.73895186685263</v>
      </c>
      <c r="AA767" s="342" t="n">
        <v>-6.80581970842307</v>
      </c>
      <c r="AB767" s="342" t="n">
        <v>-6.87795218815155</v>
      </c>
    </row>
    <row r="768" customFormat="false" ht="15" hidden="false" customHeight="false" outlineLevel="0" collapsed="false">
      <c r="A768" s="62" t="s">
        <v>366</v>
      </c>
      <c r="B768" s="62" t="s">
        <v>1063</v>
      </c>
      <c r="C768" s="62" t="s">
        <v>1064</v>
      </c>
      <c r="D768" s="62" t="s">
        <v>979</v>
      </c>
      <c r="E768" s="342" t="n">
        <v>-1.9957766493785</v>
      </c>
      <c r="F768" s="342" t="n">
        <v>-2.01960269657856</v>
      </c>
      <c r="G768" s="342" t="n">
        <v>-2.0185400730595</v>
      </c>
      <c r="H768" s="342" t="n">
        <v>-2.02043233647451</v>
      </c>
      <c r="I768" s="342" t="n">
        <v>-2.02573507183021</v>
      </c>
      <c r="J768" s="342" t="n">
        <v>-2.03359968480738</v>
      </c>
      <c r="K768" s="342" t="n">
        <v>-2.04860872311478</v>
      </c>
      <c r="L768" s="342" t="n">
        <v>-2.07622229748489</v>
      </c>
      <c r="M768" s="342" t="n">
        <v>-2.12998375783975</v>
      </c>
      <c r="N768" s="342" t="n">
        <v>-2.23803133287752</v>
      </c>
      <c r="O768" s="342" t="n">
        <v>-2.35196062699399</v>
      </c>
      <c r="P768" s="342" t="n">
        <v>-2.46704000209112</v>
      </c>
      <c r="Q768" s="342" t="n">
        <v>-2.59650023783448</v>
      </c>
      <c r="R768" s="342" t="n">
        <v>-2.67015704741785</v>
      </c>
      <c r="S768" s="342" t="n">
        <v>-2.7240914989064</v>
      </c>
      <c r="T768" s="342" t="n">
        <v>-2.78148049131643</v>
      </c>
      <c r="U768" s="342" t="n">
        <v>-2.85497161053235</v>
      </c>
      <c r="V768" s="342" t="n">
        <v>-2.92729124954013</v>
      </c>
      <c r="W768" s="342" t="n">
        <v>-3.04990786774428</v>
      </c>
      <c r="X768" s="342" t="n">
        <v>-3.12427347171689</v>
      </c>
      <c r="Y768" s="342" t="n">
        <v>-3.16939012503909</v>
      </c>
      <c r="Z768" s="342" t="n">
        <v>-3.20451456249908</v>
      </c>
      <c r="AA768" s="342" t="n">
        <v>-3.23631163959787</v>
      </c>
      <c r="AB768" s="342" t="n">
        <v>-3.27061216381678</v>
      </c>
    </row>
    <row r="769" customFormat="false" ht="15" hidden="false" customHeight="false" outlineLevel="0" collapsed="false">
      <c r="A769" s="62" t="s">
        <v>366</v>
      </c>
      <c r="B769" s="62" t="s">
        <v>1071</v>
      </c>
      <c r="C769" s="62" t="s">
        <v>1072</v>
      </c>
      <c r="D769" s="62" t="s">
        <v>642</v>
      </c>
      <c r="E769" s="342" t="n">
        <v>-9.42607326999776</v>
      </c>
      <c r="F769" s="342" t="n">
        <v>-9.53860393153853</v>
      </c>
      <c r="G769" s="342" t="n">
        <v>-9.53358514992679</v>
      </c>
      <c r="H769" s="342" t="n">
        <v>-9.54252232914551</v>
      </c>
      <c r="I769" s="342" t="n">
        <v>-9.5675672017818</v>
      </c>
      <c r="J769" s="342" t="n">
        <v>-9.6047118482963</v>
      </c>
      <c r="K769" s="342" t="n">
        <v>-9.67559968779566</v>
      </c>
      <c r="L769" s="342" t="n">
        <v>-9.80601887841012</v>
      </c>
      <c r="M769" s="342" t="n">
        <v>-10.0599347985933</v>
      </c>
      <c r="N769" s="342" t="n">
        <v>-10.5702445866494</v>
      </c>
      <c r="O769" s="342" t="n">
        <v>-11.1083337933126</v>
      </c>
      <c r="P769" s="342" t="n">
        <v>-11.6518548440618</v>
      </c>
      <c r="Q769" s="342" t="n">
        <v>-12.2632968448729</v>
      </c>
      <c r="R769" s="342" t="n">
        <v>-12.6111787003819</v>
      </c>
      <c r="S769" s="342" t="n">
        <v>-12.8659116594364</v>
      </c>
      <c r="T769" s="342" t="n">
        <v>-13.1369604501499</v>
      </c>
      <c r="U769" s="342" t="n">
        <v>-13.4840597483801</v>
      </c>
      <c r="V769" s="342" t="n">
        <v>-13.8256261337566</v>
      </c>
      <c r="W769" s="342" t="n">
        <v>-14.4047456598176</v>
      </c>
      <c r="X769" s="342" t="n">
        <v>-14.7559751583849</v>
      </c>
      <c r="Y769" s="342" t="n">
        <v>-14.9690615676504</v>
      </c>
      <c r="Z769" s="342" t="n">
        <v>-15.1349546404892</v>
      </c>
      <c r="AA769" s="342" t="n">
        <v>-15.2851325567397</v>
      </c>
      <c r="AB769" s="342" t="n">
        <v>-15.4471342790203</v>
      </c>
    </row>
    <row r="770" customFormat="false" ht="15" hidden="false" customHeight="false" outlineLevel="0" collapsed="false">
      <c r="A770" s="62" t="s">
        <v>366</v>
      </c>
      <c r="B770" s="62" t="s">
        <v>1073</v>
      </c>
      <c r="C770" s="62" t="s">
        <v>1074</v>
      </c>
      <c r="D770" s="62" t="s">
        <v>764</v>
      </c>
      <c r="E770" s="342" t="n">
        <v>-12.2677516222314</v>
      </c>
      <c r="F770" s="342" t="n">
        <v>-12.4142069028265</v>
      </c>
      <c r="G770" s="342" t="n">
        <v>-12.4076751090991</v>
      </c>
      <c r="H770" s="342" t="n">
        <v>-12.4193065797782</v>
      </c>
      <c r="I770" s="342" t="n">
        <v>-12.4519017302838</v>
      </c>
      <c r="J770" s="342" t="n">
        <v>-12.5002443735545</v>
      </c>
      <c r="K770" s="342" t="n">
        <v>-12.5925027703551</v>
      </c>
      <c r="L770" s="342" t="n">
        <v>-12.7622394349664</v>
      </c>
      <c r="M770" s="342" t="n">
        <v>-13.0927033887797</v>
      </c>
      <c r="N770" s="342" t="n">
        <v>-13.7568562709975</v>
      </c>
      <c r="O770" s="342" t="n">
        <v>-14.4571632332782</v>
      </c>
      <c r="P770" s="342" t="n">
        <v>-15.1645395777067</v>
      </c>
      <c r="Q770" s="342" t="n">
        <v>-15.9603130013259</v>
      </c>
      <c r="R770" s="342" t="n">
        <v>-16.4130708014215</v>
      </c>
      <c r="S770" s="342" t="n">
        <v>-16.7445981068185</v>
      </c>
      <c r="T770" s="342" t="n">
        <v>-17.0973599777201</v>
      </c>
      <c r="U770" s="342" t="n">
        <v>-17.5490993029905</v>
      </c>
      <c r="V770" s="342" t="n">
        <v>-17.9936377081438</v>
      </c>
      <c r="W770" s="342" t="n">
        <v>-18.7473444004006</v>
      </c>
      <c r="X770" s="342" t="n">
        <v>-19.2044590575228</v>
      </c>
      <c r="Y770" s="342" t="n">
        <v>-19.4817846275737</v>
      </c>
      <c r="Z770" s="342" t="n">
        <v>-19.6976894858473</v>
      </c>
      <c r="AA770" s="342" t="n">
        <v>-19.8931415392032</v>
      </c>
      <c r="AB770" s="342" t="n">
        <v>-20.1039819214479</v>
      </c>
    </row>
    <row r="771" customFormat="false" ht="15" hidden="false" customHeight="false" outlineLevel="0" collapsed="false">
      <c r="A771" s="62" t="s">
        <v>366</v>
      </c>
      <c r="B771" s="62" t="s">
        <v>1077</v>
      </c>
      <c r="C771" s="62" t="s">
        <v>1079</v>
      </c>
      <c r="D771" s="62" t="s">
        <v>1078</v>
      </c>
      <c r="E771" s="342" t="n">
        <v>-1.25336399458136</v>
      </c>
      <c r="F771" s="342" t="n">
        <v>-1.26832694632401</v>
      </c>
      <c r="G771" s="342" t="n">
        <v>-1.26765961009728</v>
      </c>
      <c r="H771" s="342" t="n">
        <v>-1.2688479669374</v>
      </c>
      <c r="I771" s="342" t="n">
        <v>-1.27217812793998</v>
      </c>
      <c r="J771" s="342" t="n">
        <v>-1.27711716895942</v>
      </c>
      <c r="K771" s="342" t="n">
        <v>-1.28654296728892</v>
      </c>
      <c r="L771" s="342" t="n">
        <v>-1.30388451694979</v>
      </c>
      <c r="M771" s="342" t="n">
        <v>-1.33764715202515</v>
      </c>
      <c r="N771" s="342" t="n">
        <v>-1.40550190936803</v>
      </c>
      <c r="O771" s="342" t="n">
        <v>-1.47705043420829</v>
      </c>
      <c r="P771" s="342" t="n">
        <v>-1.54932121927363</v>
      </c>
      <c r="Q771" s="342" t="n">
        <v>-1.63062330197976</v>
      </c>
      <c r="R771" s="342" t="n">
        <v>-1.67688037844986</v>
      </c>
      <c r="S771" s="342" t="n">
        <v>-1.71075165336647</v>
      </c>
      <c r="T771" s="342" t="n">
        <v>-1.74679240812449</v>
      </c>
      <c r="U771" s="342" t="n">
        <v>-1.79294542969401</v>
      </c>
      <c r="V771" s="342" t="n">
        <v>-1.83836275214926</v>
      </c>
      <c r="W771" s="342" t="n">
        <v>-1.91536698728863</v>
      </c>
      <c r="X771" s="342" t="n">
        <v>-1.96206919240943</v>
      </c>
      <c r="Y771" s="342" t="n">
        <v>-1.99040281824259</v>
      </c>
      <c r="Z771" s="342" t="n">
        <v>-2.01246125111181</v>
      </c>
      <c r="AA771" s="342" t="n">
        <v>-2.03243007456756</v>
      </c>
      <c r="AB771" s="342" t="n">
        <v>-2.05397108320931</v>
      </c>
    </row>
    <row r="772" customFormat="false" ht="15" hidden="false" customHeight="false" outlineLevel="0" collapsed="false">
      <c r="A772" s="62" t="s">
        <v>366</v>
      </c>
      <c r="B772" s="62" t="s">
        <v>1084</v>
      </c>
      <c r="C772" s="62" t="s">
        <v>1085</v>
      </c>
      <c r="D772" s="62" t="s">
        <v>562</v>
      </c>
      <c r="E772" s="342" t="n">
        <v>-0.324408621923551</v>
      </c>
      <c r="F772" s="342" t="n">
        <v>-0.32828148772768</v>
      </c>
      <c r="G772" s="342" t="n">
        <v>-0.328108760868916</v>
      </c>
      <c r="H772" s="342" t="n">
        <v>-0.328416343667307</v>
      </c>
      <c r="I772" s="342" t="n">
        <v>-0.329278290353427</v>
      </c>
      <c r="J772" s="342" t="n">
        <v>-0.330556663992422</v>
      </c>
      <c r="K772" s="342" t="n">
        <v>-0.332996346526646</v>
      </c>
      <c r="L772" s="342" t="n">
        <v>-0.337484865625504</v>
      </c>
      <c r="M772" s="342" t="n">
        <v>-0.346223659754471</v>
      </c>
      <c r="N772" s="342" t="n">
        <v>-0.363786529292553</v>
      </c>
      <c r="O772" s="342" t="n">
        <v>-0.382305457907415</v>
      </c>
      <c r="P772" s="342" t="n">
        <v>-0.401011329377906</v>
      </c>
      <c r="Q772" s="342" t="n">
        <v>-0.422054774637414</v>
      </c>
      <c r="R772" s="342" t="n">
        <v>-0.43402750921153</v>
      </c>
      <c r="S772" s="342" t="n">
        <v>-0.442794422626942</v>
      </c>
      <c r="T772" s="342" t="n">
        <v>-0.452122863235322</v>
      </c>
      <c r="U772" s="342" t="n">
        <v>-0.464068665244721</v>
      </c>
      <c r="V772" s="342" t="n">
        <v>-0.475824046006304</v>
      </c>
      <c r="W772" s="342" t="n">
        <v>-0.495755077942629</v>
      </c>
      <c r="X772" s="342" t="n">
        <v>-0.507843025314285</v>
      </c>
      <c r="Y772" s="342" t="n">
        <v>-0.515176627165282</v>
      </c>
      <c r="Z772" s="342" t="n">
        <v>-0.52088601872259</v>
      </c>
      <c r="AA772" s="342" t="n">
        <v>-0.52605455597651</v>
      </c>
      <c r="AB772" s="342" t="n">
        <v>-0.53163002244796</v>
      </c>
    </row>
    <row r="773" customFormat="false" ht="15" hidden="false" customHeight="false" outlineLevel="0" collapsed="false">
      <c r="A773" s="62" t="s">
        <v>366</v>
      </c>
      <c r="B773" s="62" t="s">
        <v>1086</v>
      </c>
      <c r="C773" s="62" t="s">
        <v>1087</v>
      </c>
      <c r="D773" s="62" t="s">
        <v>925</v>
      </c>
      <c r="E773" s="342" t="n">
        <v>-3.73985185053865</v>
      </c>
      <c r="F773" s="342" t="n">
        <v>-3.78449907433491</v>
      </c>
      <c r="G773" s="342" t="n">
        <v>-3.78250784223216</v>
      </c>
      <c r="H773" s="342" t="n">
        <v>-3.78605372239692</v>
      </c>
      <c r="I773" s="342" t="n">
        <v>-3.79599042780887</v>
      </c>
      <c r="J773" s="342" t="n">
        <v>-3.81072779203529</v>
      </c>
      <c r="K773" s="342" t="n">
        <v>-3.83885297313017</v>
      </c>
      <c r="L773" s="342" t="n">
        <v>-3.89059757954202</v>
      </c>
      <c r="M773" s="342" t="n">
        <v>-3.99134026387916</v>
      </c>
      <c r="N773" s="342" t="n">
        <v>-4.19380877335745</v>
      </c>
      <c r="O773" s="342" t="n">
        <v>-4.40729893597897</v>
      </c>
      <c r="P773" s="342" t="n">
        <v>-4.62294421575005</v>
      </c>
      <c r="Q773" s="342" t="n">
        <v>-4.86553754520239</v>
      </c>
      <c r="R773" s="342" t="n">
        <v>-5.00356178539527</v>
      </c>
      <c r="S773" s="342" t="n">
        <v>-5.10462863486965</v>
      </c>
      <c r="T773" s="342" t="n">
        <v>-5.2121688897033</v>
      </c>
      <c r="U773" s="342" t="n">
        <v>-5.34988264554036</v>
      </c>
      <c r="V773" s="342" t="n">
        <v>-5.48540118458016</v>
      </c>
      <c r="W773" s="342" t="n">
        <v>-5.71517037575713</v>
      </c>
      <c r="X773" s="342" t="n">
        <v>-5.85452281367647</v>
      </c>
      <c r="Y773" s="342" t="n">
        <v>-5.93906614144298</v>
      </c>
      <c r="Z773" s="342" t="n">
        <v>-6.00488522619616</v>
      </c>
      <c r="AA773" s="342" t="n">
        <v>-6.06446922707455</v>
      </c>
      <c r="AB773" s="342" t="n">
        <v>-6.12874439484671</v>
      </c>
    </row>
    <row r="774" customFormat="false" ht="15" hidden="false" customHeight="false" outlineLevel="0" collapsed="false">
      <c r="A774" s="62" t="s">
        <v>366</v>
      </c>
      <c r="B774" s="62" t="s">
        <v>1088</v>
      </c>
      <c r="C774" s="62" t="s">
        <v>1089</v>
      </c>
      <c r="D774" s="62" t="s">
        <v>562</v>
      </c>
      <c r="E774" s="342" t="n">
        <v>-2.57823939241315</v>
      </c>
      <c r="F774" s="342" t="n">
        <v>-2.60901901571209</v>
      </c>
      <c r="G774" s="342" t="n">
        <v>-2.60764626800658</v>
      </c>
      <c r="H774" s="342" t="n">
        <v>-2.6100907840695</v>
      </c>
      <c r="I774" s="342" t="n">
        <v>-2.61694111032512</v>
      </c>
      <c r="J774" s="342" t="n">
        <v>-2.62710099218873</v>
      </c>
      <c r="K774" s="342" t="n">
        <v>-2.64649038319018</v>
      </c>
      <c r="L774" s="342" t="n">
        <v>-2.6821629145972</v>
      </c>
      <c r="M774" s="342" t="n">
        <v>-2.75161453130177</v>
      </c>
      <c r="N774" s="342" t="n">
        <v>-2.89119553817638</v>
      </c>
      <c r="O774" s="342" t="n">
        <v>-3.0383748300738</v>
      </c>
      <c r="P774" s="342" t="n">
        <v>-3.18703985139373</v>
      </c>
      <c r="Q774" s="342" t="n">
        <v>-3.35428275387411</v>
      </c>
      <c r="R774" s="342" t="n">
        <v>-3.44943613090479</v>
      </c>
      <c r="S774" s="342" t="n">
        <v>-3.51911122580044</v>
      </c>
      <c r="T774" s="342" t="n">
        <v>-3.59324906129847</v>
      </c>
      <c r="U774" s="342" t="n">
        <v>-3.68818839161583</v>
      </c>
      <c r="V774" s="342" t="n">
        <v>-3.78161434796872</v>
      </c>
      <c r="W774" s="342" t="n">
        <v>-3.94001633915188</v>
      </c>
      <c r="X774" s="342" t="n">
        <v>-4.03608537055502</v>
      </c>
      <c r="Y774" s="342" t="n">
        <v>-4.09436921353182</v>
      </c>
      <c r="Z774" s="342" t="n">
        <v>-4.13974463583867</v>
      </c>
      <c r="AA774" s="342" t="n">
        <v>-4.18082161545221</v>
      </c>
      <c r="AB774" s="342" t="n">
        <v>-4.22513266736735</v>
      </c>
    </row>
    <row r="775" customFormat="false" ht="15" hidden="false" customHeight="false" outlineLevel="0" collapsed="false">
      <c r="A775" s="62" t="s">
        <v>366</v>
      </c>
      <c r="B775" s="62" t="s">
        <v>1092</v>
      </c>
      <c r="C775" s="62" t="s">
        <v>1094</v>
      </c>
      <c r="D775" s="62" t="s">
        <v>1093</v>
      </c>
      <c r="E775" s="342" t="n">
        <v>-3.13627288733138</v>
      </c>
      <c r="F775" s="342" t="n">
        <v>-3.17371444466651</v>
      </c>
      <c r="G775" s="342" t="n">
        <v>-3.17204457978795</v>
      </c>
      <c r="H775" s="342" t="n">
        <v>-3.1750181863015</v>
      </c>
      <c r="I775" s="342" t="n">
        <v>-3.18335119547361</v>
      </c>
      <c r="J775" s="342" t="n">
        <v>-3.19571007964903</v>
      </c>
      <c r="K775" s="342" t="n">
        <v>-3.21929610563198</v>
      </c>
      <c r="L775" s="342" t="n">
        <v>-3.26268959089309</v>
      </c>
      <c r="M775" s="342" t="n">
        <v>-3.34717329829933</v>
      </c>
      <c r="N775" s="342" t="n">
        <v>-3.51696518369812</v>
      </c>
      <c r="O775" s="342" t="n">
        <v>-3.69599992504634</v>
      </c>
      <c r="P775" s="342" t="n">
        <v>-3.87684196672497</v>
      </c>
      <c r="Q775" s="342" t="n">
        <v>-4.08028288155674</v>
      </c>
      <c r="R775" s="342" t="n">
        <v>-4.1960312319223</v>
      </c>
      <c r="S775" s="342" t="n">
        <v>-4.28078678708389</v>
      </c>
      <c r="T775" s="342" t="n">
        <v>-4.37097099731748</v>
      </c>
      <c r="U775" s="342" t="n">
        <v>-4.48645897275216</v>
      </c>
      <c r="V775" s="342" t="n">
        <v>-4.60010601993668</v>
      </c>
      <c r="W775" s="342" t="n">
        <v>-4.79279249882183</v>
      </c>
      <c r="X775" s="342" t="n">
        <v>-4.90965468756522</v>
      </c>
      <c r="Y775" s="342" t="n">
        <v>-4.98055347106668</v>
      </c>
      <c r="Z775" s="342" t="n">
        <v>-5.03574993852852</v>
      </c>
      <c r="AA775" s="342" t="n">
        <v>-5.08571760942615</v>
      </c>
      <c r="AB775" s="342" t="n">
        <v>-5.13961933443258</v>
      </c>
    </row>
    <row r="776" customFormat="false" ht="15" hidden="false" customHeight="false" outlineLevel="0" collapsed="false">
      <c r="A776" s="62" t="s">
        <v>366</v>
      </c>
      <c r="B776" s="62" t="s">
        <v>1097</v>
      </c>
      <c r="C776" s="62" t="s">
        <v>1098</v>
      </c>
      <c r="D776" s="62" t="s">
        <v>430</v>
      </c>
      <c r="E776" s="342" t="n">
        <v>-4.78621131580844</v>
      </c>
      <c r="F776" s="342" t="n">
        <v>-4.84335022298797</v>
      </c>
      <c r="G776" s="342" t="n">
        <v>-4.84080187134104</v>
      </c>
      <c r="H776" s="342" t="n">
        <v>-4.84533984034285</v>
      </c>
      <c r="I776" s="342" t="n">
        <v>-4.85805670020392</v>
      </c>
      <c r="J776" s="342" t="n">
        <v>-4.87691737764373</v>
      </c>
      <c r="K776" s="342" t="n">
        <v>-4.91291160024806</v>
      </c>
      <c r="L776" s="342" t="n">
        <v>-4.9791336407561</v>
      </c>
      <c r="M776" s="342" t="n">
        <v>-5.10806275212983</v>
      </c>
      <c r="N776" s="342" t="n">
        <v>-5.36717918504956</v>
      </c>
      <c r="O776" s="342" t="n">
        <v>-5.64040097911763</v>
      </c>
      <c r="P776" s="342" t="n">
        <v>-5.91638086267701</v>
      </c>
      <c r="Q776" s="342" t="n">
        <v>-6.22684849213597</v>
      </c>
      <c r="R776" s="342" t="n">
        <v>-6.40349002946635</v>
      </c>
      <c r="S776" s="342" t="n">
        <v>-6.53283400295496</v>
      </c>
      <c r="T776" s="342" t="n">
        <v>-6.67046255220233</v>
      </c>
      <c r="U776" s="342" t="n">
        <v>-6.84670673589503</v>
      </c>
      <c r="V776" s="342" t="n">
        <v>-7.02014151111499</v>
      </c>
      <c r="W776" s="342" t="n">
        <v>-7.31419698357361</v>
      </c>
      <c r="X776" s="342" t="n">
        <v>-7.49253833021251</v>
      </c>
      <c r="Y776" s="342" t="n">
        <v>-7.60073572631361</v>
      </c>
      <c r="Z776" s="342" t="n">
        <v>-7.68497009196006</v>
      </c>
      <c r="AA776" s="342" t="n">
        <v>-7.76122488242835</v>
      </c>
      <c r="AB776" s="342" t="n">
        <v>-7.8434833642108</v>
      </c>
    </row>
    <row r="777" customFormat="false" ht="15" hidden="false" customHeight="false" outlineLevel="0" collapsed="false">
      <c r="A777" s="62" t="s">
        <v>366</v>
      </c>
      <c r="B777" s="62" t="s">
        <v>1101</v>
      </c>
      <c r="C777" s="62" t="s">
        <v>1103</v>
      </c>
      <c r="D777" s="62" t="s">
        <v>1102</v>
      </c>
      <c r="E777" s="342" t="n">
        <v>-1.47474396430463</v>
      </c>
      <c r="F777" s="342" t="n">
        <v>-1.49234980176769</v>
      </c>
      <c r="G777" s="342" t="n">
        <v>-1.49156459485511</v>
      </c>
      <c r="H777" s="342" t="n">
        <v>-1.49296284954008</v>
      </c>
      <c r="I777" s="342" t="n">
        <v>-1.4968812123301</v>
      </c>
      <c r="J777" s="342" t="n">
        <v>-1.50269262941593</v>
      </c>
      <c r="K777" s="342" t="n">
        <v>-1.51378329362464</v>
      </c>
      <c r="L777" s="342" t="n">
        <v>-1.53418785750601</v>
      </c>
      <c r="M777" s="342" t="n">
        <v>-1.57391394068031</v>
      </c>
      <c r="N777" s="342" t="n">
        <v>-1.6537537910936</v>
      </c>
      <c r="O777" s="342" t="n">
        <v>-1.73793983411002</v>
      </c>
      <c r="P777" s="342" t="n">
        <v>-1.82297570918817</v>
      </c>
      <c r="Q777" s="342" t="n">
        <v>-1.91863806766873</v>
      </c>
      <c r="R777" s="342" t="n">
        <v>-1.97306546834848</v>
      </c>
      <c r="S777" s="342" t="n">
        <v>-2.01291938027073</v>
      </c>
      <c r="T777" s="342" t="n">
        <v>-2.05532596429433</v>
      </c>
      <c r="U777" s="342" t="n">
        <v>-2.10963093099861</v>
      </c>
      <c r="V777" s="342" t="n">
        <v>-2.16307025305933</v>
      </c>
      <c r="W777" s="342" t="n">
        <v>-2.25367564103014</v>
      </c>
      <c r="X777" s="342" t="n">
        <v>-2.30862679282592</v>
      </c>
      <c r="Y777" s="342" t="n">
        <v>-2.34196494827396</v>
      </c>
      <c r="Z777" s="342" t="n">
        <v>-2.36791953199947</v>
      </c>
      <c r="AA777" s="342" t="n">
        <v>-2.39141542145612</v>
      </c>
      <c r="AB777" s="342" t="n">
        <v>-2.41676118901988</v>
      </c>
    </row>
    <row r="778" customFormat="false" ht="15" hidden="false" customHeight="false" outlineLevel="0" collapsed="false">
      <c r="A778" s="62" t="s">
        <v>366</v>
      </c>
      <c r="B778" s="62" t="s">
        <v>1106</v>
      </c>
      <c r="C778" s="62" t="s">
        <v>1107</v>
      </c>
      <c r="D778" s="62" t="s">
        <v>743</v>
      </c>
      <c r="E778" s="342" t="n">
        <v>-2.68035381857758</v>
      </c>
      <c r="F778" s="342" t="n">
        <v>-2.71235250771656</v>
      </c>
      <c r="G778" s="342" t="n">
        <v>-2.71092539060509</v>
      </c>
      <c r="H778" s="342" t="n">
        <v>-2.71346672481288</v>
      </c>
      <c r="I778" s="342" t="n">
        <v>-2.72058836688839</v>
      </c>
      <c r="J778" s="342" t="n">
        <v>-2.73115064370007</v>
      </c>
      <c r="K778" s="342" t="n">
        <v>-2.75130797601124</v>
      </c>
      <c r="L778" s="342" t="n">
        <v>-2.78839336306121</v>
      </c>
      <c r="M778" s="342" t="n">
        <v>-2.86059569872805</v>
      </c>
      <c r="N778" s="342" t="n">
        <v>-3.00570498760099</v>
      </c>
      <c r="O778" s="342" t="n">
        <v>-3.1587135011679</v>
      </c>
      <c r="P778" s="342" t="n">
        <v>-3.31326658834684</v>
      </c>
      <c r="Q778" s="342" t="n">
        <v>-3.48713335712416</v>
      </c>
      <c r="R778" s="342" t="n">
        <v>-3.5860554037833</v>
      </c>
      <c r="S778" s="342" t="n">
        <v>-3.65849006877711</v>
      </c>
      <c r="T778" s="342" t="n">
        <v>-3.73556422684909</v>
      </c>
      <c r="U778" s="342" t="n">
        <v>-3.8342637492046</v>
      </c>
      <c r="V778" s="342" t="n">
        <v>-3.93138995850913</v>
      </c>
      <c r="W778" s="342" t="n">
        <v>-4.09606566053567</v>
      </c>
      <c r="X778" s="342" t="n">
        <v>-4.1959396272147</v>
      </c>
      <c r="Y778" s="342" t="n">
        <v>-4.25653187537596</v>
      </c>
      <c r="Z778" s="342" t="n">
        <v>-4.30370444856976</v>
      </c>
      <c r="AA778" s="342" t="n">
        <v>-4.34640833382059</v>
      </c>
      <c r="AB778" s="342" t="n">
        <v>-4.39247438088954</v>
      </c>
    </row>
    <row r="779" customFormat="false" ht="15" hidden="false" customHeight="false" outlineLevel="0" collapsed="false">
      <c r="A779" s="62" t="s">
        <v>366</v>
      </c>
      <c r="B779" s="62" t="s">
        <v>1108</v>
      </c>
      <c r="C779" s="62" t="s">
        <v>1109</v>
      </c>
      <c r="D779" s="62" t="s">
        <v>743</v>
      </c>
      <c r="E779" s="342" t="n">
        <v>-0.332860495606233</v>
      </c>
      <c r="F779" s="342" t="n">
        <v>-0.336834261849976</v>
      </c>
      <c r="G779" s="342" t="n">
        <v>-0.336657034908621</v>
      </c>
      <c r="H779" s="342" t="n">
        <v>-0.336972631214618</v>
      </c>
      <c r="I779" s="342" t="n">
        <v>-0.337857034346158</v>
      </c>
      <c r="J779" s="342" t="n">
        <v>-0.339168713673677</v>
      </c>
      <c r="K779" s="342" t="n">
        <v>-0.341671957677022</v>
      </c>
      <c r="L779" s="342" t="n">
        <v>-0.346277416936782</v>
      </c>
      <c r="M779" s="342" t="n">
        <v>-0.355243884373811</v>
      </c>
      <c r="N779" s="342" t="n">
        <v>-0.373264322375891</v>
      </c>
      <c r="O779" s="342" t="n">
        <v>-0.392265727826489</v>
      </c>
      <c r="P779" s="342" t="n">
        <v>-0.411458946587122</v>
      </c>
      <c r="Q779" s="342" t="n">
        <v>-0.433050640349174</v>
      </c>
      <c r="R779" s="342" t="n">
        <v>-0.44533530263858</v>
      </c>
      <c r="S779" s="342" t="n">
        <v>-0.454330621958664</v>
      </c>
      <c r="T779" s="342" t="n">
        <v>-0.463902098036357</v>
      </c>
      <c r="U779" s="342" t="n">
        <v>-0.476159126082299</v>
      </c>
      <c r="V779" s="342" t="n">
        <v>-0.488220771802871</v>
      </c>
      <c r="W779" s="342" t="n">
        <v>-0.508671070345898</v>
      </c>
      <c r="X779" s="342" t="n">
        <v>-0.521073947091695</v>
      </c>
      <c r="Y779" s="342" t="n">
        <v>-0.528598612534393</v>
      </c>
      <c r="Z779" s="342" t="n">
        <v>-0.53445675185297</v>
      </c>
      <c r="AA779" s="342" t="n">
        <v>-0.539759945897869</v>
      </c>
      <c r="AB779" s="342" t="n">
        <v>-0.545480670957268</v>
      </c>
    </row>
    <row r="780" customFormat="false" ht="15" hidden="false" customHeight="false" outlineLevel="0" collapsed="false">
      <c r="A780" s="62" t="s">
        <v>366</v>
      </c>
      <c r="B780" s="62" t="s">
        <v>1110</v>
      </c>
      <c r="C780" s="62" t="s">
        <v>1111</v>
      </c>
      <c r="D780" s="62" t="s">
        <v>387</v>
      </c>
      <c r="E780" s="342" t="n">
        <v>-3.26184226351216</v>
      </c>
      <c r="F780" s="342" t="n">
        <v>-3.30078289735202</v>
      </c>
      <c r="G780" s="342" t="n">
        <v>-3.29904617480556</v>
      </c>
      <c r="H780" s="342" t="n">
        <v>-3.30213883789624</v>
      </c>
      <c r="I780" s="342" t="n">
        <v>-3.31080548218272</v>
      </c>
      <c r="J780" s="342" t="n">
        <v>-3.32365918853464</v>
      </c>
      <c r="K780" s="342" t="n">
        <v>-3.34818954642864</v>
      </c>
      <c r="L780" s="342" t="n">
        <v>-3.39332041012278</v>
      </c>
      <c r="M780" s="342" t="n">
        <v>-3.4811866568735</v>
      </c>
      <c r="N780" s="342" t="n">
        <v>-3.65777663092594</v>
      </c>
      <c r="O780" s="342" t="n">
        <v>-3.84397952427923</v>
      </c>
      <c r="P780" s="342" t="n">
        <v>-4.03206207824</v>
      </c>
      <c r="Q780" s="342" t="n">
        <v>-4.24364831386583</v>
      </c>
      <c r="R780" s="342" t="n">
        <v>-4.36403097019631</v>
      </c>
      <c r="S780" s="342" t="n">
        <v>-4.4521799488806</v>
      </c>
      <c r="T780" s="342" t="n">
        <v>-4.54597493388642</v>
      </c>
      <c r="U780" s="342" t="n">
        <v>-4.66608679045412</v>
      </c>
      <c r="V780" s="342" t="n">
        <v>-4.78428401210764</v>
      </c>
      <c r="W780" s="342" t="n">
        <v>-4.9846852281414</v>
      </c>
      <c r="X780" s="342" t="n">
        <v>-5.10622631845579</v>
      </c>
      <c r="Y780" s="342" t="n">
        <v>-5.17996373122711</v>
      </c>
      <c r="Z780" s="342" t="n">
        <v>-5.23737014222243</v>
      </c>
      <c r="AA780" s="342" t="n">
        <v>-5.28933840729321</v>
      </c>
      <c r="AB780" s="342" t="n">
        <v>-5.34539823723096</v>
      </c>
    </row>
    <row r="781" customFormat="false" ht="15" hidden="false" customHeight="false" outlineLevel="0" collapsed="false">
      <c r="A781" s="62" t="s">
        <v>366</v>
      </c>
      <c r="B781" s="62" t="s">
        <v>1112</v>
      </c>
      <c r="C781" s="62" t="s">
        <v>1113</v>
      </c>
      <c r="D781" s="62" t="s">
        <v>387</v>
      </c>
      <c r="E781" s="342" t="n">
        <v>-1.66117520501076</v>
      </c>
      <c r="F781" s="342" t="n">
        <v>-1.68100670211464</v>
      </c>
      <c r="G781" s="342" t="n">
        <v>-1.6801222324809</v>
      </c>
      <c r="H781" s="342" t="n">
        <v>-1.68169724893744</v>
      </c>
      <c r="I781" s="342" t="n">
        <v>-1.68611095549842</v>
      </c>
      <c r="J781" s="342" t="n">
        <v>-1.69265702871697</v>
      </c>
      <c r="K781" s="342" t="n">
        <v>-1.70514973039031</v>
      </c>
      <c r="L781" s="342" t="n">
        <v>-1.72813375772605</v>
      </c>
      <c r="M781" s="342" t="n">
        <v>-1.77288185363872</v>
      </c>
      <c r="N781" s="342" t="n">
        <v>-1.8628147389995</v>
      </c>
      <c r="O781" s="342" t="n">
        <v>-1.95764324527028</v>
      </c>
      <c r="P781" s="342" t="n">
        <v>-2.05342901597714</v>
      </c>
      <c r="Q781" s="342" t="n">
        <v>-2.1611846276678</v>
      </c>
      <c r="R781" s="342" t="n">
        <v>-2.22249252291661</v>
      </c>
      <c r="S781" s="342" t="n">
        <v>-2.2673846071769</v>
      </c>
      <c r="T781" s="342" t="n">
        <v>-2.31515206214827</v>
      </c>
      <c r="U781" s="342" t="n">
        <v>-2.37632204580751</v>
      </c>
      <c r="V781" s="342" t="n">
        <v>-2.43651695348541</v>
      </c>
      <c r="W781" s="342" t="n">
        <v>-2.5385763126559</v>
      </c>
      <c r="X781" s="342" t="n">
        <v>-2.60047416954456</v>
      </c>
      <c r="Y781" s="342" t="n">
        <v>-2.63802680142611</v>
      </c>
      <c r="Z781" s="342" t="n">
        <v>-2.66726245994364</v>
      </c>
      <c r="AA781" s="342" t="n">
        <v>-2.69372860588475</v>
      </c>
      <c r="AB781" s="342" t="n">
        <v>-2.72227848413344</v>
      </c>
    </row>
    <row r="782" customFormat="false" ht="15" hidden="false" customHeight="false" outlineLevel="0" collapsed="false">
      <c r="A782" s="62" t="s">
        <v>366</v>
      </c>
      <c r="B782" s="62" t="s">
        <v>1114</v>
      </c>
      <c r="C782" s="62" t="s">
        <v>1115</v>
      </c>
      <c r="D782" s="62" t="s">
        <v>387</v>
      </c>
      <c r="E782" s="342" t="n">
        <v>-5.38073226352185</v>
      </c>
      <c r="F782" s="342" t="n">
        <v>-5.44496870046056</v>
      </c>
      <c r="G782" s="342" t="n">
        <v>-5.44210380440381</v>
      </c>
      <c r="H782" s="342" t="n">
        <v>-5.44720545884565</v>
      </c>
      <c r="I782" s="342" t="n">
        <v>-5.46150194799547</v>
      </c>
      <c r="J782" s="342" t="n">
        <v>-5.48270541121847</v>
      </c>
      <c r="K782" s="342" t="n">
        <v>-5.52317066903686</v>
      </c>
      <c r="L782" s="342" t="n">
        <v>-5.597618503954</v>
      </c>
      <c r="M782" s="342" t="n">
        <v>-5.74256259093665</v>
      </c>
      <c r="N782" s="342" t="n">
        <v>-6.03386526410004</v>
      </c>
      <c r="O782" s="342" t="n">
        <v>-6.34102540088372</v>
      </c>
      <c r="P782" s="342" t="n">
        <v>-6.65128622422979</v>
      </c>
      <c r="Q782" s="342" t="n">
        <v>-7.00031870114767</v>
      </c>
      <c r="R782" s="342" t="n">
        <v>-7.19890183011491</v>
      </c>
      <c r="S782" s="342" t="n">
        <v>-7.34431231145817</v>
      </c>
      <c r="T782" s="342" t="n">
        <v>-7.49903644009643</v>
      </c>
      <c r="U782" s="342" t="n">
        <v>-7.697172858002</v>
      </c>
      <c r="V782" s="342" t="n">
        <v>-7.89215089575817</v>
      </c>
      <c r="W782" s="342" t="n">
        <v>-8.22273257373324</v>
      </c>
      <c r="X782" s="342" t="n">
        <v>-8.42322665442926</v>
      </c>
      <c r="Y782" s="342" t="n">
        <v>-8.54486382872353</v>
      </c>
      <c r="Z782" s="342" t="n">
        <v>-8.63956139617822</v>
      </c>
      <c r="AA782" s="342" t="n">
        <v>-8.72528820267455</v>
      </c>
      <c r="AB782" s="342" t="n">
        <v>-8.81776445114549</v>
      </c>
    </row>
    <row r="783" customFormat="false" ht="15" hidden="false" customHeight="false" outlineLevel="0" collapsed="false">
      <c r="A783" s="62" t="s">
        <v>366</v>
      </c>
      <c r="B783" s="62" t="s">
        <v>1116</v>
      </c>
      <c r="C783" s="62" t="s">
        <v>1118</v>
      </c>
      <c r="D783" s="62" t="s">
        <v>1117</v>
      </c>
      <c r="E783" s="342" t="n">
        <v>-9.12134706766347</v>
      </c>
      <c r="F783" s="342" t="n">
        <v>-9.23023983671654</v>
      </c>
      <c r="G783" s="342" t="n">
        <v>-9.225383302333</v>
      </c>
      <c r="H783" s="342" t="n">
        <v>-9.23403156032175</v>
      </c>
      <c r="I783" s="342" t="n">
        <v>-9.25826678203472</v>
      </c>
      <c r="J783" s="342" t="n">
        <v>-9.29421061600032</v>
      </c>
      <c r="K783" s="342" t="n">
        <v>-9.36280679262973</v>
      </c>
      <c r="L783" s="342" t="n">
        <v>-9.48900979018807</v>
      </c>
      <c r="M783" s="342" t="n">
        <v>-9.73471711365726</v>
      </c>
      <c r="N783" s="342" t="n">
        <v>-10.2285296011647</v>
      </c>
      <c r="O783" s="342" t="n">
        <v>-10.7492234539232</v>
      </c>
      <c r="P783" s="342" t="n">
        <v>-11.2751735500512</v>
      </c>
      <c r="Q783" s="342" t="n">
        <v>-11.8668488470061</v>
      </c>
      <c r="R783" s="342" t="n">
        <v>-12.2034843739906</v>
      </c>
      <c r="S783" s="342" t="n">
        <v>-12.4499823230894</v>
      </c>
      <c r="T783" s="342" t="n">
        <v>-12.7122686454584</v>
      </c>
      <c r="U783" s="342" t="n">
        <v>-13.0481469136845</v>
      </c>
      <c r="V783" s="342" t="n">
        <v>-13.3786711371258</v>
      </c>
      <c r="W783" s="342" t="n">
        <v>-13.9390688806567</v>
      </c>
      <c r="X783" s="342" t="n">
        <v>-14.2789438280571</v>
      </c>
      <c r="Y783" s="342" t="n">
        <v>-14.4851415774954</v>
      </c>
      <c r="Z783" s="342" t="n">
        <v>-14.6456716572158</v>
      </c>
      <c r="AA783" s="342" t="n">
        <v>-14.7909946201063</v>
      </c>
      <c r="AB783" s="342" t="n">
        <v>-14.9477591488931</v>
      </c>
    </row>
    <row r="784" customFormat="false" ht="15" hidden="false" customHeight="false" outlineLevel="0" collapsed="false">
      <c r="A784" s="62" t="s">
        <v>366</v>
      </c>
      <c r="B784" s="62" t="s">
        <v>1119</v>
      </c>
      <c r="C784" s="62" t="s">
        <v>1120</v>
      </c>
      <c r="D784" s="62" t="s">
        <v>946</v>
      </c>
      <c r="E784" s="342" t="n">
        <v>-0.821252602150191</v>
      </c>
      <c r="F784" s="342" t="n">
        <v>-0.831056907290295</v>
      </c>
      <c r="G784" s="342" t="n">
        <v>-0.830619642764527</v>
      </c>
      <c r="H784" s="342" t="n">
        <v>-0.831398300162896</v>
      </c>
      <c r="I784" s="342" t="n">
        <v>-0.833580350549513</v>
      </c>
      <c r="J784" s="342" t="n">
        <v>-0.836816601396732</v>
      </c>
      <c r="K784" s="342" t="n">
        <v>-0.842992749298632</v>
      </c>
      <c r="L784" s="342" t="n">
        <v>-0.854355603861131</v>
      </c>
      <c r="M784" s="342" t="n">
        <v>-0.87647818918428</v>
      </c>
      <c r="N784" s="342" t="n">
        <v>-0.920939252592062</v>
      </c>
      <c r="O784" s="342" t="n">
        <v>-0.967820615435658</v>
      </c>
      <c r="P784" s="342" t="n">
        <v>-1.01517523113464</v>
      </c>
      <c r="Q784" s="342" t="n">
        <v>-1.06844750261468</v>
      </c>
      <c r="R784" s="342" t="n">
        <v>-1.09875692955144</v>
      </c>
      <c r="S784" s="342" t="n">
        <v>-1.1209506999036</v>
      </c>
      <c r="T784" s="342" t="n">
        <v>-1.14456599742008</v>
      </c>
      <c r="U784" s="342" t="n">
        <v>-1.17480724355842</v>
      </c>
      <c r="V784" s="342" t="n">
        <v>-1.204566431161</v>
      </c>
      <c r="W784" s="342" t="n">
        <v>-1.25502258656214</v>
      </c>
      <c r="X784" s="342" t="n">
        <v>-1.28562367902006</v>
      </c>
      <c r="Y784" s="342" t="n">
        <v>-1.30418896735165</v>
      </c>
      <c r="Z784" s="342" t="n">
        <v>-1.31864250636467</v>
      </c>
      <c r="AA784" s="342" t="n">
        <v>-1.33172685240925</v>
      </c>
      <c r="AB784" s="342" t="n">
        <v>-1.34584135504093</v>
      </c>
    </row>
    <row r="785" customFormat="false" ht="15" hidden="false" customHeight="false" outlineLevel="0" collapsed="false">
      <c r="A785" s="62" t="s">
        <v>366</v>
      </c>
      <c r="B785" s="62" t="s">
        <v>1121</v>
      </c>
      <c r="C785" s="62" t="s">
        <v>1123</v>
      </c>
      <c r="D785" s="62" t="s">
        <v>1122</v>
      </c>
      <c r="E785" s="342" t="n">
        <v>-13.3405092458964</v>
      </c>
      <c r="F785" s="342" t="n">
        <v>-13.4997713572477</v>
      </c>
      <c r="G785" s="342" t="n">
        <v>-13.4926683886438</v>
      </c>
      <c r="H785" s="342" t="n">
        <v>-13.5053169771477</v>
      </c>
      <c r="I785" s="342" t="n">
        <v>-13.5407624214379</v>
      </c>
      <c r="J785" s="342" t="n">
        <v>-13.5933324032393</v>
      </c>
      <c r="K785" s="342" t="n">
        <v>-13.6936583662543</v>
      </c>
      <c r="L785" s="342" t="n">
        <v>-13.8782377099957</v>
      </c>
      <c r="M785" s="342" t="n">
        <v>-14.237599194238</v>
      </c>
      <c r="N785" s="342" t="n">
        <v>-14.9598291462905</v>
      </c>
      <c r="O785" s="342" t="n">
        <v>-15.7213746839701</v>
      </c>
      <c r="P785" s="342" t="n">
        <v>-16.4906077882722</v>
      </c>
      <c r="Q785" s="342" t="n">
        <v>-17.3559678837759</v>
      </c>
      <c r="R785" s="342" t="n">
        <v>-17.8483172403917</v>
      </c>
      <c r="S785" s="342" t="n">
        <v>-18.2088350613509</v>
      </c>
      <c r="T785" s="342" t="n">
        <v>-18.5924443114627</v>
      </c>
      <c r="U785" s="342" t="n">
        <v>-19.0836861323832</v>
      </c>
      <c r="V785" s="342" t="n">
        <v>-19.5670973463302</v>
      </c>
      <c r="W785" s="342" t="n">
        <v>-20.3867121711466</v>
      </c>
      <c r="X785" s="342" t="n">
        <v>-20.8837993716018</v>
      </c>
      <c r="Y785" s="342" t="n">
        <v>-21.1853757684276</v>
      </c>
      <c r="Z785" s="342" t="n">
        <v>-21.4201604988922</v>
      </c>
      <c r="AA785" s="342" t="n">
        <v>-21.6327039221059</v>
      </c>
      <c r="AB785" s="342" t="n">
        <v>-21.8619813117497</v>
      </c>
    </row>
    <row r="786" customFormat="false" ht="15" hidden="false" customHeight="false" outlineLevel="0" collapsed="false">
      <c r="A786" s="62" t="s">
        <v>366</v>
      </c>
      <c r="B786" s="62" t="s">
        <v>1124</v>
      </c>
      <c r="C786" s="62" t="s">
        <v>1125</v>
      </c>
      <c r="D786" s="62" t="s">
        <v>1122</v>
      </c>
      <c r="E786" s="342" t="n">
        <v>-1.29376711833324</v>
      </c>
      <c r="F786" s="342" t="n">
        <v>-1.30921241199217</v>
      </c>
      <c r="G786" s="342" t="n">
        <v>-1.30852356368415</v>
      </c>
      <c r="H786" s="342" t="n">
        <v>-1.30975022809388</v>
      </c>
      <c r="I786" s="342" t="n">
        <v>-1.31318773932168</v>
      </c>
      <c r="J786" s="342" t="n">
        <v>-1.31828599401438</v>
      </c>
      <c r="K786" s="342" t="n">
        <v>-1.32801563998752</v>
      </c>
      <c r="L786" s="342" t="n">
        <v>-1.34591620744372</v>
      </c>
      <c r="M786" s="342" t="n">
        <v>-1.38076720625782</v>
      </c>
      <c r="N786" s="342" t="n">
        <v>-1.45080931234371</v>
      </c>
      <c r="O786" s="342" t="n">
        <v>-1.52466425727891</v>
      </c>
      <c r="P786" s="342" t="n">
        <v>-1.59926474503657</v>
      </c>
      <c r="Q786" s="342" t="n">
        <v>-1.68318766105455</v>
      </c>
      <c r="R786" s="342" t="n">
        <v>-1.73093586890635</v>
      </c>
      <c r="S786" s="342" t="n">
        <v>-1.76589900964805</v>
      </c>
      <c r="T786" s="342" t="n">
        <v>-1.80310156503294</v>
      </c>
      <c r="U786" s="342" t="n">
        <v>-1.8507423636968</v>
      </c>
      <c r="V786" s="342" t="n">
        <v>-1.89762374743637</v>
      </c>
      <c r="W786" s="342" t="n">
        <v>-1.97711027156379</v>
      </c>
      <c r="X786" s="342" t="n">
        <v>-2.02531795712054</v>
      </c>
      <c r="Y786" s="342" t="n">
        <v>-2.05456493852784</v>
      </c>
      <c r="Z786" s="342" t="n">
        <v>-2.07733444144283</v>
      </c>
      <c r="AA786" s="342" t="n">
        <v>-2.09794697482543</v>
      </c>
      <c r="AB786" s="342" t="n">
        <v>-2.12018237395681</v>
      </c>
    </row>
    <row r="787" customFormat="false" ht="15" hidden="false" customHeight="false" outlineLevel="0" collapsed="false">
      <c r="A787" s="62" t="s">
        <v>366</v>
      </c>
      <c r="B787" s="62" t="s">
        <v>1126</v>
      </c>
      <c r="C787" s="62" t="s">
        <v>1128</v>
      </c>
      <c r="D787" s="62" t="s">
        <v>1127</v>
      </c>
      <c r="E787" s="342" t="n">
        <v>-2.97286796635318</v>
      </c>
      <c r="F787" s="342" t="n">
        <v>-3.0083587576238</v>
      </c>
      <c r="G787" s="342" t="n">
        <v>-3.00677589542272</v>
      </c>
      <c r="H787" s="342" t="n">
        <v>-3.00959457219807</v>
      </c>
      <c r="I787" s="342" t="n">
        <v>-3.0174934180323</v>
      </c>
      <c r="J787" s="342" t="n">
        <v>-3.029208384231</v>
      </c>
      <c r="K787" s="342" t="n">
        <v>-3.05156553987951</v>
      </c>
      <c r="L787" s="342" t="n">
        <v>-3.0926981539458</v>
      </c>
      <c r="M787" s="342" t="n">
        <v>-3.17278012271876</v>
      </c>
      <c r="N787" s="342" t="n">
        <v>-3.33372557459183</v>
      </c>
      <c r="O787" s="342" t="n">
        <v>-3.50343231457878</v>
      </c>
      <c r="P787" s="342" t="n">
        <v>-3.67485219160796</v>
      </c>
      <c r="Q787" s="342" t="n">
        <v>-3.86769350372463</v>
      </c>
      <c r="R787" s="342" t="n">
        <v>-3.97741117668287</v>
      </c>
      <c r="S787" s="342" t="n">
        <v>-4.05775082950076</v>
      </c>
      <c r="T787" s="342" t="n">
        <v>-4.14323629562754</v>
      </c>
      <c r="U787" s="342" t="n">
        <v>-4.25270715961249</v>
      </c>
      <c r="V787" s="342" t="n">
        <v>-4.3604330107048</v>
      </c>
      <c r="W787" s="342" t="n">
        <v>-4.54308021048799</v>
      </c>
      <c r="X787" s="342" t="n">
        <v>-4.65385368903206</v>
      </c>
      <c r="Y787" s="342" t="n">
        <v>-4.72105853054196</v>
      </c>
      <c r="Z787" s="342" t="n">
        <v>-4.77337917222974</v>
      </c>
      <c r="AA787" s="342" t="n">
        <v>-4.82074344616295</v>
      </c>
      <c r="AB787" s="342" t="n">
        <v>-4.87183680358412</v>
      </c>
    </row>
    <row r="788" customFormat="false" ht="15" hidden="false" customHeight="false" outlineLevel="0" collapsed="false">
      <c r="A788" s="62" t="s">
        <v>366</v>
      </c>
      <c r="B788" s="62" t="s">
        <v>1129</v>
      </c>
      <c r="C788" s="62" t="s">
        <v>1130</v>
      </c>
      <c r="D788" s="62" t="s">
        <v>686</v>
      </c>
      <c r="E788" s="342" t="n">
        <v>-2.58812968385628</v>
      </c>
      <c r="F788" s="342" t="n">
        <v>-2.6190273797616</v>
      </c>
      <c r="G788" s="342" t="n">
        <v>-2.61764936610797</v>
      </c>
      <c r="H788" s="342" t="n">
        <v>-2.62010325949107</v>
      </c>
      <c r="I788" s="342" t="n">
        <v>-2.62697986403697</v>
      </c>
      <c r="J788" s="342" t="n">
        <v>-2.63717871985814</v>
      </c>
      <c r="K788" s="342" t="n">
        <v>-2.65664248980535</v>
      </c>
      <c r="L788" s="342" t="n">
        <v>-2.69245186332763</v>
      </c>
      <c r="M788" s="342" t="n">
        <v>-2.76216990088219</v>
      </c>
      <c r="N788" s="342" t="n">
        <v>-2.90228634943921</v>
      </c>
      <c r="O788" s="342" t="n">
        <v>-3.05003023052704</v>
      </c>
      <c r="P788" s="342" t="n">
        <v>-3.19926554039062</v>
      </c>
      <c r="Q788" s="342" t="n">
        <v>-3.36714999735666</v>
      </c>
      <c r="R788" s="342" t="n">
        <v>-3.46266838883611</v>
      </c>
      <c r="S788" s="342" t="n">
        <v>-3.5326107618584</v>
      </c>
      <c r="T788" s="342" t="n">
        <v>-3.60703299484187</v>
      </c>
      <c r="U788" s="342" t="n">
        <v>-3.7023365185111</v>
      </c>
      <c r="V788" s="342" t="n">
        <v>-3.79612086281641</v>
      </c>
      <c r="W788" s="342" t="n">
        <v>-3.95513049418325</v>
      </c>
      <c r="X788" s="342" t="n">
        <v>-4.05156805254398</v>
      </c>
      <c r="Y788" s="342" t="n">
        <v>-4.11007547607546</v>
      </c>
      <c r="Z788" s="342" t="n">
        <v>-4.15562496140854</v>
      </c>
      <c r="AA788" s="342" t="n">
        <v>-4.19685951494682</v>
      </c>
      <c r="AB788" s="342" t="n">
        <v>-4.24134054689518</v>
      </c>
    </row>
    <row r="789" customFormat="false" ht="15" hidden="false" customHeight="false" outlineLevel="0" collapsed="false">
      <c r="A789" s="62" t="s">
        <v>366</v>
      </c>
      <c r="B789" s="62" t="s">
        <v>1131</v>
      </c>
      <c r="C789" s="62" t="s">
        <v>1132</v>
      </c>
      <c r="D789" s="62" t="s">
        <v>409</v>
      </c>
      <c r="E789" s="342" t="n">
        <v>-4.48938627944245</v>
      </c>
      <c r="F789" s="342" t="n">
        <v>-4.54298162009673</v>
      </c>
      <c r="G789" s="342" t="n">
        <v>-4.54059130881208</v>
      </c>
      <c r="H789" s="342" t="n">
        <v>-4.5448478479469</v>
      </c>
      <c r="I789" s="342" t="n">
        <v>-4.55677605011159</v>
      </c>
      <c r="J789" s="342" t="n">
        <v>-4.57446705055689</v>
      </c>
      <c r="K789" s="342" t="n">
        <v>-4.60822903021821</v>
      </c>
      <c r="L789" s="342" t="n">
        <v>-4.6703441982367</v>
      </c>
      <c r="M789" s="342" t="n">
        <v>-4.79127755145288</v>
      </c>
      <c r="N789" s="342" t="n">
        <v>-5.03432443801339</v>
      </c>
      <c r="O789" s="342" t="n">
        <v>-5.2906019177566</v>
      </c>
      <c r="P789" s="342" t="n">
        <v>-5.54946643937965</v>
      </c>
      <c r="Q789" s="342" t="n">
        <v>-5.84067989067473</v>
      </c>
      <c r="R789" s="342" t="n">
        <v>-6.00636670259032</v>
      </c>
      <c r="S789" s="342" t="n">
        <v>-6.12768918954162</v>
      </c>
      <c r="T789" s="342" t="n">
        <v>-6.25678247019346</v>
      </c>
      <c r="U789" s="342" t="n">
        <v>-6.42209657103314</v>
      </c>
      <c r="V789" s="342" t="n">
        <v>-6.58477549364547</v>
      </c>
      <c r="W789" s="342" t="n">
        <v>-6.86059461577458</v>
      </c>
      <c r="X789" s="342" t="n">
        <v>-7.02787582043296</v>
      </c>
      <c r="Y789" s="342" t="n">
        <v>-7.12936317096495</v>
      </c>
      <c r="Z789" s="342" t="n">
        <v>-7.20837359913842</v>
      </c>
      <c r="AA789" s="342" t="n">
        <v>-7.27989931906211</v>
      </c>
      <c r="AB789" s="342" t="n">
        <v>-7.35705640117049</v>
      </c>
    </row>
    <row r="790" customFormat="false" ht="15" hidden="false" customHeight="false" outlineLevel="0" collapsed="false">
      <c r="A790" s="62" t="s">
        <v>366</v>
      </c>
      <c r="B790" s="62" t="s">
        <v>1133</v>
      </c>
      <c r="C790" s="62" t="s">
        <v>1134</v>
      </c>
      <c r="D790" s="62" t="s">
        <v>743</v>
      </c>
      <c r="E790" s="342" t="n">
        <v>-4.28799666309181</v>
      </c>
      <c r="F790" s="342" t="n">
        <v>-4.33918776752744</v>
      </c>
      <c r="G790" s="342" t="n">
        <v>-4.33690468334302</v>
      </c>
      <c r="H790" s="342" t="n">
        <v>-4.34097027816385</v>
      </c>
      <c r="I790" s="342" t="n">
        <v>-4.35236339247729</v>
      </c>
      <c r="J790" s="342" t="n">
        <v>-4.36926079139874</v>
      </c>
      <c r="K790" s="342" t="n">
        <v>-4.40150824063028</v>
      </c>
      <c r="L790" s="342" t="n">
        <v>-4.46083698104416</v>
      </c>
      <c r="M790" s="342" t="n">
        <v>-4.57634537857771</v>
      </c>
      <c r="N790" s="342" t="n">
        <v>-4.80848941201021</v>
      </c>
      <c r="O790" s="342" t="n">
        <v>-5.05327052674666</v>
      </c>
      <c r="P790" s="342" t="n">
        <v>-5.30052263111456</v>
      </c>
      <c r="Q790" s="342" t="n">
        <v>-5.57867252280885</v>
      </c>
      <c r="R790" s="342" t="n">
        <v>-5.73692678127302</v>
      </c>
      <c r="S790" s="342" t="n">
        <v>-5.85280685637089</v>
      </c>
      <c r="T790" s="342" t="n">
        <v>-5.97610913472406</v>
      </c>
      <c r="U790" s="342" t="n">
        <v>-6.13400740157816</v>
      </c>
      <c r="V790" s="342" t="n">
        <v>-6.28938870180428</v>
      </c>
      <c r="W790" s="342" t="n">
        <v>-6.55283483935816</v>
      </c>
      <c r="X790" s="342" t="n">
        <v>-6.71261196761681</v>
      </c>
      <c r="Y790" s="342" t="n">
        <v>-6.8095466917282</v>
      </c>
      <c r="Z790" s="342" t="n">
        <v>-6.88501278692894</v>
      </c>
      <c r="AA790" s="342" t="n">
        <v>-6.9533299308028</v>
      </c>
      <c r="AB790" s="342" t="n">
        <v>-7.02702581928753</v>
      </c>
    </row>
    <row r="791" customFormat="false" ht="15" hidden="false" customHeight="false" outlineLevel="0" collapsed="false">
      <c r="A791" s="62" t="s">
        <v>366</v>
      </c>
      <c r="B791" s="62" t="s">
        <v>1135</v>
      </c>
      <c r="C791" s="62" t="s">
        <v>1137</v>
      </c>
      <c r="D791" s="62" t="s">
        <v>1136</v>
      </c>
      <c r="E791" s="342" t="n">
        <v>-3.79937142228263</v>
      </c>
      <c r="F791" s="342" t="n">
        <v>-3.84472920461066</v>
      </c>
      <c r="G791" s="342" t="n">
        <v>-3.84270628213974</v>
      </c>
      <c r="H791" s="342" t="n">
        <v>-3.84630859482571</v>
      </c>
      <c r="I791" s="342" t="n">
        <v>-3.85640344245139</v>
      </c>
      <c r="J791" s="342" t="n">
        <v>-3.87137535115776</v>
      </c>
      <c r="K791" s="342" t="n">
        <v>-3.89994814322786</v>
      </c>
      <c r="L791" s="342" t="n">
        <v>-3.95251626269231</v>
      </c>
      <c r="M791" s="342" t="n">
        <v>-4.05486226225896</v>
      </c>
      <c r="N791" s="342" t="n">
        <v>-4.26055304883735</v>
      </c>
      <c r="O791" s="342" t="n">
        <v>-4.47744089766641</v>
      </c>
      <c r="P791" s="342" t="n">
        <v>-4.69651816223623</v>
      </c>
      <c r="Q791" s="342" t="n">
        <v>-4.94297235346973</v>
      </c>
      <c r="R791" s="342" t="n">
        <v>-5.08319324315433</v>
      </c>
      <c r="S791" s="342" t="n">
        <v>-5.1858685669316</v>
      </c>
      <c r="T791" s="342" t="n">
        <v>-5.29512032001939</v>
      </c>
      <c r="U791" s="342" t="n">
        <v>-5.43502578400379</v>
      </c>
      <c r="V791" s="342" t="n">
        <v>-5.57270109441566</v>
      </c>
      <c r="W791" s="342" t="n">
        <v>-5.80612705179765</v>
      </c>
      <c r="X791" s="342" t="n">
        <v>-5.94769727741498</v>
      </c>
      <c r="Y791" s="342" t="n">
        <v>-6.03358610838952</v>
      </c>
      <c r="Z791" s="342" t="n">
        <v>-6.10045270087661</v>
      </c>
      <c r="AA791" s="342" t="n">
        <v>-6.16098497841322</v>
      </c>
      <c r="AB791" s="342" t="n">
        <v>-6.22628308255089</v>
      </c>
    </row>
    <row r="792" customFormat="false" ht="15" hidden="false" customHeight="false" outlineLevel="0" collapsed="false">
      <c r="A792" s="62" t="s">
        <v>366</v>
      </c>
      <c r="B792" s="62" t="s">
        <v>1140</v>
      </c>
      <c r="C792" s="62" t="s">
        <v>1141</v>
      </c>
      <c r="D792" s="62" t="s">
        <v>430</v>
      </c>
      <c r="E792" s="342" t="n">
        <v>-10.579963863282</v>
      </c>
      <c r="F792" s="342" t="n">
        <v>-10.7062699398963</v>
      </c>
      <c r="G792" s="342" t="n">
        <v>-10.7006367852868</v>
      </c>
      <c r="H792" s="342" t="n">
        <v>-10.7106680072459</v>
      </c>
      <c r="I792" s="342" t="n">
        <v>-10.7387787422108</v>
      </c>
      <c r="J792" s="342" t="n">
        <v>-10.7804704420927</v>
      </c>
      <c r="K792" s="342" t="n">
        <v>-10.8600360001747</v>
      </c>
      <c r="L792" s="342" t="n">
        <v>-11.0064204260386</v>
      </c>
      <c r="M792" s="342" t="n">
        <v>-11.2914194052424</v>
      </c>
      <c r="N792" s="342" t="n">
        <v>-11.8641986487369</v>
      </c>
      <c r="O792" s="342" t="n">
        <v>-12.4681579219836</v>
      </c>
      <c r="P792" s="342" t="n">
        <v>-13.0782139772621</v>
      </c>
      <c r="Q792" s="342" t="n">
        <v>-13.7645055100963</v>
      </c>
      <c r="R792" s="342" t="n">
        <v>-14.1549732430059</v>
      </c>
      <c r="S792" s="342" t="n">
        <v>-14.4408892787068</v>
      </c>
      <c r="T792" s="342" t="n">
        <v>-14.7451184448499</v>
      </c>
      <c r="U792" s="342" t="n">
        <v>-15.1347078239113</v>
      </c>
      <c r="V792" s="342" t="n">
        <v>-15.5180869798635</v>
      </c>
      <c r="W792" s="342" t="n">
        <v>-16.1680992896286</v>
      </c>
      <c r="X792" s="342" t="n">
        <v>-16.5623244665523</v>
      </c>
      <c r="Y792" s="342" t="n">
        <v>-16.8014957996419</v>
      </c>
      <c r="Z792" s="342" t="n">
        <v>-16.9876966348709</v>
      </c>
      <c r="AA792" s="342" t="n">
        <v>-17.1562585462291</v>
      </c>
      <c r="AB792" s="342" t="n">
        <v>-17.3380916721156</v>
      </c>
    </row>
    <row r="793" customFormat="false" ht="15" hidden="false" customHeight="false" outlineLevel="0" collapsed="false">
      <c r="A793" s="62" t="s">
        <v>366</v>
      </c>
      <c r="B793" s="62" t="s">
        <v>1142</v>
      </c>
      <c r="C793" s="62" t="s">
        <v>1143</v>
      </c>
      <c r="D793" s="62" t="s">
        <v>562</v>
      </c>
      <c r="E793" s="342" t="n">
        <v>-8.79862355417062</v>
      </c>
      <c r="F793" s="342" t="n">
        <v>-8.90366357463709</v>
      </c>
      <c r="G793" s="342" t="n">
        <v>-8.89897886989977</v>
      </c>
      <c r="H793" s="342" t="n">
        <v>-8.90732114279849</v>
      </c>
      <c r="I793" s="342" t="n">
        <v>-8.93069889512196</v>
      </c>
      <c r="J793" s="342" t="n">
        <v>-8.96537099583373</v>
      </c>
      <c r="K793" s="342" t="n">
        <v>-9.031540162618</v>
      </c>
      <c r="L793" s="342" t="n">
        <v>-9.15327795624503</v>
      </c>
      <c r="M793" s="342" t="n">
        <v>-9.39029187838516</v>
      </c>
      <c r="N793" s="342" t="n">
        <v>-9.86663272493952</v>
      </c>
      <c r="O793" s="342" t="n">
        <v>-10.3689038438222</v>
      </c>
      <c r="P793" s="342" t="n">
        <v>-10.8762452342749</v>
      </c>
      <c r="Q793" s="342" t="n">
        <v>-11.4469863940609</v>
      </c>
      <c r="R793" s="342" t="n">
        <v>-11.7717113776542</v>
      </c>
      <c r="S793" s="342" t="n">
        <v>-12.0094879522003</v>
      </c>
      <c r="T793" s="342" t="n">
        <v>-12.262494289621</v>
      </c>
      <c r="U793" s="342" t="n">
        <v>-12.5864888071222</v>
      </c>
      <c r="V793" s="342" t="n">
        <v>-12.9053187119621</v>
      </c>
      <c r="W793" s="342" t="n">
        <v>-13.4458889533264</v>
      </c>
      <c r="X793" s="342" t="n">
        <v>-13.7737387429996</v>
      </c>
      <c r="Y793" s="342" t="n">
        <v>-13.9726409842548</v>
      </c>
      <c r="Z793" s="342" t="n">
        <v>-14.1274913292865</v>
      </c>
      <c r="AA793" s="342" t="n">
        <v>-14.2676726023775</v>
      </c>
      <c r="AB793" s="342" t="n">
        <v>-14.4188906259008</v>
      </c>
    </row>
    <row r="794" customFormat="false" ht="15" hidden="false" customHeight="false" outlineLevel="0" collapsed="false">
      <c r="A794" s="62" t="s">
        <v>366</v>
      </c>
      <c r="B794" s="62" t="s">
        <v>1144</v>
      </c>
      <c r="C794" s="62" t="s">
        <v>1145</v>
      </c>
      <c r="D794" s="62" t="s">
        <v>430</v>
      </c>
      <c r="E794" s="342" t="n">
        <v>-0.99330975089745</v>
      </c>
      <c r="F794" s="342" t="n">
        <v>-1.0051681144155</v>
      </c>
      <c r="G794" s="342" t="n">
        <v>-1.0046392404539</v>
      </c>
      <c r="H794" s="342" t="n">
        <v>-1.00558103106057</v>
      </c>
      <c r="I794" s="342" t="n">
        <v>-1.00822023356697</v>
      </c>
      <c r="J794" s="342" t="n">
        <v>-1.01213449760032</v>
      </c>
      <c r="K794" s="342" t="n">
        <v>-1.01960458404861</v>
      </c>
      <c r="L794" s="342" t="n">
        <v>-1.03334802206683</v>
      </c>
      <c r="M794" s="342" t="n">
        <v>-1.0601054163923</v>
      </c>
      <c r="N794" s="342" t="n">
        <v>-1.1138813285813</v>
      </c>
      <c r="O794" s="342" t="n">
        <v>-1.17058460687349</v>
      </c>
      <c r="P794" s="342" t="n">
        <v>-1.22786028721916</v>
      </c>
      <c r="Q794" s="342" t="n">
        <v>-1.29229340630461</v>
      </c>
      <c r="R794" s="342" t="n">
        <v>-1.32895283269981</v>
      </c>
      <c r="S794" s="342" t="n">
        <v>-1.35579632572773</v>
      </c>
      <c r="T794" s="342" t="n">
        <v>-1.38435916404575</v>
      </c>
      <c r="U794" s="342" t="n">
        <v>-1.42093612537269</v>
      </c>
      <c r="V794" s="342" t="n">
        <v>-1.45693003412505</v>
      </c>
      <c r="W794" s="342" t="n">
        <v>-1.51795704459848</v>
      </c>
      <c r="X794" s="342" t="n">
        <v>-1.55496924212087</v>
      </c>
      <c r="Y794" s="342" t="n">
        <v>-1.57742406525289</v>
      </c>
      <c r="Z794" s="342" t="n">
        <v>-1.59490570390953</v>
      </c>
      <c r="AA794" s="342" t="n">
        <v>-1.61073129578731</v>
      </c>
      <c r="AB794" s="342" t="n">
        <v>-1.62780286798861</v>
      </c>
    </row>
    <row r="795" customFormat="false" ht="15" hidden="false" customHeight="false" outlineLevel="0" collapsed="false">
      <c r="A795" s="62" t="s">
        <v>366</v>
      </c>
      <c r="B795" s="62" t="s">
        <v>1146</v>
      </c>
      <c r="C795" s="62" t="s">
        <v>1147</v>
      </c>
      <c r="D795" s="62" t="s">
        <v>439</v>
      </c>
      <c r="E795" s="342" t="n">
        <v>-5.82274073270085</v>
      </c>
      <c r="F795" s="342" t="n">
        <v>-5.89225396985303</v>
      </c>
      <c r="G795" s="342" t="n">
        <v>-5.88915373253446</v>
      </c>
      <c r="H795" s="342" t="n">
        <v>-5.89467447017162</v>
      </c>
      <c r="I795" s="342" t="n">
        <v>-5.91014536625608</v>
      </c>
      <c r="J795" s="342" t="n">
        <v>-5.93309062034721</v>
      </c>
      <c r="K795" s="342" t="n">
        <v>-5.97687995856718</v>
      </c>
      <c r="L795" s="342" t="n">
        <v>-6.05744342457945</v>
      </c>
      <c r="M795" s="342" t="n">
        <v>-6.21429416494422</v>
      </c>
      <c r="N795" s="342" t="n">
        <v>-6.52952634106869</v>
      </c>
      <c r="O795" s="342" t="n">
        <v>-6.86191861637987</v>
      </c>
      <c r="P795" s="342" t="n">
        <v>-7.19766628888643</v>
      </c>
      <c r="Q795" s="342" t="n">
        <v>-7.57537057165909</v>
      </c>
      <c r="R795" s="342" t="n">
        <v>-7.7902666150292</v>
      </c>
      <c r="S795" s="342" t="n">
        <v>-7.94762206243161</v>
      </c>
      <c r="T795" s="342" t="n">
        <v>-8.11505624090975</v>
      </c>
      <c r="U795" s="342" t="n">
        <v>-8.32946887745582</v>
      </c>
      <c r="V795" s="342" t="n">
        <v>-8.54046368389167</v>
      </c>
      <c r="W795" s="342" t="n">
        <v>-8.89820149866451</v>
      </c>
      <c r="X795" s="342" t="n">
        <v>-9.11516547181154</v>
      </c>
      <c r="Y795" s="342" t="n">
        <v>-9.2467947175511</v>
      </c>
      <c r="Z795" s="342" t="n">
        <v>-9.34927136130539</v>
      </c>
      <c r="AA795" s="342" t="n">
        <v>-9.44204032724234</v>
      </c>
      <c r="AB795" s="342" t="n">
        <v>-9.54211317837258</v>
      </c>
    </row>
    <row r="796" customFormat="false" ht="15" hidden="false" customHeight="false" outlineLevel="0" collapsed="false">
      <c r="A796" s="62" t="s">
        <v>366</v>
      </c>
      <c r="B796" s="62" t="s">
        <v>1150</v>
      </c>
      <c r="C796" s="62" t="s">
        <v>1151</v>
      </c>
      <c r="D796" s="62" t="s">
        <v>790</v>
      </c>
      <c r="E796" s="342" t="n">
        <v>-5.34676856819135</v>
      </c>
      <c r="F796" s="342" t="n">
        <v>-5.41059953861242</v>
      </c>
      <c r="G796" s="342" t="n">
        <v>-5.40775272605287</v>
      </c>
      <c r="H796" s="342" t="n">
        <v>-5.41282217836521</v>
      </c>
      <c r="I796" s="342" t="n">
        <v>-5.42702842671173</v>
      </c>
      <c r="J796" s="342" t="n">
        <v>-5.44809805165221</v>
      </c>
      <c r="K796" s="342" t="n">
        <v>-5.48830788890316</v>
      </c>
      <c r="L796" s="342" t="n">
        <v>-5.56228580198451</v>
      </c>
      <c r="M796" s="342" t="n">
        <v>-5.7063149880635</v>
      </c>
      <c r="N796" s="342" t="n">
        <v>-5.99577893096571</v>
      </c>
      <c r="O796" s="342" t="n">
        <v>-6.30100024366515</v>
      </c>
      <c r="P796" s="342" t="n">
        <v>-6.6093026710976</v>
      </c>
      <c r="Q796" s="342" t="n">
        <v>-6.95613202172598</v>
      </c>
      <c r="R796" s="342" t="n">
        <v>-7.15346167503979</v>
      </c>
      <c r="S796" s="342" t="n">
        <v>-7.2979543115537</v>
      </c>
      <c r="T796" s="342" t="n">
        <v>-7.45170180673242</v>
      </c>
      <c r="U796" s="342" t="n">
        <v>-7.64858756866738</v>
      </c>
      <c r="V796" s="342" t="n">
        <v>-7.84233488644973</v>
      </c>
      <c r="W796" s="342" t="n">
        <v>-8.17082990133831</v>
      </c>
      <c r="X796" s="342" t="n">
        <v>-8.37005844427128</v>
      </c>
      <c r="Y796" s="342" t="n">
        <v>-8.4909278331181</v>
      </c>
      <c r="Z796" s="342" t="n">
        <v>-8.58502766049355</v>
      </c>
      <c r="AA796" s="342" t="n">
        <v>-8.67021335120955</v>
      </c>
      <c r="AB796" s="342" t="n">
        <v>-8.76210588077857</v>
      </c>
    </row>
    <row r="797" customFormat="false" ht="15" hidden="false" customHeight="false" outlineLevel="0" collapsed="false">
      <c r="A797" s="62" t="s">
        <v>366</v>
      </c>
      <c r="B797" s="62" t="s">
        <v>1154</v>
      </c>
      <c r="C797" s="62" t="s">
        <v>1155</v>
      </c>
      <c r="D797" s="62" t="s">
        <v>461</v>
      </c>
      <c r="E797" s="342" t="n">
        <v>-2.60118205741183</v>
      </c>
      <c r="F797" s="342" t="n">
        <v>-2.63223557559742</v>
      </c>
      <c r="G797" s="342" t="n">
        <v>-2.63085061238903</v>
      </c>
      <c r="H797" s="342" t="n">
        <v>-2.63331688116943</v>
      </c>
      <c r="I797" s="342" t="n">
        <v>-2.64022816558932</v>
      </c>
      <c r="J797" s="342" t="n">
        <v>-2.65047845595678</v>
      </c>
      <c r="K797" s="342" t="n">
        <v>-2.67004038497141</v>
      </c>
      <c r="L797" s="342" t="n">
        <v>-2.70603035119078</v>
      </c>
      <c r="M797" s="342" t="n">
        <v>-2.77609998854167</v>
      </c>
      <c r="N797" s="342" t="n">
        <v>-2.91692306792915</v>
      </c>
      <c r="O797" s="342" t="n">
        <v>-3.06541204627332</v>
      </c>
      <c r="P797" s="342" t="n">
        <v>-3.21539997491956</v>
      </c>
      <c r="Q797" s="342" t="n">
        <v>-3.38413110145558</v>
      </c>
      <c r="R797" s="342" t="n">
        <v>-3.48013120825819</v>
      </c>
      <c r="S797" s="342" t="n">
        <v>-3.55042631243833</v>
      </c>
      <c r="T797" s="342" t="n">
        <v>-3.62522386926734</v>
      </c>
      <c r="U797" s="342" t="n">
        <v>-3.7210080246452</v>
      </c>
      <c r="V797" s="342" t="n">
        <v>-3.81526533918193</v>
      </c>
      <c r="W797" s="342" t="n">
        <v>-3.97507688287971</v>
      </c>
      <c r="X797" s="342" t="n">
        <v>-4.07200079207686</v>
      </c>
      <c r="Y797" s="342" t="n">
        <v>-4.13080327839151</v>
      </c>
      <c r="Z797" s="342" t="n">
        <v>-4.1765824774447</v>
      </c>
      <c r="AA797" s="342" t="n">
        <v>-4.21802498377589</v>
      </c>
      <c r="AB797" s="342" t="n">
        <v>-4.26273034105414</v>
      </c>
    </row>
    <row r="798" customFormat="false" ht="15" hidden="false" customHeight="false" outlineLevel="0" collapsed="false">
      <c r="A798" s="62" t="s">
        <v>366</v>
      </c>
      <c r="B798" s="62" t="s">
        <v>1156</v>
      </c>
      <c r="C798" s="62" t="s">
        <v>1157</v>
      </c>
      <c r="D798" s="62" t="s">
        <v>395</v>
      </c>
      <c r="E798" s="342" t="n">
        <v>-4.3136184068027</v>
      </c>
      <c r="F798" s="342" t="n">
        <v>-4.3651153895916</v>
      </c>
      <c r="G798" s="342" t="n">
        <v>-4.3628186634661</v>
      </c>
      <c r="H798" s="342" t="n">
        <v>-4.36690855112965</v>
      </c>
      <c r="I798" s="342" t="n">
        <v>-4.37836974186151</v>
      </c>
      <c r="J798" s="342" t="n">
        <v>-4.3953681065389</v>
      </c>
      <c r="K798" s="342" t="n">
        <v>-4.42780824152662</v>
      </c>
      <c r="L798" s="342" t="n">
        <v>-4.48749148449753</v>
      </c>
      <c r="M798" s="342" t="n">
        <v>-4.60369007066474</v>
      </c>
      <c r="N798" s="342" t="n">
        <v>-4.83722121686713</v>
      </c>
      <c r="O798" s="342" t="n">
        <v>-5.08346495377422</v>
      </c>
      <c r="P798" s="342" t="n">
        <v>-5.33219444503111</v>
      </c>
      <c r="Q798" s="342" t="n">
        <v>-5.61200634483737</v>
      </c>
      <c r="R798" s="342" t="n">
        <v>-5.77120620806062</v>
      </c>
      <c r="S798" s="342" t="n">
        <v>-5.88777869264914</v>
      </c>
      <c r="T798" s="342" t="n">
        <v>-6.0118177298254</v>
      </c>
      <c r="U798" s="342" t="n">
        <v>-6.17065947430871</v>
      </c>
      <c r="V798" s="342" t="n">
        <v>-6.32696921272278</v>
      </c>
      <c r="W798" s="342" t="n">
        <v>-6.59198950015326</v>
      </c>
      <c r="X798" s="342" t="n">
        <v>-6.75272133266024</v>
      </c>
      <c r="Y798" s="342" t="n">
        <v>-6.85023526353251</v>
      </c>
      <c r="Z798" s="342" t="n">
        <v>-6.9261522856117</v>
      </c>
      <c r="AA798" s="342" t="n">
        <v>-6.99487763977324</v>
      </c>
      <c r="AB798" s="342" t="n">
        <v>-7.06901387775346</v>
      </c>
    </row>
    <row r="799" customFormat="false" ht="15" hidden="false" customHeight="false" outlineLevel="0" collapsed="false">
      <c r="A799" s="62" t="s">
        <v>366</v>
      </c>
      <c r="B799" s="62" t="s">
        <v>1158</v>
      </c>
      <c r="C799" s="62" t="s">
        <v>1159</v>
      </c>
      <c r="D799" s="62" t="s">
        <v>395</v>
      </c>
      <c r="E799" s="342" t="n">
        <v>-1.23651215207786</v>
      </c>
      <c r="F799" s="342" t="n">
        <v>-1.25127392259363</v>
      </c>
      <c r="G799" s="342" t="n">
        <v>-1.25061555889606</v>
      </c>
      <c r="H799" s="342" t="n">
        <v>-1.25178793793373</v>
      </c>
      <c r="I799" s="342" t="n">
        <v>-1.25507332395556</v>
      </c>
      <c r="J799" s="342" t="n">
        <v>-1.25994595813569</v>
      </c>
      <c r="K799" s="342" t="n">
        <v>-1.26924502387227</v>
      </c>
      <c r="L799" s="342" t="n">
        <v>-1.28635341136722</v>
      </c>
      <c r="M799" s="342" t="n">
        <v>-1.31966209801958</v>
      </c>
      <c r="N799" s="342" t="n">
        <v>-1.38660452846557</v>
      </c>
      <c r="O799" s="342" t="n">
        <v>-1.45719106263338</v>
      </c>
      <c r="P799" s="342" t="n">
        <v>-1.52849014602802</v>
      </c>
      <c r="Q799" s="342" t="n">
        <v>-1.60869909864673</v>
      </c>
      <c r="R799" s="342" t="n">
        <v>-1.65433423530468</v>
      </c>
      <c r="S799" s="342" t="n">
        <v>-1.68775010110409</v>
      </c>
      <c r="T799" s="342" t="n">
        <v>-1.7233062774591</v>
      </c>
      <c r="U799" s="342" t="n">
        <v>-1.7688387582648</v>
      </c>
      <c r="V799" s="342" t="n">
        <v>-1.81364543164423</v>
      </c>
      <c r="W799" s="342" t="n">
        <v>-1.88961432250351</v>
      </c>
      <c r="X799" s="342" t="n">
        <v>-1.93568860292831</v>
      </c>
      <c r="Y799" s="342" t="n">
        <v>-1.96364127494267</v>
      </c>
      <c r="Z799" s="342" t="n">
        <v>-1.98540312578289</v>
      </c>
      <c r="AA799" s="342" t="n">
        <v>-2.0051034626144</v>
      </c>
      <c r="AB799" s="342" t="n">
        <v>-2.02635484614598</v>
      </c>
    </row>
    <row r="800" customFormat="false" ht="15" hidden="false" customHeight="false" outlineLevel="0" collapsed="false">
      <c r="A800" s="62" t="s">
        <v>366</v>
      </c>
      <c r="B800" s="62" t="s">
        <v>1160</v>
      </c>
      <c r="C800" s="62" t="s">
        <v>1161</v>
      </c>
      <c r="D800" s="62" t="s">
        <v>446</v>
      </c>
      <c r="E800" s="342" t="n">
        <v>-9.43473700166195</v>
      </c>
      <c r="F800" s="342" t="n">
        <v>-9.54737109285234</v>
      </c>
      <c r="G800" s="342" t="n">
        <v>-9.54234769835717</v>
      </c>
      <c r="H800" s="342" t="n">
        <v>-9.55129309195322</v>
      </c>
      <c r="I800" s="342" t="n">
        <v>-9.57636098393701</v>
      </c>
      <c r="J800" s="342" t="n">
        <v>-9.61353977099349</v>
      </c>
      <c r="K800" s="342" t="n">
        <v>-9.68449276521869</v>
      </c>
      <c r="L800" s="342" t="n">
        <v>-9.815031827262</v>
      </c>
      <c r="M800" s="342" t="n">
        <v>-10.0691811277017</v>
      </c>
      <c r="N800" s="342" t="n">
        <v>-10.5799599538124</v>
      </c>
      <c r="O800" s="342" t="n">
        <v>-11.118543731265</v>
      </c>
      <c r="P800" s="342" t="n">
        <v>-11.6625643453427</v>
      </c>
      <c r="Q800" s="342" t="n">
        <v>-12.2745683372684</v>
      </c>
      <c r="R800" s="342" t="n">
        <v>-12.6227699393951</v>
      </c>
      <c r="S800" s="342" t="n">
        <v>-12.8777370296664</v>
      </c>
      <c r="T800" s="342" t="n">
        <v>-13.1490349478716</v>
      </c>
      <c r="U800" s="342" t="n">
        <v>-13.4964532734522</v>
      </c>
      <c r="V800" s="342" t="n">
        <v>-13.8383336007454</v>
      </c>
      <c r="W800" s="342" t="n">
        <v>-14.4179854095535</v>
      </c>
      <c r="X800" s="342" t="n">
        <v>-14.7695377316382</v>
      </c>
      <c r="Y800" s="342" t="n">
        <v>-14.9828199937704</v>
      </c>
      <c r="Z800" s="342" t="n">
        <v>-15.1488655429402</v>
      </c>
      <c r="AA800" s="342" t="n">
        <v>-15.2991814913416</v>
      </c>
      <c r="AB800" s="342" t="n">
        <v>-15.461332113319</v>
      </c>
    </row>
    <row r="801" customFormat="false" ht="15" hidden="false" customHeight="false" outlineLevel="0" collapsed="false">
      <c r="A801" s="62" t="s">
        <v>366</v>
      </c>
      <c r="B801" s="62" t="s">
        <v>1164</v>
      </c>
      <c r="C801" s="62" t="s">
        <v>1165</v>
      </c>
      <c r="D801" s="62" t="s">
        <v>893</v>
      </c>
      <c r="E801" s="342" t="n">
        <v>-1.41012819587913</v>
      </c>
      <c r="F801" s="342" t="n">
        <v>-1.42696263522565</v>
      </c>
      <c r="G801" s="342" t="n">
        <v>-1.42621183208027</v>
      </c>
      <c r="H801" s="342" t="n">
        <v>-1.42754882236742</v>
      </c>
      <c r="I801" s="342" t="n">
        <v>-1.43129550245944</v>
      </c>
      <c r="J801" s="342" t="n">
        <v>-1.43685229285091</v>
      </c>
      <c r="K801" s="342" t="n">
        <v>-1.44745702064792</v>
      </c>
      <c r="L801" s="342" t="n">
        <v>-1.46696756047733</v>
      </c>
      <c r="M801" s="342" t="n">
        <v>-1.50495304904472</v>
      </c>
      <c r="N801" s="342" t="n">
        <v>-1.58129472390326</v>
      </c>
      <c r="O801" s="342" t="n">
        <v>-1.66179216334383</v>
      </c>
      <c r="P801" s="342" t="n">
        <v>-1.74310219953407</v>
      </c>
      <c r="Q801" s="342" t="n">
        <v>-1.8345731207535</v>
      </c>
      <c r="R801" s="342" t="n">
        <v>-1.88661578997922</v>
      </c>
      <c r="S801" s="342" t="n">
        <v>-1.92472350648996</v>
      </c>
      <c r="T801" s="342" t="n">
        <v>-1.96527205001344</v>
      </c>
      <c r="U801" s="342" t="n">
        <v>-2.01719764969683</v>
      </c>
      <c r="V801" s="342" t="n">
        <v>-2.06829553287551</v>
      </c>
      <c r="W801" s="342" t="n">
        <v>-2.15493105427359</v>
      </c>
      <c r="X801" s="342" t="n">
        <v>-2.20747452650933</v>
      </c>
      <c r="Y801" s="342" t="n">
        <v>-2.23935197380442</v>
      </c>
      <c r="Z801" s="342" t="n">
        <v>-2.26416935987923</v>
      </c>
      <c r="AA801" s="342" t="n">
        <v>-2.28663577914389</v>
      </c>
      <c r="AB801" s="342" t="n">
        <v>-2.31087102427996</v>
      </c>
    </row>
    <row r="802" customFormat="false" ht="15" hidden="false" customHeight="false" outlineLevel="0" collapsed="false">
      <c r="A802" s="62" t="s">
        <v>366</v>
      </c>
      <c r="B802" s="62" t="s">
        <v>1166</v>
      </c>
      <c r="C802" s="62" t="s">
        <v>1167</v>
      </c>
      <c r="D802" s="62" t="s">
        <v>893</v>
      </c>
      <c r="E802" s="342" t="n">
        <v>-8.54535584394206</v>
      </c>
      <c r="F802" s="342" t="n">
        <v>-8.64737229540344</v>
      </c>
      <c r="G802" s="342" t="n">
        <v>-8.64282243953589</v>
      </c>
      <c r="H802" s="342" t="n">
        <v>-8.65092458074331</v>
      </c>
      <c r="I802" s="342" t="n">
        <v>-8.67362940624309</v>
      </c>
      <c r="J802" s="342" t="n">
        <v>-8.70730347317127</v>
      </c>
      <c r="K802" s="342" t="n">
        <v>-8.77156796551914</v>
      </c>
      <c r="L802" s="342" t="n">
        <v>-8.88980154600984</v>
      </c>
      <c r="M802" s="342" t="n">
        <v>-9.11999304041646</v>
      </c>
      <c r="N802" s="342" t="n">
        <v>-9.58262245190913</v>
      </c>
      <c r="O802" s="342" t="n">
        <v>-10.0704357348121</v>
      </c>
      <c r="P802" s="342" t="n">
        <v>-10.5631733419034</v>
      </c>
      <c r="Q802" s="342" t="n">
        <v>-11.1174857607866</v>
      </c>
      <c r="R802" s="342" t="n">
        <v>-11.4328635604093</v>
      </c>
      <c r="S802" s="342" t="n">
        <v>-11.6637957543304</v>
      </c>
      <c r="T802" s="342" t="n">
        <v>-11.9095193235593</v>
      </c>
      <c r="U802" s="342" t="n">
        <v>-12.2241876835009</v>
      </c>
      <c r="V802" s="342" t="n">
        <v>-12.533840093764</v>
      </c>
      <c r="W802" s="342" t="n">
        <v>-13.0588500618191</v>
      </c>
      <c r="X802" s="342" t="n">
        <v>-13.3772627202162</v>
      </c>
      <c r="Y802" s="342" t="n">
        <v>-13.5704395755753</v>
      </c>
      <c r="Z802" s="342" t="n">
        <v>-13.7208325651953</v>
      </c>
      <c r="AA802" s="342" t="n">
        <v>-13.8569787309955</v>
      </c>
      <c r="AB802" s="342" t="n">
        <v>-14.0038439552057</v>
      </c>
    </row>
    <row r="803" customFormat="false" ht="15" hidden="false" customHeight="false" outlineLevel="0" collapsed="false">
      <c r="A803" s="62" t="s">
        <v>366</v>
      </c>
      <c r="B803" s="62" t="s">
        <v>1168</v>
      </c>
      <c r="C803" s="62" t="s">
        <v>1169</v>
      </c>
      <c r="D803" s="62" t="s">
        <v>562</v>
      </c>
      <c r="E803" s="342" t="n">
        <v>-1.15959988824324</v>
      </c>
      <c r="F803" s="342" t="n">
        <v>-1.17344346221183</v>
      </c>
      <c r="G803" s="342" t="n">
        <v>-1.17282604937943</v>
      </c>
      <c r="H803" s="342" t="n">
        <v>-1.17392550529563</v>
      </c>
      <c r="I803" s="342" t="n">
        <v>-1.17700653709734</v>
      </c>
      <c r="J803" s="342" t="n">
        <v>-1.18157608867128</v>
      </c>
      <c r="K803" s="342" t="n">
        <v>-1.19029674343459</v>
      </c>
      <c r="L803" s="342" t="n">
        <v>-1.2063409725138</v>
      </c>
      <c r="M803" s="342" t="n">
        <v>-1.2375778263164</v>
      </c>
      <c r="N803" s="342" t="n">
        <v>-1.30035637219115</v>
      </c>
      <c r="O803" s="342" t="n">
        <v>-1.36655235497621</v>
      </c>
      <c r="P803" s="342" t="n">
        <v>-1.4334165657301</v>
      </c>
      <c r="Q803" s="342" t="n">
        <v>-1.50863644313807</v>
      </c>
      <c r="R803" s="342" t="n">
        <v>-1.55143302971395</v>
      </c>
      <c r="S803" s="342" t="n">
        <v>-1.58277039601596</v>
      </c>
      <c r="T803" s="342" t="n">
        <v>-1.61611494346609</v>
      </c>
      <c r="U803" s="342" t="n">
        <v>-1.65881525948401</v>
      </c>
      <c r="V803" s="342" t="n">
        <v>-1.70083491400664</v>
      </c>
      <c r="W803" s="342" t="n">
        <v>-1.77207846563882</v>
      </c>
      <c r="X803" s="342" t="n">
        <v>-1.81528688081024</v>
      </c>
      <c r="Y803" s="342" t="n">
        <v>-1.84150086931774</v>
      </c>
      <c r="Z803" s="342" t="n">
        <v>-1.86190911177608</v>
      </c>
      <c r="AA803" s="342" t="n">
        <v>-1.88038406841098</v>
      </c>
      <c r="AB803" s="342" t="n">
        <v>-1.90031359512597</v>
      </c>
    </row>
    <row r="804" customFormat="false" ht="15" hidden="false" customHeight="false" outlineLevel="0" collapsed="false">
      <c r="A804" s="62" t="s">
        <v>366</v>
      </c>
      <c r="B804" s="62" t="s">
        <v>1174</v>
      </c>
      <c r="C804" s="62" t="s">
        <v>1176</v>
      </c>
      <c r="D804" s="62" t="s">
        <v>1175</v>
      </c>
      <c r="E804" s="342" t="n">
        <v>-0.908797006174614</v>
      </c>
      <c r="F804" s="342" t="n">
        <v>-0.919646436831663</v>
      </c>
      <c r="G804" s="342" t="n">
        <v>-0.919162560505568</v>
      </c>
      <c r="H804" s="342" t="n">
        <v>-0.920024221717502</v>
      </c>
      <c r="I804" s="342" t="n">
        <v>-0.922438875690577</v>
      </c>
      <c r="J804" s="342" t="n">
        <v>-0.926020106451348</v>
      </c>
      <c r="K804" s="342" t="n">
        <v>-0.932854623271438</v>
      </c>
      <c r="L804" s="342" t="n">
        <v>-0.94542874258742</v>
      </c>
      <c r="M804" s="342" t="n">
        <v>-0.969909565245249</v>
      </c>
      <c r="N804" s="342" t="n">
        <v>-1.01911011719546</v>
      </c>
      <c r="O804" s="342" t="n">
        <v>-1.07098896919068</v>
      </c>
      <c r="P804" s="342" t="n">
        <v>-1.12339152214834</v>
      </c>
      <c r="Q804" s="342" t="n">
        <v>-1.18234254489874</v>
      </c>
      <c r="R804" s="342" t="n">
        <v>-1.21588291528767</v>
      </c>
      <c r="S804" s="342" t="n">
        <v>-1.24044251120124</v>
      </c>
      <c r="T804" s="342" t="n">
        <v>-1.26657516713037</v>
      </c>
      <c r="U804" s="342" t="n">
        <v>-1.30004008874104</v>
      </c>
      <c r="V804" s="342" t="n">
        <v>-1.33297156503543</v>
      </c>
      <c r="W804" s="342" t="n">
        <v>-1.38880627758499</v>
      </c>
      <c r="X804" s="342" t="n">
        <v>-1.42266940464068</v>
      </c>
      <c r="Y804" s="342" t="n">
        <v>-1.44321372731356</v>
      </c>
      <c r="Z804" s="342" t="n">
        <v>-1.45920799381485</v>
      </c>
      <c r="AA804" s="342" t="n">
        <v>-1.47368711325012</v>
      </c>
      <c r="AB804" s="342" t="n">
        <v>-1.48930620255557</v>
      </c>
    </row>
    <row r="805" customFormat="false" ht="15" hidden="false" customHeight="false" outlineLevel="0" collapsed="false">
      <c r="A805" s="62" t="s">
        <v>366</v>
      </c>
      <c r="B805" s="62" t="s">
        <v>1177</v>
      </c>
      <c r="C805" s="62" t="s">
        <v>1178</v>
      </c>
      <c r="D805" s="62" t="s">
        <v>935</v>
      </c>
      <c r="E805" s="342" t="n">
        <v>-3.94566867979458</v>
      </c>
      <c r="F805" s="342" t="n">
        <v>-3.9927729929099</v>
      </c>
      <c r="G805" s="342" t="n">
        <v>-3.99067217649898</v>
      </c>
      <c r="H805" s="342" t="n">
        <v>-3.99441319856818</v>
      </c>
      <c r="I805" s="342" t="n">
        <v>-4.00489675484023</v>
      </c>
      <c r="J805" s="342" t="n">
        <v>-4.02044516658882</v>
      </c>
      <c r="K805" s="342" t="n">
        <v>-4.05011817252452</v>
      </c>
      <c r="L805" s="342" t="n">
        <v>-4.10471046147792</v>
      </c>
      <c r="M805" s="342" t="n">
        <v>-4.21099736004858</v>
      </c>
      <c r="N805" s="342" t="n">
        <v>-4.42460840359248</v>
      </c>
      <c r="O805" s="342" t="n">
        <v>-4.64984765952148</v>
      </c>
      <c r="P805" s="342" t="n">
        <v>-4.87736063606244</v>
      </c>
      <c r="Q805" s="342" t="n">
        <v>-5.13330470556063</v>
      </c>
      <c r="R805" s="342" t="n">
        <v>-5.27892489142522</v>
      </c>
      <c r="S805" s="342" t="n">
        <v>-5.38555379504854</v>
      </c>
      <c r="T805" s="342" t="n">
        <v>-5.4990123576526</v>
      </c>
      <c r="U805" s="342" t="n">
        <v>-5.64430497214612</v>
      </c>
      <c r="V805" s="342" t="n">
        <v>-5.78728155955929</v>
      </c>
      <c r="W805" s="342" t="n">
        <v>-6.02969573462297</v>
      </c>
      <c r="X805" s="342" t="n">
        <v>-6.17671721347438</v>
      </c>
      <c r="Y805" s="342" t="n">
        <v>-6.26591324951679</v>
      </c>
      <c r="Z805" s="342" t="n">
        <v>-6.33535458345786</v>
      </c>
      <c r="AA805" s="342" t="n">
        <v>-6.39821769554847</v>
      </c>
      <c r="AB805" s="342" t="n">
        <v>-6.46603014548031</v>
      </c>
    </row>
    <row r="806" customFormat="false" ht="15" hidden="false" customHeight="false" outlineLevel="0" collapsed="false">
      <c r="A806" s="62" t="s">
        <v>364</v>
      </c>
      <c r="B806" s="62" t="s">
        <v>434</v>
      </c>
      <c r="C806" s="62" t="s">
        <v>435</v>
      </c>
      <c r="D806" s="62" t="s">
        <v>427</v>
      </c>
      <c r="E806" s="343" t="n">
        <v>-0.85934602037308</v>
      </c>
      <c r="F806" s="343" t="n">
        <v>-0.869217954580569</v>
      </c>
      <c r="G806" s="343" t="n">
        <v>-0.872900461589021</v>
      </c>
      <c r="H806" s="343" t="n">
        <v>-0.879861310582478</v>
      </c>
      <c r="I806" s="343" t="n">
        <v>-0.93810925292998</v>
      </c>
      <c r="J806" s="343" t="n">
        <v>-1.0307482772942</v>
      </c>
      <c r="K806" s="343" t="n">
        <v>-1.15819589456695</v>
      </c>
      <c r="L806" s="343" t="n">
        <v>-1.33934188810261</v>
      </c>
      <c r="M806" s="343" t="n">
        <v>-1.56095860432753</v>
      </c>
      <c r="N806" s="343" t="n">
        <v>-1.68621665517585</v>
      </c>
      <c r="O806" s="343" t="n">
        <v>-1.76774738851925</v>
      </c>
      <c r="P806" s="343" t="n">
        <v>-1.89655781103346</v>
      </c>
      <c r="Q806" s="343" t="n">
        <v>-2.02755517230347</v>
      </c>
      <c r="R806" s="343" t="n">
        <v>-2.13145217028556</v>
      </c>
      <c r="S806" s="343" t="n">
        <v>-2.26435784169322</v>
      </c>
      <c r="T806" s="343" t="n">
        <v>-2.38373680702384</v>
      </c>
      <c r="U806" s="343" t="n">
        <v>-2.47033937719887</v>
      </c>
      <c r="V806" s="343" t="n">
        <v>-2.57477030851014</v>
      </c>
      <c r="W806" s="343" t="n">
        <v>-2.67134637984379</v>
      </c>
      <c r="X806" s="343" t="n">
        <v>-2.80015732693723</v>
      </c>
      <c r="Y806" s="343" t="n">
        <v>-2.88777284361092</v>
      </c>
      <c r="Z806" s="343" t="n">
        <v>-2.9902308507438</v>
      </c>
      <c r="AA806" s="343" t="n">
        <v>-3.07510421980211</v>
      </c>
      <c r="AB806" s="343" t="n">
        <v>-3.11444397870173</v>
      </c>
    </row>
    <row r="807" customFormat="false" ht="15" hidden="false" customHeight="false" outlineLevel="0" collapsed="false">
      <c r="A807" s="62" t="s">
        <v>364</v>
      </c>
      <c r="B807" s="62" t="s">
        <v>426</v>
      </c>
      <c r="C807" s="62" t="s">
        <v>428</v>
      </c>
      <c r="D807" s="62" t="s">
        <v>427</v>
      </c>
      <c r="E807" s="343" t="n">
        <v>-0.509420617381855</v>
      </c>
      <c r="F807" s="343" t="n">
        <v>-0.515272703386219</v>
      </c>
      <c r="G807" s="343" t="n">
        <v>-0.517455694811425</v>
      </c>
      <c r="H807" s="343" t="n">
        <v>-0.521582088496485</v>
      </c>
      <c r="I807" s="343" t="n">
        <v>-0.556111488817679</v>
      </c>
      <c r="J807" s="343" t="n">
        <v>-0.611027934424518</v>
      </c>
      <c r="K807" s="343" t="n">
        <v>-0.686578925917728</v>
      </c>
      <c r="L807" s="343" t="n">
        <v>-0.793962333387426</v>
      </c>
      <c r="M807" s="343" t="n">
        <v>-0.925336799231145</v>
      </c>
      <c r="N807" s="343" t="n">
        <v>-0.999589814992475</v>
      </c>
      <c r="O807" s="343" t="n">
        <v>-1.04792126184942</v>
      </c>
      <c r="P807" s="343" t="n">
        <v>-1.12428012475999</v>
      </c>
      <c r="Q807" s="343" t="n">
        <v>-1.20193540571956</v>
      </c>
      <c r="R807" s="343" t="n">
        <v>-1.26352558197147</v>
      </c>
      <c r="S807" s="343" t="n">
        <v>-1.34231210983908</v>
      </c>
      <c r="T807" s="343" t="n">
        <v>-1.41308000167702</v>
      </c>
      <c r="U807" s="343" t="n">
        <v>-1.46441803515772</v>
      </c>
      <c r="V807" s="343" t="n">
        <v>-1.5263247272714</v>
      </c>
      <c r="W807" s="343" t="n">
        <v>-1.58357505568014</v>
      </c>
      <c r="X807" s="343" t="n">
        <v>-1.65993422956145</v>
      </c>
      <c r="Y807" s="343" t="n">
        <v>-1.71187273807606</v>
      </c>
      <c r="Z807" s="343" t="n">
        <v>-1.77260988005606</v>
      </c>
      <c r="AA807" s="343" t="n">
        <v>-1.82292284251813</v>
      </c>
      <c r="AB807" s="343" t="n">
        <v>-1.84624346516743</v>
      </c>
    </row>
    <row r="808" customFormat="false" ht="15" hidden="false" customHeight="false" outlineLevel="0" collapsed="false">
      <c r="A808" s="62" t="s">
        <v>364</v>
      </c>
      <c r="B808" s="62" t="s">
        <v>450</v>
      </c>
      <c r="C808" s="62" t="s">
        <v>451</v>
      </c>
      <c r="D808" s="62" t="s">
        <v>424</v>
      </c>
      <c r="E808" s="343" t="n">
        <v>-0.95378283370155</v>
      </c>
      <c r="F808" s="343" t="n">
        <v>-0.964739632429083</v>
      </c>
      <c r="G808" s="343" t="n">
        <v>-0.968826824184649</v>
      </c>
      <c r="H808" s="343" t="n">
        <v>-0.976552627435667</v>
      </c>
      <c r="I808" s="343" t="n">
        <v>-1.04120165843411</v>
      </c>
      <c r="J808" s="343" t="n">
        <v>-1.14402113868386</v>
      </c>
      <c r="K808" s="343" t="n">
        <v>-1.2854744609418</v>
      </c>
      <c r="L808" s="343" t="n">
        <v>-1.48652727893602</v>
      </c>
      <c r="M808" s="343" t="n">
        <v>-1.73249830176669</v>
      </c>
      <c r="N808" s="343" t="n">
        <v>-1.87152143779073</v>
      </c>
      <c r="O808" s="343" t="n">
        <v>-1.96201189453163</v>
      </c>
      <c r="P808" s="343" t="n">
        <v>-2.10497778589931</v>
      </c>
      <c r="Q808" s="343" t="n">
        <v>-2.25037094706771</v>
      </c>
      <c r="R808" s="343" t="n">
        <v>-2.36568558261513</v>
      </c>
      <c r="S808" s="343" t="n">
        <v>-2.51319676540408</v>
      </c>
      <c r="T808" s="343" t="n">
        <v>-2.64569474076906</v>
      </c>
      <c r="U808" s="343" t="n">
        <v>-2.74181439784447</v>
      </c>
      <c r="V808" s="343" t="n">
        <v>-2.85772164269203</v>
      </c>
      <c r="W808" s="343" t="n">
        <v>-2.96491082702592</v>
      </c>
      <c r="X808" s="343" t="n">
        <v>-3.10787730062084</v>
      </c>
      <c r="Y808" s="343" t="n">
        <v>-3.20512122075092</v>
      </c>
      <c r="Z808" s="343" t="n">
        <v>-3.3188387292537</v>
      </c>
      <c r="AA808" s="343" t="n">
        <v>-3.41303915670327</v>
      </c>
      <c r="AB808" s="343" t="n">
        <v>-3.45670211182364</v>
      </c>
    </row>
    <row r="809" customFormat="false" ht="15" hidden="false" customHeight="false" outlineLevel="0" collapsed="false">
      <c r="A809" s="62" t="s">
        <v>364</v>
      </c>
      <c r="B809" s="62" t="s">
        <v>474</v>
      </c>
      <c r="C809" s="62" t="s">
        <v>475</v>
      </c>
      <c r="D809" s="62" t="s">
        <v>427</v>
      </c>
      <c r="E809" s="343" t="n">
        <v>-0.942081290262518</v>
      </c>
      <c r="F809" s="343" t="n">
        <v>-0.95290366483003</v>
      </c>
      <c r="G809" s="343" t="n">
        <v>-0.956940712621811</v>
      </c>
      <c r="H809" s="343" t="n">
        <v>-0.96457173137981</v>
      </c>
      <c r="I809" s="343" t="n">
        <v>-1.02842761175969</v>
      </c>
      <c r="J809" s="343" t="n">
        <v>-1.12998564488332</v>
      </c>
      <c r="K809" s="343" t="n">
        <v>-1.26970353834498</v>
      </c>
      <c r="L809" s="343" t="n">
        <v>-1.46828972745874</v>
      </c>
      <c r="M809" s="343" t="n">
        <v>-1.71124303964639</v>
      </c>
      <c r="N809" s="343" t="n">
        <v>-1.84856056176364</v>
      </c>
      <c r="O809" s="343" t="n">
        <v>-1.93794083076268</v>
      </c>
      <c r="P809" s="343" t="n">
        <v>-2.0791527362868</v>
      </c>
      <c r="Q809" s="343" t="n">
        <v>-2.22276213250261</v>
      </c>
      <c r="R809" s="343" t="n">
        <v>-2.33666202334155</v>
      </c>
      <c r="S809" s="343" t="n">
        <v>-2.48236345609919</v>
      </c>
      <c r="T809" s="343" t="n">
        <v>-2.61323587189282</v>
      </c>
      <c r="U809" s="343" t="n">
        <v>-2.70817627903536</v>
      </c>
      <c r="V809" s="343" t="n">
        <v>-2.82266150871075</v>
      </c>
      <c r="W809" s="343" t="n">
        <v>-2.92853563593483</v>
      </c>
      <c r="X809" s="343" t="n">
        <v>-3.0697481165431</v>
      </c>
      <c r="Y809" s="343" t="n">
        <v>-3.16579899364978</v>
      </c>
      <c r="Z809" s="343" t="n">
        <v>-3.2781213518956</v>
      </c>
      <c r="AA809" s="343" t="n">
        <v>-3.37116607559918</v>
      </c>
      <c r="AB809" s="343" t="n">
        <v>-3.41429334906544</v>
      </c>
    </row>
    <row r="810" customFormat="false" ht="15" hidden="false" customHeight="false" outlineLevel="0" collapsed="false">
      <c r="A810" s="62" t="s">
        <v>364</v>
      </c>
      <c r="B810" s="62" t="s">
        <v>485</v>
      </c>
      <c r="C810" s="62" t="s">
        <v>486</v>
      </c>
      <c r="D810" s="62" t="s">
        <v>424</v>
      </c>
      <c r="E810" s="343" t="n">
        <v>-0.470893025505943</v>
      </c>
      <c r="F810" s="343" t="n">
        <v>-0.476302516975447</v>
      </c>
      <c r="G810" s="343" t="n">
        <v>-0.478320408285288</v>
      </c>
      <c r="H810" s="343" t="n">
        <v>-0.482134721920203</v>
      </c>
      <c r="I810" s="343" t="n">
        <v>-0.514052656199578</v>
      </c>
      <c r="J810" s="343" t="n">
        <v>-0.564815759104094</v>
      </c>
      <c r="K810" s="343" t="n">
        <v>-0.634652812710316</v>
      </c>
      <c r="L810" s="343" t="n">
        <v>-0.733914789762651</v>
      </c>
      <c r="M810" s="343" t="n">
        <v>-0.85535337623628</v>
      </c>
      <c r="N810" s="343" t="n">
        <v>-0.923990620296985</v>
      </c>
      <c r="O810" s="343" t="n">
        <v>-0.968666749336514</v>
      </c>
      <c r="P810" s="343" t="n">
        <v>-1.03925057486943</v>
      </c>
      <c r="Q810" s="343" t="n">
        <v>-1.11103277007288</v>
      </c>
      <c r="R810" s="343" t="n">
        <v>-1.16796486792507</v>
      </c>
      <c r="S810" s="343" t="n">
        <v>-1.24079275358733</v>
      </c>
      <c r="T810" s="343" t="n">
        <v>-1.30620845440352</v>
      </c>
      <c r="U810" s="343" t="n">
        <v>-1.35366378126778</v>
      </c>
      <c r="V810" s="343" t="n">
        <v>-1.4108884568184</v>
      </c>
      <c r="W810" s="343" t="n">
        <v>-1.46380893046188</v>
      </c>
      <c r="X810" s="343" t="n">
        <v>-1.53439304344676</v>
      </c>
      <c r="Y810" s="343" t="n">
        <v>-1.58240343128777</v>
      </c>
      <c r="Z810" s="343" t="n">
        <v>-1.6385470100352</v>
      </c>
      <c r="AA810" s="343" t="n">
        <v>-1.6850547922245</v>
      </c>
      <c r="AB810" s="343" t="n">
        <v>-1.70661167112047</v>
      </c>
    </row>
    <row r="811" customFormat="false" ht="15" hidden="false" customHeight="false" outlineLevel="0" collapsed="false">
      <c r="A811" s="62" t="s">
        <v>364</v>
      </c>
      <c r="B811" s="62" t="s">
        <v>512</v>
      </c>
      <c r="C811" s="62" t="s">
        <v>513</v>
      </c>
      <c r="D811" s="62" t="s">
        <v>424</v>
      </c>
      <c r="E811" s="343" t="n">
        <v>-0.810283521114872</v>
      </c>
      <c r="F811" s="343" t="n">
        <v>-0.819591838626351</v>
      </c>
      <c r="G811" s="343" t="n">
        <v>-0.823064100875315</v>
      </c>
      <c r="H811" s="343" t="n">
        <v>-0.829627535276185</v>
      </c>
      <c r="I811" s="343" t="n">
        <v>-0.884549937549648</v>
      </c>
      <c r="J811" s="343" t="n">
        <v>-0.971899937520436</v>
      </c>
      <c r="K811" s="343" t="n">
        <v>-1.09207120920053</v>
      </c>
      <c r="L811" s="343" t="n">
        <v>-1.26287506468846</v>
      </c>
      <c r="M811" s="343" t="n">
        <v>-1.47183905463361</v>
      </c>
      <c r="N811" s="343" t="n">
        <v>-1.58994576844058</v>
      </c>
      <c r="O811" s="343" t="n">
        <v>-1.66682168120025</v>
      </c>
      <c r="P811" s="343" t="n">
        <v>-1.78827795170907</v>
      </c>
      <c r="Q811" s="343" t="n">
        <v>-1.91179630244343</v>
      </c>
      <c r="R811" s="343" t="n">
        <v>-2.0097615264188</v>
      </c>
      <c r="S811" s="343" t="n">
        <v>-2.13507923645786</v>
      </c>
      <c r="T811" s="343" t="n">
        <v>-2.24764251839771</v>
      </c>
      <c r="U811" s="343" t="n">
        <v>-2.32930070245325</v>
      </c>
      <c r="V811" s="343" t="n">
        <v>-2.42776937599114</v>
      </c>
      <c r="W811" s="343" t="n">
        <v>-2.51883164576426</v>
      </c>
      <c r="X811" s="343" t="n">
        <v>-2.6402884109026</v>
      </c>
      <c r="Y811" s="343" t="n">
        <v>-2.72290170947101</v>
      </c>
      <c r="Z811" s="343" t="n">
        <v>-2.81951009866212</v>
      </c>
      <c r="AA811" s="343" t="n">
        <v>-2.89953780659239</v>
      </c>
      <c r="AB811" s="343" t="n">
        <v>-2.93663154718731</v>
      </c>
    </row>
    <row r="812" customFormat="false" ht="15" hidden="false" customHeight="false" outlineLevel="0" collapsed="false">
      <c r="A812" s="62" t="s">
        <v>364</v>
      </c>
      <c r="B812" s="62" t="s">
        <v>544</v>
      </c>
      <c r="C812" s="62" t="s">
        <v>545</v>
      </c>
      <c r="D812" s="62" t="s">
        <v>424</v>
      </c>
      <c r="E812" s="343" t="n">
        <v>-0.00667698482595067</v>
      </c>
      <c r="F812" s="343" t="n">
        <v>-0.00675368821823213</v>
      </c>
      <c r="G812" s="343" t="n">
        <v>-0.00678230072452641</v>
      </c>
      <c r="H812" s="343" t="n">
        <v>-0.0068363854377888</v>
      </c>
      <c r="I812" s="343" t="n">
        <v>-0.00728896288386607</v>
      </c>
      <c r="J812" s="343" t="n">
        <v>-0.00800875368443581</v>
      </c>
      <c r="K812" s="343" t="n">
        <v>-0.00899900183414419</v>
      </c>
      <c r="L812" s="343" t="n">
        <v>-0.0104064780095668</v>
      </c>
      <c r="M812" s="343" t="n">
        <v>-0.0121284054012459</v>
      </c>
      <c r="N812" s="343" t="n">
        <v>-0.0131016409606301</v>
      </c>
      <c r="O812" s="343" t="n">
        <v>-0.0137351220689108</v>
      </c>
      <c r="P812" s="343" t="n">
        <v>-0.0147359590032324</v>
      </c>
      <c r="Q812" s="343" t="n">
        <v>-0.0157537881113019</v>
      </c>
      <c r="R812" s="343" t="n">
        <v>-0.0165610516146426</v>
      </c>
      <c r="S812" s="343" t="n">
        <v>-0.0175937079954641</v>
      </c>
      <c r="T812" s="343" t="n">
        <v>-0.0185212639754221</v>
      </c>
      <c r="U812" s="343" t="n">
        <v>-0.0191941524664818</v>
      </c>
      <c r="V812" s="343" t="n">
        <v>-0.0200055645486865</v>
      </c>
      <c r="W812" s="343" t="n">
        <v>-0.0207559455914296</v>
      </c>
      <c r="X812" s="343" t="n">
        <v>-0.0217567866016502</v>
      </c>
      <c r="Y812" s="343" t="n">
        <v>-0.0224375455293452</v>
      </c>
      <c r="Z812" s="343" t="n">
        <v>-0.0232336282977582</v>
      </c>
      <c r="AA812" s="343" t="n">
        <v>-0.0238930811652814</v>
      </c>
      <c r="AB812" s="343" t="n">
        <v>-0.0241987449689205</v>
      </c>
    </row>
    <row r="813" customFormat="false" ht="15" hidden="false" customHeight="false" outlineLevel="0" collapsed="false">
      <c r="A813" s="62" t="s">
        <v>364</v>
      </c>
      <c r="B813" s="62" t="s">
        <v>538</v>
      </c>
      <c r="C813" s="62" t="s">
        <v>539</v>
      </c>
      <c r="D813" s="62" t="s">
        <v>424</v>
      </c>
      <c r="E813" s="343" t="n">
        <v>-0.310633929947665</v>
      </c>
      <c r="F813" s="343" t="n">
        <v>-0.314202408356078</v>
      </c>
      <c r="G813" s="343" t="n">
        <v>-0.315533550407098</v>
      </c>
      <c r="H813" s="343" t="n">
        <v>-0.318049738097909</v>
      </c>
      <c r="I813" s="343" t="n">
        <v>-0.33910503691097</v>
      </c>
      <c r="J813" s="343" t="n">
        <v>-0.372591925222015</v>
      </c>
      <c r="K813" s="343" t="n">
        <v>-0.41866132366842</v>
      </c>
      <c r="L813" s="343" t="n">
        <v>-0.484141456853685</v>
      </c>
      <c r="M813" s="343" t="n">
        <v>-0.564250830576224</v>
      </c>
      <c r="N813" s="343" t="n">
        <v>-0.609528750843669</v>
      </c>
      <c r="O813" s="343" t="n">
        <v>-0.63900024603833</v>
      </c>
      <c r="P813" s="343" t="n">
        <v>-0.685562267407135</v>
      </c>
      <c r="Q813" s="343" t="n">
        <v>-0.732914817112793</v>
      </c>
      <c r="R813" s="343" t="n">
        <v>-0.770471205375266</v>
      </c>
      <c r="S813" s="343" t="n">
        <v>-0.818513565545587</v>
      </c>
      <c r="T813" s="343" t="n">
        <v>-0.861666330874779</v>
      </c>
      <c r="U813" s="343" t="n">
        <v>-0.892971179072434</v>
      </c>
      <c r="V813" s="343" t="n">
        <v>-0.930720572020377</v>
      </c>
      <c r="W813" s="343" t="n">
        <v>-0.965630612756068</v>
      </c>
      <c r="X813" s="343" t="n">
        <v>-1.01219282374827</v>
      </c>
      <c r="Y813" s="343" t="n">
        <v>-1.04386382893536</v>
      </c>
      <c r="Z813" s="343" t="n">
        <v>-1.08090005492088</v>
      </c>
      <c r="AA813" s="343" t="n">
        <v>-1.11157983646805</v>
      </c>
      <c r="AB813" s="343" t="n">
        <v>-1.12580025946469</v>
      </c>
    </row>
    <row r="814" customFormat="false" ht="15" hidden="false" customHeight="false" outlineLevel="0" collapsed="false">
      <c r="A814" s="62" t="s">
        <v>364</v>
      </c>
      <c r="B814" s="62" t="s">
        <v>553</v>
      </c>
      <c r="C814" s="62" t="s">
        <v>554</v>
      </c>
      <c r="D814" s="62" t="s">
        <v>424</v>
      </c>
      <c r="E814" s="343" t="n">
        <v>-0.996399029851988</v>
      </c>
      <c r="F814" s="343" t="n">
        <v>-1.00784539189232</v>
      </c>
      <c r="G814" s="343" t="n">
        <v>-1.01211520442842</v>
      </c>
      <c r="H814" s="343" t="n">
        <v>-1.02018620611994</v>
      </c>
      <c r="I814" s="343" t="n">
        <v>-1.08772383574756</v>
      </c>
      <c r="J814" s="343" t="n">
        <v>-1.19513741748832</v>
      </c>
      <c r="K814" s="343" t="n">
        <v>-1.34291104906036</v>
      </c>
      <c r="L814" s="343" t="n">
        <v>-1.55294715551972</v>
      </c>
      <c r="M814" s="343" t="n">
        <v>-1.80990846773902</v>
      </c>
      <c r="N814" s="343" t="n">
        <v>-1.95514332935184</v>
      </c>
      <c r="O814" s="343" t="n">
        <v>-2.04967701157128</v>
      </c>
      <c r="P814" s="343" t="n">
        <v>-2.19903079571083</v>
      </c>
      <c r="Q814" s="343" t="n">
        <v>-2.3509203030666</v>
      </c>
      <c r="R814" s="343" t="n">
        <v>-2.47138733909121</v>
      </c>
      <c r="S814" s="343" t="n">
        <v>-2.62548950389199</v>
      </c>
      <c r="T814" s="343" t="n">
        <v>-2.7639076526006</v>
      </c>
      <c r="U814" s="343" t="n">
        <v>-2.86432205478475</v>
      </c>
      <c r="V814" s="343" t="n">
        <v>-2.98540817862566</v>
      </c>
      <c r="W814" s="343" t="n">
        <v>-3.09738670823122</v>
      </c>
      <c r="X814" s="343" t="n">
        <v>-3.24674110061265</v>
      </c>
      <c r="Y814" s="343" t="n">
        <v>-3.34832999931465</v>
      </c>
      <c r="Z814" s="343" t="n">
        <v>-3.46712854668378</v>
      </c>
      <c r="AA814" s="343" t="n">
        <v>-3.56553796568971</v>
      </c>
      <c r="AB814" s="343" t="n">
        <v>-3.6111518356244</v>
      </c>
    </row>
    <row r="815" customFormat="false" ht="15" hidden="false" customHeight="false" outlineLevel="0" collapsed="false">
      <c r="A815" s="62" t="s">
        <v>364</v>
      </c>
      <c r="B815" s="62" t="s">
        <v>557</v>
      </c>
      <c r="C815" s="62" t="s">
        <v>558</v>
      </c>
      <c r="D815" s="62" t="s">
        <v>424</v>
      </c>
      <c r="E815" s="343" t="n">
        <v>-1.28398415537854</v>
      </c>
      <c r="F815" s="343" t="n">
        <v>-1.29873421740809</v>
      </c>
      <c r="G815" s="343" t="n">
        <v>-1.30423640225428</v>
      </c>
      <c r="H815" s="343" t="n">
        <v>-1.31463689239875</v>
      </c>
      <c r="I815" s="343" t="n">
        <v>-1.40166753347291</v>
      </c>
      <c r="J815" s="343" t="n">
        <v>-1.54008330154936</v>
      </c>
      <c r="K815" s="343" t="n">
        <v>-1.73050801678562</v>
      </c>
      <c r="L815" s="343" t="n">
        <v>-2.00116567970132</v>
      </c>
      <c r="M815" s="343" t="n">
        <v>-2.33229231024799</v>
      </c>
      <c r="N815" s="343" t="n">
        <v>-2.51944550443281</v>
      </c>
      <c r="O815" s="343" t="n">
        <v>-2.64126391902659</v>
      </c>
      <c r="P815" s="343" t="n">
        <v>-2.83372485750171</v>
      </c>
      <c r="Q815" s="343" t="n">
        <v>-3.02945339092072</v>
      </c>
      <c r="R815" s="343" t="n">
        <v>-3.18469015939088</v>
      </c>
      <c r="S815" s="343" t="n">
        <v>-3.38326997730089</v>
      </c>
      <c r="T815" s="343" t="n">
        <v>-3.56163898854441</v>
      </c>
      <c r="U815" s="343" t="n">
        <v>-3.69103544268929</v>
      </c>
      <c r="V815" s="343" t="n">
        <v>-3.84706998285844</v>
      </c>
      <c r="W815" s="343" t="n">
        <v>-3.99136825438273</v>
      </c>
      <c r="X815" s="343" t="n">
        <v>-4.1838299766532</v>
      </c>
      <c r="Y815" s="343" t="n">
        <v>-4.31473991573163</v>
      </c>
      <c r="Z815" s="343" t="n">
        <v>-4.46782662891982</v>
      </c>
      <c r="AA815" s="343" t="n">
        <v>-4.59463941271227</v>
      </c>
      <c r="AB815" s="343" t="n">
        <v>-4.65341856093198</v>
      </c>
    </row>
    <row r="816" customFormat="false" ht="15" hidden="false" customHeight="false" outlineLevel="0" collapsed="false">
      <c r="A816" s="62" t="s">
        <v>364</v>
      </c>
      <c r="B816" s="62" t="s">
        <v>574</v>
      </c>
      <c r="C816" s="62" t="s">
        <v>575</v>
      </c>
      <c r="D816" s="62" t="s">
        <v>424</v>
      </c>
      <c r="E816" s="343" t="n">
        <v>-1.26311970940195</v>
      </c>
      <c r="F816" s="343" t="n">
        <v>-1.27763008633019</v>
      </c>
      <c r="G816" s="343" t="n">
        <v>-1.28304286194341</v>
      </c>
      <c r="H816" s="343" t="n">
        <v>-1.29327434652512</v>
      </c>
      <c r="I816" s="343" t="n">
        <v>-1.37889075978238</v>
      </c>
      <c r="J816" s="343" t="n">
        <v>-1.51505730359602</v>
      </c>
      <c r="K816" s="343" t="n">
        <v>-1.70238766119008</v>
      </c>
      <c r="L816" s="343" t="n">
        <v>-1.96864719959436</v>
      </c>
      <c r="M816" s="343" t="n">
        <v>-2.29439309887148</v>
      </c>
      <c r="N816" s="343" t="n">
        <v>-2.47850509687561</v>
      </c>
      <c r="O816" s="343" t="n">
        <v>-2.59834399036735</v>
      </c>
      <c r="P816" s="343" t="n">
        <v>-2.78767748304293</v>
      </c>
      <c r="Q816" s="343" t="n">
        <v>-2.98022547299924</v>
      </c>
      <c r="R816" s="343" t="n">
        <v>-3.13293967983516</v>
      </c>
      <c r="S816" s="343" t="n">
        <v>-3.32829262156803</v>
      </c>
      <c r="T816" s="343" t="n">
        <v>-3.50376317757485</v>
      </c>
      <c r="U816" s="343" t="n">
        <v>-3.63105696922522</v>
      </c>
      <c r="V816" s="343" t="n">
        <v>-3.78455598415427</v>
      </c>
      <c r="W816" s="343" t="n">
        <v>-3.92650944209335</v>
      </c>
      <c r="X816" s="343" t="n">
        <v>-4.11584370582779</v>
      </c>
      <c r="Y816" s="343" t="n">
        <v>-4.24462638863108</v>
      </c>
      <c r="Z816" s="343" t="n">
        <v>-4.3952254780868</v>
      </c>
      <c r="AA816" s="343" t="n">
        <v>-4.51997758343122</v>
      </c>
      <c r="AB816" s="343" t="n">
        <v>-4.57780158406797</v>
      </c>
    </row>
    <row r="817" customFormat="false" ht="15" hidden="false" customHeight="false" outlineLevel="0" collapsed="false">
      <c r="A817" s="62" t="s">
        <v>364</v>
      </c>
      <c r="B817" s="62" t="s">
        <v>576</v>
      </c>
      <c r="C817" s="62" t="s">
        <v>577</v>
      </c>
      <c r="D817" s="62" t="s">
        <v>424</v>
      </c>
      <c r="E817" s="343" t="n">
        <v>-0.844233648534018</v>
      </c>
      <c r="F817" s="343" t="n">
        <v>-0.853931975909128</v>
      </c>
      <c r="G817" s="343" t="n">
        <v>-0.857549722723325</v>
      </c>
      <c r="H817" s="343" t="n">
        <v>-0.864388158933327</v>
      </c>
      <c r="I817" s="343" t="n">
        <v>-0.921611758882369</v>
      </c>
      <c r="J817" s="343" t="n">
        <v>-1.01262164277254</v>
      </c>
      <c r="K817" s="343" t="n">
        <v>-1.13782797919152</v>
      </c>
      <c r="L817" s="343" t="n">
        <v>-1.31578835768205</v>
      </c>
      <c r="M817" s="343" t="n">
        <v>-1.53350774484285</v>
      </c>
      <c r="N817" s="343" t="n">
        <v>-1.65656302033016</v>
      </c>
      <c r="O817" s="343" t="n">
        <v>-1.73665996247725</v>
      </c>
      <c r="P817" s="343" t="n">
        <v>-1.86320513798312</v>
      </c>
      <c r="Q817" s="343" t="n">
        <v>-1.99189879296193</v>
      </c>
      <c r="R817" s="343" t="n">
        <v>-2.09396866888929</v>
      </c>
      <c r="S817" s="343" t="n">
        <v>-2.22453707465749</v>
      </c>
      <c r="T817" s="343" t="n">
        <v>-2.34181665362793</v>
      </c>
      <c r="U817" s="343" t="n">
        <v>-2.42689623979922</v>
      </c>
      <c r="V817" s="343" t="n">
        <v>-2.52949065935846</v>
      </c>
      <c r="W817" s="343" t="n">
        <v>-2.62436835370991</v>
      </c>
      <c r="X817" s="343" t="n">
        <v>-2.75091404456981</v>
      </c>
      <c r="Y817" s="343" t="n">
        <v>-2.83698876366552</v>
      </c>
      <c r="Z817" s="343" t="n">
        <v>-2.93764495469059</v>
      </c>
      <c r="AA817" s="343" t="n">
        <v>-3.02102574930038</v>
      </c>
      <c r="AB817" s="343" t="n">
        <v>-3.05967368319535</v>
      </c>
    </row>
    <row r="818" customFormat="false" ht="15" hidden="false" customHeight="false" outlineLevel="0" collapsed="false">
      <c r="A818" s="62" t="s">
        <v>364</v>
      </c>
      <c r="B818" s="62" t="s">
        <v>578</v>
      </c>
      <c r="C818" s="62" t="s">
        <v>579</v>
      </c>
      <c r="D818" s="62" t="s">
        <v>424</v>
      </c>
      <c r="E818" s="343" t="n">
        <v>-0.575308086284422</v>
      </c>
      <c r="F818" s="343" t="n">
        <v>-0.581917069676665</v>
      </c>
      <c r="G818" s="343" t="n">
        <v>-0.584382404954347</v>
      </c>
      <c r="H818" s="343" t="n">
        <v>-0.589042498349092</v>
      </c>
      <c r="I818" s="343" t="n">
        <v>-0.628037863949782</v>
      </c>
      <c r="J818" s="343" t="n">
        <v>-0.690057095503442</v>
      </c>
      <c r="K818" s="343" t="n">
        <v>-0.775379704855682</v>
      </c>
      <c r="L818" s="343" t="n">
        <v>-0.896651872769891</v>
      </c>
      <c r="M818" s="343" t="n">
        <v>-1.04501805574779</v>
      </c>
      <c r="N818" s="343" t="n">
        <v>-1.128874811719</v>
      </c>
      <c r="O818" s="343" t="n">
        <v>-1.18345735363011</v>
      </c>
      <c r="P818" s="343" t="n">
        <v>-1.26969232291288</v>
      </c>
      <c r="Q818" s="343" t="n">
        <v>-1.35739138642613</v>
      </c>
      <c r="R818" s="343" t="n">
        <v>-1.42694751592775</v>
      </c>
      <c r="S818" s="343" t="n">
        <v>-1.51592413961735</v>
      </c>
      <c r="T818" s="343" t="n">
        <v>-1.59584501253551</v>
      </c>
      <c r="U818" s="343" t="n">
        <v>-1.65382300711921</v>
      </c>
      <c r="V818" s="343" t="n">
        <v>-1.72373659002671</v>
      </c>
      <c r="W818" s="343" t="n">
        <v>-1.78839156423106</v>
      </c>
      <c r="X818" s="343" t="n">
        <v>-1.87462688470492</v>
      </c>
      <c r="Y818" s="343" t="n">
        <v>-1.93328301859204</v>
      </c>
      <c r="Z818" s="343" t="n">
        <v>-2.00187578403306</v>
      </c>
      <c r="AA818" s="343" t="n">
        <v>-2.05869612691223</v>
      </c>
      <c r="AB818" s="343" t="n">
        <v>-2.08503299340241</v>
      </c>
    </row>
    <row r="819" customFormat="false" ht="15" hidden="false" customHeight="false" outlineLevel="0" collapsed="false">
      <c r="A819" s="62" t="s">
        <v>364</v>
      </c>
      <c r="B819" s="62" t="s">
        <v>590</v>
      </c>
      <c r="C819" s="62" t="s">
        <v>591</v>
      </c>
      <c r="D819" s="62" t="s">
        <v>424</v>
      </c>
      <c r="E819" s="343" t="n">
        <v>-0.822129934004787</v>
      </c>
      <c r="F819" s="343" t="n">
        <v>-0.831574339897281</v>
      </c>
      <c r="G819" s="343" t="n">
        <v>-0.835097366910912</v>
      </c>
      <c r="H819" s="343" t="n">
        <v>-0.841756759272005</v>
      </c>
      <c r="I819" s="343" t="n">
        <v>-0.897482131663067</v>
      </c>
      <c r="J819" s="343" t="n">
        <v>-0.986109195943596</v>
      </c>
      <c r="K819" s="343" t="n">
        <v>-1.10803738167258</v>
      </c>
      <c r="L819" s="343" t="n">
        <v>-1.28133840382202</v>
      </c>
      <c r="M819" s="343" t="n">
        <v>-1.493357464788</v>
      </c>
      <c r="N819" s="343" t="n">
        <v>-1.61319090863497</v>
      </c>
      <c r="O819" s="343" t="n">
        <v>-1.6911907536728</v>
      </c>
      <c r="P819" s="343" t="n">
        <v>-1.81442272502092</v>
      </c>
      <c r="Q819" s="343" t="n">
        <v>-1.93974692438005</v>
      </c>
      <c r="R819" s="343" t="n">
        <v>-2.03914440812848</v>
      </c>
      <c r="S819" s="343" t="n">
        <v>-2.16629427357594</v>
      </c>
      <c r="T819" s="343" t="n">
        <v>-2.28050324011797</v>
      </c>
      <c r="U819" s="343" t="n">
        <v>-2.36335527365823</v>
      </c>
      <c r="V819" s="343" t="n">
        <v>-2.46326356744392</v>
      </c>
      <c r="W819" s="343" t="n">
        <v>-2.55565717522196</v>
      </c>
      <c r="X819" s="343" t="n">
        <v>-2.67888964843113</v>
      </c>
      <c r="Y819" s="343" t="n">
        <v>-2.76271076033837</v>
      </c>
      <c r="Z819" s="343" t="n">
        <v>-2.86073157226445</v>
      </c>
      <c r="AA819" s="343" t="n">
        <v>-2.94192929198203</v>
      </c>
      <c r="AB819" s="343" t="n">
        <v>-2.97956534616876</v>
      </c>
    </row>
    <row r="820" customFormat="false" ht="15" hidden="false" customHeight="false" outlineLevel="0" collapsed="false">
      <c r="A820" s="62" t="s">
        <v>364</v>
      </c>
      <c r="B820" s="62" t="s">
        <v>1201</v>
      </c>
      <c r="C820" s="62" t="s">
        <v>1202</v>
      </c>
      <c r="D820" s="62" t="s">
        <v>424</v>
      </c>
      <c r="E820" s="343" t="n">
        <v>-0.416817548021998</v>
      </c>
      <c r="F820" s="343" t="n">
        <v>-0.421605835060103</v>
      </c>
      <c r="G820" s="343" t="n">
        <v>-0.423391999777746</v>
      </c>
      <c r="H820" s="343" t="n">
        <v>-0.426768292843425</v>
      </c>
      <c r="I820" s="343" t="n">
        <v>-0.455020898814733</v>
      </c>
      <c r="J820" s="343" t="n">
        <v>-0.499954569386547</v>
      </c>
      <c r="K820" s="343" t="n">
        <v>-0.561771814213968</v>
      </c>
      <c r="L820" s="343" t="n">
        <v>-0.649634941603286</v>
      </c>
      <c r="M820" s="343" t="n">
        <v>-0.757128005011499</v>
      </c>
      <c r="N820" s="343" t="n">
        <v>-0.817883221637678</v>
      </c>
      <c r="O820" s="343" t="n">
        <v>-0.857428922152912</v>
      </c>
      <c r="P820" s="343" t="n">
        <v>-0.919907182596525</v>
      </c>
      <c r="Q820" s="343" t="n">
        <v>-0.983446196715902</v>
      </c>
      <c r="R820" s="343" t="n">
        <v>-1.03384043945289</v>
      </c>
      <c r="S820" s="343" t="n">
        <v>-1.09830506110821</v>
      </c>
      <c r="T820" s="343" t="n">
        <v>-1.15620868367099</v>
      </c>
      <c r="U820" s="343" t="n">
        <v>-1.19821443001411</v>
      </c>
      <c r="V820" s="343" t="n">
        <v>-1.24886765199321</v>
      </c>
      <c r="W820" s="343" t="n">
        <v>-1.29571094945029</v>
      </c>
      <c r="X820" s="343" t="n">
        <v>-1.35818946433603</v>
      </c>
      <c r="Y820" s="343" t="n">
        <v>-1.40068653066648</v>
      </c>
      <c r="Z820" s="343" t="n">
        <v>-1.45038280468868</v>
      </c>
      <c r="AA820" s="343" t="n">
        <v>-1.49154981860921</v>
      </c>
      <c r="AB820" s="343" t="n">
        <v>-1.51063119148529</v>
      </c>
    </row>
    <row r="821" customFormat="false" ht="15" hidden="false" customHeight="false" outlineLevel="0" collapsed="false">
      <c r="A821" s="62" t="s">
        <v>364</v>
      </c>
      <c r="B821" s="62" t="s">
        <v>1204</v>
      </c>
      <c r="C821" s="62" t="s">
        <v>1205</v>
      </c>
      <c r="D821" s="62" t="s">
        <v>424</v>
      </c>
      <c r="E821" s="343" t="n">
        <v>-0.205568886731328</v>
      </c>
      <c r="F821" s="343" t="n">
        <v>-0.207930406394894</v>
      </c>
      <c r="G821" s="343" t="n">
        <v>-0.20881131914501</v>
      </c>
      <c r="H821" s="343" t="n">
        <v>-0.210476462107642</v>
      </c>
      <c r="I821" s="343" t="n">
        <v>-0.224410272678578</v>
      </c>
      <c r="J821" s="343" t="n">
        <v>-0.246570963081451</v>
      </c>
      <c r="K821" s="343" t="n">
        <v>-0.277058408392415</v>
      </c>
      <c r="L821" s="343" t="n">
        <v>-0.320391337554989</v>
      </c>
      <c r="M821" s="343" t="n">
        <v>-0.373405490824275</v>
      </c>
      <c r="N821" s="343" t="n">
        <v>-0.403369157911308</v>
      </c>
      <c r="O821" s="343" t="n">
        <v>-0.42287257293907</v>
      </c>
      <c r="P821" s="343" t="n">
        <v>-0.453686022385362</v>
      </c>
      <c r="Q821" s="343" t="n">
        <v>-0.485022621476524</v>
      </c>
      <c r="R821" s="343" t="n">
        <v>-0.509876393651595</v>
      </c>
      <c r="S821" s="343" t="n">
        <v>-0.541669490103815</v>
      </c>
      <c r="T821" s="343" t="n">
        <v>-0.570226788817432</v>
      </c>
      <c r="U821" s="343" t="n">
        <v>-0.590943465821677</v>
      </c>
      <c r="V821" s="343" t="n">
        <v>-0.615924963124304</v>
      </c>
      <c r="W821" s="343" t="n">
        <v>-0.639027456180971</v>
      </c>
      <c r="X821" s="343" t="n">
        <v>-0.669841031114746</v>
      </c>
      <c r="Y821" s="343" t="n">
        <v>-0.690800020620722</v>
      </c>
      <c r="Z821" s="343" t="n">
        <v>-0.715309563882319</v>
      </c>
      <c r="AA821" s="343" t="n">
        <v>-0.735612589179253</v>
      </c>
      <c r="AB821" s="343" t="n">
        <v>-0.745023269219132</v>
      </c>
    </row>
    <row r="822" customFormat="false" ht="15" hidden="false" customHeight="false" outlineLevel="0" collapsed="false">
      <c r="A822" s="62" t="s">
        <v>364</v>
      </c>
      <c r="B822" s="62" t="s">
        <v>597</v>
      </c>
      <c r="C822" s="62" t="s">
        <v>598</v>
      </c>
      <c r="D822" s="62" t="s">
        <v>427</v>
      </c>
      <c r="E822" s="343" t="n">
        <v>-0.911205474799771</v>
      </c>
      <c r="F822" s="343" t="n">
        <v>-0.921673156366297</v>
      </c>
      <c r="G822" s="343" t="n">
        <v>-0.925577893768389</v>
      </c>
      <c r="H822" s="343" t="n">
        <v>-0.932958813167236</v>
      </c>
      <c r="I822" s="343" t="n">
        <v>-0.994721877991604</v>
      </c>
      <c r="J822" s="343" t="n">
        <v>-1.09295144347459</v>
      </c>
      <c r="K822" s="343" t="n">
        <v>-1.2280902162808</v>
      </c>
      <c r="L822" s="343" t="n">
        <v>-1.42016793251445</v>
      </c>
      <c r="M822" s="343" t="n">
        <v>-1.65515868169326</v>
      </c>
      <c r="N822" s="343" t="n">
        <v>-1.7879757530357</v>
      </c>
      <c r="O822" s="343" t="n">
        <v>-1.87442666899467</v>
      </c>
      <c r="P822" s="343" t="n">
        <v>-2.01101048904339</v>
      </c>
      <c r="Q822" s="343" t="n">
        <v>-2.14991322431379</v>
      </c>
      <c r="R822" s="343" t="n">
        <v>-2.26008015490066</v>
      </c>
      <c r="S822" s="343" t="n">
        <v>-2.40100636221122</v>
      </c>
      <c r="T822" s="343" t="n">
        <v>-2.52758955944062</v>
      </c>
      <c r="U822" s="343" t="n">
        <v>-2.61941838532028</v>
      </c>
      <c r="V822" s="343" t="n">
        <v>-2.73015147082169</v>
      </c>
      <c r="W822" s="343" t="n">
        <v>-2.83255567453892</v>
      </c>
      <c r="X822" s="343" t="n">
        <v>-2.96914005082396</v>
      </c>
      <c r="Y822" s="343" t="n">
        <v>-3.06204295207417</v>
      </c>
      <c r="Z822" s="343" t="n">
        <v>-3.17068405219356</v>
      </c>
      <c r="AA822" s="343" t="n">
        <v>-3.26067932385032</v>
      </c>
      <c r="AB822" s="343" t="n">
        <v>-3.30239314207581</v>
      </c>
    </row>
    <row r="823" customFormat="false" ht="15" hidden="false" customHeight="false" outlineLevel="0" collapsed="false">
      <c r="A823" s="62" t="s">
        <v>364</v>
      </c>
      <c r="B823" s="62" t="s">
        <v>599</v>
      </c>
      <c r="C823" s="62" t="s">
        <v>600</v>
      </c>
      <c r="D823" s="62" t="s">
        <v>427</v>
      </c>
      <c r="E823" s="343" t="n">
        <v>-0.814685699557005</v>
      </c>
      <c r="F823" s="343" t="n">
        <v>-0.824044588101479</v>
      </c>
      <c r="G823" s="343" t="n">
        <v>-0.827535714757307</v>
      </c>
      <c r="H823" s="343" t="n">
        <v>-0.834134807552644</v>
      </c>
      <c r="I823" s="343" t="n">
        <v>-0.889355597006616</v>
      </c>
      <c r="J823" s="343" t="n">
        <v>-0.977180159617234</v>
      </c>
      <c r="K823" s="343" t="n">
        <v>-1.09800430818273</v>
      </c>
      <c r="L823" s="343" t="n">
        <v>-1.26973612163952</v>
      </c>
      <c r="M823" s="343" t="n">
        <v>-1.47983538923471</v>
      </c>
      <c r="N823" s="343" t="n">
        <v>-1.59858376341838</v>
      </c>
      <c r="O823" s="343" t="n">
        <v>-1.67587733429037</v>
      </c>
      <c r="P823" s="343" t="n">
        <v>-1.79799346293744</v>
      </c>
      <c r="Q823" s="343" t="n">
        <v>-1.92218287485796</v>
      </c>
      <c r="R823" s="343" t="n">
        <v>-2.02068033278087</v>
      </c>
      <c r="S823" s="343" t="n">
        <v>-2.14667887972106</v>
      </c>
      <c r="T823" s="343" t="n">
        <v>-2.25985370520118</v>
      </c>
      <c r="U823" s="343" t="n">
        <v>-2.34195552890643</v>
      </c>
      <c r="V823" s="343" t="n">
        <v>-2.44095917157621</v>
      </c>
      <c r="W823" s="343" t="n">
        <v>-2.53251617232984</v>
      </c>
      <c r="X823" s="343" t="n">
        <v>-2.65463279829368</v>
      </c>
      <c r="Y823" s="343" t="n">
        <v>-2.7376949255406</v>
      </c>
      <c r="Z823" s="343" t="n">
        <v>-2.8348281771498</v>
      </c>
      <c r="AA823" s="343" t="n">
        <v>-2.91529066653796</v>
      </c>
      <c r="AB823" s="343" t="n">
        <v>-2.95258593321718</v>
      </c>
    </row>
    <row r="824" customFormat="false" ht="15" hidden="false" customHeight="false" outlineLevel="0" collapsed="false">
      <c r="A824" s="62" t="s">
        <v>364</v>
      </c>
      <c r="B824" s="62" t="s">
        <v>601</v>
      </c>
      <c r="C824" s="62" t="s">
        <v>602</v>
      </c>
      <c r="D824" s="62" t="s">
        <v>424</v>
      </c>
      <c r="E824" s="343" t="n">
        <v>-0.101043425625208</v>
      </c>
      <c r="F824" s="343" t="n">
        <v>-0.102204185116988</v>
      </c>
      <c r="G824" s="343" t="n">
        <v>-0.102637180806968</v>
      </c>
      <c r="H824" s="343" t="n">
        <v>-0.103455649748331</v>
      </c>
      <c r="I824" s="343" t="n">
        <v>-0.110304545875011</v>
      </c>
      <c r="J824" s="343" t="n">
        <v>-0.121197206277713</v>
      </c>
      <c r="K824" s="343" t="n">
        <v>-0.136182722625852</v>
      </c>
      <c r="L824" s="343" t="n">
        <v>-0.157482189070322</v>
      </c>
      <c r="M824" s="343" t="n">
        <v>-0.18354027469857</v>
      </c>
      <c r="N824" s="343" t="n">
        <v>-0.198268337952247</v>
      </c>
      <c r="O824" s="343" t="n">
        <v>-0.207854865841416</v>
      </c>
      <c r="P824" s="343" t="n">
        <v>-0.22300062324123</v>
      </c>
      <c r="Q824" s="343" t="n">
        <v>-0.238403524769579</v>
      </c>
      <c r="R824" s="343" t="n">
        <v>-0.250619917630429</v>
      </c>
      <c r="S824" s="343" t="n">
        <v>-0.266247201641378</v>
      </c>
      <c r="T824" s="343" t="n">
        <v>-0.280283991617273</v>
      </c>
      <c r="U824" s="343" t="n">
        <v>-0.290466875055348</v>
      </c>
      <c r="V824" s="343" t="n">
        <v>-0.302746048741799</v>
      </c>
      <c r="W824" s="343" t="n">
        <v>-0.314101634093483</v>
      </c>
      <c r="X824" s="343" t="n">
        <v>-0.329247453174251</v>
      </c>
      <c r="Y824" s="343" t="n">
        <v>-0.339549440653973</v>
      </c>
      <c r="Z824" s="343" t="n">
        <v>-0.351596634424584</v>
      </c>
      <c r="AA824" s="343" t="n">
        <v>-0.36157619533566</v>
      </c>
      <c r="AB824" s="343" t="n">
        <v>-0.366201833795896</v>
      </c>
    </row>
    <row r="825" customFormat="false" ht="15" hidden="false" customHeight="false" outlineLevel="0" collapsed="false">
      <c r="A825" s="62" t="s">
        <v>364</v>
      </c>
      <c r="B825" s="62" t="s">
        <v>605</v>
      </c>
      <c r="C825" s="62" t="s">
        <v>606</v>
      </c>
      <c r="D825" s="62" t="s">
        <v>424</v>
      </c>
      <c r="E825" s="343" t="n">
        <v>-0.534057174582835</v>
      </c>
      <c r="F825" s="343" t="n">
        <v>-0.540192278680053</v>
      </c>
      <c r="G825" s="343" t="n">
        <v>-0.542480843753598</v>
      </c>
      <c r="H825" s="343" t="n">
        <v>-0.546806797744203</v>
      </c>
      <c r="I825" s="343" t="n">
        <v>-0.583006106029666</v>
      </c>
      <c r="J825" s="343" t="n">
        <v>-0.640578416176148</v>
      </c>
      <c r="K825" s="343" t="n">
        <v>-0.719783198387683</v>
      </c>
      <c r="L825" s="343" t="n">
        <v>-0.832359873209142</v>
      </c>
      <c r="M825" s="343" t="n">
        <v>-0.970087859958909</v>
      </c>
      <c r="N825" s="343" t="n">
        <v>-1.04793189384501</v>
      </c>
      <c r="O825" s="343" t="n">
        <v>-1.09860074208397</v>
      </c>
      <c r="P825" s="343" t="n">
        <v>-1.17865246592264</v>
      </c>
      <c r="Q825" s="343" t="n">
        <v>-1.26006330507134</v>
      </c>
      <c r="R825" s="343" t="n">
        <v>-1.324632100265</v>
      </c>
      <c r="S825" s="343" t="n">
        <v>-1.40722889558988</v>
      </c>
      <c r="T825" s="343" t="n">
        <v>-1.48141925828152</v>
      </c>
      <c r="U825" s="343" t="n">
        <v>-1.53524009743454</v>
      </c>
      <c r="V825" s="343" t="n">
        <v>-1.60014071580353</v>
      </c>
      <c r="W825" s="343" t="n">
        <v>-1.66015977979637</v>
      </c>
      <c r="X825" s="343" t="n">
        <v>-1.74021182964492</v>
      </c>
      <c r="Y825" s="343" t="n">
        <v>-1.79466218395512</v>
      </c>
      <c r="Z825" s="343" t="n">
        <v>-1.85833669050489</v>
      </c>
      <c r="AA825" s="343" t="n">
        <v>-1.9110828842406</v>
      </c>
      <c r="AB825" s="343" t="n">
        <v>-1.93553133688786</v>
      </c>
    </row>
    <row r="826" customFormat="false" ht="15" hidden="false" customHeight="false" outlineLevel="0" collapsed="false">
      <c r="A826" s="62" t="s">
        <v>364</v>
      </c>
      <c r="B826" s="62" t="s">
        <v>607</v>
      </c>
      <c r="C826" s="62" t="s">
        <v>608</v>
      </c>
      <c r="D826" s="62" t="s">
        <v>424</v>
      </c>
      <c r="E826" s="343" t="n">
        <v>-0.403383694643639</v>
      </c>
      <c r="F826" s="343" t="n">
        <v>-0.40801765721458</v>
      </c>
      <c r="G826" s="343" t="n">
        <v>-0.409746254598409</v>
      </c>
      <c r="H826" s="343" t="n">
        <v>-0.413013731165785</v>
      </c>
      <c r="I826" s="343" t="n">
        <v>-0.440355767589395</v>
      </c>
      <c r="J826" s="343" t="n">
        <v>-0.483841244952747</v>
      </c>
      <c r="K826" s="343" t="n">
        <v>-0.543666146110362</v>
      </c>
      <c r="L826" s="343" t="n">
        <v>-0.628697482044849</v>
      </c>
      <c r="M826" s="343" t="n">
        <v>-0.732726089458181</v>
      </c>
      <c r="N826" s="343" t="n">
        <v>-0.791523191134546</v>
      </c>
      <c r="O826" s="343" t="n">
        <v>-0.829794350438675</v>
      </c>
      <c r="P826" s="343" t="n">
        <v>-0.890258962958592</v>
      </c>
      <c r="Q826" s="343" t="n">
        <v>-0.951750141511698</v>
      </c>
      <c r="R826" s="343" t="n">
        <v>-1.00052019910759</v>
      </c>
      <c r="S826" s="343" t="n">
        <v>-1.06290715325703</v>
      </c>
      <c r="T826" s="343" t="n">
        <v>-1.11894456654125</v>
      </c>
      <c r="U826" s="343" t="n">
        <v>-1.15959648543613</v>
      </c>
      <c r="V826" s="343" t="n">
        <v>-1.20861717548264</v>
      </c>
      <c r="W826" s="343" t="n">
        <v>-1.25395073326397</v>
      </c>
      <c r="X826" s="343" t="n">
        <v>-1.31441559202545</v>
      </c>
      <c r="Y826" s="343" t="n">
        <v>-1.35554299587216</v>
      </c>
      <c r="Z826" s="343" t="n">
        <v>-1.40363757998991</v>
      </c>
      <c r="AA826" s="343" t="n">
        <v>-1.44347779845363</v>
      </c>
      <c r="AB826" s="343" t="n">
        <v>-1.46194418674787</v>
      </c>
    </row>
    <row r="827" customFormat="false" ht="15" hidden="false" customHeight="false" outlineLevel="0" collapsed="false">
      <c r="A827" s="62" t="s">
        <v>364</v>
      </c>
      <c r="B827" s="62" t="s">
        <v>609</v>
      </c>
      <c r="C827" s="62" t="s">
        <v>610</v>
      </c>
      <c r="D827" s="62" t="s">
        <v>427</v>
      </c>
      <c r="E827" s="343" t="n">
        <v>-1.06457672132216</v>
      </c>
      <c r="F827" s="343" t="n">
        <v>-1.07680629020659</v>
      </c>
      <c r="G827" s="343" t="n">
        <v>-1.08136826075671</v>
      </c>
      <c r="H827" s="343" t="n">
        <v>-1.08999151335042</v>
      </c>
      <c r="I827" s="343" t="n">
        <v>-1.16215034345839</v>
      </c>
      <c r="J827" s="343" t="n">
        <v>-1.27691360119865</v>
      </c>
      <c r="K827" s="343" t="n">
        <v>-1.43479850823254</v>
      </c>
      <c r="L827" s="343" t="n">
        <v>-1.6592061430001</v>
      </c>
      <c r="M827" s="343" t="n">
        <v>-1.93374979777432</v>
      </c>
      <c r="N827" s="343" t="n">
        <v>-2.08892222183863</v>
      </c>
      <c r="O827" s="343" t="n">
        <v>-2.18992428472364</v>
      </c>
      <c r="P827" s="343" t="n">
        <v>-2.34949746481793</v>
      </c>
      <c r="Q827" s="343" t="n">
        <v>-2.51177987266819</v>
      </c>
      <c r="R827" s="343" t="n">
        <v>-2.64048975535196</v>
      </c>
      <c r="S827" s="343" t="n">
        <v>-2.80513621970734</v>
      </c>
      <c r="T827" s="343" t="n">
        <v>-2.95302550352729</v>
      </c>
      <c r="U827" s="343" t="n">
        <v>-3.06031066925713</v>
      </c>
      <c r="V827" s="343" t="n">
        <v>-3.1896820002743</v>
      </c>
      <c r="W827" s="343" t="n">
        <v>-3.30932255825805</v>
      </c>
      <c r="X827" s="343" t="n">
        <v>-3.4688963882126</v>
      </c>
      <c r="Y827" s="343" t="n">
        <v>-3.57743641430935</v>
      </c>
      <c r="Z827" s="343" t="n">
        <v>-3.7043636435288</v>
      </c>
      <c r="AA827" s="343" t="n">
        <v>-3.8095066369419</v>
      </c>
      <c r="AB827" s="343" t="n">
        <v>-3.85824159416993</v>
      </c>
    </row>
    <row r="828" customFormat="false" ht="15" hidden="false" customHeight="false" outlineLevel="0" collapsed="false">
      <c r="A828" s="62" t="s">
        <v>364</v>
      </c>
      <c r="B828" s="62" t="s">
        <v>611</v>
      </c>
      <c r="C828" s="62" t="s">
        <v>612</v>
      </c>
      <c r="D828" s="62" t="s">
        <v>424</v>
      </c>
      <c r="E828" s="343" t="n">
        <v>-0.882058402961762</v>
      </c>
      <c r="F828" s="343" t="n">
        <v>-0.892191250865591</v>
      </c>
      <c r="G828" s="343" t="n">
        <v>-0.895971085965497</v>
      </c>
      <c r="H828" s="343" t="n">
        <v>-0.903115909122718</v>
      </c>
      <c r="I828" s="343" t="n">
        <v>-0.962903335589813</v>
      </c>
      <c r="J828" s="343" t="n">
        <v>-1.05799079505947</v>
      </c>
      <c r="K828" s="343" t="n">
        <v>-1.18880683317189</v>
      </c>
      <c r="L828" s="343" t="n">
        <v>-1.3747404873379</v>
      </c>
      <c r="M828" s="343" t="n">
        <v>-1.60221449914297</v>
      </c>
      <c r="N828" s="343" t="n">
        <v>-1.73078310092856</v>
      </c>
      <c r="O828" s="343" t="n">
        <v>-1.81446867896144</v>
      </c>
      <c r="P828" s="343" t="n">
        <v>-1.94668354104737</v>
      </c>
      <c r="Q828" s="343" t="n">
        <v>-2.08114314234262</v>
      </c>
      <c r="R828" s="343" t="n">
        <v>-2.18778612193403</v>
      </c>
      <c r="S828" s="343" t="n">
        <v>-2.32420446970913</v>
      </c>
      <c r="T828" s="343" t="n">
        <v>-2.44673860265483</v>
      </c>
      <c r="U828" s="343" t="n">
        <v>-2.53563006538343</v>
      </c>
      <c r="V828" s="343" t="n">
        <v>-2.64282109007944</v>
      </c>
      <c r="W828" s="343" t="n">
        <v>-2.74194965206184</v>
      </c>
      <c r="X828" s="343" t="n">
        <v>-2.87416505259155</v>
      </c>
      <c r="Y828" s="343" t="n">
        <v>-2.96409623383832</v>
      </c>
      <c r="Z828" s="343" t="n">
        <v>-3.06926219027463</v>
      </c>
      <c r="AA828" s="343" t="n">
        <v>-3.15637874936808</v>
      </c>
      <c r="AB828" s="343" t="n">
        <v>-3.19675825201923</v>
      </c>
    </row>
    <row r="829" customFormat="false" ht="15" hidden="false" customHeight="false" outlineLevel="0" collapsed="false">
      <c r="A829" s="62" t="s">
        <v>364</v>
      </c>
      <c r="B829" s="62" t="s">
        <v>621</v>
      </c>
      <c r="C829" s="62" t="s">
        <v>622</v>
      </c>
      <c r="D829" s="62" t="s">
        <v>427</v>
      </c>
      <c r="E829" s="343" t="n">
        <v>-0.321872037346655</v>
      </c>
      <c r="F829" s="343" t="n">
        <v>-0.325569616087448</v>
      </c>
      <c r="G829" s="343" t="n">
        <v>-0.326948916165942</v>
      </c>
      <c r="H829" s="343" t="n">
        <v>-0.329556134438989</v>
      </c>
      <c r="I829" s="343" t="n">
        <v>-0.35137317138355</v>
      </c>
      <c r="J829" s="343" t="n">
        <v>-0.386071547594068</v>
      </c>
      <c r="K829" s="343" t="n">
        <v>-0.433807643711377</v>
      </c>
      <c r="L829" s="343" t="n">
        <v>-0.5016567156966</v>
      </c>
      <c r="M829" s="343" t="n">
        <v>-0.584664284557421</v>
      </c>
      <c r="N829" s="343" t="n">
        <v>-0.631580268415839</v>
      </c>
      <c r="O829" s="343" t="n">
        <v>-0.662117982707243</v>
      </c>
      <c r="P829" s="343" t="n">
        <v>-0.710364523848067</v>
      </c>
      <c r="Q829" s="343" t="n">
        <v>-0.759430193042307</v>
      </c>
      <c r="R829" s="343" t="n">
        <v>-0.798345295482858</v>
      </c>
      <c r="S829" s="343" t="n">
        <v>-0.848125731089387</v>
      </c>
      <c r="T829" s="343" t="n">
        <v>-0.89283967620153</v>
      </c>
      <c r="U829" s="343" t="n">
        <v>-0.925277070500036</v>
      </c>
      <c r="V829" s="343" t="n">
        <v>-0.964392160145269</v>
      </c>
      <c r="W829" s="343" t="n">
        <v>-1.00056517555715</v>
      </c>
      <c r="X829" s="343" t="n">
        <v>-1.04881191318156</v>
      </c>
      <c r="Y829" s="343" t="n">
        <v>-1.08162871128892</v>
      </c>
      <c r="Z829" s="343" t="n">
        <v>-1.12000483303324</v>
      </c>
      <c r="AA829" s="343" t="n">
        <v>-1.15179454703391</v>
      </c>
      <c r="AB829" s="343" t="n">
        <v>-1.16652943617699</v>
      </c>
    </row>
    <row r="830" customFormat="false" ht="15" hidden="false" customHeight="false" outlineLevel="0" collapsed="false">
      <c r="A830" s="62" t="s">
        <v>364</v>
      </c>
      <c r="B830" s="62" t="s">
        <v>619</v>
      </c>
      <c r="C830" s="62" t="s">
        <v>620</v>
      </c>
      <c r="D830" s="62" t="s">
        <v>427</v>
      </c>
      <c r="E830" s="343" t="n">
        <v>-0.599234674151772</v>
      </c>
      <c r="F830" s="343" t="n">
        <v>-0.606118519701559</v>
      </c>
      <c r="G830" s="343" t="n">
        <v>-0.608686386236058</v>
      </c>
      <c r="H830" s="343" t="n">
        <v>-0.613540289063936</v>
      </c>
      <c r="I830" s="343" t="n">
        <v>-0.65415743969374</v>
      </c>
      <c r="J830" s="343" t="n">
        <v>-0.71875599983431</v>
      </c>
      <c r="K830" s="343" t="n">
        <v>-0.807627105997924</v>
      </c>
      <c r="L830" s="343" t="n">
        <v>-0.933942883154971</v>
      </c>
      <c r="M830" s="343" t="n">
        <v>-1.0884794930714</v>
      </c>
      <c r="N830" s="343" t="n">
        <v>-1.17582378222327</v>
      </c>
      <c r="O830" s="343" t="n">
        <v>-1.23267636694482</v>
      </c>
      <c r="P830" s="343" t="n">
        <v>-1.32249777733449</v>
      </c>
      <c r="Q830" s="343" t="n">
        <v>-1.41384417242374</v>
      </c>
      <c r="R830" s="343" t="n">
        <v>-1.48629308386935</v>
      </c>
      <c r="S830" s="343" t="n">
        <v>-1.57897017180689</v>
      </c>
      <c r="T830" s="343" t="n">
        <v>-1.6622148877822</v>
      </c>
      <c r="U830" s="343" t="n">
        <v>-1.72260413924694</v>
      </c>
      <c r="V830" s="343" t="n">
        <v>-1.79542537029018</v>
      </c>
      <c r="W830" s="343" t="n">
        <v>-1.86276929144007</v>
      </c>
      <c r="X830" s="343" t="n">
        <v>-1.95259106762658</v>
      </c>
      <c r="Y830" s="343" t="n">
        <v>-2.01368666164796</v>
      </c>
      <c r="Z830" s="343" t="n">
        <v>-2.08513214351783</v>
      </c>
      <c r="AA830" s="343" t="n">
        <v>-2.14431559750036</v>
      </c>
      <c r="AB830" s="343" t="n">
        <v>-2.17174779250277</v>
      </c>
    </row>
    <row r="831" customFormat="false" ht="15" hidden="false" customHeight="false" outlineLevel="0" collapsed="false">
      <c r="A831" s="62" t="s">
        <v>364</v>
      </c>
      <c r="B831" s="62" t="s">
        <v>1179</v>
      </c>
      <c r="C831" s="62" t="s">
        <v>1180</v>
      </c>
      <c r="D831" s="62" t="s">
        <v>424</v>
      </c>
      <c r="E831" s="343" t="n">
        <v>-0.208189696038244</v>
      </c>
      <c r="F831" s="343" t="n">
        <v>-0.210581322848914</v>
      </c>
      <c r="G831" s="343" t="n">
        <v>-0.211473466405261</v>
      </c>
      <c r="H831" s="343" t="n">
        <v>-0.213159838369242</v>
      </c>
      <c r="I831" s="343" t="n">
        <v>-0.22727129187538</v>
      </c>
      <c r="J831" s="343" t="n">
        <v>-0.249714510167463</v>
      </c>
      <c r="K831" s="343" t="n">
        <v>-0.280590641634614</v>
      </c>
      <c r="L831" s="343" t="n">
        <v>-0.324476024749977</v>
      </c>
      <c r="M831" s="343" t="n">
        <v>-0.378166058443075</v>
      </c>
      <c r="N831" s="343" t="n">
        <v>-0.408511734008237</v>
      </c>
      <c r="O831" s="343" t="n">
        <v>-0.428263799171893</v>
      </c>
      <c r="P831" s="343" t="n">
        <v>-0.459470091019442</v>
      </c>
      <c r="Q831" s="343" t="n">
        <v>-0.491206202176126</v>
      </c>
      <c r="R831" s="343" t="n">
        <v>-0.516376836491495</v>
      </c>
      <c r="S831" s="343" t="n">
        <v>-0.548575264919787</v>
      </c>
      <c r="T831" s="343" t="n">
        <v>-0.577496642241986</v>
      </c>
      <c r="U831" s="343" t="n">
        <v>-0.59847743732735</v>
      </c>
      <c r="V831" s="343" t="n">
        <v>-0.623777425145115</v>
      </c>
      <c r="W831" s="343" t="n">
        <v>-0.647174453186033</v>
      </c>
      <c r="X831" s="343" t="n">
        <v>-0.678380872120911</v>
      </c>
      <c r="Y831" s="343" t="n">
        <v>-0.699607068963728</v>
      </c>
      <c r="Z831" s="343" t="n">
        <v>-0.724429085771831</v>
      </c>
      <c r="AA831" s="343" t="n">
        <v>-0.744990955480985</v>
      </c>
      <c r="AB831" s="343" t="n">
        <v>-0.754521612810351</v>
      </c>
    </row>
    <row r="832" customFormat="false" ht="15" hidden="false" customHeight="false" outlineLevel="0" collapsed="false">
      <c r="A832" s="62" t="s">
        <v>364</v>
      </c>
      <c r="B832" s="62" t="s">
        <v>1182</v>
      </c>
      <c r="C832" s="62" t="s">
        <v>1183</v>
      </c>
      <c r="D832" s="62" t="s">
        <v>424</v>
      </c>
      <c r="E832" s="343" t="n">
        <v>-0.626556070003433</v>
      </c>
      <c r="F832" s="343" t="n">
        <v>-0.633753776344927</v>
      </c>
      <c r="G832" s="343" t="n">
        <v>-0.636438721715331</v>
      </c>
      <c r="H832" s="343" t="n">
        <v>-0.641513932498683</v>
      </c>
      <c r="I832" s="343" t="n">
        <v>-0.683982974046339</v>
      </c>
      <c r="J832" s="343" t="n">
        <v>-0.751526829092526</v>
      </c>
      <c r="K832" s="343" t="n">
        <v>-0.844449908174276</v>
      </c>
      <c r="L832" s="343" t="n">
        <v>-0.976524903712507</v>
      </c>
      <c r="M832" s="343" t="n">
        <v>-1.1381074274841</v>
      </c>
      <c r="N832" s="343" t="n">
        <v>-1.22943407613925</v>
      </c>
      <c r="O832" s="343" t="n">
        <v>-1.28887878718354</v>
      </c>
      <c r="P832" s="343" t="n">
        <v>-1.38279549848796</v>
      </c>
      <c r="Q832" s="343" t="n">
        <v>-1.47830672436473</v>
      </c>
      <c r="R832" s="343" t="n">
        <v>-1.55405885819384</v>
      </c>
      <c r="S832" s="343" t="n">
        <v>-1.65096144828462</v>
      </c>
      <c r="T832" s="343" t="n">
        <v>-1.73800160857553</v>
      </c>
      <c r="U832" s="343" t="n">
        <v>-1.80114423649798</v>
      </c>
      <c r="V832" s="343" t="n">
        <v>-1.87728566539618</v>
      </c>
      <c r="W832" s="343" t="n">
        <v>-1.94770005293813</v>
      </c>
      <c r="X832" s="343" t="n">
        <v>-2.04161714671748</v>
      </c>
      <c r="Y832" s="343" t="n">
        <v>-2.10549832204958</v>
      </c>
      <c r="Z832" s="343" t="n">
        <v>-2.18020127611887</v>
      </c>
      <c r="AA832" s="343" t="n">
        <v>-2.24208312964981</v>
      </c>
      <c r="AB832" s="343" t="n">
        <v>-2.27076606312093</v>
      </c>
    </row>
    <row r="833" customFormat="false" ht="15" hidden="false" customHeight="false" outlineLevel="0" collapsed="false">
      <c r="A833" s="62" t="s">
        <v>364</v>
      </c>
      <c r="B833" s="62" t="s">
        <v>1184</v>
      </c>
      <c r="C833" s="62" t="s">
        <v>1185</v>
      </c>
      <c r="D833" s="62" t="s">
        <v>424</v>
      </c>
      <c r="E833" s="343" t="n">
        <v>-0.122965168584901</v>
      </c>
      <c r="F833" s="343" t="n">
        <v>-0.124377759119219</v>
      </c>
      <c r="G833" s="343" t="n">
        <v>-0.124904694817266</v>
      </c>
      <c r="H833" s="343" t="n">
        <v>-0.12590073360686</v>
      </c>
      <c r="I833" s="343" t="n">
        <v>-0.13423552294745</v>
      </c>
      <c r="J833" s="343" t="n">
        <v>-0.147491386102017</v>
      </c>
      <c r="K833" s="343" t="n">
        <v>-0.165728065358277</v>
      </c>
      <c r="L833" s="343" t="n">
        <v>-0.19164852941526</v>
      </c>
      <c r="M833" s="343" t="n">
        <v>-0.223360012596387</v>
      </c>
      <c r="N833" s="343" t="n">
        <v>-0.241283383362092</v>
      </c>
      <c r="O833" s="343" t="n">
        <v>-0.252949743748645</v>
      </c>
      <c r="P833" s="343" t="n">
        <v>-0.271381428942318</v>
      </c>
      <c r="Q833" s="343" t="n">
        <v>-0.290126046629324</v>
      </c>
      <c r="R833" s="343" t="n">
        <v>-0.304992830869259</v>
      </c>
      <c r="S833" s="343" t="n">
        <v>-0.324010511644039</v>
      </c>
      <c r="T833" s="343" t="n">
        <v>-0.341092634850936</v>
      </c>
      <c r="U833" s="343" t="n">
        <v>-0.353484732316908</v>
      </c>
      <c r="V833" s="343" t="n">
        <v>-0.368427917913548</v>
      </c>
      <c r="W833" s="343" t="n">
        <v>-0.382247139288023</v>
      </c>
      <c r="X833" s="343" t="n">
        <v>-0.40067889954456</v>
      </c>
      <c r="Y833" s="343" t="n">
        <v>-0.413215941112236</v>
      </c>
      <c r="Z833" s="343" t="n">
        <v>-0.427876817896767</v>
      </c>
      <c r="AA833" s="343" t="n">
        <v>-0.440021481265421</v>
      </c>
      <c r="AB833" s="343" t="n">
        <v>-0.445650669008772</v>
      </c>
    </row>
    <row r="834" customFormat="false" ht="15" hidden="false" customHeight="false" outlineLevel="0" collapsed="false">
      <c r="A834" s="62" t="s">
        <v>364</v>
      </c>
      <c r="B834" s="62" t="s">
        <v>625</v>
      </c>
      <c r="C834" s="62" t="s">
        <v>626</v>
      </c>
      <c r="D834" s="62" t="s">
        <v>424</v>
      </c>
      <c r="E834" s="343" t="n">
        <v>-0.516300983113865</v>
      </c>
      <c r="F834" s="343" t="n">
        <v>-0.522232108895246</v>
      </c>
      <c r="G834" s="343" t="n">
        <v>-0.524444584363466</v>
      </c>
      <c r="H834" s="343" t="n">
        <v>-0.528626710181735</v>
      </c>
      <c r="I834" s="343" t="n">
        <v>-0.563622473454507</v>
      </c>
      <c r="J834" s="343" t="n">
        <v>-0.619280634684124</v>
      </c>
      <c r="K834" s="343" t="n">
        <v>-0.695852037278009</v>
      </c>
      <c r="L834" s="343" t="n">
        <v>-0.804685792636527</v>
      </c>
      <c r="M834" s="343" t="n">
        <v>-0.937834635766933</v>
      </c>
      <c r="N834" s="343" t="n">
        <v>-1.01309053183524</v>
      </c>
      <c r="O834" s="343" t="n">
        <v>-1.06207475563012</v>
      </c>
      <c r="P834" s="343" t="n">
        <v>-1.13946494096027</v>
      </c>
      <c r="Q834" s="343" t="n">
        <v>-1.21816905409466</v>
      </c>
      <c r="R834" s="343" t="n">
        <v>-1.28059108308997</v>
      </c>
      <c r="S834" s="343" t="n">
        <v>-1.36044172204376</v>
      </c>
      <c r="T834" s="343" t="n">
        <v>-1.43216542320962</v>
      </c>
      <c r="U834" s="343" t="n">
        <v>-1.4841968413596</v>
      </c>
      <c r="V834" s="343" t="n">
        <v>-1.54693966116122</v>
      </c>
      <c r="W834" s="343" t="n">
        <v>-1.60496322721345</v>
      </c>
      <c r="X834" s="343" t="n">
        <v>-1.6823537277144</v>
      </c>
      <c r="Y834" s="343" t="n">
        <v>-1.73499373106837</v>
      </c>
      <c r="Z834" s="343" t="n">
        <v>-1.79655120449173</v>
      </c>
      <c r="AA834" s="343" t="n">
        <v>-1.84754370675056</v>
      </c>
      <c r="AB834" s="343" t="n">
        <v>-1.87117930372059</v>
      </c>
    </row>
    <row r="835" customFormat="false" ht="15" hidden="false" customHeight="false" outlineLevel="0" collapsed="false">
      <c r="A835" s="62" t="s">
        <v>364</v>
      </c>
      <c r="B835" s="62" t="s">
        <v>629</v>
      </c>
      <c r="C835" s="62" t="s">
        <v>630</v>
      </c>
      <c r="D835" s="62" t="s">
        <v>427</v>
      </c>
      <c r="E835" s="343" t="n">
        <v>-0.482239253846954</v>
      </c>
      <c r="F835" s="343" t="n">
        <v>-0.48777908771292</v>
      </c>
      <c r="G835" s="343" t="n">
        <v>-0.489845600374806</v>
      </c>
      <c r="H835" s="343" t="n">
        <v>-0.493751820389985</v>
      </c>
      <c r="I835" s="343" t="n">
        <v>-0.526438821423149</v>
      </c>
      <c r="J835" s="343" t="n">
        <v>-0.578425067856355</v>
      </c>
      <c r="K835" s="343" t="n">
        <v>-0.649944854299888</v>
      </c>
      <c r="L835" s="343" t="n">
        <v>-0.751598561524921</v>
      </c>
      <c r="M835" s="343" t="n">
        <v>-0.875963226442926</v>
      </c>
      <c r="N835" s="343" t="n">
        <v>-0.946254293774794</v>
      </c>
      <c r="O835" s="343" t="n">
        <v>-0.992006899920625</v>
      </c>
      <c r="P835" s="343" t="n">
        <v>-1.06429145185699</v>
      </c>
      <c r="Q835" s="343" t="n">
        <v>-1.13780324833606</v>
      </c>
      <c r="R835" s="343" t="n">
        <v>-1.19610713244793</v>
      </c>
      <c r="S835" s="343" t="n">
        <v>-1.27068981543264</v>
      </c>
      <c r="T835" s="343" t="n">
        <v>-1.33768171601893</v>
      </c>
      <c r="U835" s="343" t="n">
        <v>-1.38628048512046</v>
      </c>
      <c r="V835" s="343" t="n">
        <v>-1.44488399662823</v>
      </c>
      <c r="W835" s="343" t="n">
        <v>-1.49907959592733</v>
      </c>
      <c r="X835" s="343" t="n">
        <v>-1.57136444224184</v>
      </c>
      <c r="Y835" s="343" t="n">
        <v>-1.62053164658614</v>
      </c>
      <c r="Z835" s="343" t="n">
        <v>-1.67802801212345</v>
      </c>
      <c r="AA835" s="343" t="n">
        <v>-1.72565640533854</v>
      </c>
      <c r="AB835" s="343" t="n">
        <v>-1.74773270001904</v>
      </c>
    </row>
    <row r="836" customFormat="false" ht="15" hidden="false" customHeight="false" outlineLevel="0" collapsed="false">
      <c r="A836" s="62" t="s">
        <v>364</v>
      </c>
      <c r="B836" s="62" t="s">
        <v>639</v>
      </c>
      <c r="C836" s="62" t="s">
        <v>1555</v>
      </c>
      <c r="D836" s="62" t="s">
        <v>424</v>
      </c>
      <c r="E836" s="343" t="n">
        <v>-0.00880439243692336</v>
      </c>
      <c r="F836" s="343" t="n">
        <v>-0.00890553491133254</v>
      </c>
      <c r="G836" s="343" t="n">
        <v>-0.00894326387741312</v>
      </c>
      <c r="H836" s="343" t="n">
        <v>-0.0090145809543293</v>
      </c>
      <c r="I836" s="343" t="n">
        <v>-0.00961135772516726</v>
      </c>
      <c r="J836" s="343" t="n">
        <v>-0.0105604868374685</v>
      </c>
      <c r="K836" s="343" t="n">
        <v>-0.0118662458809943</v>
      </c>
      <c r="L836" s="343" t="n">
        <v>-0.0137221693130618</v>
      </c>
      <c r="M836" s="343" t="n">
        <v>-0.0159927337818184</v>
      </c>
      <c r="N836" s="343" t="n">
        <v>-0.017276059717364</v>
      </c>
      <c r="O836" s="343" t="n">
        <v>-0.0181113793150667</v>
      </c>
      <c r="P836" s="343" t="n">
        <v>-0.0194311009206764</v>
      </c>
      <c r="Q836" s="343" t="n">
        <v>-0.020773228712601</v>
      </c>
      <c r="R836" s="343" t="n">
        <v>-0.0218377009060668</v>
      </c>
      <c r="S836" s="343" t="n">
        <v>-0.0231993802068656</v>
      </c>
      <c r="T836" s="343" t="n">
        <v>-0.024422472226339</v>
      </c>
      <c r="U836" s="343" t="n">
        <v>-0.0253097551086594</v>
      </c>
      <c r="V836" s="343" t="n">
        <v>-0.0263796976929267</v>
      </c>
      <c r="W836" s="343" t="n">
        <v>-0.0273691636494556</v>
      </c>
      <c r="X836" s="343" t="n">
        <v>-0.0286888906296191</v>
      </c>
      <c r="Y836" s="343" t="n">
        <v>-0.0295865516114249</v>
      </c>
      <c r="Z836" s="343" t="n">
        <v>-0.0306362806864618</v>
      </c>
      <c r="AA836" s="343" t="n">
        <v>-0.0315058471136255</v>
      </c>
      <c r="AB836" s="343" t="n">
        <v>-0.0319089009097854</v>
      </c>
    </row>
    <row r="837" customFormat="false" ht="15" hidden="false" customHeight="false" outlineLevel="0" collapsed="false">
      <c r="A837" s="62" t="s">
        <v>364</v>
      </c>
      <c r="B837" s="62" t="s">
        <v>653</v>
      </c>
      <c r="C837" s="62" t="s">
        <v>654</v>
      </c>
      <c r="D837" s="62" t="s">
        <v>424</v>
      </c>
      <c r="E837" s="343" t="n">
        <v>-0.41560752785809</v>
      </c>
      <c r="F837" s="343" t="n">
        <v>-0.420381914512456</v>
      </c>
      <c r="G837" s="343" t="n">
        <v>-0.422162893998971</v>
      </c>
      <c r="H837" s="343" t="n">
        <v>-0.425529385695422</v>
      </c>
      <c r="I837" s="343" t="n">
        <v>-0.453699974431443</v>
      </c>
      <c r="J837" s="343" t="n">
        <v>-0.498503202684577</v>
      </c>
      <c r="K837" s="343" t="n">
        <v>-0.560140992224971</v>
      </c>
      <c r="L837" s="343" t="n">
        <v>-0.647749053203794</v>
      </c>
      <c r="M837" s="343" t="n">
        <v>-0.754930064552727</v>
      </c>
      <c r="N837" s="343" t="n">
        <v>-0.815508908956745</v>
      </c>
      <c r="O837" s="343" t="n">
        <v>-0.854939808415147</v>
      </c>
      <c r="P837" s="343" t="n">
        <v>-0.917236694645267</v>
      </c>
      <c r="Q837" s="343" t="n">
        <v>-0.980591255186227</v>
      </c>
      <c r="R837" s="343" t="n">
        <v>-1.03083920357897</v>
      </c>
      <c r="S837" s="343" t="n">
        <v>-1.09511668461982</v>
      </c>
      <c r="T837" s="343" t="n">
        <v>-1.15285221312994</v>
      </c>
      <c r="U837" s="343" t="n">
        <v>-1.19473601691014</v>
      </c>
      <c r="V837" s="343" t="n">
        <v>-1.24524219272899</v>
      </c>
      <c r="W837" s="343" t="n">
        <v>-1.29194950422594</v>
      </c>
      <c r="X837" s="343" t="n">
        <v>-1.35424664415954</v>
      </c>
      <c r="Y837" s="343" t="n">
        <v>-1.39662034162654</v>
      </c>
      <c r="Z837" s="343" t="n">
        <v>-1.44617234750571</v>
      </c>
      <c r="AA837" s="343" t="n">
        <v>-1.48721985370117</v>
      </c>
      <c r="AB837" s="343" t="n">
        <v>-1.50624583340572</v>
      </c>
    </row>
    <row r="838" customFormat="false" ht="15" hidden="false" customHeight="false" outlineLevel="0" collapsed="false">
      <c r="A838" s="62" t="s">
        <v>364</v>
      </c>
      <c r="B838" s="62" t="s">
        <v>648</v>
      </c>
      <c r="C838" s="62" t="s">
        <v>649</v>
      </c>
      <c r="D838" s="62" t="s">
        <v>424</v>
      </c>
      <c r="E838" s="343" t="n">
        <v>-0.852059054899803</v>
      </c>
      <c r="F838" s="343" t="n">
        <v>-0.861847278422633</v>
      </c>
      <c r="G838" s="343" t="n">
        <v>-0.865498559009144</v>
      </c>
      <c r="H838" s="343" t="n">
        <v>-0.8724003823423</v>
      </c>
      <c r="I838" s="343" t="n">
        <v>-0.930154401712663</v>
      </c>
      <c r="J838" s="343" t="n">
        <v>-1.02200787828121</v>
      </c>
      <c r="K838" s="343" t="n">
        <v>-1.1483747825877</v>
      </c>
      <c r="L838" s="343" t="n">
        <v>-1.32798471897151</v>
      </c>
      <c r="M838" s="343" t="n">
        <v>-1.54772219991617</v>
      </c>
      <c r="N838" s="343" t="n">
        <v>-1.67191810458572</v>
      </c>
      <c r="O838" s="343" t="n">
        <v>-1.75275748470842</v>
      </c>
      <c r="P838" s="343" t="n">
        <v>-1.88047563812589</v>
      </c>
      <c r="Q838" s="343" t="n">
        <v>-2.01036218579342</v>
      </c>
      <c r="R838" s="343" t="n">
        <v>-2.11337817214676</v>
      </c>
      <c r="S838" s="343" t="n">
        <v>-2.24515684812326</v>
      </c>
      <c r="T838" s="343" t="n">
        <v>-2.36352351994465</v>
      </c>
      <c r="U838" s="343" t="n">
        <v>-2.44939172942701</v>
      </c>
      <c r="V838" s="343" t="n">
        <v>-2.55293712153432</v>
      </c>
      <c r="W838" s="343" t="n">
        <v>-2.64869426023703</v>
      </c>
      <c r="X838" s="343" t="n">
        <v>-2.77641293378548</v>
      </c>
      <c r="Y838" s="343" t="n">
        <v>-2.86328550032059</v>
      </c>
      <c r="Z838" s="343" t="n">
        <v>-2.96487469798355</v>
      </c>
      <c r="AA838" s="343" t="n">
        <v>-3.04902836939357</v>
      </c>
      <c r="AB838" s="343" t="n">
        <v>-3.08803454035768</v>
      </c>
    </row>
    <row r="839" customFormat="false" ht="15" hidden="false" customHeight="false" outlineLevel="0" collapsed="false">
      <c r="A839" s="62" t="s">
        <v>364</v>
      </c>
      <c r="B839" s="62" t="s">
        <v>644</v>
      </c>
      <c r="C839" s="62" t="s">
        <v>645</v>
      </c>
      <c r="D839" s="62" t="s">
        <v>424</v>
      </c>
      <c r="E839" s="343" t="n">
        <v>-0.595245943402525</v>
      </c>
      <c r="F839" s="343" t="n">
        <v>-0.602083967494373</v>
      </c>
      <c r="G839" s="343" t="n">
        <v>-0.604634741346075</v>
      </c>
      <c r="H839" s="343" t="n">
        <v>-0.609456334776152</v>
      </c>
      <c r="I839" s="343" t="n">
        <v>-0.649803122416876</v>
      </c>
      <c r="J839" s="343" t="n">
        <v>-0.71397169031183</v>
      </c>
      <c r="K839" s="343" t="n">
        <v>-0.802251237059467</v>
      </c>
      <c r="L839" s="343" t="n">
        <v>-0.927726209025835</v>
      </c>
      <c r="M839" s="343" t="n">
        <v>-1.0812341653038</v>
      </c>
      <c r="N839" s="343" t="n">
        <v>-1.1679970581064</v>
      </c>
      <c r="O839" s="343" t="n">
        <v>-1.22447121070005</v>
      </c>
      <c r="P839" s="343" t="n">
        <v>-1.31369473609237</v>
      </c>
      <c r="Q839" s="343" t="n">
        <v>-1.40443309531413</v>
      </c>
      <c r="R839" s="343" t="n">
        <v>-1.47639975963137</v>
      </c>
      <c r="S839" s="343" t="n">
        <v>-1.56845995411072</v>
      </c>
      <c r="T839" s="343" t="n">
        <v>-1.65115056203346</v>
      </c>
      <c r="U839" s="343" t="n">
        <v>-1.71113783998994</v>
      </c>
      <c r="V839" s="343" t="n">
        <v>-1.78347434560592</v>
      </c>
      <c r="W839" s="343" t="n">
        <v>-1.8503700003576</v>
      </c>
      <c r="X839" s="343" t="n">
        <v>-1.93959388911189</v>
      </c>
      <c r="Y839" s="343" t="n">
        <v>-2.00028280794401</v>
      </c>
      <c r="Z839" s="343" t="n">
        <v>-2.07125272188912</v>
      </c>
      <c r="AA839" s="343" t="n">
        <v>-2.1300422286037</v>
      </c>
      <c r="AB839" s="343" t="n">
        <v>-2.15729182462704</v>
      </c>
    </row>
    <row r="840" customFormat="false" ht="15" hidden="false" customHeight="false" outlineLevel="0" collapsed="false">
      <c r="A840" s="62" t="s">
        <v>364</v>
      </c>
      <c r="B840" s="62" t="s">
        <v>646</v>
      </c>
      <c r="C840" s="62" t="s">
        <v>647</v>
      </c>
      <c r="D840" s="62" t="s">
        <v>424</v>
      </c>
      <c r="E840" s="343" t="n">
        <v>-0.482135065235685</v>
      </c>
      <c r="F840" s="343" t="n">
        <v>-0.487673702211119</v>
      </c>
      <c r="G840" s="343" t="n">
        <v>-0.489739768399428</v>
      </c>
      <c r="H840" s="343" t="n">
        <v>-0.493645144469127</v>
      </c>
      <c r="I840" s="343" t="n">
        <v>-0.526325083420104</v>
      </c>
      <c r="J840" s="343" t="n">
        <v>-0.57830009813632</v>
      </c>
      <c r="K840" s="343" t="n">
        <v>-0.649804432608308</v>
      </c>
      <c r="L840" s="343" t="n">
        <v>-0.751436177376943</v>
      </c>
      <c r="M840" s="343" t="n">
        <v>-0.8757739730975</v>
      </c>
      <c r="N840" s="343" t="n">
        <v>-0.946049853924679</v>
      </c>
      <c r="O840" s="343" t="n">
        <v>-0.99179257514211</v>
      </c>
      <c r="P840" s="343" t="n">
        <v>-1.06406150987804</v>
      </c>
      <c r="Q840" s="343" t="n">
        <v>-1.13755742400842</v>
      </c>
      <c r="R840" s="343" t="n">
        <v>-1.19584871146692</v>
      </c>
      <c r="S840" s="343" t="n">
        <v>-1.27041528073608</v>
      </c>
      <c r="T840" s="343" t="n">
        <v>-1.33739270760827</v>
      </c>
      <c r="U840" s="343" t="n">
        <v>-1.38598097686305</v>
      </c>
      <c r="V840" s="343" t="n">
        <v>-1.44457182698245</v>
      </c>
      <c r="W840" s="343" t="n">
        <v>-1.49875571723011</v>
      </c>
      <c r="X840" s="343" t="n">
        <v>-1.5710249462806</v>
      </c>
      <c r="Y840" s="343" t="n">
        <v>-1.62018152796674</v>
      </c>
      <c r="Z840" s="343" t="n">
        <v>-1.67766547131645</v>
      </c>
      <c r="AA840" s="343" t="n">
        <v>-1.72528357433616</v>
      </c>
      <c r="AB840" s="343" t="n">
        <v>-1.74735509939563</v>
      </c>
    </row>
    <row r="841" customFormat="false" ht="15" hidden="false" customHeight="false" outlineLevel="0" collapsed="false">
      <c r="A841" s="62" t="s">
        <v>364</v>
      </c>
      <c r="B841" s="62" t="s">
        <v>655</v>
      </c>
      <c r="C841" s="62" t="s">
        <v>656</v>
      </c>
      <c r="D841" s="62" t="s">
        <v>424</v>
      </c>
      <c r="E841" s="343" t="n">
        <v>-0.327181959246414</v>
      </c>
      <c r="F841" s="343" t="n">
        <v>-0.330940536931053</v>
      </c>
      <c r="G841" s="343" t="n">
        <v>-0.332342591318226</v>
      </c>
      <c r="H841" s="343" t="n">
        <v>-0.33499282086221</v>
      </c>
      <c r="I841" s="343" t="n">
        <v>-0.357169773390662</v>
      </c>
      <c r="J841" s="343" t="n">
        <v>-0.392440568594906</v>
      </c>
      <c r="K841" s="343" t="n">
        <v>-0.440964166926672</v>
      </c>
      <c r="L841" s="343" t="n">
        <v>-0.509932544820486</v>
      </c>
      <c r="M841" s="343" t="n">
        <v>-0.594309489261036</v>
      </c>
      <c r="N841" s="343" t="n">
        <v>-0.64199944594478</v>
      </c>
      <c r="O841" s="343" t="n">
        <v>-0.673040940804452</v>
      </c>
      <c r="P841" s="343" t="n">
        <v>-0.722083404969541</v>
      </c>
      <c r="Q841" s="343" t="n">
        <v>-0.771958510340743</v>
      </c>
      <c r="R841" s="343" t="n">
        <v>-0.811515595093221</v>
      </c>
      <c r="S841" s="343" t="n">
        <v>-0.862117258375772</v>
      </c>
      <c r="T841" s="343" t="n">
        <v>-0.907568849287571</v>
      </c>
      <c r="U841" s="343" t="n">
        <v>-0.940541363168929</v>
      </c>
      <c r="V841" s="343" t="n">
        <v>-0.980301734314321</v>
      </c>
      <c r="W841" s="343" t="n">
        <v>-1.0170714958378</v>
      </c>
      <c r="X841" s="343" t="n">
        <v>-1.06611415972786</v>
      </c>
      <c r="Y841" s="343" t="n">
        <v>-1.0994723364414</v>
      </c>
      <c r="Z841" s="343" t="n">
        <v>-1.13848154893495</v>
      </c>
      <c r="AA841" s="343" t="n">
        <v>-1.17079569773881</v>
      </c>
      <c r="AB841" s="343" t="n">
        <v>-1.18577366829771</v>
      </c>
    </row>
    <row r="842" customFormat="false" ht="15" hidden="false" customHeight="false" outlineLevel="0" collapsed="false">
      <c r="A842" s="62" t="s">
        <v>364</v>
      </c>
      <c r="B842" s="62" t="s">
        <v>666</v>
      </c>
      <c r="C842" s="62" t="s">
        <v>667</v>
      </c>
      <c r="D842" s="62" t="s">
        <v>424</v>
      </c>
      <c r="E842" s="343" t="n">
        <v>-0.192065559520361</v>
      </c>
      <c r="F842" s="343" t="n">
        <v>-0.1942719566202</v>
      </c>
      <c r="G842" s="343" t="n">
        <v>-0.195095004324208</v>
      </c>
      <c r="H842" s="343" t="n">
        <v>-0.196650768038671</v>
      </c>
      <c r="I842" s="343" t="n">
        <v>-0.209669300006767</v>
      </c>
      <c r="J842" s="343" t="n">
        <v>-0.230374307798866</v>
      </c>
      <c r="K842" s="343" t="n">
        <v>-0.258859105936873</v>
      </c>
      <c r="L842" s="343" t="n">
        <v>-0.299345598896012</v>
      </c>
      <c r="M842" s="343" t="n">
        <v>-0.348877379566068</v>
      </c>
      <c r="N842" s="343" t="n">
        <v>-0.376872805215642</v>
      </c>
      <c r="O842" s="343" t="n">
        <v>-0.39509508767982</v>
      </c>
      <c r="P842" s="343" t="n">
        <v>-0.423884475523271</v>
      </c>
      <c r="Q842" s="343" t="n">
        <v>-0.453162648565943</v>
      </c>
      <c r="R842" s="343" t="n">
        <v>-0.476383836046689</v>
      </c>
      <c r="S842" s="343" t="n">
        <v>-0.506088520233461</v>
      </c>
      <c r="T842" s="343" t="n">
        <v>-0.53276995847557</v>
      </c>
      <c r="U842" s="343" t="n">
        <v>-0.552125806646423</v>
      </c>
      <c r="V842" s="343" t="n">
        <v>-0.575466329297385</v>
      </c>
      <c r="W842" s="343" t="n">
        <v>-0.597051274985413</v>
      </c>
      <c r="X842" s="343" t="n">
        <v>-0.625840780073373</v>
      </c>
      <c r="Y842" s="343" t="n">
        <v>-0.645423023818789</v>
      </c>
      <c r="Z842" s="343" t="n">
        <v>-0.66832259395792</v>
      </c>
      <c r="AA842" s="343" t="n">
        <v>-0.68729196221017</v>
      </c>
      <c r="AB842" s="343" t="n">
        <v>-0.696084477245234</v>
      </c>
    </row>
    <row r="843" customFormat="false" ht="15" hidden="false" customHeight="false" outlineLevel="0" collapsed="false">
      <c r="A843" s="62" t="s">
        <v>364</v>
      </c>
      <c r="B843" s="62" t="s">
        <v>688</v>
      </c>
      <c r="C843" s="62" t="s">
        <v>689</v>
      </c>
      <c r="D843" s="62" t="s">
        <v>427</v>
      </c>
      <c r="E843" s="343" t="n">
        <v>-0.404221858092245</v>
      </c>
      <c r="F843" s="343" t="n">
        <v>-0.408865449257749</v>
      </c>
      <c r="G843" s="343" t="n">
        <v>-0.410597638376107</v>
      </c>
      <c r="H843" s="343" t="n">
        <v>-0.413871904210041</v>
      </c>
      <c r="I843" s="343" t="n">
        <v>-0.441270752785072</v>
      </c>
      <c r="J843" s="343" t="n">
        <v>-0.484846585654001</v>
      </c>
      <c r="K843" s="343" t="n">
        <v>-0.544795792890748</v>
      </c>
      <c r="L843" s="343" t="n">
        <v>-0.630003809634878</v>
      </c>
      <c r="M843" s="343" t="n">
        <v>-0.734248570991716</v>
      </c>
      <c r="N843" s="343" t="n">
        <v>-0.793167843152817</v>
      </c>
      <c r="O843" s="343" t="n">
        <v>-0.831518523486899</v>
      </c>
      <c r="P843" s="343" t="n">
        <v>-0.892108771298528</v>
      </c>
      <c r="Q843" s="343" t="n">
        <v>-0.953727718174844</v>
      </c>
      <c r="R843" s="343" t="n">
        <v>-1.00259911174492</v>
      </c>
      <c r="S843" s="343" t="n">
        <v>-1.06511569548854</v>
      </c>
      <c r="T843" s="343" t="n">
        <v>-1.12126954508933</v>
      </c>
      <c r="U843" s="343" t="n">
        <v>-1.16200593183203</v>
      </c>
      <c r="V843" s="343" t="n">
        <v>-1.21112847862479</v>
      </c>
      <c r="W843" s="343" t="n">
        <v>-1.25655623191186</v>
      </c>
      <c r="X843" s="343" t="n">
        <v>-1.3171467264767</v>
      </c>
      <c r="Y843" s="343" t="n">
        <v>-1.35835958614896</v>
      </c>
      <c r="Z843" s="343" t="n">
        <v>-1.40655410272064</v>
      </c>
      <c r="AA843" s="343" t="n">
        <v>-1.44647710245526</v>
      </c>
      <c r="AB843" s="343" t="n">
        <v>-1.46498186079743</v>
      </c>
    </row>
    <row r="844" customFormat="false" ht="15" hidden="false" customHeight="false" outlineLevel="0" collapsed="false">
      <c r="A844" s="62" t="s">
        <v>364</v>
      </c>
      <c r="B844" s="62" t="s">
        <v>704</v>
      </c>
      <c r="C844" s="62" t="s">
        <v>705</v>
      </c>
      <c r="D844" s="62" t="s">
        <v>424</v>
      </c>
      <c r="E844" s="343" t="n">
        <v>-0.504317917536707</v>
      </c>
      <c r="F844" s="343" t="n">
        <v>-0.510111385108034</v>
      </c>
      <c r="G844" s="343" t="n">
        <v>-0.512272510221537</v>
      </c>
      <c r="H844" s="343" t="n">
        <v>-0.516357571169563</v>
      </c>
      <c r="I844" s="343" t="n">
        <v>-0.550541101771982</v>
      </c>
      <c r="J844" s="343" t="n">
        <v>-0.604907467289927</v>
      </c>
      <c r="K844" s="343" t="n">
        <v>-0.679701689191488</v>
      </c>
      <c r="L844" s="343" t="n">
        <v>-0.786009472161567</v>
      </c>
      <c r="M844" s="343" t="n">
        <v>-0.916068002914237</v>
      </c>
      <c r="N844" s="343" t="n">
        <v>-0.989577250482645</v>
      </c>
      <c r="O844" s="343" t="n">
        <v>-1.03742457703119</v>
      </c>
      <c r="P844" s="343" t="n">
        <v>-1.11301857816613</v>
      </c>
      <c r="Q844" s="343" t="n">
        <v>-1.18989601155416</v>
      </c>
      <c r="R844" s="343" t="n">
        <v>-1.25086925913829</v>
      </c>
      <c r="S844" s="343" t="n">
        <v>-1.32886660810376</v>
      </c>
      <c r="T844" s="343" t="n">
        <v>-1.39892564109618</v>
      </c>
      <c r="U844" s="343" t="n">
        <v>-1.44974943827282</v>
      </c>
      <c r="V844" s="343" t="n">
        <v>-1.51103603128277</v>
      </c>
      <c r="W844" s="343" t="n">
        <v>-1.5677129018613</v>
      </c>
      <c r="X844" s="343" t="n">
        <v>-1.6433072108521</v>
      </c>
      <c r="Y844" s="343" t="n">
        <v>-1.69472546830047</v>
      </c>
      <c r="Z844" s="343" t="n">
        <v>-1.75485422617821</v>
      </c>
      <c r="AA844" s="343" t="n">
        <v>-1.80466322013763</v>
      </c>
      <c r="AB844" s="343" t="n">
        <v>-1.82775024773106</v>
      </c>
    </row>
    <row r="845" customFormat="false" ht="15" hidden="false" customHeight="false" outlineLevel="0" collapsed="false">
      <c r="A845" s="62" t="s">
        <v>364</v>
      </c>
      <c r="B845" s="62" t="s">
        <v>706</v>
      </c>
      <c r="C845" s="62" t="s">
        <v>707</v>
      </c>
      <c r="D845" s="62" t="s">
        <v>424</v>
      </c>
      <c r="E845" s="343" t="n">
        <v>-0.364903264599696</v>
      </c>
      <c r="F845" s="343" t="n">
        <v>-0.369095174418121</v>
      </c>
      <c r="G845" s="343" t="n">
        <v>-0.370658873786522</v>
      </c>
      <c r="H845" s="343" t="n">
        <v>-0.373614652322618</v>
      </c>
      <c r="I845" s="343" t="n">
        <v>-0.398348419414006</v>
      </c>
      <c r="J845" s="343" t="n">
        <v>-0.437685638204125</v>
      </c>
      <c r="K845" s="343" t="n">
        <v>-0.491803595936783</v>
      </c>
      <c r="L845" s="343" t="n">
        <v>-0.568723442940463</v>
      </c>
      <c r="M845" s="343" t="n">
        <v>-0.662828333546961</v>
      </c>
      <c r="N845" s="343" t="n">
        <v>-0.716016537818976</v>
      </c>
      <c r="O845" s="343" t="n">
        <v>-0.750636853799841</v>
      </c>
      <c r="P845" s="343" t="n">
        <v>-0.805333498196351</v>
      </c>
      <c r="Q845" s="343" t="n">
        <v>-0.860958780269128</v>
      </c>
      <c r="R845" s="343" t="n">
        <v>-0.905076461444069</v>
      </c>
      <c r="S845" s="343" t="n">
        <v>-0.961512067394063</v>
      </c>
      <c r="T845" s="343" t="n">
        <v>-1.01220384130228</v>
      </c>
      <c r="U845" s="343" t="n">
        <v>-1.04897780642272</v>
      </c>
      <c r="V845" s="343" t="n">
        <v>-1.09332221118778</v>
      </c>
      <c r="W845" s="343" t="n">
        <v>-1.1343312144023</v>
      </c>
      <c r="X845" s="343" t="n">
        <v>-1.18902808155038</v>
      </c>
      <c r="Y845" s="343" t="n">
        <v>-1.22623217315709</v>
      </c>
      <c r="Z845" s="343" t="n">
        <v>-1.26973881704767</v>
      </c>
      <c r="AA845" s="343" t="n">
        <v>-1.30577851318021</v>
      </c>
      <c r="AB845" s="343" t="n">
        <v>-1.32248331672932</v>
      </c>
    </row>
    <row r="846" customFormat="false" ht="15" hidden="false" customHeight="false" outlineLevel="0" collapsed="false">
      <c r="A846" s="62" t="s">
        <v>364</v>
      </c>
      <c r="B846" s="62" t="s">
        <v>710</v>
      </c>
      <c r="C846" s="62" t="s">
        <v>711</v>
      </c>
      <c r="D846" s="62" t="s">
        <v>424</v>
      </c>
      <c r="E846" s="343" t="n">
        <v>-0.0410263125731249</v>
      </c>
      <c r="F846" s="343" t="n">
        <v>-0.0414976117342264</v>
      </c>
      <c r="G846" s="343" t="n">
        <v>-0.0416734194763928</v>
      </c>
      <c r="H846" s="343" t="n">
        <v>-0.0420057395893735</v>
      </c>
      <c r="I846" s="343" t="n">
        <v>-0.0447865731917128</v>
      </c>
      <c r="J846" s="343" t="n">
        <v>-0.0492092824146934</v>
      </c>
      <c r="K846" s="343" t="n">
        <v>-0.0552937997790279</v>
      </c>
      <c r="L846" s="343" t="n">
        <v>-0.0639419484595057</v>
      </c>
      <c r="M846" s="343" t="n">
        <v>-0.0745222228259662</v>
      </c>
      <c r="N846" s="343" t="n">
        <v>-0.0805022074009486</v>
      </c>
      <c r="O846" s="343" t="n">
        <v>-0.0843945921576853</v>
      </c>
      <c r="P846" s="343" t="n">
        <v>-0.0905441716419192</v>
      </c>
      <c r="Q846" s="343" t="n">
        <v>-0.0967981584671384</v>
      </c>
      <c r="R846" s="343" t="n">
        <v>-0.101758338200993</v>
      </c>
      <c r="S846" s="343" t="n">
        <v>-0.108103430269429</v>
      </c>
      <c r="T846" s="343" t="n">
        <v>-0.113802739546714</v>
      </c>
      <c r="U846" s="343" t="n">
        <v>-0.117937260484036</v>
      </c>
      <c r="V846" s="343" t="n">
        <v>-0.122922930899334</v>
      </c>
      <c r="W846" s="343" t="n">
        <v>-0.127533599937981</v>
      </c>
      <c r="X846" s="343" t="n">
        <v>-0.13368320446632</v>
      </c>
      <c r="Y846" s="343" t="n">
        <v>-0.137866084805662</v>
      </c>
      <c r="Z846" s="343" t="n">
        <v>-0.142757565218206</v>
      </c>
      <c r="AA846" s="343" t="n">
        <v>-0.146809531813233</v>
      </c>
      <c r="AB846" s="343" t="n">
        <v>-0.148687663796048</v>
      </c>
    </row>
    <row r="847" customFormat="false" ht="15" hidden="false" customHeight="false" outlineLevel="0" collapsed="false">
      <c r="A847" s="62" t="s">
        <v>364</v>
      </c>
      <c r="B847" s="62" t="s">
        <v>712</v>
      </c>
      <c r="C847" s="62" t="s">
        <v>713</v>
      </c>
      <c r="D847" s="62" t="s">
        <v>424</v>
      </c>
      <c r="E847" s="343" t="n">
        <v>-0.470691322902713</v>
      </c>
      <c r="F847" s="343" t="n">
        <v>-0.476098497267371</v>
      </c>
      <c r="G847" s="343" t="n">
        <v>-0.478115524232427</v>
      </c>
      <c r="H847" s="343" t="n">
        <v>-0.481928204041934</v>
      </c>
      <c r="I847" s="343" t="n">
        <v>-0.513832466574044</v>
      </c>
      <c r="J847" s="343" t="n">
        <v>-0.564573825580373</v>
      </c>
      <c r="K847" s="343" t="n">
        <v>-0.634380965140832</v>
      </c>
      <c r="L847" s="343" t="n">
        <v>-0.733600424257905</v>
      </c>
      <c r="M847" s="343" t="n">
        <v>-0.854986993653987</v>
      </c>
      <c r="N847" s="343" t="n">
        <v>-0.923594837596076</v>
      </c>
      <c r="O847" s="343" t="n">
        <v>-0.968251830035482</v>
      </c>
      <c r="P847" s="343" t="n">
        <v>-1.03880542164989</v>
      </c>
      <c r="Q847" s="343" t="n">
        <v>-1.11055686962445</v>
      </c>
      <c r="R847" s="343" t="n">
        <v>-1.16746458114743</v>
      </c>
      <c r="S847" s="343" t="n">
        <v>-1.24026127166912</v>
      </c>
      <c r="T847" s="343" t="n">
        <v>-1.30564895228447</v>
      </c>
      <c r="U847" s="343" t="n">
        <v>-1.35308395210534</v>
      </c>
      <c r="V847" s="343" t="n">
        <v>-1.41028411600384</v>
      </c>
      <c r="W847" s="343" t="n">
        <v>-1.46318192165964</v>
      </c>
      <c r="X847" s="343" t="n">
        <v>-1.53373580060289</v>
      </c>
      <c r="Y847" s="343" t="n">
        <v>-1.58172562364535</v>
      </c>
      <c r="Z847" s="343" t="n">
        <v>-1.63784515381832</v>
      </c>
      <c r="AA847" s="343" t="n">
        <v>-1.68433301483607</v>
      </c>
      <c r="AB847" s="343" t="n">
        <v>-1.70588066004551</v>
      </c>
    </row>
    <row r="848" customFormat="false" ht="15" hidden="false" customHeight="false" outlineLevel="0" collapsed="false">
      <c r="A848" s="62" t="s">
        <v>364</v>
      </c>
      <c r="B848" s="62" t="s">
        <v>714</v>
      </c>
      <c r="C848" s="62" t="s">
        <v>715</v>
      </c>
      <c r="D848" s="62" t="s">
        <v>427</v>
      </c>
      <c r="E848" s="343" t="n">
        <v>-0.406597217184568</v>
      </c>
      <c r="F848" s="343" t="n">
        <v>-0.411268095831626</v>
      </c>
      <c r="G848" s="343" t="n">
        <v>-0.413010463942261</v>
      </c>
      <c r="H848" s="343" t="n">
        <v>-0.41630397058904</v>
      </c>
      <c r="I848" s="343" t="n">
        <v>-0.44386382506412</v>
      </c>
      <c r="J848" s="343" t="n">
        <v>-0.487695725854015</v>
      </c>
      <c r="K848" s="343" t="n">
        <v>-0.547997217094303</v>
      </c>
      <c r="L848" s="343" t="n">
        <v>-0.63370594807063</v>
      </c>
      <c r="M848" s="343" t="n">
        <v>-0.738563290703712</v>
      </c>
      <c r="N848" s="343" t="n">
        <v>-0.797828794583953</v>
      </c>
      <c r="O848" s="343" t="n">
        <v>-0.836404837884941</v>
      </c>
      <c r="P848" s="343" t="n">
        <v>-0.897351136694715</v>
      </c>
      <c r="Q848" s="343" t="n">
        <v>-0.959332179590314</v>
      </c>
      <c r="R848" s="343" t="n">
        <v>-1.00849075978018</v>
      </c>
      <c r="S848" s="343" t="n">
        <v>-1.07137471439364</v>
      </c>
      <c r="T848" s="343" t="n">
        <v>-1.12785854505446</v>
      </c>
      <c r="U848" s="343" t="n">
        <v>-1.1688343140688</v>
      </c>
      <c r="V848" s="343" t="n">
        <v>-1.21824552335178</v>
      </c>
      <c r="W848" s="343" t="n">
        <v>-1.26394022713808</v>
      </c>
      <c r="X848" s="343" t="n">
        <v>-1.32488677415108</v>
      </c>
      <c r="Y848" s="343" t="n">
        <v>-1.36634181602844</v>
      </c>
      <c r="Z848" s="343" t="n">
        <v>-1.41481954163706</v>
      </c>
      <c r="AA848" s="343" t="n">
        <v>-1.4549771438765</v>
      </c>
      <c r="AB848" s="343" t="n">
        <v>-1.47359064311206</v>
      </c>
    </row>
    <row r="849" customFormat="false" ht="15" hidden="false" customHeight="false" outlineLevel="0" collapsed="false">
      <c r="A849" s="62" t="s">
        <v>364</v>
      </c>
      <c r="B849" s="62" t="s">
        <v>716</v>
      </c>
      <c r="C849" s="62" t="s">
        <v>717</v>
      </c>
      <c r="D849" s="62" t="s">
        <v>427</v>
      </c>
      <c r="E849" s="343" t="n">
        <v>-0.498793368672816</v>
      </c>
      <c r="F849" s="343" t="n">
        <v>-0.504523371723894</v>
      </c>
      <c r="G849" s="343" t="n">
        <v>-0.506660822799899</v>
      </c>
      <c r="H849" s="343" t="n">
        <v>-0.510701133962057</v>
      </c>
      <c r="I849" s="343" t="n">
        <v>-0.544510201198043</v>
      </c>
      <c r="J849" s="343" t="n">
        <v>-0.598281010555059</v>
      </c>
      <c r="K849" s="343" t="n">
        <v>-0.672255899414379</v>
      </c>
      <c r="L849" s="343" t="n">
        <v>-0.777399134147706</v>
      </c>
      <c r="M849" s="343" t="n">
        <v>-0.906032939180102</v>
      </c>
      <c r="N849" s="343" t="n">
        <v>-0.978736929953108</v>
      </c>
      <c r="O849" s="343" t="n">
        <v>-1.02606011313032</v>
      </c>
      <c r="P849" s="343" t="n">
        <v>-1.1008260200442</v>
      </c>
      <c r="Q849" s="343" t="n">
        <v>-1.17686129985704</v>
      </c>
      <c r="R849" s="343" t="n">
        <v>-1.23716661621376</v>
      </c>
      <c r="S849" s="343" t="n">
        <v>-1.31430954349277</v>
      </c>
      <c r="T849" s="343" t="n">
        <v>-1.38360111505329</v>
      </c>
      <c r="U849" s="343" t="n">
        <v>-1.43386816312151</v>
      </c>
      <c r="V849" s="343" t="n">
        <v>-1.49448339236267</v>
      </c>
      <c r="W849" s="343" t="n">
        <v>-1.55053939636066</v>
      </c>
      <c r="X849" s="343" t="n">
        <v>-1.625305607758</v>
      </c>
      <c r="Y849" s="343" t="n">
        <v>-1.67616060408499</v>
      </c>
      <c r="Z849" s="343" t="n">
        <v>-1.73563068169484</v>
      </c>
      <c r="AA849" s="343" t="n">
        <v>-1.78489404320413</v>
      </c>
      <c r="AB849" s="343" t="n">
        <v>-1.80772816403453</v>
      </c>
    </row>
    <row r="850" customFormat="false" ht="15" hidden="false" customHeight="false" outlineLevel="0" collapsed="false">
      <c r="A850" s="62" t="s">
        <v>364</v>
      </c>
      <c r="B850" s="62" t="s">
        <v>718</v>
      </c>
      <c r="C850" s="62" t="s">
        <v>719</v>
      </c>
      <c r="D850" s="62" t="s">
        <v>424</v>
      </c>
      <c r="E850" s="343" t="n">
        <v>-0.312376181983711</v>
      </c>
      <c r="F850" s="343" t="n">
        <v>-0.31596467491138</v>
      </c>
      <c r="G850" s="343" t="n">
        <v>-0.317303282936736</v>
      </c>
      <c r="H850" s="343" t="n">
        <v>-0.319833583165504</v>
      </c>
      <c r="I850" s="343" t="n">
        <v>-0.341006974800018</v>
      </c>
      <c r="J850" s="343" t="n">
        <v>-0.37468168096905</v>
      </c>
      <c r="K850" s="343" t="n">
        <v>-0.421009468778317</v>
      </c>
      <c r="L850" s="343" t="n">
        <v>-0.486856860283953</v>
      </c>
      <c r="M850" s="343" t="n">
        <v>-0.567415543325335</v>
      </c>
      <c r="N850" s="343" t="n">
        <v>-0.61294741379322</v>
      </c>
      <c r="O850" s="343" t="n">
        <v>-0.642584205716789</v>
      </c>
      <c r="P850" s="343" t="n">
        <v>-0.68940737942187</v>
      </c>
      <c r="Q850" s="343" t="n">
        <v>-0.737025515298847</v>
      </c>
      <c r="R850" s="343" t="n">
        <v>-0.774792546017306</v>
      </c>
      <c r="S850" s="343" t="n">
        <v>-0.823104361297818</v>
      </c>
      <c r="T850" s="343" t="n">
        <v>-0.866499157474279</v>
      </c>
      <c r="U850" s="343" t="n">
        <v>-0.897979585124957</v>
      </c>
      <c r="V850" s="343" t="n">
        <v>-0.935940703033963</v>
      </c>
      <c r="W850" s="343" t="n">
        <v>-0.971046543660414</v>
      </c>
      <c r="X850" s="343" t="n">
        <v>-1.01786990805243</v>
      </c>
      <c r="Y850" s="343" t="n">
        <v>-1.04971854635668</v>
      </c>
      <c r="Z850" s="343" t="n">
        <v>-1.08696249736483</v>
      </c>
      <c r="AA850" s="343" t="n">
        <v>-1.11781435255469</v>
      </c>
      <c r="AB850" s="343" t="n">
        <v>-1.1321145336155</v>
      </c>
    </row>
    <row r="851" customFormat="false" ht="15" hidden="false" customHeight="false" outlineLevel="0" collapsed="false">
      <c r="A851" s="62" t="s">
        <v>364</v>
      </c>
      <c r="B851" s="62" t="s">
        <v>720</v>
      </c>
      <c r="C851" s="62" t="s">
        <v>721</v>
      </c>
      <c r="D851" s="62" t="s">
        <v>424</v>
      </c>
      <c r="E851" s="343" t="n">
        <v>-0.516046166191079</v>
      </c>
      <c r="F851" s="343" t="n">
        <v>-0.521974364704704</v>
      </c>
      <c r="G851" s="343" t="n">
        <v>-0.524185748220343</v>
      </c>
      <c r="H851" s="343" t="n">
        <v>-0.528365809978178</v>
      </c>
      <c r="I851" s="343" t="n">
        <v>-0.563344301324304</v>
      </c>
      <c r="J851" s="343" t="n">
        <v>-0.618974992837929</v>
      </c>
      <c r="K851" s="343" t="n">
        <v>-0.695508604124377</v>
      </c>
      <c r="L851" s="343" t="n">
        <v>-0.804288645305424</v>
      </c>
      <c r="M851" s="343" t="n">
        <v>-0.937371773708203</v>
      </c>
      <c r="N851" s="343" t="n">
        <v>-1.01259052772859</v>
      </c>
      <c r="O851" s="343" t="n">
        <v>-1.06155057568499</v>
      </c>
      <c r="P851" s="343" t="n">
        <v>-1.13890256560292</v>
      </c>
      <c r="Q851" s="343" t="n">
        <v>-1.21756783484474</v>
      </c>
      <c r="R851" s="343" t="n">
        <v>-1.27995905586203</v>
      </c>
      <c r="S851" s="343" t="n">
        <v>-1.35977028506304</v>
      </c>
      <c r="T851" s="343" t="n">
        <v>-1.43145858747233</v>
      </c>
      <c r="U851" s="343" t="n">
        <v>-1.48346432586129</v>
      </c>
      <c r="V851" s="343" t="n">
        <v>-1.54617617936071</v>
      </c>
      <c r="W851" s="343" t="n">
        <v>-1.6041711082671</v>
      </c>
      <c r="X851" s="343" t="n">
        <v>-1.68152341320028</v>
      </c>
      <c r="Y851" s="343" t="n">
        <v>-1.73413743643004</v>
      </c>
      <c r="Z851" s="343" t="n">
        <v>-1.79566452857104</v>
      </c>
      <c r="AA851" s="343" t="n">
        <v>-1.84663186381889</v>
      </c>
      <c r="AB851" s="343" t="n">
        <v>-1.87025579559694</v>
      </c>
    </row>
    <row r="852" customFormat="false" ht="15" hidden="false" customHeight="false" outlineLevel="0" collapsed="false">
      <c r="A852" s="62" t="s">
        <v>364</v>
      </c>
      <c r="B852" s="62" t="s">
        <v>1186</v>
      </c>
      <c r="C852" s="62" t="s">
        <v>1187</v>
      </c>
      <c r="D852" s="62" t="s">
        <v>424</v>
      </c>
      <c r="E852" s="343" t="n">
        <v>-0.54418818455369</v>
      </c>
      <c r="F852" s="343" t="n">
        <v>-0.550439670948046</v>
      </c>
      <c r="G852" s="343" t="n">
        <v>-0.552771649866929</v>
      </c>
      <c r="H852" s="343" t="n">
        <v>-0.557179666762216</v>
      </c>
      <c r="I852" s="343" t="n">
        <v>-0.594065672222872</v>
      </c>
      <c r="J852" s="343" t="n">
        <v>-0.652730123203517</v>
      </c>
      <c r="K852" s="343" t="n">
        <v>-0.73343741203141</v>
      </c>
      <c r="L852" s="343" t="n">
        <v>-0.848149654858285</v>
      </c>
      <c r="M852" s="343" t="n">
        <v>-0.988490327427913</v>
      </c>
      <c r="N852" s="343" t="n">
        <v>-1.06781105467383</v>
      </c>
      <c r="O852" s="343" t="n">
        <v>-1.11944108578076</v>
      </c>
      <c r="P852" s="343" t="n">
        <v>-1.20101138263181</v>
      </c>
      <c r="Q852" s="343" t="n">
        <v>-1.2839665770713</v>
      </c>
      <c r="R852" s="343" t="n">
        <v>-1.34976023570477</v>
      </c>
      <c r="S852" s="343" t="n">
        <v>-1.43392388378779</v>
      </c>
      <c r="T852" s="343" t="n">
        <v>-1.50952163007043</v>
      </c>
      <c r="U852" s="343" t="n">
        <v>-1.56436344503662</v>
      </c>
      <c r="V852" s="343" t="n">
        <v>-1.63049522149712</v>
      </c>
      <c r="W852" s="343" t="n">
        <v>-1.6916528409943</v>
      </c>
      <c r="X852" s="343" t="n">
        <v>-1.77322347003961</v>
      </c>
      <c r="Y852" s="343" t="n">
        <v>-1.82870674200111</v>
      </c>
      <c r="Z852" s="343" t="n">
        <v>-1.8935891474266</v>
      </c>
      <c r="AA852" s="343" t="n">
        <v>-1.94733593106184</v>
      </c>
      <c r="AB852" s="343" t="n">
        <v>-1.97224816835488</v>
      </c>
    </row>
    <row r="853" customFormat="false" ht="15" hidden="false" customHeight="false" outlineLevel="0" collapsed="false">
      <c r="A853" s="62" t="s">
        <v>364</v>
      </c>
      <c r="B853" s="62" t="s">
        <v>1189</v>
      </c>
      <c r="C853" s="62" t="s">
        <v>1190</v>
      </c>
      <c r="D853" s="62" t="s">
        <v>424</v>
      </c>
      <c r="E853" s="343" t="n">
        <v>-0.373479007425892</v>
      </c>
      <c r="F853" s="343" t="n">
        <v>-0.37776943305396</v>
      </c>
      <c r="G853" s="343" t="n">
        <v>-0.379369881569168</v>
      </c>
      <c r="H853" s="343" t="n">
        <v>-0.382395125081425</v>
      </c>
      <c r="I853" s="343" t="n">
        <v>-0.40771017068215</v>
      </c>
      <c r="J853" s="343" t="n">
        <v>-0.447971869751205</v>
      </c>
      <c r="K853" s="343" t="n">
        <v>-0.503361676033378</v>
      </c>
      <c r="L853" s="343" t="n">
        <v>-0.582089248234741</v>
      </c>
      <c r="M853" s="343" t="n">
        <v>-0.678405736869594</v>
      </c>
      <c r="N853" s="343" t="n">
        <v>-0.732843939169783</v>
      </c>
      <c r="O853" s="343" t="n">
        <v>-0.768277881542122</v>
      </c>
      <c r="P853" s="343" t="n">
        <v>-0.824259974443224</v>
      </c>
      <c r="Q853" s="343" t="n">
        <v>-0.881192529319422</v>
      </c>
      <c r="R853" s="343" t="n">
        <v>-0.926347038400684</v>
      </c>
      <c r="S853" s="343" t="n">
        <v>-0.984108960911311</v>
      </c>
      <c r="T853" s="343" t="n">
        <v>-1.03599206320327</v>
      </c>
      <c r="U853" s="343" t="n">
        <v>-1.07363026851603</v>
      </c>
      <c r="V853" s="343" t="n">
        <v>-1.11901682951245</v>
      </c>
      <c r="W853" s="343" t="n">
        <v>-1.1609896023044</v>
      </c>
      <c r="X853" s="343" t="n">
        <v>-1.21697192319205</v>
      </c>
      <c r="Y853" s="343" t="n">
        <v>-1.25505036357185</v>
      </c>
      <c r="Z853" s="343" t="n">
        <v>-1.29957947512834</v>
      </c>
      <c r="AA853" s="343" t="n">
        <v>-1.33646615509345</v>
      </c>
      <c r="AB853" s="343" t="n">
        <v>-1.35356354515272</v>
      </c>
    </row>
    <row r="854" customFormat="false" ht="15" hidden="false" customHeight="false" outlineLevel="0" collapsed="false">
      <c r="A854" s="62" t="s">
        <v>364</v>
      </c>
      <c r="B854" s="62" t="s">
        <v>736</v>
      </c>
      <c r="C854" s="62" t="s">
        <v>737</v>
      </c>
      <c r="D854" s="62" t="s">
        <v>424</v>
      </c>
      <c r="E854" s="343" t="n">
        <v>-0.483575827066292</v>
      </c>
      <c r="F854" s="343" t="n">
        <v>-0.489131015123202</v>
      </c>
      <c r="G854" s="343" t="n">
        <v>-0.491203255326883</v>
      </c>
      <c r="H854" s="343" t="n">
        <v>-0.495120301812573</v>
      </c>
      <c r="I854" s="343" t="n">
        <v>-0.527897898063469</v>
      </c>
      <c r="J854" s="343" t="n">
        <v>-0.580028229459072</v>
      </c>
      <c r="K854" s="343" t="n">
        <v>-0.651746239980073</v>
      </c>
      <c r="L854" s="343" t="n">
        <v>-0.753681690388888</v>
      </c>
      <c r="M854" s="343" t="n">
        <v>-0.878391044129371</v>
      </c>
      <c r="N854" s="343" t="n">
        <v>-0.948876930023613</v>
      </c>
      <c r="O854" s="343" t="n">
        <v>-0.994756343988596</v>
      </c>
      <c r="P854" s="343" t="n">
        <v>-1.06724123962473</v>
      </c>
      <c r="Q854" s="343" t="n">
        <v>-1.14095678123176</v>
      </c>
      <c r="R854" s="343" t="n">
        <v>-1.19942226025624</v>
      </c>
      <c r="S854" s="343" t="n">
        <v>-1.27421165643551</v>
      </c>
      <c r="T854" s="343" t="n">
        <v>-1.34138923162112</v>
      </c>
      <c r="U854" s="343" t="n">
        <v>-1.39012269696058</v>
      </c>
      <c r="V854" s="343" t="n">
        <v>-1.44888863382758</v>
      </c>
      <c r="W854" s="343" t="n">
        <v>-1.50323444152645</v>
      </c>
      <c r="X854" s="343" t="n">
        <v>-1.57571963235664</v>
      </c>
      <c r="Y854" s="343" t="n">
        <v>-1.62502310841268</v>
      </c>
      <c r="Z854" s="343" t="n">
        <v>-1.68267883074597</v>
      </c>
      <c r="AA854" s="343" t="n">
        <v>-1.73043923070739</v>
      </c>
      <c r="AB854" s="343" t="n">
        <v>-1.75257671199603</v>
      </c>
    </row>
    <row r="855" customFormat="false" ht="15" hidden="false" customHeight="false" outlineLevel="0" collapsed="false">
      <c r="A855" s="62" t="s">
        <v>364</v>
      </c>
      <c r="B855" s="62" t="s">
        <v>745</v>
      </c>
      <c r="C855" s="62" t="s">
        <v>746</v>
      </c>
      <c r="D855" s="62" t="s">
        <v>424</v>
      </c>
      <c r="E855" s="343" t="n">
        <v>-0.319558772179897</v>
      </c>
      <c r="F855" s="343" t="n">
        <v>-0.323229776757327</v>
      </c>
      <c r="G855" s="343" t="n">
        <v>-0.324599163931138</v>
      </c>
      <c r="H855" s="343" t="n">
        <v>-0.327187644362703</v>
      </c>
      <c r="I855" s="343" t="n">
        <v>-0.348847884239642</v>
      </c>
      <c r="J855" s="343" t="n">
        <v>-0.383296886364444</v>
      </c>
      <c r="K855" s="343" t="n">
        <v>-0.430689907484448</v>
      </c>
      <c r="L855" s="343" t="n">
        <v>-0.498051354337292</v>
      </c>
      <c r="M855" s="343" t="n">
        <v>-0.580462355322239</v>
      </c>
      <c r="N855" s="343" t="n">
        <v>-0.627041158255845</v>
      </c>
      <c r="O855" s="343" t="n">
        <v>-0.657359400761737</v>
      </c>
      <c r="P855" s="343" t="n">
        <v>-0.705259198383125</v>
      </c>
      <c r="Q855" s="343" t="n">
        <v>-0.753972237058832</v>
      </c>
      <c r="R855" s="343" t="n">
        <v>-0.79260766018434</v>
      </c>
      <c r="S855" s="343" t="n">
        <v>-0.842030328310898</v>
      </c>
      <c r="T855" s="343" t="n">
        <v>-0.886422918351166</v>
      </c>
      <c r="U855" s="343" t="n">
        <v>-0.918627188036084</v>
      </c>
      <c r="V855" s="343" t="n">
        <v>-0.957461161076356</v>
      </c>
      <c r="W855" s="343" t="n">
        <v>-0.993374204304205</v>
      </c>
      <c r="X855" s="343" t="n">
        <v>-1.04127419699707</v>
      </c>
      <c r="Y855" s="343" t="n">
        <v>-1.07385514375004</v>
      </c>
      <c r="Z855" s="343" t="n">
        <v>-1.11195545978474</v>
      </c>
      <c r="AA855" s="343" t="n">
        <v>-1.14351670399144</v>
      </c>
      <c r="AB855" s="343" t="n">
        <v>-1.15814569482142</v>
      </c>
    </row>
    <row r="856" customFormat="false" ht="15" hidden="false" customHeight="false" outlineLevel="0" collapsed="false">
      <c r="A856" s="62" t="s">
        <v>364</v>
      </c>
      <c r="B856" s="62" t="s">
        <v>749</v>
      </c>
      <c r="C856" s="62" t="s">
        <v>750</v>
      </c>
      <c r="D856" s="62" t="s">
        <v>427</v>
      </c>
      <c r="E856" s="343" t="n">
        <v>-0.178568947569297</v>
      </c>
      <c r="F856" s="343" t="n">
        <v>-0.180620299248495</v>
      </c>
      <c r="G856" s="343" t="n">
        <v>-0.181385510682919</v>
      </c>
      <c r="H856" s="343" t="n">
        <v>-0.182831949543962</v>
      </c>
      <c r="I856" s="343" t="n">
        <v>-0.194935658081013</v>
      </c>
      <c r="J856" s="343" t="n">
        <v>-0.21418570717926</v>
      </c>
      <c r="K856" s="343" t="n">
        <v>-0.240668854068948</v>
      </c>
      <c r="L856" s="343" t="n">
        <v>-0.278310326369029</v>
      </c>
      <c r="M856" s="343" t="n">
        <v>-0.324361466238004</v>
      </c>
      <c r="N856" s="343" t="n">
        <v>-0.350389629264645</v>
      </c>
      <c r="O856" s="343" t="n">
        <v>-0.367331416277709</v>
      </c>
      <c r="P856" s="343" t="n">
        <v>-0.394097749092438</v>
      </c>
      <c r="Q856" s="343" t="n">
        <v>-0.421318519750321</v>
      </c>
      <c r="R856" s="343" t="n">
        <v>-0.442907934427796</v>
      </c>
      <c r="S856" s="343" t="n">
        <v>-0.470525244925089</v>
      </c>
      <c r="T856" s="343" t="n">
        <v>-0.495331755568782</v>
      </c>
      <c r="U856" s="343" t="n">
        <v>-0.513327451651993</v>
      </c>
      <c r="V856" s="343" t="n">
        <v>-0.535027815714701</v>
      </c>
      <c r="W856" s="343" t="n">
        <v>-0.555095968716609</v>
      </c>
      <c r="X856" s="343" t="n">
        <v>-0.581862410536976</v>
      </c>
      <c r="Y856" s="343" t="n">
        <v>-0.600068593183135</v>
      </c>
      <c r="Z856" s="343" t="n">
        <v>-0.621358990846025</v>
      </c>
      <c r="AA856" s="343" t="n">
        <v>-0.638995365286699</v>
      </c>
      <c r="AB856" s="343" t="n">
        <v>-0.647170022732934</v>
      </c>
    </row>
    <row r="857" customFormat="false" ht="15" hidden="false" customHeight="false" outlineLevel="0" collapsed="false">
      <c r="A857" s="62" t="s">
        <v>364</v>
      </c>
      <c r="B857" s="62" t="s">
        <v>756</v>
      </c>
      <c r="C857" s="62" t="s">
        <v>757</v>
      </c>
      <c r="D857" s="62" t="s">
        <v>424</v>
      </c>
      <c r="E857" s="343" t="n">
        <v>-0.137193217283828</v>
      </c>
      <c r="F857" s="343" t="n">
        <v>-0.138769255785934</v>
      </c>
      <c r="G857" s="343" t="n">
        <v>-0.139357162138186</v>
      </c>
      <c r="H857" s="343" t="n">
        <v>-0.140468450543321</v>
      </c>
      <c r="I857" s="343" t="n">
        <v>-0.149767641348147</v>
      </c>
      <c r="J857" s="343" t="n">
        <v>-0.164557313374607</v>
      </c>
      <c r="K857" s="343" t="n">
        <v>-0.184904121568605</v>
      </c>
      <c r="L857" s="343" t="n">
        <v>-0.21382378962088</v>
      </c>
      <c r="M857" s="343" t="n">
        <v>-0.249204543801337</v>
      </c>
      <c r="N857" s="343" t="n">
        <v>-0.269201791218765</v>
      </c>
      <c r="O857" s="343" t="n">
        <v>-0.282218042355921</v>
      </c>
      <c r="P857" s="343" t="n">
        <v>-0.302782420226364</v>
      </c>
      <c r="Q857" s="343" t="n">
        <v>-0.323695939370285</v>
      </c>
      <c r="R857" s="343" t="n">
        <v>-0.340282928873193</v>
      </c>
      <c r="S857" s="343" t="n">
        <v>-0.361501106677483</v>
      </c>
      <c r="T857" s="343" t="n">
        <v>-0.380559767497965</v>
      </c>
      <c r="U857" s="343" t="n">
        <v>-0.394385729270852</v>
      </c>
      <c r="V857" s="343" t="n">
        <v>-0.411057960375523</v>
      </c>
      <c r="W857" s="343" t="n">
        <v>-0.426476175651768</v>
      </c>
      <c r="X857" s="343" t="n">
        <v>-0.447040637270446</v>
      </c>
      <c r="Y857" s="343" t="n">
        <v>-0.461028314331231</v>
      </c>
      <c r="Z857" s="343" t="n">
        <v>-0.477385571247305</v>
      </c>
      <c r="AA857" s="343" t="n">
        <v>-0.490935468828459</v>
      </c>
      <c r="AB857" s="343" t="n">
        <v>-0.497215998397056</v>
      </c>
    </row>
    <row r="858" customFormat="false" ht="15" hidden="false" customHeight="false" outlineLevel="0" collapsed="false">
      <c r="A858" s="62" t="s">
        <v>364</v>
      </c>
      <c r="B858" s="62" t="s">
        <v>768</v>
      </c>
      <c r="C858" s="62" t="s">
        <v>769</v>
      </c>
      <c r="D858" s="62" t="s">
        <v>427</v>
      </c>
      <c r="E858" s="343" t="n">
        <v>-0.597118583692845</v>
      </c>
      <c r="F858" s="343" t="n">
        <v>-0.60397812016888</v>
      </c>
      <c r="G858" s="343" t="n">
        <v>-0.606536918740346</v>
      </c>
      <c r="H858" s="343" t="n">
        <v>-0.611373680875427</v>
      </c>
      <c r="I858" s="343" t="n">
        <v>-0.651847399276384</v>
      </c>
      <c r="J858" s="343" t="n">
        <v>-0.716217841114275</v>
      </c>
      <c r="K858" s="343" t="n">
        <v>-0.804775114804671</v>
      </c>
      <c r="L858" s="343" t="n">
        <v>-0.930644830306103</v>
      </c>
      <c r="M858" s="343" t="n">
        <v>-1.08463572172541</v>
      </c>
      <c r="N858" s="343" t="n">
        <v>-1.17167157008624</v>
      </c>
      <c r="O858" s="343" t="n">
        <v>-1.22832339003685</v>
      </c>
      <c r="P858" s="343" t="n">
        <v>-1.31782761212329</v>
      </c>
      <c r="Q858" s="343" t="n">
        <v>-1.40885143369761</v>
      </c>
      <c r="R858" s="343" t="n">
        <v>-1.48104450472396</v>
      </c>
      <c r="S858" s="343" t="n">
        <v>-1.57339432004194</v>
      </c>
      <c r="T858" s="343" t="n">
        <v>-1.65634507213826</v>
      </c>
      <c r="U858" s="343" t="n">
        <v>-1.71652106972376</v>
      </c>
      <c r="V858" s="343" t="n">
        <v>-1.78908514556743</v>
      </c>
      <c r="W858" s="343" t="n">
        <v>-1.8561912536615</v>
      </c>
      <c r="X858" s="343" t="n">
        <v>-1.94569584025304</v>
      </c>
      <c r="Y858" s="343" t="n">
        <v>-2.0065756860723</v>
      </c>
      <c r="Z858" s="343" t="n">
        <v>-2.07776887095563</v>
      </c>
      <c r="AA858" s="343" t="n">
        <v>-2.13674332911782</v>
      </c>
      <c r="AB858" s="343" t="n">
        <v>-2.16407865221243</v>
      </c>
    </row>
    <row r="859" customFormat="false" ht="15" hidden="false" customHeight="false" outlineLevel="0" collapsed="false">
      <c r="A859" s="62" t="s">
        <v>364</v>
      </c>
      <c r="B859" s="62" t="s">
        <v>781</v>
      </c>
      <c r="C859" s="62" t="s">
        <v>782</v>
      </c>
      <c r="D859" s="62" t="s">
        <v>424</v>
      </c>
      <c r="E859" s="343" t="n">
        <v>-0.51267680301028</v>
      </c>
      <c r="F859" s="343" t="n">
        <v>-0.518566295192749</v>
      </c>
      <c r="G859" s="343" t="n">
        <v>-0.520763240166482</v>
      </c>
      <c r="H859" s="343" t="n">
        <v>-0.524916009509213</v>
      </c>
      <c r="I859" s="343" t="n">
        <v>-0.559666119658882</v>
      </c>
      <c r="J859" s="343" t="n">
        <v>-0.614933587848726</v>
      </c>
      <c r="K859" s="343" t="n">
        <v>-0.690967496688268</v>
      </c>
      <c r="L859" s="343" t="n">
        <v>-0.799037292372741</v>
      </c>
      <c r="M859" s="343" t="n">
        <v>-0.931251495818407</v>
      </c>
      <c r="N859" s="343" t="n">
        <v>-1.00597913234407</v>
      </c>
      <c r="O859" s="343" t="n">
        <v>-1.05461951087219</v>
      </c>
      <c r="P859" s="343" t="n">
        <v>-1.13146645499409</v>
      </c>
      <c r="Q859" s="343" t="n">
        <v>-1.20961810379039</v>
      </c>
      <c r="R859" s="343" t="n">
        <v>-1.27160196070602</v>
      </c>
      <c r="S859" s="343" t="n">
        <v>-1.35089208727184</v>
      </c>
      <c r="T859" s="343" t="n">
        <v>-1.42211232317379</v>
      </c>
      <c r="U859" s="343" t="n">
        <v>-1.47377850624465</v>
      </c>
      <c r="V859" s="343" t="n">
        <v>-1.5360809021722</v>
      </c>
      <c r="W859" s="343" t="n">
        <v>-1.59369717120098</v>
      </c>
      <c r="X859" s="343" t="n">
        <v>-1.67054442828134</v>
      </c>
      <c r="Y859" s="343" t="n">
        <v>-1.72281492458603</v>
      </c>
      <c r="Z859" s="343" t="n">
        <v>-1.78394029468652</v>
      </c>
      <c r="AA859" s="343" t="n">
        <v>-1.83457485454709</v>
      </c>
      <c r="AB859" s="343" t="n">
        <v>-1.85804454119916</v>
      </c>
    </row>
    <row r="860" customFormat="false" ht="15" hidden="false" customHeight="false" outlineLevel="0" collapsed="false">
      <c r="A860" s="62" t="s">
        <v>364</v>
      </c>
      <c r="B860" s="62" t="s">
        <v>785</v>
      </c>
      <c r="C860" s="62" t="s">
        <v>786</v>
      </c>
      <c r="D860" s="62" t="s">
        <v>424</v>
      </c>
      <c r="E860" s="343" t="n">
        <v>-1.4340930643031</v>
      </c>
      <c r="F860" s="343" t="n">
        <v>-1.4505675368003</v>
      </c>
      <c r="G860" s="343" t="n">
        <v>-1.45671297488329</v>
      </c>
      <c r="H860" s="343" t="n">
        <v>-1.46832937273295</v>
      </c>
      <c r="I860" s="343" t="n">
        <v>-1.56553465227124</v>
      </c>
      <c r="J860" s="343" t="n">
        <v>-1.72013242682875</v>
      </c>
      <c r="K860" s="343" t="n">
        <v>-1.93281944656203</v>
      </c>
      <c r="L860" s="343" t="n">
        <v>-2.23511934299141</v>
      </c>
      <c r="M860" s="343" t="n">
        <v>-2.60495755500037</v>
      </c>
      <c r="N860" s="343" t="n">
        <v>-2.81399058443328</v>
      </c>
      <c r="O860" s="343" t="n">
        <v>-2.95005063061183</v>
      </c>
      <c r="P860" s="343" t="n">
        <v>-3.16501192578067</v>
      </c>
      <c r="Q860" s="343" t="n">
        <v>-3.38362282614623</v>
      </c>
      <c r="R860" s="343" t="n">
        <v>-3.5570081222617</v>
      </c>
      <c r="S860" s="343" t="n">
        <v>-3.77880364706034</v>
      </c>
      <c r="T860" s="343" t="n">
        <v>-3.97802554620871</v>
      </c>
      <c r="U860" s="343" t="n">
        <v>-4.12254957063476</v>
      </c>
      <c r="V860" s="343" t="n">
        <v>-4.29682590489554</v>
      </c>
      <c r="W860" s="343" t="n">
        <v>-4.45799389868819</v>
      </c>
      <c r="X860" s="343" t="n">
        <v>-4.67295606928487</v>
      </c>
      <c r="Y860" s="343" t="n">
        <v>-4.81917051818931</v>
      </c>
      <c r="Z860" s="343" t="n">
        <v>-4.99015439887079</v>
      </c>
      <c r="AA860" s="343" t="n">
        <v>-5.13179269942139</v>
      </c>
      <c r="AB860" s="343" t="n">
        <v>-5.19744364101161</v>
      </c>
    </row>
    <row r="861" customFormat="false" ht="15" hidden="false" customHeight="false" outlineLevel="0" collapsed="false">
      <c r="A861" s="62" t="s">
        <v>364</v>
      </c>
      <c r="B861" s="62" t="s">
        <v>799</v>
      </c>
      <c r="C861" s="62" t="s">
        <v>800</v>
      </c>
      <c r="D861" s="62" t="s">
        <v>424</v>
      </c>
      <c r="E861" s="343" t="n">
        <v>-0.0268601883900214</v>
      </c>
      <c r="F861" s="343" t="n">
        <v>-0.0271687509553917</v>
      </c>
      <c r="G861" s="343" t="n">
        <v>-0.0272838534049866</v>
      </c>
      <c r="H861" s="343" t="n">
        <v>-0.0275014255015416</v>
      </c>
      <c r="I861" s="343" t="n">
        <v>-0.0293220549891906</v>
      </c>
      <c r="J861" s="343" t="n">
        <v>-0.0322176309128568</v>
      </c>
      <c r="K861" s="343" t="n">
        <v>-0.0362012032209233</v>
      </c>
      <c r="L861" s="343" t="n">
        <v>-0.0418632012951718</v>
      </c>
      <c r="M861" s="343" t="n">
        <v>-0.0487901743736007</v>
      </c>
      <c r="N861" s="343" t="n">
        <v>-0.0527053083980675</v>
      </c>
      <c r="O861" s="343" t="n">
        <v>-0.0552536775127922</v>
      </c>
      <c r="P861" s="343" t="n">
        <v>-0.0592798464055368</v>
      </c>
      <c r="Q861" s="343" t="n">
        <v>-0.0633743714500358</v>
      </c>
      <c r="R861" s="343" t="n">
        <v>-0.0666218327436194</v>
      </c>
      <c r="S861" s="343" t="n">
        <v>-0.0707760049716612</v>
      </c>
      <c r="T861" s="343" t="n">
        <v>-0.0745073790893816</v>
      </c>
      <c r="U861" s="343" t="n">
        <v>-0.077214276305187</v>
      </c>
      <c r="V861" s="343" t="n">
        <v>-0.080478426510419</v>
      </c>
      <c r="W861" s="343" t="n">
        <v>-0.0834970609236718</v>
      </c>
      <c r="X861" s="343" t="n">
        <v>-0.0875232462129512</v>
      </c>
      <c r="Y861" s="343" t="n">
        <v>-0.0902618046375574</v>
      </c>
      <c r="Z861" s="343" t="n">
        <v>-0.0934642880475118</v>
      </c>
      <c r="AA861" s="343" t="n">
        <v>-0.0961171364091209</v>
      </c>
      <c r="AB861" s="343" t="n">
        <v>-0.09734676139162</v>
      </c>
    </row>
    <row r="862" customFormat="false" ht="15" hidden="false" customHeight="false" outlineLevel="0" collapsed="false">
      <c r="A862" s="62" t="s">
        <v>364</v>
      </c>
      <c r="B862" s="62" t="s">
        <v>801</v>
      </c>
      <c r="C862" s="62" t="s">
        <v>802</v>
      </c>
      <c r="D862" s="62" t="s">
        <v>427</v>
      </c>
      <c r="E862" s="343" t="n">
        <v>-0.800491936722227</v>
      </c>
      <c r="F862" s="343" t="n">
        <v>-0.809687771165629</v>
      </c>
      <c r="G862" s="343" t="n">
        <v>-0.813118074090531</v>
      </c>
      <c r="H862" s="343" t="n">
        <v>-0.819602194991661</v>
      </c>
      <c r="I862" s="343" t="n">
        <v>-0.873860906935883</v>
      </c>
      <c r="J862" s="343" t="n">
        <v>-0.960155356751541</v>
      </c>
      <c r="K862" s="343" t="n">
        <v>-1.07887446123637</v>
      </c>
      <c r="L862" s="343" t="n">
        <v>-1.24761429799256</v>
      </c>
      <c r="M862" s="343" t="n">
        <v>-1.45405313656877</v>
      </c>
      <c r="N862" s="343" t="n">
        <v>-1.5707326315993</v>
      </c>
      <c r="O862" s="343" t="n">
        <v>-1.6466795646032</v>
      </c>
      <c r="P862" s="343" t="n">
        <v>-1.76666813980326</v>
      </c>
      <c r="Q862" s="343" t="n">
        <v>-1.8886938767503</v>
      </c>
      <c r="R862" s="343" t="n">
        <v>-1.98547527465356</v>
      </c>
      <c r="S862" s="343" t="n">
        <v>-2.10927862718471</v>
      </c>
      <c r="T862" s="343" t="n">
        <v>-2.22048167798828</v>
      </c>
      <c r="U862" s="343" t="n">
        <v>-2.30115309262337</v>
      </c>
      <c r="V862" s="343" t="n">
        <v>-2.39843185633112</v>
      </c>
      <c r="W862" s="343" t="n">
        <v>-2.48839371633873</v>
      </c>
      <c r="X862" s="343" t="n">
        <v>-2.60838278019113</v>
      </c>
      <c r="Y862" s="343" t="n">
        <v>-2.68999776759585</v>
      </c>
      <c r="Z862" s="343" t="n">
        <v>-2.78543872690452</v>
      </c>
      <c r="AA862" s="343" t="n">
        <v>-2.86449936832592</v>
      </c>
      <c r="AB862" s="343" t="n">
        <v>-2.9011448627428</v>
      </c>
    </row>
    <row r="863" customFormat="false" ht="15" hidden="false" customHeight="false" outlineLevel="0" collapsed="false">
      <c r="A863" s="62" t="s">
        <v>364</v>
      </c>
      <c r="B863" s="62" t="s">
        <v>1191</v>
      </c>
      <c r="C863" s="62" t="s">
        <v>1192</v>
      </c>
      <c r="D863" s="62" t="s">
        <v>427</v>
      </c>
      <c r="E863" s="343" t="n">
        <v>-0.107100297202505</v>
      </c>
      <c r="F863" s="343" t="n">
        <v>-0.108330636393611</v>
      </c>
      <c r="G863" s="343" t="n">
        <v>-0.108789587253573</v>
      </c>
      <c r="H863" s="343" t="n">
        <v>-0.109657117885364</v>
      </c>
      <c r="I863" s="343" t="n">
        <v>-0.116916559122019</v>
      </c>
      <c r="J863" s="343" t="n">
        <v>-0.128462161017808</v>
      </c>
      <c r="K863" s="343" t="n">
        <v>-0.14434595795648</v>
      </c>
      <c r="L863" s="343" t="n">
        <v>-0.166922183696479</v>
      </c>
      <c r="M863" s="343" t="n">
        <v>-0.194542275731615</v>
      </c>
      <c r="N863" s="343" t="n">
        <v>-0.210153186999974</v>
      </c>
      <c r="O863" s="343" t="n">
        <v>-0.220314362551152</v>
      </c>
      <c r="P863" s="343" t="n">
        <v>-0.236368005911324</v>
      </c>
      <c r="Q863" s="343" t="n">
        <v>-0.252694207455459</v>
      </c>
      <c r="R863" s="343" t="n">
        <v>-0.265642890638398</v>
      </c>
      <c r="S863" s="343" t="n">
        <v>-0.282206924880948</v>
      </c>
      <c r="T863" s="343" t="n">
        <v>-0.297085125702878</v>
      </c>
      <c r="U863" s="343" t="n">
        <v>-0.307878404294218</v>
      </c>
      <c r="V863" s="343" t="n">
        <v>-0.320893631589639</v>
      </c>
      <c r="W863" s="343" t="n">
        <v>-0.332929907661522</v>
      </c>
      <c r="X863" s="343" t="n">
        <v>-0.348983616400005</v>
      </c>
      <c r="Y863" s="343" t="n">
        <v>-0.359903138516637</v>
      </c>
      <c r="Z863" s="343" t="n">
        <v>-0.372672480265545</v>
      </c>
      <c r="AA863" s="343" t="n">
        <v>-0.383250248516309</v>
      </c>
      <c r="AB863" s="343" t="n">
        <v>-0.388153162790812</v>
      </c>
    </row>
    <row r="864" customFormat="false" ht="15" hidden="false" customHeight="false" outlineLevel="0" collapsed="false">
      <c r="A864" s="62" t="s">
        <v>364</v>
      </c>
      <c r="B864" s="62" t="s">
        <v>1194</v>
      </c>
      <c r="C864" s="62" t="s">
        <v>1195</v>
      </c>
      <c r="D864" s="62" t="s">
        <v>427</v>
      </c>
      <c r="E864" s="343" t="n">
        <v>-0.252160154075836</v>
      </c>
      <c r="F864" s="343" t="n">
        <v>-0.255056901592868</v>
      </c>
      <c r="G864" s="343" t="n">
        <v>-0.256137469271803</v>
      </c>
      <c r="H864" s="343" t="n">
        <v>-0.25818000942801</v>
      </c>
      <c r="I864" s="343" t="n">
        <v>-0.275271855749204</v>
      </c>
      <c r="J864" s="343" t="n">
        <v>-0.302455167364442</v>
      </c>
      <c r="K864" s="343" t="n">
        <v>-0.339852455588506</v>
      </c>
      <c r="L864" s="343" t="n">
        <v>-0.393006599038594</v>
      </c>
      <c r="M864" s="343" t="n">
        <v>-0.458036172672735</v>
      </c>
      <c r="N864" s="343" t="n">
        <v>-0.494790970684645</v>
      </c>
      <c r="O864" s="343" t="n">
        <v>-0.518714747364105</v>
      </c>
      <c r="P864" s="343" t="n">
        <v>-0.556511927100453</v>
      </c>
      <c r="Q864" s="343" t="n">
        <v>-0.594950826005264</v>
      </c>
      <c r="R864" s="343" t="n">
        <v>-0.625437594312875</v>
      </c>
      <c r="S864" s="343" t="n">
        <v>-0.664436453660776</v>
      </c>
      <c r="T864" s="343" t="n">
        <v>-0.699466136207177</v>
      </c>
      <c r="U864" s="343" t="n">
        <v>-0.724878155255357</v>
      </c>
      <c r="V864" s="343" t="n">
        <v>-0.755521597018549</v>
      </c>
      <c r="W864" s="343" t="n">
        <v>-0.783860166640317</v>
      </c>
      <c r="X864" s="343" t="n">
        <v>-0.821657500305324</v>
      </c>
      <c r="Y864" s="343" t="n">
        <v>-0.847366750898328</v>
      </c>
      <c r="Z864" s="343" t="n">
        <v>-0.877431272351179</v>
      </c>
      <c r="AA864" s="343" t="n">
        <v>-0.902335887385513</v>
      </c>
      <c r="AB864" s="343" t="n">
        <v>-0.913879455901871</v>
      </c>
    </row>
    <row r="865" customFormat="false" ht="15" hidden="false" customHeight="false" outlineLevel="0" collapsed="false">
      <c r="A865" s="62" t="s">
        <v>364</v>
      </c>
      <c r="B865" s="62" t="s">
        <v>805</v>
      </c>
      <c r="C865" s="62" t="s">
        <v>806</v>
      </c>
      <c r="D865" s="62" t="s">
        <v>424</v>
      </c>
      <c r="E865" s="343" t="n">
        <v>-0.424281127515165</v>
      </c>
      <c r="F865" s="343" t="n">
        <v>-0.429155154131929</v>
      </c>
      <c r="G865" s="343" t="n">
        <v>-0.430973302105606</v>
      </c>
      <c r="H865" s="343" t="n">
        <v>-0.4344100514352</v>
      </c>
      <c r="I865" s="343" t="n">
        <v>-0.463168551583845</v>
      </c>
      <c r="J865" s="343" t="n">
        <v>-0.508906809255756</v>
      </c>
      <c r="K865" s="343" t="n">
        <v>-0.571830960265528</v>
      </c>
      <c r="L865" s="343" t="n">
        <v>-0.661267374189687</v>
      </c>
      <c r="M865" s="343" t="n">
        <v>-0.770685219861791</v>
      </c>
      <c r="N865" s="343" t="n">
        <v>-0.832528325880021</v>
      </c>
      <c r="O865" s="343" t="n">
        <v>-0.872782135928573</v>
      </c>
      <c r="P865" s="343" t="n">
        <v>-0.936379138770697</v>
      </c>
      <c r="Q865" s="343" t="n">
        <v>-1.0010558892571</v>
      </c>
      <c r="R865" s="343" t="n">
        <v>-1.05235249668206</v>
      </c>
      <c r="S865" s="343" t="n">
        <v>-1.11797142873172</v>
      </c>
      <c r="T865" s="343" t="n">
        <v>-1.17691187973896</v>
      </c>
      <c r="U865" s="343" t="n">
        <v>-1.2196697854585</v>
      </c>
      <c r="V865" s="343" t="n">
        <v>-1.27123000943552</v>
      </c>
      <c r="W865" s="343" t="n">
        <v>-1.31891208797548</v>
      </c>
      <c r="X865" s="343" t="n">
        <v>-1.3825093498158</v>
      </c>
      <c r="Y865" s="343" t="n">
        <v>-1.4257673731508</v>
      </c>
      <c r="Z865" s="343" t="n">
        <v>-1.47635351395869</v>
      </c>
      <c r="AA865" s="343" t="n">
        <v>-1.51825766882338</v>
      </c>
      <c r="AB865" s="343" t="n">
        <v>-1.53768071479834</v>
      </c>
    </row>
    <row r="866" customFormat="false" ht="15" hidden="false" customHeight="false" outlineLevel="0" collapsed="false">
      <c r="A866" s="62" t="s">
        <v>364</v>
      </c>
      <c r="B866" s="62" t="s">
        <v>807</v>
      </c>
      <c r="C866" s="62" t="s">
        <v>808</v>
      </c>
      <c r="D866" s="62" t="s">
        <v>424</v>
      </c>
      <c r="E866" s="343" t="n">
        <v>-0.987527974187967</v>
      </c>
      <c r="F866" s="343" t="n">
        <v>-0.998872427944797</v>
      </c>
      <c r="G866" s="343" t="n">
        <v>-1.00310422584666</v>
      </c>
      <c r="H866" s="343" t="n">
        <v>-1.01110337047778</v>
      </c>
      <c r="I866" s="343" t="n">
        <v>-1.07803970478706</v>
      </c>
      <c r="J866" s="343" t="n">
        <v>-1.18449697100146</v>
      </c>
      <c r="K866" s="343" t="n">
        <v>-1.33095495686122</v>
      </c>
      <c r="L866" s="343" t="n">
        <v>-1.53912108760199</v>
      </c>
      <c r="M866" s="343" t="n">
        <v>-1.79379464357514</v>
      </c>
      <c r="N866" s="343" t="n">
        <v>-1.9377364624379</v>
      </c>
      <c r="O866" s="343" t="n">
        <v>-2.03142850036427</v>
      </c>
      <c r="P866" s="343" t="n">
        <v>-2.17945257051069</v>
      </c>
      <c r="Q866" s="343" t="n">
        <v>-2.32998978803661</v>
      </c>
      <c r="R866" s="343" t="n">
        <v>-2.44938429212348</v>
      </c>
      <c r="S866" s="343" t="n">
        <v>-2.60211446754958</v>
      </c>
      <c r="T866" s="343" t="n">
        <v>-2.73930026349056</v>
      </c>
      <c r="U866" s="343" t="n">
        <v>-2.83882066465247</v>
      </c>
      <c r="V866" s="343" t="n">
        <v>-2.9588287447453</v>
      </c>
      <c r="W866" s="343" t="n">
        <v>-3.06981031656633</v>
      </c>
      <c r="X866" s="343" t="n">
        <v>-3.21783498953938</v>
      </c>
      <c r="Y866" s="343" t="n">
        <v>-3.31851943054097</v>
      </c>
      <c r="Z866" s="343" t="n">
        <v>-3.43626030071959</v>
      </c>
      <c r="AA866" s="343" t="n">
        <v>-3.53379356930013</v>
      </c>
      <c r="AB866" s="343" t="n">
        <v>-3.57900133368161</v>
      </c>
    </row>
    <row r="867" customFormat="false" ht="15" hidden="false" customHeight="false" outlineLevel="0" collapsed="false">
      <c r="A867" s="62" t="s">
        <v>364</v>
      </c>
      <c r="B867" s="62" t="s">
        <v>809</v>
      </c>
      <c r="C867" s="62" t="s">
        <v>810</v>
      </c>
      <c r="D867" s="62" t="s">
        <v>424</v>
      </c>
      <c r="E867" s="343" t="n">
        <v>-0.45742389675545</v>
      </c>
      <c r="F867" s="343" t="n">
        <v>-0.462678658523873</v>
      </c>
      <c r="G867" s="343" t="n">
        <v>-0.464638831336338</v>
      </c>
      <c r="H867" s="343" t="n">
        <v>-0.468344042736434</v>
      </c>
      <c r="I867" s="343" t="n">
        <v>-0.499349016443084</v>
      </c>
      <c r="J867" s="343" t="n">
        <v>-0.548660123391489</v>
      </c>
      <c r="K867" s="343" t="n">
        <v>-0.616499601719192</v>
      </c>
      <c r="L867" s="343" t="n">
        <v>-0.712922351438504</v>
      </c>
      <c r="M867" s="343" t="n">
        <v>-0.830887384752721</v>
      </c>
      <c r="N867" s="343" t="n">
        <v>-0.897561372134609</v>
      </c>
      <c r="O867" s="343" t="n">
        <v>-0.940959613200621</v>
      </c>
      <c r="P867" s="343" t="n">
        <v>-1.00952450325921</v>
      </c>
      <c r="Q867" s="343" t="n">
        <v>-1.07925348557392</v>
      </c>
      <c r="R867" s="343" t="n">
        <v>-1.1345571334078</v>
      </c>
      <c r="S867" s="343" t="n">
        <v>-1.20530189590731</v>
      </c>
      <c r="T867" s="343" t="n">
        <v>-1.26884648704704</v>
      </c>
      <c r="U867" s="343" t="n">
        <v>-1.31494443150637</v>
      </c>
      <c r="V867" s="343" t="n">
        <v>-1.3705322883297</v>
      </c>
      <c r="W867" s="343" t="n">
        <v>-1.42193905793759</v>
      </c>
      <c r="X867" s="343" t="n">
        <v>-1.49050422722604</v>
      </c>
      <c r="Y867" s="343" t="n">
        <v>-1.53714135604608</v>
      </c>
      <c r="Z867" s="343" t="n">
        <v>-1.5916790390811</v>
      </c>
      <c r="AA867" s="343" t="n">
        <v>-1.63685654183903</v>
      </c>
      <c r="AB867" s="343" t="n">
        <v>-1.65779682129185</v>
      </c>
    </row>
    <row r="868" customFormat="false" ht="15" hidden="false" customHeight="false" outlineLevel="0" collapsed="false">
      <c r="A868" s="62" t="s">
        <v>364</v>
      </c>
      <c r="B868" s="62" t="s">
        <v>841</v>
      </c>
      <c r="C868" s="62" t="s">
        <v>842</v>
      </c>
      <c r="D868" s="62" t="s">
        <v>427</v>
      </c>
      <c r="E868" s="343" t="n">
        <v>-0.865503575496946</v>
      </c>
      <c r="F868" s="343" t="n">
        <v>-0.875446246029059</v>
      </c>
      <c r="G868" s="343" t="n">
        <v>-0.879155139661015</v>
      </c>
      <c r="H868" s="343" t="n">
        <v>-0.88616586589876</v>
      </c>
      <c r="I868" s="343" t="n">
        <v>-0.944831177859146</v>
      </c>
      <c r="J868" s="343" t="n">
        <v>-1.03813399758125</v>
      </c>
      <c r="K868" s="343" t="n">
        <v>-1.16649482758805</v>
      </c>
      <c r="L868" s="343" t="n">
        <v>-1.34893880402492</v>
      </c>
      <c r="M868" s="343" t="n">
        <v>-1.57214349193316</v>
      </c>
      <c r="N868" s="343" t="n">
        <v>-1.69829906640354</v>
      </c>
      <c r="O868" s="343" t="n">
        <v>-1.7804139997932</v>
      </c>
      <c r="P868" s="343" t="n">
        <v>-1.91014740008162</v>
      </c>
      <c r="Q868" s="343" t="n">
        <v>-2.04208340940954</v>
      </c>
      <c r="R868" s="343" t="n">
        <v>-2.14672487059634</v>
      </c>
      <c r="S868" s="343" t="n">
        <v>-2.28058286386105</v>
      </c>
      <c r="T868" s="343" t="n">
        <v>-2.40081722683385</v>
      </c>
      <c r="U868" s="343" t="n">
        <v>-2.48804033877795</v>
      </c>
      <c r="V868" s="343" t="n">
        <v>-2.59321955913803</v>
      </c>
      <c r="W868" s="343" t="n">
        <v>-2.69048763633287</v>
      </c>
      <c r="X868" s="343" t="n">
        <v>-2.82022156495934</v>
      </c>
      <c r="Y868" s="343" t="n">
        <v>-2.90846488156558</v>
      </c>
      <c r="Z868" s="343" t="n">
        <v>-3.0116570409629</v>
      </c>
      <c r="AA868" s="343" t="n">
        <v>-3.09713856137833</v>
      </c>
      <c r="AB868" s="343" t="n">
        <v>-3.13676020525588</v>
      </c>
    </row>
    <row r="869" customFormat="false" ht="15" hidden="false" customHeight="false" outlineLevel="0" collapsed="false">
      <c r="A869" s="62" t="s">
        <v>364</v>
      </c>
      <c r="B869" s="62" t="s">
        <v>851</v>
      </c>
      <c r="C869" s="62" t="s">
        <v>852</v>
      </c>
      <c r="D869" s="62" t="s">
        <v>424</v>
      </c>
      <c r="E869" s="343" t="n">
        <v>-1.23320705171313</v>
      </c>
      <c r="F869" s="343" t="n">
        <v>-1.24737380013589</v>
      </c>
      <c r="G869" s="343" t="n">
        <v>-1.25265839272507</v>
      </c>
      <c r="H869" s="343" t="n">
        <v>-1.2626475796895</v>
      </c>
      <c r="I869" s="343" t="n">
        <v>-1.34623646187171</v>
      </c>
      <c r="J869" s="343" t="n">
        <v>-1.47917836816014</v>
      </c>
      <c r="K869" s="343" t="n">
        <v>-1.66207244879667</v>
      </c>
      <c r="L869" s="343" t="n">
        <v>-1.92202654333099</v>
      </c>
      <c r="M869" s="343" t="n">
        <v>-2.24005826832511</v>
      </c>
      <c r="N869" s="343" t="n">
        <v>-2.41981020517929</v>
      </c>
      <c r="O869" s="343" t="n">
        <v>-2.53681112553821</v>
      </c>
      <c r="P869" s="343" t="n">
        <v>-2.7216609038728</v>
      </c>
      <c r="Q869" s="343" t="n">
        <v>-2.90964905514607</v>
      </c>
      <c r="R869" s="343" t="n">
        <v>-3.05874674981826</v>
      </c>
      <c r="S869" s="343" t="n">
        <v>-3.24947342720654</v>
      </c>
      <c r="T869" s="343" t="n">
        <v>-3.42078856497609</v>
      </c>
      <c r="U869" s="343" t="n">
        <v>-3.5450678398018</v>
      </c>
      <c r="V869" s="343" t="n">
        <v>-3.69493175707941</v>
      </c>
      <c r="W869" s="343" t="n">
        <v>-3.83352353428191</v>
      </c>
      <c r="X869" s="343" t="n">
        <v>-4.01837406541548</v>
      </c>
      <c r="Y869" s="343" t="n">
        <v>-4.1441069721142</v>
      </c>
      <c r="Z869" s="343" t="n">
        <v>-4.29113963870627</v>
      </c>
      <c r="AA869" s="343" t="n">
        <v>-4.41293741834796</v>
      </c>
      <c r="AB869" s="343" t="n">
        <v>-4.46939205587179</v>
      </c>
    </row>
    <row r="870" customFormat="false" ht="15" hidden="false" customHeight="false" outlineLevel="0" collapsed="false">
      <c r="A870" s="62" t="s">
        <v>364</v>
      </c>
      <c r="B870" s="62" t="s">
        <v>843</v>
      </c>
      <c r="C870" s="62" t="s">
        <v>844</v>
      </c>
      <c r="D870" s="62" t="s">
        <v>424</v>
      </c>
      <c r="E870" s="343" t="n">
        <v>-1.01707139100873</v>
      </c>
      <c r="F870" s="343" t="n">
        <v>-1.02875523153201</v>
      </c>
      <c r="G870" s="343" t="n">
        <v>-1.03311363017085</v>
      </c>
      <c r="H870" s="343" t="n">
        <v>-1.04135208150539</v>
      </c>
      <c r="I870" s="343" t="n">
        <v>-1.11029091911245</v>
      </c>
      <c r="J870" s="343" t="n">
        <v>-1.21993301803193</v>
      </c>
      <c r="K870" s="343" t="n">
        <v>-1.37077251959157</v>
      </c>
      <c r="L870" s="343" t="n">
        <v>-1.58516626000942</v>
      </c>
      <c r="M870" s="343" t="n">
        <v>-1.84745876675055</v>
      </c>
      <c r="N870" s="343" t="n">
        <v>-1.99570682631104</v>
      </c>
      <c r="O870" s="343" t="n">
        <v>-2.09220180552271</v>
      </c>
      <c r="P870" s="343" t="n">
        <v>-2.24465424318697</v>
      </c>
      <c r="Q870" s="343" t="n">
        <v>-2.39969501289638</v>
      </c>
      <c r="R870" s="343" t="n">
        <v>-2.52266138703912</v>
      </c>
      <c r="S870" s="343" t="n">
        <v>-2.67996072035407</v>
      </c>
      <c r="T870" s="343" t="n">
        <v>-2.82125064018553</v>
      </c>
      <c r="U870" s="343" t="n">
        <v>-2.92374834707501</v>
      </c>
      <c r="V870" s="343" t="n">
        <v>-3.04734665329278</v>
      </c>
      <c r="W870" s="343" t="n">
        <v>-3.16164840937333</v>
      </c>
      <c r="X870" s="343" t="n">
        <v>-3.3141014678987</v>
      </c>
      <c r="Y870" s="343" t="n">
        <v>-3.41779803866838</v>
      </c>
      <c r="Z870" s="343" t="n">
        <v>-3.53906130790348</v>
      </c>
      <c r="AA870" s="343" t="n">
        <v>-3.63951243408692</v>
      </c>
      <c r="AB870" s="343" t="n">
        <v>-3.68607265820783</v>
      </c>
    </row>
    <row r="871" customFormat="false" ht="15" hidden="false" customHeight="false" outlineLevel="0" collapsed="false">
      <c r="A871" s="62" t="s">
        <v>364</v>
      </c>
      <c r="B871" s="62" t="s">
        <v>873</v>
      </c>
      <c r="C871" s="62" t="s">
        <v>874</v>
      </c>
      <c r="D871" s="62" t="s">
        <v>424</v>
      </c>
      <c r="E871" s="343" t="n">
        <v>-0.390465609537225</v>
      </c>
      <c r="F871" s="343" t="n">
        <v>-0.394951172647141</v>
      </c>
      <c r="G871" s="343" t="n">
        <v>-0.396624412889827</v>
      </c>
      <c r="H871" s="343" t="n">
        <v>-0.399787250769668</v>
      </c>
      <c r="I871" s="343" t="n">
        <v>-0.426253677300779</v>
      </c>
      <c r="J871" s="343" t="n">
        <v>-0.46834656218969</v>
      </c>
      <c r="K871" s="343" t="n">
        <v>-0.526255612074934</v>
      </c>
      <c r="L871" s="343" t="n">
        <v>-0.608563878017006</v>
      </c>
      <c r="M871" s="343" t="n">
        <v>-0.709261040897721</v>
      </c>
      <c r="N871" s="343" t="n">
        <v>-0.7661752058725</v>
      </c>
      <c r="O871" s="343" t="n">
        <v>-0.803220757648172</v>
      </c>
      <c r="P871" s="343" t="n">
        <v>-0.861749032579758</v>
      </c>
      <c r="Q871" s="343" t="n">
        <v>-0.921270998474071</v>
      </c>
      <c r="R871" s="343" t="n">
        <v>-0.968479228551815</v>
      </c>
      <c r="S871" s="343" t="n">
        <v>-1.02886828344569</v>
      </c>
      <c r="T871" s="343" t="n">
        <v>-1.08311113714915</v>
      </c>
      <c r="U871" s="343" t="n">
        <v>-1.12246120632873</v>
      </c>
      <c r="V871" s="343" t="n">
        <v>-1.16991204252542</v>
      </c>
      <c r="W871" s="343" t="n">
        <v>-1.21379382432925</v>
      </c>
      <c r="X871" s="343" t="n">
        <v>-1.27232233761668</v>
      </c>
      <c r="Y871" s="343" t="n">
        <v>-1.31213266466988</v>
      </c>
      <c r="Z871" s="343" t="n">
        <v>-1.35868705284257</v>
      </c>
      <c r="AA871" s="343" t="n">
        <v>-1.39725141573849</v>
      </c>
      <c r="AB871" s="343" t="n">
        <v>-1.41512643066102</v>
      </c>
    </row>
    <row r="872" customFormat="false" ht="15" hidden="false" customHeight="false" outlineLevel="0" collapsed="false">
      <c r="A872" s="62" t="s">
        <v>364</v>
      </c>
      <c r="B872" s="62" t="s">
        <v>895</v>
      </c>
      <c r="C872" s="62" t="s">
        <v>896</v>
      </c>
      <c r="D872" s="62" t="s">
        <v>424</v>
      </c>
      <c r="E872" s="343" t="n">
        <v>-1.25145128609255</v>
      </c>
      <c r="F872" s="343" t="n">
        <v>-1.26582761933585</v>
      </c>
      <c r="G872" s="343" t="n">
        <v>-1.2711903929131</v>
      </c>
      <c r="H872" s="343" t="n">
        <v>-1.28132736128048</v>
      </c>
      <c r="I872" s="343" t="n">
        <v>-1.36615286885819</v>
      </c>
      <c r="J872" s="343" t="n">
        <v>-1.50106153595439</v>
      </c>
      <c r="K872" s="343" t="n">
        <v>-1.68666137672187</v>
      </c>
      <c r="L872" s="343" t="n">
        <v>-1.95046126780916</v>
      </c>
      <c r="M872" s="343" t="n">
        <v>-2.27319799779237</v>
      </c>
      <c r="N872" s="343" t="n">
        <v>-2.45560920947113</v>
      </c>
      <c r="O872" s="343" t="n">
        <v>-2.57434105750409</v>
      </c>
      <c r="P872" s="343" t="n">
        <v>-2.7619255288298</v>
      </c>
      <c r="Q872" s="343" t="n">
        <v>-2.95269480261419</v>
      </c>
      <c r="R872" s="343" t="n">
        <v>-3.10399826904486</v>
      </c>
      <c r="S872" s="343" t="n">
        <v>-3.29754658307546</v>
      </c>
      <c r="T872" s="343" t="n">
        <v>-3.471396180506</v>
      </c>
      <c r="U872" s="343" t="n">
        <v>-3.59751405998068</v>
      </c>
      <c r="V872" s="343" t="n">
        <v>-3.74959508461916</v>
      </c>
      <c r="W872" s="343" t="n">
        <v>-3.89023720759517</v>
      </c>
      <c r="X872" s="343" t="n">
        <v>-4.07782244285687</v>
      </c>
      <c r="Y872" s="343" t="n">
        <v>-4.20541545943401</v>
      </c>
      <c r="Z872" s="343" t="n">
        <v>-4.35462334747572</v>
      </c>
      <c r="AA872" s="343" t="n">
        <v>-4.47822302018604</v>
      </c>
      <c r="AB872" s="343" t="n">
        <v>-4.53551285536574</v>
      </c>
    </row>
    <row r="873" customFormat="false" ht="15" hidden="false" customHeight="false" outlineLevel="0" collapsed="false">
      <c r="A873" s="62" t="s">
        <v>364</v>
      </c>
      <c r="B873" s="62" t="s">
        <v>897</v>
      </c>
      <c r="C873" s="62" t="s">
        <v>898</v>
      </c>
      <c r="D873" s="62" t="s">
        <v>424</v>
      </c>
      <c r="E873" s="343" t="n">
        <v>-0.186431152076438</v>
      </c>
      <c r="F873" s="343" t="n">
        <v>-0.188572822630432</v>
      </c>
      <c r="G873" s="343" t="n">
        <v>-0.189371725526168</v>
      </c>
      <c r="H873" s="343" t="n">
        <v>-0.190881849581571</v>
      </c>
      <c r="I873" s="343" t="n">
        <v>-0.203518471780871</v>
      </c>
      <c r="J873" s="343" t="n">
        <v>-0.223616080462366</v>
      </c>
      <c r="K873" s="343" t="n">
        <v>-0.251265252686659</v>
      </c>
      <c r="L873" s="343" t="n">
        <v>-0.290564039750597</v>
      </c>
      <c r="M873" s="343" t="n">
        <v>-0.338642763274879</v>
      </c>
      <c r="N873" s="343" t="n">
        <v>-0.3658169191712</v>
      </c>
      <c r="O873" s="343" t="n">
        <v>-0.383504635395508</v>
      </c>
      <c r="P873" s="343" t="n">
        <v>-0.411449461925747</v>
      </c>
      <c r="Q873" s="343" t="n">
        <v>-0.439868734723378</v>
      </c>
      <c r="R873" s="343" t="n">
        <v>-0.462408708810505</v>
      </c>
      <c r="S873" s="343" t="n">
        <v>-0.491241980683069</v>
      </c>
      <c r="T873" s="343" t="n">
        <v>-0.51714069611625</v>
      </c>
      <c r="U873" s="343" t="n">
        <v>-0.535928723927797</v>
      </c>
      <c r="V873" s="343" t="n">
        <v>-0.558584532385865</v>
      </c>
      <c r="W873" s="343" t="n">
        <v>-0.579536265232585</v>
      </c>
      <c r="X873" s="343" t="n">
        <v>-0.607481205567867</v>
      </c>
      <c r="Y873" s="343" t="n">
        <v>-0.626488987446181</v>
      </c>
      <c r="Z873" s="343" t="n">
        <v>-0.648716779111458</v>
      </c>
      <c r="AA873" s="343" t="n">
        <v>-0.667129664723333</v>
      </c>
      <c r="AB873" s="343" t="n">
        <v>-0.675664243810441</v>
      </c>
    </row>
    <row r="874" customFormat="false" ht="15" hidden="false" customHeight="false" outlineLevel="0" collapsed="false">
      <c r="A874" s="62" t="s">
        <v>364</v>
      </c>
      <c r="B874" s="62" t="s">
        <v>930</v>
      </c>
      <c r="C874" s="62" t="s">
        <v>931</v>
      </c>
      <c r="D874" s="62" t="s">
        <v>424</v>
      </c>
      <c r="E874" s="343" t="n">
        <v>-0.49820439393773</v>
      </c>
      <c r="F874" s="343" t="n">
        <v>-0.503927631006658</v>
      </c>
      <c r="G874" s="343" t="n">
        <v>-0.506062558182467</v>
      </c>
      <c r="H874" s="343" t="n">
        <v>-0.510098098549049</v>
      </c>
      <c r="I874" s="343" t="n">
        <v>-0.543867244070615</v>
      </c>
      <c r="J874" s="343" t="n">
        <v>-0.597574560907109</v>
      </c>
      <c r="K874" s="343" t="n">
        <v>-0.671462100288058</v>
      </c>
      <c r="L874" s="343" t="n">
        <v>-0.776481181989864</v>
      </c>
      <c r="M874" s="343" t="n">
        <v>-0.904963096347684</v>
      </c>
      <c r="N874" s="343" t="n">
        <v>-0.977581238317569</v>
      </c>
      <c r="O874" s="343" t="n">
        <v>-1.02484854232511</v>
      </c>
      <c r="P874" s="343" t="n">
        <v>-1.09952616572726</v>
      </c>
      <c r="Q874" s="343" t="n">
        <v>-1.17547166315405</v>
      </c>
      <c r="R874" s="343" t="n">
        <v>-1.2357057710506</v>
      </c>
      <c r="S874" s="343" t="n">
        <v>-1.31275760803449</v>
      </c>
      <c r="T874" s="343" t="n">
        <v>-1.38196736017325</v>
      </c>
      <c r="U874" s="343" t="n">
        <v>-1.43217505295894</v>
      </c>
      <c r="V874" s="343" t="n">
        <v>-1.49271870779509</v>
      </c>
      <c r="W874" s="343" t="n">
        <v>-1.54870852091691</v>
      </c>
      <c r="X874" s="343" t="n">
        <v>-1.62338644844297</v>
      </c>
      <c r="Y874" s="343" t="n">
        <v>-1.67418139523869</v>
      </c>
      <c r="Z874" s="343" t="n">
        <v>-1.73358125063749</v>
      </c>
      <c r="AA874" s="343" t="n">
        <v>-1.78278644201639</v>
      </c>
      <c r="AB874" s="343" t="n">
        <v>-1.80559360033864</v>
      </c>
    </row>
    <row r="875" customFormat="false" ht="15" hidden="false" customHeight="false" outlineLevel="0" collapsed="false">
      <c r="A875" s="62" t="s">
        <v>364</v>
      </c>
      <c r="B875" s="62" t="s">
        <v>932</v>
      </c>
      <c r="C875" s="62" t="s">
        <v>933</v>
      </c>
      <c r="D875" s="62" t="s">
        <v>427</v>
      </c>
      <c r="E875" s="343" t="n">
        <v>-0.425908006751533</v>
      </c>
      <c r="F875" s="343" t="n">
        <v>-0.430800722516096</v>
      </c>
      <c r="G875" s="343" t="n">
        <v>-0.432625842063561</v>
      </c>
      <c r="H875" s="343" t="n">
        <v>-0.436075769391803</v>
      </c>
      <c r="I875" s="343" t="n">
        <v>-0.464944542196305</v>
      </c>
      <c r="J875" s="343" t="n">
        <v>-0.510858180333875</v>
      </c>
      <c r="K875" s="343" t="n">
        <v>-0.574023610033896</v>
      </c>
      <c r="L875" s="343" t="n">
        <v>-0.663802962249089</v>
      </c>
      <c r="M875" s="343" t="n">
        <v>-0.773640363752617</v>
      </c>
      <c r="N875" s="343" t="n">
        <v>-0.835720603262226</v>
      </c>
      <c r="O875" s="343" t="n">
        <v>-0.87612876400777</v>
      </c>
      <c r="P875" s="343" t="n">
        <v>-0.939969625548077</v>
      </c>
      <c r="Q875" s="343" t="n">
        <v>-1.00489437495693</v>
      </c>
      <c r="R875" s="343" t="n">
        <v>-1.05638767598928</v>
      </c>
      <c r="S875" s="343" t="n">
        <v>-1.1222582196972</v>
      </c>
      <c r="T875" s="343" t="n">
        <v>-1.18142467414816</v>
      </c>
      <c r="U875" s="343" t="n">
        <v>-1.22434653236169</v>
      </c>
      <c r="V875" s="343" t="n">
        <v>-1.27610446076715</v>
      </c>
      <c r="W875" s="343" t="n">
        <v>-1.32396937323134</v>
      </c>
      <c r="X875" s="343" t="n">
        <v>-1.38781049476295</v>
      </c>
      <c r="Y875" s="343" t="n">
        <v>-1.4312343882614</v>
      </c>
      <c r="Z875" s="343" t="n">
        <v>-1.48201449843722</v>
      </c>
      <c r="AA875" s="343" t="n">
        <v>-1.52407933214207</v>
      </c>
      <c r="AB875" s="343" t="n">
        <v>-1.54357685456237</v>
      </c>
    </row>
    <row r="876" customFormat="false" ht="15" hidden="false" customHeight="false" outlineLevel="0" collapsed="false">
      <c r="A876" s="62" t="s">
        <v>364</v>
      </c>
      <c r="B876" s="62" t="s">
        <v>966</v>
      </c>
      <c r="C876" s="62" t="s">
        <v>967</v>
      </c>
      <c r="D876" s="62" t="s">
        <v>424</v>
      </c>
      <c r="E876" s="343" t="n">
        <v>-1.22470824107251</v>
      </c>
      <c r="F876" s="343" t="n">
        <v>-1.23877735746172</v>
      </c>
      <c r="G876" s="343" t="n">
        <v>-1.24402553057725</v>
      </c>
      <c r="H876" s="343" t="n">
        <v>-1.25394587572931</v>
      </c>
      <c r="I876" s="343" t="n">
        <v>-1.33695869399724</v>
      </c>
      <c r="J876" s="343" t="n">
        <v>-1.46898441343272</v>
      </c>
      <c r="K876" s="343" t="n">
        <v>-1.65061805515393</v>
      </c>
      <c r="L876" s="343" t="n">
        <v>-1.90878064142398</v>
      </c>
      <c r="M876" s="343" t="n">
        <v>-2.22462060842849</v>
      </c>
      <c r="N876" s="343" t="n">
        <v>-2.40313376086971</v>
      </c>
      <c r="O876" s="343" t="n">
        <v>-2.5193283538033</v>
      </c>
      <c r="P876" s="343" t="n">
        <v>-2.70290421527142</v>
      </c>
      <c r="Q876" s="343" t="n">
        <v>-2.88959682116314</v>
      </c>
      <c r="R876" s="343" t="n">
        <v>-3.03766698921503</v>
      </c>
      <c r="S876" s="343" t="n">
        <v>-3.2270792483043</v>
      </c>
      <c r="T876" s="343" t="n">
        <v>-3.39721374498544</v>
      </c>
      <c r="U876" s="343" t="n">
        <v>-3.52063653263665</v>
      </c>
      <c r="V876" s="343" t="n">
        <v>-3.66946764276882</v>
      </c>
      <c r="W876" s="343" t="n">
        <v>-3.8071042962805</v>
      </c>
      <c r="X876" s="343" t="n">
        <v>-3.99068090535958</v>
      </c>
      <c r="Y876" s="343" t="n">
        <v>-4.11554730698615</v>
      </c>
      <c r="Z876" s="343" t="n">
        <v>-4.26156667837396</v>
      </c>
      <c r="AA876" s="343" t="n">
        <v>-4.3825250723957</v>
      </c>
      <c r="AB876" s="343" t="n">
        <v>-4.43859064526617</v>
      </c>
    </row>
    <row r="877" customFormat="false" ht="15" hidden="false" customHeight="false" outlineLevel="0" collapsed="false">
      <c r="A877" s="62" t="s">
        <v>364</v>
      </c>
      <c r="B877" s="62" t="s">
        <v>964</v>
      </c>
      <c r="C877" s="62" t="s">
        <v>965</v>
      </c>
      <c r="D877" s="62" t="s">
        <v>427</v>
      </c>
      <c r="E877" s="343" t="n">
        <v>-0.88715689185703</v>
      </c>
      <c r="F877" s="343" t="n">
        <v>-0.897348309819646</v>
      </c>
      <c r="G877" s="343" t="n">
        <v>-0.901149993186309</v>
      </c>
      <c r="H877" s="343" t="n">
        <v>-0.908336114971153</v>
      </c>
      <c r="I877" s="343" t="n">
        <v>-0.968469125731641</v>
      </c>
      <c r="J877" s="343" t="n">
        <v>-1.06410621134233</v>
      </c>
      <c r="K877" s="343" t="n">
        <v>-1.19567839453018</v>
      </c>
      <c r="L877" s="343" t="n">
        <v>-1.3826867855479</v>
      </c>
      <c r="M877" s="343" t="n">
        <v>-1.6114756464823</v>
      </c>
      <c r="N877" s="343" t="n">
        <v>-1.74078740267385</v>
      </c>
      <c r="O877" s="343" t="n">
        <v>-1.8249567014999</v>
      </c>
      <c r="P877" s="343" t="n">
        <v>-1.95793579416724</v>
      </c>
      <c r="Q877" s="343" t="n">
        <v>-2.09317260112343</v>
      </c>
      <c r="R877" s="343" t="n">
        <v>-2.20043200026867</v>
      </c>
      <c r="S877" s="343" t="n">
        <v>-2.33763887568424</v>
      </c>
      <c r="T877" s="343" t="n">
        <v>-2.46088128249708</v>
      </c>
      <c r="U877" s="343" t="n">
        <v>-2.5502865571616</v>
      </c>
      <c r="V877" s="343" t="n">
        <v>-2.65809716923101</v>
      </c>
      <c r="W877" s="343" t="n">
        <v>-2.75779871580352</v>
      </c>
      <c r="X877" s="343" t="n">
        <v>-2.89077835002696</v>
      </c>
      <c r="Y877" s="343" t="n">
        <v>-2.9812293530082</v>
      </c>
      <c r="Z877" s="343" t="n">
        <v>-3.08700319148411</v>
      </c>
      <c r="AA877" s="343" t="n">
        <v>-3.17462330318547</v>
      </c>
      <c r="AB877" s="343" t="n">
        <v>-3.2152362081206</v>
      </c>
    </row>
    <row r="878" customFormat="false" ht="15" hidden="false" customHeight="false" outlineLevel="0" collapsed="false">
      <c r="A878" s="62" t="s">
        <v>364</v>
      </c>
      <c r="B878" s="62" t="s">
        <v>981</v>
      </c>
      <c r="C878" s="62" t="s">
        <v>982</v>
      </c>
      <c r="D878" s="62" t="s">
        <v>424</v>
      </c>
      <c r="E878" s="343" t="n">
        <v>-0.0286279605780002</v>
      </c>
      <c r="F878" s="343" t="n">
        <v>-0.0289568308312166</v>
      </c>
      <c r="G878" s="343" t="n">
        <v>-0.0290795086152138</v>
      </c>
      <c r="H878" s="343" t="n">
        <v>-0.0293113999672999</v>
      </c>
      <c r="I878" s="343" t="n">
        <v>-0.0312518520759277</v>
      </c>
      <c r="J878" s="343" t="n">
        <v>-0.0343379969751987</v>
      </c>
      <c r="K878" s="343" t="n">
        <v>-0.0385837434807336</v>
      </c>
      <c r="L878" s="343" t="n">
        <v>-0.044618379400209</v>
      </c>
      <c r="M878" s="343" t="n">
        <v>-0.052001243188603</v>
      </c>
      <c r="N878" s="343" t="n">
        <v>-0.0561740472241719</v>
      </c>
      <c r="O878" s="343" t="n">
        <v>-0.0588901343005245</v>
      </c>
      <c r="P878" s="343" t="n">
        <v>-0.0631812808356204</v>
      </c>
      <c r="Q878" s="343" t="n">
        <v>-0.0675452823034245</v>
      </c>
      <c r="R878" s="343" t="n">
        <v>-0.0710064715006616</v>
      </c>
      <c r="S878" s="343" t="n">
        <v>-0.0754340457623069</v>
      </c>
      <c r="T878" s="343" t="n">
        <v>-0.0794109959457075</v>
      </c>
      <c r="U878" s="343" t="n">
        <v>-0.0822960444664976</v>
      </c>
      <c r="V878" s="343" t="n">
        <v>-0.0857750209367732</v>
      </c>
      <c r="W878" s="343" t="n">
        <v>-0.0889923232775899</v>
      </c>
      <c r="X878" s="343" t="n">
        <v>-0.0932834872883396</v>
      </c>
      <c r="Y878" s="343" t="n">
        <v>-0.096202280763716</v>
      </c>
      <c r="Z878" s="343" t="n">
        <v>-0.0996155319100086</v>
      </c>
      <c r="AA878" s="343" t="n">
        <v>-0.102442974413866</v>
      </c>
      <c r="AB878" s="343" t="n">
        <v>-0.10375352574037</v>
      </c>
    </row>
    <row r="879" customFormat="false" ht="15" hidden="false" customHeight="false" outlineLevel="0" collapsed="false">
      <c r="A879" s="62" t="s">
        <v>364</v>
      </c>
      <c r="B879" s="62" t="s">
        <v>988</v>
      </c>
      <c r="C879" s="62" t="s">
        <v>989</v>
      </c>
      <c r="D879" s="62" t="s">
        <v>427</v>
      </c>
      <c r="E879" s="343" t="n">
        <v>-0.696871498547426</v>
      </c>
      <c r="F879" s="343" t="n">
        <v>-0.704876969477224</v>
      </c>
      <c r="G879" s="343" t="n">
        <v>-0.707863233585688</v>
      </c>
      <c r="H879" s="343" t="n">
        <v>-0.713508011305293</v>
      </c>
      <c r="I879" s="343" t="n">
        <v>-0.760743152806716</v>
      </c>
      <c r="J879" s="343" t="n">
        <v>-0.83586713569854</v>
      </c>
      <c r="K879" s="343" t="n">
        <v>-0.939218533074652</v>
      </c>
      <c r="L879" s="343" t="n">
        <v>-1.08611568157864</v>
      </c>
      <c r="M879" s="343" t="n">
        <v>-1.26583184884707</v>
      </c>
      <c r="N879" s="343" t="n">
        <v>-1.36740765594966</v>
      </c>
      <c r="O879" s="343" t="n">
        <v>-1.4335235661601</v>
      </c>
      <c r="P879" s="343" t="n">
        <v>-1.53798010641037</v>
      </c>
      <c r="Q879" s="343" t="n">
        <v>-1.64421010607262</v>
      </c>
      <c r="R879" s="343" t="n">
        <v>-1.72846354410789</v>
      </c>
      <c r="S879" s="343" t="n">
        <v>-1.83624105421854</v>
      </c>
      <c r="T879" s="343" t="n">
        <v>-1.93304932061264</v>
      </c>
      <c r="U879" s="343" t="n">
        <v>-2.00327814744741</v>
      </c>
      <c r="V879" s="343" t="n">
        <v>-2.08796456929876</v>
      </c>
      <c r="W879" s="343" t="n">
        <v>-2.16628123099097</v>
      </c>
      <c r="X879" s="343" t="n">
        <v>-2.27073819663951</v>
      </c>
      <c r="Y879" s="343" t="n">
        <v>-2.34178845457157</v>
      </c>
      <c r="Z879" s="343" t="n">
        <v>-2.4248749683578</v>
      </c>
      <c r="AA879" s="343" t="n">
        <v>-2.49370153004567</v>
      </c>
      <c r="AB879" s="343" t="n">
        <v>-2.52560341367222</v>
      </c>
    </row>
    <row r="880" customFormat="false" ht="15" hidden="false" customHeight="false" outlineLevel="0" collapsed="false">
      <c r="A880" s="62" t="s">
        <v>364</v>
      </c>
      <c r="B880" s="62" t="s">
        <v>1196</v>
      </c>
      <c r="C880" s="62" t="s">
        <v>1197</v>
      </c>
      <c r="D880" s="62" t="s">
        <v>424</v>
      </c>
      <c r="E880" s="343" t="n">
        <v>-0.607747981316099</v>
      </c>
      <c r="F880" s="343" t="n">
        <v>-0.614729625431564</v>
      </c>
      <c r="G880" s="343" t="n">
        <v>-0.617333973560852</v>
      </c>
      <c r="H880" s="343" t="n">
        <v>-0.622256835625406</v>
      </c>
      <c r="I880" s="343" t="n">
        <v>-0.66345103276865</v>
      </c>
      <c r="J880" s="343" t="n">
        <v>-0.728967342513126</v>
      </c>
      <c r="K880" s="343" t="n">
        <v>-0.819101037537899</v>
      </c>
      <c r="L880" s="343" t="n">
        <v>-0.947211378756448</v>
      </c>
      <c r="M880" s="343" t="n">
        <v>-1.10394348517049</v>
      </c>
      <c r="N880" s="343" t="n">
        <v>-1.19252867174482</v>
      </c>
      <c r="O880" s="343" t="n">
        <v>-1.25018895925411</v>
      </c>
      <c r="P880" s="343" t="n">
        <v>-1.34128645944559</v>
      </c>
      <c r="Q880" s="343" t="n">
        <v>-1.43393060974376</v>
      </c>
      <c r="R880" s="343" t="n">
        <v>-1.50740880047421</v>
      </c>
      <c r="S880" s="343" t="n">
        <v>-1.60140254872989</v>
      </c>
      <c r="T880" s="343" t="n">
        <v>-1.68582991962734</v>
      </c>
      <c r="U880" s="343" t="n">
        <v>-1.74707711918708</v>
      </c>
      <c r="V880" s="343" t="n">
        <v>-1.82093291904734</v>
      </c>
      <c r="W880" s="343" t="n">
        <v>-1.88923359305405</v>
      </c>
      <c r="X880" s="343" t="n">
        <v>-1.98033146423924</v>
      </c>
      <c r="Y880" s="343" t="n">
        <v>-2.04229504134091</v>
      </c>
      <c r="Z880" s="343" t="n">
        <v>-2.11475554680487</v>
      </c>
      <c r="AA880" s="343" t="n">
        <v>-2.17477981815751</v>
      </c>
      <c r="AB880" s="343" t="n">
        <v>-2.20260174144556</v>
      </c>
    </row>
    <row r="881" customFormat="false" ht="15" hidden="false" customHeight="false" outlineLevel="0" collapsed="false">
      <c r="A881" s="62" t="s">
        <v>364</v>
      </c>
      <c r="B881" s="62" t="s">
        <v>1199</v>
      </c>
      <c r="C881" s="62" t="s">
        <v>1200</v>
      </c>
      <c r="D881" s="62" t="s">
        <v>424</v>
      </c>
      <c r="E881" s="343" t="n">
        <v>-0.454917971645374</v>
      </c>
      <c r="F881" s="343" t="n">
        <v>-0.460143946025214</v>
      </c>
      <c r="G881" s="343" t="n">
        <v>-0.462093380338214</v>
      </c>
      <c r="H881" s="343" t="n">
        <v>-0.465778293318504</v>
      </c>
      <c r="I881" s="343" t="n">
        <v>-0.496613411137213</v>
      </c>
      <c r="J881" s="343" t="n">
        <v>-0.545654374916483</v>
      </c>
      <c r="K881" s="343" t="n">
        <v>-0.613122205297059</v>
      </c>
      <c r="L881" s="343" t="n">
        <v>-0.709016718097797</v>
      </c>
      <c r="M881" s="343" t="n">
        <v>-0.826335498469853</v>
      </c>
      <c r="N881" s="343" t="n">
        <v>-0.892644222864053</v>
      </c>
      <c r="O881" s="343" t="n">
        <v>-0.935804713469732</v>
      </c>
      <c r="P881" s="343" t="n">
        <v>-1.00399398152675</v>
      </c>
      <c r="Q881" s="343" t="n">
        <v>-1.07334096454294</v>
      </c>
      <c r="R881" s="343" t="n">
        <v>-1.12834164001187</v>
      </c>
      <c r="S881" s="343" t="n">
        <v>-1.19869883842037</v>
      </c>
      <c r="T881" s="343" t="n">
        <v>-1.26189531047915</v>
      </c>
      <c r="U881" s="343" t="n">
        <v>-1.30774071457632</v>
      </c>
      <c r="V881" s="343" t="n">
        <v>-1.36302404204031</v>
      </c>
      <c r="W881" s="343" t="n">
        <v>-1.4141491877197</v>
      </c>
      <c r="X881" s="343" t="n">
        <v>-1.48233873347687</v>
      </c>
      <c r="Y881" s="343" t="n">
        <v>-1.52872036809776</v>
      </c>
      <c r="Z881" s="343" t="n">
        <v>-1.5829592749859</v>
      </c>
      <c r="AA881" s="343" t="n">
        <v>-1.62788927987724</v>
      </c>
      <c r="AB881" s="343" t="n">
        <v>-1.6487148412918</v>
      </c>
    </row>
    <row r="882" customFormat="false" ht="15" hidden="false" customHeight="false" outlineLevel="0" collapsed="false">
      <c r="A882" s="62" t="s">
        <v>364</v>
      </c>
      <c r="B882" s="62" t="s">
        <v>1038</v>
      </c>
      <c r="C882" s="62" t="s">
        <v>1039</v>
      </c>
      <c r="D882" s="62" t="s">
        <v>424</v>
      </c>
      <c r="E882" s="343" t="n">
        <v>-0.551241039069489</v>
      </c>
      <c r="F882" s="343" t="n">
        <v>-0.557573546745267</v>
      </c>
      <c r="G882" s="343" t="n">
        <v>-0.559935748863616</v>
      </c>
      <c r="H882" s="343" t="n">
        <v>-0.564400895080612</v>
      </c>
      <c r="I882" s="343" t="n">
        <v>-0.601764955077488</v>
      </c>
      <c r="J882" s="343" t="n">
        <v>-0.661189716277575</v>
      </c>
      <c r="K882" s="343" t="n">
        <v>-0.742942997618029</v>
      </c>
      <c r="L882" s="343" t="n">
        <v>-0.859141948136845</v>
      </c>
      <c r="M882" s="343" t="n">
        <v>-1.0013014811198</v>
      </c>
      <c r="N882" s="343" t="n">
        <v>-1.08165023059265</v>
      </c>
      <c r="O882" s="343" t="n">
        <v>-1.133949403567</v>
      </c>
      <c r="P882" s="343" t="n">
        <v>-1.21657687779314</v>
      </c>
      <c r="Q882" s="343" t="n">
        <v>-1.30060719832746</v>
      </c>
      <c r="R882" s="343" t="n">
        <v>-1.36725356401259</v>
      </c>
      <c r="S882" s="343" t="n">
        <v>-1.45250800013971</v>
      </c>
      <c r="T882" s="343" t="n">
        <v>-1.52908551761436</v>
      </c>
      <c r="U882" s="343" t="n">
        <v>-1.58463810020344</v>
      </c>
      <c r="V882" s="343" t="n">
        <v>-1.65162696583177</v>
      </c>
      <c r="W882" s="343" t="n">
        <v>-1.71357720781707</v>
      </c>
      <c r="X882" s="343" t="n">
        <v>-1.79620501854282</v>
      </c>
      <c r="Y882" s="343" t="n">
        <v>-1.8524073716169</v>
      </c>
      <c r="Z882" s="343" t="n">
        <v>-1.91813067395837</v>
      </c>
      <c r="AA882" s="343" t="n">
        <v>-1.97257403325701</v>
      </c>
      <c r="AB882" s="343" t="n">
        <v>-1.99780914118613</v>
      </c>
    </row>
    <row r="883" customFormat="false" ht="15" hidden="false" customHeight="false" outlineLevel="0" collapsed="false">
      <c r="A883" s="62" t="s">
        <v>364</v>
      </c>
      <c r="B883" s="62" t="s">
        <v>1021</v>
      </c>
      <c r="C883" s="62" t="s">
        <v>1022</v>
      </c>
      <c r="D883" s="62" t="s">
        <v>424</v>
      </c>
      <c r="E883" s="343" t="n">
        <v>-1.31252058959761</v>
      </c>
      <c r="F883" s="343" t="n">
        <v>-1.32759847045038</v>
      </c>
      <c r="G883" s="343" t="n">
        <v>-1.33322294086782</v>
      </c>
      <c r="H883" s="343" t="n">
        <v>-1.34385458098529</v>
      </c>
      <c r="I883" s="343" t="n">
        <v>-1.432819470355</v>
      </c>
      <c r="J883" s="343" t="n">
        <v>-1.57431151662698</v>
      </c>
      <c r="K883" s="343" t="n">
        <v>-1.76896840430654</v>
      </c>
      <c r="L883" s="343" t="n">
        <v>-2.04564140982701</v>
      </c>
      <c r="M883" s="343" t="n">
        <v>-2.38412730043245</v>
      </c>
      <c r="N883" s="343" t="n">
        <v>-2.57543995779474</v>
      </c>
      <c r="O883" s="343" t="n">
        <v>-2.69996577587178</v>
      </c>
      <c r="P883" s="343" t="n">
        <v>-2.89670414167147</v>
      </c>
      <c r="Q883" s="343" t="n">
        <v>-3.0967827244235</v>
      </c>
      <c r="R883" s="343" t="n">
        <v>-3.25546961633425</v>
      </c>
      <c r="S883" s="343" t="n">
        <v>-3.45846285312276</v>
      </c>
      <c r="T883" s="343" t="n">
        <v>-3.64079609985528</v>
      </c>
      <c r="U883" s="343" t="n">
        <v>-3.77306837874178</v>
      </c>
      <c r="V883" s="343" t="n">
        <v>-3.93257077275693</v>
      </c>
      <c r="W883" s="343" t="n">
        <v>-4.08007606059527</v>
      </c>
      <c r="X883" s="343" t="n">
        <v>-4.27681522761011</v>
      </c>
      <c r="Y883" s="343" t="n">
        <v>-4.41063462849885</v>
      </c>
      <c r="Z883" s="343" t="n">
        <v>-4.56712368033929</v>
      </c>
      <c r="AA883" s="343" t="n">
        <v>-4.69675486702843</v>
      </c>
      <c r="AB883" s="343" t="n">
        <v>-4.75684037661529</v>
      </c>
    </row>
    <row r="884" customFormat="false" ht="15" hidden="false" customHeight="false" outlineLevel="0" collapsed="false">
      <c r="A884" s="62" t="s">
        <v>364</v>
      </c>
      <c r="B884" s="62" t="s">
        <v>1023</v>
      </c>
      <c r="C884" s="62" t="s">
        <v>1024</v>
      </c>
      <c r="D884" s="62" t="s">
        <v>424</v>
      </c>
      <c r="E884" s="343" t="n">
        <v>-1.44648642790151</v>
      </c>
      <c r="F884" s="343" t="n">
        <v>-1.46310327200125</v>
      </c>
      <c r="G884" s="343" t="n">
        <v>-1.46930181866592</v>
      </c>
      <c r="H884" s="343" t="n">
        <v>-1.48101860486961</v>
      </c>
      <c r="I884" s="343" t="n">
        <v>-1.57906392777955</v>
      </c>
      <c r="J884" s="343" t="n">
        <v>-1.73499772890276</v>
      </c>
      <c r="K884" s="343" t="n">
        <v>-1.94952277967728</v>
      </c>
      <c r="L884" s="343" t="n">
        <v>-2.25443513733772</v>
      </c>
      <c r="M884" s="343" t="n">
        <v>-2.62746947346728</v>
      </c>
      <c r="N884" s="343" t="n">
        <v>-2.8383089563322</v>
      </c>
      <c r="O884" s="343" t="n">
        <v>-2.97554482691538</v>
      </c>
      <c r="P884" s="343" t="n">
        <v>-3.19236380730488</v>
      </c>
      <c r="Q884" s="343" t="n">
        <v>-3.41286393260448</v>
      </c>
      <c r="R884" s="343" t="n">
        <v>-3.58774761614742</v>
      </c>
      <c r="S884" s="343" t="n">
        <v>-3.81145988725197</v>
      </c>
      <c r="T884" s="343" t="n">
        <v>-4.01240345251418</v>
      </c>
      <c r="U884" s="343" t="n">
        <v>-4.15817644663962</v>
      </c>
      <c r="V884" s="343" t="n">
        <v>-4.33395886863686</v>
      </c>
      <c r="W884" s="343" t="n">
        <v>-4.49651966851527</v>
      </c>
      <c r="X884" s="343" t="n">
        <v>-4.71333953189802</v>
      </c>
      <c r="Y884" s="343" t="n">
        <v>-4.86081755906926</v>
      </c>
      <c r="Z884" s="343" t="n">
        <v>-5.03327907426101</v>
      </c>
      <c r="AA884" s="343" t="n">
        <v>-5.17614140622342</v>
      </c>
      <c r="AB884" s="343" t="n">
        <v>-5.24235970010755</v>
      </c>
    </row>
    <row r="885" customFormat="false" ht="15" hidden="false" customHeight="false" outlineLevel="0" collapsed="false">
      <c r="A885" s="62" t="s">
        <v>364</v>
      </c>
      <c r="B885" s="62" t="s">
        <v>1033</v>
      </c>
      <c r="C885" s="62" t="s">
        <v>1034</v>
      </c>
      <c r="D885" s="62" t="s">
        <v>424</v>
      </c>
      <c r="E885" s="343" t="n">
        <v>-0.355849635181511</v>
      </c>
      <c r="F885" s="343" t="n">
        <v>-0.359937539358626</v>
      </c>
      <c r="G885" s="343" t="n">
        <v>-0.361462441719775</v>
      </c>
      <c r="H885" s="343" t="n">
        <v>-0.364344884316996</v>
      </c>
      <c r="I885" s="343" t="n">
        <v>-0.388464980928875</v>
      </c>
      <c r="J885" s="343" t="n">
        <v>-0.426826202418289</v>
      </c>
      <c r="K885" s="343" t="n">
        <v>-0.479601437348184</v>
      </c>
      <c r="L885" s="343" t="n">
        <v>-0.554612822967067</v>
      </c>
      <c r="M885" s="343" t="n">
        <v>-0.646382873388114</v>
      </c>
      <c r="N885" s="343" t="n">
        <v>-0.698251423007475</v>
      </c>
      <c r="O885" s="343" t="n">
        <v>-0.732012772950929</v>
      </c>
      <c r="P885" s="343" t="n">
        <v>-0.785352336726832</v>
      </c>
      <c r="Q885" s="343" t="n">
        <v>-0.839597497712665</v>
      </c>
      <c r="R885" s="343" t="n">
        <v>-0.882620573344447</v>
      </c>
      <c r="S885" s="343" t="n">
        <v>-0.937655953229534</v>
      </c>
      <c r="T885" s="343" t="n">
        <v>-0.987090011518188</v>
      </c>
      <c r="U885" s="343" t="n">
        <v>-1.02295157632672</v>
      </c>
      <c r="V885" s="343" t="n">
        <v>-1.06619575030061</v>
      </c>
      <c r="W885" s="343" t="n">
        <v>-1.10618727750454</v>
      </c>
      <c r="X885" s="343" t="n">
        <v>-1.15952705850532</v>
      </c>
      <c r="Y885" s="343" t="n">
        <v>-1.19580807791475</v>
      </c>
      <c r="Z885" s="343" t="n">
        <v>-1.23823527673255</v>
      </c>
      <c r="AA885" s="343" t="n">
        <v>-1.27338079053026</v>
      </c>
      <c r="AB885" s="343" t="n">
        <v>-1.28967113053379</v>
      </c>
    </row>
    <row r="886" customFormat="false" ht="15" hidden="false" customHeight="false" outlineLevel="0" collapsed="false">
      <c r="A886" s="62" t="s">
        <v>364</v>
      </c>
      <c r="B886" s="62" t="s">
        <v>1065</v>
      </c>
      <c r="C886" s="62" t="s">
        <v>1066</v>
      </c>
      <c r="D886" s="62" t="s">
        <v>424</v>
      </c>
      <c r="E886" s="343" t="n">
        <v>-0.584601378208784</v>
      </c>
      <c r="F886" s="343" t="n">
        <v>-0.591317120420261</v>
      </c>
      <c r="G886" s="343" t="n">
        <v>-0.593822279717409</v>
      </c>
      <c r="H886" s="343" t="n">
        <v>-0.59855765035811</v>
      </c>
      <c r="I886" s="343" t="n">
        <v>-0.638182931172691</v>
      </c>
      <c r="J886" s="343" t="n">
        <v>-0.701203996070073</v>
      </c>
      <c r="K886" s="343" t="n">
        <v>-0.787904872016095</v>
      </c>
      <c r="L886" s="343" t="n">
        <v>-0.911136021014693</v>
      </c>
      <c r="M886" s="343" t="n">
        <v>-1.06189885073368</v>
      </c>
      <c r="N886" s="343" t="n">
        <v>-1.14711019450168</v>
      </c>
      <c r="O886" s="343" t="n">
        <v>-1.20257444050847</v>
      </c>
      <c r="P886" s="343" t="n">
        <v>-1.29020241427481</v>
      </c>
      <c r="Q886" s="343" t="n">
        <v>-1.37931813265204</v>
      </c>
      <c r="R886" s="343" t="n">
        <v>-1.44999784346948</v>
      </c>
      <c r="S886" s="343" t="n">
        <v>-1.54041175920851</v>
      </c>
      <c r="T886" s="343" t="n">
        <v>-1.62162364127566</v>
      </c>
      <c r="U886" s="343" t="n">
        <v>-1.68053818871112</v>
      </c>
      <c r="V886" s="343" t="n">
        <v>-1.75158112709081</v>
      </c>
      <c r="W886" s="343" t="n">
        <v>-1.81728051134947</v>
      </c>
      <c r="X886" s="343" t="n">
        <v>-1.90490884197991</v>
      </c>
      <c r="Y886" s="343" t="n">
        <v>-1.96451248310422</v>
      </c>
      <c r="Z886" s="343" t="n">
        <v>-2.03421326807137</v>
      </c>
      <c r="AA886" s="343" t="n">
        <v>-2.09195146356935</v>
      </c>
      <c r="AB886" s="343" t="n">
        <v>-2.11871376504732</v>
      </c>
    </row>
    <row r="887" customFormat="false" ht="15" hidden="false" customHeight="false" outlineLevel="0" collapsed="false">
      <c r="A887" s="62" t="s">
        <v>364</v>
      </c>
      <c r="B887" s="62" t="s">
        <v>1061</v>
      </c>
      <c r="C887" s="62" t="s">
        <v>1062</v>
      </c>
      <c r="D887" s="62" t="s">
        <v>427</v>
      </c>
      <c r="E887" s="343" t="n">
        <v>-1.26972931373754</v>
      </c>
      <c r="F887" s="343" t="n">
        <v>-1.28431562000924</v>
      </c>
      <c r="G887" s="343" t="n">
        <v>-1.28975671938694</v>
      </c>
      <c r="H887" s="343" t="n">
        <v>-1.30004174288848</v>
      </c>
      <c r="I887" s="343" t="n">
        <v>-1.38610616642699</v>
      </c>
      <c r="J887" s="343" t="n">
        <v>-1.52298523730489</v>
      </c>
      <c r="K887" s="343" t="n">
        <v>-1.71129585000425</v>
      </c>
      <c r="L887" s="343" t="n">
        <v>-1.97894866110179</v>
      </c>
      <c r="M887" s="343" t="n">
        <v>-2.30639911101819</v>
      </c>
      <c r="N887" s="343" t="n">
        <v>-2.49147452321908</v>
      </c>
      <c r="O887" s="343" t="n">
        <v>-2.61194050507316</v>
      </c>
      <c r="P887" s="343" t="n">
        <v>-2.8022647347824</v>
      </c>
      <c r="Q887" s="343" t="n">
        <v>-2.99582028247038</v>
      </c>
      <c r="R887" s="343" t="n">
        <v>-3.1493336063465</v>
      </c>
      <c r="S887" s="343" t="n">
        <v>-3.34570878345504</v>
      </c>
      <c r="T887" s="343" t="n">
        <v>-3.5220975350526</v>
      </c>
      <c r="U887" s="343" t="n">
        <v>-3.65005742477025</v>
      </c>
      <c r="V887" s="343" t="n">
        <v>-3.80435966345318</v>
      </c>
      <c r="W887" s="343" t="n">
        <v>-3.94705592999865</v>
      </c>
      <c r="X887" s="343" t="n">
        <v>-4.13738093480152</v>
      </c>
      <c r="Y887" s="343" t="n">
        <v>-4.26683750668458</v>
      </c>
      <c r="Z887" s="343" t="n">
        <v>-4.41822464527546</v>
      </c>
      <c r="AA887" s="343" t="n">
        <v>-4.54362954864863</v>
      </c>
      <c r="AB887" s="343" t="n">
        <v>-4.60175612849656</v>
      </c>
    </row>
    <row r="888" customFormat="false" ht="15" hidden="false" customHeight="false" outlineLevel="0" collapsed="false">
      <c r="A888" s="62" t="s">
        <v>364</v>
      </c>
      <c r="B888" s="62" t="s">
        <v>1067</v>
      </c>
      <c r="C888" s="62" t="s">
        <v>1068</v>
      </c>
      <c r="D888" s="62" t="s">
        <v>427</v>
      </c>
      <c r="E888" s="343" t="n">
        <v>-0.720216478704957</v>
      </c>
      <c r="F888" s="343" t="n">
        <v>-0.728490130440538</v>
      </c>
      <c r="G888" s="343" t="n">
        <v>-0.73157643347512</v>
      </c>
      <c r="H888" s="343" t="n">
        <v>-0.73741030950644</v>
      </c>
      <c r="I888" s="343" t="n">
        <v>-0.786227813672125</v>
      </c>
      <c r="J888" s="343" t="n">
        <v>-0.86386842680872</v>
      </c>
      <c r="K888" s="343" t="n">
        <v>-0.970682064104284</v>
      </c>
      <c r="L888" s="343" t="n">
        <v>-1.12250022175296</v>
      </c>
      <c r="M888" s="343" t="n">
        <v>-1.30823682516724</v>
      </c>
      <c r="N888" s="343" t="n">
        <v>-1.41321539046304</v>
      </c>
      <c r="O888" s="343" t="n">
        <v>-1.48154616326318</v>
      </c>
      <c r="P888" s="343" t="n">
        <v>-1.58950196537815</v>
      </c>
      <c r="Q888" s="343" t="n">
        <v>-1.69929063724814</v>
      </c>
      <c r="R888" s="343" t="n">
        <v>-1.78636653945828</v>
      </c>
      <c r="S888" s="343" t="n">
        <v>-1.89775456289916</v>
      </c>
      <c r="T888" s="343" t="n">
        <v>-1.99780587634393</v>
      </c>
      <c r="U888" s="343" t="n">
        <v>-2.07038734720613</v>
      </c>
      <c r="V888" s="343" t="n">
        <v>-2.15791073805657</v>
      </c>
      <c r="W888" s="343" t="n">
        <v>-2.23885098374815</v>
      </c>
      <c r="X888" s="343" t="n">
        <v>-2.34680722551211</v>
      </c>
      <c r="Y888" s="343" t="n">
        <v>-2.42023764515988</v>
      </c>
      <c r="Z888" s="343" t="n">
        <v>-2.50610753151873</v>
      </c>
      <c r="AA888" s="343" t="n">
        <v>-2.57723976178433</v>
      </c>
      <c r="AB888" s="343" t="n">
        <v>-2.61021034866793</v>
      </c>
    </row>
    <row r="889" customFormat="false" ht="15" hidden="false" customHeight="false" outlineLevel="0" collapsed="false">
      <c r="A889" s="62" t="s">
        <v>364</v>
      </c>
      <c r="B889" s="62" t="s">
        <v>1082</v>
      </c>
      <c r="C889" s="62" t="s">
        <v>1083</v>
      </c>
      <c r="D889" s="62" t="s">
        <v>424</v>
      </c>
      <c r="E889" s="343" t="n">
        <v>-0.266980832668201</v>
      </c>
      <c r="F889" s="343" t="n">
        <v>-0.270047836124639</v>
      </c>
      <c r="G889" s="343" t="n">
        <v>-0.27119191402122</v>
      </c>
      <c r="H889" s="343" t="n">
        <v>-0.273354504195948</v>
      </c>
      <c r="I889" s="343" t="n">
        <v>-0.29145092144868</v>
      </c>
      <c r="J889" s="343" t="n">
        <v>-0.320231928488883</v>
      </c>
      <c r="K889" s="343" t="n">
        <v>-0.359827237217123</v>
      </c>
      <c r="L889" s="343" t="n">
        <v>-0.416105508183763</v>
      </c>
      <c r="M889" s="343" t="n">
        <v>-0.484957186120474</v>
      </c>
      <c r="N889" s="343" t="n">
        <v>-0.523872242362152</v>
      </c>
      <c r="O889" s="343" t="n">
        <v>-0.549202135746217</v>
      </c>
      <c r="P889" s="343" t="n">
        <v>-0.589220839555722</v>
      </c>
      <c r="Q889" s="343" t="n">
        <v>-0.62991897949011</v>
      </c>
      <c r="R889" s="343" t="n">
        <v>-0.662197603438288</v>
      </c>
      <c r="S889" s="343" t="n">
        <v>-0.703488615414278</v>
      </c>
      <c r="T889" s="343" t="n">
        <v>-0.740577162764737</v>
      </c>
      <c r="U889" s="343" t="n">
        <v>-0.767482769759342</v>
      </c>
      <c r="V889" s="343" t="n">
        <v>-0.799927275624039</v>
      </c>
      <c r="W889" s="343" t="n">
        <v>-0.829931440802214</v>
      </c>
      <c r="X889" s="343" t="n">
        <v>-0.869950307587513</v>
      </c>
      <c r="Y889" s="343" t="n">
        <v>-0.897170615870365</v>
      </c>
      <c r="Z889" s="343" t="n">
        <v>-0.929002175462604</v>
      </c>
      <c r="AA889" s="343" t="n">
        <v>-0.955370555841797</v>
      </c>
      <c r="AB889" s="343" t="n">
        <v>-0.96759259602001</v>
      </c>
    </row>
    <row r="890" customFormat="false" ht="15" hidden="false" customHeight="false" outlineLevel="0" collapsed="false">
      <c r="A890" s="62" t="s">
        <v>364</v>
      </c>
      <c r="B890" s="62" t="s">
        <v>1095</v>
      </c>
      <c r="C890" s="62" t="s">
        <v>1096</v>
      </c>
      <c r="D890" s="62" t="s">
        <v>424</v>
      </c>
      <c r="E890" s="343" t="n">
        <v>-0.37604585582992</v>
      </c>
      <c r="F890" s="343" t="n">
        <v>-0.380365768716861</v>
      </c>
      <c r="G890" s="343" t="n">
        <v>-0.381977216802688</v>
      </c>
      <c r="H890" s="343" t="n">
        <v>-0.3850232522238</v>
      </c>
      <c r="I890" s="343" t="n">
        <v>-0.41051228319748</v>
      </c>
      <c r="J890" s="343" t="n">
        <v>-0.451050693074757</v>
      </c>
      <c r="K890" s="343" t="n">
        <v>-0.50682118269663</v>
      </c>
      <c r="L890" s="343" t="n">
        <v>-0.586089834152891</v>
      </c>
      <c r="M890" s="343" t="n">
        <v>-0.683068287236129</v>
      </c>
      <c r="N890" s="343" t="n">
        <v>-0.737880632687376</v>
      </c>
      <c r="O890" s="343" t="n">
        <v>-0.773558105637387</v>
      </c>
      <c r="P890" s="343" t="n">
        <v>-0.829924952548648</v>
      </c>
      <c r="Q890" s="343" t="n">
        <v>-0.887248793774856</v>
      </c>
      <c r="R890" s="343" t="n">
        <v>-0.932713640993645</v>
      </c>
      <c r="S890" s="343" t="n">
        <v>-0.990872549936339</v>
      </c>
      <c r="T890" s="343" t="n">
        <v>-1.04311223467515</v>
      </c>
      <c r="U890" s="343" t="n">
        <v>-1.08100912003502</v>
      </c>
      <c r="V890" s="343" t="n">
        <v>-1.12670761401654</v>
      </c>
      <c r="W890" s="343" t="n">
        <v>-1.16896885749281</v>
      </c>
      <c r="X890" s="343" t="n">
        <v>-1.22533593395753</v>
      </c>
      <c r="Y890" s="343" t="n">
        <v>-1.26367608003423</v>
      </c>
      <c r="Z890" s="343" t="n">
        <v>-1.30851123149299</v>
      </c>
      <c r="AA890" s="343" t="n">
        <v>-1.34565142641802</v>
      </c>
      <c r="AB890" s="343" t="n">
        <v>-1.36286632350584</v>
      </c>
    </row>
    <row r="891" customFormat="false" ht="15" hidden="false" customHeight="false" outlineLevel="0" collapsed="false">
      <c r="A891" s="62" t="s">
        <v>364</v>
      </c>
      <c r="B891" s="62" t="s">
        <v>1148</v>
      </c>
      <c r="C891" s="62" t="s">
        <v>1149</v>
      </c>
      <c r="D891" s="62" t="s">
        <v>427</v>
      </c>
      <c r="E891" s="343" t="n">
        <v>-0.471274614492626</v>
      </c>
      <c r="F891" s="343" t="n">
        <v>-0.476688489553002</v>
      </c>
      <c r="G891" s="343" t="n">
        <v>-0.478708016064594</v>
      </c>
      <c r="H891" s="343" t="n">
        <v>-0.482525420635234</v>
      </c>
      <c r="I891" s="343" t="n">
        <v>-0.514469219668468</v>
      </c>
      <c r="J891" s="343" t="n">
        <v>-0.565273458542194</v>
      </c>
      <c r="K891" s="343" t="n">
        <v>-0.635167104726932</v>
      </c>
      <c r="L891" s="343" t="n">
        <v>-0.734509518895953</v>
      </c>
      <c r="M891" s="343" t="n">
        <v>-0.856046513340495</v>
      </c>
      <c r="N891" s="343" t="n">
        <v>-0.924739377711952</v>
      </c>
      <c r="O891" s="343" t="n">
        <v>-0.969451710130774</v>
      </c>
      <c r="P891" s="343" t="n">
        <v>-1.04009273339014</v>
      </c>
      <c r="Q891" s="343" t="n">
        <v>-1.111933097421</v>
      </c>
      <c r="R891" s="343" t="n">
        <v>-1.16891133029825</v>
      </c>
      <c r="S891" s="343" t="n">
        <v>-1.24179823216501</v>
      </c>
      <c r="T891" s="343" t="n">
        <v>-1.30726694270875</v>
      </c>
      <c r="U891" s="343" t="n">
        <v>-1.35476072508012</v>
      </c>
      <c r="V891" s="343" t="n">
        <v>-1.41203177274665</v>
      </c>
      <c r="W891" s="343" t="n">
        <v>-1.46499513058848</v>
      </c>
      <c r="X891" s="343" t="n">
        <v>-1.53563644153275</v>
      </c>
      <c r="Y891" s="343" t="n">
        <v>-1.58368573467551</v>
      </c>
      <c r="Z891" s="343" t="n">
        <v>-1.63987480947016</v>
      </c>
      <c r="AA891" s="343" t="n">
        <v>-1.68642027932208</v>
      </c>
      <c r="AB891" s="343" t="n">
        <v>-1.70799462687256</v>
      </c>
    </row>
    <row r="892" customFormat="false" ht="15" hidden="false" customHeight="false" outlineLevel="0" collapsed="false">
      <c r="A892" s="62" t="s">
        <v>364</v>
      </c>
      <c r="B892" s="62" t="s">
        <v>1138</v>
      </c>
      <c r="C892" s="62" t="s">
        <v>1139</v>
      </c>
      <c r="D892" s="62" t="s">
        <v>427</v>
      </c>
      <c r="E892" s="343" t="n">
        <v>-0.878661292673197</v>
      </c>
      <c r="F892" s="343" t="n">
        <v>-0.888755115494615</v>
      </c>
      <c r="G892" s="343" t="n">
        <v>-0.8925203931495</v>
      </c>
      <c r="H892" s="343" t="n">
        <v>-0.899637699135323</v>
      </c>
      <c r="I892" s="343" t="n">
        <v>-0.959194863659562</v>
      </c>
      <c r="J892" s="343" t="n">
        <v>-1.05391610861803</v>
      </c>
      <c r="K892" s="343" t="n">
        <v>-1.18422832917428</v>
      </c>
      <c r="L892" s="343" t="n">
        <v>-1.36944588888733</v>
      </c>
      <c r="M892" s="343" t="n">
        <v>-1.59604382003459</v>
      </c>
      <c r="N892" s="343" t="n">
        <v>-1.72411725991429</v>
      </c>
      <c r="O892" s="343" t="n">
        <v>-1.80748053600302</v>
      </c>
      <c r="P892" s="343" t="n">
        <v>-1.93918619318053</v>
      </c>
      <c r="Q892" s="343" t="n">
        <v>-2.07312794430461</v>
      </c>
      <c r="R892" s="343" t="n">
        <v>-2.1793602051024</v>
      </c>
      <c r="S892" s="343" t="n">
        <v>-2.31525315889993</v>
      </c>
      <c r="T892" s="343" t="n">
        <v>-2.43731537075477</v>
      </c>
      <c r="U892" s="343" t="n">
        <v>-2.52586448188671</v>
      </c>
      <c r="V892" s="343" t="n">
        <v>-2.6326426770789</v>
      </c>
      <c r="W892" s="343" t="n">
        <v>-2.73138946087442</v>
      </c>
      <c r="X892" s="343" t="n">
        <v>-2.86309565442199</v>
      </c>
      <c r="Y892" s="343" t="n">
        <v>-2.95268047975848</v>
      </c>
      <c r="Z892" s="343" t="n">
        <v>-3.05744140592535</v>
      </c>
      <c r="AA892" s="343" t="n">
        <v>-3.14422244918651</v>
      </c>
      <c r="AB892" s="343" t="n">
        <v>-3.18444643648465</v>
      </c>
    </row>
    <row r="893" customFormat="false" ht="15" hidden="false" customHeight="false" outlineLevel="0" collapsed="false">
      <c r="A893" s="62" t="s">
        <v>364</v>
      </c>
      <c r="B893" s="62" t="s">
        <v>1152</v>
      </c>
      <c r="C893" s="62" t="s">
        <v>1153</v>
      </c>
      <c r="D893" s="62" t="s">
        <v>424</v>
      </c>
      <c r="E893" s="343" t="n">
        <v>-0.615846936006598</v>
      </c>
      <c r="F893" s="343" t="n">
        <v>-0.622921618718809</v>
      </c>
      <c r="G893" s="343" t="n">
        <v>-0.62556067284161</v>
      </c>
      <c r="H893" s="343" t="n">
        <v>-0.630549137817295</v>
      </c>
      <c r="I893" s="343" t="n">
        <v>-0.67229229595495</v>
      </c>
      <c r="J893" s="343" t="n">
        <v>-0.738681687372129</v>
      </c>
      <c r="K893" s="343" t="n">
        <v>-0.830016519602677</v>
      </c>
      <c r="L893" s="343" t="n">
        <v>-0.959834081381081</v>
      </c>
      <c r="M893" s="343" t="n">
        <v>-1.11865482694724</v>
      </c>
      <c r="N893" s="343" t="n">
        <v>-1.20842051503596</v>
      </c>
      <c r="O893" s="343" t="n">
        <v>-1.26684919350719</v>
      </c>
      <c r="P893" s="343" t="n">
        <v>-1.35916067473876</v>
      </c>
      <c r="Q893" s="343" t="n">
        <v>-1.45303941700378</v>
      </c>
      <c r="R893" s="343" t="n">
        <v>-1.52749679080971</v>
      </c>
      <c r="S893" s="343" t="n">
        <v>-1.622743116008</v>
      </c>
      <c r="T893" s="343" t="n">
        <v>-1.70829558064917</v>
      </c>
      <c r="U893" s="343" t="n">
        <v>-1.77035897098108</v>
      </c>
      <c r="V893" s="343" t="n">
        <v>-1.84519898600138</v>
      </c>
      <c r="W893" s="343" t="n">
        <v>-1.91440984660043</v>
      </c>
      <c r="X893" s="343" t="n">
        <v>-2.00672170376963</v>
      </c>
      <c r="Y893" s="343" t="n">
        <v>-2.06951101821447</v>
      </c>
      <c r="Z893" s="343" t="n">
        <v>-2.14293714490408</v>
      </c>
      <c r="AA893" s="343" t="n">
        <v>-2.20376131007613</v>
      </c>
      <c r="AB893" s="343" t="n">
        <v>-2.23195399312487</v>
      </c>
    </row>
    <row r="894" customFormat="false" ht="15" hidden="false" customHeight="false" outlineLevel="0" collapsed="false">
      <c r="A894" s="62" t="s">
        <v>364</v>
      </c>
      <c r="B894" s="62" t="s">
        <v>1170</v>
      </c>
      <c r="C894" s="62" t="s">
        <v>1171</v>
      </c>
      <c r="D894" s="62" t="s">
        <v>424</v>
      </c>
      <c r="E894" s="343" t="n">
        <v>-1.02549715494047</v>
      </c>
      <c r="F894" s="343" t="n">
        <v>-1.0372777883565</v>
      </c>
      <c r="G894" s="343" t="n">
        <v>-1.04167229344606</v>
      </c>
      <c r="H894" s="343" t="n">
        <v>-1.0499789949022</v>
      </c>
      <c r="I894" s="343" t="n">
        <v>-1.11948894519273</v>
      </c>
      <c r="J894" s="343" t="n">
        <v>-1.23003935640045</v>
      </c>
      <c r="K894" s="343" t="n">
        <v>-1.38212846348726</v>
      </c>
      <c r="L894" s="343" t="n">
        <v>-1.5982983142757</v>
      </c>
      <c r="M894" s="343" t="n">
        <v>-1.86276374099315</v>
      </c>
      <c r="N894" s="343" t="n">
        <v>-2.01223993769745</v>
      </c>
      <c r="O894" s="343" t="n">
        <v>-2.10953431400418</v>
      </c>
      <c r="P894" s="343" t="n">
        <v>-2.26324971930466</v>
      </c>
      <c r="Q894" s="343" t="n">
        <v>-2.41957489926974</v>
      </c>
      <c r="R894" s="343" t="n">
        <v>-2.54355996851023</v>
      </c>
      <c r="S894" s="343" t="n">
        <v>-2.70216242278684</v>
      </c>
      <c r="T894" s="343" t="n">
        <v>-2.84462283617554</v>
      </c>
      <c r="U894" s="343" t="n">
        <v>-2.94796966878957</v>
      </c>
      <c r="V894" s="343" t="n">
        <v>-3.07259190524445</v>
      </c>
      <c r="W894" s="343" t="n">
        <v>-3.1878405757916</v>
      </c>
      <c r="X894" s="343" t="n">
        <v>-3.34155660709662</v>
      </c>
      <c r="Y894" s="343" t="n">
        <v>-3.44611223538533</v>
      </c>
      <c r="Z894" s="343" t="n">
        <v>-3.5683800906202</v>
      </c>
      <c r="AA894" s="343" t="n">
        <v>-3.66966338796034</v>
      </c>
      <c r="AB894" s="343" t="n">
        <v>-3.71660933274995</v>
      </c>
    </row>
    <row r="895" customFormat="false" ht="15" hidden="false" customHeight="false" outlineLevel="0" collapsed="false">
      <c r="A895" s="62" t="s">
        <v>364</v>
      </c>
      <c r="B895" s="62" t="s">
        <v>422</v>
      </c>
      <c r="C895" s="62" t="s">
        <v>425</v>
      </c>
      <c r="D895" s="62" t="s">
        <v>424</v>
      </c>
      <c r="E895" s="343" t="n">
        <v>-0.685085776198134</v>
      </c>
      <c r="F895" s="343" t="n">
        <v>-0.692955855943401</v>
      </c>
      <c r="G895" s="343" t="n">
        <v>-0.695891615360947</v>
      </c>
      <c r="H895" s="343" t="n">
        <v>-0.701440926724035</v>
      </c>
      <c r="I895" s="343" t="n">
        <v>-0.747877211816457</v>
      </c>
      <c r="J895" s="343" t="n">
        <v>-0.821730672946404</v>
      </c>
      <c r="K895" s="343" t="n">
        <v>-0.923334157147095</v>
      </c>
      <c r="L895" s="343" t="n">
        <v>-1.06774693226262</v>
      </c>
      <c r="M895" s="343" t="n">
        <v>-1.24442367999169</v>
      </c>
      <c r="N895" s="343" t="n">
        <v>-1.34428160329159</v>
      </c>
      <c r="O895" s="343" t="n">
        <v>-1.40927933925866</v>
      </c>
      <c r="P895" s="343" t="n">
        <v>-1.51196927578999</v>
      </c>
      <c r="Q895" s="343" t="n">
        <v>-1.61640267839841</v>
      </c>
      <c r="R895" s="343" t="n">
        <v>-1.69923119429276</v>
      </c>
      <c r="S895" s="343" t="n">
        <v>-1.80518593533866</v>
      </c>
      <c r="T895" s="343" t="n">
        <v>-1.90035694816275</v>
      </c>
      <c r="U895" s="343" t="n">
        <v>-1.96939804174151</v>
      </c>
      <c r="V895" s="343" t="n">
        <v>-2.05265221868576</v>
      </c>
      <c r="W895" s="343" t="n">
        <v>-2.12964436297131</v>
      </c>
      <c r="X895" s="343" t="n">
        <v>-2.23233471770643</v>
      </c>
      <c r="Y895" s="343" t="n">
        <v>-2.30218335006681</v>
      </c>
      <c r="Z895" s="343" t="n">
        <v>-2.38386467712278</v>
      </c>
      <c r="AA895" s="343" t="n">
        <v>-2.45152722112877</v>
      </c>
      <c r="AB895" s="343" t="n">
        <v>-2.48288956949863</v>
      </c>
    </row>
    <row r="896" customFormat="false" ht="15" hidden="false" customHeight="false" outlineLevel="0" collapsed="false">
      <c r="A896" s="62" t="s">
        <v>364</v>
      </c>
      <c r="B896" s="62" t="s">
        <v>631</v>
      </c>
      <c r="C896" s="62" t="s">
        <v>632</v>
      </c>
      <c r="D896" s="62" t="s">
        <v>427</v>
      </c>
      <c r="E896" s="343" t="n">
        <v>-0.206761086062334</v>
      </c>
      <c r="F896" s="343" t="n">
        <v>-0.20913630138874</v>
      </c>
      <c r="G896" s="343" t="n">
        <v>-0.210022323003374</v>
      </c>
      <c r="H896" s="343" t="n">
        <v>-0.211697122983454</v>
      </c>
      <c r="I896" s="343" t="n">
        <v>-0.225711742863159</v>
      </c>
      <c r="J896" s="343" t="n">
        <v>-0.248000954467333</v>
      </c>
      <c r="K896" s="343" t="n">
        <v>-0.278665212098886</v>
      </c>
      <c r="L896" s="343" t="n">
        <v>-0.32224945112639</v>
      </c>
      <c r="M896" s="343" t="n">
        <v>-0.37557106064096</v>
      </c>
      <c r="N896" s="343" t="n">
        <v>-0.405708502390217</v>
      </c>
      <c r="O896" s="343" t="n">
        <v>-0.42532502771749</v>
      </c>
      <c r="P896" s="343" t="n">
        <v>-0.456317180149434</v>
      </c>
      <c r="Q896" s="343" t="n">
        <v>-0.487835516239159</v>
      </c>
      <c r="R896" s="343" t="n">
        <v>-0.512833428176969</v>
      </c>
      <c r="S896" s="343" t="n">
        <v>-0.54481090908991</v>
      </c>
      <c r="T896" s="343" t="n">
        <v>-0.573533826214771</v>
      </c>
      <c r="U896" s="343" t="n">
        <v>-0.594370649846543</v>
      </c>
      <c r="V896" s="343" t="n">
        <v>-0.619497027655386</v>
      </c>
      <c r="W896" s="343" t="n">
        <v>-0.64273350390963</v>
      </c>
      <c r="X896" s="343" t="n">
        <v>-0.673725782556823</v>
      </c>
      <c r="Y896" s="343" t="n">
        <v>-0.69480632398471</v>
      </c>
      <c r="Z896" s="343" t="n">
        <v>-0.719458010649156</v>
      </c>
      <c r="AA896" s="343" t="n">
        <v>-0.739878783595363</v>
      </c>
      <c r="AB896" s="343" t="n">
        <v>-0.749344040991895</v>
      </c>
    </row>
    <row r="897" customFormat="false" ht="15" hidden="false" customHeight="false" outlineLevel="0" collapsed="false">
      <c r="A897" s="62" t="s">
        <v>363</v>
      </c>
      <c r="B897" s="62" t="s">
        <v>434</v>
      </c>
      <c r="C897" s="62" t="s">
        <v>435</v>
      </c>
      <c r="D897" s="62" t="s">
        <v>427</v>
      </c>
      <c r="E897" s="343" t="n">
        <v>-0.85934602037308</v>
      </c>
      <c r="F897" s="343" t="n">
        <v>-0.869126567592843</v>
      </c>
      <c r="G897" s="343" t="n">
        <v>-0.870165380223022</v>
      </c>
      <c r="H897" s="343" t="n">
        <v>-0.873678390783519</v>
      </c>
      <c r="I897" s="343" t="n">
        <v>-0.904908734736827</v>
      </c>
      <c r="J897" s="343" t="n">
        <v>-0.962716161024768</v>
      </c>
      <c r="K897" s="343" t="n">
        <v>-1.0266909530177</v>
      </c>
      <c r="L897" s="343" t="n">
        <v>-1.10883841740942</v>
      </c>
      <c r="M897" s="343" t="n">
        <v>-1.27870103461237</v>
      </c>
      <c r="N897" s="343" t="n">
        <v>-1.46735539406245</v>
      </c>
      <c r="O897" s="343" t="n">
        <v>-1.56898632825492</v>
      </c>
      <c r="P897" s="343" t="n">
        <v>-1.67421084137488</v>
      </c>
      <c r="Q897" s="343" t="n">
        <v>-1.75787108205888</v>
      </c>
      <c r="R897" s="343" t="n">
        <v>-1.83302908565063</v>
      </c>
      <c r="S897" s="343" t="n">
        <v>-1.95751234003783</v>
      </c>
      <c r="T897" s="343" t="n">
        <v>-2.07024275789074</v>
      </c>
      <c r="U897" s="343" t="n">
        <v>-2.19742186460881</v>
      </c>
      <c r="V897" s="343" t="n">
        <v>-2.30874319935125</v>
      </c>
      <c r="W897" s="343" t="n">
        <v>-2.39745864617026</v>
      </c>
      <c r="X897" s="343" t="n">
        <v>-2.53945964784619</v>
      </c>
      <c r="Y897" s="343" t="n">
        <v>-2.62811455871493</v>
      </c>
      <c r="Z897" s="343" t="n">
        <v>-2.72577228193735</v>
      </c>
      <c r="AA897" s="343" t="n">
        <v>-2.80360221631406</v>
      </c>
      <c r="AB897" s="343" t="n">
        <v>-2.84648268376359</v>
      </c>
    </row>
    <row r="898" customFormat="false" ht="15" hidden="false" customHeight="false" outlineLevel="0" collapsed="false">
      <c r="A898" s="62" t="s">
        <v>363</v>
      </c>
      <c r="B898" s="62" t="s">
        <v>426</v>
      </c>
      <c r="C898" s="62" t="s">
        <v>428</v>
      </c>
      <c r="D898" s="62" t="s">
        <v>427</v>
      </c>
      <c r="E898" s="343" t="n">
        <v>-0.509420617381855</v>
      </c>
      <c r="F898" s="343" t="n">
        <v>-0.515218529148364</v>
      </c>
      <c r="G898" s="343" t="n">
        <v>-0.515834337633961</v>
      </c>
      <c r="H898" s="343" t="n">
        <v>-0.517916851506336</v>
      </c>
      <c r="I898" s="343" t="n">
        <v>-0.536430210177428</v>
      </c>
      <c r="J898" s="343" t="n">
        <v>-0.57069847242652</v>
      </c>
      <c r="K898" s="343" t="n">
        <v>-0.608622751193488</v>
      </c>
      <c r="L898" s="343" t="n">
        <v>-0.657319796428673</v>
      </c>
      <c r="M898" s="343" t="n">
        <v>-0.758014414515179</v>
      </c>
      <c r="N898" s="343" t="n">
        <v>-0.869848783889595</v>
      </c>
      <c r="O898" s="343" t="n">
        <v>-0.930095636745149</v>
      </c>
      <c r="P898" s="343" t="n">
        <v>-0.992472764428833</v>
      </c>
      <c r="Q898" s="343" t="n">
        <v>-1.04206658397204</v>
      </c>
      <c r="R898" s="343" t="n">
        <v>-1.0866202744334</v>
      </c>
      <c r="S898" s="343" t="n">
        <v>-1.16041399058524</v>
      </c>
      <c r="T898" s="343" t="n">
        <v>-1.22724062118442</v>
      </c>
      <c r="U898" s="343" t="n">
        <v>-1.30263243952817</v>
      </c>
      <c r="V898" s="343" t="n">
        <v>-1.36862376517327</v>
      </c>
      <c r="W898" s="343" t="n">
        <v>-1.42121431265754</v>
      </c>
      <c r="X898" s="343" t="n">
        <v>-1.50539255544639</v>
      </c>
      <c r="Y898" s="343" t="n">
        <v>-1.55794721719845</v>
      </c>
      <c r="Z898" s="343" t="n">
        <v>-1.61583874922006</v>
      </c>
      <c r="AA898" s="343" t="n">
        <v>-1.66197636117265</v>
      </c>
      <c r="AB898" s="343" t="n">
        <v>-1.687395917072</v>
      </c>
    </row>
    <row r="899" customFormat="false" ht="15" hidden="false" customHeight="false" outlineLevel="0" collapsed="false">
      <c r="A899" s="62" t="s">
        <v>363</v>
      </c>
      <c r="B899" s="62" t="s">
        <v>450</v>
      </c>
      <c r="C899" s="62" t="s">
        <v>451</v>
      </c>
      <c r="D899" s="62" t="s">
        <v>424</v>
      </c>
      <c r="E899" s="343" t="n">
        <v>-0.95378283370155</v>
      </c>
      <c r="F899" s="343" t="n">
        <v>-0.964638202576555</v>
      </c>
      <c r="G899" s="343" t="n">
        <v>-0.965791174290634</v>
      </c>
      <c r="H899" s="343" t="n">
        <v>-0.969690242986804</v>
      </c>
      <c r="I899" s="343" t="n">
        <v>-1.00435260860796</v>
      </c>
      <c r="J899" s="343" t="n">
        <v>-1.06851271355611</v>
      </c>
      <c r="K899" s="343" t="n">
        <v>-1.1395179395604</v>
      </c>
      <c r="L899" s="343" t="n">
        <v>-1.23069290227788</v>
      </c>
      <c r="M899" s="343" t="n">
        <v>-1.41922237065834</v>
      </c>
      <c r="N899" s="343" t="n">
        <v>-1.62860867754823</v>
      </c>
      <c r="O899" s="343" t="n">
        <v>-1.74140822290919</v>
      </c>
      <c r="P899" s="343" t="n">
        <v>-1.8581962592986</v>
      </c>
      <c r="Q899" s="343" t="n">
        <v>-1.95105024306767</v>
      </c>
      <c r="R899" s="343" t="n">
        <v>-2.03446764646702</v>
      </c>
      <c r="S899" s="343" t="n">
        <v>-2.1726308406903</v>
      </c>
      <c r="T899" s="343" t="n">
        <v>-2.2977496343253</v>
      </c>
      <c r="U899" s="343" t="n">
        <v>-2.43890493837911</v>
      </c>
      <c r="V899" s="343" t="n">
        <v>-2.56245979938374</v>
      </c>
      <c r="W899" s="343" t="n">
        <v>-2.66092452517999</v>
      </c>
      <c r="X899" s="343" t="n">
        <v>-2.81853055878695</v>
      </c>
      <c r="Y899" s="343" t="n">
        <v>-2.91692809610636</v>
      </c>
      <c r="Z899" s="343" t="n">
        <v>-3.02531779918252</v>
      </c>
      <c r="AA899" s="343" t="n">
        <v>-3.11170076203653</v>
      </c>
      <c r="AB899" s="343" t="n">
        <v>-3.15929352768022</v>
      </c>
    </row>
    <row r="900" customFormat="false" ht="15" hidden="false" customHeight="false" outlineLevel="0" collapsed="false">
      <c r="A900" s="62" t="s">
        <v>363</v>
      </c>
      <c r="B900" s="62" t="s">
        <v>474</v>
      </c>
      <c r="C900" s="62" t="s">
        <v>475</v>
      </c>
      <c r="D900" s="62" t="s">
        <v>427</v>
      </c>
      <c r="E900" s="343" t="n">
        <v>-0.942081290262518</v>
      </c>
      <c r="F900" s="343" t="n">
        <v>-0.952803479375895</v>
      </c>
      <c r="G900" s="343" t="n">
        <v>-0.953942305785488</v>
      </c>
      <c r="H900" s="343" t="n">
        <v>-0.957793538517214</v>
      </c>
      <c r="I900" s="343" t="n">
        <v>-0.992030646770885</v>
      </c>
      <c r="J900" s="343" t="n">
        <v>-1.05540359951983</v>
      </c>
      <c r="K900" s="343" t="n">
        <v>-1.12553769353566</v>
      </c>
      <c r="L900" s="343" t="n">
        <v>-1.21559407060755</v>
      </c>
      <c r="M900" s="343" t="n">
        <v>-1.40181055359359</v>
      </c>
      <c r="N900" s="343" t="n">
        <v>-1.60862799168124</v>
      </c>
      <c r="O900" s="343" t="n">
        <v>-1.72004364887258</v>
      </c>
      <c r="P900" s="343" t="n">
        <v>-1.83539886404454</v>
      </c>
      <c r="Q900" s="343" t="n">
        <v>-1.92711366299484</v>
      </c>
      <c r="R900" s="343" t="n">
        <v>-2.00950765484288</v>
      </c>
      <c r="S900" s="343" t="n">
        <v>-2.14597578540832</v>
      </c>
      <c r="T900" s="343" t="n">
        <v>-2.2695595514175</v>
      </c>
      <c r="U900" s="343" t="n">
        <v>-2.40898308292973</v>
      </c>
      <c r="V900" s="343" t="n">
        <v>-2.53102210351235</v>
      </c>
      <c r="W900" s="343" t="n">
        <v>-2.6282788087557</v>
      </c>
      <c r="X900" s="343" t="n">
        <v>-2.78395124303235</v>
      </c>
      <c r="Y900" s="343" t="n">
        <v>-2.88114158410483</v>
      </c>
      <c r="Z900" s="343" t="n">
        <v>-2.98820150143304</v>
      </c>
      <c r="AA900" s="343" t="n">
        <v>-3.07352466958692</v>
      </c>
      <c r="AB900" s="343" t="n">
        <v>-3.12053354045406</v>
      </c>
    </row>
    <row r="901" customFormat="false" ht="15" hidden="false" customHeight="false" outlineLevel="0" collapsed="false">
      <c r="A901" s="62" t="s">
        <v>363</v>
      </c>
      <c r="B901" s="62" t="s">
        <v>485</v>
      </c>
      <c r="C901" s="62" t="s">
        <v>486</v>
      </c>
      <c r="D901" s="62" t="s">
        <v>424</v>
      </c>
      <c r="E901" s="343" t="n">
        <v>-0.470893025505943</v>
      </c>
      <c r="F901" s="343" t="n">
        <v>-0.476252439946961</v>
      </c>
      <c r="G901" s="343" t="n">
        <v>-0.476821674703114</v>
      </c>
      <c r="H901" s="343" t="n">
        <v>-0.478746687599257</v>
      </c>
      <c r="I901" s="343" t="n">
        <v>-0.495859876935235</v>
      </c>
      <c r="J901" s="343" t="n">
        <v>-0.52753642307159</v>
      </c>
      <c r="K901" s="343" t="n">
        <v>-0.562592480402937</v>
      </c>
      <c r="L901" s="343" t="n">
        <v>-0.607606557535992</v>
      </c>
      <c r="M901" s="343" t="n">
        <v>-0.700685619798166</v>
      </c>
      <c r="N901" s="343" t="n">
        <v>-0.804061931540165</v>
      </c>
      <c r="O901" s="343" t="n">
        <v>-0.859752301836068</v>
      </c>
      <c r="P901" s="343" t="n">
        <v>-0.917411833812417</v>
      </c>
      <c r="Q901" s="343" t="n">
        <v>-0.963254862017914</v>
      </c>
      <c r="R901" s="343" t="n">
        <v>-1.00443894719811</v>
      </c>
      <c r="S901" s="343" t="n">
        <v>-1.07265162857849</v>
      </c>
      <c r="T901" s="343" t="n">
        <v>-1.13442414659895</v>
      </c>
      <c r="U901" s="343" t="n">
        <v>-1.20411406535557</v>
      </c>
      <c r="V901" s="343" t="n">
        <v>-1.26511445271696</v>
      </c>
      <c r="W901" s="343" t="n">
        <v>-1.31372756567881</v>
      </c>
      <c r="X901" s="343" t="n">
        <v>-1.3915393896924</v>
      </c>
      <c r="Y901" s="343" t="n">
        <v>-1.44011933096777</v>
      </c>
      <c r="Z901" s="343" t="n">
        <v>-1.49363251385568</v>
      </c>
      <c r="AA901" s="343" t="n">
        <v>-1.5362807282009</v>
      </c>
      <c r="AB901" s="343" t="n">
        <v>-1.55977779756959</v>
      </c>
    </row>
    <row r="902" customFormat="false" ht="15" hidden="false" customHeight="false" outlineLevel="0" collapsed="false">
      <c r="A902" s="62" t="s">
        <v>363</v>
      </c>
      <c r="B902" s="62" t="s">
        <v>512</v>
      </c>
      <c r="C902" s="62" t="s">
        <v>513</v>
      </c>
      <c r="D902" s="62" t="s">
        <v>424</v>
      </c>
      <c r="E902" s="343" t="n">
        <v>-0.810283521114872</v>
      </c>
      <c r="F902" s="343" t="n">
        <v>-0.819505669180699</v>
      </c>
      <c r="G902" s="343" t="n">
        <v>-0.820485173054347</v>
      </c>
      <c r="H902" s="343" t="n">
        <v>-0.823797615887838</v>
      </c>
      <c r="I902" s="343" t="n">
        <v>-0.853244931013739</v>
      </c>
      <c r="J902" s="343" t="n">
        <v>-0.907751967537683</v>
      </c>
      <c r="K902" s="343" t="n">
        <v>-0.968074257383299</v>
      </c>
      <c r="L902" s="343" t="n">
        <v>-1.04553169026823</v>
      </c>
      <c r="M902" s="343" t="n">
        <v>-1.20569636934971</v>
      </c>
      <c r="N902" s="343" t="n">
        <v>-1.38357991686706</v>
      </c>
      <c r="O902" s="343" t="n">
        <v>-1.47940845305544</v>
      </c>
      <c r="P902" s="343" t="n">
        <v>-1.57862540056796</v>
      </c>
      <c r="Q902" s="343" t="n">
        <v>-1.65750924106019</v>
      </c>
      <c r="R902" s="343" t="n">
        <v>-1.72837626126685</v>
      </c>
      <c r="S902" s="343" t="n">
        <v>-1.84575241393804</v>
      </c>
      <c r="T902" s="343" t="n">
        <v>-1.95204673281434</v>
      </c>
      <c r="U902" s="343" t="n">
        <v>-2.07196482396815</v>
      </c>
      <c r="V902" s="343" t="n">
        <v>-2.17693050828138</v>
      </c>
      <c r="W902" s="343" t="n">
        <v>-2.26058093886646</v>
      </c>
      <c r="X902" s="343" t="n">
        <v>-2.39447470099718</v>
      </c>
      <c r="Y902" s="343" t="n">
        <v>-2.47806805180092</v>
      </c>
      <c r="Z902" s="343" t="n">
        <v>-2.57015021889162</v>
      </c>
      <c r="AA902" s="343" t="n">
        <v>-2.64353662178382</v>
      </c>
      <c r="AB902" s="343" t="n">
        <v>-2.68396892184493</v>
      </c>
    </row>
    <row r="903" customFormat="false" ht="15" hidden="false" customHeight="false" outlineLevel="0" collapsed="false">
      <c r="A903" s="62" t="s">
        <v>363</v>
      </c>
      <c r="B903" s="62" t="s">
        <v>544</v>
      </c>
      <c r="C903" s="62" t="s">
        <v>545</v>
      </c>
      <c r="D903" s="62" t="s">
        <v>424</v>
      </c>
      <c r="E903" s="343" t="n">
        <v>-0.00667698482595067</v>
      </c>
      <c r="F903" s="343" t="n">
        <v>-0.00675297815556137</v>
      </c>
      <c r="G903" s="343" t="n">
        <v>-0.00676104956801254</v>
      </c>
      <c r="H903" s="343" t="n">
        <v>-0.00678834511328738</v>
      </c>
      <c r="I903" s="343" t="n">
        <v>-0.00703100002497817</v>
      </c>
      <c r="J903" s="343" t="n">
        <v>-0.00748015472983649</v>
      </c>
      <c r="K903" s="343" t="n">
        <v>-0.00797722890630697</v>
      </c>
      <c r="L903" s="343" t="n">
        <v>-0.00861550191884236</v>
      </c>
      <c r="M903" s="343" t="n">
        <v>-0.00993530801635358</v>
      </c>
      <c r="N903" s="343" t="n">
        <v>-0.0114011230262966</v>
      </c>
      <c r="O903" s="343" t="n">
        <v>-0.0121907795666919</v>
      </c>
      <c r="P903" s="343" t="n">
        <v>-0.0130083576560336</v>
      </c>
      <c r="Q903" s="343" t="n">
        <v>-0.013658384704905</v>
      </c>
      <c r="R903" s="343" t="n">
        <v>-0.0142423506948947</v>
      </c>
      <c r="S903" s="343" t="n">
        <v>-0.0152095662063686</v>
      </c>
      <c r="T903" s="343" t="n">
        <v>-0.0160854640072338</v>
      </c>
      <c r="U903" s="343" t="n">
        <v>-0.0170736258717244</v>
      </c>
      <c r="V903" s="343" t="n">
        <v>-0.017938575316137</v>
      </c>
      <c r="W903" s="343" t="n">
        <v>-0.0186278805298632</v>
      </c>
      <c r="X903" s="343" t="n">
        <v>-0.0197312062112323</v>
      </c>
      <c r="Y903" s="343" t="n">
        <v>-0.0204200410700469</v>
      </c>
      <c r="Z903" s="343" t="n">
        <v>-0.0211788263796127</v>
      </c>
      <c r="AA903" s="343" t="n">
        <v>-0.0217835528559307</v>
      </c>
      <c r="AB903" s="343" t="n">
        <v>-0.0221167274139112</v>
      </c>
    </row>
    <row r="904" customFormat="false" ht="15" hidden="false" customHeight="false" outlineLevel="0" collapsed="false">
      <c r="A904" s="62" t="s">
        <v>363</v>
      </c>
      <c r="B904" s="62" t="s">
        <v>538</v>
      </c>
      <c r="C904" s="62" t="s">
        <v>539</v>
      </c>
      <c r="D904" s="62" t="s">
        <v>424</v>
      </c>
      <c r="E904" s="343" t="n">
        <v>-0.310633929947665</v>
      </c>
      <c r="F904" s="343" t="n">
        <v>-0.314169374050374</v>
      </c>
      <c r="G904" s="343" t="n">
        <v>-0.314544881054702</v>
      </c>
      <c r="H904" s="343" t="n">
        <v>-0.315814754016796</v>
      </c>
      <c r="I904" s="343" t="n">
        <v>-0.327103809002611</v>
      </c>
      <c r="J904" s="343" t="n">
        <v>-0.34799987133637</v>
      </c>
      <c r="K904" s="343" t="n">
        <v>-0.37112529530205</v>
      </c>
      <c r="L904" s="343" t="n">
        <v>-0.400819724663761</v>
      </c>
      <c r="M904" s="343" t="n">
        <v>-0.462221175397241</v>
      </c>
      <c r="N904" s="343" t="n">
        <v>-0.530415411116509</v>
      </c>
      <c r="O904" s="343" t="n">
        <v>-0.567152669152282</v>
      </c>
      <c r="P904" s="343" t="n">
        <v>-0.605188923771921</v>
      </c>
      <c r="Q904" s="343" t="n">
        <v>-0.63543018716051</v>
      </c>
      <c r="R904" s="343" t="n">
        <v>-0.662598086317814</v>
      </c>
      <c r="S904" s="343" t="n">
        <v>-0.707595935387017</v>
      </c>
      <c r="T904" s="343" t="n">
        <v>-0.748345402879856</v>
      </c>
      <c r="U904" s="343" t="n">
        <v>-0.794317740902574</v>
      </c>
      <c r="V904" s="343" t="n">
        <v>-0.834557857081911</v>
      </c>
      <c r="W904" s="343" t="n">
        <v>-0.866626461857073</v>
      </c>
      <c r="X904" s="343" t="n">
        <v>-0.917956575875577</v>
      </c>
      <c r="Y904" s="343" t="n">
        <v>-0.950003298289399</v>
      </c>
      <c r="Z904" s="343" t="n">
        <v>-0.985304331441503</v>
      </c>
      <c r="AA904" s="343" t="n">
        <v>-1.01343807246065</v>
      </c>
      <c r="AB904" s="343" t="n">
        <v>-1.02893838060899</v>
      </c>
    </row>
    <row r="905" customFormat="false" ht="15" hidden="false" customHeight="false" outlineLevel="0" collapsed="false">
      <c r="A905" s="62" t="s">
        <v>363</v>
      </c>
      <c r="B905" s="62" t="s">
        <v>553</v>
      </c>
      <c r="C905" s="62" t="s">
        <v>554</v>
      </c>
      <c r="D905" s="62" t="s">
        <v>424</v>
      </c>
      <c r="E905" s="343" t="n">
        <v>-0.996399029851988</v>
      </c>
      <c r="F905" s="343" t="n">
        <v>-1.00773943002858</v>
      </c>
      <c r="G905" s="343" t="n">
        <v>-1.00894391794424</v>
      </c>
      <c r="H905" s="343" t="n">
        <v>-1.01301720185009</v>
      </c>
      <c r="I905" s="343" t="n">
        <v>-1.04922832481952</v>
      </c>
      <c r="J905" s="343" t="n">
        <v>-1.11625518257646</v>
      </c>
      <c r="K905" s="343" t="n">
        <v>-1.19043300986082</v>
      </c>
      <c r="L905" s="343" t="n">
        <v>-1.28568178263011</v>
      </c>
      <c r="M905" s="343" t="n">
        <v>-1.48263498073262</v>
      </c>
      <c r="N905" s="343" t="n">
        <v>-1.70137692667403</v>
      </c>
      <c r="O905" s="343" t="n">
        <v>-1.8192164951733</v>
      </c>
      <c r="P905" s="343" t="n">
        <v>-1.94122276541105</v>
      </c>
      <c r="Q905" s="343" t="n">
        <v>-2.03822557996826</v>
      </c>
      <c r="R905" s="343" t="n">
        <v>-2.12537017607859</v>
      </c>
      <c r="S905" s="343" t="n">
        <v>-2.26970667262787</v>
      </c>
      <c r="T905" s="343" t="n">
        <v>-2.40041592864408</v>
      </c>
      <c r="U905" s="343" t="n">
        <v>-2.5478782261902</v>
      </c>
      <c r="V905" s="343" t="n">
        <v>-2.67695367113266</v>
      </c>
      <c r="W905" s="343" t="n">
        <v>-2.77981792260726</v>
      </c>
      <c r="X905" s="343" t="n">
        <v>-2.94446598864063</v>
      </c>
      <c r="Y905" s="343" t="n">
        <v>-3.04726004957418</v>
      </c>
      <c r="Z905" s="343" t="n">
        <v>-3.16049273858358</v>
      </c>
      <c r="AA905" s="343" t="n">
        <v>-3.25073539901125</v>
      </c>
      <c r="AB905" s="343" t="n">
        <v>-3.30045466826179</v>
      </c>
    </row>
    <row r="906" customFormat="false" ht="15" hidden="false" customHeight="false" outlineLevel="0" collapsed="false">
      <c r="A906" s="62" t="s">
        <v>363</v>
      </c>
      <c r="B906" s="62" t="s">
        <v>557</v>
      </c>
      <c r="C906" s="62" t="s">
        <v>558</v>
      </c>
      <c r="D906" s="62" t="s">
        <v>424</v>
      </c>
      <c r="E906" s="343" t="n">
        <v>-1.28398415537854</v>
      </c>
      <c r="F906" s="343" t="n">
        <v>-1.29859767235934</v>
      </c>
      <c r="G906" s="343" t="n">
        <v>-1.30014980494148</v>
      </c>
      <c r="H906" s="343" t="n">
        <v>-1.30539873818888</v>
      </c>
      <c r="I906" s="343" t="n">
        <v>-1.35206127673844</v>
      </c>
      <c r="J906" s="343" t="n">
        <v>-1.43843372468986</v>
      </c>
      <c r="K906" s="343" t="n">
        <v>-1.53402108684102</v>
      </c>
      <c r="L906" s="343" t="n">
        <v>-1.65676098460385</v>
      </c>
      <c r="M906" s="343" t="n">
        <v>-1.91055969188713</v>
      </c>
      <c r="N906" s="343" t="n">
        <v>-2.19243591244824</v>
      </c>
      <c r="O906" s="343" t="n">
        <v>-2.34428686201428</v>
      </c>
      <c r="P906" s="343" t="n">
        <v>-2.50150712533126</v>
      </c>
      <c r="Q906" s="343" t="n">
        <v>-2.62650732423458</v>
      </c>
      <c r="R906" s="343" t="n">
        <v>-2.73880398177864</v>
      </c>
      <c r="S906" s="343" t="n">
        <v>-2.92479952077435</v>
      </c>
      <c r="T906" s="343" t="n">
        <v>-3.0932346643845</v>
      </c>
      <c r="U906" s="343" t="n">
        <v>-3.28325818698172</v>
      </c>
      <c r="V906" s="343" t="n">
        <v>-3.44958796168974</v>
      </c>
      <c r="W906" s="343" t="n">
        <v>-3.58214135153785</v>
      </c>
      <c r="X906" s="343" t="n">
        <v>-3.79431087566111</v>
      </c>
      <c r="Y906" s="343" t="n">
        <v>-3.92677381626162</v>
      </c>
      <c r="Z906" s="343" t="n">
        <v>-4.07268822826237</v>
      </c>
      <c r="AA906" s="343" t="n">
        <v>-4.18897712724449</v>
      </c>
      <c r="AB906" s="343" t="n">
        <v>-4.25304659341425</v>
      </c>
    </row>
    <row r="907" customFormat="false" ht="15" hidden="false" customHeight="false" outlineLevel="0" collapsed="false">
      <c r="A907" s="62" t="s">
        <v>363</v>
      </c>
      <c r="B907" s="62" t="s">
        <v>574</v>
      </c>
      <c r="C907" s="62" t="s">
        <v>575</v>
      </c>
      <c r="D907" s="62" t="s">
        <v>424</v>
      </c>
      <c r="E907" s="343" t="n">
        <v>-1.26311970940195</v>
      </c>
      <c r="F907" s="343" t="n">
        <v>-1.27749576010695</v>
      </c>
      <c r="G907" s="343" t="n">
        <v>-1.27902267089311</v>
      </c>
      <c r="H907" s="343" t="n">
        <v>-1.28418631018753</v>
      </c>
      <c r="I907" s="343" t="n">
        <v>-1.33009059326281</v>
      </c>
      <c r="J907" s="343" t="n">
        <v>-1.41505950888355</v>
      </c>
      <c r="K907" s="343" t="n">
        <v>-1.50909359847656</v>
      </c>
      <c r="L907" s="343" t="n">
        <v>-1.62983900124869</v>
      </c>
      <c r="M907" s="343" t="n">
        <v>-1.87951353815584</v>
      </c>
      <c r="N907" s="343" t="n">
        <v>-2.15680933523481</v>
      </c>
      <c r="O907" s="343" t="n">
        <v>-2.30619274194182</v>
      </c>
      <c r="P907" s="343" t="n">
        <v>-2.46085821229141</v>
      </c>
      <c r="Q907" s="343" t="n">
        <v>-2.58382718683253</v>
      </c>
      <c r="R907" s="343" t="n">
        <v>-2.69429904962749</v>
      </c>
      <c r="S907" s="343" t="n">
        <v>-2.87727220407195</v>
      </c>
      <c r="T907" s="343" t="n">
        <v>-3.04297031550012</v>
      </c>
      <c r="U907" s="343" t="n">
        <v>-3.22990599974288</v>
      </c>
      <c r="V907" s="343" t="n">
        <v>-3.39353295402732</v>
      </c>
      <c r="W907" s="343" t="n">
        <v>-3.52393238190487</v>
      </c>
      <c r="X907" s="343" t="n">
        <v>-3.73265420026369</v>
      </c>
      <c r="Y907" s="343" t="n">
        <v>-3.86296464867301</v>
      </c>
      <c r="Z907" s="343" t="n">
        <v>-4.00650798517906</v>
      </c>
      <c r="AA907" s="343" t="n">
        <v>-4.12090721641075</v>
      </c>
      <c r="AB907" s="343" t="n">
        <v>-4.1839355685527</v>
      </c>
    </row>
    <row r="908" customFormat="false" ht="15" hidden="false" customHeight="false" outlineLevel="0" collapsed="false">
      <c r="A908" s="62" t="s">
        <v>363</v>
      </c>
      <c r="B908" s="62" t="s">
        <v>576</v>
      </c>
      <c r="C908" s="62" t="s">
        <v>577</v>
      </c>
      <c r="D908" s="62" t="s">
        <v>424</v>
      </c>
      <c r="E908" s="343" t="n">
        <v>-0.844233648534018</v>
      </c>
      <c r="F908" s="343" t="n">
        <v>-0.853842196043687</v>
      </c>
      <c r="G908" s="343" t="n">
        <v>-0.854862740220453</v>
      </c>
      <c r="H908" s="343" t="n">
        <v>-0.858313971334015</v>
      </c>
      <c r="I908" s="343" t="n">
        <v>-0.888995101630315</v>
      </c>
      <c r="J908" s="343" t="n">
        <v>-0.945785932390481</v>
      </c>
      <c r="K908" s="343" t="n">
        <v>-1.0086356701887</v>
      </c>
      <c r="L908" s="343" t="n">
        <v>-1.08933849761453</v>
      </c>
      <c r="M908" s="343" t="n">
        <v>-1.25621392808261</v>
      </c>
      <c r="N908" s="343" t="n">
        <v>-1.44155063112714</v>
      </c>
      <c r="O908" s="343" t="n">
        <v>-1.54139429403255</v>
      </c>
      <c r="P908" s="343" t="n">
        <v>-1.64476833955139</v>
      </c>
      <c r="Q908" s="343" t="n">
        <v>-1.72695733973926</v>
      </c>
      <c r="R908" s="343" t="n">
        <v>-1.80079362231289</v>
      </c>
      <c r="S908" s="343" t="n">
        <v>-1.92308772683096</v>
      </c>
      <c r="T908" s="343" t="n">
        <v>-2.03383567900442</v>
      </c>
      <c r="U908" s="343" t="n">
        <v>-2.15877822686806</v>
      </c>
      <c r="V908" s="343" t="n">
        <v>-2.26814187592352</v>
      </c>
      <c r="W908" s="343" t="n">
        <v>-2.35529718190472</v>
      </c>
      <c r="X908" s="343" t="n">
        <v>-2.4948009683868</v>
      </c>
      <c r="Y908" s="343" t="n">
        <v>-2.5818968029968</v>
      </c>
      <c r="Z908" s="343" t="n">
        <v>-2.67783712741675</v>
      </c>
      <c r="AA908" s="343" t="n">
        <v>-2.75429835247193</v>
      </c>
      <c r="AB908" s="343" t="n">
        <v>-2.79642472837582</v>
      </c>
    </row>
    <row r="909" customFormat="false" ht="15" hidden="false" customHeight="false" outlineLevel="0" collapsed="false">
      <c r="A909" s="62" t="s">
        <v>363</v>
      </c>
      <c r="B909" s="62" t="s">
        <v>578</v>
      </c>
      <c r="C909" s="62" t="s">
        <v>579</v>
      </c>
      <c r="D909" s="62" t="s">
        <v>424</v>
      </c>
      <c r="E909" s="343" t="n">
        <v>-0.575308086284422</v>
      </c>
      <c r="F909" s="343" t="n">
        <v>-0.581855888648565</v>
      </c>
      <c r="G909" s="343" t="n">
        <v>-0.582551344602404</v>
      </c>
      <c r="H909" s="343" t="n">
        <v>-0.584903206756579</v>
      </c>
      <c r="I909" s="343" t="n">
        <v>-0.605811047123352</v>
      </c>
      <c r="J909" s="343" t="n">
        <v>-0.64451149956311</v>
      </c>
      <c r="K909" s="343" t="n">
        <v>-0.687340830565209</v>
      </c>
      <c r="L909" s="343" t="n">
        <v>-0.742336256635606</v>
      </c>
      <c r="M909" s="343" t="n">
        <v>-0.856054520195922</v>
      </c>
      <c r="N909" s="343" t="n">
        <v>-0.982353328744915</v>
      </c>
      <c r="O909" s="343" t="n">
        <v>-1.05039239202257</v>
      </c>
      <c r="P909" s="343" t="n">
        <v>-1.12083725571901</v>
      </c>
      <c r="Q909" s="343" t="n">
        <v>-1.17684544313705</v>
      </c>
      <c r="R909" s="343" t="n">
        <v>-1.2271616210098</v>
      </c>
      <c r="S909" s="343" t="n">
        <v>-1.31049967245602</v>
      </c>
      <c r="T909" s="343" t="n">
        <v>-1.38596952909519</v>
      </c>
      <c r="U909" s="343" t="n">
        <v>-1.47111237815333</v>
      </c>
      <c r="V909" s="343" t="n">
        <v>-1.54563889312514</v>
      </c>
      <c r="W909" s="343" t="n">
        <v>-1.60503139943029</v>
      </c>
      <c r="X909" s="343" t="n">
        <v>-1.70009709193118</v>
      </c>
      <c r="Y909" s="343" t="n">
        <v>-1.75944907111352</v>
      </c>
      <c r="Z909" s="343" t="n">
        <v>-1.8248281809552</v>
      </c>
      <c r="AA909" s="343" t="n">
        <v>-1.87693314163503</v>
      </c>
      <c r="AB909" s="343" t="n">
        <v>-1.90564041330734</v>
      </c>
    </row>
    <row r="910" customFormat="false" ht="15" hidden="false" customHeight="false" outlineLevel="0" collapsed="false">
      <c r="A910" s="62" t="s">
        <v>363</v>
      </c>
      <c r="B910" s="62" t="s">
        <v>590</v>
      </c>
      <c r="C910" s="62" t="s">
        <v>591</v>
      </c>
      <c r="D910" s="62" t="s">
        <v>424</v>
      </c>
      <c r="E910" s="343" t="n">
        <v>-0.822129934004787</v>
      </c>
      <c r="F910" s="343" t="n">
        <v>-0.831486910647122</v>
      </c>
      <c r="G910" s="343" t="n">
        <v>-0.832480734949376</v>
      </c>
      <c r="H910" s="343" t="n">
        <v>-0.835841605974305</v>
      </c>
      <c r="I910" s="343" t="n">
        <v>-0.865719443311741</v>
      </c>
      <c r="J910" s="343" t="n">
        <v>-0.921023377271264</v>
      </c>
      <c r="K910" s="343" t="n">
        <v>-0.98222758404269</v>
      </c>
      <c r="L910" s="343" t="n">
        <v>-1.06081745107868</v>
      </c>
      <c r="M910" s="343" t="n">
        <v>-1.22332375117223</v>
      </c>
      <c r="N910" s="343" t="n">
        <v>-1.40380797104104</v>
      </c>
      <c r="O910" s="343" t="n">
        <v>-1.50103752844823</v>
      </c>
      <c r="P910" s="343" t="n">
        <v>-1.60170503603667</v>
      </c>
      <c r="Q910" s="343" t="n">
        <v>-1.68174216487855</v>
      </c>
      <c r="R910" s="343" t="n">
        <v>-1.75364526685137</v>
      </c>
      <c r="S910" s="343" t="n">
        <v>-1.87273746869762</v>
      </c>
      <c r="T910" s="343" t="n">
        <v>-1.98058581941147</v>
      </c>
      <c r="U910" s="343" t="n">
        <v>-2.10225712309369</v>
      </c>
      <c r="V910" s="343" t="n">
        <v>-2.20875741449597</v>
      </c>
      <c r="W910" s="343" t="n">
        <v>-2.29363082137677</v>
      </c>
      <c r="X910" s="343" t="n">
        <v>-2.42948212151517</v>
      </c>
      <c r="Y910" s="343" t="n">
        <v>-2.51429761410345</v>
      </c>
      <c r="Z910" s="343" t="n">
        <v>-2.60772603018321</v>
      </c>
      <c r="AA910" s="343" t="n">
        <v>-2.68218534842727</v>
      </c>
      <c r="AB910" s="343" t="n">
        <v>-2.72320877209899</v>
      </c>
    </row>
    <row r="911" customFormat="false" ht="15" hidden="false" customHeight="false" outlineLevel="0" collapsed="false">
      <c r="A911" s="62" t="s">
        <v>363</v>
      </c>
      <c r="B911" s="62" t="s">
        <v>1201</v>
      </c>
      <c r="C911" s="62" t="s">
        <v>1202</v>
      </c>
      <c r="D911" s="62" t="s">
        <v>424</v>
      </c>
      <c r="E911" s="343" t="n">
        <v>-0.416817548021998</v>
      </c>
      <c r="F911" s="343" t="n">
        <v>-0.421561508677899</v>
      </c>
      <c r="G911" s="343" t="n">
        <v>-0.422065374784333</v>
      </c>
      <c r="H911" s="343" t="n">
        <v>-0.423769326874978</v>
      </c>
      <c r="I911" s="343" t="n">
        <v>-0.438917305782066</v>
      </c>
      <c r="J911" s="343" t="n">
        <v>-0.466956243662224</v>
      </c>
      <c r="K911" s="343" t="n">
        <v>-0.497986603146676</v>
      </c>
      <c r="L911" s="343" t="n">
        <v>-0.537831443143858</v>
      </c>
      <c r="M911" s="343" t="n">
        <v>-0.62022167702473</v>
      </c>
      <c r="N911" s="343" t="n">
        <v>-0.711726665312805</v>
      </c>
      <c r="O911" s="343" t="n">
        <v>-0.761021775534995</v>
      </c>
      <c r="P911" s="343" t="n">
        <v>-0.812059916761774</v>
      </c>
      <c r="Q911" s="343" t="n">
        <v>-0.852638514395467</v>
      </c>
      <c r="R911" s="343" t="n">
        <v>-0.889093183444544</v>
      </c>
      <c r="S911" s="343" t="n">
        <v>-0.949472592475776</v>
      </c>
      <c r="T911" s="343" t="n">
        <v>-1.00415140082884</v>
      </c>
      <c r="U911" s="343" t="n">
        <v>-1.06583840718612</v>
      </c>
      <c r="V911" s="343" t="n">
        <v>-1.11983375328632</v>
      </c>
      <c r="W911" s="343" t="n">
        <v>-1.16286433018796</v>
      </c>
      <c r="X911" s="343" t="n">
        <v>-1.23174055458652</v>
      </c>
      <c r="Y911" s="343" t="n">
        <v>-1.27474176910588</v>
      </c>
      <c r="Z911" s="343" t="n">
        <v>-1.32210971144103</v>
      </c>
      <c r="AA911" s="343" t="n">
        <v>-1.35986037489966</v>
      </c>
      <c r="AB911" s="343" t="n">
        <v>-1.38065913451059</v>
      </c>
    </row>
    <row r="912" customFormat="false" ht="15" hidden="false" customHeight="false" outlineLevel="0" collapsed="false">
      <c r="A912" s="62" t="s">
        <v>363</v>
      </c>
      <c r="B912" s="62" t="s">
        <v>1204</v>
      </c>
      <c r="C912" s="62" t="s">
        <v>1205</v>
      </c>
      <c r="D912" s="62" t="s">
        <v>424</v>
      </c>
      <c r="E912" s="343" t="n">
        <v>-0.205568886731328</v>
      </c>
      <c r="F912" s="343" t="n">
        <v>-0.20790854521106</v>
      </c>
      <c r="G912" s="343" t="n">
        <v>-0.208157045292337</v>
      </c>
      <c r="H912" s="343" t="n">
        <v>-0.208997411865145</v>
      </c>
      <c r="I912" s="343" t="n">
        <v>-0.216468194165307</v>
      </c>
      <c r="J912" s="343" t="n">
        <v>-0.230296626467416</v>
      </c>
      <c r="K912" s="343" t="n">
        <v>-0.245600388231676</v>
      </c>
      <c r="L912" s="343" t="n">
        <v>-0.265251334884661</v>
      </c>
      <c r="M912" s="343" t="n">
        <v>-0.305885105551943</v>
      </c>
      <c r="N912" s="343" t="n">
        <v>-0.351014152210387</v>
      </c>
      <c r="O912" s="343" t="n">
        <v>-0.375325846806169</v>
      </c>
      <c r="P912" s="343" t="n">
        <v>-0.400497181176841</v>
      </c>
      <c r="Q912" s="343" t="n">
        <v>-0.420510007364851</v>
      </c>
      <c r="R912" s="343" t="n">
        <v>-0.438488966667645</v>
      </c>
      <c r="S912" s="343" t="n">
        <v>-0.468267290432917</v>
      </c>
      <c r="T912" s="343" t="n">
        <v>-0.495234153546707</v>
      </c>
      <c r="U912" s="343" t="n">
        <v>-0.525657366971456</v>
      </c>
      <c r="V912" s="343" t="n">
        <v>-0.552287155566408</v>
      </c>
      <c r="W912" s="343" t="n">
        <v>-0.573509265410518</v>
      </c>
      <c r="X912" s="343" t="n">
        <v>-0.607478105827771</v>
      </c>
      <c r="Y912" s="343" t="n">
        <v>-0.628685734534355</v>
      </c>
      <c r="Z912" s="343" t="n">
        <v>-0.652046975486901</v>
      </c>
      <c r="AA912" s="343" t="n">
        <v>-0.670665102044638</v>
      </c>
      <c r="AB912" s="343" t="n">
        <v>-0.68092277444567</v>
      </c>
    </row>
    <row r="913" customFormat="false" ht="15" hidden="false" customHeight="false" outlineLevel="0" collapsed="false">
      <c r="A913" s="62" t="s">
        <v>363</v>
      </c>
      <c r="B913" s="62" t="s">
        <v>597</v>
      </c>
      <c r="C913" s="62" t="s">
        <v>598</v>
      </c>
      <c r="D913" s="62" t="s">
        <v>427</v>
      </c>
      <c r="E913" s="343" t="n">
        <v>-0.911205474799771</v>
      </c>
      <c r="F913" s="343" t="n">
        <v>-0.921576254394836</v>
      </c>
      <c r="G913" s="343" t="n">
        <v>-0.922677756855392</v>
      </c>
      <c r="H913" s="343" t="n">
        <v>-0.926402769108739</v>
      </c>
      <c r="I913" s="343" t="n">
        <v>-0.959517788804507</v>
      </c>
      <c r="J913" s="343" t="n">
        <v>-1.02081375349029</v>
      </c>
      <c r="K913" s="343" t="n">
        <v>-1.08864926948864</v>
      </c>
      <c r="L913" s="343" t="n">
        <v>-1.17575413472343</v>
      </c>
      <c r="M913" s="343" t="n">
        <v>-1.35586755014595</v>
      </c>
      <c r="N913" s="343" t="n">
        <v>-1.55590674402169</v>
      </c>
      <c r="O913" s="343" t="n">
        <v>-1.66367085934859</v>
      </c>
      <c r="P913" s="343" t="n">
        <v>-1.77524541740196</v>
      </c>
      <c r="Q913" s="343" t="n">
        <v>-1.86395435132038</v>
      </c>
      <c r="R913" s="343" t="n">
        <v>-1.94364795869647</v>
      </c>
      <c r="S913" s="343" t="n">
        <v>-2.07564347648482</v>
      </c>
      <c r="T913" s="343" t="n">
        <v>-2.19517690247247</v>
      </c>
      <c r="U913" s="343" t="n">
        <v>-2.33003096076128</v>
      </c>
      <c r="V913" s="343" t="n">
        <v>-2.4480702688799</v>
      </c>
      <c r="W913" s="343" t="n">
        <v>-2.54213947840006</v>
      </c>
      <c r="X913" s="343" t="n">
        <v>-2.69270989716802</v>
      </c>
      <c r="Y913" s="343" t="n">
        <v>-2.7867149175397</v>
      </c>
      <c r="Z913" s="343" t="n">
        <v>-2.89026604822173</v>
      </c>
      <c r="AA913" s="343" t="n">
        <v>-2.97279283094493</v>
      </c>
      <c r="AB913" s="343" t="n">
        <v>-3.01826103091985</v>
      </c>
    </row>
    <row r="914" customFormat="false" ht="15" hidden="false" customHeight="false" outlineLevel="0" collapsed="false">
      <c r="A914" s="62" t="s">
        <v>363</v>
      </c>
      <c r="B914" s="62" t="s">
        <v>599</v>
      </c>
      <c r="C914" s="62" t="s">
        <v>600</v>
      </c>
      <c r="D914" s="62" t="s">
        <v>427</v>
      </c>
      <c r="E914" s="343" t="n">
        <v>-0.814685699557005</v>
      </c>
      <c r="F914" s="343" t="n">
        <v>-0.823957950507005</v>
      </c>
      <c r="G914" s="343" t="n">
        <v>-0.824942775914072</v>
      </c>
      <c r="H914" s="343" t="n">
        <v>-0.828273214873675</v>
      </c>
      <c r="I914" s="343" t="n">
        <v>-0.857880513921805</v>
      </c>
      <c r="J914" s="343" t="n">
        <v>-0.912683680991265</v>
      </c>
      <c r="K914" s="343" t="n">
        <v>-0.973333694993943</v>
      </c>
      <c r="L914" s="343" t="n">
        <v>-1.05121194532406</v>
      </c>
      <c r="M914" s="343" t="n">
        <v>-1.21224678093602</v>
      </c>
      <c r="N914" s="343" t="n">
        <v>-1.39109674958583</v>
      </c>
      <c r="O914" s="343" t="n">
        <v>-1.48744591133941</v>
      </c>
      <c r="P914" s="343" t="n">
        <v>-1.58720189327143</v>
      </c>
      <c r="Q914" s="343" t="n">
        <v>-1.66651430071955</v>
      </c>
      <c r="R914" s="343" t="n">
        <v>-1.737766333407</v>
      </c>
      <c r="S914" s="343" t="n">
        <v>-1.85578017739912</v>
      </c>
      <c r="T914" s="343" t="n">
        <v>-1.9626519812506</v>
      </c>
      <c r="U914" s="343" t="n">
        <v>-2.08322157378873</v>
      </c>
      <c r="V914" s="343" t="n">
        <v>-2.18875752475629</v>
      </c>
      <c r="W914" s="343" t="n">
        <v>-2.27286241864046</v>
      </c>
      <c r="X914" s="343" t="n">
        <v>-2.40748361039035</v>
      </c>
      <c r="Y914" s="343" t="n">
        <v>-2.4915311143852</v>
      </c>
      <c r="Z914" s="343" t="n">
        <v>-2.58411355344281</v>
      </c>
      <c r="AA914" s="343" t="n">
        <v>-2.65789865633611</v>
      </c>
      <c r="AB914" s="343" t="n">
        <v>-2.69855062049634</v>
      </c>
    </row>
    <row r="915" customFormat="false" ht="15" hidden="false" customHeight="false" outlineLevel="0" collapsed="false">
      <c r="A915" s="62" t="s">
        <v>363</v>
      </c>
      <c r="B915" s="62" t="s">
        <v>601</v>
      </c>
      <c r="C915" s="62" t="s">
        <v>602</v>
      </c>
      <c r="D915" s="62" t="s">
        <v>424</v>
      </c>
      <c r="E915" s="343" t="n">
        <v>-0.101043425625208</v>
      </c>
      <c r="F915" s="343" t="n">
        <v>-0.102193439673269</v>
      </c>
      <c r="G915" s="343" t="n">
        <v>-0.102315585100428</v>
      </c>
      <c r="H915" s="343" t="n">
        <v>-0.102728651098146</v>
      </c>
      <c r="I915" s="343" t="n">
        <v>-0.106400770199978</v>
      </c>
      <c r="J915" s="343" t="n">
        <v>-0.113197869668915</v>
      </c>
      <c r="K915" s="343" t="n">
        <v>-0.120720138910144</v>
      </c>
      <c r="L915" s="343" t="n">
        <v>-0.130379183127235</v>
      </c>
      <c r="M915" s="343" t="n">
        <v>-0.150351930217398</v>
      </c>
      <c r="N915" s="343" t="n">
        <v>-0.172534243611588</v>
      </c>
      <c r="O915" s="343" t="n">
        <v>-0.184484188682421</v>
      </c>
      <c r="P915" s="343" t="n">
        <v>-0.196856673122123</v>
      </c>
      <c r="Q915" s="343" t="n">
        <v>-0.206693592252406</v>
      </c>
      <c r="R915" s="343" t="n">
        <v>-0.215530803301298</v>
      </c>
      <c r="S915" s="343" t="n">
        <v>-0.230167764616131</v>
      </c>
      <c r="T915" s="343" t="n">
        <v>-0.243422806615481</v>
      </c>
      <c r="U915" s="343" t="n">
        <v>-0.258376751017491</v>
      </c>
      <c r="V915" s="343" t="n">
        <v>-0.271466110531443</v>
      </c>
      <c r="W915" s="343" t="n">
        <v>-0.281897429743897</v>
      </c>
      <c r="X915" s="343" t="n">
        <v>-0.298594158781308</v>
      </c>
      <c r="Y915" s="343" t="n">
        <v>-0.309018360069616</v>
      </c>
      <c r="Z915" s="343" t="n">
        <v>-0.320501127964285</v>
      </c>
      <c r="AA915" s="343" t="n">
        <v>-0.329652509362658</v>
      </c>
      <c r="AB915" s="343" t="n">
        <v>-0.334694470599214</v>
      </c>
    </row>
    <row r="916" customFormat="false" ht="15" hidden="false" customHeight="false" outlineLevel="0" collapsed="false">
      <c r="A916" s="62" t="s">
        <v>363</v>
      </c>
      <c r="B916" s="62" t="s">
        <v>605</v>
      </c>
      <c r="C916" s="62" t="s">
        <v>606</v>
      </c>
      <c r="D916" s="62" t="s">
        <v>424</v>
      </c>
      <c r="E916" s="343" t="n">
        <v>-0.534057174582835</v>
      </c>
      <c r="F916" s="343" t="n">
        <v>-0.540135484472247</v>
      </c>
      <c r="G916" s="343" t="n">
        <v>-0.540781074636211</v>
      </c>
      <c r="H916" s="343" t="n">
        <v>-0.542964302869937</v>
      </c>
      <c r="I916" s="343" t="n">
        <v>-0.562373003041391</v>
      </c>
      <c r="J916" s="343" t="n">
        <v>-0.598298544117197</v>
      </c>
      <c r="K916" s="343" t="n">
        <v>-0.638056913675289</v>
      </c>
      <c r="L916" s="343" t="n">
        <v>-0.689109041330617</v>
      </c>
      <c r="M916" s="343" t="n">
        <v>-0.794673444097353</v>
      </c>
      <c r="N916" s="343" t="n">
        <v>-0.911916337870111</v>
      </c>
      <c r="O916" s="343" t="n">
        <v>-0.975076843973906</v>
      </c>
      <c r="P916" s="343" t="n">
        <v>-1.04047064907852</v>
      </c>
      <c r="Q916" s="343" t="n">
        <v>-1.0924629207658</v>
      </c>
      <c r="R916" s="343" t="n">
        <v>-1.13917131307099</v>
      </c>
      <c r="S916" s="343" t="n">
        <v>-1.21653383473839</v>
      </c>
      <c r="T916" s="343" t="n">
        <v>-1.28659232924556</v>
      </c>
      <c r="U916" s="343" t="n">
        <v>-1.36563024038912</v>
      </c>
      <c r="V916" s="343" t="n">
        <v>-1.43481303299405</v>
      </c>
      <c r="W916" s="343" t="n">
        <v>-1.4899469601279</v>
      </c>
      <c r="X916" s="343" t="n">
        <v>-1.57819622403914</v>
      </c>
      <c r="Y916" s="343" t="n">
        <v>-1.63329252993801</v>
      </c>
      <c r="Z916" s="343" t="n">
        <v>-1.6939838073791</v>
      </c>
      <c r="AA916" s="343" t="n">
        <v>-1.74235272265394</v>
      </c>
      <c r="AB916" s="343" t="n">
        <v>-1.76900161698517</v>
      </c>
    </row>
    <row r="917" customFormat="false" ht="15" hidden="false" customHeight="false" outlineLevel="0" collapsed="false">
      <c r="A917" s="62" t="s">
        <v>363</v>
      </c>
      <c r="B917" s="62" t="s">
        <v>607</v>
      </c>
      <c r="C917" s="62" t="s">
        <v>608</v>
      </c>
      <c r="D917" s="62" t="s">
        <v>424</v>
      </c>
      <c r="E917" s="343" t="n">
        <v>-0.403383694643639</v>
      </c>
      <c r="F917" s="343" t="n">
        <v>-0.407974759452936</v>
      </c>
      <c r="G917" s="343" t="n">
        <v>-0.408462386167751</v>
      </c>
      <c r="H917" s="343" t="n">
        <v>-0.410111420602798</v>
      </c>
      <c r="I917" s="343" t="n">
        <v>-0.424771186552966</v>
      </c>
      <c r="J917" s="343" t="n">
        <v>-0.451906441317683</v>
      </c>
      <c r="K917" s="343" t="n">
        <v>-0.481936705432901</v>
      </c>
      <c r="L917" s="343" t="n">
        <v>-0.520497363079925</v>
      </c>
      <c r="M917" s="343" t="n">
        <v>-0.600232194550278</v>
      </c>
      <c r="N917" s="343" t="n">
        <v>-0.688788015746218</v>
      </c>
      <c r="O917" s="343" t="n">
        <v>-0.736494365403654</v>
      </c>
      <c r="P917" s="343" t="n">
        <v>-0.785887568913203</v>
      </c>
      <c r="Q917" s="343" t="n">
        <v>-0.825158335498282</v>
      </c>
      <c r="R917" s="343" t="n">
        <v>-0.860438085973787</v>
      </c>
      <c r="S917" s="343" t="n">
        <v>-0.918871492175132</v>
      </c>
      <c r="T917" s="343" t="n">
        <v>-0.971788025648445</v>
      </c>
      <c r="U917" s="343" t="n">
        <v>-1.03148688586675</v>
      </c>
      <c r="V917" s="343" t="n">
        <v>-1.08374198478671</v>
      </c>
      <c r="W917" s="343" t="n">
        <v>-1.12538570438441</v>
      </c>
      <c r="X917" s="343" t="n">
        <v>-1.19204207718551</v>
      </c>
      <c r="Y917" s="343" t="n">
        <v>-1.2336573807381</v>
      </c>
      <c r="Z917" s="343" t="n">
        <v>-1.27949867431486</v>
      </c>
      <c r="AA917" s="343" t="n">
        <v>-1.31603264984793</v>
      </c>
      <c r="AB917" s="343" t="n">
        <v>-1.33616107422852</v>
      </c>
    </row>
    <row r="918" customFormat="false" ht="15" hidden="false" customHeight="false" outlineLevel="0" collapsed="false">
      <c r="A918" s="62" t="s">
        <v>363</v>
      </c>
      <c r="B918" s="62" t="s">
        <v>609</v>
      </c>
      <c r="C918" s="62" t="s">
        <v>610</v>
      </c>
      <c r="D918" s="62" t="s">
        <v>427</v>
      </c>
      <c r="E918" s="343" t="n">
        <v>-1.06457672132216</v>
      </c>
      <c r="F918" s="343" t="n">
        <v>-1.07669307799933</v>
      </c>
      <c r="G918" s="343" t="n">
        <v>-1.07797998189798</v>
      </c>
      <c r="H918" s="343" t="n">
        <v>-1.08233197652622</v>
      </c>
      <c r="I918" s="343" t="n">
        <v>-1.12102081243558</v>
      </c>
      <c r="J918" s="343" t="n">
        <v>-1.19263392157521</v>
      </c>
      <c r="K918" s="343" t="n">
        <v>-1.27188729878586</v>
      </c>
      <c r="L918" s="343" t="n">
        <v>-1.37365338163698</v>
      </c>
      <c r="M918" s="343" t="n">
        <v>-1.58408292202004</v>
      </c>
      <c r="N918" s="343" t="n">
        <v>-1.8177920853665</v>
      </c>
      <c r="O918" s="343" t="n">
        <v>-1.94369471846481</v>
      </c>
      <c r="P918" s="343" t="n">
        <v>-2.07404915605369</v>
      </c>
      <c r="Q918" s="343" t="n">
        <v>-2.17768929939633</v>
      </c>
      <c r="R918" s="343" t="n">
        <v>-2.27079668471952</v>
      </c>
      <c r="S918" s="343" t="n">
        <v>-2.42500927391321</v>
      </c>
      <c r="T918" s="343" t="n">
        <v>-2.56466219111533</v>
      </c>
      <c r="U918" s="343" t="n">
        <v>-2.72221446137758</v>
      </c>
      <c r="V918" s="343" t="n">
        <v>-2.8601217754789</v>
      </c>
      <c r="W918" s="343" t="n">
        <v>-2.97002441919419</v>
      </c>
      <c r="X918" s="343" t="n">
        <v>-3.14593837841982</v>
      </c>
      <c r="Y918" s="343" t="n">
        <v>-3.25576602887055</v>
      </c>
      <c r="Z918" s="343" t="n">
        <v>-3.37674656096723</v>
      </c>
      <c r="AA918" s="343" t="n">
        <v>-3.47316399282257</v>
      </c>
      <c r="AB918" s="343" t="n">
        <v>-3.52628525755637</v>
      </c>
    </row>
    <row r="919" customFormat="false" ht="15" hidden="false" customHeight="false" outlineLevel="0" collapsed="false">
      <c r="A919" s="62" t="s">
        <v>363</v>
      </c>
      <c r="B919" s="62" t="s">
        <v>611</v>
      </c>
      <c r="C919" s="62" t="s">
        <v>612</v>
      </c>
      <c r="D919" s="62" t="s">
        <v>424</v>
      </c>
      <c r="E919" s="343" t="n">
        <v>-0.882058402961762</v>
      </c>
      <c r="F919" s="343" t="n">
        <v>-0.892097448533895</v>
      </c>
      <c r="G919" s="343" t="n">
        <v>-0.89316371682144</v>
      </c>
      <c r="H919" s="343" t="n">
        <v>-0.896769575708451</v>
      </c>
      <c r="I919" s="343" t="n">
        <v>-0.928825332828781</v>
      </c>
      <c r="J919" s="343" t="n">
        <v>-0.9881606004649</v>
      </c>
      <c r="K919" s="343" t="n">
        <v>-1.05382623632901</v>
      </c>
      <c r="L919" s="343" t="n">
        <v>-1.13814484551657</v>
      </c>
      <c r="M919" s="343" t="n">
        <v>-1.31249690545617</v>
      </c>
      <c r="N919" s="343" t="n">
        <v>-1.50613737048801</v>
      </c>
      <c r="O919" s="343" t="n">
        <v>-1.61045439457385</v>
      </c>
      <c r="P919" s="343" t="n">
        <v>-1.71845997532318</v>
      </c>
      <c r="Q919" s="343" t="n">
        <v>-1.80433134324677</v>
      </c>
      <c r="R919" s="343" t="n">
        <v>-1.88147576126496</v>
      </c>
      <c r="S919" s="343" t="n">
        <v>-2.00924908883862</v>
      </c>
      <c r="T919" s="343" t="n">
        <v>-2.12495895422368</v>
      </c>
      <c r="U919" s="343" t="n">
        <v>-2.25549938508894</v>
      </c>
      <c r="V919" s="343" t="n">
        <v>-2.36976292551455</v>
      </c>
      <c r="W919" s="343" t="n">
        <v>-2.46082310789049</v>
      </c>
      <c r="X919" s="343" t="n">
        <v>-2.60657717410804</v>
      </c>
      <c r="Y919" s="343" t="n">
        <v>-2.6975752205779</v>
      </c>
      <c r="Z919" s="343" t="n">
        <v>-2.79781402234142</v>
      </c>
      <c r="AA919" s="343" t="n">
        <v>-2.87770098986253</v>
      </c>
      <c r="AB919" s="343" t="n">
        <v>-2.92171478144367</v>
      </c>
    </row>
    <row r="920" customFormat="false" ht="15" hidden="false" customHeight="false" outlineLevel="0" collapsed="false">
      <c r="A920" s="62" t="s">
        <v>363</v>
      </c>
      <c r="B920" s="62" t="s">
        <v>621</v>
      </c>
      <c r="C920" s="62" t="s">
        <v>622</v>
      </c>
      <c r="D920" s="62" t="s">
        <v>427</v>
      </c>
      <c r="E920" s="343" t="n">
        <v>-0.321872037346655</v>
      </c>
      <c r="F920" s="343" t="n">
        <v>-0.325535386667367</v>
      </c>
      <c r="G920" s="343" t="n">
        <v>-0.325924478755735</v>
      </c>
      <c r="H920" s="343" t="n">
        <v>-0.327240293153568</v>
      </c>
      <c r="I920" s="343" t="n">
        <v>-0.338937763319222</v>
      </c>
      <c r="J920" s="343" t="n">
        <v>-0.36058980293068</v>
      </c>
      <c r="K920" s="343" t="n">
        <v>-0.384551857969525</v>
      </c>
      <c r="L920" s="343" t="n">
        <v>-0.415320571735308</v>
      </c>
      <c r="M920" s="343" t="n">
        <v>-0.478943402785848</v>
      </c>
      <c r="N920" s="343" t="n">
        <v>-0.549604768046099</v>
      </c>
      <c r="O920" s="343" t="n">
        <v>-0.587671105784851</v>
      </c>
      <c r="P920" s="343" t="n">
        <v>-0.627083435176949</v>
      </c>
      <c r="Q920" s="343" t="n">
        <v>-0.658418766318857</v>
      </c>
      <c r="R920" s="343" t="n">
        <v>-0.686569545126771</v>
      </c>
      <c r="S920" s="343" t="n">
        <v>-0.733195325377376</v>
      </c>
      <c r="T920" s="343" t="n">
        <v>-0.775419026197571</v>
      </c>
      <c r="U920" s="343" t="n">
        <v>-0.823054550441345</v>
      </c>
      <c r="V920" s="343" t="n">
        <v>-0.864750472647563</v>
      </c>
      <c r="W920" s="343" t="n">
        <v>-0.897979254692026</v>
      </c>
      <c r="X920" s="343" t="n">
        <v>-0.951166388432232</v>
      </c>
      <c r="Y920" s="343" t="n">
        <v>-0.984372496455773</v>
      </c>
      <c r="Z920" s="343" t="n">
        <v>-1.02095064959901</v>
      </c>
      <c r="AA920" s="343" t="n">
        <v>-1.05010221247413</v>
      </c>
      <c r="AB920" s="343" t="n">
        <v>-1.06616329042543</v>
      </c>
    </row>
    <row r="921" customFormat="false" ht="15" hidden="false" customHeight="false" outlineLevel="0" collapsed="false">
      <c r="A921" s="62" t="s">
        <v>363</v>
      </c>
      <c r="B921" s="62" t="s">
        <v>619</v>
      </c>
      <c r="C921" s="62" t="s">
        <v>620</v>
      </c>
      <c r="D921" s="62" t="s">
        <v>427</v>
      </c>
      <c r="E921" s="343" t="n">
        <v>-0.599234674151772</v>
      </c>
      <c r="F921" s="343" t="n">
        <v>-0.606054794205061</v>
      </c>
      <c r="G921" s="343" t="n">
        <v>-0.606779173597287</v>
      </c>
      <c r="H921" s="343" t="n">
        <v>-0.609228847754849</v>
      </c>
      <c r="I921" s="343" t="n">
        <v>-0.631006227923996</v>
      </c>
      <c r="J921" s="343" t="n">
        <v>-0.671316200198224</v>
      </c>
      <c r="K921" s="343" t="n">
        <v>-0.715926767682049</v>
      </c>
      <c r="L921" s="343" t="n">
        <v>-0.773209408073861</v>
      </c>
      <c r="M921" s="343" t="n">
        <v>-0.89165712023757</v>
      </c>
      <c r="N921" s="343" t="n">
        <v>-1.02320859185933</v>
      </c>
      <c r="O921" s="343" t="n">
        <v>-1.09407734355044</v>
      </c>
      <c r="P921" s="343" t="n">
        <v>-1.16745195091157</v>
      </c>
      <c r="Q921" s="343" t="n">
        <v>-1.22578947255852</v>
      </c>
      <c r="R921" s="343" t="n">
        <v>-1.27819825868712</v>
      </c>
      <c r="S921" s="343" t="n">
        <v>-1.36500227082146</v>
      </c>
      <c r="T921" s="343" t="n">
        <v>-1.4436108564291</v>
      </c>
      <c r="U921" s="343" t="n">
        <v>-1.53229472621654</v>
      </c>
      <c r="V921" s="343" t="n">
        <v>-1.60992073735646</v>
      </c>
      <c r="W921" s="343" t="n">
        <v>-1.67178332891619</v>
      </c>
      <c r="X921" s="343" t="n">
        <v>-1.77080272500481</v>
      </c>
      <c r="Y921" s="343" t="n">
        <v>-1.83262310395219</v>
      </c>
      <c r="Z921" s="343" t="n">
        <v>-1.90072127694213</v>
      </c>
      <c r="AA921" s="343" t="n">
        <v>-1.9549932398765</v>
      </c>
      <c r="AB921" s="343" t="n">
        <v>-1.98489442325364</v>
      </c>
    </row>
    <row r="922" customFormat="false" ht="15" hidden="false" customHeight="false" outlineLevel="0" collapsed="false">
      <c r="A922" s="62" t="s">
        <v>363</v>
      </c>
      <c r="B922" s="62" t="s">
        <v>1179</v>
      </c>
      <c r="C922" s="62" t="s">
        <v>1180</v>
      </c>
      <c r="D922" s="62" t="s">
        <v>424</v>
      </c>
      <c r="E922" s="343" t="n">
        <v>-0.208189696038244</v>
      </c>
      <c r="F922" s="343" t="n">
        <v>-0.210559182955617</v>
      </c>
      <c r="G922" s="343" t="n">
        <v>-0.210810851178417</v>
      </c>
      <c r="H922" s="343" t="n">
        <v>-0.211661931631959</v>
      </c>
      <c r="I922" s="343" t="n">
        <v>-0.219227959356142</v>
      </c>
      <c r="J922" s="343" t="n">
        <v>-0.233232691119972</v>
      </c>
      <c r="K922" s="343" t="n">
        <v>-0.248731561404302</v>
      </c>
      <c r="L922" s="343" t="n">
        <v>-0.268633039082176</v>
      </c>
      <c r="M922" s="343" t="n">
        <v>-0.309784851978674</v>
      </c>
      <c r="N922" s="343" t="n">
        <v>-0.355489251392952</v>
      </c>
      <c r="O922" s="343" t="n">
        <v>-0.380110897151464</v>
      </c>
      <c r="P922" s="343" t="n">
        <v>-0.40560314228074</v>
      </c>
      <c r="Q922" s="343" t="n">
        <v>-0.425871113116197</v>
      </c>
      <c r="R922" s="343" t="n">
        <v>-0.444079287183047</v>
      </c>
      <c r="S922" s="343" t="n">
        <v>-0.474237256474008</v>
      </c>
      <c r="T922" s="343" t="n">
        <v>-0.501547921643405</v>
      </c>
      <c r="U922" s="343" t="n">
        <v>-0.532359002328407</v>
      </c>
      <c r="V922" s="343" t="n">
        <v>-0.559328295596954</v>
      </c>
      <c r="W922" s="343" t="n">
        <v>-0.580820967313905</v>
      </c>
      <c r="X922" s="343" t="n">
        <v>-0.615222878389496</v>
      </c>
      <c r="Y922" s="343" t="n">
        <v>-0.636700884348084</v>
      </c>
      <c r="Z922" s="343" t="n">
        <v>-0.660359959076369</v>
      </c>
      <c r="AA922" s="343" t="n">
        <v>-0.679215449177469</v>
      </c>
      <c r="AB922" s="343" t="n">
        <v>-0.689603897221271</v>
      </c>
    </row>
    <row r="923" customFormat="false" ht="15" hidden="false" customHeight="false" outlineLevel="0" collapsed="false">
      <c r="A923" s="62" t="s">
        <v>363</v>
      </c>
      <c r="B923" s="62" t="s">
        <v>1182</v>
      </c>
      <c r="C923" s="62" t="s">
        <v>1183</v>
      </c>
      <c r="D923" s="62" t="s">
        <v>424</v>
      </c>
      <c r="E923" s="343" t="n">
        <v>-0.626556070003433</v>
      </c>
      <c r="F923" s="343" t="n">
        <v>-0.633687145359827</v>
      </c>
      <c r="G923" s="343" t="n">
        <v>-0.634444551973233</v>
      </c>
      <c r="H923" s="343" t="n">
        <v>-0.637005916125138</v>
      </c>
      <c r="I923" s="343" t="n">
        <v>-0.659776210172401</v>
      </c>
      <c r="J923" s="343" t="n">
        <v>-0.701924067930864</v>
      </c>
      <c r="K923" s="343" t="n">
        <v>-0.74856860144831</v>
      </c>
      <c r="L923" s="343" t="n">
        <v>-0.808462976042233</v>
      </c>
      <c r="M923" s="343" t="n">
        <v>-0.932311171474587</v>
      </c>
      <c r="N923" s="343" t="n">
        <v>-1.06986057677088</v>
      </c>
      <c r="O923" s="343" t="n">
        <v>-1.1439605053314</v>
      </c>
      <c r="P923" s="343" t="n">
        <v>-1.22068054108586</v>
      </c>
      <c r="Q923" s="343" t="n">
        <v>-1.28167789299743</v>
      </c>
      <c r="R923" s="343" t="n">
        <v>-1.33647619571059</v>
      </c>
      <c r="S923" s="343" t="n">
        <v>-1.42723793405694</v>
      </c>
      <c r="T923" s="343" t="n">
        <v>-1.50943058510232</v>
      </c>
      <c r="U923" s="343" t="n">
        <v>-1.60215789098689</v>
      </c>
      <c r="V923" s="343" t="n">
        <v>-1.68332316824445</v>
      </c>
      <c r="W923" s="343" t="n">
        <v>-1.74800631146002</v>
      </c>
      <c r="X923" s="343" t="n">
        <v>-1.85154037973672</v>
      </c>
      <c r="Y923" s="343" t="n">
        <v>-1.91617938570583</v>
      </c>
      <c r="Z923" s="343" t="n">
        <v>-1.98738241430792</v>
      </c>
      <c r="AA923" s="343" t="n">
        <v>-2.04412884316847</v>
      </c>
      <c r="AB923" s="343" t="n">
        <v>-2.07539333561753</v>
      </c>
    </row>
    <row r="924" customFormat="false" ht="15" hidden="false" customHeight="false" outlineLevel="0" collapsed="false">
      <c r="A924" s="62" t="s">
        <v>363</v>
      </c>
      <c r="B924" s="62" t="s">
        <v>1184</v>
      </c>
      <c r="C924" s="62" t="s">
        <v>1185</v>
      </c>
      <c r="D924" s="62" t="s">
        <v>424</v>
      </c>
      <c r="E924" s="343" t="n">
        <v>-0.122965168584901</v>
      </c>
      <c r="F924" s="343" t="n">
        <v>-0.124364682411949</v>
      </c>
      <c r="G924" s="343" t="n">
        <v>-0.124513327738941</v>
      </c>
      <c r="H924" s="343" t="n">
        <v>-0.125016009924663</v>
      </c>
      <c r="I924" s="343" t="n">
        <v>-0.12948480877651</v>
      </c>
      <c r="J924" s="343" t="n">
        <v>-0.137756563983883</v>
      </c>
      <c r="K924" s="343" t="n">
        <v>-0.146910817213774</v>
      </c>
      <c r="L924" s="343" t="n">
        <v>-0.158665426612401</v>
      </c>
      <c r="M924" s="343" t="n">
        <v>-0.182971334669746</v>
      </c>
      <c r="N924" s="343" t="n">
        <v>-0.209966182570461</v>
      </c>
      <c r="O924" s="343" t="n">
        <v>-0.224508712191989</v>
      </c>
      <c r="P924" s="343" t="n">
        <v>-0.239565452653117</v>
      </c>
      <c r="Q924" s="343" t="n">
        <v>-0.251536527581811</v>
      </c>
      <c r="R924" s="343" t="n">
        <v>-0.262291004082618</v>
      </c>
      <c r="S924" s="343" t="n">
        <v>-0.280103508008653</v>
      </c>
      <c r="T924" s="343" t="n">
        <v>-0.2962342801392</v>
      </c>
      <c r="U924" s="343" t="n">
        <v>-0.314432537799456</v>
      </c>
      <c r="V924" s="343" t="n">
        <v>-0.330361682019798</v>
      </c>
      <c r="W924" s="343" t="n">
        <v>-0.343056114315474</v>
      </c>
      <c r="X924" s="343" t="n">
        <v>-0.363375260150029</v>
      </c>
      <c r="Y924" s="343" t="n">
        <v>-0.376061030261726</v>
      </c>
      <c r="Z924" s="343" t="n">
        <v>-0.39003502689983</v>
      </c>
      <c r="AA924" s="343" t="n">
        <v>-0.40117183416337</v>
      </c>
      <c r="AB924" s="343" t="n">
        <v>-0.407307667441146</v>
      </c>
    </row>
    <row r="925" customFormat="false" ht="15" hidden="false" customHeight="false" outlineLevel="0" collapsed="false">
      <c r="A925" s="62" t="s">
        <v>363</v>
      </c>
      <c r="B925" s="62" t="s">
        <v>625</v>
      </c>
      <c r="C925" s="62" t="s">
        <v>626</v>
      </c>
      <c r="D925" s="62" t="s">
        <v>424</v>
      </c>
      <c r="E925" s="343" t="n">
        <v>-0.516300983113865</v>
      </c>
      <c r="F925" s="343" t="n">
        <v>-0.522177202966217</v>
      </c>
      <c r="G925" s="343" t="n">
        <v>-0.522801328719425</v>
      </c>
      <c r="H925" s="343" t="n">
        <v>-0.524911969559173</v>
      </c>
      <c r="I925" s="343" t="n">
        <v>-0.543675374408685</v>
      </c>
      <c r="J925" s="343" t="n">
        <v>-0.578406472611466</v>
      </c>
      <c r="K925" s="343" t="n">
        <v>-0.616842966430468</v>
      </c>
      <c r="L925" s="343" t="n">
        <v>-0.666197726469204</v>
      </c>
      <c r="M925" s="343" t="n">
        <v>-0.768252351936725</v>
      </c>
      <c r="N925" s="343" t="n">
        <v>-0.881597185034928</v>
      </c>
      <c r="O925" s="343" t="n">
        <v>-0.942657747362979</v>
      </c>
      <c r="P925" s="343" t="n">
        <v>-1.00587735655827</v>
      </c>
      <c r="Q925" s="343" t="n">
        <v>-1.05614100296922</v>
      </c>
      <c r="R925" s="343" t="n">
        <v>-1.1012964470201</v>
      </c>
      <c r="S925" s="343" t="n">
        <v>-1.1760868400604</v>
      </c>
      <c r="T925" s="343" t="n">
        <v>-1.24381604830067</v>
      </c>
      <c r="U925" s="343" t="n">
        <v>-1.32022612791164</v>
      </c>
      <c r="V925" s="343" t="n">
        <v>-1.38710874935454</v>
      </c>
      <c r="W925" s="343" t="n">
        <v>-1.440409598284</v>
      </c>
      <c r="X925" s="343" t="n">
        <v>-1.52572477404592</v>
      </c>
      <c r="Y925" s="343" t="n">
        <v>-1.57898925256126</v>
      </c>
      <c r="Z925" s="343" t="n">
        <v>-1.63766268248708</v>
      </c>
      <c r="AA925" s="343" t="n">
        <v>-1.68442344087977</v>
      </c>
      <c r="AB925" s="343" t="n">
        <v>-1.71018631983156</v>
      </c>
    </row>
    <row r="926" customFormat="false" ht="15" hidden="false" customHeight="false" outlineLevel="0" collapsed="false">
      <c r="A926" s="62" t="s">
        <v>363</v>
      </c>
      <c r="B926" s="62" t="s">
        <v>629</v>
      </c>
      <c r="C926" s="62" t="s">
        <v>630</v>
      </c>
      <c r="D926" s="62" t="s">
        <v>427</v>
      </c>
      <c r="E926" s="343" t="n">
        <v>-0.482239253846954</v>
      </c>
      <c r="F926" s="343" t="n">
        <v>-0.487727804071957</v>
      </c>
      <c r="G926" s="343" t="n">
        <v>-0.488310754613168</v>
      </c>
      <c r="H926" s="343" t="n">
        <v>-0.490282150943967</v>
      </c>
      <c r="I926" s="343" t="n">
        <v>-0.507807684789913</v>
      </c>
      <c r="J926" s="343" t="n">
        <v>-0.540247481401535</v>
      </c>
      <c r="K926" s="343" t="n">
        <v>-0.576148218967399</v>
      </c>
      <c r="L926" s="343" t="n">
        <v>-0.622246916109772</v>
      </c>
      <c r="M926" s="343" t="n">
        <v>-0.717568730413259</v>
      </c>
      <c r="N926" s="343" t="n">
        <v>-0.823435907754331</v>
      </c>
      <c r="O926" s="343" t="n">
        <v>-0.880468144723868</v>
      </c>
      <c r="P926" s="343" t="n">
        <v>-0.939516990579174</v>
      </c>
      <c r="Q926" s="343" t="n">
        <v>-0.986464612477269</v>
      </c>
      <c r="R926" s="343" t="n">
        <v>-1.02864103351542</v>
      </c>
      <c r="S926" s="343" t="n">
        <v>-1.09849730827428</v>
      </c>
      <c r="T926" s="343" t="n">
        <v>-1.16175824310429</v>
      </c>
      <c r="U926" s="343" t="n">
        <v>-1.23312734946498</v>
      </c>
      <c r="V926" s="343" t="n">
        <v>-1.29559754904784</v>
      </c>
      <c r="W926" s="343" t="n">
        <v>-1.3453820012527</v>
      </c>
      <c r="X926" s="343" t="n">
        <v>-1.42506871122779</v>
      </c>
      <c r="Y926" s="343" t="n">
        <v>-1.47481919247009</v>
      </c>
      <c r="Z926" s="343" t="n">
        <v>-1.5296217824195</v>
      </c>
      <c r="AA926" s="343" t="n">
        <v>-1.57329761100423</v>
      </c>
      <c r="AB926" s="343" t="n">
        <v>-1.59736084529778</v>
      </c>
    </row>
    <row r="927" customFormat="false" ht="15" hidden="false" customHeight="false" outlineLevel="0" collapsed="false">
      <c r="A927" s="62" t="s">
        <v>363</v>
      </c>
      <c r="B927" s="62" t="s">
        <v>639</v>
      </c>
      <c r="C927" s="62" t="s">
        <v>1555</v>
      </c>
      <c r="D927" s="62" t="s">
        <v>424</v>
      </c>
      <c r="E927" s="343" t="n">
        <v>-0.00880439243692336</v>
      </c>
      <c r="F927" s="343" t="n">
        <v>-0.0089045986099074</v>
      </c>
      <c r="G927" s="343" t="n">
        <v>-0.00891524171972311</v>
      </c>
      <c r="H927" s="343" t="n">
        <v>-0.00895123411728638</v>
      </c>
      <c r="I927" s="343" t="n">
        <v>-0.0092712032537998</v>
      </c>
      <c r="J927" s="343" t="n">
        <v>-0.00986346673642649</v>
      </c>
      <c r="K927" s="343" t="n">
        <v>-0.0105189176972999</v>
      </c>
      <c r="L927" s="343" t="n">
        <v>-0.01136055598625</v>
      </c>
      <c r="M927" s="343" t="n">
        <v>-0.0131008760747383</v>
      </c>
      <c r="N927" s="343" t="n">
        <v>-0.0150337261446249</v>
      </c>
      <c r="O927" s="343" t="n">
        <v>-0.0160749814796681</v>
      </c>
      <c r="P927" s="343" t="n">
        <v>-0.0171530546719896</v>
      </c>
      <c r="Q927" s="343" t="n">
        <v>-0.01801019204493</v>
      </c>
      <c r="R927" s="343" t="n">
        <v>-0.0187802201159394</v>
      </c>
      <c r="S927" s="343" t="n">
        <v>-0.0200556079078959</v>
      </c>
      <c r="T927" s="343" t="n">
        <v>-0.0212105825221083</v>
      </c>
      <c r="U927" s="343" t="n">
        <v>-0.0225135905523743</v>
      </c>
      <c r="V927" s="343" t="n">
        <v>-0.0236541284666001</v>
      </c>
      <c r="W927" s="343" t="n">
        <v>-0.0245630587350762</v>
      </c>
      <c r="X927" s="343" t="n">
        <v>-0.0260179238482565</v>
      </c>
      <c r="Y927" s="343" t="n">
        <v>-0.0269262338982757</v>
      </c>
      <c r="Z927" s="343" t="n">
        <v>-0.027926781872389</v>
      </c>
      <c r="AA927" s="343" t="n">
        <v>-0.0287241850945451</v>
      </c>
      <c r="AB927" s="343" t="n">
        <v>-0.0291635150668192</v>
      </c>
    </row>
    <row r="928" customFormat="false" ht="15" hidden="false" customHeight="false" outlineLevel="0" collapsed="false">
      <c r="A928" s="62" t="s">
        <v>363</v>
      </c>
      <c r="B928" s="62" t="s">
        <v>653</v>
      </c>
      <c r="C928" s="62" t="s">
        <v>654</v>
      </c>
      <c r="D928" s="62" t="s">
        <v>424</v>
      </c>
      <c r="E928" s="343" t="n">
        <v>-0.41560752785809</v>
      </c>
      <c r="F928" s="343" t="n">
        <v>-0.420337716809614</v>
      </c>
      <c r="G928" s="343" t="n">
        <v>-0.420840120194165</v>
      </c>
      <c r="H928" s="343" t="n">
        <v>-0.422539125716707</v>
      </c>
      <c r="I928" s="343" t="n">
        <v>-0.437643130083838</v>
      </c>
      <c r="J928" s="343" t="n">
        <v>-0.465600671006573</v>
      </c>
      <c r="K928" s="343" t="n">
        <v>-0.496540949445139</v>
      </c>
      <c r="L928" s="343" t="n">
        <v>-0.536270119984418</v>
      </c>
      <c r="M928" s="343" t="n">
        <v>-0.618421175249183</v>
      </c>
      <c r="N928" s="343" t="n">
        <v>-0.709660524814866</v>
      </c>
      <c r="O928" s="343" t="n">
        <v>-0.758812531471398</v>
      </c>
      <c r="P928" s="343" t="n">
        <v>-0.809702509118438</v>
      </c>
      <c r="Q928" s="343" t="n">
        <v>-0.850163307197884</v>
      </c>
      <c r="R928" s="343" t="n">
        <v>-0.886512148445738</v>
      </c>
      <c r="S928" s="343" t="n">
        <v>-0.946716276223196</v>
      </c>
      <c r="T928" s="343" t="n">
        <v>-1.00123635215014</v>
      </c>
      <c r="U928" s="343" t="n">
        <v>-1.0627442813023</v>
      </c>
      <c r="V928" s="343" t="n">
        <v>-1.11658287906538</v>
      </c>
      <c r="W928" s="343" t="n">
        <v>-1.15948853832388</v>
      </c>
      <c r="X928" s="343" t="n">
        <v>-1.22816481523767</v>
      </c>
      <c r="Y928" s="343" t="n">
        <v>-1.27104119735281</v>
      </c>
      <c r="Z928" s="343" t="n">
        <v>-1.31827163068523</v>
      </c>
      <c r="AA928" s="343" t="n">
        <v>-1.35591270407453</v>
      </c>
      <c r="AB928" s="343" t="n">
        <v>-1.37665108494509</v>
      </c>
    </row>
    <row r="929" customFormat="false" ht="15" hidden="false" customHeight="false" outlineLevel="0" collapsed="false">
      <c r="A929" s="62" t="s">
        <v>363</v>
      </c>
      <c r="B929" s="62" t="s">
        <v>648</v>
      </c>
      <c r="C929" s="62" t="s">
        <v>649</v>
      </c>
      <c r="D929" s="62" t="s">
        <v>424</v>
      </c>
      <c r="E929" s="343" t="n">
        <v>-0.852059054899803</v>
      </c>
      <c r="F929" s="343" t="n">
        <v>-0.861756666365853</v>
      </c>
      <c r="G929" s="343" t="n">
        <v>-0.862786670214016</v>
      </c>
      <c r="H929" s="343" t="n">
        <v>-0.866269891625493</v>
      </c>
      <c r="I929" s="343" t="n">
        <v>-0.897235412756897</v>
      </c>
      <c r="J929" s="343" t="n">
        <v>-0.95455265149585</v>
      </c>
      <c r="K929" s="343" t="n">
        <v>-1.01798495875113</v>
      </c>
      <c r="L929" s="343" t="n">
        <v>-1.0994358402501</v>
      </c>
      <c r="M929" s="343" t="n">
        <v>-1.26785807954077</v>
      </c>
      <c r="N929" s="343" t="n">
        <v>-1.45491271341919</v>
      </c>
      <c r="O929" s="343" t="n">
        <v>-1.55568185144234</v>
      </c>
      <c r="P929" s="343" t="n">
        <v>-1.66001409605128</v>
      </c>
      <c r="Q929" s="343" t="n">
        <v>-1.74296492600794</v>
      </c>
      <c r="R929" s="343" t="n">
        <v>-1.81748561498576</v>
      </c>
      <c r="S929" s="343" t="n">
        <v>-1.9409132932078</v>
      </c>
      <c r="T929" s="343" t="n">
        <v>-2.05268779499989</v>
      </c>
      <c r="U929" s="343" t="n">
        <v>-2.17878846563097</v>
      </c>
      <c r="V929" s="343" t="n">
        <v>-2.28916583286385</v>
      </c>
      <c r="W929" s="343" t="n">
        <v>-2.37712900250628</v>
      </c>
      <c r="X929" s="343" t="n">
        <v>-2.51792588340681</v>
      </c>
      <c r="Y929" s="343" t="n">
        <v>-2.60582903042348</v>
      </c>
      <c r="Z929" s="343" t="n">
        <v>-2.70265864897042</v>
      </c>
      <c r="AA929" s="343" t="n">
        <v>-2.77982861165803</v>
      </c>
      <c r="AB929" s="343" t="n">
        <v>-2.82234546715338</v>
      </c>
    </row>
    <row r="930" customFormat="false" ht="15" hidden="false" customHeight="false" outlineLevel="0" collapsed="false">
      <c r="A930" s="62" t="s">
        <v>363</v>
      </c>
      <c r="B930" s="62" t="s">
        <v>644</v>
      </c>
      <c r="C930" s="62" t="s">
        <v>645</v>
      </c>
      <c r="D930" s="62" t="s">
        <v>424</v>
      </c>
      <c r="E930" s="343" t="n">
        <v>-0.595245943402525</v>
      </c>
      <c r="F930" s="343" t="n">
        <v>-0.602020666178682</v>
      </c>
      <c r="G930" s="343" t="n">
        <v>-0.602740223829976</v>
      </c>
      <c r="H930" s="343" t="n">
        <v>-0.605173592037533</v>
      </c>
      <c r="I930" s="343" t="n">
        <v>-0.626806013796118</v>
      </c>
      <c r="J930" s="343" t="n">
        <v>-0.666847667775616</v>
      </c>
      <c r="K930" s="343" t="n">
        <v>-0.711161290589949</v>
      </c>
      <c r="L930" s="343" t="n">
        <v>-0.768062636242013</v>
      </c>
      <c r="M930" s="343" t="n">
        <v>-0.885721916006756</v>
      </c>
      <c r="N930" s="343" t="n">
        <v>-1.0163977316917</v>
      </c>
      <c r="O930" s="343" t="n">
        <v>-1.08679475439044</v>
      </c>
      <c r="P930" s="343" t="n">
        <v>-1.15968095284397</v>
      </c>
      <c r="Q930" s="343" t="n">
        <v>-1.21763015806588</v>
      </c>
      <c r="R930" s="343" t="n">
        <v>-1.26969009165677</v>
      </c>
      <c r="S930" s="343" t="n">
        <v>-1.35591630372831</v>
      </c>
      <c r="T930" s="343" t="n">
        <v>-1.43400164110601</v>
      </c>
      <c r="U930" s="343" t="n">
        <v>-1.52209519779302</v>
      </c>
      <c r="V930" s="343" t="n">
        <v>-1.5992045010872</v>
      </c>
      <c r="W930" s="343" t="n">
        <v>-1.66065531203438</v>
      </c>
      <c r="X930" s="343" t="n">
        <v>-1.75901559788291</v>
      </c>
      <c r="Y930" s="343" t="n">
        <v>-1.82042447720072</v>
      </c>
      <c r="Z930" s="343" t="n">
        <v>-1.8880693632093</v>
      </c>
      <c r="AA930" s="343" t="n">
        <v>-1.94198007160231</v>
      </c>
      <c r="AB930" s="343" t="n">
        <v>-1.9716822214877</v>
      </c>
    </row>
    <row r="931" customFormat="false" ht="15" hidden="false" customHeight="false" outlineLevel="0" collapsed="false">
      <c r="A931" s="62" t="s">
        <v>363</v>
      </c>
      <c r="B931" s="62" t="s">
        <v>646</v>
      </c>
      <c r="C931" s="62" t="s">
        <v>647</v>
      </c>
      <c r="D931" s="62" t="s">
        <v>424</v>
      </c>
      <c r="E931" s="343" t="n">
        <v>-0.482135065235685</v>
      </c>
      <c r="F931" s="343" t="n">
        <v>-0.487622429650073</v>
      </c>
      <c r="G931" s="343" t="n">
        <v>-0.488205254243828</v>
      </c>
      <c r="H931" s="343" t="n">
        <v>-0.490176224651096</v>
      </c>
      <c r="I931" s="343" t="n">
        <v>-0.507697972075636</v>
      </c>
      <c r="J931" s="343" t="n">
        <v>-0.540130760014008</v>
      </c>
      <c r="K931" s="343" t="n">
        <v>-0.57602374116444</v>
      </c>
      <c r="L931" s="343" t="n">
        <v>-0.622112478604863</v>
      </c>
      <c r="M931" s="343" t="n">
        <v>-0.717413698468191</v>
      </c>
      <c r="N931" s="343" t="n">
        <v>-0.823258003025477</v>
      </c>
      <c r="O931" s="343" t="n">
        <v>-0.880277918083183</v>
      </c>
      <c r="P931" s="343" t="n">
        <v>-0.939314006334877</v>
      </c>
      <c r="Q931" s="343" t="n">
        <v>-0.986251485119385</v>
      </c>
      <c r="R931" s="343" t="n">
        <v>-1.02841879387001</v>
      </c>
      <c r="S931" s="343" t="n">
        <v>-1.09825997606186</v>
      </c>
      <c r="T931" s="343" t="n">
        <v>-1.16150724325927</v>
      </c>
      <c r="U931" s="343" t="n">
        <v>-1.2328609302031</v>
      </c>
      <c r="V931" s="343" t="n">
        <v>-1.29531763299306</v>
      </c>
      <c r="W931" s="343" t="n">
        <v>-1.34509132918231</v>
      </c>
      <c r="X931" s="343" t="n">
        <v>-1.42476082270814</v>
      </c>
      <c r="Y931" s="343" t="n">
        <v>-1.47450055527431</v>
      </c>
      <c r="Z931" s="343" t="n">
        <v>-1.52929130503093</v>
      </c>
      <c r="AA931" s="343" t="n">
        <v>-1.57295769737859</v>
      </c>
      <c r="AB931" s="343" t="n">
        <v>-1.59701573276943</v>
      </c>
    </row>
    <row r="932" customFormat="false" ht="15" hidden="false" customHeight="false" outlineLevel="0" collapsed="false">
      <c r="A932" s="62" t="s">
        <v>363</v>
      </c>
      <c r="B932" s="62" t="s">
        <v>655</v>
      </c>
      <c r="C932" s="62" t="s">
        <v>656</v>
      </c>
      <c r="D932" s="62" t="s">
        <v>424</v>
      </c>
      <c r="E932" s="343" t="n">
        <v>-0.327181959246414</v>
      </c>
      <c r="F932" s="343" t="n">
        <v>-0.330905742828346</v>
      </c>
      <c r="G932" s="343" t="n">
        <v>-0.331301253767565</v>
      </c>
      <c r="H932" s="343" t="n">
        <v>-0.332638775151021</v>
      </c>
      <c r="I932" s="343" t="n">
        <v>-0.344529218442009</v>
      </c>
      <c r="J932" s="343" t="n">
        <v>-0.366538451676917</v>
      </c>
      <c r="K932" s="343" t="n">
        <v>-0.390895808655822</v>
      </c>
      <c r="L932" s="343" t="n">
        <v>-0.422172113787414</v>
      </c>
      <c r="M932" s="343" t="n">
        <v>-0.486844530464293</v>
      </c>
      <c r="N932" s="343" t="n">
        <v>-0.55867159602568</v>
      </c>
      <c r="O932" s="343" t="n">
        <v>-0.597365914007975</v>
      </c>
      <c r="P932" s="343" t="n">
        <v>-0.63742842846332</v>
      </c>
      <c r="Q932" s="343" t="n">
        <v>-0.669280698455953</v>
      </c>
      <c r="R932" s="343" t="n">
        <v>-0.697895880565625</v>
      </c>
      <c r="S932" s="343" t="n">
        <v>-0.74529084615363</v>
      </c>
      <c r="T932" s="343" t="n">
        <v>-0.78821111122191</v>
      </c>
      <c r="U932" s="343" t="n">
        <v>-0.836632478546287</v>
      </c>
      <c r="V932" s="343" t="n">
        <v>-0.879016258238599</v>
      </c>
      <c r="W932" s="343" t="n">
        <v>-0.912793215386854</v>
      </c>
      <c r="X932" s="343" t="n">
        <v>-0.966857777090547</v>
      </c>
      <c r="Y932" s="343" t="n">
        <v>-1.00061168616463</v>
      </c>
      <c r="Z932" s="343" t="n">
        <v>-1.03779326897523</v>
      </c>
      <c r="AA932" s="343" t="n">
        <v>-1.06742574508344</v>
      </c>
      <c r="AB932" s="343" t="n">
        <v>-1.0837517825828</v>
      </c>
    </row>
    <row r="933" customFormat="false" ht="15" hidden="false" customHeight="false" outlineLevel="0" collapsed="false">
      <c r="A933" s="62" t="s">
        <v>363</v>
      </c>
      <c r="B933" s="62" t="s">
        <v>666</v>
      </c>
      <c r="C933" s="62" t="s">
        <v>667</v>
      </c>
      <c r="D933" s="62" t="s">
        <v>424</v>
      </c>
      <c r="E933" s="343" t="n">
        <v>-0.192065559520361</v>
      </c>
      <c r="F933" s="343" t="n">
        <v>-0.194251531445108</v>
      </c>
      <c r="G933" s="343" t="n">
        <v>-0.194483708151955</v>
      </c>
      <c r="H933" s="343" t="n">
        <v>-0.195268873059811</v>
      </c>
      <c r="I933" s="343" t="n">
        <v>-0.202248917585765</v>
      </c>
      <c r="J933" s="343" t="n">
        <v>-0.215168993330813</v>
      </c>
      <c r="K933" s="343" t="n">
        <v>-0.229467487683514</v>
      </c>
      <c r="L933" s="343" t="n">
        <v>-0.247827610774239</v>
      </c>
      <c r="M933" s="343" t="n">
        <v>-0.285792246487004</v>
      </c>
      <c r="N933" s="343" t="n">
        <v>-0.327956874290835</v>
      </c>
      <c r="O933" s="343" t="n">
        <v>-0.350671591968563</v>
      </c>
      <c r="P933" s="343" t="n">
        <v>-0.374189481745803</v>
      </c>
      <c r="Q933" s="343" t="n">
        <v>-0.392887713372691</v>
      </c>
      <c r="R933" s="343" t="n">
        <v>-0.409685677952798</v>
      </c>
      <c r="S933" s="343" t="n">
        <v>-0.437507935038962</v>
      </c>
      <c r="T933" s="343" t="n">
        <v>-0.462703409581899</v>
      </c>
      <c r="U933" s="343" t="n">
        <v>-0.491128195072267</v>
      </c>
      <c r="V933" s="343" t="n">
        <v>-0.516008736713197</v>
      </c>
      <c r="W933" s="343" t="n">
        <v>-0.535836817052703</v>
      </c>
      <c r="X933" s="343" t="n">
        <v>-0.567574325800923</v>
      </c>
      <c r="Y933" s="343" t="n">
        <v>-0.587388876234101</v>
      </c>
      <c r="Z933" s="343" t="n">
        <v>-0.609215573289211</v>
      </c>
      <c r="AA933" s="343" t="n">
        <v>-0.62661071976002</v>
      </c>
      <c r="AB933" s="343" t="n">
        <v>-0.636194590259137</v>
      </c>
    </row>
    <row r="934" customFormat="false" ht="15" hidden="false" customHeight="false" outlineLevel="0" collapsed="false">
      <c r="A934" s="62" t="s">
        <v>363</v>
      </c>
      <c r="B934" s="62" t="s">
        <v>688</v>
      </c>
      <c r="C934" s="62" t="s">
        <v>689</v>
      </c>
      <c r="D934" s="62" t="s">
        <v>427</v>
      </c>
      <c r="E934" s="343" t="n">
        <v>-0.404221858092245</v>
      </c>
      <c r="F934" s="343" t="n">
        <v>-0.408822462361775</v>
      </c>
      <c r="G934" s="343" t="n">
        <v>-0.40931110228286</v>
      </c>
      <c r="H934" s="343" t="n">
        <v>-0.410963563134015</v>
      </c>
      <c r="I934" s="343" t="n">
        <v>-0.425653789611337</v>
      </c>
      <c r="J934" s="343" t="n">
        <v>-0.452845426869979</v>
      </c>
      <c r="K934" s="343" t="n">
        <v>-0.48293808882147</v>
      </c>
      <c r="L934" s="343" t="n">
        <v>-0.521578869027296</v>
      </c>
      <c r="M934" s="343" t="n">
        <v>-0.601479376062146</v>
      </c>
      <c r="N934" s="343" t="n">
        <v>-0.690219201355112</v>
      </c>
      <c r="O934" s="343" t="n">
        <v>-0.738024676780595</v>
      </c>
      <c r="P934" s="343" t="n">
        <v>-0.787520511056685</v>
      </c>
      <c r="Q934" s="343" t="n">
        <v>-0.826872875687465</v>
      </c>
      <c r="R934" s="343" t="n">
        <v>-0.862225931548678</v>
      </c>
      <c r="S934" s="343" t="n">
        <v>-0.920780752536753</v>
      </c>
      <c r="T934" s="343" t="n">
        <v>-0.973807237663475</v>
      </c>
      <c r="U934" s="343" t="n">
        <v>-1.03363014206905</v>
      </c>
      <c r="V934" s="343" t="n">
        <v>-1.0859938182927</v>
      </c>
      <c r="W934" s="343" t="n">
        <v>-1.12772406653321</v>
      </c>
      <c r="X934" s="343" t="n">
        <v>-1.19451894006214</v>
      </c>
      <c r="Y934" s="343" t="n">
        <v>-1.23622071321378</v>
      </c>
      <c r="Z934" s="343" t="n">
        <v>-1.28215725728585</v>
      </c>
      <c r="AA934" s="343" t="n">
        <v>-1.31876714427327</v>
      </c>
      <c r="AB934" s="343" t="n">
        <v>-1.33893739213313</v>
      </c>
    </row>
    <row r="935" customFormat="false" ht="15" hidden="false" customHeight="false" outlineLevel="0" collapsed="false">
      <c r="A935" s="62" t="s">
        <v>363</v>
      </c>
      <c r="B935" s="62" t="s">
        <v>704</v>
      </c>
      <c r="C935" s="62" t="s">
        <v>705</v>
      </c>
      <c r="D935" s="62" t="s">
        <v>424</v>
      </c>
      <c r="E935" s="343" t="n">
        <v>-0.504317917536707</v>
      </c>
      <c r="F935" s="343" t="n">
        <v>-0.510057753515815</v>
      </c>
      <c r="G935" s="343" t="n">
        <v>-0.510667393649058</v>
      </c>
      <c r="H935" s="343" t="n">
        <v>-0.512729047660542</v>
      </c>
      <c r="I935" s="343" t="n">
        <v>-0.531056964068009</v>
      </c>
      <c r="J935" s="343" t="n">
        <v>-0.564981972333055</v>
      </c>
      <c r="K935" s="343" t="n">
        <v>-0.602526375993306</v>
      </c>
      <c r="L935" s="343" t="n">
        <v>-0.650735638840612</v>
      </c>
      <c r="M935" s="343" t="n">
        <v>-0.750421631844848</v>
      </c>
      <c r="N935" s="343" t="n">
        <v>-0.861135792888824</v>
      </c>
      <c r="O935" s="343" t="n">
        <v>-0.920779172708056</v>
      </c>
      <c r="P935" s="343" t="n">
        <v>-0.98253148908864</v>
      </c>
      <c r="Q935" s="343" t="n">
        <v>-1.03162854354879</v>
      </c>
      <c r="R935" s="343" t="n">
        <v>-1.07573595425299</v>
      </c>
      <c r="S935" s="343" t="n">
        <v>-1.148790502866</v>
      </c>
      <c r="T935" s="343" t="n">
        <v>-1.21494775294547</v>
      </c>
      <c r="U935" s="343" t="n">
        <v>-1.289584396083</v>
      </c>
      <c r="V935" s="343" t="n">
        <v>-1.35491470818515</v>
      </c>
      <c r="W935" s="343" t="n">
        <v>-1.40697847334191</v>
      </c>
      <c r="X935" s="343" t="n">
        <v>-1.49031353018227</v>
      </c>
      <c r="Y935" s="343" t="n">
        <v>-1.54234176906248</v>
      </c>
      <c r="Z935" s="343" t="n">
        <v>-1.59965342052684</v>
      </c>
      <c r="AA935" s="343" t="n">
        <v>-1.64532888709831</v>
      </c>
      <c r="AB935" s="343" t="n">
        <v>-1.67049382361336</v>
      </c>
    </row>
    <row r="936" customFormat="false" ht="15" hidden="false" customHeight="false" outlineLevel="0" collapsed="false">
      <c r="A936" s="62" t="s">
        <v>363</v>
      </c>
      <c r="B936" s="62" t="s">
        <v>706</v>
      </c>
      <c r="C936" s="62" t="s">
        <v>707</v>
      </c>
      <c r="D936" s="62" t="s">
        <v>424</v>
      </c>
      <c r="E936" s="343" t="n">
        <v>-0.364903264599696</v>
      </c>
      <c r="F936" s="343" t="n">
        <v>-0.369056368850431</v>
      </c>
      <c r="G936" s="343" t="n">
        <v>-0.369497478846955</v>
      </c>
      <c r="H936" s="343" t="n">
        <v>-0.370989205103559</v>
      </c>
      <c r="I936" s="343" t="n">
        <v>-0.38425051567341</v>
      </c>
      <c r="J936" s="343" t="n">
        <v>-0.408797226858991</v>
      </c>
      <c r="K936" s="343" t="n">
        <v>-0.43596278054384</v>
      </c>
      <c r="L936" s="343" t="n">
        <v>-0.470844978429753</v>
      </c>
      <c r="M936" s="343" t="n">
        <v>-0.542973576318525</v>
      </c>
      <c r="N936" s="343" t="n">
        <v>-0.623081693435785</v>
      </c>
      <c r="O936" s="343" t="n">
        <v>-0.666237138148323</v>
      </c>
      <c r="P936" s="343" t="n">
        <v>-0.710918520784759</v>
      </c>
      <c r="Q936" s="343" t="n">
        <v>-0.74644308739593</v>
      </c>
      <c r="R936" s="343" t="n">
        <v>-0.778357357342184</v>
      </c>
      <c r="S936" s="343" t="n">
        <v>-0.831216560546686</v>
      </c>
      <c r="T936" s="343" t="n">
        <v>-0.879085168207611</v>
      </c>
      <c r="U936" s="343" t="n">
        <v>-0.933089108564663</v>
      </c>
      <c r="V936" s="343" t="n">
        <v>-0.980359378635241</v>
      </c>
      <c r="W936" s="343" t="n">
        <v>-1.01803053250947</v>
      </c>
      <c r="X936" s="343" t="n">
        <v>-1.07832827970271</v>
      </c>
      <c r="Y936" s="343" t="n">
        <v>-1.11597372825526</v>
      </c>
      <c r="Z936" s="343" t="n">
        <v>-1.157442032259</v>
      </c>
      <c r="AA936" s="343" t="n">
        <v>-1.19049088157504</v>
      </c>
      <c r="AB936" s="343" t="n">
        <v>-1.20869917275104</v>
      </c>
    </row>
    <row r="937" customFormat="false" ht="15" hidden="false" customHeight="false" outlineLevel="0" collapsed="false">
      <c r="A937" s="62" t="s">
        <v>363</v>
      </c>
      <c r="B937" s="62" t="s">
        <v>710</v>
      </c>
      <c r="C937" s="62" t="s">
        <v>711</v>
      </c>
      <c r="D937" s="62" t="s">
        <v>424</v>
      </c>
      <c r="E937" s="343" t="n">
        <v>-0.0410263125731249</v>
      </c>
      <c r="F937" s="343" t="n">
        <v>-0.0414932487988841</v>
      </c>
      <c r="G937" s="343" t="n">
        <v>-0.0415428430841431</v>
      </c>
      <c r="H937" s="343" t="n">
        <v>-0.041710558842302</v>
      </c>
      <c r="I937" s="343" t="n">
        <v>-0.0432015366584771</v>
      </c>
      <c r="J937" s="343" t="n">
        <v>-0.0459613394430496</v>
      </c>
      <c r="K937" s="343" t="n">
        <v>-0.0490155804017301</v>
      </c>
      <c r="L937" s="343" t="n">
        <v>-0.0529374087122413</v>
      </c>
      <c r="M937" s="343" t="n">
        <v>-0.061046874122731</v>
      </c>
      <c r="N937" s="343" t="n">
        <v>-0.0700534820962239</v>
      </c>
      <c r="O937" s="343" t="n">
        <v>-0.074905476955604</v>
      </c>
      <c r="P937" s="343" t="n">
        <v>-0.0799290340132609</v>
      </c>
      <c r="Q937" s="343" t="n">
        <v>-0.0839230842594639</v>
      </c>
      <c r="R937" s="343" t="n">
        <v>-0.0875112264916098</v>
      </c>
      <c r="S937" s="343" t="n">
        <v>-0.0934542212615065</v>
      </c>
      <c r="T937" s="343" t="n">
        <v>-0.0988361201121288</v>
      </c>
      <c r="U937" s="343" t="n">
        <v>-0.104907818428392</v>
      </c>
      <c r="V937" s="343" t="n">
        <v>-0.110222445792603</v>
      </c>
      <c r="W937" s="343" t="n">
        <v>-0.114457838247997</v>
      </c>
      <c r="X937" s="343" t="n">
        <v>-0.121237153381061</v>
      </c>
      <c r="Y937" s="343" t="n">
        <v>-0.125469655770337</v>
      </c>
      <c r="Z937" s="343" t="n">
        <v>-0.130131964296957</v>
      </c>
      <c r="AA937" s="343" t="n">
        <v>-0.133847668029312</v>
      </c>
      <c r="AB937" s="343" t="n">
        <v>-0.135894838108836</v>
      </c>
    </row>
    <row r="938" customFormat="false" ht="15" hidden="false" customHeight="false" outlineLevel="0" collapsed="false">
      <c r="A938" s="62" t="s">
        <v>363</v>
      </c>
      <c r="B938" s="62" t="s">
        <v>712</v>
      </c>
      <c r="C938" s="62" t="s">
        <v>713</v>
      </c>
      <c r="D938" s="62" t="s">
        <v>424</v>
      </c>
      <c r="E938" s="343" t="n">
        <v>-0.470691322902713</v>
      </c>
      <c r="F938" s="343" t="n">
        <v>-0.476048441688909</v>
      </c>
      <c r="G938" s="343" t="n">
        <v>-0.476617432618702</v>
      </c>
      <c r="H938" s="343" t="n">
        <v>-0.478541620953657</v>
      </c>
      <c r="I938" s="343" t="n">
        <v>-0.49564748001577</v>
      </c>
      <c r="J938" s="343" t="n">
        <v>-0.527310457801202</v>
      </c>
      <c r="K938" s="343" t="n">
        <v>-0.562351499199758</v>
      </c>
      <c r="L938" s="343" t="n">
        <v>-0.6073462949758</v>
      </c>
      <c r="M938" s="343" t="n">
        <v>-0.700385487696172</v>
      </c>
      <c r="N938" s="343" t="n">
        <v>-0.803717519166302</v>
      </c>
      <c r="O938" s="343" t="n">
        <v>-0.859384035015324</v>
      </c>
      <c r="P938" s="343" t="n">
        <v>-0.917018869072887</v>
      </c>
      <c r="Q938" s="343" t="n">
        <v>-0.962842260847967</v>
      </c>
      <c r="R938" s="343" t="n">
        <v>-1.00400870521222</v>
      </c>
      <c r="S938" s="343" t="n">
        <v>-1.07219216833142</v>
      </c>
      <c r="T938" s="343" t="n">
        <v>-1.13393822667417</v>
      </c>
      <c r="U938" s="343" t="n">
        <v>-1.20359829440885</v>
      </c>
      <c r="V938" s="343" t="n">
        <v>-1.26457255282744</v>
      </c>
      <c r="W938" s="343" t="n">
        <v>-1.31316484281909</v>
      </c>
      <c r="X938" s="343" t="n">
        <v>-1.39094333686895</v>
      </c>
      <c r="Y938" s="343" t="n">
        <v>-1.4395024693829</v>
      </c>
      <c r="Z938" s="343" t="n">
        <v>-1.4929927304017</v>
      </c>
      <c r="AA938" s="343" t="n">
        <v>-1.535622676785</v>
      </c>
      <c r="AB938" s="343" t="n">
        <v>-1.55910968140479</v>
      </c>
    </row>
    <row r="939" customFormat="false" ht="15" hidden="false" customHeight="false" outlineLevel="0" collapsed="false">
      <c r="A939" s="62" t="s">
        <v>363</v>
      </c>
      <c r="B939" s="62" t="s">
        <v>714</v>
      </c>
      <c r="C939" s="62" t="s">
        <v>715</v>
      </c>
      <c r="D939" s="62" t="s">
        <v>427</v>
      </c>
      <c r="E939" s="343" t="n">
        <v>-0.406597217184568</v>
      </c>
      <c r="F939" s="343" t="n">
        <v>-0.411224856328544</v>
      </c>
      <c r="G939" s="343" t="n">
        <v>-0.41171636768089</v>
      </c>
      <c r="H939" s="343" t="n">
        <v>-0.413378539011151</v>
      </c>
      <c r="I939" s="343" t="n">
        <v>-0.4281550907634</v>
      </c>
      <c r="J939" s="343" t="n">
        <v>-0.455506516270758</v>
      </c>
      <c r="K939" s="343" t="n">
        <v>-0.485776013979019</v>
      </c>
      <c r="L939" s="343" t="n">
        <v>-0.524643861887293</v>
      </c>
      <c r="M939" s="343" t="n">
        <v>-0.605013894238667</v>
      </c>
      <c r="N939" s="343" t="n">
        <v>-0.694275187994164</v>
      </c>
      <c r="O939" s="343" t="n">
        <v>-0.742361586305041</v>
      </c>
      <c r="P939" s="343" t="n">
        <v>-0.792148276648477</v>
      </c>
      <c r="Q939" s="343" t="n">
        <v>-0.831731890518403</v>
      </c>
      <c r="R939" s="343" t="n">
        <v>-0.867292694181969</v>
      </c>
      <c r="S939" s="343" t="n">
        <v>-0.926191605237537</v>
      </c>
      <c r="T939" s="343" t="n">
        <v>-0.97952969385887</v>
      </c>
      <c r="U939" s="343" t="n">
        <v>-1.03970414006523</v>
      </c>
      <c r="V939" s="343" t="n">
        <v>-1.09237552487003</v>
      </c>
      <c r="W939" s="343" t="n">
        <v>-1.13435099568473</v>
      </c>
      <c r="X939" s="343" t="n">
        <v>-1.20153838091727</v>
      </c>
      <c r="Y939" s="343" t="n">
        <v>-1.2434852093128</v>
      </c>
      <c r="Z939" s="343" t="n">
        <v>-1.28969169372938</v>
      </c>
      <c r="AA939" s="343" t="n">
        <v>-1.32651671412976</v>
      </c>
      <c r="AB939" s="343" t="n">
        <v>-1.34680548992345</v>
      </c>
    </row>
    <row r="940" customFormat="false" ht="15" hidden="false" customHeight="false" outlineLevel="0" collapsed="false">
      <c r="A940" s="62" t="s">
        <v>363</v>
      </c>
      <c r="B940" s="62" t="s">
        <v>716</v>
      </c>
      <c r="C940" s="62" t="s">
        <v>717</v>
      </c>
      <c r="D940" s="62" t="s">
        <v>427</v>
      </c>
      <c r="E940" s="343" t="n">
        <v>-0.498793368672816</v>
      </c>
      <c r="F940" s="343" t="n">
        <v>-0.504470327638764</v>
      </c>
      <c r="G940" s="343" t="n">
        <v>-0.5050732894713</v>
      </c>
      <c r="H940" s="343" t="n">
        <v>-0.507112359101125</v>
      </c>
      <c r="I940" s="343" t="n">
        <v>-0.525239502412405</v>
      </c>
      <c r="J940" s="343" t="n">
        <v>-0.558792879293059</v>
      </c>
      <c r="K940" s="343" t="n">
        <v>-0.595926002914719</v>
      </c>
      <c r="L940" s="343" t="n">
        <v>-0.643607157560768</v>
      </c>
      <c r="M940" s="343" t="n">
        <v>-0.742201140703273</v>
      </c>
      <c r="N940" s="343" t="n">
        <v>-0.851702483857297</v>
      </c>
      <c r="O940" s="343" t="n">
        <v>-0.910692500480891</v>
      </c>
      <c r="P940" s="343" t="n">
        <v>-0.971768351327652</v>
      </c>
      <c r="Q940" s="343" t="n">
        <v>-1.02032757227643</v>
      </c>
      <c r="R940" s="343" t="n">
        <v>-1.06395180850432</v>
      </c>
      <c r="S940" s="343" t="n">
        <v>-1.13620608132005</v>
      </c>
      <c r="T940" s="343" t="n">
        <v>-1.2016386120349</v>
      </c>
      <c r="U940" s="343" t="n">
        <v>-1.2754576483262</v>
      </c>
      <c r="V940" s="343" t="n">
        <v>-1.34007229975291</v>
      </c>
      <c r="W940" s="343" t="n">
        <v>-1.39156573257635</v>
      </c>
      <c r="X940" s="343" t="n">
        <v>-1.473987895828</v>
      </c>
      <c r="Y940" s="343" t="n">
        <v>-1.52544619154736</v>
      </c>
      <c r="Z940" s="343" t="n">
        <v>-1.58213002272619</v>
      </c>
      <c r="AA940" s="343" t="n">
        <v>-1.62730513755885</v>
      </c>
      <c r="AB940" s="343" t="n">
        <v>-1.65219440486485</v>
      </c>
    </row>
    <row r="941" customFormat="false" ht="15" hidden="false" customHeight="false" outlineLevel="0" collapsed="false">
      <c r="A941" s="62" t="s">
        <v>363</v>
      </c>
      <c r="B941" s="62" t="s">
        <v>718</v>
      </c>
      <c r="C941" s="62" t="s">
        <v>719</v>
      </c>
      <c r="D941" s="62" t="s">
        <v>424</v>
      </c>
      <c r="E941" s="343" t="n">
        <v>-0.312376181983711</v>
      </c>
      <c r="F941" s="343" t="n">
        <v>-0.315931455326217</v>
      </c>
      <c r="G941" s="343" t="n">
        <v>-0.316309068436092</v>
      </c>
      <c r="H941" s="343" t="n">
        <v>-0.317586063732678</v>
      </c>
      <c r="I941" s="343" t="n">
        <v>-0.328938435623499</v>
      </c>
      <c r="J941" s="343" t="n">
        <v>-0.349951697669319</v>
      </c>
      <c r="K941" s="343" t="n">
        <v>-0.373206825164152</v>
      </c>
      <c r="L941" s="343" t="n">
        <v>-0.403067801625284</v>
      </c>
      <c r="M941" s="343" t="n">
        <v>-0.464813634579259</v>
      </c>
      <c r="N941" s="343" t="n">
        <v>-0.533390351201526</v>
      </c>
      <c r="O941" s="343" t="n">
        <v>-0.570333657438866</v>
      </c>
      <c r="P941" s="343" t="n">
        <v>-0.608583245940177</v>
      </c>
      <c r="Q941" s="343" t="n">
        <v>-0.638994123455337</v>
      </c>
      <c r="R941" s="343" t="n">
        <v>-0.666314399166065</v>
      </c>
      <c r="S941" s="343" t="n">
        <v>-0.711564627600818</v>
      </c>
      <c r="T941" s="343" t="n">
        <v>-0.752542646568119</v>
      </c>
      <c r="U941" s="343" t="n">
        <v>-0.798772829571052</v>
      </c>
      <c r="V941" s="343" t="n">
        <v>-0.839238640426936</v>
      </c>
      <c r="W941" s="343" t="n">
        <v>-0.87148710833544</v>
      </c>
      <c r="X941" s="343" t="n">
        <v>-0.923105117483991</v>
      </c>
      <c r="Y941" s="343" t="n">
        <v>-0.955331580299588</v>
      </c>
      <c r="Z941" s="343" t="n">
        <v>-0.990830606301007</v>
      </c>
      <c r="AA941" s="343" t="n">
        <v>-1.01912214098931</v>
      </c>
      <c r="AB941" s="343" t="n">
        <v>-1.03470938569168</v>
      </c>
    </row>
    <row r="942" customFormat="false" ht="15" hidden="false" customHeight="false" outlineLevel="0" collapsed="false">
      <c r="A942" s="62" t="s">
        <v>363</v>
      </c>
      <c r="B942" s="62" t="s">
        <v>720</v>
      </c>
      <c r="C942" s="62" t="s">
        <v>721</v>
      </c>
      <c r="D942" s="62" t="s">
        <v>424</v>
      </c>
      <c r="E942" s="343" t="n">
        <v>-0.516046166191079</v>
      </c>
      <c r="F942" s="343" t="n">
        <v>-0.521919485874131</v>
      </c>
      <c r="G942" s="343" t="n">
        <v>-0.522543303594217</v>
      </c>
      <c r="H942" s="343" t="n">
        <v>-0.52465290274119</v>
      </c>
      <c r="I942" s="343" t="n">
        <v>-0.543407047036798</v>
      </c>
      <c r="J942" s="343" t="n">
        <v>-0.578121003936621</v>
      </c>
      <c r="K942" s="343" t="n">
        <v>-0.616538527679257</v>
      </c>
      <c r="L942" s="343" t="n">
        <v>-0.665868929003813</v>
      </c>
      <c r="M942" s="343" t="n">
        <v>-0.767873186088418</v>
      </c>
      <c r="N942" s="343" t="n">
        <v>-0.881162078596678</v>
      </c>
      <c r="O942" s="343" t="n">
        <v>-0.942192504889538</v>
      </c>
      <c r="P942" s="343" t="n">
        <v>-1.00538091246639</v>
      </c>
      <c r="Q942" s="343" t="n">
        <v>-1.05561975158833</v>
      </c>
      <c r="R942" s="343" t="n">
        <v>-1.10075290946955</v>
      </c>
      <c r="S942" s="343" t="n">
        <v>-1.17550639020786</v>
      </c>
      <c r="T942" s="343" t="n">
        <v>-1.24320217114702</v>
      </c>
      <c r="U942" s="343" t="n">
        <v>-1.31957453907045</v>
      </c>
      <c r="V942" s="343" t="n">
        <v>-1.38642415103952</v>
      </c>
      <c r="W942" s="343" t="n">
        <v>-1.43969869368883</v>
      </c>
      <c r="X942" s="343" t="n">
        <v>-1.52497176271211</v>
      </c>
      <c r="Y942" s="343" t="n">
        <v>-1.57820995289767</v>
      </c>
      <c r="Z942" s="343" t="n">
        <v>-1.63685442494165</v>
      </c>
      <c r="AA942" s="343" t="n">
        <v>-1.68359210487246</v>
      </c>
      <c r="AB942" s="343" t="n">
        <v>-1.70934226872636</v>
      </c>
    </row>
    <row r="943" customFormat="false" ht="15" hidden="false" customHeight="false" outlineLevel="0" collapsed="false">
      <c r="A943" s="62" t="s">
        <v>363</v>
      </c>
      <c r="B943" s="62" t="s">
        <v>1186</v>
      </c>
      <c r="C943" s="62" t="s">
        <v>1187</v>
      </c>
      <c r="D943" s="62" t="s">
        <v>424</v>
      </c>
      <c r="E943" s="343" t="n">
        <v>-0.54418818455369</v>
      </c>
      <c r="F943" s="343" t="n">
        <v>-0.550381799359928</v>
      </c>
      <c r="G943" s="343" t="n">
        <v>-0.551039636303261</v>
      </c>
      <c r="H943" s="343" t="n">
        <v>-0.55326428015325</v>
      </c>
      <c r="I943" s="343" t="n">
        <v>-0.573041161381558</v>
      </c>
      <c r="J943" s="343" t="n">
        <v>-0.609648206296596</v>
      </c>
      <c r="K943" s="343" t="n">
        <v>-0.650160788058151</v>
      </c>
      <c r="L943" s="343" t="n">
        <v>-0.702181369352762</v>
      </c>
      <c r="M943" s="343" t="n">
        <v>-0.809748318041351</v>
      </c>
      <c r="N943" s="343" t="n">
        <v>-0.929215297515703</v>
      </c>
      <c r="O943" s="343" t="n">
        <v>-0.993573951959329</v>
      </c>
      <c r="P943" s="343" t="n">
        <v>-1.06020827085737</v>
      </c>
      <c r="Q943" s="343" t="n">
        <v>-1.11318683062004</v>
      </c>
      <c r="R943" s="343" t="n">
        <v>-1.16078127634927</v>
      </c>
      <c r="S943" s="343" t="n">
        <v>-1.23961135713895</v>
      </c>
      <c r="T943" s="343" t="n">
        <v>-1.31099885412034</v>
      </c>
      <c r="U943" s="343" t="n">
        <v>-1.39153610635318</v>
      </c>
      <c r="V943" s="343" t="n">
        <v>-1.46203128945681</v>
      </c>
      <c r="W943" s="343" t="n">
        <v>-1.51821110154851</v>
      </c>
      <c r="X943" s="343" t="n">
        <v>-1.60813444496875</v>
      </c>
      <c r="Y943" s="343" t="n">
        <v>-1.66427592215449</v>
      </c>
      <c r="Z943" s="343" t="n">
        <v>-1.72611850692027</v>
      </c>
      <c r="AA943" s="343" t="n">
        <v>-1.77540497557001</v>
      </c>
      <c r="AB943" s="343" t="n">
        <v>-1.80255939670067</v>
      </c>
    </row>
    <row r="944" customFormat="false" ht="15" hidden="false" customHeight="false" outlineLevel="0" collapsed="false">
      <c r="A944" s="62" t="s">
        <v>363</v>
      </c>
      <c r="B944" s="62" t="s">
        <v>1189</v>
      </c>
      <c r="C944" s="62" t="s">
        <v>1190</v>
      </c>
      <c r="D944" s="62" t="s">
        <v>424</v>
      </c>
      <c r="E944" s="343" t="n">
        <v>-0.373479007425892</v>
      </c>
      <c r="F944" s="343" t="n">
        <v>-0.377729715500544</v>
      </c>
      <c r="G944" s="343" t="n">
        <v>-0.378181192205878</v>
      </c>
      <c r="H944" s="343" t="n">
        <v>-0.379707976139365</v>
      </c>
      <c r="I944" s="343" t="n">
        <v>-0.393280946264003</v>
      </c>
      <c r="J944" s="343" t="n">
        <v>-0.418404539880568</v>
      </c>
      <c r="K944" s="343" t="n">
        <v>-0.446208522499146</v>
      </c>
      <c r="L944" s="343" t="n">
        <v>-0.4819105013717</v>
      </c>
      <c r="M944" s="343" t="n">
        <v>-0.555734223327358</v>
      </c>
      <c r="N944" s="343" t="n">
        <v>-0.637724994499363</v>
      </c>
      <c r="O944" s="343" t="n">
        <v>-0.681894653200397</v>
      </c>
      <c r="P944" s="343" t="n">
        <v>-0.727626111524781</v>
      </c>
      <c r="Q944" s="343" t="n">
        <v>-0.763985555696183</v>
      </c>
      <c r="R944" s="343" t="n">
        <v>-0.796649856124749</v>
      </c>
      <c r="S944" s="343" t="n">
        <v>-0.85075132536701</v>
      </c>
      <c r="T944" s="343" t="n">
        <v>-0.899744913011873</v>
      </c>
      <c r="U944" s="343" t="n">
        <v>-0.955018022348849</v>
      </c>
      <c r="V944" s="343" t="n">
        <v>-1.00339921062372</v>
      </c>
      <c r="W944" s="343" t="n">
        <v>-1.04195568989493</v>
      </c>
      <c r="X944" s="343" t="n">
        <v>-1.10367051943051</v>
      </c>
      <c r="Y944" s="343" t="n">
        <v>-1.14220068926864</v>
      </c>
      <c r="Z944" s="343" t="n">
        <v>-1.18464355706797</v>
      </c>
      <c r="AA944" s="343" t="n">
        <v>-1.21846910108622</v>
      </c>
      <c r="AB944" s="343" t="n">
        <v>-1.23710531285811</v>
      </c>
    </row>
    <row r="945" customFormat="false" ht="15" hidden="false" customHeight="false" outlineLevel="0" collapsed="false">
      <c r="A945" s="62" t="s">
        <v>363</v>
      </c>
      <c r="B945" s="62" t="s">
        <v>736</v>
      </c>
      <c r="C945" s="62" t="s">
        <v>737</v>
      </c>
      <c r="D945" s="62" t="s">
        <v>424</v>
      </c>
      <c r="E945" s="343" t="n">
        <v>-0.483575827066292</v>
      </c>
      <c r="F945" s="343" t="n">
        <v>-0.489079589344616</v>
      </c>
      <c r="G945" s="343" t="n">
        <v>-0.489664155590222</v>
      </c>
      <c r="H945" s="343" t="n">
        <v>-0.491641015838609</v>
      </c>
      <c r="I945" s="343" t="n">
        <v>-0.509215123414308</v>
      </c>
      <c r="J945" s="343" t="n">
        <v>-0.54174483009245</v>
      </c>
      <c r="K945" s="343" t="n">
        <v>-0.577745070060913</v>
      </c>
      <c r="L945" s="343" t="n">
        <v>-0.623971534247455</v>
      </c>
      <c r="M945" s="343" t="n">
        <v>-0.719557542274702</v>
      </c>
      <c r="N945" s="343" t="n">
        <v>-0.825718140843747</v>
      </c>
      <c r="O945" s="343" t="n">
        <v>-0.882908448231576</v>
      </c>
      <c r="P945" s="343" t="n">
        <v>-0.942120953733776</v>
      </c>
      <c r="Q945" s="343" t="n">
        <v>-0.989198695553965</v>
      </c>
      <c r="R945" s="343" t="n">
        <v>-1.03149201266475</v>
      </c>
      <c r="S945" s="343" t="n">
        <v>-1.10154190091588</v>
      </c>
      <c r="T945" s="343" t="n">
        <v>-1.16497816960901</v>
      </c>
      <c r="U945" s="343" t="n">
        <v>-1.23654508242259</v>
      </c>
      <c r="V945" s="343" t="n">
        <v>-1.29918842426856</v>
      </c>
      <c r="W945" s="343" t="n">
        <v>-1.34911085894794</v>
      </c>
      <c r="X945" s="343" t="n">
        <v>-1.42901842842719</v>
      </c>
      <c r="Y945" s="343" t="n">
        <v>-1.47890679799016</v>
      </c>
      <c r="Z945" s="343" t="n">
        <v>-1.53386127867326</v>
      </c>
      <c r="AA945" s="343" t="n">
        <v>-1.57765815908517</v>
      </c>
      <c r="AB945" s="343" t="n">
        <v>-1.60178808698417</v>
      </c>
    </row>
    <row r="946" customFormat="false" ht="15" hidden="false" customHeight="false" outlineLevel="0" collapsed="false">
      <c r="A946" s="62" t="s">
        <v>363</v>
      </c>
      <c r="B946" s="62" t="s">
        <v>745</v>
      </c>
      <c r="C946" s="62" t="s">
        <v>746</v>
      </c>
      <c r="D946" s="62" t="s">
        <v>424</v>
      </c>
      <c r="E946" s="343" t="n">
        <v>-0.319558772179897</v>
      </c>
      <c r="F946" s="343" t="n">
        <v>-0.323195793340987</v>
      </c>
      <c r="G946" s="343" t="n">
        <v>-0.323582089059771</v>
      </c>
      <c r="H946" s="343" t="n">
        <v>-0.324888446818757</v>
      </c>
      <c r="I946" s="343" t="n">
        <v>-0.336501848326268</v>
      </c>
      <c r="J946" s="343" t="n">
        <v>-0.357998276690985</v>
      </c>
      <c r="K946" s="343" t="n">
        <v>-0.38178811861153</v>
      </c>
      <c r="L946" s="343" t="n">
        <v>-0.41233570041951</v>
      </c>
      <c r="M946" s="343" t="n">
        <v>-0.475501279948318</v>
      </c>
      <c r="N946" s="343" t="n">
        <v>-0.545654808379251</v>
      </c>
      <c r="O946" s="343" t="n">
        <v>-0.583447566797963</v>
      </c>
      <c r="P946" s="343" t="n">
        <v>-0.622576643349973</v>
      </c>
      <c r="Q946" s="343" t="n">
        <v>-0.653686770306338</v>
      </c>
      <c r="R946" s="343" t="n">
        <v>-0.681635232017774</v>
      </c>
      <c r="S946" s="343" t="n">
        <v>-0.7279259170106</v>
      </c>
      <c r="T946" s="343" t="n">
        <v>-0.769846159918998</v>
      </c>
      <c r="U946" s="343" t="n">
        <v>-0.81713933196641</v>
      </c>
      <c r="V946" s="343" t="n">
        <v>-0.858535589357906</v>
      </c>
      <c r="W946" s="343" t="n">
        <v>-0.891525559156761</v>
      </c>
      <c r="X946" s="343" t="n">
        <v>-0.944330441786199</v>
      </c>
      <c r="Y946" s="343" t="n">
        <v>-0.977297900520266</v>
      </c>
      <c r="Z946" s="343" t="n">
        <v>-1.0136131697913</v>
      </c>
      <c r="AA946" s="343" t="n">
        <v>-1.04255522302553</v>
      </c>
      <c r="AB946" s="343" t="n">
        <v>-1.05850087146494</v>
      </c>
    </row>
    <row r="947" customFormat="false" ht="15" hidden="false" customHeight="false" outlineLevel="0" collapsed="false">
      <c r="A947" s="62" t="s">
        <v>363</v>
      </c>
      <c r="B947" s="62" t="s">
        <v>749</v>
      </c>
      <c r="C947" s="62" t="s">
        <v>750</v>
      </c>
      <c r="D947" s="62" t="s">
        <v>427</v>
      </c>
      <c r="E947" s="343" t="n">
        <v>-0.178568947569297</v>
      </c>
      <c r="F947" s="343" t="n">
        <v>-0.180601309368013</v>
      </c>
      <c r="G947" s="343" t="n">
        <v>-0.18081717081811</v>
      </c>
      <c r="H947" s="343" t="n">
        <v>-0.181547161513029</v>
      </c>
      <c r="I947" s="343" t="n">
        <v>-0.188036712310679</v>
      </c>
      <c r="J947" s="343" t="n">
        <v>-0.2000488832281</v>
      </c>
      <c r="K947" s="343" t="n">
        <v>-0.213342610092841</v>
      </c>
      <c r="L947" s="343" t="n">
        <v>-0.230412551553147</v>
      </c>
      <c r="M947" s="343" t="n">
        <v>-0.265709379683136</v>
      </c>
      <c r="N947" s="343" t="n">
        <v>-0.304911062849987</v>
      </c>
      <c r="O947" s="343" t="n">
        <v>-0.326029597792821</v>
      </c>
      <c r="P947" s="343" t="n">
        <v>-0.347894865241393</v>
      </c>
      <c r="Q947" s="343" t="n">
        <v>-0.365279156060417</v>
      </c>
      <c r="R947" s="343" t="n">
        <v>-0.380896713231347</v>
      </c>
      <c r="S947" s="343" t="n">
        <v>-0.40676387639837</v>
      </c>
      <c r="T947" s="343" t="n">
        <v>-0.430188843289242</v>
      </c>
      <c r="U947" s="343" t="n">
        <v>-0.456616194671622</v>
      </c>
      <c r="V947" s="343" t="n">
        <v>-0.479748359266202</v>
      </c>
      <c r="W947" s="343" t="n">
        <v>-0.498183103357683</v>
      </c>
      <c r="X947" s="343" t="n">
        <v>-0.527690390087245</v>
      </c>
      <c r="Y947" s="343" t="n">
        <v>-0.546112555030545</v>
      </c>
      <c r="Z947" s="343" t="n">
        <v>-0.56640547132318</v>
      </c>
      <c r="AA947" s="343" t="n">
        <v>-0.582578245900066</v>
      </c>
      <c r="AB947" s="343" t="n">
        <v>-0.591488649581713</v>
      </c>
    </row>
    <row r="948" customFormat="false" ht="15" hidden="false" customHeight="false" outlineLevel="0" collapsed="false">
      <c r="A948" s="62" t="s">
        <v>363</v>
      </c>
      <c r="B948" s="62" t="s">
        <v>756</v>
      </c>
      <c r="C948" s="62" t="s">
        <v>757</v>
      </c>
      <c r="D948" s="62" t="s">
        <v>424</v>
      </c>
      <c r="E948" s="343" t="n">
        <v>-0.137193217283828</v>
      </c>
      <c r="F948" s="343" t="n">
        <v>-0.138754665999554</v>
      </c>
      <c r="G948" s="343" t="n">
        <v>-0.138920510773965</v>
      </c>
      <c r="H948" s="343" t="n">
        <v>-0.139481357289478</v>
      </c>
      <c r="I948" s="343" t="n">
        <v>-0.144467231736159</v>
      </c>
      <c r="J948" s="343" t="n">
        <v>-0.153696094856858</v>
      </c>
      <c r="K948" s="343" t="n">
        <v>-0.163909568045182</v>
      </c>
      <c r="L948" s="343" t="n">
        <v>-0.177024279307492</v>
      </c>
      <c r="M948" s="343" t="n">
        <v>-0.204142574380538</v>
      </c>
      <c r="N948" s="343" t="n">
        <v>-0.234260941038406</v>
      </c>
      <c r="O948" s="343" t="n">
        <v>-0.25048615708278</v>
      </c>
      <c r="P948" s="343" t="n">
        <v>-0.267285082253557</v>
      </c>
      <c r="Q948" s="343" t="n">
        <v>-0.280641305830637</v>
      </c>
      <c r="R948" s="343" t="n">
        <v>-0.29264016085868</v>
      </c>
      <c r="S948" s="343" t="n">
        <v>-0.312513713260686</v>
      </c>
      <c r="T948" s="343" t="n">
        <v>-0.330510944113373</v>
      </c>
      <c r="U948" s="343" t="n">
        <v>-0.350814885026907</v>
      </c>
      <c r="V948" s="343" t="n">
        <v>-0.3685871580154</v>
      </c>
      <c r="W948" s="343" t="n">
        <v>-0.382750437164104</v>
      </c>
      <c r="X948" s="343" t="n">
        <v>-0.405420669894092</v>
      </c>
      <c r="Y948" s="343" t="n">
        <v>-0.419574284575189</v>
      </c>
      <c r="Z948" s="343" t="n">
        <v>-0.435165183844938</v>
      </c>
      <c r="AA948" s="343" t="n">
        <v>-0.447590608347975</v>
      </c>
      <c r="AB948" s="343" t="n">
        <v>-0.454436406371779</v>
      </c>
    </row>
    <row r="949" customFormat="false" ht="15" hidden="false" customHeight="false" outlineLevel="0" collapsed="false">
      <c r="A949" s="62" t="s">
        <v>363</v>
      </c>
      <c r="B949" s="62" t="s">
        <v>768</v>
      </c>
      <c r="C949" s="62" t="s">
        <v>769</v>
      </c>
      <c r="D949" s="62" t="s">
        <v>427</v>
      </c>
      <c r="E949" s="343" t="n">
        <v>-0.597118583692845</v>
      </c>
      <c r="F949" s="343" t="n">
        <v>-0.603914619707616</v>
      </c>
      <c r="G949" s="343" t="n">
        <v>-0.604636441083114</v>
      </c>
      <c r="H949" s="343" t="n">
        <v>-0.607077464652958</v>
      </c>
      <c r="I949" s="343" t="n">
        <v>-0.628777941885102</v>
      </c>
      <c r="J949" s="343" t="n">
        <v>-0.668945566676101</v>
      </c>
      <c r="K949" s="343" t="n">
        <v>-0.713398599891147</v>
      </c>
      <c r="L949" s="343" t="n">
        <v>-0.770478956847063</v>
      </c>
      <c r="M949" s="343" t="n">
        <v>-0.888508392024471</v>
      </c>
      <c r="N949" s="343" t="n">
        <v>-1.01959531306869</v>
      </c>
      <c r="O949" s="343" t="n">
        <v>-1.09021380439311</v>
      </c>
      <c r="P949" s="343" t="n">
        <v>-1.16332930240482</v>
      </c>
      <c r="Q949" s="343" t="n">
        <v>-1.22146081549072</v>
      </c>
      <c r="R949" s="343" t="n">
        <v>-1.27368452933117</v>
      </c>
      <c r="S949" s="343" t="n">
        <v>-1.36018200856646</v>
      </c>
      <c r="T949" s="343" t="n">
        <v>-1.43851300196329</v>
      </c>
      <c r="U949" s="343" t="n">
        <v>-1.5268837004694</v>
      </c>
      <c r="V949" s="343" t="n">
        <v>-1.60423558918513</v>
      </c>
      <c r="W949" s="343" t="n">
        <v>-1.66587972402764</v>
      </c>
      <c r="X949" s="343" t="n">
        <v>-1.76454945076575</v>
      </c>
      <c r="Y949" s="343" t="n">
        <v>-1.82615152206222</v>
      </c>
      <c r="Z949" s="343" t="n">
        <v>-1.89400921849039</v>
      </c>
      <c r="AA949" s="343" t="n">
        <v>-1.94808952965975</v>
      </c>
      <c r="AB949" s="343" t="n">
        <v>-1.97788512233665</v>
      </c>
    </row>
    <row r="950" customFormat="false" ht="15" hidden="false" customHeight="false" outlineLevel="0" collapsed="false">
      <c r="A950" s="62" t="s">
        <v>363</v>
      </c>
      <c r="B950" s="62" t="s">
        <v>781</v>
      </c>
      <c r="C950" s="62" t="s">
        <v>782</v>
      </c>
      <c r="D950" s="62" t="s">
        <v>424</v>
      </c>
      <c r="E950" s="343" t="n">
        <v>-0.51267680301028</v>
      </c>
      <c r="F950" s="343" t="n">
        <v>-0.518511774676457</v>
      </c>
      <c r="G950" s="343" t="n">
        <v>-0.51913151937247</v>
      </c>
      <c r="H950" s="343" t="n">
        <v>-0.521227344546962</v>
      </c>
      <c r="I950" s="343" t="n">
        <v>-0.539859039481608</v>
      </c>
      <c r="J950" s="343" t="n">
        <v>-0.574346342380489</v>
      </c>
      <c r="K950" s="343" t="n">
        <v>-0.612513030832648</v>
      </c>
      <c r="L950" s="343" t="n">
        <v>-0.661521344621619</v>
      </c>
      <c r="M950" s="343" t="n">
        <v>-0.762859596587646</v>
      </c>
      <c r="N950" s="343" t="n">
        <v>-0.875408804454843</v>
      </c>
      <c r="O950" s="343" t="n">
        <v>-0.936040751532602</v>
      </c>
      <c r="P950" s="343" t="n">
        <v>-0.998816590025735</v>
      </c>
      <c r="Q950" s="343" t="n">
        <v>-1.04872741024961</v>
      </c>
      <c r="R950" s="343" t="n">
        <v>-1.09356588519283</v>
      </c>
      <c r="S950" s="343" t="n">
        <v>-1.16783128629381</v>
      </c>
      <c r="T950" s="343" t="n">
        <v>-1.23508506865468</v>
      </c>
      <c r="U950" s="343" t="n">
        <v>-1.31095878691966</v>
      </c>
      <c r="V950" s="343" t="n">
        <v>-1.37737192510795</v>
      </c>
      <c r="W950" s="343" t="n">
        <v>-1.43029862817577</v>
      </c>
      <c r="X950" s="343" t="n">
        <v>-1.51501493317695</v>
      </c>
      <c r="Y950" s="343" t="n">
        <v>-1.56790552113314</v>
      </c>
      <c r="Z950" s="343" t="n">
        <v>-1.62616709230932</v>
      </c>
      <c r="AA950" s="343" t="n">
        <v>-1.67259961307369</v>
      </c>
      <c r="AB950" s="343" t="n">
        <v>-1.69818164922958</v>
      </c>
    </row>
    <row r="951" customFormat="false" ht="15" hidden="false" customHeight="false" outlineLevel="0" collapsed="false">
      <c r="A951" s="62" t="s">
        <v>363</v>
      </c>
      <c r="B951" s="62" t="s">
        <v>785</v>
      </c>
      <c r="C951" s="62" t="s">
        <v>786</v>
      </c>
      <c r="D951" s="62" t="s">
        <v>424</v>
      </c>
      <c r="E951" s="343" t="n">
        <v>-1.4340930643031</v>
      </c>
      <c r="F951" s="343" t="n">
        <v>-1.45041502844842</v>
      </c>
      <c r="G951" s="343" t="n">
        <v>-1.45214861882148</v>
      </c>
      <c r="H951" s="343" t="n">
        <v>-1.45801119799238</v>
      </c>
      <c r="I951" s="343" t="n">
        <v>-1.51012899291717</v>
      </c>
      <c r="J951" s="343" t="n">
        <v>-1.60659913083525</v>
      </c>
      <c r="K951" s="343" t="n">
        <v>-1.7133614865246</v>
      </c>
      <c r="L951" s="343" t="n">
        <v>-1.85045074526475</v>
      </c>
      <c r="M951" s="343" t="n">
        <v>-2.13392072760012</v>
      </c>
      <c r="N951" s="343" t="n">
        <v>-2.44875072858209</v>
      </c>
      <c r="O951" s="343" t="n">
        <v>-2.61835437413198</v>
      </c>
      <c r="P951" s="343" t="n">
        <v>-2.79395505288359</v>
      </c>
      <c r="Q951" s="343" t="n">
        <v>-2.93356886161545</v>
      </c>
      <c r="R951" s="343" t="n">
        <v>-3.05899397457636</v>
      </c>
      <c r="S951" s="343" t="n">
        <v>-3.26673400886551</v>
      </c>
      <c r="T951" s="343" t="n">
        <v>-3.45486068490302</v>
      </c>
      <c r="U951" s="343" t="n">
        <v>-3.66709960909036</v>
      </c>
      <c r="V951" s="343" t="n">
        <v>-3.85287478029996</v>
      </c>
      <c r="W951" s="343" t="n">
        <v>-4.00092481365493</v>
      </c>
      <c r="X951" s="343" t="n">
        <v>-4.23789879945302</v>
      </c>
      <c r="Y951" s="343" t="n">
        <v>-4.38584780925711</v>
      </c>
      <c r="Z951" s="343" t="n">
        <v>-4.54882088439637</v>
      </c>
      <c r="AA951" s="343" t="n">
        <v>-4.6787049665224</v>
      </c>
      <c r="AB951" s="343" t="n">
        <v>-4.75026471021766</v>
      </c>
    </row>
    <row r="952" customFormat="false" ht="15" hidden="false" customHeight="false" outlineLevel="0" collapsed="false">
      <c r="A952" s="62" t="s">
        <v>363</v>
      </c>
      <c r="B952" s="62" t="s">
        <v>799</v>
      </c>
      <c r="C952" s="62" t="s">
        <v>800</v>
      </c>
      <c r="D952" s="62" t="s">
        <v>424</v>
      </c>
      <c r="E952" s="343" t="n">
        <v>-0.0268601883900214</v>
      </c>
      <c r="F952" s="343" t="n">
        <v>-0.0271658945138088</v>
      </c>
      <c r="G952" s="343" t="n">
        <v>-0.0271983642085383</v>
      </c>
      <c r="H952" s="343" t="n">
        <v>-0.027308168784616</v>
      </c>
      <c r="I952" s="343" t="n">
        <v>-0.0282843214660548</v>
      </c>
      <c r="J952" s="343" t="n">
        <v>-0.0300911819432376</v>
      </c>
      <c r="K952" s="343" t="n">
        <v>-0.0320908129700927</v>
      </c>
      <c r="L952" s="343" t="n">
        <v>-0.0346584589671803</v>
      </c>
      <c r="M952" s="343" t="n">
        <v>-0.0399677776703875</v>
      </c>
      <c r="N952" s="343" t="n">
        <v>-0.0458644613290004</v>
      </c>
      <c r="O952" s="343" t="n">
        <v>-0.0490410932955725</v>
      </c>
      <c r="P952" s="343" t="n">
        <v>-0.052330048127089</v>
      </c>
      <c r="Q952" s="343" t="n">
        <v>-0.0549449782858988</v>
      </c>
      <c r="R952" s="343" t="n">
        <v>-0.057294157880186</v>
      </c>
      <c r="S952" s="343" t="n">
        <v>-0.061185074443448</v>
      </c>
      <c r="T952" s="343" t="n">
        <v>-0.0647086379312973</v>
      </c>
      <c r="U952" s="343" t="n">
        <v>-0.0686838175268681</v>
      </c>
      <c r="V952" s="343" t="n">
        <v>-0.072163337943699</v>
      </c>
      <c r="W952" s="343" t="n">
        <v>-0.0749362763854562</v>
      </c>
      <c r="X952" s="343" t="n">
        <v>-0.0793747372221414</v>
      </c>
      <c r="Y952" s="343" t="n">
        <v>-0.0821457835191862</v>
      </c>
      <c r="Z952" s="343" t="n">
        <v>-0.0851982266344238</v>
      </c>
      <c r="AA952" s="343" t="n">
        <v>-0.0876309215561201</v>
      </c>
      <c r="AB952" s="343" t="n">
        <v>-0.0889712168581759</v>
      </c>
    </row>
    <row r="953" customFormat="false" ht="15" hidden="false" customHeight="false" outlineLevel="0" collapsed="false">
      <c r="A953" s="62" t="s">
        <v>363</v>
      </c>
      <c r="B953" s="62" t="s">
        <v>801</v>
      </c>
      <c r="C953" s="62" t="s">
        <v>802</v>
      </c>
      <c r="D953" s="62" t="s">
        <v>427</v>
      </c>
      <c r="E953" s="343" t="n">
        <v>-0.800491936722227</v>
      </c>
      <c r="F953" s="343" t="n">
        <v>-0.809602643004142</v>
      </c>
      <c r="G953" s="343" t="n">
        <v>-0.810570310409947</v>
      </c>
      <c r="H953" s="343" t="n">
        <v>-0.81384272520053</v>
      </c>
      <c r="I953" s="343" t="n">
        <v>-0.842934194670339</v>
      </c>
      <c r="J953" s="343" t="n">
        <v>-0.896782560205413</v>
      </c>
      <c r="K953" s="343" t="n">
        <v>-0.956375906691835</v>
      </c>
      <c r="L953" s="343" t="n">
        <v>-1.03289733264689</v>
      </c>
      <c r="M953" s="343" t="n">
        <v>-1.19112655835793</v>
      </c>
      <c r="N953" s="343" t="n">
        <v>-1.36686053511123</v>
      </c>
      <c r="O953" s="343" t="n">
        <v>-1.46153106527474</v>
      </c>
      <c r="P953" s="343" t="n">
        <v>-1.55954906070513</v>
      </c>
      <c r="Q953" s="343" t="n">
        <v>-1.63747965734967</v>
      </c>
      <c r="R953" s="343" t="n">
        <v>-1.70749031013563</v>
      </c>
      <c r="S953" s="343" t="n">
        <v>-1.82344807223782</v>
      </c>
      <c r="T953" s="343" t="n">
        <v>-1.92845791504295</v>
      </c>
      <c r="U953" s="343" t="n">
        <v>-2.04692689847194</v>
      </c>
      <c r="V953" s="343" t="n">
        <v>-2.15062416212808</v>
      </c>
      <c r="W953" s="343" t="n">
        <v>-2.23326374869473</v>
      </c>
      <c r="X953" s="343" t="n">
        <v>-2.36553951905172</v>
      </c>
      <c r="Y953" s="343" t="n">
        <v>-2.44812271559744</v>
      </c>
      <c r="Z953" s="343" t="n">
        <v>-2.53909214833451</v>
      </c>
      <c r="AA953" s="343" t="n">
        <v>-2.61159173921774</v>
      </c>
      <c r="AB953" s="343" t="n">
        <v>-2.6515354494607</v>
      </c>
    </row>
    <row r="954" customFormat="false" ht="15" hidden="false" customHeight="false" outlineLevel="0" collapsed="false">
      <c r="A954" s="62" t="s">
        <v>363</v>
      </c>
      <c r="B954" s="62" t="s">
        <v>1191</v>
      </c>
      <c r="C954" s="62" t="s">
        <v>1192</v>
      </c>
      <c r="D954" s="62" t="s">
        <v>427</v>
      </c>
      <c r="E954" s="343" t="n">
        <v>-0.107100297202505</v>
      </c>
      <c r="F954" s="343" t="n">
        <v>-0.108319246833045</v>
      </c>
      <c r="G954" s="343" t="n">
        <v>-0.108448714054388</v>
      </c>
      <c r="H954" s="343" t="n">
        <v>-0.108886540571513</v>
      </c>
      <c r="I954" s="343" t="n">
        <v>-0.112778778435934</v>
      </c>
      <c r="J954" s="343" t="n">
        <v>-0.11998331815471</v>
      </c>
      <c r="K954" s="343" t="n">
        <v>-0.127956496680558</v>
      </c>
      <c r="L954" s="343" t="n">
        <v>-0.138194535424213</v>
      </c>
      <c r="M954" s="343" t="n">
        <v>-0.159364513936633</v>
      </c>
      <c r="N954" s="343" t="n">
        <v>-0.182876507343991</v>
      </c>
      <c r="O954" s="343" t="n">
        <v>-0.195542770989753</v>
      </c>
      <c r="P954" s="343" t="n">
        <v>-0.20865690238847</v>
      </c>
      <c r="Q954" s="343" t="n">
        <v>-0.219083478446156</v>
      </c>
      <c r="R954" s="343" t="n">
        <v>-0.228450420668486</v>
      </c>
      <c r="S954" s="343" t="n">
        <v>-0.243964769051475</v>
      </c>
      <c r="T954" s="343" t="n">
        <v>-0.258014361380498</v>
      </c>
      <c r="U954" s="343" t="n">
        <v>-0.273864693847902</v>
      </c>
      <c r="V954" s="343" t="n">
        <v>-0.287738672144467</v>
      </c>
      <c r="W954" s="343" t="n">
        <v>-0.298795278558544</v>
      </c>
      <c r="X954" s="343" t="n">
        <v>-0.31649286384083</v>
      </c>
      <c r="Y954" s="343" t="n">
        <v>-0.327541925659237</v>
      </c>
      <c r="Z954" s="343" t="n">
        <v>-0.339713008009394</v>
      </c>
      <c r="AA954" s="343" t="n">
        <v>-0.349412952973797</v>
      </c>
      <c r="AB954" s="343" t="n">
        <v>-0.35475714576593</v>
      </c>
    </row>
    <row r="955" customFormat="false" ht="15" hidden="false" customHeight="false" outlineLevel="0" collapsed="false">
      <c r="A955" s="62" t="s">
        <v>363</v>
      </c>
      <c r="B955" s="62" t="s">
        <v>1194</v>
      </c>
      <c r="C955" s="62" t="s">
        <v>1195</v>
      </c>
      <c r="D955" s="62" t="s">
        <v>427</v>
      </c>
      <c r="E955" s="343" t="n">
        <v>-0.252160154075836</v>
      </c>
      <c r="F955" s="343" t="n">
        <v>-0.255030085669643</v>
      </c>
      <c r="G955" s="343" t="n">
        <v>-0.255334907181202</v>
      </c>
      <c r="H955" s="343" t="n">
        <v>-0.256365739073366</v>
      </c>
      <c r="I955" s="343" t="n">
        <v>-0.265529740716951</v>
      </c>
      <c r="J955" s="343" t="n">
        <v>-0.282492325256723</v>
      </c>
      <c r="K955" s="343" t="n">
        <v>-0.301264616072596</v>
      </c>
      <c r="L955" s="343" t="n">
        <v>-0.325369361759277</v>
      </c>
      <c r="M955" s="343" t="n">
        <v>-0.375212594531829</v>
      </c>
      <c r="N955" s="343" t="n">
        <v>-0.430569937462628</v>
      </c>
      <c r="O955" s="343" t="n">
        <v>-0.460391768735808</v>
      </c>
      <c r="P955" s="343" t="n">
        <v>-0.491268073288153</v>
      </c>
      <c r="Q955" s="343" t="n">
        <v>-0.515816716885456</v>
      </c>
      <c r="R955" s="343" t="n">
        <v>-0.537870526778588</v>
      </c>
      <c r="S955" s="343" t="n">
        <v>-0.574397974235095</v>
      </c>
      <c r="T955" s="343" t="n">
        <v>-0.607476756077226</v>
      </c>
      <c r="U955" s="343" t="n">
        <v>-0.644795254545786</v>
      </c>
      <c r="V955" s="343" t="n">
        <v>-0.677460565439289</v>
      </c>
      <c r="W955" s="343" t="n">
        <v>-0.703492571416435</v>
      </c>
      <c r="X955" s="343" t="n">
        <v>-0.745160297352932</v>
      </c>
      <c r="Y955" s="343" t="n">
        <v>-0.771174540107599</v>
      </c>
      <c r="Z955" s="343" t="n">
        <v>-0.799830501676802</v>
      </c>
      <c r="AA955" s="343" t="n">
        <v>-0.822668343220101</v>
      </c>
      <c r="AB955" s="343" t="n">
        <v>-0.835250871122216</v>
      </c>
    </row>
    <row r="956" customFormat="false" ht="15" hidden="false" customHeight="false" outlineLevel="0" collapsed="false">
      <c r="A956" s="62" t="s">
        <v>363</v>
      </c>
      <c r="B956" s="62" t="s">
        <v>805</v>
      </c>
      <c r="C956" s="62" t="s">
        <v>806</v>
      </c>
      <c r="D956" s="62" t="s">
        <v>424</v>
      </c>
      <c r="E956" s="343" t="n">
        <v>-0.424281127515165</v>
      </c>
      <c r="F956" s="343" t="n">
        <v>-0.429110034036795</v>
      </c>
      <c r="G956" s="343" t="n">
        <v>-0.429622922423498</v>
      </c>
      <c r="H956" s="343" t="n">
        <v>-0.431357385662105</v>
      </c>
      <c r="I956" s="343" t="n">
        <v>-0.446776605895933</v>
      </c>
      <c r="J956" s="343" t="n">
        <v>-0.475317611989787</v>
      </c>
      <c r="K956" s="343" t="n">
        <v>-0.506903604402394</v>
      </c>
      <c r="L956" s="343" t="n">
        <v>-0.547461910356378</v>
      </c>
      <c r="M956" s="343" t="n">
        <v>-0.631327432556921</v>
      </c>
      <c r="N956" s="343" t="n">
        <v>-0.72447091892971</v>
      </c>
      <c r="O956" s="343" t="n">
        <v>-0.774648712655781</v>
      </c>
      <c r="P956" s="343" t="n">
        <v>-0.826600748285609</v>
      </c>
      <c r="Q956" s="343" t="n">
        <v>-0.867905950618643</v>
      </c>
      <c r="R956" s="343" t="n">
        <v>-0.905013380861762</v>
      </c>
      <c r="S956" s="343" t="n">
        <v>-0.966473950034149</v>
      </c>
      <c r="T956" s="343" t="n">
        <v>-1.02213184296432</v>
      </c>
      <c r="U956" s="343" t="n">
        <v>-1.08492342344</v>
      </c>
      <c r="V956" s="343" t="n">
        <v>-1.13988561596928</v>
      </c>
      <c r="W956" s="343" t="n">
        <v>-1.18368670297267</v>
      </c>
      <c r="X956" s="343" t="n">
        <v>-1.25379623239505</v>
      </c>
      <c r="Y956" s="343" t="n">
        <v>-1.29756743125021</v>
      </c>
      <c r="Z956" s="343" t="n">
        <v>-1.34578354901542</v>
      </c>
      <c r="AA956" s="343" t="n">
        <v>-1.38421017988228</v>
      </c>
      <c r="AB956" s="343" t="n">
        <v>-1.40538136430222</v>
      </c>
    </row>
    <row r="957" customFormat="false" ht="15" hidden="false" customHeight="false" outlineLevel="0" collapsed="false">
      <c r="A957" s="62" t="s">
        <v>363</v>
      </c>
      <c r="B957" s="62" t="s">
        <v>807</v>
      </c>
      <c r="C957" s="62" t="s">
        <v>808</v>
      </c>
      <c r="D957" s="62" t="s">
        <v>424</v>
      </c>
      <c r="E957" s="343" t="n">
        <v>-0.987527974187967</v>
      </c>
      <c r="F957" s="343" t="n">
        <v>-0.998767409471777</v>
      </c>
      <c r="G957" s="343" t="n">
        <v>-0.999961173692382</v>
      </c>
      <c r="H957" s="343" t="n">
        <v>-1.00399819268108</v>
      </c>
      <c r="I957" s="343" t="n">
        <v>-1.03988692383971</v>
      </c>
      <c r="J957" s="343" t="n">
        <v>-1.10631703373929</v>
      </c>
      <c r="K957" s="343" t="n">
        <v>-1.17983444725852</v>
      </c>
      <c r="L957" s="343" t="n">
        <v>-1.27423520920097</v>
      </c>
      <c r="M957" s="343" t="n">
        <v>-1.46943491022929</v>
      </c>
      <c r="N957" s="343" t="n">
        <v>-1.68622937135751</v>
      </c>
      <c r="O957" s="343" t="n">
        <v>-1.80301980056593</v>
      </c>
      <c r="P957" s="343" t="n">
        <v>-1.92393983488594</v>
      </c>
      <c r="Q957" s="343" t="n">
        <v>-2.02007902217964</v>
      </c>
      <c r="R957" s="343" t="n">
        <v>-2.1064477598841</v>
      </c>
      <c r="S957" s="343" t="n">
        <v>-2.24949921193125</v>
      </c>
      <c r="T957" s="343" t="n">
        <v>-2.37904474834198</v>
      </c>
      <c r="U957" s="343" t="n">
        <v>-2.52519417201861</v>
      </c>
      <c r="V957" s="343" t="n">
        <v>-2.65312044336432</v>
      </c>
      <c r="W957" s="343" t="n">
        <v>-2.75506888252544</v>
      </c>
      <c r="X957" s="343" t="n">
        <v>-2.91825106780723</v>
      </c>
      <c r="Y957" s="343" t="n">
        <v>-3.0201299413418</v>
      </c>
      <c r="Z957" s="343" t="n">
        <v>-3.13235450664062</v>
      </c>
      <c r="AA957" s="343" t="n">
        <v>-3.22179372623793</v>
      </c>
      <c r="AB957" s="343" t="n">
        <v>-3.2710703390909</v>
      </c>
    </row>
    <row r="958" customFormat="false" ht="15" hidden="false" customHeight="false" outlineLevel="0" collapsed="false">
      <c r="A958" s="62" t="s">
        <v>363</v>
      </c>
      <c r="B958" s="62" t="s">
        <v>809</v>
      </c>
      <c r="C958" s="62" t="s">
        <v>810</v>
      </c>
      <c r="D958" s="62" t="s">
        <v>424</v>
      </c>
      <c r="E958" s="343" t="n">
        <v>-0.45742389675545</v>
      </c>
      <c r="F958" s="343" t="n">
        <v>-0.4626300138673</v>
      </c>
      <c r="G958" s="343" t="n">
        <v>-0.463182966589521</v>
      </c>
      <c r="H958" s="343" t="n">
        <v>-0.465052917624179</v>
      </c>
      <c r="I958" s="343" t="n">
        <v>-0.481676612026037</v>
      </c>
      <c r="J958" s="343" t="n">
        <v>-0.512447102104706</v>
      </c>
      <c r="K958" s="343" t="n">
        <v>-0.546500437959825</v>
      </c>
      <c r="L958" s="343" t="n">
        <v>-0.590226960664063</v>
      </c>
      <c r="M958" s="343" t="n">
        <v>-0.680643647809855</v>
      </c>
      <c r="N958" s="343" t="n">
        <v>-0.781063048369939</v>
      </c>
      <c r="O958" s="343" t="n">
        <v>-0.835160486243724</v>
      </c>
      <c r="P958" s="343" t="n">
        <v>-0.891170761132333</v>
      </c>
      <c r="Q958" s="343" t="n">
        <v>-0.935702524112466</v>
      </c>
      <c r="R958" s="343" t="n">
        <v>-0.975708605551434</v>
      </c>
      <c r="S958" s="343" t="n">
        <v>-1.04197017417762</v>
      </c>
      <c r="T958" s="343" t="n">
        <v>-1.10197578983726</v>
      </c>
      <c r="U958" s="343" t="n">
        <v>-1.16967234186831</v>
      </c>
      <c r="V958" s="343" t="n">
        <v>-1.22892791240996</v>
      </c>
      <c r="W958" s="343" t="n">
        <v>-1.27615052637951</v>
      </c>
      <c r="X958" s="343" t="n">
        <v>-1.35173666978375</v>
      </c>
      <c r="Y958" s="343" t="n">
        <v>-1.39892706088893</v>
      </c>
      <c r="Z958" s="343" t="n">
        <v>-1.45090958625778</v>
      </c>
      <c r="AA958" s="343" t="n">
        <v>-1.49233791782946</v>
      </c>
      <c r="AB958" s="343" t="n">
        <v>-1.51516289176364</v>
      </c>
    </row>
    <row r="959" customFormat="false" ht="15" hidden="false" customHeight="false" outlineLevel="0" collapsed="false">
      <c r="A959" s="62" t="s">
        <v>363</v>
      </c>
      <c r="B959" s="62" t="s">
        <v>841</v>
      </c>
      <c r="C959" s="62" t="s">
        <v>842</v>
      </c>
      <c r="D959" s="62" t="s">
        <v>427</v>
      </c>
      <c r="E959" s="343" t="n">
        <v>-0.865503575496946</v>
      </c>
      <c r="F959" s="343" t="n">
        <v>-0.875354204217315</v>
      </c>
      <c r="G959" s="343" t="n">
        <v>-0.876400460352068</v>
      </c>
      <c r="H959" s="343" t="n">
        <v>-0.879938643026783</v>
      </c>
      <c r="I959" s="343" t="n">
        <v>-0.91139276478306</v>
      </c>
      <c r="J959" s="343" t="n">
        <v>-0.969614404211573</v>
      </c>
      <c r="K959" s="343" t="n">
        <v>-1.03404760096684</v>
      </c>
      <c r="L959" s="343" t="n">
        <v>-1.11678368452742</v>
      </c>
      <c r="M959" s="343" t="n">
        <v>-1.28786343476423</v>
      </c>
      <c r="N959" s="343" t="n">
        <v>-1.47786957753574</v>
      </c>
      <c r="O959" s="343" t="n">
        <v>-1.58022873768695</v>
      </c>
      <c r="P959" s="343" t="n">
        <v>-1.68620722618419</v>
      </c>
      <c r="Q959" s="343" t="n">
        <v>-1.77046692567928</v>
      </c>
      <c r="R959" s="343" t="n">
        <v>-1.84616346618066</v>
      </c>
      <c r="S959" s="343" t="n">
        <v>-1.97153869246592</v>
      </c>
      <c r="T959" s="343" t="n">
        <v>-2.08507686848098</v>
      </c>
      <c r="U959" s="343" t="n">
        <v>-2.21316726394847</v>
      </c>
      <c r="V959" s="343" t="n">
        <v>-2.32528626021361</v>
      </c>
      <c r="W959" s="343" t="n">
        <v>-2.41463738840098</v>
      </c>
      <c r="X959" s="343" t="n">
        <v>-2.55765588358329</v>
      </c>
      <c r="Y959" s="343" t="n">
        <v>-2.6469460420563</v>
      </c>
      <c r="Z959" s="343" t="n">
        <v>-2.74530352160475</v>
      </c>
      <c r="AA959" s="343" t="n">
        <v>-2.82369113833508</v>
      </c>
      <c r="AB959" s="343" t="n">
        <v>-2.86687886134383</v>
      </c>
    </row>
    <row r="960" customFormat="false" ht="15" hidden="false" customHeight="false" outlineLevel="0" collapsed="false">
      <c r="A960" s="62" t="s">
        <v>363</v>
      </c>
      <c r="B960" s="62" t="s">
        <v>851</v>
      </c>
      <c r="C960" s="62" t="s">
        <v>852</v>
      </c>
      <c r="D960" s="62" t="s">
        <v>424</v>
      </c>
      <c r="E960" s="343" t="n">
        <v>-1.23320705171313</v>
      </c>
      <c r="F960" s="343" t="n">
        <v>-1.24724265496849</v>
      </c>
      <c r="G960" s="343" t="n">
        <v>-1.24873340611014</v>
      </c>
      <c r="H960" s="343" t="n">
        <v>-1.25377476231967</v>
      </c>
      <c r="I960" s="343" t="n">
        <v>-1.29859195990666</v>
      </c>
      <c r="J960" s="343" t="n">
        <v>-1.38154867821289</v>
      </c>
      <c r="K960" s="343" t="n">
        <v>-1.47335589294033</v>
      </c>
      <c r="L960" s="343" t="n">
        <v>-1.59124185501675</v>
      </c>
      <c r="M960" s="343" t="n">
        <v>-1.83500370692617</v>
      </c>
      <c r="N960" s="343" t="n">
        <v>-2.10573270420395</v>
      </c>
      <c r="O960" s="343" t="n">
        <v>-2.2515784773233</v>
      </c>
      <c r="P960" s="343" t="n">
        <v>-2.40258122652587</v>
      </c>
      <c r="Q960" s="343" t="n">
        <v>-2.52263810270101</v>
      </c>
      <c r="R960" s="343" t="n">
        <v>-2.63049381835532</v>
      </c>
      <c r="S960" s="343" t="n">
        <v>-2.8091338812532</v>
      </c>
      <c r="T960" s="343" t="n">
        <v>-2.97090800127347</v>
      </c>
      <c r="U960" s="343" t="n">
        <v>-3.15341675504324</v>
      </c>
      <c r="V960" s="343" t="n">
        <v>-3.31316876617247</v>
      </c>
      <c r="W960" s="343" t="n">
        <v>-3.44048013088396</v>
      </c>
      <c r="X960" s="343" t="n">
        <v>-3.6442590889119</v>
      </c>
      <c r="Y960" s="343" t="n">
        <v>-3.77148358132867</v>
      </c>
      <c r="Z960" s="343" t="n">
        <v>-3.91162758627774</v>
      </c>
      <c r="AA960" s="343" t="n">
        <v>-4.02331766411864</v>
      </c>
      <c r="AB960" s="343" t="n">
        <v>-4.08485340593373</v>
      </c>
    </row>
    <row r="961" customFormat="false" ht="15" hidden="false" customHeight="false" outlineLevel="0" collapsed="false">
      <c r="A961" s="62" t="s">
        <v>363</v>
      </c>
      <c r="B961" s="62" t="s">
        <v>843</v>
      </c>
      <c r="C961" s="62" t="s">
        <v>844</v>
      </c>
      <c r="D961" s="62" t="s">
        <v>424</v>
      </c>
      <c r="E961" s="343" t="n">
        <v>-1.01707139100873</v>
      </c>
      <c r="F961" s="343" t="n">
        <v>-1.02864707126999</v>
      </c>
      <c r="G961" s="343" t="n">
        <v>-1.02987654878164</v>
      </c>
      <c r="H961" s="343" t="n">
        <v>-1.03403434139682</v>
      </c>
      <c r="I961" s="343" t="n">
        <v>-1.07099673909604</v>
      </c>
      <c r="J961" s="343" t="n">
        <v>-1.1394142078123</v>
      </c>
      <c r="K961" s="343" t="n">
        <v>-1.2151310077266</v>
      </c>
      <c r="L961" s="343" t="n">
        <v>-1.31235591352235</v>
      </c>
      <c r="M961" s="343" t="n">
        <v>-1.51339531355819</v>
      </c>
      <c r="N961" s="343" t="n">
        <v>-1.73667551412565</v>
      </c>
      <c r="O961" s="343" t="n">
        <v>-1.85695990848845</v>
      </c>
      <c r="P961" s="343" t="n">
        <v>-1.98149745144544</v>
      </c>
      <c r="Q961" s="343" t="n">
        <v>-2.08051279025816</v>
      </c>
      <c r="R961" s="343" t="n">
        <v>-2.16946538146853</v>
      </c>
      <c r="S961" s="343" t="n">
        <v>-2.31679643752195</v>
      </c>
      <c r="T961" s="343" t="n">
        <v>-2.45021752771899</v>
      </c>
      <c r="U961" s="343" t="n">
        <v>-2.60073923598365</v>
      </c>
      <c r="V961" s="343" t="n">
        <v>-2.73249261831302</v>
      </c>
      <c r="W961" s="343" t="n">
        <v>-2.83749100168949</v>
      </c>
      <c r="X961" s="343" t="n">
        <v>-3.00555503279592</v>
      </c>
      <c r="Y961" s="343" t="n">
        <v>-3.11048176938322</v>
      </c>
      <c r="Z961" s="343" t="n">
        <v>-3.22606370500147</v>
      </c>
      <c r="AA961" s="343" t="n">
        <v>-3.31817863628873</v>
      </c>
      <c r="AB961" s="343" t="n">
        <v>-3.3689294347355</v>
      </c>
    </row>
    <row r="962" customFormat="false" ht="15" hidden="false" customHeight="false" outlineLevel="0" collapsed="false">
      <c r="A962" s="62" t="s">
        <v>363</v>
      </c>
      <c r="B962" s="62" t="s">
        <v>873</v>
      </c>
      <c r="C962" s="62" t="s">
        <v>874</v>
      </c>
      <c r="D962" s="62" t="s">
        <v>424</v>
      </c>
      <c r="E962" s="343" t="n">
        <v>-0.390465609537225</v>
      </c>
      <c r="F962" s="343" t="n">
        <v>-0.39490964865678</v>
      </c>
      <c r="G962" s="343" t="n">
        <v>-0.395381659461766</v>
      </c>
      <c r="H962" s="343" t="n">
        <v>-0.396977884704329</v>
      </c>
      <c r="I962" s="343" t="n">
        <v>-0.411168181742641</v>
      </c>
      <c r="J962" s="343" t="n">
        <v>-0.437434448655124</v>
      </c>
      <c r="K962" s="343" t="n">
        <v>-0.466503014236764</v>
      </c>
      <c r="L962" s="343" t="n">
        <v>-0.503828793370208</v>
      </c>
      <c r="M962" s="343" t="n">
        <v>-0.581010171757164</v>
      </c>
      <c r="N962" s="343" t="n">
        <v>-0.666730053746668</v>
      </c>
      <c r="O962" s="343" t="n">
        <v>-0.712908640400356</v>
      </c>
      <c r="P962" s="343" t="n">
        <v>-0.760720060572881</v>
      </c>
      <c r="Q962" s="343" t="n">
        <v>-0.798733207894523</v>
      </c>
      <c r="R962" s="343" t="n">
        <v>-0.832883148649835</v>
      </c>
      <c r="S962" s="343" t="n">
        <v>-0.889445265246791</v>
      </c>
      <c r="T962" s="343" t="n">
        <v>-0.940667183166671</v>
      </c>
      <c r="U962" s="343" t="n">
        <v>-0.998454228486916</v>
      </c>
      <c r="V962" s="343" t="n">
        <v>-1.04903589383964</v>
      </c>
      <c r="W962" s="343" t="n">
        <v>-1.08934600198736</v>
      </c>
      <c r="X962" s="343" t="n">
        <v>-1.15386775033992</v>
      </c>
      <c r="Y962" s="343" t="n">
        <v>-1.19415035244682</v>
      </c>
      <c r="Z962" s="343" t="n">
        <v>-1.23852361015679</v>
      </c>
      <c r="AA962" s="343" t="n">
        <v>-1.27388761027569</v>
      </c>
      <c r="AB962" s="343" t="n">
        <v>-1.29337143572315</v>
      </c>
    </row>
    <row r="963" customFormat="false" ht="15" hidden="false" customHeight="false" outlineLevel="0" collapsed="false">
      <c r="A963" s="62" t="s">
        <v>363</v>
      </c>
      <c r="B963" s="62" t="s">
        <v>895</v>
      </c>
      <c r="C963" s="62" t="s">
        <v>896</v>
      </c>
      <c r="D963" s="62" t="s">
        <v>424</v>
      </c>
      <c r="E963" s="343" t="n">
        <v>-1.25145128609255</v>
      </c>
      <c r="F963" s="343" t="n">
        <v>-1.26569453398884</v>
      </c>
      <c r="G963" s="343" t="n">
        <v>-1.26720733950749</v>
      </c>
      <c r="H963" s="343" t="n">
        <v>-1.27232327823271</v>
      </c>
      <c r="I963" s="343" t="n">
        <v>-1.3178035075919</v>
      </c>
      <c r="J963" s="343" t="n">
        <v>-1.40198749897449</v>
      </c>
      <c r="K963" s="343" t="n">
        <v>-1.49515292223704</v>
      </c>
      <c r="L963" s="343" t="n">
        <v>-1.61478290541614</v>
      </c>
      <c r="M963" s="343" t="n">
        <v>-1.86215100361877</v>
      </c>
      <c r="N963" s="343" t="n">
        <v>-2.13688520283956</v>
      </c>
      <c r="O963" s="343" t="n">
        <v>-2.28488863834361</v>
      </c>
      <c r="P963" s="343" t="n">
        <v>-2.43812534294285</v>
      </c>
      <c r="Q963" s="343" t="n">
        <v>-2.55995835702181</v>
      </c>
      <c r="R963" s="343" t="n">
        <v>-2.6694097049366</v>
      </c>
      <c r="S963" s="343" t="n">
        <v>-2.85069259344314</v>
      </c>
      <c r="T963" s="343" t="n">
        <v>-3.01486002199833</v>
      </c>
      <c r="U963" s="343" t="n">
        <v>-3.20006883532051</v>
      </c>
      <c r="V963" s="343" t="n">
        <v>-3.36218423962817</v>
      </c>
      <c r="W963" s="343" t="n">
        <v>-3.49137906614256</v>
      </c>
      <c r="X963" s="343" t="n">
        <v>-3.69817275804401</v>
      </c>
      <c r="Y963" s="343" t="n">
        <v>-3.82727942706302</v>
      </c>
      <c r="Z963" s="343" t="n">
        <v>-3.96949674165593</v>
      </c>
      <c r="AA963" s="343" t="n">
        <v>-4.08283917783775</v>
      </c>
      <c r="AB963" s="343" t="n">
        <v>-4.14528528786297</v>
      </c>
    </row>
    <row r="964" customFormat="false" ht="15" hidden="false" customHeight="false" outlineLevel="0" collapsed="false">
      <c r="A964" s="62" t="s">
        <v>363</v>
      </c>
      <c r="B964" s="62" t="s">
        <v>897</v>
      </c>
      <c r="C964" s="62" t="s">
        <v>898</v>
      </c>
      <c r="D964" s="62" t="s">
        <v>424</v>
      </c>
      <c r="E964" s="343" t="n">
        <v>-0.186431152076438</v>
      </c>
      <c r="F964" s="343" t="n">
        <v>-0.188552996645319</v>
      </c>
      <c r="G964" s="343" t="n">
        <v>-0.188778362249912</v>
      </c>
      <c r="H964" s="343" t="n">
        <v>-0.18954049367372</v>
      </c>
      <c r="I964" s="343" t="n">
        <v>-0.196315772624137</v>
      </c>
      <c r="J964" s="343" t="n">
        <v>-0.208856826897892</v>
      </c>
      <c r="K964" s="343" t="n">
        <v>-0.222735862690616</v>
      </c>
      <c r="L964" s="343" t="n">
        <v>-0.240557375868808</v>
      </c>
      <c r="M964" s="343" t="n">
        <v>-0.2774082865254</v>
      </c>
      <c r="N964" s="343" t="n">
        <v>-0.318335978913212</v>
      </c>
      <c r="O964" s="343" t="n">
        <v>-0.340384340922128</v>
      </c>
      <c r="P964" s="343" t="n">
        <v>-0.36321231329014</v>
      </c>
      <c r="Q964" s="343" t="n">
        <v>-0.381362016301435</v>
      </c>
      <c r="R964" s="343" t="n">
        <v>-0.397667198224885</v>
      </c>
      <c r="S964" s="343" t="n">
        <v>-0.424673265605697</v>
      </c>
      <c r="T964" s="343" t="n">
        <v>-0.449129609355626</v>
      </c>
      <c r="U964" s="343" t="n">
        <v>-0.47672052945462</v>
      </c>
      <c r="V964" s="343" t="n">
        <v>-0.500871179128554</v>
      </c>
      <c r="W964" s="343" t="n">
        <v>-0.520117585774231</v>
      </c>
      <c r="X964" s="343" t="n">
        <v>-0.550924047561251</v>
      </c>
      <c r="Y964" s="343" t="n">
        <v>-0.570157321211973</v>
      </c>
      <c r="Z964" s="343" t="n">
        <v>-0.591343713442674</v>
      </c>
      <c r="AA964" s="343" t="n">
        <v>-0.608228558415349</v>
      </c>
      <c r="AB964" s="343" t="n">
        <v>-0.617531277877202</v>
      </c>
    </row>
    <row r="965" customFormat="false" ht="15" hidden="false" customHeight="false" outlineLevel="0" collapsed="false">
      <c r="A965" s="62" t="s">
        <v>363</v>
      </c>
      <c r="B965" s="62" t="s">
        <v>930</v>
      </c>
      <c r="C965" s="62" t="s">
        <v>931</v>
      </c>
      <c r="D965" s="62" t="s">
        <v>424</v>
      </c>
      <c r="E965" s="343" t="n">
        <v>-0.49820439393773</v>
      </c>
      <c r="F965" s="343" t="n">
        <v>-0.503874649555934</v>
      </c>
      <c r="G965" s="343" t="n">
        <v>-0.504476899411711</v>
      </c>
      <c r="H965" s="343" t="n">
        <v>-0.506513561310058</v>
      </c>
      <c r="I965" s="343" t="n">
        <v>-0.524619300107766</v>
      </c>
      <c r="J965" s="343" t="n">
        <v>-0.558133057192927</v>
      </c>
      <c r="K965" s="343" t="n">
        <v>-0.59522233405755</v>
      </c>
      <c r="L965" s="343" t="n">
        <v>-0.642847186841566</v>
      </c>
      <c r="M965" s="343" t="n">
        <v>-0.741324750302597</v>
      </c>
      <c r="N965" s="343" t="n">
        <v>-0.850696794374823</v>
      </c>
      <c r="O965" s="343" t="n">
        <v>-0.909617155642923</v>
      </c>
      <c r="P965" s="343" t="n">
        <v>-0.970620888183123</v>
      </c>
      <c r="Q965" s="343" t="n">
        <v>-1.01912277045001</v>
      </c>
      <c r="R965" s="343" t="n">
        <v>-1.06269549522128</v>
      </c>
      <c r="S965" s="343" t="n">
        <v>-1.13486445026042</v>
      </c>
      <c r="T965" s="343" t="n">
        <v>-1.20021971830527</v>
      </c>
      <c r="U965" s="343" t="n">
        <v>-1.27395158914876</v>
      </c>
      <c r="V965" s="343" t="n">
        <v>-1.33848994365655</v>
      </c>
      <c r="W965" s="343" t="n">
        <v>-1.38992257308351</v>
      </c>
      <c r="X965" s="343" t="n">
        <v>-1.47224741232323</v>
      </c>
      <c r="Y965" s="343" t="n">
        <v>-1.52364494613597</v>
      </c>
      <c r="Z965" s="343" t="n">
        <v>-1.58026184510088</v>
      </c>
      <c r="AA965" s="343" t="n">
        <v>-1.62538361720093</v>
      </c>
      <c r="AB965" s="343" t="n">
        <v>-1.65024349528378</v>
      </c>
    </row>
    <row r="966" customFormat="false" ht="15" hidden="false" customHeight="false" outlineLevel="0" collapsed="false">
      <c r="A966" s="62" t="s">
        <v>363</v>
      </c>
      <c r="B966" s="62" t="s">
        <v>932</v>
      </c>
      <c r="C966" s="62" t="s">
        <v>933</v>
      </c>
      <c r="D966" s="62" t="s">
        <v>427</v>
      </c>
      <c r="E966" s="343" t="n">
        <v>-0.425908006751533</v>
      </c>
      <c r="F966" s="343" t="n">
        <v>-0.430755429410802</v>
      </c>
      <c r="G966" s="343" t="n">
        <v>-0.431270284435691</v>
      </c>
      <c r="H966" s="343" t="n">
        <v>-0.433011398364245</v>
      </c>
      <c r="I966" s="343" t="n">
        <v>-0.448489742626016</v>
      </c>
      <c r="J966" s="343" t="n">
        <v>-0.477140187408485</v>
      </c>
      <c r="K966" s="343" t="n">
        <v>-0.508847294317787</v>
      </c>
      <c r="L966" s="343" t="n">
        <v>-0.549561118539117</v>
      </c>
      <c r="M966" s="343" t="n">
        <v>-0.633748217797575</v>
      </c>
      <c r="N966" s="343" t="n">
        <v>-0.727248856997006</v>
      </c>
      <c r="O966" s="343" t="n">
        <v>-0.777619054309864</v>
      </c>
      <c r="P966" s="343" t="n">
        <v>-0.829770296745208</v>
      </c>
      <c r="Q966" s="343" t="n">
        <v>-0.871233881272669</v>
      </c>
      <c r="R966" s="343" t="n">
        <v>-0.908483597617768</v>
      </c>
      <c r="S966" s="343" t="n">
        <v>-0.970179833468113</v>
      </c>
      <c r="T966" s="343" t="n">
        <v>-1.02605114307999</v>
      </c>
      <c r="U966" s="343" t="n">
        <v>-1.08908349391257</v>
      </c>
      <c r="V966" s="343" t="n">
        <v>-1.14425643550423</v>
      </c>
      <c r="W966" s="343" t="n">
        <v>-1.18822547501448</v>
      </c>
      <c r="X966" s="343" t="n">
        <v>-1.25860383500765</v>
      </c>
      <c r="Y966" s="343" t="n">
        <v>-1.30254287176545</v>
      </c>
      <c r="Z966" s="343" t="n">
        <v>-1.35094387119464</v>
      </c>
      <c r="AA966" s="343" t="n">
        <v>-1.38951784655511</v>
      </c>
      <c r="AB966" s="343" t="n">
        <v>-1.41077021054706</v>
      </c>
    </row>
    <row r="967" customFormat="false" ht="15" hidden="false" customHeight="false" outlineLevel="0" collapsed="false">
      <c r="A967" s="62" t="s">
        <v>363</v>
      </c>
      <c r="B967" s="62" t="s">
        <v>966</v>
      </c>
      <c r="C967" s="62" t="s">
        <v>967</v>
      </c>
      <c r="D967" s="62" t="s">
        <v>424</v>
      </c>
      <c r="E967" s="343" t="n">
        <v>-1.22470824107251</v>
      </c>
      <c r="F967" s="343" t="n">
        <v>-1.23864711609871</v>
      </c>
      <c r="G967" s="343" t="n">
        <v>-1.24012759353032</v>
      </c>
      <c r="H967" s="343" t="n">
        <v>-1.24513420656211</v>
      </c>
      <c r="I967" s="343" t="n">
        <v>-1.28964254046298</v>
      </c>
      <c r="J967" s="343" t="n">
        <v>-1.37202755149648</v>
      </c>
      <c r="K967" s="343" t="n">
        <v>-1.46320206457635</v>
      </c>
      <c r="L967" s="343" t="n">
        <v>-1.58027559984456</v>
      </c>
      <c r="M967" s="343" t="n">
        <v>-1.82235753448631</v>
      </c>
      <c r="N967" s="343" t="n">
        <v>-2.09122076682252</v>
      </c>
      <c r="O967" s="343" t="n">
        <v>-2.23606142437206</v>
      </c>
      <c r="P967" s="343" t="n">
        <v>-2.38602351801732</v>
      </c>
      <c r="Q967" s="343" t="n">
        <v>-2.50525300624061</v>
      </c>
      <c r="R967" s="343" t="n">
        <v>-2.61236541986581</v>
      </c>
      <c r="S967" s="343" t="n">
        <v>-2.78977436097818</v>
      </c>
      <c r="T967" s="343" t="n">
        <v>-2.95043359310458</v>
      </c>
      <c r="U967" s="343" t="n">
        <v>-3.13168456349045</v>
      </c>
      <c r="V967" s="343" t="n">
        <v>-3.29033562235853</v>
      </c>
      <c r="W967" s="343" t="n">
        <v>-3.41676960384425</v>
      </c>
      <c r="X967" s="343" t="n">
        <v>-3.61914419204279</v>
      </c>
      <c r="Y967" s="343" t="n">
        <v>-3.74549189992577</v>
      </c>
      <c r="Z967" s="343" t="n">
        <v>-3.88467008379976</v>
      </c>
      <c r="AA967" s="343" t="n">
        <v>-3.99559043459386</v>
      </c>
      <c r="AB967" s="343" t="n">
        <v>-4.05670209464865</v>
      </c>
    </row>
    <row r="968" customFormat="false" ht="15" hidden="false" customHeight="false" outlineLevel="0" collapsed="false">
      <c r="A968" s="62" t="s">
        <v>363</v>
      </c>
      <c r="B968" s="62" t="s">
        <v>964</v>
      </c>
      <c r="C968" s="62" t="s">
        <v>965</v>
      </c>
      <c r="D968" s="62" t="s">
        <v>427</v>
      </c>
      <c r="E968" s="343" t="n">
        <v>-0.88715689185703</v>
      </c>
      <c r="F968" s="343" t="n">
        <v>-0.897253965290126</v>
      </c>
      <c r="G968" s="343" t="n">
        <v>-0.898326396839656</v>
      </c>
      <c r="H968" s="343" t="n">
        <v>-0.901953098373176</v>
      </c>
      <c r="I968" s="343" t="n">
        <v>-0.934194144722834</v>
      </c>
      <c r="J968" s="343" t="n">
        <v>-0.993872383076227</v>
      </c>
      <c r="K968" s="343" t="n">
        <v>-1.05991758055908</v>
      </c>
      <c r="L968" s="343" t="n">
        <v>-1.14472356959718</v>
      </c>
      <c r="M968" s="343" t="n">
        <v>-1.32008342226171</v>
      </c>
      <c r="N968" s="343" t="n">
        <v>-1.51484317118375</v>
      </c>
      <c r="O968" s="343" t="n">
        <v>-1.61976317029607</v>
      </c>
      <c r="P968" s="343" t="n">
        <v>-1.72839304672948</v>
      </c>
      <c r="Q968" s="343" t="n">
        <v>-1.81476076978591</v>
      </c>
      <c r="R968" s="343" t="n">
        <v>-1.89235109927355</v>
      </c>
      <c r="S968" s="343" t="n">
        <v>-2.02086298439573</v>
      </c>
      <c r="T968" s="343" t="n">
        <v>-2.13724167790119</v>
      </c>
      <c r="U968" s="343" t="n">
        <v>-2.26853666077221</v>
      </c>
      <c r="V968" s="343" t="n">
        <v>-2.38346066924624</v>
      </c>
      <c r="W968" s="343" t="n">
        <v>-2.47504719922806</v>
      </c>
      <c r="X968" s="343" t="n">
        <v>-2.62164375556367</v>
      </c>
      <c r="Y968" s="343" t="n">
        <v>-2.7131677904804</v>
      </c>
      <c r="Z968" s="343" t="n">
        <v>-2.81398599426077</v>
      </c>
      <c r="AA968" s="343" t="n">
        <v>-2.89433472578234</v>
      </c>
      <c r="AB968" s="343" t="n">
        <v>-2.93860292662579</v>
      </c>
    </row>
    <row r="969" customFormat="false" ht="15" hidden="false" customHeight="false" outlineLevel="0" collapsed="false">
      <c r="A969" s="62" t="s">
        <v>363</v>
      </c>
      <c r="B969" s="62" t="s">
        <v>981</v>
      </c>
      <c r="C969" s="62" t="s">
        <v>982</v>
      </c>
      <c r="D969" s="62" t="s">
        <v>424</v>
      </c>
      <c r="E969" s="343" t="n">
        <v>-0.0286279605780002</v>
      </c>
      <c r="F969" s="343" t="n">
        <v>-0.0289537863962394</v>
      </c>
      <c r="G969" s="343" t="n">
        <v>-0.0289883930463194</v>
      </c>
      <c r="H969" s="343" t="n">
        <v>-0.02910542428339</v>
      </c>
      <c r="I969" s="343" t="n">
        <v>-0.0301458213229254</v>
      </c>
      <c r="J969" s="343" t="n">
        <v>-0.0320715982296112</v>
      </c>
      <c r="K969" s="343" t="n">
        <v>-0.034202832656419</v>
      </c>
      <c r="L969" s="343" t="n">
        <v>-0.0369394653008197</v>
      </c>
      <c r="M969" s="343" t="n">
        <v>-0.0425982106649408</v>
      </c>
      <c r="N969" s="343" t="n">
        <v>-0.04888297772869</v>
      </c>
      <c r="O969" s="343" t="n">
        <v>-0.0522686760487966</v>
      </c>
      <c r="P969" s="343" t="n">
        <v>-0.0557740896331055</v>
      </c>
      <c r="Q969" s="343" t="n">
        <v>-0.0585611183915651</v>
      </c>
      <c r="R969" s="343" t="n">
        <v>-0.0610649065199045</v>
      </c>
      <c r="S969" s="343" t="n">
        <v>-0.0652118992501094</v>
      </c>
      <c r="T969" s="343" t="n">
        <v>-0.0689673619877313</v>
      </c>
      <c r="U969" s="343" t="n">
        <v>-0.0732041634241184</v>
      </c>
      <c r="V969" s="343" t="n">
        <v>-0.076912684447016</v>
      </c>
      <c r="W969" s="343" t="n">
        <v>-0.0798681206205514</v>
      </c>
      <c r="X969" s="343" t="n">
        <v>-0.0845986936163397</v>
      </c>
      <c r="Y969" s="343" t="n">
        <v>-0.0875521131158501</v>
      </c>
      <c r="Z969" s="343" t="n">
        <v>-0.0908054492392137</v>
      </c>
      <c r="AA969" s="343" t="n">
        <v>-0.0933982491595038</v>
      </c>
      <c r="AB969" s="343" t="n">
        <v>-0.0948267544444625</v>
      </c>
    </row>
    <row r="970" customFormat="false" ht="15" hidden="false" customHeight="false" outlineLevel="0" collapsed="false">
      <c r="A970" s="62" t="s">
        <v>363</v>
      </c>
      <c r="B970" s="62" t="s">
        <v>988</v>
      </c>
      <c r="C970" s="62" t="s">
        <v>989</v>
      </c>
      <c r="D970" s="62" t="s">
        <v>427</v>
      </c>
      <c r="E970" s="343" t="n">
        <v>-0.696871498547426</v>
      </c>
      <c r="F970" s="343" t="n">
        <v>-0.704802860811361</v>
      </c>
      <c r="G970" s="343" t="n">
        <v>-0.705645267591797</v>
      </c>
      <c r="H970" s="343" t="n">
        <v>-0.708494081545277</v>
      </c>
      <c r="I970" s="343" t="n">
        <v>-0.733819778150522</v>
      </c>
      <c r="J970" s="343" t="n">
        <v>-0.780697690923026</v>
      </c>
      <c r="K970" s="343" t="n">
        <v>-0.832576920137373</v>
      </c>
      <c r="L970" s="343" t="n">
        <v>-0.899192957513883</v>
      </c>
      <c r="M970" s="343" t="n">
        <v>-1.03694005099087</v>
      </c>
      <c r="N970" s="343" t="n">
        <v>-1.18992597640472</v>
      </c>
      <c r="O970" s="343" t="n">
        <v>-1.27234178997739</v>
      </c>
      <c r="P970" s="343" t="n">
        <v>-1.35767175299973</v>
      </c>
      <c r="Q970" s="343" t="n">
        <v>-1.42551454962895</v>
      </c>
      <c r="R970" s="343" t="n">
        <v>-1.486462607046</v>
      </c>
      <c r="S970" s="343" t="n">
        <v>-1.58741010662388</v>
      </c>
      <c r="T970" s="343" t="n">
        <v>-1.67882685070438</v>
      </c>
      <c r="U970" s="343" t="n">
        <v>-1.78196050418202</v>
      </c>
      <c r="V970" s="343" t="n">
        <v>-1.87223457716671</v>
      </c>
      <c r="W970" s="343" t="n">
        <v>-1.94417680405016</v>
      </c>
      <c r="X970" s="343" t="n">
        <v>-2.05933001182341</v>
      </c>
      <c r="Y970" s="343" t="n">
        <v>-2.13122314814569</v>
      </c>
      <c r="Z970" s="343" t="n">
        <v>-2.21041695635951</v>
      </c>
      <c r="AA970" s="343" t="n">
        <v>-2.27353176892058</v>
      </c>
      <c r="AB970" s="343" t="n">
        <v>-2.30830492769658</v>
      </c>
    </row>
    <row r="971" customFormat="false" ht="15" hidden="false" customHeight="false" outlineLevel="0" collapsed="false">
      <c r="A971" s="62" t="s">
        <v>363</v>
      </c>
      <c r="B971" s="62" t="s">
        <v>1196</v>
      </c>
      <c r="C971" s="62" t="s">
        <v>1197</v>
      </c>
      <c r="D971" s="62" t="s">
        <v>424</v>
      </c>
      <c r="E971" s="343" t="n">
        <v>-0.607747981316099</v>
      </c>
      <c r="F971" s="343" t="n">
        <v>-0.614664994589049</v>
      </c>
      <c r="G971" s="343" t="n">
        <v>-0.615399665215304</v>
      </c>
      <c r="H971" s="343" t="n">
        <v>-0.617884141812469</v>
      </c>
      <c r="I971" s="343" t="n">
        <v>-0.639970912500242</v>
      </c>
      <c r="J971" s="343" t="n">
        <v>-0.680853567215188</v>
      </c>
      <c r="K971" s="343" t="n">
        <v>-0.726097915553404</v>
      </c>
      <c r="L971" s="343" t="n">
        <v>-0.784194368519613</v>
      </c>
      <c r="M971" s="343" t="n">
        <v>-0.904324863406115</v>
      </c>
      <c r="N971" s="343" t="n">
        <v>-1.03774528242719</v>
      </c>
      <c r="O971" s="343" t="n">
        <v>-1.10962086412585</v>
      </c>
      <c r="P971" s="343" t="n">
        <v>-1.18403790210301</v>
      </c>
      <c r="Q971" s="343" t="n">
        <v>-1.2432042229874</v>
      </c>
      <c r="R971" s="343" t="n">
        <v>-1.29635757900435</v>
      </c>
      <c r="S971" s="343" t="n">
        <v>-1.38439481286345</v>
      </c>
      <c r="T971" s="343" t="n">
        <v>-1.46412018804269</v>
      </c>
      <c r="U971" s="343" t="n">
        <v>-1.55406398663029</v>
      </c>
      <c r="V971" s="343" t="n">
        <v>-1.63279282793889</v>
      </c>
      <c r="W971" s="343" t="n">
        <v>-1.69553429928754</v>
      </c>
      <c r="X971" s="343" t="n">
        <v>-1.79596046065609</v>
      </c>
      <c r="Y971" s="343" t="n">
        <v>-1.8586591196792</v>
      </c>
      <c r="Z971" s="343" t="n">
        <v>-1.92772476115687</v>
      </c>
      <c r="AA971" s="343" t="n">
        <v>-1.98276776407073</v>
      </c>
      <c r="AB971" s="343" t="n">
        <v>-2.01309375256955</v>
      </c>
    </row>
    <row r="972" customFormat="false" ht="15" hidden="false" customHeight="false" outlineLevel="0" collapsed="false">
      <c r="A972" s="62" t="s">
        <v>363</v>
      </c>
      <c r="B972" s="62" t="s">
        <v>1199</v>
      </c>
      <c r="C972" s="62" t="s">
        <v>1200</v>
      </c>
      <c r="D972" s="62" t="s">
        <v>424</v>
      </c>
      <c r="E972" s="343" t="n">
        <v>-0.454917971645374</v>
      </c>
      <c r="F972" s="343" t="n">
        <v>-0.460095567860767</v>
      </c>
      <c r="G972" s="343" t="n">
        <v>-0.460645491318183</v>
      </c>
      <c r="H972" s="343" t="n">
        <v>-0.462505198119241</v>
      </c>
      <c r="I972" s="343" t="n">
        <v>-0.479037822217341</v>
      </c>
      <c r="J972" s="343" t="n">
        <v>-0.509639740989866</v>
      </c>
      <c r="K972" s="343" t="n">
        <v>-0.543506520982893</v>
      </c>
      <c r="L972" s="343" t="n">
        <v>-0.586993494787306</v>
      </c>
      <c r="M972" s="343" t="n">
        <v>-0.67691484828679</v>
      </c>
      <c r="N972" s="343" t="n">
        <v>-0.776784116903206</v>
      </c>
      <c r="O972" s="343" t="n">
        <v>-0.830585190444213</v>
      </c>
      <c r="P972" s="343" t="n">
        <v>-0.886288621822325</v>
      </c>
      <c r="Q972" s="343" t="n">
        <v>-0.930576424520016</v>
      </c>
      <c r="R972" s="343" t="n">
        <v>-0.970363338913396</v>
      </c>
      <c r="S972" s="343" t="n">
        <v>-1.03626190392339</v>
      </c>
      <c r="T972" s="343" t="n">
        <v>-1.09593878822446</v>
      </c>
      <c r="U972" s="343" t="n">
        <v>-1.16326447530768</v>
      </c>
      <c r="V972" s="343" t="n">
        <v>-1.22219542349535</v>
      </c>
      <c r="W972" s="343" t="n">
        <v>-1.26915933577716</v>
      </c>
      <c r="X972" s="343" t="n">
        <v>-1.34433139234406</v>
      </c>
      <c r="Y972" s="343" t="n">
        <v>-1.3912632582894</v>
      </c>
      <c r="Z972" s="343" t="n">
        <v>-1.44296100554208</v>
      </c>
      <c r="AA972" s="343" t="n">
        <v>-1.48416237849377</v>
      </c>
      <c r="AB972" s="343" t="n">
        <v>-1.50686230938642</v>
      </c>
    </row>
    <row r="973" customFormat="false" ht="15" hidden="false" customHeight="false" outlineLevel="0" collapsed="false">
      <c r="A973" s="62" t="s">
        <v>363</v>
      </c>
      <c r="B973" s="62" t="s">
        <v>1038</v>
      </c>
      <c r="C973" s="62" t="s">
        <v>1039</v>
      </c>
      <c r="D973" s="62" t="s">
        <v>424</v>
      </c>
      <c r="E973" s="343" t="n">
        <v>-0.551241039069489</v>
      </c>
      <c r="F973" s="343" t="n">
        <v>-0.557514925122688</v>
      </c>
      <c r="G973" s="343" t="n">
        <v>-0.558181287845133</v>
      </c>
      <c r="H973" s="343" t="n">
        <v>-0.560434763797451</v>
      </c>
      <c r="I973" s="343" t="n">
        <v>-0.58046795978973</v>
      </c>
      <c r="J973" s="343" t="n">
        <v>-0.617549443822277</v>
      </c>
      <c r="K973" s="343" t="n">
        <v>-0.658587081719438</v>
      </c>
      <c r="L973" s="343" t="n">
        <v>-0.711281866537962</v>
      </c>
      <c r="M973" s="343" t="n">
        <v>-0.82024291760022</v>
      </c>
      <c r="N973" s="343" t="n">
        <v>-0.941258227688119</v>
      </c>
      <c r="O973" s="343" t="n">
        <v>-1.00645099106595</v>
      </c>
      <c r="P973" s="343" t="n">
        <v>-1.07394891224402</v>
      </c>
      <c r="Q973" s="343" t="n">
        <v>-1.12761409124075</v>
      </c>
      <c r="R973" s="343" t="n">
        <v>-1.17582537634837</v>
      </c>
      <c r="S973" s="343" t="n">
        <v>-1.25567712042854</v>
      </c>
      <c r="T973" s="343" t="n">
        <v>-1.32798982241208</v>
      </c>
      <c r="U973" s="343" t="n">
        <v>-1.40957086342832</v>
      </c>
      <c r="V973" s="343" t="n">
        <v>-1.48097968685824</v>
      </c>
      <c r="W973" s="343" t="n">
        <v>-1.53788760744743</v>
      </c>
      <c r="X973" s="343" t="n">
        <v>-1.62897638642236</v>
      </c>
      <c r="Y973" s="343" t="n">
        <v>-1.68584547527283</v>
      </c>
      <c r="Z973" s="343" t="n">
        <v>-1.74848955989769</v>
      </c>
      <c r="AA973" s="343" t="n">
        <v>-1.79841479708899</v>
      </c>
      <c r="AB973" s="343" t="n">
        <v>-1.82592114828196</v>
      </c>
    </row>
    <row r="974" customFormat="false" ht="15" hidden="false" customHeight="false" outlineLevel="0" collapsed="false">
      <c r="A974" s="62" t="s">
        <v>363</v>
      </c>
      <c r="B974" s="62" t="s">
        <v>1021</v>
      </c>
      <c r="C974" s="62" t="s">
        <v>1022</v>
      </c>
      <c r="D974" s="62" t="s">
        <v>424</v>
      </c>
      <c r="E974" s="343" t="n">
        <v>-1.31252058959761</v>
      </c>
      <c r="F974" s="343" t="n">
        <v>-1.3274588907</v>
      </c>
      <c r="G974" s="343" t="n">
        <v>-1.32904551929142</v>
      </c>
      <c r="H974" s="343" t="n">
        <v>-1.3344111096157</v>
      </c>
      <c r="I974" s="343" t="n">
        <v>-1.38211071895483</v>
      </c>
      <c r="J974" s="343" t="n">
        <v>-1.4704027869179</v>
      </c>
      <c r="K974" s="343" t="n">
        <v>-1.56811456973326</v>
      </c>
      <c r="L974" s="343" t="n">
        <v>-1.69358235086124</v>
      </c>
      <c r="M974" s="343" t="n">
        <v>-1.95302171195239</v>
      </c>
      <c r="N974" s="343" t="n">
        <v>-2.24116260656906</v>
      </c>
      <c r="O974" s="343" t="n">
        <v>-2.39638843005021</v>
      </c>
      <c r="P974" s="343" t="n">
        <v>-2.55710289980522</v>
      </c>
      <c r="Q974" s="343" t="n">
        <v>-2.68488121706649</v>
      </c>
      <c r="R974" s="343" t="n">
        <v>-2.79967365788608</v>
      </c>
      <c r="S974" s="343" t="n">
        <v>-2.98980293127513</v>
      </c>
      <c r="T974" s="343" t="n">
        <v>-3.16198153104529</v>
      </c>
      <c r="U974" s="343" t="n">
        <v>-3.35622830961491</v>
      </c>
      <c r="V974" s="343" t="n">
        <v>-3.52625474884542</v>
      </c>
      <c r="W974" s="343" t="n">
        <v>-3.66175412605177</v>
      </c>
      <c r="X974" s="343" t="n">
        <v>-3.87863909907139</v>
      </c>
      <c r="Y974" s="343" t="n">
        <v>-4.01404601680361</v>
      </c>
      <c r="Z974" s="343" t="n">
        <v>-4.16320336369747</v>
      </c>
      <c r="AA974" s="343" t="n">
        <v>-4.28207677316776</v>
      </c>
      <c r="AB974" s="343" t="n">
        <v>-4.34757017755291</v>
      </c>
    </row>
    <row r="975" customFormat="false" ht="15" hidden="false" customHeight="false" outlineLevel="0" collapsed="false">
      <c r="A975" s="62" t="s">
        <v>363</v>
      </c>
      <c r="B975" s="62" t="s">
        <v>1023</v>
      </c>
      <c r="C975" s="62" t="s">
        <v>1024</v>
      </c>
      <c r="D975" s="62" t="s">
        <v>424</v>
      </c>
      <c r="E975" s="343" t="n">
        <v>-1.44648642790151</v>
      </c>
      <c r="F975" s="343" t="n">
        <v>-1.46294944567949</v>
      </c>
      <c r="G975" s="343" t="n">
        <v>-1.46469801765755</v>
      </c>
      <c r="H975" s="343" t="n">
        <v>-1.47061126095695</v>
      </c>
      <c r="I975" s="343" t="n">
        <v>-1.52317945537012</v>
      </c>
      <c r="J975" s="343" t="n">
        <v>-1.62048328360118</v>
      </c>
      <c r="K975" s="343" t="n">
        <v>-1.72816827445669</v>
      </c>
      <c r="L975" s="343" t="n">
        <v>-1.86644225200715</v>
      </c>
      <c r="M975" s="343" t="n">
        <v>-2.15236196835753</v>
      </c>
      <c r="N975" s="343" t="n">
        <v>-2.46991271513415</v>
      </c>
      <c r="O975" s="343" t="n">
        <v>-2.64098206726839</v>
      </c>
      <c r="P975" s="343" t="n">
        <v>-2.81810027867815</v>
      </c>
      <c r="Q975" s="343" t="n">
        <v>-2.95892062326047</v>
      </c>
      <c r="R975" s="343" t="n">
        <v>-3.08542965404232</v>
      </c>
      <c r="S975" s="343" t="n">
        <v>-3.29496496776136</v>
      </c>
      <c r="T975" s="343" t="n">
        <v>-3.48471742552583</v>
      </c>
      <c r="U975" s="343" t="n">
        <v>-3.69879050833416</v>
      </c>
      <c r="V975" s="343" t="n">
        <v>-3.88617113967857</v>
      </c>
      <c r="W975" s="343" t="n">
        <v>-4.03550061433327</v>
      </c>
      <c r="X975" s="343" t="n">
        <v>-4.2745225179705</v>
      </c>
      <c r="Y975" s="343" t="n">
        <v>-4.42375009603362</v>
      </c>
      <c r="Z975" s="343" t="n">
        <v>-4.58813157668522</v>
      </c>
      <c r="AA975" s="343" t="n">
        <v>-4.71913811083023</v>
      </c>
      <c r="AB975" s="343" t="n">
        <v>-4.79131627040427</v>
      </c>
    </row>
    <row r="976" customFormat="false" ht="15" hidden="false" customHeight="false" outlineLevel="0" collapsed="false">
      <c r="A976" s="62" t="s">
        <v>363</v>
      </c>
      <c r="B976" s="62" t="s">
        <v>1033</v>
      </c>
      <c r="C976" s="62" t="s">
        <v>1034</v>
      </c>
      <c r="D976" s="62" t="s">
        <v>424</v>
      </c>
      <c r="E976" s="343" t="n">
        <v>-0.355849635181511</v>
      </c>
      <c r="F976" s="343" t="n">
        <v>-0.35989969659742</v>
      </c>
      <c r="G976" s="343" t="n">
        <v>-0.360329862196267</v>
      </c>
      <c r="H976" s="343" t="n">
        <v>-0.36178457717336</v>
      </c>
      <c r="I976" s="343" t="n">
        <v>-0.37471686083897</v>
      </c>
      <c r="J976" s="343" t="n">
        <v>-0.398654542596564</v>
      </c>
      <c r="K976" s="343" t="n">
        <v>-0.425146090647969</v>
      </c>
      <c r="L976" s="343" t="n">
        <v>-0.459162824934105</v>
      </c>
      <c r="M976" s="343" t="n">
        <v>-0.529501837310523</v>
      </c>
      <c r="N976" s="343" t="n">
        <v>-0.607622388746331</v>
      </c>
      <c r="O976" s="343" t="n">
        <v>-0.649707102002867</v>
      </c>
      <c r="P976" s="343" t="n">
        <v>-0.693279893076753</v>
      </c>
      <c r="Q976" s="343" t="n">
        <v>-0.727923058252143</v>
      </c>
      <c r="R976" s="343" t="n">
        <v>-0.759045501976831</v>
      </c>
      <c r="S976" s="343" t="n">
        <v>-0.810593213387256</v>
      </c>
      <c r="T976" s="343" t="n">
        <v>-0.857274151118723</v>
      </c>
      <c r="U976" s="343" t="n">
        <v>-0.909938197562655</v>
      </c>
      <c r="V976" s="343" t="n">
        <v>-0.956035643081537</v>
      </c>
      <c r="W976" s="343" t="n">
        <v>-0.992772136457981</v>
      </c>
      <c r="X976" s="343" t="n">
        <v>-1.05157383384625</v>
      </c>
      <c r="Y976" s="343" t="n">
        <v>-1.08828525967678</v>
      </c>
      <c r="Z976" s="343" t="n">
        <v>-1.12872469193978</v>
      </c>
      <c r="AA976" s="343" t="n">
        <v>-1.16095356494036</v>
      </c>
      <c r="AB976" s="343" t="n">
        <v>-1.17871008947945</v>
      </c>
    </row>
    <row r="977" customFormat="false" ht="15" hidden="false" customHeight="false" outlineLevel="0" collapsed="false">
      <c r="A977" s="62" t="s">
        <v>363</v>
      </c>
      <c r="B977" s="62" t="s">
        <v>1065</v>
      </c>
      <c r="C977" s="62" t="s">
        <v>1066</v>
      </c>
      <c r="D977" s="62" t="s">
        <v>424</v>
      </c>
      <c r="E977" s="343" t="n">
        <v>-0.584601378208784</v>
      </c>
      <c r="F977" s="343" t="n">
        <v>-0.591254951098814</v>
      </c>
      <c r="G977" s="343" t="n">
        <v>-0.591961641164172</v>
      </c>
      <c r="H977" s="343" t="n">
        <v>-0.594351494339308</v>
      </c>
      <c r="I977" s="343" t="n">
        <v>-0.615597071422579</v>
      </c>
      <c r="J977" s="343" t="n">
        <v>-0.654922675169439</v>
      </c>
      <c r="K977" s="343" t="n">
        <v>-0.698443853697094</v>
      </c>
      <c r="L977" s="343" t="n">
        <v>-0.754327653425294</v>
      </c>
      <c r="M977" s="343" t="n">
        <v>-0.869882875383368</v>
      </c>
      <c r="N977" s="343" t="n">
        <v>-0.998221863317158</v>
      </c>
      <c r="O977" s="343" t="n">
        <v>-1.06736000184228</v>
      </c>
      <c r="P977" s="343" t="n">
        <v>-1.13894280310384</v>
      </c>
      <c r="Q977" s="343" t="n">
        <v>-1.19585572391298</v>
      </c>
      <c r="R977" s="343" t="n">
        <v>-1.24698468877871</v>
      </c>
      <c r="S977" s="343" t="n">
        <v>-1.3316689490806</v>
      </c>
      <c r="T977" s="343" t="n">
        <v>-1.40835791496917</v>
      </c>
      <c r="U977" s="343" t="n">
        <v>-1.49487612684669</v>
      </c>
      <c r="V977" s="343" t="n">
        <v>-1.57060651271177</v>
      </c>
      <c r="W977" s="343" t="n">
        <v>-1.63095842131348</v>
      </c>
      <c r="X977" s="343" t="n">
        <v>-1.72755976619518</v>
      </c>
      <c r="Y977" s="343" t="n">
        <v>-1.78787049301549</v>
      </c>
      <c r="Z977" s="343" t="n">
        <v>-1.8543057103029</v>
      </c>
      <c r="AA977" s="343" t="n">
        <v>-1.90725235324281</v>
      </c>
      <c r="AB977" s="343" t="n">
        <v>-1.93642335046038</v>
      </c>
    </row>
    <row r="978" customFormat="false" ht="15" hidden="false" customHeight="false" outlineLevel="0" collapsed="false">
      <c r="A978" s="62" t="s">
        <v>363</v>
      </c>
      <c r="B978" s="62" t="s">
        <v>1061</v>
      </c>
      <c r="C978" s="62" t="s">
        <v>1062</v>
      </c>
      <c r="D978" s="62" t="s">
        <v>427</v>
      </c>
      <c r="E978" s="343" t="n">
        <v>-1.26972931373754</v>
      </c>
      <c r="F978" s="343" t="n">
        <v>-1.28418059088889</v>
      </c>
      <c r="G978" s="343" t="n">
        <v>-1.28571549163521</v>
      </c>
      <c r="H978" s="343" t="n">
        <v>-1.29090615102315</v>
      </c>
      <c r="I978" s="343" t="n">
        <v>-1.33705064026906</v>
      </c>
      <c r="J978" s="343" t="n">
        <v>-1.42246417797027</v>
      </c>
      <c r="K978" s="343" t="n">
        <v>-1.51699032553818</v>
      </c>
      <c r="L978" s="343" t="n">
        <v>-1.63836756021961</v>
      </c>
      <c r="M978" s="343" t="n">
        <v>-1.88934858446073</v>
      </c>
      <c r="N978" s="343" t="n">
        <v>-2.16809540434377</v>
      </c>
      <c r="O978" s="343" t="n">
        <v>-2.31826049880791</v>
      </c>
      <c r="P978" s="343" t="n">
        <v>-2.47373529669454</v>
      </c>
      <c r="Q978" s="343" t="n">
        <v>-2.59734773856597</v>
      </c>
      <c r="R978" s="343" t="n">
        <v>-2.70839767428453</v>
      </c>
      <c r="S978" s="343" t="n">
        <v>-2.89232828362889</v>
      </c>
      <c r="T978" s="343" t="n">
        <v>-3.05889345377488</v>
      </c>
      <c r="U978" s="343" t="n">
        <v>-3.24680732789137</v>
      </c>
      <c r="V978" s="343" t="n">
        <v>-3.41129050302203</v>
      </c>
      <c r="W978" s="343" t="n">
        <v>-3.54237228002092</v>
      </c>
      <c r="X978" s="343" t="n">
        <v>-3.7521862898999</v>
      </c>
      <c r="Y978" s="343" t="n">
        <v>-3.88317862182221</v>
      </c>
      <c r="Z978" s="343" t="n">
        <v>-4.0274730863902</v>
      </c>
      <c r="AA978" s="343" t="n">
        <v>-4.14247094152832</v>
      </c>
      <c r="AB978" s="343" t="n">
        <v>-4.20582910601227</v>
      </c>
    </row>
    <row r="979" customFormat="false" ht="15" hidden="false" customHeight="false" outlineLevel="0" collapsed="false">
      <c r="A979" s="62" t="s">
        <v>363</v>
      </c>
      <c r="B979" s="62" t="s">
        <v>1067</v>
      </c>
      <c r="C979" s="62" t="s">
        <v>1068</v>
      </c>
      <c r="D979" s="62" t="s">
        <v>427</v>
      </c>
      <c r="E979" s="343" t="n">
        <v>-0.720216478704957</v>
      </c>
      <c r="F979" s="343" t="n">
        <v>-0.728413539157238</v>
      </c>
      <c r="G979" s="343" t="n">
        <v>-0.729284166304864</v>
      </c>
      <c r="H979" s="343" t="n">
        <v>-0.732228414646686</v>
      </c>
      <c r="I979" s="343" t="n">
        <v>-0.758402514273087</v>
      </c>
      <c r="J979" s="343" t="n">
        <v>-0.806850822657668</v>
      </c>
      <c r="K979" s="343" t="n">
        <v>-0.860467990041564</v>
      </c>
      <c r="L979" s="343" t="n">
        <v>-0.929315644113505</v>
      </c>
      <c r="M979" s="343" t="n">
        <v>-1.07167722271534</v>
      </c>
      <c r="N979" s="343" t="n">
        <v>-1.22978812942145</v>
      </c>
      <c r="O979" s="343" t="n">
        <v>-1.31496484731656</v>
      </c>
      <c r="P979" s="343" t="n">
        <v>-1.40315333776864</v>
      </c>
      <c r="Q979" s="343" t="n">
        <v>-1.47326884714969</v>
      </c>
      <c r="R979" s="343" t="n">
        <v>-1.53625864568258</v>
      </c>
      <c r="S979" s="343" t="n">
        <v>-1.64058785534548</v>
      </c>
      <c r="T979" s="343" t="n">
        <v>-1.73506703214287</v>
      </c>
      <c r="U979" s="343" t="n">
        <v>-1.84165563118655</v>
      </c>
      <c r="V979" s="343" t="n">
        <v>-1.93495385775905</v>
      </c>
      <c r="W979" s="343" t="n">
        <v>-2.00930612704283</v>
      </c>
      <c r="X979" s="343" t="n">
        <v>-2.12831693174198</v>
      </c>
      <c r="Y979" s="343" t="n">
        <v>-2.20261846594594</v>
      </c>
      <c r="Z979" s="343" t="n">
        <v>-2.28446524229693</v>
      </c>
      <c r="AA979" s="343" t="n">
        <v>-2.34969438160254</v>
      </c>
      <c r="AB979" s="343" t="n">
        <v>-2.38563243046708</v>
      </c>
    </row>
    <row r="980" customFormat="false" ht="15" hidden="false" customHeight="false" outlineLevel="0" collapsed="false">
      <c r="A980" s="62" t="s">
        <v>363</v>
      </c>
      <c r="B980" s="62" t="s">
        <v>1082</v>
      </c>
      <c r="C980" s="62" t="s">
        <v>1083</v>
      </c>
      <c r="D980" s="62" t="s">
        <v>424</v>
      </c>
      <c r="E980" s="343" t="n">
        <v>-0.266980832668201</v>
      </c>
      <c r="F980" s="343" t="n">
        <v>-0.270019444099193</v>
      </c>
      <c r="G980" s="343" t="n">
        <v>-0.270342181453432</v>
      </c>
      <c r="H980" s="343" t="n">
        <v>-0.271433600349172</v>
      </c>
      <c r="I980" s="343" t="n">
        <v>-0.281136214936889</v>
      </c>
      <c r="J980" s="343" t="n">
        <v>-0.299095773064661</v>
      </c>
      <c r="K980" s="343" t="n">
        <v>-0.318971402707575</v>
      </c>
      <c r="L980" s="343" t="n">
        <v>-0.344492901527527</v>
      </c>
      <c r="M980" s="343" t="n">
        <v>-0.39726566349407</v>
      </c>
      <c r="N980" s="343" t="n">
        <v>-0.455876626689782</v>
      </c>
      <c r="O980" s="343" t="n">
        <v>-0.487451232020209</v>
      </c>
      <c r="P980" s="343" t="n">
        <v>-0.520142287152666</v>
      </c>
      <c r="Q980" s="343" t="n">
        <v>-0.546133773922267</v>
      </c>
      <c r="R980" s="343" t="n">
        <v>-0.569483793477712</v>
      </c>
      <c r="S980" s="343" t="n">
        <v>-0.608158136666165</v>
      </c>
      <c r="T980" s="343" t="n">
        <v>-0.643181119390097</v>
      </c>
      <c r="U980" s="343" t="n">
        <v>-0.682693007505721</v>
      </c>
      <c r="V980" s="343" t="n">
        <v>-0.71727821758253</v>
      </c>
      <c r="W980" s="343" t="n">
        <v>-0.744840251153114</v>
      </c>
      <c r="X980" s="343" t="n">
        <v>-0.788956991986683</v>
      </c>
      <c r="Y980" s="343" t="n">
        <v>-0.816500218303815</v>
      </c>
      <c r="Z980" s="343" t="n">
        <v>-0.846840430097757</v>
      </c>
      <c r="AA980" s="343" t="n">
        <v>-0.871020562656451</v>
      </c>
      <c r="AB980" s="343" t="n">
        <v>-0.884342626916322</v>
      </c>
    </row>
    <row r="981" customFormat="false" ht="15" hidden="false" customHeight="false" outlineLevel="0" collapsed="false">
      <c r="A981" s="62" t="s">
        <v>363</v>
      </c>
      <c r="B981" s="62" t="s">
        <v>1095</v>
      </c>
      <c r="C981" s="62" t="s">
        <v>1096</v>
      </c>
      <c r="D981" s="62" t="s">
        <v>424</v>
      </c>
      <c r="E981" s="343" t="n">
        <v>-0.37604585582992</v>
      </c>
      <c r="F981" s="343" t="n">
        <v>-0.380325778192444</v>
      </c>
      <c r="G981" s="343" t="n">
        <v>-0.380780357809154</v>
      </c>
      <c r="H981" s="343" t="n">
        <v>-0.382317635030951</v>
      </c>
      <c r="I981" s="343" t="n">
        <v>-0.39598388953305</v>
      </c>
      <c r="J981" s="343" t="n">
        <v>-0.421280152710409</v>
      </c>
      <c r="K981" s="343" t="n">
        <v>-0.449275226680819</v>
      </c>
      <c r="L981" s="343" t="n">
        <v>-0.485222578293655</v>
      </c>
      <c r="M981" s="343" t="n">
        <v>-0.559553676297534</v>
      </c>
      <c r="N981" s="343" t="n">
        <v>-0.642107954054764</v>
      </c>
      <c r="O981" s="343" t="n">
        <v>-0.686581182208669</v>
      </c>
      <c r="P981" s="343" t="n">
        <v>-0.732626943930245</v>
      </c>
      <c r="Q981" s="343" t="n">
        <v>-0.769236279472747</v>
      </c>
      <c r="R981" s="343" t="n">
        <v>-0.802125075269879</v>
      </c>
      <c r="S981" s="343" t="n">
        <v>-0.856598373362541</v>
      </c>
      <c r="T981" s="343" t="n">
        <v>-0.905928684383426</v>
      </c>
      <c r="U981" s="343" t="n">
        <v>-0.96158167502475</v>
      </c>
      <c r="V981" s="343" t="n">
        <v>-1.01029537777417</v>
      </c>
      <c r="W981" s="343" t="n">
        <v>-1.04911684821038</v>
      </c>
      <c r="X981" s="343" t="n">
        <v>-1.11125583173735</v>
      </c>
      <c r="Y981" s="343" t="n">
        <v>-1.15005081192087</v>
      </c>
      <c r="Z981" s="343" t="n">
        <v>-1.19278538127587</v>
      </c>
      <c r="AA981" s="343" t="n">
        <v>-1.22684340166348</v>
      </c>
      <c r="AB981" s="343" t="n">
        <v>-1.24560769648554</v>
      </c>
    </row>
    <row r="982" customFormat="false" ht="15" hidden="false" customHeight="false" outlineLevel="0" collapsed="false">
      <c r="A982" s="62" t="s">
        <v>363</v>
      </c>
      <c r="B982" s="62" t="s">
        <v>1148</v>
      </c>
      <c r="C982" s="62" t="s">
        <v>1149</v>
      </c>
      <c r="D982" s="62" t="s">
        <v>427</v>
      </c>
      <c r="E982" s="343" t="n">
        <v>-0.471274614492626</v>
      </c>
      <c r="F982" s="343" t="n">
        <v>-0.476638371944508</v>
      </c>
      <c r="G982" s="343" t="n">
        <v>-0.477208067981041</v>
      </c>
      <c r="H982" s="343" t="n">
        <v>-0.479134640814751</v>
      </c>
      <c r="I982" s="343" t="n">
        <v>-0.496261697853634</v>
      </c>
      <c r="J982" s="343" t="n">
        <v>-0.527963913134544</v>
      </c>
      <c r="K982" s="343" t="n">
        <v>-0.563048378203253</v>
      </c>
      <c r="L982" s="343" t="n">
        <v>-0.608098932572431</v>
      </c>
      <c r="M982" s="343" t="n">
        <v>-0.701253421615479</v>
      </c>
      <c r="N982" s="343" t="n">
        <v>-0.804713504532474</v>
      </c>
      <c r="O982" s="343" t="n">
        <v>-0.860449003617335</v>
      </c>
      <c r="P982" s="343" t="n">
        <v>-0.918155260096251</v>
      </c>
      <c r="Q982" s="343" t="n">
        <v>-0.964035437279821</v>
      </c>
      <c r="R982" s="343" t="n">
        <v>-1.00525289605546</v>
      </c>
      <c r="S982" s="343" t="n">
        <v>-1.07352085370149</v>
      </c>
      <c r="T982" s="343" t="n">
        <v>-1.13534342918995</v>
      </c>
      <c r="U982" s="343" t="n">
        <v>-1.20508982129409</v>
      </c>
      <c r="V982" s="343" t="n">
        <v>-1.26613964042606</v>
      </c>
      <c r="W982" s="343" t="n">
        <v>-1.31479214710901</v>
      </c>
      <c r="X982" s="343" t="n">
        <v>-1.39266702607027</v>
      </c>
      <c r="Y982" s="343" t="n">
        <v>-1.441286334186</v>
      </c>
      <c r="Z982" s="343" t="n">
        <v>-1.49484288157524</v>
      </c>
      <c r="AA982" s="343" t="n">
        <v>-1.53752565597553</v>
      </c>
      <c r="AB982" s="343" t="n">
        <v>-1.56104176623548</v>
      </c>
    </row>
    <row r="983" customFormat="false" ht="15" hidden="false" customHeight="false" outlineLevel="0" collapsed="false">
      <c r="A983" s="62" t="s">
        <v>363</v>
      </c>
      <c r="B983" s="62" t="s">
        <v>1138</v>
      </c>
      <c r="C983" s="62" t="s">
        <v>1139</v>
      </c>
      <c r="D983" s="62" t="s">
        <v>427</v>
      </c>
      <c r="E983" s="343" t="n">
        <v>-0.878661292673197</v>
      </c>
      <c r="F983" s="343" t="n">
        <v>-0.888661674427961</v>
      </c>
      <c r="G983" s="343" t="n">
        <v>-0.889723836149594</v>
      </c>
      <c r="H983" s="343" t="n">
        <v>-0.893315807633818</v>
      </c>
      <c r="I983" s="343" t="n">
        <v>-0.92524810700809</v>
      </c>
      <c r="J983" s="343" t="n">
        <v>-0.984354854120529</v>
      </c>
      <c r="K983" s="343" t="n">
        <v>-1.04976758903562</v>
      </c>
      <c r="L983" s="343" t="n">
        <v>-1.13376145825831</v>
      </c>
      <c r="M983" s="343" t="n">
        <v>-1.30744202844772</v>
      </c>
      <c r="N983" s="343" t="n">
        <v>-1.50033671744724</v>
      </c>
      <c r="O983" s="343" t="n">
        <v>-1.6042519807941</v>
      </c>
      <c r="P983" s="343" t="n">
        <v>-1.71184159490409</v>
      </c>
      <c r="Q983" s="343" t="n">
        <v>-1.79738224265485</v>
      </c>
      <c r="R983" s="343" t="n">
        <v>-1.8742295509859</v>
      </c>
      <c r="S983" s="343" t="n">
        <v>-2.00151077952819</v>
      </c>
      <c r="T983" s="343" t="n">
        <v>-2.11677500642393</v>
      </c>
      <c r="U983" s="343" t="n">
        <v>-2.24681268119132</v>
      </c>
      <c r="V983" s="343" t="n">
        <v>-2.36063615342248</v>
      </c>
      <c r="W983" s="343" t="n">
        <v>-2.45134563171649</v>
      </c>
      <c r="X983" s="343" t="n">
        <v>-2.59653834889378</v>
      </c>
      <c r="Y983" s="343" t="n">
        <v>-2.68718593058845</v>
      </c>
      <c r="Z983" s="343" t="n">
        <v>-2.78703867824983</v>
      </c>
      <c r="AA983" s="343" t="n">
        <v>-2.86661797358237</v>
      </c>
      <c r="AB983" s="343" t="n">
        <v>-2.91046225291385</v>
      </c>
    </row>
    <row r="984" customFormat="false" ht="15" hidden="false" customHeight="false" outlineLevel="0" collapsed="false">
      <c r="A984" s="62" t="s">
        <v>363</v>
      </c>
      <c r="B984" s="62" t="s">
        <v>1152</v>
      </c>
      <c r="C984" s="62" t="s">
        <v>1153</v>
      </c>
      <c r="D984" s="62" t="s">
        <v>424</v>
      </c>
      <c r="E984" s="343" t="n">
        <v>-0.615846936006598</v>
      </c>
      <c r="F984" s="343" t="n">
        <v>-0.622856126594511</v>
      </c>
      <c r="G984" s="343" t="n">
        <v>-0.623600587568569</v>
      </c>
      <c r="H984" s="343" t="n">
        <v>-0.626118172730483</v>
      </c>
      <c r="I984" s="343" t="n">
        <v>-0.648499275543675</v>
      </c>
      <c r="J984" s="343" t="n">
        <v>-0.68992673958476</v>
      </c>
      <c r="K984" s="343" t="n">
        <v>-0.735774021932562</v>
      </c>
      <c r="L984" s="343" t="n">
        <v>-0.794644678277008</v>
      </c>
      <c r="M984" s="343" t="n">
        <v>-0.916376052911274</v>
      </c>
      <c r="N984" s="343" t="n">
        <v>-1.05157445550721</v>
      </c>
      <c r="O984" s="343" t="n">
        <v>-1.12440786363628</v>
      </c>
      <c r="P984" s="343" t="n">
        <v>-1.19981659592968</v>
      </c>
      <c r="Q984" s="343" t="n">
        <v>-1.25977137743719</v>
      </c>
      <c r="R984" s="343" t="n">
        <v>-1.31363306426767</v>
      </c>
      <c r="S984" s="343" t="n">
        <v>-1.40284349752854</v>
      </c>
      <c r="T984" s="343" t="n">
        <v>-1.48363130684349</v>
      </c>
      <c r="U984" s="343" t="n">
        <v>-1.5747737120441</v>
      </c>
      <c r="V984" s="343" t="n">
        <v>-1.65455170750574</v>
      </c>
      <c r="W984" s="343" t="n">
        <v>-1.7181292825508</v>
      </c>
      <c r="X984" s="343" t="n">
        <v>-1.81989374031139</v>
      </c>
      <c r="Y984" s="343" t="n">
        <v>-1.88342793250646</v>
      </c>
      <c r="Z984" s="343" t="n">
        <v>-1.95341395466526</v>
      </c>
      <c r="AA984" s="343" t="n">
        <v>-2.00919047015396</v>
      </c>
      <c r="AB984" s="343" t="n">
        <v>-2.03992058801947</v>
      </c>
    </row>
    <row r="985" customFormat="false" ht="15" hidden="false" customHeight="false" outlineLevel="0" collapsed="false">
      <c r="A985" s="62" t="s">
        <v>363</v>
      </c>
      <c r="B985" s="62" t="s">
        <v>1170</v>
      </c>
      <c r="C985" s="62" t="s">
        <v>1171</v>
      </c>
      <c r="D985" s="62" t="s">
        <v>424</v>
      </c>
      <c r="E985" s="343" t="n">
        <v>-1.02549715494047</v>
      </c>
      <c r="F985" s="343" t="n">
        <v>-1.03716873205824</v>
      </c>
      <c r="G985" s="343" t="n">
        <v>-1.03840839497807</v>
      </c>
      <c r="H985" s="343" t="n">
        <v>-1.04260063215571</v>
      </c>
      <c r="I985" s="343" t="n">
        <v>-1.07986923887833</v>
      </c>
      <c r="J985" s="343" t="n">
        <v>-1.14885350108156</v>
      </c>
      <c r="K985" s="343" t="n">
        <v>-1.2251975646151</v>
      </c>
      <c r="L985" s="343" t="n">
        <v>-1.32322791446498</v>
      </c>
      <c r="M985" s="343" t="n">
        <v>-1.52593279299197</v>
      </c>
      <c r="N985" s="343" t="n">
        <v>-1.75106272237615</v>
      </c>
      <c r="O985" s="343" t="n">
        <v>-1.87234359340768</v>
      </c>
      <c r="P985" s="343" t="n">
        <v>-1.9979128475571</v>
      </c>
      <c r="Q985" s="343" t="n">
        <v>-2.09774846297757</v>
      </c>
      <c r="R985" s="343" t="n">
        <v>-2.18743796758583</v>
      </c>
      <c r="S985" s="343" t="n">
        <v>-2.33598956401538</v>
      </c>
      <c r="T985" s="343" t="n">
        <v>-2.47051595971943</v>
      </c>
      <c r="U985" s="343" t="n">
        <v>-2.62228464080395</v>
      </c>
      <c r="V985" s="343" t="n">
        <v>-2.75512951278344</v>
      </c>
      <c r="W985" s="343" t="n">
        <v>-2.86099773833556</v>
      </c>
      <c r="X985" s="343" t="n">
        <v>-3.03045406880665</v>
      </c>
      <c r="Y985" s="343" t="n">
        <v>-3.13625005402333</v>
      </c>
      <c r="Z985" s="343" t="n">
        <v>-3.25278950954914</v>
      </c>
      <c r="AA985" s="343" t="n">
        <v>-3.34566755213072</v>
      </c>
      <c r="AB985" s="343" t="n">
        <v>-3.39683878738344</v>
      </c>
    </row>
    <row r="986" customFormat="false" ht="15" hidden="false" customHeight="false" outlineLevel="0" collapsed="false">
      <c r="A986" s="62" t="s">
        <v>363</v>
      </c>
      <c r="B986" s="62" t="s">
        <v>422</v>
      </c>
      <c r="C986" s="62" t="s">
        <v>425</v>
      </c>
      <c r="D986" s="62" t="s">
        <v>424</v>
      </c>
      <c r="E986" s="343" t="n">
        <v>-0.685085776198134</v>
      </c>
      <c r="F986" s="343" t="n">
        <v>-0.692883000627922</v>
      </c>
      <c r="G986" s="343" t="n">
        <v>-0.69371116034496</v>
      </c>
      <c r="H986" s="343" t="n">
        <v>-0.696511794210217</v>
      </c>
      <c r="I986" s="343" t="n">
        <v>-0.72140917421891</v>
      </c>
      <c r="J986" s="343" t="n">
        <v>-0.76749427215338</v>
      </c>
      <c r="K986" s="343" t="n">
        <v>-0.818496102604124</v>
      </c>
      <c r="L986" s="343" t="n">
        <v>-0.883985507420448</v>
      </c>
      <c r="M986" s="343" t="n">
        <v>-1.01940297628009</v>
      </c>
      <c r="N986" s="343" t="n">
        <v>-1.16980155288711</v>
      </c>
      <c r="O986" s="343" t="n">
        <v>-1.2508235228344</v>
      </c>
      <c r="P986" s="343" t="n">
        <v>-1.33471035716752</v>
      </c>
      <c r="Q986" s="343" t="n">
        <v>-1.40140577387643</v>
      </c>
      <c r="R986" s="343" t="n">
        <v>-1.4613230574938</v>
      </c>
      <c r="S986" s="343" t="n">
        <v>-1.56056329941462</v>
      </c>
      <c r="T986" s="343" t="n">
        <v>-1.65043397314204</v>
      </c>
      <c r="U986" s="343" t="n">
        <v>-1.75182339600142</v>
      </c>
      <c r="V986" s="343" t="n">
        <v>-1.84057072386631</v>
      </c>
      <c r="W986" s="343" t="n">
        <v>-1.91129623990278</v>
      </c>
      <c r="X986" s="343" t="n">
        <v>-2.02450193836151</v>
      </c>
      <c r="Y986" s="343" t="n">
        <v>-2.09517919407268</v>
      </c>
      <c r="Z986" s="343" t="n">
        <v>-2.1730336502864</v>
      </c>
      <c r="AA986" s="343" t="n">
        <v>-2.2350810441648</v>
      </c>
      <c r="AB986" s="343" t="n">
        <v>-2.26926610772469</v>
      </c>
    </row>
    <row r="987" customFormat="false" ht="15" hidden="false" customHeight="false" outlineLevel="0" collapsed="false">
      <c r="A987" s="62" t="s">
        <v>363</v>
      </c>
      <c r="B987" s="62" t="s">
        <v>631</v>
      </c>
      <c r="C987" s="62" t="s">
        <v>632</v>
      </c>
      <c r="D987" s="62" t="s">
        <v>427</v>
      </c>
      <c r="E987" s="343" t="n">
        <v>-0.206761086062334</v>
      </c>
      <c r="F987" s="343" t="n">
        <v>-0.209114313420697</v>
      </c>
      <c r="G987" s="343" t="n">
        <v>-0.209364254681305</v>
      </c>
      <c r="H987" s="343" t="n">
        <v>-0.210209494970568</v>
      </c>
      <c r="I987" s="343" t="n">
        <v>-0.217723604166166</v>
      </c>
      <c r="J987" s="343" t="n">
        <v>-0.231632234634454</v>
      </c>
      <c r="K987" s="343" t="n">
        <v>-0.247024750756572</v>
      </c>
      <c r="L987" s="343" t="n">
        <v>-0.266789663320575</v>
      </c>
      <c r="M987" s="343" t="n">
        <v>-0.307659090049317</v>
      </c>
      <c r="N987" s="343" t="n">
        <v>-0.353049863178583</v>
      </c>
      <c r="O987" s="343" t="n">
        <v>-0.377502553751401</v>
      </c>
      <c r="P987" s="343" t="n">
        <v>-0.402819869590739</v>
      </c>
      <c r="Q987" s="343" t="n">
        <v>-0.42294876041466</v>
      </c>
      <c r="R987" s="343" t="n">
        <v>-0.441031988916911</v>
      </c>
      <c r="S987" s="343" t="n">
        <v>-0.470983012443494</v>
      </c>
      <c r="T987" s="343" t="n">
        <v>-0.498106270217366</v>
      </c>
      <c r="U987" s="343" t="n">
        <v>-0.528705923449075</v>
      </c>
      <c r="V987" s="343" t="n">
        <v>-0.555490151836219</v>
      </c>
      <c r="W987" s="343" t="n">
        <v>-0.576835339571935</v>
      </c>
      <c r="X987" s="343" t="n">
        <v>-0.61100118270426</v>
      </c>
      <c r="Y987" s="343" t="n">
        <v>-0.632331805318912</v>
      </c>
      <c r="Z987" s="343" t="n">
        <v>-0.655828530080696</v>
      </c>
      <c r="AA987" s="343" t="n">
        <v>-0.674554632696384</v>
      </c>
      <c r="AB987" s="343" t="n">
        <v>-0.684871794596866</v>
      </c>
    </row>
    <row r="988" customFormat="false" ht="15" hidden="false" customHeight="false" outlineLevel="0" collapsed="false">
      <c r="A988" s="62" t="s">
        <v>365</v>
      </c>
      <c r="B988" s="62" t="s">
        <v>434</v>
      </c>
      <c r="C988" s="62" t="s">
        <v>435</v>
      </c>
      <c r="D988" s="62" t="s">
        <v>427</v>
      </c>
      <c r="E988" s="343" t="n">
        <v>-0.85934602037308</v>
      </c>
      <c r="F988" s="343" t="n">
        <v>-0.869751826019719</v>
      </c>
      <c r="G988" s="343" t="n">
        <v>-0.869440771028983</v>
      </c>
      <c r="H988" s="343" t="n">
        <v>-0.870406827393957</v>
      </c>
      <c r="I988" s="343" t="n">
        <v>-0.872841796110171</v>
      </c>
      <c r="J988" s="343" t="n">
        <v>-0.876385826229463</v>
      </c>
      <c r="K988" s="343" t="n">
        <v>-0.883012382117527</v>
      </c>
      <c r="L988" s="343" t="n">
        <v>-0.89507909584915</v>
      </c>
      <c r="M988" s="343" t="n">
        <v>-0.918429220498665</v>
      </c>
      <c r="N988" s="343" t="n">
        <v>-0.965202621955307</v>
      </c>
      <c r="O988" s="343" t="n">
        <v>-1.01453194839195</v>
      </c>
      <c r="P988" s="343" t="n">
        <v>-1.06437801168635</v>
      </c>
      <c r="Q988" s="343" t="n">
        <v>-1.12045078855037</v>
      </c>
      <c r="R988" s="343" t="n">
        <v>-1.15246099024845</v>
      </c>
      <c r="S988" s="343" t="n">
        <v>-1.17597103065128</v>
      </c>
      <c r="T988" s="343" t="n">
        <v>-1.2009844820579</v>
      </c>
      <c r="U988" s="343" t="n">
        <v>-1.23296010272157</v>
      </c>
      <c r="V988" s="343" t="n">
        <v>-1.26444116168534</v>
      </c>
      <c r="W988" s="343" t="n">
        <v>-1.31765971980734</v>
      </c>
      <c r="X988" s="343" t="n">
        <v>-1.35004518905629</v>
      </c>
      <c r="Y988" s="343" t="n">
        <v>-1.36979345956047</v>
      </c>
      <c r="Z988" s="343" t="n">
        <v>-1.38522635446847</v>
      </c>
      <c r="AA988" s="343" t="n">
        <v>-1.39921695447886</v>
      </c>
      <c r="AB988" s="343" t="n">
        <v>-1.41429533121482</v>
      </c>
    </row>
    <row r="989" customFormat="false" ht="15" hidden="false" customHeight="false" outlineLevel="0" collapsed="false">
      <c r="A989" s="62" t="s">
        <v>365</v>
      </c>
      <c r="B989" s="62" t="s">
        <v>426</v>
      </c>
      <c r="C989" s="62" t="s">
        <v>428</v>
      </c>
      <c r="D989" s="62" t="s">
        <v>427</v>
      </c>
      <c r="E989" s="343" t="n">
        <v>-0.509420617381855</v>
      </c>
      <c r="F989" s="343" t="n">
        <v>-0.515589182559552</v>
      </c>
      <c r="G989" s="343" t="n">
        <v>-0.515404789053719</v>
      </c>
      <c r="H989" s="343" t="n">
        <v>-0.515977467600199</v>
      </c>
      <c r="I989" s="343" t="n">
        <v>-0.517420917895321</v>
      </c>
      <c r="J989" s="343" t="n">
        <v>-0.519521820172852</v>
      </c>
      <c r="K989" s="343" t="n">
        <v>-0.523450044789692</v>
      </c>
      <c r="L989" s="343" t="n">
        <v>-0.53060319685324</v>
      </c>
      <c r="M989" s="343" t="n">
        <v>-0.544445158802089</v>
      </c>
      <c r="N989" s="343" t="n">
        <v>-0.57217244732406</v>
      </c>
      <c r="O989" s="343" t="n">
        <v>-0.601414889056062</v>
      </c>
      <c r="P989" s="343" t="n">
        <v>-0.63096365257563</v>
      </c>
      <c r="Q989" s="343" t="n">
        <v>-0.664203614047706</v>
      </c>
      <c r="R989" s="343" t="n">
        <v>-0.68317927265898</v>
      </c>
      <c r="S989" s="343" t="n">
        <v>-0.697116032721567</v>
      </c>
      <c r="T989" s="343" t="n">
        <v>-0.71194401534594</v>
      </c>
      <c r="U989" s="343" t="n">
        <v>-0.730899174308081</v>
      </c>
      <c r="V989" s="343" t="n">
        <v>-0.749561156923878</v>
      </c>
      <c r="W989" s="343" t="n">
        <v>-0.781109136540881</v>
      </c>
      <c r="X989" s="343" t="n">
        <v>-0.800307253885788</v>
      </c>
      <c r="Y989" s="343" t="n">
        <v>-0.812014035454514</v>
      </c>
      <c r="Z989" s="343" t="n">
        <v>-0.821162660880867</v>
      </c>
      <c r="AA989" s="343" t="n">
        <v>-0.829456293394281</v>
      </c>
      <c r="AB989" s="343" t="n">
        <v>-0.838394760325927</v>
      </c>
    </row>
    <row r="990" customFormat="false" ht="15" hidden="false" customHeight="false" outlineLevel="0" collapsed="false">
      <c r="A990" s="62" t="s">
        <v>365</v>
      </c>
      <c r="B990" s="62" t="s">
        <v>450</v>
      </c>
      <c r="C990" s="62" t="s">
        <v>451</v>
      </c>
      <c r="D990" s="62" t="s">
        <v>424</v>
      </c>
      <c r="E990" s="343" t="n">
        <v>-0.95378283370155</v>
      </c>
      <c r="F990" s="343" t="n">
        <v>-0.965332173037862</v>
      </c>
      <c r="G990" s="343" t="n">
        <v>-0.964986935027251</v>
      </c>
      <c r="H990" s="343" t="n">
        <v>-0.966059155012514</v>
      </c>
      <c r="I990" s="343" t="n">
        <v>-0.968761711732468</v>
      </c>
      <c r="J990" s="343" t="n">
        <v>-0.972695208845114</v>
      </c>
      <c r="K990" s="343" t="n">
        <v>-0.98004998224577</v>
      </c>
      <c r="L990" s="343" t="n">
        <v>-0.99344275319433</v>
      </c>
      <c r="M990" s="343" t="n">
        <v>-1.01935891214254</v>
      </c>
      <c r="N990" s="343" t="n">
        <v>-1.0712724211663</v>
      </c>
      <c r="O990" s="343" t="n">
        <v>-1.1260227355192</v>
      </c>
      <c r="P990" s="343" t="n">
        <v>-1.18134657291494</v>
      </c>
      <c r="Q990" s="343" t="n">
        <v>-1.24358140119477</v>
      </c>
      <c r="R990" s="343" t="n">
        <v>-1.27910932610411</v>
      </c>
      <c r="S990" s="343" t="n">
        <v>-1.30520297455798</v>
      </c>
      <c r="T990" s="343" t="n">
        <v>-1.33296524958767</v>
      </c>
      <c r="U990" s="343" t="n">
        <v>-1.36845479322077</v>
      </c>
      <c r="V990" s="343" t="n">
        <v>-1.40339542588159</v>
      </c>
      <c r="W990" s="343" t="n">
        <v>-1.46246237443053</v>
      </c>
      <c r="X990" s="343" t="n">
        <v>-1.49840680647387</v>
      </c>
      <c r="Y990" s="343" t="n">
        <v>-1.52032528978052</v>
      </c>
      <c r="Z990" s="343" t="n">
        <v>-1.53745416439982</v>
      </c>
      <c r="AA990" s="343" t="n">
        <v>-1.55298224483162</v>
      </c>
      <c r="AB990" s="343" t="n">
        <v>-1.56971764192416</v>
      </c>
    </row>
    <row r="991" customFormat="false" ht="15" hidden="false" customHeight="false" outlineLevel="0" collapsed="false">
      <c r="A991" s="62" t="s">
        <v>365</v>
      </c>
      <c r="B991" s="62" t="s">
        <v>474</v>
      </c>
      <c r="C991" s="62" t="s">
        <v>475</v>
      </c>
      <c r="D991" s="62" t="s">
        <v>427</v>
      </c>
      <c r="E991" s="343" t="n">
        <v>-0.942081290262518</v>
      </c>
      <c r="F991" s="343" t="n">
        <v>-0.953488935817856</v>
      </c>
      <c r="G991" s="343" t="n">
        <v>-0.95314793338104</v>
      </c>
      <c r="H991" s="343" t="n">
        <v>-0.954206998769377</v>
      </c>
      <c r="I991" s="343" t="n">
        <v>-0.95687639900576</v>
      </c>
      <c r="J991" s="343" t="n">
        <v>-0.960761637766815</v>
      </c>
      <c r="K991" s="343" t="n">
        <v>-0.968026178677022</v>
      </c>
      <c r="L991" s="343" t="n">
        <v>-0.981254639590335</v>
      </c>
      <c r="M991" s="343" t="n">
        <v>-1.0068528445463</v>
      </c>
      <c r="N991" s="343" t="n">
        <v>-1.05812944948724</v>
      </c>
      <c r="O991" s="343" t="n">
        <v>-1.11220805623641</v>
      </c>
      <c r="P991" s="343" t="n">
        <v>-1.16685314972565</v>
      </c>
      <c r="Q991" s="343" t="n">
        <v>-1.22832444618167</v>
      </c>
      <c r="R991" s="343" t="n">
        <v>-1.26341649455609</v>
      </c>
      <c r="S991" s="343" t="n">
        <v>-1.28919001147678</v>
      </c>
      <c r="T991" s="343" t="n">
        <v>-1.31661168332539</v>
      </c>
      <c r="U991" s="343" t="n">
        <v>-1.35166582130661</v>
      </c>
      <c r="V991" s="343" t="n">
        <v>-1.38617778266362</v>
      </c>
      <c r="W991" s="343" t="n">
        <v>-1.44452006471634</v>
      </c>
      <c r="X991" s="343" t="n">
        <v>-1.48002351028133</v>
      </c>
      <c r="Y991" s="343" t="n">
        <v>-1.50167308532556</v>
      </c>
      <c r="Z991" s="343" t="n">
        <v>-1.51859181329163</v>
      </c>
      <c r="AA991" s="343" t="n">
        <v>-1.53392938651227</v>
      </c>
      <c r="AB991" s="343" t="n">
        <v>-1.55045946435484</v>
      </c>
    </row>
    <row r="992" customFormat="false" ht="15" hidden="false" customHeight="false" outlineLevel="0" collapsed="false">
      <c r="A992" s="62" t="s">
        <v>365</v>
      </c>
      <c r="B992" s="62" t="s">
        <v>485</v>
      </c>
      <c r="C992" s="62" t="s">
        <v>486</v>
      </c>
      <c r="D992" s="62" t="s">
        <v>424</v>
      </c>
      <c r="E992" s="343" t="n">
        <v>-0.470893025505943</v>
      </c>
      <c r="F992" s="343" t="n">
        <v>-0.4765950607602</v>
      </c>
      <c r="G992" s="343" t="n">
        <v>-0.476424612975241</v>
      </c>
      <c r="H992" s="343" t="n">
        <v>-0.476953979718936</v>
      </c>
      <c r="I992" s="343" t="n">
        <v>-0.478288261554898</v>
      </c>
      <c r="J992" s="343" t="n">
        <v>-0.480230272137123</v>
      </c>
      <c r="K992" s="343" t="n">
        <v>-0.483861404273465</v>
      </c>
      <c r="L992" s="343" t="n">
        <v>-0.490473561893665</v>
      </c>
      <c r="M992" s="343" t="n">
        <v>-0.503268653255556</v>
      </c>
      <c r="N992" s="343" t="n">
        <v>-0.528898920927663</v>
      </c>
      <c r="O992" s="343" t="n">
        <v>-0.555929750443622</v>
      </c>
      <c r="P992" s="343" t="n">
        <v>-0.583243734563859</v>
      </c>
      <c r="Q992" s="343" t="n">
        <v>-0.613969750534182</v>
      </c>
      <c r="R992" s="343" t="n">
        <v>-0.631510275965513</v>
      </c>
      <c r="S992" s="343" t="n">
        <v>-0.644392995839222</v>
      </c>
      <c r="T992" s="343" t="n">
        <v>-0.658099534918904</v>
      </c>
      <c r="U992" s="343" t="n">
        <v>-0.675621111094016</v>
      </c>
      <c r="V992" s="343" t="n">
        <v>-0.6928716839135</v>
      </c>
      <c r="W992" s="343" t="n">
        <v>-0.722033682983739</v>
      </c>
      <c r="X992" s="343" t="n">
        <v>-0.739779842546387</v>
      </c>
      <c r="Y992" s="343" t="n">
        <v>-0.750601237683802</v>
      </c>
      <c r="Z992" s="343" t="n">
        <v>-0.759057950583207</v>
      </c>
      <c r="AA992" s="343" t="n">
        <v>-0.766724333869277</v>
      </c>
      <c r="AB992" s="343" t="n">
        <v>-0.774986782606551</v>
      </c>
    </row>
    <row r="993" customFormat="false" ht="15" hidden="false" customHeight="false" outlineLevel="0" collapsed="false">
      <c r="A993" s="62" t="s">
        <v>365</v>
      </c>
      <c r="B993" s="62" t="s">
        <v>512</v>
      </c>
      <c r="C993" s="62" t="s">
        <v>513</v>
      </c>
      <c r="D993" s="62" t="s">
        <v>424</v>
      </c>
      <c r="E993" s="343" t="n">
        <v>-0.810283521114872</v>
      </c>
      <c r="F993" s="343" t="n">
        <v>-0.820095229832316</v>
      </c>
      <c r="G993" s="343" t="n">
        <v>-0.819801933852375</v>
      </c>
      <c r="H993" s="343" t="n">
        <v>-0.820712835322155</v>
      </c>
      <c r="I993" s="343" t="n">
        <v>-0.823008784774881</v>
      </c>
      <c r="J993" s="343" t="n">
        <v>-0.82635047617266</v>
      </c>
      <c r="K993" s="343" t="n">
        <v>-0.832598703208743</v>
      </c>
      <c r="L993" s="343" t="n">
        <v>-0.84397649406242</v>
      </c>
      <c r="M993" s="343" t="n">
        <v>-0.865993493933166</v>
      </c>
      <c r="N993" s="343" t="n">
        <v>-0.910096469368316</v>
      </c>
      <c r="O993" s="343" t="n">
        <v>-0.956609444784153</v>
      </c>
      <c r="P993" s="343" t="n">
        <v>-1.00360965508636</v>
      </c>
      <c r="Q993" s="343" t="n">
        <v>-1.05648107823712</v>
      </c>
      <c r="R993" s="343" t="n">
        <v>-1.08666372681942</v>
      </c>
      <c r="S993" s="343" t="n">
        <v>-1.1088315124</v>
      </c>
      <c r="T993" s="343" t="n">
        <v>-1.13241687499026</v>
      </c>
      <c r="U993" s="343" t="n">
        <v>-1.16256691686739</v>
      </c>
      <c r="V993" s="343" t="n">
        <v>-1.1922506329734</v>
      </c>
      <c r="W993" s="343" t="n">
        <v>-1.24243079281755</v>
      </c>
      <c r="X993" s="343" t="n">
        <v>-1.27296728386292</v>
      </c>
      <c r="Y993" s="343" t="n">
        <v>-1.29158806964733</v>
      </c>
      <c r="Z993" s="343" t="n">
        <v>-1.30613985685595</v>
      </c>
      <c r="AA993" s="343" t="n">
        <v>-1.31933169386942</v>
      </c>
      <c r="AB993" s="343" t="n">
        <v>-1.33354920335297</v>
      </c>
    </row>
    <row r="994" customFormat="false" ht="15" hidden="false" customHeight="false" outlineLevel="0" collapsed="false">
      <c r="A994" s="62" t="s">
        <v>365</v>
      </c>
      <c r="B994" s="62" t="s">
        <v>544</v>
      </c>
      <c r="C994" s="62" t="s">
        <v>545</v>
      </c>
      <c r="D994" s="62" t="s">
        <v>424</v>
      </c>
      <c r="E994" s="343" t="n">
        <v>-0.00667698482595067</v>
      </c>
      <c r="F994" s="343" t="n">
        <v>-0.00675783631622025</v>
      </c>
      <c r="G994" s="343" t="n">
        <v>-0.00675541946735618</v>
      </c>
      <c r="H994" s="343" t="n">
        <v>-0.00676292557495083</v>
      </c>
      <c r="I994" s="343" t="n">
        <v>-0.0067818449028867</v>
      </c>
      <c r="J994" s="343" t="n">
        <v>-0.00680938146530534</v>
      </c>
      <c r="K994" s="343" t="n">
        <v>-0.00686086877316965</v>
      </c>
      <c r="L994" s="343" t="n">
        <v>-0.00695462526074861</v>
      </c>
      <c r="M994" s="343" t="n">
        <v>-0.0071360520949605</v>
      </c>
      <c r="N994" s="343" t="n">
        <v>-0.00749947414426319</v>
      </c>
      <c r="O994" s="343" t="n">
        <v>-0.00788275533284525</v>
      </c>
      <c r="P994" s="343" t="n">
        <v>-0.00827005148638485</v>
      </c>
      <c r="Q994" s="343" t="n">
        <v>-0.00870572823520766</v>
      </c>
      <c r="R994" s="343" t="n">
        <v>-0.00895444252019492</v>
      </c>
      <c r="S994" s="343" t="n">
        <v>-0.00913711187492003</v>
      </c>
      <c r="T994" s="343" t="n">
        <v>-0.00933146249914728</v>
      </c>
      <c r="U994" s="343" t="n">
        <v>-0.00957990809487947</v>
      </c>
      <c r="V994" s="343" t="n">
        <v>-0.00982451102317915</v>
      </c>
      <c r="W994" s="343" t="n">
        <v>-0.0102380109366195</v>
      </c>
      <c r="X994" s="343" t="n">
        <v>-0.0104896409920687</v>
      </c>
      <c r="Y994" s="343" t="n">
        <v>-0.0106430819801796</v>
      </c>
      <c r="Z994" s="343" t="n">
        <v>-0.0107629931715719</v>
      </c>
      <c r="AA994" s="343" t="n">
        <v>-0.0108716979560949</v>
      </c>
      <c r="AB994" s="343" t="n">
        <v>-0.0109888545964692</v>
      </c>
    </row>
    <row r="995" customFormat="false" ht="15" hidden="false" customHeight="false" outlineLevel="0" collapsed="false">
      <c r="A995" s="62" t="s">
        <v>365</v>
      </c>
      <c r="B995" s="62" t="s">
        <v>538</v>
      </c>
      <c r="C995" s="62" t="s">
        <v>539</v>
      </c>
      <c r="D995" s="62" t="s">
        <v>424</v>
      </c>
      <c r="E995" s="343" t="n">
        <v>-0.310633929947665</v>
      </c>
      <c r="F995" s="343" t="n">
        <v>-0.31439539066972</v>
      </c>
      <c r="G995" s="343" t="n">
        <v>-0.314282951405545</v>
      </c>
      <c r="H995" s="343" t="n">
        <v>-0.314632158684206</v>
      </c>
      <c r="I995" s="343" t="n">
        <v>-0.31551234417839</v>
      </c>
      <c r="J995" s="343" t="n">
        <v>-0.316793430001457</v>
      </c>
      <c r="K995" s="343" t="n">
        <v>-0.319188778381186</v>
      </c>
      <c r="L995" s="343" t="n">
        <v>-0.32355061938486</v>
      </c>
      <c r="M995" s="343" t="n">
        <v>-0.331991155342073</v>
      </c>
      <c r="N995" s="343" t="n">
        <v>-0.348898670088215</v>
      </c>
      <c r="O995" s="343" t="n">
        <v>-0.366730093251185</v>
      </c>
      <c r="P995" s="343" t="n">
        <v>-0.384748304968551</v>
      </c>
      <c r="Q995" s="343" t="n">
        <v>-0.4050173312134</v>
      </c>
      <c r="R995" s="343" t="n">
        <v>-0.416588286935726</v>
      </c>
      <c r="S995" s="343" t="n">
        <v>-0.425086628779896</v>
      </c>
      <c r="T995" s="343" t="n">
        <v>-0.434128419313379</v>
      </c>
      <c r="U995" s="343" t="n">
        <v>-0.44568687478276</v>
      </c>
      <c r="V995" s="343" t="n">
        <v>-0.457066557510078</v>
      </c>
      <c r="W995" s="343" t="n">
        <v>-0.476303848966212</v>
      </c>
      <c r="X995" s="343" t="n">
        <v>-0.48801045532442</v>
      </c>
      <c r="Y995" s="343" t="n">
        <v>-0.4951490033958</v>
      </c>
      <c r="Z995" s="343" t="n">
        <v>-0.500727641897738</v>
      </c>
      <c r="AA995" s="343" t="n">
        <v>-0.505784923784804</v>
      </c>
      <c r="AB995" s="343" t="n">
        <v>-0.511235412076689</v>
      </c>
    </row>
    <row r="996" customFormat="false" ht="15" hidden="false" customHeight="false" outlineLevel="0" collapsed="false">
      <c r="A996" s="62" t="s">
        <v>365</v>
      </c>
      <c r="B996" s="62" t="s">
        <v>553</v>
      </c>
      <c r="C996" s="62" t="s">
        <v>554</v>
      </c>
      <c r="D996" s="62" t="s">
        <v>424</v>
      </c>
      <c r="E996" s="343" t="n">
        <v>-0.996399029851988</v>
      </c>
      <c r="F996" s="343" t="n">
        <v>-1.00846440794804</v>
      </c>
      <c r="G996" s="343" t="n">
        <v>-1.0081037442763</v>
      </c>
      <c r="H996" s="343" t="n">
        <v>-1.00922387237607</v>
      </c>
      <c r="I996" s="343" t="n">
        <v>-1.01204718267138</v>
      </c>
      <c r="J996" s="343" t="n">
        <v>-1.01615643329792</v>
      </c>
      <c r="K996" s="343" t="n">
        <v>-1.02383982706666</v>
      </c>
      <c r="L996" s="343" t="n">
        <v>-1.03783100357839</v>
      </c>
      <c r="M996" s="343" t="n">
        <v>-1.06490512854798</v>
      </c>
      <c r="N996" s="343" t="n">
        <v>-1.11913819733445</v>
      </c>
      <c r="O996" s="343" t="n">
        <v>-1.17633482341923</v>
      </c>
      <c r="P996" s="343" t="n">
        <v>-1.23413059826545</v>
      </c>
      <c r="Q996" s="343" t="n">
        <v>-1.29914615561237</v>
      </c>
      <c r="R996" s="343" t="n">
        <v>-1.33626151212906</v>
      </c>
      <c r="S996" s="343" t="n">
        <v>-1.36352105705484</v>
      </c>
      <c r="T996" s="343" t="n">
        <v>-1.39252378485475</v>
      </c>
      <c r="U996" s="343" t="n">
        <v>-1.42959904517232</v>
      </c>
      <c r="V996" s="343" t="n">
        <v>-1.46610086849675</v>
      </c>
      <c r="W996" s="343" t="n">
        <v>-1.52780700133002</v>
      </c>
      <c r="X996" s="343" t="n">
        <v>-1.56535747503437</v>
      </c>
      <c r="Y996" s="343" t="n">
        <v>-1.58825530327249</v>
      </c>
      <c r="Z996" s="343" t="n">
        <v>-1.60614951718583</v>
      </c>
      <c r="AA996" s="343" t="n">
        <v>-1.62237141144835</v>
      </c>
      <c r="AB996" s="343" t="n">
        <v>-1.63985456677258</v>
      </c>
    </row>
    <row r="997" customFormat="false" ht="15" hidden="false" customHeight="false" outlineLevel="0" collapsed="false">
      <c r="A997" s="62" t="s">
        <v>365</v>
      </c>
      <c r="B997" s="62" t="s">
        <v>557</v>
      </c>
      <c r="C997" s="62" t="s">
        <v>558</v>
      </c>
      <c r="D997" s="62" t="s">
        <v>424</v>
      </c>
      <c r="E997" s="343" t="n">
        <v>-1.28398415537854</v>
      </c>
      <c r="F997" s="343" t="n">
        <v>-1.29953189663465</v>
      </c>
      <c r="G997" s="343" t="n">
        <v>-1.29906713660774</v>
      </c>
      <c r="H997" s="343" t="n">
        <v>-1.30051056106823</v>
      </c>
      <c r="I997" s="343" t="n">
        <v>-1.30414874775478</v>
      </c>
      <c r="J997" s="343" t="n">
        <v>-1.30944402859797</v>
      </c>
      <c r="K997" s="343" t="n">
        <v>-1.31934503769476</v>
      </c>
      <c r="L997" s="343" t="n">
        <v>-1.33737440988196</v>
      </c>
      <c r="M997" s="343" t="n">
        <v>-1.37226278937672</v>
      </c>
      <c r="N997" s="343" t="n">
        <v>-1.442148848007</v>
      </c>
      <c r="O997" s="343" t="n">
        <v>-1.51585381904143</v>
      </c>
      <c r="P997" s="343" t="n">
        <v>-1.59033086782116</v>
      </c>
      <c r="Q997" s="343" t="n">
        <v>-1.67411150488075</v>
      </c>
      <c r="R997" s="343" t="n">
        <v>-1.72193926089103</v>
      </c>
      <c r="S997" s="343" t="n">
        <v>-1.75706657707553</v>
      </c>
      <c r="T997" s="343" t="n">
        <v>-1.79444020133866</v>
      </c>
      <c r="U997" s="343" t="n">
        <v>-1.84221628840627</v>
      </c>
      <c r="V997" s="343" t="n">
        <v>-1.88925343054195</v>
      </c>
      <c r="W997" s="343" t="n">
        <v>-1.96876946224601</v>
      </c>
      <c r="X997" s="343" t="n">
        <v>-2.01715792090448</v>
      </c>
      <c r="Y997" s="343" t="n">
        <v>-2.04666462230572</v>
      </c>
      <c r="Z997" s="343" t="n">
        <v>-2.06972354393183</v>
      </c>
      <c r="AA997" s="343" t="n">
        <v>-2.0906274735617</v>
      </c>
      <c r="AB997" s="343" t="n">
        <v>-2.11315669503804</v>
      </c>
    </row>
    <row r="998" customFormat="false" ht="15" hidden="false" customHeight="false" outlineLevel="0" collapsed="false">
      <c r="A998" s="62" t="s">
        <v>365</v>
      </c>
      <c r="B998" s="62" t="s">
        <v>574</v>
      </c>
      <c r="C998" s="62" t="s">
        <v>575</v>
      </c>
      <c r="D998" s="62" t="s">
        <v>424</v>
      </c>
      <c r="E998" s="343" t="n">
        <v>-1.26311970940195</v>
      </c>
      <c r="F998" s="343" t="n">
        <v>-1.27841480345355</v>
      </c>
      <c r="G998" s="343" t="n">
        <v>-1.27795759566974</v>
      </c>
      <c r="H998" s="343" t="n">
        <v>-1.27937756481611</v>
      </c>
      <c r="I998" s="343" t="n">
        <v>-1.28295663180928</v>
      </c>
      <c r="J998" s="343" t="n">
        <v>-1.28816586556177</v>
      </c>
      <c r="K998" s="343" t="n">
        <v>-1.29790598554746</v>
      </c>
      <c r="L998" s="343" t="n">
        <v>-1.31564238460067</v>
      </c>
      <c r="M998" s="343" t="n">
        <v>-1.34996383598645</v>
      </c>
      <c r="N998" s="343" t="n">
        <v>-1.41871426230483</v>
      </c>
      <c r="O998" s="343" t="n">
        <v>-1.49122154458281</v>
      </c>
      <c r="P998" s="343" t="n">
        <v>-1.56448835852106</v>
      </c>
      <c r="Q998" s="343" t="n">
        <v>-1.64690757957836</v>
      </c>
      <c r="R998" s="343" t="n">
        <v>-1.69395814559975</v>
      </c>
      <c r="S998" s="343" t="n">
        <v>-1.72851465100924</v>
      </c>
      <c r="T998" s="343" t="n">
        <v>-1.76528096250989</v>
      </c>
      <c r="U998" s="343" t="n">
        <v>-1.81228069919699</v>
      </c>
      <c r="V998" s="343" t="n">
        <v>-1.85855349863663</v>
      </c>
      <c r="W998" s="343" t="n">
        <v>-1.93677741319048</v>
      </c>
      <c r="X998" s="343" t="n">
        <v>-1.98437957057153</v>
      </c>
      <c r="Y998" s="343" t="n">
        <v>-2.01340679488985</v>
      </c>
      <c r="Z998" s="343" t="n">
        <v>-2.03609101436521</v>
      </c>
      <c r="AA998" s="343" t="n">
        <v>-2.05665525996656</v>
      </c>
      <c r="AB998" s="343" t="n">
        <v>-2.07881838679724</v>
      </c>
    </row>
    <row r="999" customFormat="false" ht="15" hidden="false" customHeight="false" outlineLevel="0" collapsed="false">
      <c r="A999" s="62" t="s">
        <v>365</v>
      </c>
      <c r="B999" s="62" t="s">
        <v>576</v>
      </c>
      <c r="C999" s="62" t="s">
        <v>577</v>
      </c>
      <c r="D999" s="62" t="s">
        <v>424</v>
      </c>
      <c r="E999" s="343" t="n">
        <v>-0.844233648534018</v>
      </c>
      <c r="F999" s="343" t="n">
        <v>-0.854456458739369</v>
      </c>
      <c r="G999" s="343" t="n">
        <v>-0.854150873930109</v>
      </c>
      <c r="H999" s="343" t="n">
        <v>-0.855099941325962</v>
      </c>
      <c r="I999" s="343" t="n">
        <v>-0.857492088929628</v>
      </c>
      <c r="J999" s="343" t="n">
        <v>-0.860973794095173</v>
      </c>
      <c r="K999" s="343" t="n">
        <v>-0.867483816044383</v>
      </c>
      <c r="L999" s="343" t="n">
        <v>-0.879338325773818</v>
      </c>
      <c r="M999" s="343" t="n">
        <v>-0.902277817502686</v>
      </c>
      <c r="N999" s="343" t="n">
        <v>-0.94822866667162</v>
      </c>
      <c r="O999" s="343" t="n">
        <v>-0.99669049258344</v>
      </c>
      <c r="P999" s="343" t="n">
        <v>-1.04565996807111</v>
      </c>
      <c r="Q999" s="343" t="n">
        <v>-1.10074665477595</v>
      </c>
      <c r="R999" s="343" t="n">
        <v>-1.13219392831793</v>
      </c>
      <c r="S999" s="343" t="n">
        <v>-1.15529052353791</v>
      </c>
      <c r="T999" s="343" t="n">
        <v>-1.17986409092847</v>
      </c>
      <c r="U999" s="343" t="n">
        <v>-1.21127739157459</v>
      </c>
      <c r="V999" s="343" t="n">
        <v>-1.24220482783264</v>
      </c>
      <c r="W999" s="343" t="n">
        <v>-1.29448748979639</v>
      </c>
      <c r="X999" s="343" t="n">
        <v>-1.3263034314722</v>
      </c>
      <c r="Y999" s="343" t="n">
        <v>-1.34570441089692</v>
      </c>
      <c r="Z999" s="343" t="n">
        <v>-1.36086590448243</v>
      </c>
      <c r="AA999" s="343" t="n">
        <v>-1.37461046722193</v>
      </c>
      <c r="AB999" s="343" t="n">
        <v>-1.38942367715597</v>
      </c>
    </row>
    <row r="1000" customFormat="false" ht="15" hidden="false" customHeight="false" outlineLevel="0" collapsed="false">
      <c r="A1000" s="62" t="s">
        <v>365</v>
      </c>
      <c r="B1000" s="62" t="s">
        <v>578</v>
      </c>
      <c r="C1000" s="62" t="s">
        <v>579</v>
      </c>
      <c r="D1000" s="62" t="s">
        <v>424</v>
      </c>
      <c r="E1000" s="343" t="n">
        <v>-0.575308086284422</v>
      </c>
      <c r="F1000" s="343" t="n">
        <v>-0.582274481648906</v>
      </c>
      <c r="G1000" s="343" t="n">
        <v>-0.582066239046733</v>
      </c>
      <c r="H1000" s="343" t="n">
        <v>-0.582712986719266</v>
      </c>
      <c r="I1000" s="343" t="n">
        <v>-0.584343130059755</v>
      </c>
      <c r="J1000" s="343" t="n">
        <v>-0.586715758939539</v>
      </c>
      <c r="K1000" s="343" t="n">
        <v>-0.591152052465357</v>
      </c>
      <c r="L1000" s="343" t="n">
        <v>-0.59923037926283</v>
      </c>
      <c r="M1000" s="343" t="n">
        <v>-0.614862633568009</v>
      </c>
      <c r="N1000" s="343" t="n">
        <v>-0.646176115498549</v>
      </c>
      <c r="O1000" s="343" t="n">
        <v>-0.679200717599627</v>
      </c>
      <c r="P1000" s="343" t="n">
        <v>-0.712571260550721</v>
      </c>
      <c r="Q1000" s="343" t="n">
        <v>-0.750110413796914</v>
      </c>
      <c r="R1000" s="343" t="n">
        <v>-0.771540347076303</v>
      </c>
      <c r="S1000" s="343" t="n">
        <v>-0.787279660498324</v>
      </c>
      <c r="T1000" s="343" t="n">
        <v>-0.804025465469723</v>
      </c>
      <c r="U1000" s="343" t="n">
        <v>-0.82543224771535</v>
      </c>
      <c r="V1000" s="343" t="n">
        <v>-0.84650793475791</v>
      </c>
      <c r="W1000" s="343" t="n">
        <v>-0.88213626851652</v>
      </c>
      <c r="X1000" s="343" t="n">
        <v>-0.90381743290819</v>
      </c>
      <c r="Y1000" s="343" t="n">
        <v>-0.917038346768073</v>
      </c>
      <c r="Z1000" s="343" t="n">
        <v>-0.927370237560438</v>
      </c>
      <c r="AA1000" s="343" t="n">
        <v>-0.936736552324376</v>
      </c>
      <c r="AB1000" s="343" t="n">
        <v>-0.946831103132294</v>
      </c>
    </row>
    <row r="1001" customFormat="false" ht="15" hidden="false" customHeight="false" outlineLevel="0" collapsed="false">
      <c r="A1001" s="62" t="s">
        <v>365</v>
      </c>
      <c r="B1001" s="62" t="s">
        <v>590</v>
      </c>
      <c r="C1001" s="62" t="s">
        <v>591</v>
      </c>
      <c r="D1001" s="62" t="s">
        <v>424</v>
      </c>
      <c r="E1001" s="343" t="n">
        <v>-0.822129934004787</v>
      </c>
      <c r="F1001" s="343" t="n">
        <v>-0.832085090724805</v>
      </c>
      <c r="G1001" s="343" t="n">
        <v>-0.831787506733092</v>
      </c>
      <c r="H1001" s="343" t="n">
        <v>-0.832711725658592</v>
      </c>
      <c r="I1001" s="343" t="n">
        <v>-0.835041242084461</v>
      </c>
      <c r="J1001" s="343" t="n">
        <v>-0.838431789290136</v>
      </c>
      <c r="K1001" s="343" t="n">
        <v>-0.844771365928389</v>
      </c>
      <c r="L1001" s="343" t="n">
        <v>-0.856315501036535</v>
      </c>
      <c r="M1001" s="343" t="n">
        <v>-0.878654391287955</v>
      </c>
      <c r="N1001" s="343" t="n">
        <v>-0.923402155914867</v>
      </c>
      <c r="O1001" s="343" t="n">
        <v>-0.970595154923874</v>
      </c>
      <c r="P1001" s="343" t="n">
        <v>-1.01828251223406</v>
      </c>
      <c r="Q1001" s="343" t="n">
        <v>-1.071926920016</v>
      </c>
      <c r="R1001" s="343" t="n">
        <v>-1.10255084144651</v>
      </c>
      <c r="S1001" s="343" t="n">
        <v>-1.12504272190746</v>
      </c>
      <c r="T1001" s="343" t="n">
        <v>-1.14897290447261</v>
      </c>
      <c r="U1001" s="343" t="n">
        <v>-1.17956374248519</v>
      </c>
      <c r="V1001" s="343" t="n">
        <v>-1.20968143700485</v>
      </c>
      <c r="W1001" s="343" t="n">
        <v>-1.26059523498541</v>
      </c>
      <c r="X1001" s="343" t="n">
        <v>-1.29157817208541</v>
      </c>
      <c r="Y1001" s="343" t="n">
        <v>-1.31047119531633</v>
      </c>
      <c r="Z1001" s="343" t="n">
        <v>-1.32523573087176</v>
      </c>
      <c r="AA1001" s="343" t="n">
        <v>-1.33862043364636</v>
      </c>
      <c r="AB1001" s="343" t="n">
        <v>-1.3530458043084</v>
      </c>
    </row>
    <row r="1002" customFormat="false" ht="15" hidden="false" customHeight="false" outlineLevel="0" collapsed="false">
      <c r="A1002" s="62" t="s">
        <v>365</v>
      </c>
      <c r="B1002" s="62" t="s">
        <v>1201</v>
      </c>
      <c r="C1002" s="62" t="s">
        <v>1202</v>
      </c>
      <c r="D1002" s="62" t="s">
        <v>424</v>
      </c>
      <c r="E1002" s="343" t="n">
        <v>-0.416817548021998</v>
      </c>
      <c r="F1002" s="343" t="n">
        <v>-0.421864784283059</v>
      </c>
      <c r="G1002" s="343" t="n">
        <v>-0.421713910042107</v>
      </c>
      <c r="H1002" s="343" t="n">
        <v>-0.42218248641967</v>
      </c>
      <c r="I1002" s="343" t="n">
        <v>-0.423363544649697</v>
      </c>
      <c r="J1002" s="343" t="n">
        <v>-0.425082542479928</v>
      </c>
      <c r="K1002" s="343" t="n">
        <v>-0.428296689879941</v>
      </c>
      <c r="L1002" s="343" t="n">
        <v>-0.43414953368332</v>
      </c>
      <c r="M1002" s="343" t="n">
        <v>-0.445475287770356</v>
      </c>
      <c r="N1002" s="343" t="n">
        <v>-0.468162277697117</v>
      </c>
      <c r="O1002" s="343" t="n">
        <v>-0.492088994529963</v>
      </c>
      <c r="P1002" s="343" t="n">
        <v>-0.516266349621337</v>
      </c>
      <c r="Q1002" s="343" t="n">
        <v>-0.543463912429736</v>
      </c>
      <c r="R1002" s="343" t="n">
        <v>-0.558990153858879</v>
      </c>
      <c r="S1002" s="343" t="n">
        <v>-0.570393473548832</v>
      </c>
      <c r="T1002" s="343" t="n">
        <v>-0.582526008331912</v>
      </c>
      <c r="U1002" s="343" t="n">
        <v>-0.598035476561865</v>
      </c>
      <c r="V1002" s="343" t="n">
        <v>-0.613305062380994</v>
      </c>
      <c r="W1002" s="343" t="n">
        <v>-0.639118213753998</v>
      </c>
      <c r="X1002" s="343" t="n">
        <v>-0.654826475110732</v>
      </c>
      <c r="Y1002" s="343" t="n">
        <v>-0.664405184378103</v>
      </c>
      <c r="Z1002" s="343" t="n">
        <v>-0.671890762087114</v>
      </c>
      <c r="AA1002" s="343" t="n">
        <v>-0.678676768484349</v>
      </c>
      <c r="AB1002" s="343" t="n">
        <v>-0.685990390553029</v>
      </c>
    </row>
    <row r="1003" customFormat="false" ht="15" hidden="false" customHeight="false" outlineLevel="0" collapsed="false">
      <c r="A1003" s="62" t="s">
        <v>365</v>
      </c>
      <c r="B1003" s="62" t="s">
        <v>1204</v>
      </c>
      <c r="C1003" s="62" t="s">
        <v>1205</v>
      </c>
      <c r="D1003" s="62" t="s">
        <v>424</v>
      </c>
      <c r="E1003" s="343" t="n">
        <v>-0.205568886731328</v>
      </c>
      <c r="F1003" s="343" t="n">
        <v>-0.208058116717397</v>
      </c>
      <c r="G1003" s="343" t="n">
        <v>-0.207983707542697</v>
      </c>
      <c r="H1003" s="343" t="n">
        <v>-0.208214803197718</v>
      </c>
      <c r="I1003" s="343" t="n">
        <v>-0.208797285453236</v>
      </c>
      <c r="J1003" s="343" t="n">
        <v>-0.209645072385267</v>
      </c>
      <c r="K1003" s="343" t="n">
        <v>-0.211230247256014</v>
      </c>
      <c r="L1003" s="343" t="n">
        <v>-0.214116792197758</v>
      </c>
      <c r="M1003" s="343" t="n">
        <v>-0.219702503908106</v>
      </c>
      <c r="N1003" s="343" t="n">
        <v>-0.230891426458658</v>
      </c>
      <c r="O1003" s="343" t="n">
        <v>-0.242691765877679</v>
      </c>
      <c r="P1003" s="343" t="n">
        <v>-0.254615716761771</v>
      </c>
      <c r="Q1003" s="343" t="n">
        <v>-0.268029194037043</v>
      </c>
      <c r="R1003" s="343" t="n">
        <v>-0.275686530396458</v>
      </c>
      <c r="S1003" s="343" t="n">
        <v>-0.281310496433467</v>
      </c>
      <c r="T1003" s="343" t="n">
        <v>-0.287294101683348</v>
      </c>
      <c r="U1003" s="343" t="n">
        <v>-0.294943165723372</v>
      </c>
      <c r="V1003" s="343" t="n">
        <v>-0.302473922939767</v>
      </c>
      <c r="W1003" s="343" t="n">
        <v>-0.315204626855562</v>
      </c>
      <c r="X1003" s="343" t="n">
        <v>-0.322951733029264</v>
      </c>
      <c r="Y1003" s="343" t="n">
        <v>-0.327675825404359</v>
      </c>
      <c r="Z1003" s="343" t="n">
        <v>-0.331367613054578</v>
      </c>
      <c r="AA1003" s="343" t="n">
        <v>-0.334714381411744</v>
      </c>
      <c r="AB1003" s="343" t="n">
        <v>-0.338321362820676</v>
      </c>
    </row>
    <row r="1004" customFormat="false" ht="15" hidden="false" customHeight="false" outlineLevel="0" collapsed="false">
      <c r="A1004" s="62" t="s">
        <v>365</v>
      </c>
      <c r="B1004" s="62" t="s">
        <v>597</v>
      </c>
      <c r="C1004" s="62" t="s">
        <v>598</v>
      </c>
      <c r="D1004" s="62" t="s">
        <v>427</v>
      </c>
      <c r="E1004" s="343" t="n">
        <v>-0.911205474799771</v>
      </c>
      <c r="F1004" s="343" t="n">
        <v>-0.922239245655896</v>
      </c>
      <c r="G1004" s="343" t="n">
        <v>-0.921909419248601</v>
      </c>
      <c r="H1004" s="343" t="n">
        <v>-0.922933774779273</v>
      </c>
      <c r="I1004" s="343" t="n">
        <v>-0.925515687969744</v>
      </c>
      <c r="J1004" s="343" t="n">
        <v>-0.929273591737253</v>
      </c>
      <c r="K1004" s="343" t="n">
        <v>-0.936300044250118</v>
      </c>
      <c r="L1004" s="343" t="n">
        <v>-0.949094954978072</v>
      </c>
      <c r="M1004" s="343" t="n">
        <v>-0.973854203189471</v>
      </c>
      <c r="N1004" s="343" t="n">
        <v>-1.02345026632571</v>
      </c>
      <c r="O1004" s="343" t="n">
        <v>-1.07575649833426</v>
      </c>
      <c r="P1004" s="343" t="n">
        <v>-1.12861065102045</v>
      </c>
      <c r="Q1004" s="343" t="n">
        <v>-1.18806728438397</v>
      </c>
      <c r="R1004" s="343" t="n">
        <v>-1.22200922435371</v>
      </c>
      <c r="S1004" s="343" t="n">
        <v>-1.24693803884745</v>
      </c>
      <c r="T1004" s="343" t="n">
        <v>-1.27346099156382</v>
      </c>
      <c r="U1004" s="343" t="n">
        <v>-1.30736626361734</v>
      </c>
      <c r="V1004" s="343" t="n">
        <v>-1.34074712836822</v>
      </c>
      <c r="W1004" s="343" t="n">
        <v>-1.39717729779015</v>
      </c>
      <c r="X1004" s="343" t="n">
        <v>-1.43151715180006</v>
      </c>
      <c r="Y1004" s="343" t="n">
        <v>-1.45245718267775</v>
      </c>
      <c r="Z1004" s="343" t="n">
        <v>-1.46882141547663</v>
      </c>
      <c r="AA1004" s="343" t="n">
        <v>-1.48365631436831</v>
      </c>
      <c r="AB1004" s="343" t="n">
        <v>-1.4996446346807</v>
      </c>
    </row>
    <row r="1005" customFormat="false" ht="15" hidden="false" customHeight="false" outlineLevel="0" collapsed="false">
      <c r="A1005" s="62" t="s">
        <v>365</v>
      </c>
      <c r="B1005" s="62" t="s">
        <v>599</v>
      </c>
      <c r="C1005" s="62" t="s">
        <v>600</v>
      </c>
      <c r="D1005" s="62" t="s">
        <v>427</v>
      </c>
      <c r="E1005" s="343" t="n">
        <v>-0.814685699557005</v>
      </c>
      <c r="F1005" s="343" t="n">
        <v>-0.824550714174755</v>
      </c>
      <c r="G1005" s="343" t="n">
        <v>-0.82425582475103</v>
      </c>
      <c r="H1005" s="343" t="n">
        <v>-0.825171675045151</v>
      </c>
      <c r="I1005" s="343" t="n">
        <v>-0.827480098130775</v>
      </c>
      <c r="J1005" s="343" t="n">
        <v>-0.830839944558798</v>
      </c>
      <c r="K1005" s="343" t="n">
        <v>-0.837122117503495</v>
      </c>
      <c r="L1005" s="343" t="n">
        <v>-0.84856172260405</v>
      </c>
      <c r="M1005" s="343" t="n">
        <v>-0.870698338337227</v>
      </c>
      <c r="N1005" s="343" t="n">
        <v>-0.915040920234355</v>
      </c>
      <c r="O1005" s="343" t="n">
        <v>-0.961806595368648</v>
      </c>
      <c r="P1005" s="343" t="n">
        <v>-1.00906215248117</v>
      </c>
      <c r="Q1005" s="343" t="n">
        <v>-1.06222082007555</v>
      </c>
      <c r="R1005" s="343" t="n">
        <v>-1.09256744756333</v>
      </c>
      <c r="S1005" s="343" t="n">
        <v>-1.11485566820799</v>
      </c>
      <c r="T1005" s="343" t="n">
        <v>-1.1385691673974</v>
      </c>
      <c r="U1005" s="343" t="n">
        <v>-1.16888301103148</v>
      </c>
      <c r="V1005" s="343" t="n">
        <v>-1.19872799539942</v>
      </c>
      <c r="W1005" s="343" t="n">
        <v>-1.24918077835898</v>
      </c>
      <c r="X1005" s="343" t="n">
        <v>-1.27988317069578</v>
      </c>
      <c r="Y1005" s="343" t="n">
        <v>-1.29860512109679</v>
      </c>
      <c r="Z1005" s="343" t="n">
        <v>-1.3132359665144</v>
      </c>
      <c r="AA1005" s="343" t="n">
        <v>-1.32649947328172</v>
      </c>
      <c r="AB1005" s="343" t="n">
        <v>-1.3407942248813</v>
      </c>
    </row>
    <row r="1006" customFormat="false" ht="15" hidden="false" customHeight="false" outlineLevel="0" collapsed="false">
      <c r="A1006" s="62" t="s">
        <v>365</v>
      </c>
      <c r="B1006" s="62" t="s">
        <v>601</v>
      </c>
      <c r="C1006" s="62" t="s">
        <v>602</v>
      </c>
      <c r="D1006" s="62" t="s">
        <v>424</v>
      </c>
      <c r="E1006" s="343" t="n">
        <v>-0.101043425625208</v>
      </c>
      <c r="F1006" s="343" t="n">
        <v>-0.10226695866545</v>
      </c>
      <c r="G1006" s="343" t="n">
        <v>-0.10223038426925</v>
      </c>
      <c r="H1006" s="343" t="n">
        <v>-0.10234397488601</v>
      </c>
      <c r="I1006" s="343" t="n">
        <v>-0.102630282816161</v>
      </c>
      <c r="J1006" s="343" t="n">
        <v>-0.103046996148488</v>
      </c>
      <c r="K1006" s="343" t="n">
        <v>-0.103826158315011</v>
      </c>
      <c r="L1006" s="343" t="n">
        <v>-0.10524498386674</v>
      </c>
      <c r="M1006" s="343" t="n">
        <v>-0.107990532839363</v>
      </c>
      <c r="N1006" s="343" t="n">
        <v>-0.113490232144738</v>
      </c>
      <c r="O1006" s="343" t="n">
        <v>-0.119290461631783</v>
      </c>
      <c r="P1006" s="343" t="n">
        <v>-0.12515144995289</v>
      </c>
      <c r="Q1006" s="343" t="n">
        <v>-0.131744586273227</v>
      </c>
      <c r="R1006" s="343" t="n">
        <v>-0.135508402428591</v>
      </c>
      <c r="S1006" s="343" t="n">
        <v>-0.138272754578447</v>
      </c>
      <c r="T1006" s="343" t="n">
        <v>-0.141213880454306</v>
      </c>
      <c r="U1006" s="343" t="n">
        <v>-0.144973630510455</v>
      </c>
      <c r="V1006" s="343" t="n">
        <v>-0.148675229126839</v>
      </c>
      <c r="W1006" s="343" t="n">
        <v>-0.154932761357159</v>
      </c>
      <c r="X1006" s="343" t="n">
        <v>-0.158740702135162</v>
      </c>
      <c r="Y1006" s="343" t="n">
        <v>-0.161062738724159</v>
      </c>
      <c r="Z1006" s="343" t="n">
        <v>-0.162877365814817</v>
      </c>
      <c r="AA1006" s="343" t="n">
        <v>-0.16452240531938</v>
      </c>
      <c r="AB1006" s="343" t="n">
        <v>-0.166295347536075</v>
      </c>
    </row>
    <row r="1007" customFormat="false" ht="15" hidden="false" customHeight="false" outlineLevel="0" collapsed="false">
      <c r="A1007" s="62" t="s">
        <v>365</v>
      </c>
      <c r="B1007" s="62" t="s">
        <v>605</v>
      </c>
      <c r="C1007" s="62" t="s">
        <v>606</v>
      </c>
      <c r="D1007" s="62" t="s">
        <v>424</v>
      </c>
      <c r="E1007" s="343" t="n">
        <v>-0.534057174582835</v>
      </c>
      <c r="F1007" s="343" t="n">
        <v>-0.540524063392641</v>
      </c>
      <c r="G1007" s="343" t="n">
        <v>-0.540330752263533</v>
      </c>
      <c r="H1007" s="343" t="n">
        <v>-0.54093112664188</v>
      </c>
      <c r="I1007" s="343" t="n">
        <v>-0.542444384959192</v>
      </c>
      <c r="J1007" s="343" t="n">
        <v>-0.544646890896583</v>
      </c>
      <c r="K1007" s="343" t="n">
        <v>-0.548765091983101</v>
      </c>
      <c r="L1007" s="343" t="n">
        <v>-0.556264184187208</v>
      </c>
      <c r="M1007" s="343" t="n">
        <v>-0.57077556993967</v>
      </c>
      <c r="N1007" s="343" t="n">
        <v>-0.599843803265191</v>
      </c>
      <c r="O1007" s="343" t="n">
        <v>-0.630500465513295</v>
      </c>
      <c r="P1007" s="343" t="n">
        <v>-0.661478263857582</v>
      </c>
      <c r="Q1007" s="343" t="n">
        <v>-0.696325773560379</v>
      </c>
      <c r="R1007" s="343" t="n">
        <v>-0.716219131382976</v>
      </c>
      <c r="S1007" s="343" t="n">
        <v>-0.730829899867607</v>
      </c>
      <c r="T1007" s="343" t="n">
        <v>-0.746374992144859</v>
      </c>
      <c r="U1007" s="343" t="n">
        <v>-0.76624685891601</v>
      </c>
      <c r="V1007" s="343" t="n">
        <v>-0.785811370770927</v>
      </c>
      <c r="W1007" s="343" t="n">
        <v>-0.818885071133989</v>
      </c>
      <c r="X1007" s="343" t="n">
        <v>-0.839011646220849</v>
      </c>
      <c r="Y1007" s="343" t="n">
        <v>-0.851284590178604</v>
      </c>
      <c r="Z1007" s="343" t="n">
        <v>-0.860875660661039</v>
      </c>
      <c r="AA1007" s="343" t="n">
        <v>-0.869570389134939</v>
      </c>
      <c r="AB1007" s="343" t="n">
        <v>-0.878941137455161</v>
      </c>
    </row>
    <row r="1008" customFormat="false" ht="15" hidden="false" customHeight="false" outlineLevel="0" collapsed="false">
      <c r="A1008" s="62" t="s">
        <v>365</v>
      </c>
      <c r="B1008" s="62" t="s">
        <v>607</v>
      </c>
      <c r="C1008" s="62" t="s">
        <v>608</v>
      </c>
      <c r="D1008" s="62" t="s">
        <v>424</v>
      </c>
      <c r="E1008" s="343" t="n">
        <v>-0.403383694643639</v>
      </c>
      <c r="F1008" s="343" t="n">
        <v>-0.40826826061354</v>
      </c>
      <c r="G1008" s="343" t="n">
        <v>-0.408122248985598</v>
      </c>
      <c r="H1008" s="343" t="n">
        <v>-0.408575723344586</v>
      </c>
      <c r="I1008" s="343" t="n">
        <v>-0.409718716567109</v>
      </c>
      <c r="J1008" s="343" t="n">
        <v>-0.411382311823915</v>
      </c>
      <c r="K1008" s="343" t="n">
        <v>-0.414492868611889</v>
      </c>
      <c r="L1008" s="343" t="n">
        <v>-0.42015707773356</v>
      </c>
      <c r="M1008" s="343" t="n">
        <v>-0.43111780755392</v>
      </c>
      <c r="N1008" s="343" t="n">
        <v>-0.453073605385438</v>
      </c>
      <c r="O1008" s="343" t="n">
        <v>-0.476229174248906</v>
      </c>
      <c r="P1008" s="343" t="n">
        <v>-0.499627303405779</v>
      </c>
      <c r="Q1008" s="343" t="n">
        <v>-0.525948300261639</v>
      </c>
      <c r="R1008" s="343" t="n">
        <v>-0.540974137492672</v>
      </c>
      <c r="S1008" s="343" t="n">
        <v>-0.552009933009355</v>
      </c>
      <c r="T1008" s="343" t="n">
        <v>-0.563751441324962</v>
      </c>
      <c r="U1008" s="343" t="n">
        <v>-0.578761045949925</v>
      </c>
      <c r="V1008" s="343" t="n">
        <v>-0.593538499472763</v>
      </c>
      <c r="W1008" s="343" t="n">
        <v>-0.618519703888582</v>
      </c>
      <c r="X1008" s="343" t="n">
        <v>-0.633721694621881</v>
      </c>
      <c r="Y1008" s="343" t="n">
        <v>-0.642991686138614</v>
      </c>
      <c r="Z1008" s="343" t="n">
        <v>-0.650236006842319</v>
      </c>
      <c r="AA1008" s="343" t="n">
        <v>-0.656803303121907</v>
      </c>
      <c r="AB1008" s="343" t="n">
        <v>-0.66388121024288</v>
      </c>
    </row>
    <row r="1009" customFormat="false" ht="15" hidden="false" customHeight="false" outlineLevel="0" collapsed="false">
      <c r="A1009" s="62" t="s">
        <v>365</v>
      </c>
      <c r="B1009" s="62" t="s">
        <v>609</v>
      </c>
      <c r="C1009" s="62" t="s">
        <v>610</v>
      </c>
      <c r="D1009" s="62" t="s">
        <v>427</v>
      </c>
      <c r="E1009" s="343" t="n">
        <v>-1.06457672132216</v>
      </c>
      <c r="F1009" s="343" t="n">
        <v>-1.07746766186925</v>
      </c>
      <c r="G1009" s="343" t="n">
        <v>-1.07708232011595</v>
      </c>
      <c r="H1009" s="343" t="n">
        <v>-1.07827909195553</v>
      </c>
      <c r="I1009" s="343" t="n">
        <v>-1.08129558467321</v>
      </c>
      <c r="J1009" s="343" t="n">
        <v>-1.08568600701208</v>
      </c>
      <c r="K1009" s="343" t="n">
        <v>-1.09389512996573</v>
      </c>
      <c r="L1009" s="343" t="n">
        <v>-1.10884363992214</v>
      </c>
      <c r="M1009" s="343" t="n">
        <v>-1.13777028710793</v>
      </c>
      <c r="N1009" s="343" t="n">
        <v>-1.19571420397878</v>
      </c>
      <c r="O1009" s="343" t="n">
        <v>-1.25682445684311</v>
      </c>
      <c r="P1009" s="343" t="n">
        <v>-1.31857485467439</v>
      </c>
      <c r="Q1009" s="343" t="n">
        <v>-1.38803904201468</v>
      </c>
      <c r="R1009" s="343" t="n">
        <v>-1.42769398282398</v>
      </c>
      <c r="S1009" s="343" t="n">
        <v>-1.45681873715673</v>
      </c>
      <c r="T1009" s="343" t="n">
        <v>-1.48780595005597</v>
      </c>
      <c r="U1009" s="343" t="n">
        <v>-1.52741805112045</v>
      </c>
      <c r="V1009" s="343" t="n">
        <v>-1.56641747829048</v>
      </c>
      <c r="W1009" s="343" t="n">
        <v>-1.63234579677436</v>
      </c>
      <c r="X1009" s="343" t="n">
        <v>-1.67246562726658</v>
      </c>
      <c r="Y1009" s="343" t="n">
        <v>-1.69693021844021</v>
      </c>
      <c r="Z1009" s="343" t="n">
        <v>-1.71604882755943</v>
      </c>
      <c r="AA1009" s="343" t="n">
        <v>-1.73338069008662</v>
      </c>
      <c r="AB1009" s="343" t="n">
        <v>-1.75206011430907</v>
      </c>
    </row>
    <row r="1010" customFormat="false" ht="15" hidden="false" customHeight="false" outlineLevel="0" collapsed="false">
      <c r="A1010" s="62" t="s">
        <v>365</v>
      </c>
      <c r="B1010" s="62" t="s">
        <v>611</v>
      </c>
      <c r="C1010" s="62" t="s">
        <v>612</v>
      </c>
      <c r="D1010" s="62" t="s">
        <v>424</v>
      </c>
      <c r="E1010" s="343" t="n">
        <v>-0.882058402961762</v>
      </c>
      <c r="F1010" s="343" t="n">
        <v>-0.892739232444418</v>
      </c>
      <c r="G1010" s="343" t="n">
        <v>-0.892419956318321</v>
      </c>
      <c r="H1010" s="343" t="n">
        <v>-0.893411545403811</v>
      </c>
      <c r="I1010" s="343" t="n">
        <v>-0.895910869967102</v>
      </c>
      <c r="J1010" s="343" t="n">
        <v>-0.899548568255056</v>
      </c>
      <c r="K1010" s="343" t="n">
        <v>-0.90635026299174</v>
      </c>
      <c r="L1010" s="343" t="n">
        <v>-0.918735898103533</v>
      </c>
      <c r="M1010" s="343" t="n">
        <v>-0.942703162941005</v>
      </c>
      <c r="N1010" s="343" t="n">
        <v>-0.990712778173788</v>
      </c>
      <c r="O1010" s="343" t="n">
        <v>-1.04134587108902</v>
      </c>
      <c r="P1010" s="343" t="n">
        <v>-1.09250935813735</v>
      </c>
      <c r="Q1010" s="343" t="n">
        <v>-1.15006412983319</v>
      </c>
      <c r="R1010" s="343" t="n">
        <v>-1.18292035621804</v>
      </c>
      <c r="S1010" s="343" t="n">
        <v>-1.20705176335748</v>
      </c>
      <c r="T1010" s="343" t="n">
        <v>-1.23272631642135</v>
      </c>
      <c r="U1010" s="343" t="n">
        <v>-1.26554704780039</v>
      </c>
      <c r="V1010" s="343" t="n">
        <v>-1.29786014629018</v>
      </c>
      <c r="W1010" s="343" t="n">
        <v>-1.3524852626835</v>
      </c>
      <c r="X1010" s="343" t="n">
        <v>-1.38572667488263</v>
      </c>
      <c r="Y1010" s="343" t="n">
        <v>-1.40599688912602</v>
      </c>
      <c r="Z1010" s="343" t="n">
        <v>-1.42183767306276</v>
      </c>
      <c r="AA1010" s="343" t="n">
        <v>-1.43619804247052</v>
      </c>
      <c r="AB1010" s="343" t="n">
        <v>-1.45167493837468</v>
      </c>
    </row>
    <row r="1011" customFormat="false" ht="15" hidden="false" customHeight="false" outlineLevel="0" collapsed="false">
      <c r="A1011" s="62" t="s">
        <v>365</v>
      </c>
      <c r="B1011" s="62" t="s">
        <v>621</v>
      </c>
      <c r="C1011" s="62" t="s">
        <v>622</v>
      </c>
      <c r="D1011" s="62" t="s">
        <v>427</v>
      </c>
      <c r="E1011" s="343" t="n">
        <v>-0.321872037346655</v>
      </c>
      <c r="F1011" s="343" t="n">
        <v>-0.325769580110934</v>
      </c>
      <c r="G1011" s="343" t="n">
        <v>-0.325653073021565</v>
      </c>
      <c r="H1011" s="343" t="n">
        <v>-0.326014913913376</v>
      </c>
      <c r="I1011" s="343" t="n">
        <v>-0.326926942738764</v>
      </c>
      <c r="J1011" s="343" t="n">
        <v>-0.328254375656204</v>
      </c>
      <c r="K1011" s="343" t="n">
        <v>-0.330736382896264</v>
      </c>
      <c r="L1011" s="343" t="n">
        <v>-0.335256026486619</v>
      </c>
      <c r="M1011" s="343" t="n">
        <v>-0.344001923965698</v>
      </c>
      <c r="N1011" s="343" t="n">
        <v>-0.361521118403751</v>
      </c>
      <c r="O1011" s="343" t="n">
        <v>-0.379997646396757</v>
      </c>
      <c r="P1011" s="343" t="n">
        <v>-0.39866772057632</v>
      </c>
      <c r="Q1011" s="343" t="n">
        <v>-0.419670039201209</v>
      </c>
      <c r="R1011" s="343" t="n">
        <v>-0.43165960870194</v>
      </c>
      <c r="S1011" s="343" t="n">
        <v>-0.440465403368068</v>
      </c>
      <c r="T1011" s="343" t="n">
        <v>-0.449834307598086</v>
      </c>
      <c r="U1011" s="343" t="n">
        <v>-0.461810924612</v>
      </c>
      <c r="V1011" s="343" t="n">
        <v>-0.473602301247571</v>
      </c>
      <c r="W1011" s="343" t="n">
        <v>-0.493535559005538</v>
      </c>
      <c r="X1011" s="343" t="n">
        <v>-0.505665686707837</v>
      </c>
      <c r="Y1011" s="343" t="n">
        <v>-0.513062493012348</v>
      </c>
      <c r="Z1011" s="343" t="n">
        <v>-0.518842955373757</v>
      </c>
      <c r="AA1011" s="343" t="n">
        <v>-0.524083199492295</v>
      </c>
      <c r="AB1011" s="343" t="n">
        <v>-0.529730875428206</v>
      </c>
    </row>
    <row r="1012" customFormat="false" ht="15" hidden="false" customHeight="false" outlineLevel="0" collapsed="false">
      <c r="A1012" s="62" t="s">
        <v>365</v>
      </c>
      <c r="B1012" s="62" t="s">
        <v>619</v>
      </c>
      <c r="C1012" s="62" t="s">
        <v>620</v>
      </c>
      <c r="D1012" s="62" t="s">
        <v>427</v>
      </c>
      <c r="E1012" s="343" t="n">
        <v>-0.599234674151772</v>
      </c>
      <c r="F1012" s="343" t="n">
        <v>-0.606490796142356</v>
      </c>
      <c r="G1012" s="343" t="n">
        <v>-0.606273892902453</v>
      </c>
      <c r="H1012" s="343" t="n">
        <v>-0.606947538276206</v>
      </c>
      <c r="I1012" s="343" t="n">
        <v>-0.608645477931058</v>
      </c>
      <c r="J1012" s="343" t="n">
        <v>-0.611116782485183</v>
      </c>
      <c r="K1012" s="343" t="n">
        <v>-0.615737577792536</v>
      </c>
      <c r="L1012" s="343" t="n">
        <v>-0.624151875525494</v>
      </c>
      <c r="M1012" s="343" t="n">
        <v>-0.640434262368551</v>
      </c>
      <c r="N1012" s="343" t="n">
        <v>-0.67305004613476</v>
      </c>
      <c r="O1012" s="343" t="n">
        <v>-0.707448114145312</v>
      </c>
      <c r="P1012" s="343" t="n">
        <v>-0.742206510399941</v>
      </c>
      <c r="Q1012" s="343" t="n">
        <v>-0.781306886006855</v>
      </c>
      <c r="R1012" s="343" t="n">
        <v>-0.803628072501391</v>
      </c>
      <c r="S1012" s="343" t="n">
        <v>-0.820021970961484</v>
      </c>
      <c r="T1012" s="343" t="n">
        <v>-0.837464220122718</v>
      </c>
      <c r="U1012" s="343" t="n">
        <v>-0.859761292751129</v>
      </c>
      <c r="V1012" s="343" t="n">
        <v>-0.881713500200599</v>
      </c>
      <c r="W1012" s="343" t="n">
        <v>-0.918823586916565</v>
      </c>
      <c r="X1012" s="343" t="n">
        <v>-0.941406453017721</v>
      </c>
      <c r="Y1012" s="343" t="n">
        <v>-0.955177213759121</v>
      </c>
      <c r="Z1012" s="343" t="n">
        <v>-0.965938799351147</v>
      </c>
      <c r="AA1012" s="343" t="n">
        <v>-0.975694651405687</v>
      </c>
      <c r="AB1012" s="343" t="n">
        <v>-0.986209026239453</v>
      </c>
    </row>
    <row r="1013" customFormat="false" ht="15" hidden="false" customHeight="false" outlineLevel="0" collapsed="false">
      <c r="A1013" s="62" t="s">
        <v>365</v>
      </c>
      <c r="B1013" s="62" t="s">
        <v>1179</v>
      </c>
      <c r="C1013" s="62" t="s">
        <v>1180</v>
      </c>
      <c r="D1013" s="62" t="s">
        <v>424</v>
      </c>
      <c r="E1013" s="343" t="n">
        <v>-0.208189696038244</v>
      </c>
      <c r="F1013" s="343" t="n">
        <v>-0.210710661357506</v>
      </c>
      <c r="G1013" s="343" t="n">
        <v>-0.21063530353605</v>
      </c>
      <c r="H1013" s="343" t="n">
        <v>-0.210869345442583</v>
      </c>
      <c r="I1013" s="343" t="n">
        <v>-0.211459253797161</v>
      </c>
      <c r="J1013" s="343" t="n">
        <v>-0.212317849212504</v>
      </c>
      <c r="K1013" s="343" t="n">
        <v>-0.213923233566897</v>
      </c>
      <c r="L1013" s="343" t="n">
        <v>-0.216846579232565</v>
      </c>
      <c r="M1013" s="343" t="n">
        <v>-0.222503503495887</v>
      </c>
      <c r="N1013" s="343" t="n">
        <v>-0.233835074249779</v>
      </c>
      <c r="O1013" s="343" t="n">
        <v>-0.245785856860209</v>
      </c>
      <c r="P1013" s="343" t="n">
        <v>-0.257861826865235</v>
      </c>
      <c r="Q1013" s="343" t="n">
        <v>-0.271446313317237</v>
      </c>
      <c r="R1013" s="343" t="n">
        <v>-0.279201273488873</v>
      </c>
      <c r="S1013" s="343" t="n">
        <v>-0.28489693978542</v>
      </c>
      <c r="T1013" s="343" t="n">
        <v>-0.290956830355405</v>
      </c>
      <c r="U1013" s="343" t="n">
        <v>-0.298703412743386</v>
      </c>
      <c r="V1013" s="343" t="n">
        <v>-0.306330180007385</v>
      </c>
      <c r="W1013" s="343" t="n">
        <v>-0.319223188383921</v>
      </c>
      <c r="X1013" s="343" t="n">
        <v>-0.32706906285026</v>
      </c>
      <c r="Y1013" s="343" t="n">
        <v>-0.33185338294493</v>
      </c>
      <c r="Z1013" s="343" t="n">
        <v>-0.335592237403686</v>
      </c>
      <c r="AA1013" s="343" t="n">
        <v>-0.338981673899001</v>
      </c>
      <c r="AB1013" s="343" t="n">
        <v>-0.342634640916927</v>
      </c>
    </row>
    <row r="1014" customFormat="false" ht="15" hidden="false" customHeight="false" outlineLevel="0" collapsed="false">
      <c r="A1014" s="62" t="s">
        <v>365</v>
      </c>
      <c r="B1014" s="62" t="s">
        <v>1182</v>
      </c>
      <c r="C1014" s="62" t="s">
        <v>1183</v>
      </c>
      <c r="D1014" s="62" t="s">
        <v>424</v>
      </c>
      <c r="E1014" s="343" t="n">
        <v>-0.626556070003433</v>
      </c>
      <c r="F1014" s="343" t="n">
        <v>-0.634143026289502</v>
      </c>
      <c r="G1014" s="343" t="n">
        <v>-0.633916233603052</v>
      </c>
      <c r="H1014" s="343" t="n">
        <v>-0.63462059304045</v>
      </c>
      <c r="I1014" s="343" t="n">
        <v>-0.636395948244573</v>
      </c>
      <c r="J1014" s="343" t="n">
        <v>-0.638979929005377</v>
      </c>
      <c r="K1014" s="343" t="n">
        <v>-0.643811404006658</v>
      </c>
      <c r="L1014" s="343" t="n">
        <v>-0.652609341687524</v>
      </c>
      <c r="M1014" s="343" t="n">
        <v>-0.669634104690603</v>
      </c>
      <c r="N1014" s="343" t="n">
        <v>-0.703736966521095</v>
      </c>
      <c r="O1014" s="343" t="n">
        <v>-0.739703373736949</v>
      </c>
      <c r="P1014" s="343" t="n">
        <v>-0.776046537936767</v>
      </c>
      <c r="Q1014" s="343" t="n">
        <v>-0.81692964889927</v>
      </c>
      <c r="R1014" s="343" t="n">
        <v>-0.840268543477804</v>
      </c>
      <c r="S1014" s="343" t="n">
        <v>-0.857409902338138</v>
      </c>
      <c r="T1014" s="343" t="n">
        <v>-0.875647410209246</v>
      </c>
      <c r="U1014" s="343" t="n">
        <v>-0.898961091478465</v>
      </c>
      <c r="V1014" s="343" t="n">
        <v>-0.921914183849011</v>
      </c>
      <c r="W1014" s="343" t="n">
        <v>-0.960716261053831</v>
      </c>
      <c r="X1014" s="343" t="n">
        <v>-0.984328766210985</v>
      </c>
      <c r="Y1014" s="343" t="n">
        <v>-0.998727388492485</v>
      </c>
      <c r="Z1014" s="343" t="n">
        <v>-1.00997963584464</v>
      </c>
      <c r="AA1014" s="343" t="n">
        <v>-1.02018029442883</v>
      </c>
      <c r="AB1014" s="343" t="n">
        <v>-1.03117405974074</v>
      </c>
    </row>
    <row r="1015" customFormat="false" ht="15" hidden="false" customHeight="false" outlineLevel="0" collapsed="false">
      <c r="A1015" s="62" t="s">
        <v>365</v>
      </c>
      <c r="B1015" s="62" t="s">
        <v>1184</v>
      </c>
      <c r="C1015" s="62" t="s">
        <v>1185</v>
      </c>
      <c r="D1015" s="62" t="s">
        <v>424</v>
      </c>
      <c r="E1015" s="343" t="n">
        <v>-0.122965168584901</v>
      </c>
      <c r="F1015" s="343" t="n">
        <v>-0.124454151619983</v>
      </c>
      <c r="G1015" s="343" t="n">
        <v>-0.124409642273959</v>
      </c>
      <c r="H1015" s="343" t="n">
        <v>-0.12454787679296</v>
      </c>
      <c r="I1015" s="343" t="n">
        <v>-0.124896300281973</v>
      </c>
      <c r="J1015" s="343" t="n">
        <v>-0.125403421104968</v>
      </c>
      <c r="K1015" s="343" t="n">
        <v>-0.126351625370299</v>
      </c>
      <c r="L1015" s="343" t="n">
        <v>-0.128078270345778</v>
      </c>
      <c r="M1015" s="343" t="n">
        <v>-0.131419476269742</v>
      </c>
      <c r="N1015" s="343" t="n">
        <v>-0.138112355574528</v>
      </c>
      <c r="O1015" s="343" t="n">
        <v>-0.145170966189643</v>
      </c>
      <c r="P1015" s="343" t="n">
        <v>-0.15230351749142</v>
      </c>
      <c r="Q1015" s="343" t="n">
        <v>-0.16032705899466</v>
      </c>
      <c r="R1015" s="343" t="n">
        <v>-0.164907448913185</v>
      </c>
      <c r="S1015" s="343" t="n">
        <v>-0.168271537432867</v>
      </c>
      <c r="T1015" s="343" t="n">
        <v>-0.171850751388813</v>
      </c>
      <c r="U1015" s="343" t="n">
        <v>-0.176426193052938</v>
      </c>
      <c r="V1015" s="343" t="n">
        <v>-0.180930867108484</v>
      </c>
      <c r="W1015" s="343" t="n">
        <v>-0.188545993979586</v>
      </c>
      <c r="X1015" s="343" t="n">
        <v>-0.19318008151998</v>
      </c>
      <c r="Y1015" s="343" t="n">
        <v>-0.196005892490457</v>
      </c>
      <c r="Z1015" s="343" t="n">
        <v>-0.198214209605013</v>
      </c>
      <c r="AA1015" s="343" t="n">
        <v>-0.200216146482704</v>
      </c>
      <c r="AB1015" s="343" t="n">
        <v>-0.202373735036519</v>
      </c>
    </row>
    <row r="1016" customFormat="false" ht="15" hidden="false" customHeight="false" outlineLevel="0" collapsed="false">
      <c r="A1016" s="62" t="s">
        <v>365</v>
      </c>
      <c r="B1016" s="62" t="s">
        <v>625</v>
      </c>
      <c r="C1016" s="62" t="s">
        <v>626</v>
      </c>
      <c r="D1016" s="62" t="s">
        <v>424</v>
      </c>
      <c r="E1016" s="343" t="n">
        <v>-0.516300983113865</v>
      </c>
      <c r="F1016" s="343" t="n">
        <v>-0.522552862517599</v>
      </c>
      <c r="G1016" s="343" t="n">
        <v>-0.522365978545705</v>
      </c>
      <c r="H1016" s="343" t="n">
        <v>-0.522946391835759</v>
      </c>
      <c r="I1016" s="343" t="n">
        <v>-0.524409337741399</v>
      </c>
      <c r="J1016" s="343" t="n">
        <v>-0.526538615344827</v>
      </c>
      <c r="K1016" s="343" t="n">
        <v>-0.530519895572529</v>
      </c>
      <c r="L1016" s="343" t="n">
        <v>-0.537769659945542</v>
      </c>
      <c r="M1016" s="343" t="n">
        <v>-0.551798574988567</v>
      </c>
      <c r="N1016" s="343" t="n">
        <v>-0.579900355392646</v>
      </c>
      <c r="O1016" s="343" t="n">
        <v>-0.609537753055264</v>
      </c>
      <c r="P1016" s="343" t="n">
        <v>-0.639485609766208</v>
      </c>
      <c r="Q1016" s="343" t="n">
        <v>-0.6731745186975</v>
      </c>
      <c r="R1016" s="343" t="n">
        <v>-0.692406467428954</v>
      </c>
      <c r="S1016" s="343" t="n">
        <v>-0.706531460953396</v>
      </c>
      <c r="T1016" s="343" t="n">
        <v>-0.721559714120504</v>
      </c>
      <c r="U1016" s="343" t="n">
        <v>-0.740770886329298</v>
      </c>
      <c r="V1016" s="343" t="n">
        <v>-0.759684922476695</v>
      </c>
      <c r="W1016" s="343" t="n">
        <v>-0.791658997211298</v>
      </c>
      <c r="X1016" s="343" t="n">
        <v>-0.811116409261193</v>
      </c>
      <c r="Y1016" s="343" t="n">
        <v>-0.82298130562934</v>
      </c>
      <c r="Z1016" s="343" t="n">
        <v>-0.832253494741046</v>
      </c>
      <c r="AA1016" s="343" t="n">
        <v>-0.840659143185876</v>
      </c>
      <c r="AB1016" s="343" t="n">
        <v>-0.849718335348255</v>
      </c>
    </row>
    <row r="1017" customFormat="false" ht="15" hidden="false" customHeight="false" outlineLevel="0" collapsed="false">
      <c r="A1017" s="62" t="s">
        <v>365</v>
      </c>
      <c r="B1017" s="62" t="s">
        <v>629</v>
      </c>
      <c r="C1017" s="62" t="s">
        <v>630</v>
      </c>
      <c r="D1017" s="62" t="s">
        <v>427</v>
      </c>
      <c r="E1017" s="343" t="n">
        <v>-0.482239253846954</v>
      </c>
      <c r="F1017" s="343" t="n">
        <v>-0.488078680377996</v>
      </c>
      <c r="G1017" s="343" t="n">
        <v>-0.487904125631617</v>
      </c>
      <c r="H1017" s="343" t="n">
        <v>-0.488446247535454</v>
      </c>
      <c r="I1017" s="343" t="n">
        <v>-0.489812679064791</v>
      </c>
      <c r="J1017" s="343" t="n">
        <v>-0.491801482643117</v>
      </c>
      <c r="K1017" s="343" t="n">
        <v>-0.495520107377828</v>
      </c>
      <c r="L1017" s="343" t="n">
        <v>-0.502291585790908</v>
      </c>
      <c r="M1017" s="343" t="n">
        <v>-0.515394976533704</v>
      </c>
      <c r="N1017" s="343" t="n">
        <v>-0.541642808819636</v>
      </c>
      <c r="O1017" s="343" t="n">
        <v>-0.569324949668154</v>
      </c>
      <c r="P1017" s="343" t="n">
        <v>-0.597297067767754</v>
      </c>
      <c r="Q1017" s="343" t="n">
        <v>-0.628763431066081</v>
      </c>
      <c r="R1017" s="343" t="n">
        <v>-0.646726597725855</v>
      </c>
      <c r="S1017" s="343" t="n">
        <v>-0.659919728400793</v>
      </c>
      <c r="T1017" s="343" t="n">
        <v>-0.673956528312</v>
      </c>
      <c r="U1017" s="343" t="n">
        <v>-0.691900289130776</v>
      </c>
      <c r="V1017" s="343" t="n">
        <v>-0.709566516733027</v>
      </c>
      <c r="W1017" s="343" t="n">
        <v>-0.739431177941818</v>
      </c>
      <c r="X1017" s="343" t="n">
        <v>-0.757604933513895</v>
      </c>
      <c r="Y1017" s="343" t="n">
        <v>-0.768687071566466</v>
      </c>
      <c r="Z1017" s="343" t="n">
        <v>-0.777347550056725</v>
      </c>
      <c r="AA1017" s="343" t="n">
        <v>-0.785198655839417</v>
      </c>
      <c r="AB1017" s="343" t="n">
        <v>-0.793660189347437</v>
      </c>
    </row>
    <row r="1018" customFormat="false" ht="15" hidden="false" customHeight="false" outlineLevel="0" collapsed="false">
      <c r="A1018" s="62" t="s">
        <v>365</v>
      </c>
      <c r="B1018" s="62" t="s">
        <v>639</v>
      </c>
      <c r="C1018" s="62" t="s">
        <v>1555</v>
      </c>
      <c r="D1018" s="62" t="s">
        <v>424</v>
      </c>
      <c r="E1018" s="343" t="n">
        <v>-0.00880439243692336</v>
      </c>
      <c r="F1018" s="343" t="n">
        <v>-0.00891100466804254</v>
      </c>
      <c r="G1018" s="343" t="n">
        <v>-0.00890781776760549</v>
      </c>
      <c r="H1018" s="343" t="n">
        <v>-0.00891771545625683</v>
      </c>
      <c r="I1018" s="343" t="n">
        <v>-0.00894266282279012</v>
      </c>
      <c r="J1018" s="343" t="n">
        <v>-0.00897897302989968</v>
      </c>
      <c r="K1018" s="343" t="n">
        <v>-0.00904686512128144</v>
      </c>
      <c r="L1018" s="343" t="n">
        <v>-0.0091704941142581</v>
      </c>
      <c r="M1018" s="343" t="n">
        <v>-0.00940972680515502</v>
      </c>
      <c r="N1018" s="343" t="n">
        <v>-0.00988894166421173</v>
      </c>
      <c r="O1018" s="343" t="n">
        <v>-0.0103943431419643</v>
      </c>
      <c r="P1018" s="343" t="n">
        <v>-0.0109050388248151</v>
      </c>
      <c r="Q1018" s="343" t="n">
        <v>-0.0114795300318897</v>
      </c>
      <c r="R1018" s="343" t="n">
        <v>-0.0118074891671547</v>
      </c>
      <c r="S1018" s="343" t="n">
        <v>-0.0120483602679769</v>
      </c>
      <c r="T1018" s="343" t="n">
        <v>-0.0123046345011318</v>
      </c>
      <c r="U1018" s="343" t="n">
        <v>-0.0126322393379063</v>
      </c>
      <c r="V1018" s="343" t="n">
        <v>-0.012954777164202</v>
      </c>
      <c r="W1018" s="343" t="n">
        <v>-0.0135000255967599</v>
      </c>
      <c r="X1018" s="343" t="n">
        <v>-0.013831829519466</v>
      </c>
      <c r="Y1018" s="343" t="n">
        <v>-0.0140341595696986</v>
      </c>
      <c r="Z1018" s="343" t="n">
        <v>-0.0141922766261421</v>
      </c>
      <c r="AA1018" s="343" t="n">
        <v>-0.0143356167126722</v>
      </c>
      <c r="AB1018" s="343" t="n">
        <v>-0.0144901015685367</v>
      </c>
    </row>
    <row r="1019" customFormat="false" ht="15" hidden="false" customHeight="false" outlineLevel="0" collapsed="false">
      <c r="A1019" s="62" t="s">
        <v>365</v>
      </c>
      <c r="B1019" s="62" t="s">
        <v>653</v>
      </c>
      <c r="C1019" s="62" t="s">
        <v>654</v>
      </c>
      <c r="D1019" s="62" t="s">
        <v>424</v>
      </c>
      <c r="E1019" s="343" t="n">
        <v>-0.41560752785809</v>
      </c>
      <c r="F1019" s="343" t="n">
        <v>-0.420640112006549</v>
      </c>
      <c r="G1019" s="343" t="n">
        <v>-0.420489675753093</v>
      </c>
      <c r="H1019" s="343" t="n">
        <v>-0.420956891854756</v>
      </c>
      <c r="I1019" s="343" t="n">
        <v>-0.422134521476079</v>
      </c>
      <c r="J1019" s="343" t="n">
        <v>-0.423848529060467</v>
      </c>
      <c r="K1019" s="343" t="n">
        <v>-0.427053345799662</v>
      </c>
      <c r="L1019" s="343" t="n">
        <v>-0.43288919881402</v>
      </c>
      <c r="M1019" s="343" t="n">
        <v>-0.44418207426895</v>
      </c>
      <c r="N1019" s="343" t="n">
        <v>-0.466803203928071</v>
      </c>
      <c r="O1019" s="343" t="n">
        <v>-0.490660461569572</v>
      </c>
      <c r="P1019" s="343" t="n">
        <v>-0.514767629867446</v>
      </c>
      <c r="Q1019" s="343" t="n">
        <v>-0.541886238227877</v>
      </c>
      <c r="R1019" s="343" t="n">
        <v>-0.557367407022031</v>
      </c>
      <c r="S1019" s="343" t="n">
        <v>-0.568737622907152</v>
      </c>
      <c r="T1019" s="343" t="n">
        <v>-0.580834936976046</v>
      </c>
      <c r="U1019" s="343" t="n">
        <v>-0.596299381263559</v>
      </c>
      <c r="V1019" s="343" t="n">
        <v>-0.61152463951821</v>
      </c>
      <c r="W1019" s="343" t="n">
        <v>-0.637262855385731</v>
      </c>
      <c r="X1019" s="343" t="n">
        <v>-0.65292551570414</v>
      </c>
      <c r="Y1019" s="343" t="n">
        <v>-0.662476418005579</v>
      </c>
      <c r="Z1019" s="343" t="n">
        <v>-0.669940265103657</v>
      </c>
      <c r="AA1019" s="343" t="n">
        <v>-0.676706571743498</v>
      </c>
      <c r="AB1019" s="343" t="n">
        <v>-0.683998962387983</v>
      </c>
    </row>
    <row r="1020" customFormat="false" ht="15" hidden="false" customHeight="false" outlineLevel="0" collapsed="false">
      <c r="A1020" s="62" t="s">
        <v>365</v>
      </c>
      <c r="B1020" s="62" t="s">
        <v>648</v>
      </c>
      <c r="C1020" s="62" t="s">
        <v>649</v>
      </c>
      <c r="D1020" s="62" t="s">
        <v>424</v>
      </c>
      <c r="E1020" s="343" t="n">
        <v>-0.852059054899803</v>
      </c>
      <c r="F1020" s="343" t="n">
        <v>-0.862376622811384</v>
      </c>
      <c r="G1020" s="343" t="n">
        <v>-0.862068205462441</v>
      </c>
      <c r="H1020" s="343" t="n">
        <v>-0.86302606999408</v>
      </c>
      <c r="I1020" s="343" t="n">
        <v>-0.865440390993841</v>
      </c>
      <c r="J1020" s="343" t="n">
        <v>-0.868954368928676</v>
      </c>
      <c r="K1020" s="343" t="n">
        <v>-0.875524733849635</v>
      </c>
      <c r="L1020" s="343" t="n">
        <v>-0.88748912590378</v>
      </c>
      <c r="M1020" s="343" t="n">
        <v>-0.910641249342975</v>
      </c>
      <c r="N1020" s="343" t="n">
        <v>-0.957018028073263</v>
      </c>
      <c r="O1020" s="343" t="n">
        <v>-1.00592905839863</v>
      </c>
      <c r="P1020" s="343" t="n">
        <v>-1.05535244382684</v>
      </c>
      <c r="Q1020" s="343" t="n">
        <v>-1.11094974238607</v>
      </c>
      <c r="R1020" s="343" t="n">
        <v>-1.14268850833064</v>
      </c>
      <c r="S1020" s="343" t="n">
        <v>-1.1659991914913</v>
      </c>
      <c r="T1020" s="343" t="n">
        <v>-1.19080053723566</v>
      </c>
      <c r="U1020" s="343" t="n">
        <v>-1.22250501538137</v>
      </c>
      <c r="V1020" s="343" t="n">
        <v>-1.25371912554419</v>
      </c>
      <c r="W1020" s="343" t="n">
        <v>-1.30648640817719</v>
      </c>
      <c r="X1020" s="343" t="n">
        <v>-1.3385972595299</v>
      </c>
      <c r="Y1020" s="343" t="n">
        <v>-1.35817807133652</v>
      </c>
      <c r="Z1020" s="343" t="n">
        <v>-1.37348010048186</v>
      </c>
      <c r="AA1020" s="343" t="n">
        <v>-1.38735206490565</v>
      </c>
      <c r="AB1020" s="343" t="n">
        <v>-1.4023025820739</v>
      </c>
    </row>
    <row r="1021" customFormat="false" ht="15" hidden="false" customHeight="false" outlineLevel="0" collapsed="false">
      <c r="A1021" s="62" t="s">
        <v>365</v>
      </c>
      <c r="B1021" s="62" t="s">
        <v>644</v>
      </c>
      <c r="C1021" s="62" t="s">
        <v>645</v>
      </c>
      <c r="D1021" s="62" t="s">
        <v>424</v>
      </c>
      <c r="E1021" s="343" t="n">
        <v>-0.595245943402525</v>
      </c>
      <c r="F1021" s="343" t="n">
        <v>-0.602453765923548</v>
      </c>
      <c r="G1021" s="343" t="n">
        <v>-0.602238306472965</v>
      </c>
      <c r="H1021" s="343" t="n">
        <v>-0.602907467810443</v>
      </c>
      <c r="I1021" s="343" t="n">
        <v>-0.604594105342096</v>
      </c>
      <c r="J1021" s="343" t="n">
        <v>-0.607048959966185</v>
      </c>
      <c r="K1021" s="343" t="n">
        <v>-0.611638997526826</v>
      </c>
      <c r="L1021" s="343" t="n">
        <v>-0.619997286538079</v>
      </c>
      <c r="M1021" s="343" t="n">
        <v>-0.636171291707188</v>
      </c>
      <c r="N1021" s="343" t="n">
        <v>-0.668569972583276</v>
      </c>
      <c r="O1021" s="343" t="n">
        <v>-0.702739074151285</v>
      </c>
      <c r="P1021" s="343" t="n">
        <v>-0.73726610548343</v>
      </c>
      <c r="Q1021" s="343" t="n">
        <v>-0.776106214324721</v>
      </c>
      <c r="R1021" s="343" t="n">
        <v>-0.798278822629825</v>
      </c>
      <c r="S1021" s="343" t="n">
        <v>-0.814563597152822</v>
      </c>
      <c r="T1021" s="343" t="n">
        <v>-0.831889744161483</v>
      </c>
      <c r="U1021" s="343" t="n">
        <v>-0.8540383991114</v>
      </c>
      <c r="V1021" s="343" t="n">
        <v>-0.875844484434356</v>
      </c>
      <c r="W1021" s="343" t="n">
        <v>-0.912707552494065</v>
      </c>
      <c r="X1021" s="343" t="n">
        <v>-0.935140098568179</v>
      </c>
      <c r="Y1021" s="343" t="n">
        <v>-0.948819195961012</v>
      </c>
      <c r="Z1021" s="343" t="n">
        <v>-0.959509148402933</v>
      </c>
      <c r="AA1021" s="343" t="n">
        <v>-0.969200061847019</v>
      </c>
      <c r="AB1021" s="343" t="n">
        <v>-0.979644449058211</v>
      </c>
    </row>
    <row r="1022" customFormat="false" ht="15" hidden="false" customHeight="false" outlineLevel="0" collapsed="false">
      <c r="A1022" s="62" t="s">
        <v>365</v>
      </c>
      <c r="B1022" s="62" t="s">
        <v>646</v>
      </c>
      <c r="C1022" s="62" t="s">
        <v>647</v>
      </c>
      <c r="D1022" s="62" t="s">
        <v>424</v>
      </c>
      <c r="E1022" s="343" t="n">
        <v>-0.482135065235685</v>
      </c>
      <c r="F1022" s="343" t="n">
        <v>-0.487973230148689</v>
      </c>
      <c r="G1022" s="343" t="n">
        <v>-0.48779871311516</v>
      </c>
      <c r="H1022" s="343" t="n">
        <v>-0.488340717892638</v>
      </c>
      <c r="I1022" s="343" t="n">
        <v>-0.489706854202118</v>
      </c>
      <c r="J1022" s="343" t="n">
        <v>-0.491695228096047</v>
      </c>
      <c r="K1022" s="343" t="n">
        <v>-0.495413049415557</v>
      </c>
      <c r="L1022" s="343" t="n">
        <v>-0.502183064839206</v>
      </c>
      <c r="M1022" s="343" t="n">
        <v>-0.515283624572138</v>
      </c>
      <c r="N1022" s="343" t="n">
        <v>-0.541525785969246</v>
      </c>
      <c r="O1022" s="343" t="n">
        <v>-0.569201946044136</v>
      </c>
      <c r="P1022" s="343" t="n">
        <v>-0.59716802072003</v>
      </c>
      <c r="Q1022" s="343" t="n">
        <v>-0.62862758565703</v>
      </c>
      <c r="R1022" s="343" t="n">
        <v>-0.646586871344084</v>
      </c>
      <c r="S1022" s="343" t="n">
        <v>-0.659777151620693</v>
      </c>
      <c r="T1022" s="343" t="n">
        <v>-0.673810918857398</v>
      </c>
      <c r="U1022" s="343" t="n">
        <v>-0.69175080289612</v>
      </c>
      <c r="V1022" s="343" t="n">
        <v>-0.709413213679839</v>
      </c>
      <c r="W1022" s="343" t="n">
        <v>-0.739271422577765</v>
      </c>
      <c r="X1022" s="343" t="n">
        <v>-0.75744125167903</v>
      </c>
      <c r="Y1022" s="343" t="n">
        <v>-0.76852099541682</v>
      </c>
      <c r="Z1022" s="343" t="n">
        <v>-0.777179602795967</v>
      </c>
      <c r="AA1022" s="343" t="n">
        <v>-0.785029012333897</v>
      </c>
      <c r="AB1022" s="343" t="n">
        <v>-0.793488717713206</v>
      </c>
    </row>
    <row r="1023" customFormat="false" ht="15" hidden="false" customHeight="false" outlineLevel="0" collapsed="false">
      <c r="A1023" s="62" t="s">
        <v>365</v>
      </c>
      <c r="B1023" s="62" t="s">
        <v>655</v>
      </c>
      <c r="C1023" s="62" t="s">
        <v>656</v>
      </c>
      <c r="D1023" s="62" t="s">
        <v>424</v>
      </c>
      <c r="E1023" s="343" t="n">
        <v>-0.327181959246414</v>
      </c>
      <c r="F1023" s="343" t="n">
        <v>-0.331143799760351</v>
      </c>
      <c r="G1023" s="343" t="n">
        <v>-0.331025370653926</v>
      </c>
      <c r="H1023" s="343" t="n">
        <v>-0.331393180833692</v>
      </c>
      <c r="I1023" s="343" t="n">
        <v>-0.332320255395495</v>
      </c>
      <c r="J1023" s="343" t="n">
        <v>-0.333669586969236</v>
      </c>
      <c r="K1023" s="343" t="n">
        <v>-0.33619253987425</v>
      </c>
      <c r="L1023" s="343" t="n">
        <v>-0.340786744009465</v>
      </c>
      <c r="M1023" s="343" t="n">
        <v>-0.349676922529358</v>
      </c>
      <c r="N1023" s="343" t="n">
        <v>-0.367485131058164</v>
      </c>
      <c r="O1023" s="343" t="n">
        <v>-0.386266466270307</v>
      </c>
      <c r="P1023" s="343" t="n">
        <v>-0.405244540599784</v>
      </c>
      <c r="Q1023" s="343" t="n">
        <v>-0.42659333440323</v>
      </c>
      <c r="R1023" s="343" t="n">
        <v>-0.438780695791027</v>
      </c>
      <c r="S1023" s="343" t="n">
        <v>-0.447731759621658</v>
      </c>
      <c r="T1023" s="343" t="n">
        <v>-0.457255222632731</v>
      </c>
      <c r="U1023" s="343" t="n">
        <v>-0.46942941785658</v>
      </c>
      <c r="V1023" s="343" t="n">
        <v>-0.481415316792198</v>
      </c>
      <c r="W1023" s="343" t="n">
        <v>-0.501677413435255</v>
      </c>
      <c r="X1023" s="343" t="n">
        <v>-0.51400765181279</v>
      </c>
      <c r="Y1023" s="343" t="n">
        <v>-0.52152648320562</v>
      </c>
      <c r="Z1023" s="343" t="n">
        <v>-0.527402305834845</v>
      </c>
      <c r="AA1023" s="343" t="n">
        <v>-0.532728998242691</v>
      </c>
      <c r="AB1023" s="343" t="n">
        <v>-0.538469843869211</v>
      </c>
    </row>
    <row r="1024" customFormat="false" ht="15" hidden="false" customHeight="false" outlineLevel="0" collapsed="false">
      <c r="A1024" s="62" t="s">
        <v>365</v>
      </c>
      <c r="B1024" s="62" t="s">
        <v>666</v>
      </c>
      <c r="C1024" s="62" t="s">
        <v>667</v>
      </c>
      <c r="D1024" s="62" t="s">
        <v>424</v>
      </c>
      <c r="E1024" s="343" t="n">
        <v>-0.192065559520361</v>
      </c>
      <c r="F1024" s="343" t="n">
        <v>-0.19439127795787</v>
      </c>
      <c r="G1024" s="343" t="n">
        <v>-0.194321756543421</v>
      </c>
      <c r="H1024" s="343" t="n">
        <v>-0.194537672079036</v>
      </c>
      <c r="I1024" s="343" t="n">
        <v>-0.195081892471994</v>
      </c>
      <c r="J1024" s="343" t="n">
        <v>-0.19587399031347</v>
      </c>
      <c r="K1024" s="343" t="n">
        <v>-0.19735503884824</v>
      </c>
      <c r="L1024" s="343" t="n">
        <v>-0.200051973574754</v>
      </c>
      <c r="M1024" s="343" t="n">
        <v>-0.205270773277501</v>
      </c>
      <c r="N1024" s="343" t="n">
        <v>-0.215724722336973</v>
      </c>
      <c r="O1024" s="343" t="n">
        <v>-0.226749925757015</v>
      </c>
      <c r="P1024" s="343" t="n">
        <v>-0.23789062090141</v>
      </c>
      <c r="Q1024" s="343" t="n">
        <v>-0.250422999020264</v>
      </c>
      <c r="R1024" s="343" t="n">
        <v>-0.257577343316678</v>
      </c>
      <c r="S1024" s="343" t="n">
        <v>-0.262831884511102</v>
      </c>
      <c r="T1024" s="343" t="n">
        <v>-0.268422441080927</v>
      </c>
      <c r="U1024" s="343" t="n">
        <v>-0.275569056446775</v>
      </c>
      <c r="V1024" s="343" t="n">
        <v>-0.282605136280536</v>
      </c>
      <c r="W1024" s="343" t="n">
        <v>-0.294499590784592</v>
      </c>
      <c r="X1024" s="343" t="n">
        <v>-0.301737808131463</v>
      </c>
      <c r="Y1024" s="343" t="n">
        <v>-0.306151586206908</v>
      </c>
      <c r="Z1024" s="343" t="n">
        <v>-0.309600869179367</v>
      </c>
      <c r="AA1024" s="343" t="n">
        <v>-0.31272779634877</v>
      </c>
      <c r="AB1024" s="343" t="n">
        <v>-0.316097843798565</v>
      </c>
    </row>
    <row r="1025" customFormat="false" ht="15" hidden="false" customHeight="false" outlineLevel="0" collapsed="false">
      <c r="A1025" s="62" t="s">
        <v>365</v>
      </c>
      <c r="B1025" s="62" t="s">
        <v>688</v>
      </c>
      <c r="C1025" s="62" t="s">
        <v>689</v>
      </c>
      <c r="D1025" s="62" t="s">
        <v>427</v>
      </c>
      <c r="E1025" s="343" t="n">
        <v>-0.404221858092245</v>
      </c>
      <c r="F1025" s="343" t="n">
        <v>-0.409116573368409</v>
      </c>
      <c r="G1025" s="343" t="n">
        <v>-0.40897025835287</v>
      </c>
      <c r="H1025" s="343" t="n">
        <v>-0.40942467495528</v>
      </c>
      <c r="I1025" s="343" t="n">
        <v>-0.410570043125411</v>
      </c>
      <c r="J1025" s="343" t="n">
        <v>-0.412237095053263</v>
      </c>
      <c r="K1025" s="343" t="n">
        <v>-0.415354115054895</v>
      </c>
      <c r="L1025" s="343" t="n">
        <v>-0.421030093450124</v>
      </c>
      <c r="M1025" s="343" t="n">
        <v>-0.43201359782292</v>
      </c>
      <c r="N1025" s="343" t="n">
        <v>-0.454015016108292</v>
      </c>
      <c r="O1025" s="343" t="n">
        <v>-0.47721869834796</v>
      </c>
      <c r="P1025" s="343" t="n">
        <v>-0.500665444880512</v>
      </c>
      <c r="Q1025" s="343" t="n">
        <v>-0.52704113233936</v>
      </c>
      <c r="R1025" s="343" t="n">
        <v>-0.542098190732078</v>
      </c>
      <c r="S1025" s="343" t="n">
        <v>-0.553156916775084</v>
      </c>
      <c r="T1025" s="343" t="n">
        <v>-0.564922821969475</v>
      </c>
      <c r="U1025" s="343" t="n">
        <v>-0.579963614027499</v>
      </c>
      <c r="V1025" s="343" t="n">
        <v>-0.594771772612467</v>
      </c>
      <c r="W1025" s="343" t="n">
        <v>-0.619804883768002</v>
      </c>
      <c r="X1025" s="343" t="n">
        <v>-0.635038461680327</v>
      </c>
      <c r="Y1025" s="343" t="n">
        <v>-0.644327714679766</v>
      </c>
      <c r="Z1025" s="343" t="n">
        <v>-0.651587087863044</v>
      </c>
      <c r="AA1025" s="343" t="n">
        <v>-0.65816802987936</v>
      </c>
      <c r="AB1025" s="343" t="n">
        <v>-0.66526064370048</v>
      </c>
    </row>
    <row r="1026" customFormat="false" ht="15" hidden="false" customHeight="false" outlineLevel="0" collapsed="false">
      <c r="A1026" s="62" t="s">
        <v>365</v>
      </c>
      <c r="B1026" s="62" t="s">
        <v>704</v>
      </c>
      <c r="C1026" s="62" t="s">
        <v>705</v>
      </c>
      <c r="D1026" s="62" t="s">
        <v>424</v>
      </c>
      <c r="E1026" s="343" t="n">
        <v>-0.504317917536707</v>
      </c>
      <c r="F1026" s="343" t="n">
        <v>-0.510424694212913</v>
      </c>
      <c r="G1026" s="343" t="n">
        <v>-0.510242147716567</v>
      </c>
      <c r="H1026" s="343" t="n">
        <v>-0.5108090899292</v>
      </c>
      <c r="I1026" s="343" t="n">
        <v>-0.512238081654436</v>
      </c>
      <c r="J1026" s="343" t="n">
        <v>-0.514317939880431</v>
      </c>
      <c r="K1026" s="343" t="n">
        <v>-0.518206816755031</v>
      </c>
      <c r="L1026" s="343" t="n">
        <v>-0.525288318032016</v>
      </c>
      <c r="M1026" s="343" t="n">
        <v>-0.53899162957159</v>
      </c>
      <c r="N1026" s="343" t="n">
        <v>-0.566441182905742</v>
      </c>
      <c r="O1026" s="343" t="n">
        <v>-0.595390712655374</v>
      </c>
      <c r="P1026" s="343" t="n">
        <v>-0.624643495867332</v>
      </c>
      <c r="Q1026" s="343" t="n">
        <v>-0.657550503508195</v>
      </c>
      <c r="R1026" s="343" t="n">
        <v>-0.676336089148424</v>
      </c>
      <c r="S1026" s="343" t="n">
        <v>-0.690133249240011</v>
      </c>
      <c r="T1026" s="343" t="n">
        <v>-0.704812704808235</v>
      </c>
      <c r="U1026" s="343" t="n">
        <v>-0.723577996137617</v>
      </c>
      <c r="V1026" s="343" t="n">
        <v>-0.742053047772306</v>
      </c>
      <c r="W1026" s="343" t="n">
        <v>-0.773285021587397</v>
      </c>
      <c r="X1026" s="343" t="n">
        <v>-0.792290837664823</v>
      </c>
      <c r="Y1026" s="343" t="n">
        <v>-0.803880356228364</v>
      </c>
      <c r="Z1026" s="343" t="n">
        <v>-0.812937342863601</v>
      </c>
      <c r="AA1026" s="343" t="n">
        <v>-0.821147900770495</v>
      </c>
      <c r="AB1026" s="343" t="n">
        <v>-0.829996833999987</v>
      </c>
    </row>
    <row r="1027" customFormat="false" ht="15" hidden="false" customHeight="false" outlineLevel="0" collapsed="false">
      <c r="A1027" s="62" t="s">
        <v>365</v>
      </c>
      <c r="B1027" s="62" t="s">
        <v>706</v>
      </c>
      <c r="C1027" s="62" t="s">
        <v>707</v>
      </c>
      <c r="D1027" s="62" t="s">
        <v>424</v>
      </c>
      <c r="E1027" s="343" t="n">
        <v>-0.364903264599696</v>
      </c>
      <c r="F1027" s="343" t="n">
        <v>-0.36932187172794</v>
      </c>
      <c r="G1027" s="343" t="n">
        <v>-0.36918978874984</v>
      </c>
      <c r="H1027" s="343" t="n">
        <v>-0.369600004324253</v>
      </c>
      <c r="I1027" s="343" t="n">
        <v>-0.370633962721312</v>
      </c>
      <c r="J1027" s="343" t="n">
        <v>-0.372138860782989</v>
      </c>
      <c r="K1027" s="343" t="n">
        <v>-0.374952688762965</v>
      </c>
      <c r="L1027" s="343" t="n">
        <v>-0.380076565675489</v>
      </c>
      <c r="M1027" s="343" t="n">
        <v>-0.389991706388794</v>
      </c>
      <c r="N1027" s="343" t="n">
        <v>-0.409853050344924</v>
      </c>
      <c r="O1027" s="343" t="n">
        <v>-0.430799714238732</v>
      </c>
      <c r="P1027" s="343" t="n">
        <v>-0.451965799601729</v>
      </c>
      <c r="Q1027" s="343" t="n">
        <v>-0.475775928290016</v>
      </c>
      <c r="R1027" s="343" t="n">
        <v>-0.489368389095333</v>
      </c>
      <c r="S1027" s="343" t="n">
        <v>-0.499351434679388</v>
      </c>
      <c r="T1027" s="343" t="n">
        <v>-0.509972872215367</v>
      </c>
      <c r="U1027" s="343" t="n">
        <v>-0.523550648909683</v>
      </c>
      <c r="V1027" s="343" t="n">
        <v>-0.536918420350513</v>
      </c>
      <c r="W1027" s="343" t="n">
        <v>-0.559516564911159</v>
      </c>
      <c r="X1027" s="343" t="n">
        <v>-0.573268375211514</v>
      </c>
      <c r="Y1027" s="343" t="n">
        <v>-0.581654064103217</v>
      </c>
      <c r="Z1027" s="343" t="n">
        <v>-0.588207319253811</v>
      </c>
      <c r="AA1027" s="343" t="n">
        <v>-0.594148134125201</v>
      </c>
      <c r="AB1027" s="343" t="n">
        <v>-0.6005508505693</v>
      </c>
    </row>
    <row r="1028" customFormat="false" ht="15" hidden="false" customHeight="false" outlineLevel="0" collapsed="false">
      <c r="A1028" s="62" t="s">
        <v>365</v>
      </c>
      <c r="B1028" s="62" t="s">
        <v>710</v>
      </c>
      <c r="C1028" s="62" t="s">
        <v>711</v>
      </c>
      <c r="D1028" s="62" t="s">
        <v>424</v>
      </c>
      <c r="E1028" s="343" t="n">
        <v>-0.0410263125731249</v>
      </c>
      <c r="F1028" s="343" t="n">
        <v>-0.0415230994609595</v>
      </c>
      <c r="G1028" s="343" t="n">
        <v>-0.0415082492853901</v>
      </c>
      <c r="H1028" s="343" t="n">
        <v>-0.0415543700905758</v>
      </c>
      <c r="I1028" s="343" t="n">
        <v>-0.0416706187090471</v>
      </c>
      <c r="J1028" s="343" t="n">
        <v>-0.0418398153818605</v>
      </c>
      <c r="K1028" s="343" t="n">
        <v>-0.0421561759010248</v>
      </c>
      <c r="L1028" s="343" t="n">
        <v>-0.042732256731735</v>
      </c>
      <c r="M1028" s="343" t="n">
        <v>-0.0438470224835756</v>
      </c>
      <c r="N1028" s="343" t="n">
        <v>-0.046080046367756</v>
      </c>
      <c r="O1028" s="343" t="n">
        <v>-0.048435093481994</v>
      </c>
      <c r="P1028" s="343" t="n">
        <v>-0.0508148102954469</v>
      </c>
      <c r="Q1028" s="343" t="n">
        <v>-0.053491798628351</v>
      </c>
      <c r="R1028" s="343" t="n">
        <v>-0.0550200078819695</v>
      </c>
      <c r="S1028" s="343" t="n">
        <v>-0.0561424082228174</v>
      </c>
      <c r="T1028" s="343" t="n">
        <v>-0.0573365833881315</v>
      </c>
      <c r="U1028" s="343" t="n">
        <v>-0.0588631416975514</v>
      </c>
      <c r="V1028" s="343" t="n">
        <v>-0.0603660889790431</v>
      </c>
      <c r="W1028" s="343" t="n">
        <v>-0.0629068131442128</v>
      </c>
      <c r="X1028" s="343" t="n">
        <v>-0.0644529381657238</v>
      </c>
      <c r="Y1028" s="343" t="n">
        <v>-0.065395746649472</v>
      </c>
      <c r="Z1028" s="343" t="n">
        <v>-0.0661325334098608</v>
      </c>
      <c r="AA1028" s="343" t="n">
        <v>-0.0668004631093116</v>
      </c>
      <c r="AB1028" s="343" t="n">
        <v>-0.0675203247045234</v>
      </c>
    </row>
    <row r="1029" customFormat="false" ht="15" hidden="false" customHeight="false" outlineLevel="0" collapsed="false">
      <c r="A1029" s="62" t="s">
        <v>365</v>
      </c>
      <c r="B1029" s="62" t="s">
        <v>712</v>
      </c>
      <c r="C1029" s="62" t="s">
        <v>713</v>
      </c>
      <c r="D1029" s="62" t="s">
        <v>424</v>
      </c>
      <c r="E1029" s="343" t="n">
        <v>-0.470691322902713</v>
      </c>
      <c r="F1029" s="343" t="n">
        <v>-0.476390915743742</v>
      </c>
      <c r="G1029" s="343" t="n">
        <v>-0.47622054096849</v>
      </c>
      <c r="H1029" s="343" t="n">
        <v>-0.476749680962914</v>
      </c>
      <c r="I1029" s="343" t="n">
        <v>-0.478083391271788</v>
      </c>
      <c r="J1029" s="343" t="n">
        <v>-0.480024570012026</v>
      </c>
      <c r="K1029" s="343" t="n">
        <v>-0.483654146787034</v>
      </c>
      <c r="L1029" s="343" t="n">
        <v>-0.490263472151641</v>
      </c>
      <c r="M1029" s="343" t="n">
        <v>-0.503053082856362</v>
      </c>
      <c r="N1029" s="343" t="n">
        <v>-0.52867237204412</v>
      </c>
      <c r="O1029" s="343" t="n">
        <v>-0.555691623158222</v>
      </c>
      <c r="P1029" s="343" t="n">
        <v>-0.582993907589988</v>
      </c>
      <c r="Q1029" s="343" t="n">
        <v>-0.613706762360054</v>
      </c>
      <c r="R1029" s="343" t="n">
        <v>-0.631239774472117</v>
      </c>
      <c r="S1029" s="343" t="n">
        <v>-0.644116976153807</v>
      </c>
      <c r="T1029" s="343" t="n">
        <v>-0.657817644166253</v>
      </c>
      <c r="U1029" s="343" t="n">
        <v>-0.675331715138834</v>
      </c>
      <c r="V1029" s="343" t="n">
        <v>-0.692574898837527</v>
      </c>
      <c r="W1029" s="343" t="n">
        <v>-0.721724406639454</v>
      </c>
      <c r="X1029" s="343" t="n">
        <v>-0.739462964801387</v>
      </c>
      <c r="Y1029" s="343" t="n">
        <v>-0.750279724695866</v>
      </c>
      <c r="Z1029" s="343" t="n">
        <v>-0.758732815241755</v>
      </c>
      <c r="AA1029" s="343" t="n">
        <v>-0.766395914704574</v>
      </c>
      <c r="AB1029" s="343" t="n">
        <v>-0.77465482429956</v>
      </c>
    </row>
    <row r="1030" customFormat="false" ht="15" hidden="false" customHeight="false" outlineLevel="0" collapsed="false">
      <c r="A1030" s="62" t="s">
        <v>365</v>
      </c>
      <c r="B1030" s="62" t="s">
        <v>714</v>
      </c>
      <c r="C1030" s="62" t="s">
        <v>715</v>
      </c>
      <c r="D1030" s="62" t="s">
        <v>427</v>
      </c>
      <c r="E1030" s="343" t="n">
        <v>-0.406597217184568</v>
      </c>
      <c r="F1030" s="343" t="n">
        <v>-0.411520695641651</v>
      </c>
      <c r="G1030" s="343" t="n">
        <v>-0.41137352082426</v>
      </c>
      <c r="H1030" s="343" t="n">
        <v>-0.411830607748886</v>
      </c>
      <c r="I1030" s="343" t="n">
        <v>-0.412982706531532</v>
      </c>
      <c r="J1030" s="343" t="n">
        <v>-0.414659554681125</v>
      </c>
      <c r="K1030" s="343" t="n">
        <v>-0.417794891460173</v>
      </c>
      <c r="L1030" s="343" t="n">
        <v>-0.423504224031133</v>
      </c>
      <c r="M1030" s="343" t="n">
        <v>-0.434552271590932</v>
      </c>
      <c r="N1030" s="343" t="n">
        <v>-0.456682978453659</v>
      </c>
      <c r="O1030" s="343" t="n">
        <v>-0.480023014224141</v>
      </c>
      <c r="P1030" s="343" t="n">
        <v>-0.503607542624364</v>
      </c>
      <c r="Q1030" s="343" t="n">
        <v>-0.530138223505184</v>
      </c>
      <c r="R1030" s="343" t="n">
        <v>-0.545283762814609</v>
      </c>
      <c r="S1030" s="343" t="n">
        <v>-0.556407474075336</v>
      </c>
      <c r="T1030" s="343" t="n">
        <v>-0.568242520137108</v>
      </c>
      <c r="U1030" s="343" t="n">
        <v>-0.583371697524761</v>
      </c>
      <c r="V1030" s="343" t="n">
        <v>-0.598266874397907</v>
      </c>
      <c r="W1030" s="343" t="n">
        <v>-0.623447089494018</v>
      </c>
      <c r="X1030" s="343" t="n">
        <v>-0.638770185617886</v>
      </c>
      <c r="Y1030" s="343" t="n">
        <v>-0.648114025748455</v>
      </c>
      <c r="Z1030" s="343" t="n">
        <v>-0.655416057728505</v>
      </c>
      <c r="AA1030" s="343" t="n">
        <v>-0.662035671825862</v>
      </c>
      <c r="AB1030" s="343" t="n">
        <v>-0.669169964503262</v>
      </c>
    </row>
    <row r="1031" customFormat="false" ht="15" hidden="false" customHeight="false" outlineLevel="0" collapsed="false">
      <c r="A1031" s="62" t="s">
        <v>365</v>
      </c>
      <c r="B1031" s="62" t="s">
        <v>716</v>
      </c>
      <c r="C1031" s="62" t="s">
        <v>717</v>
      </c>
      <c r="D1031" s="62" t="s">
        <v>427</v>
      </c>
      <c r="E1031" s="343" t="n">
        <v>-0.498793368672816</v>
      </c>
      <c r="F1031" s="343" t="n">
        <v>-0.504833248685279</v>
      </c>
      <c r="G1031" s="343" t="n">
        <v>-0.50465270189389</v>
      </c>
      <c r="H1031" s="343" t="n">
        <v>-0.505213433540037</v>
      </c>
      <c r="I1031" s="343" t="n">
        <v>-0.506626771380416</v>
      </c>
      <c r="J1031" s="343" t="n">
        <v>-0.508683845806748</v>
      </c>
      <c r="K1031" s="343" t="n">
        <v>-0.512530121993227</v>
      </c>
      <c r="L1031" s="343" t="n">
        <v>-0.519534048989239</v>
      </c>
      <c r="M1031" s="343" t="n">
        <v>-0.533087247650478</v>
      </c>
      <c r="N1031" s="343" t="n">
        <v>-0.560236104948631</v>
      </c>
      <c r="O1031" s="343" t="n">
        <v>-0.588868507175866</v>
      </c>
      <c r="P1031" s="343" t="n">
        <v>-0.617800840876436</v>
      </c>
      <c r="Q1031" s="343" t="n">
        <v>-0.650347368817183</v>
      </c>
      <c r="R1031" s="343" t="n">
        <v>-0.668927167825215</v>
      </c>
      <c r="S1031" s="343" t="n">
        <v>-0.682573186974833</v>
      </c>
      <c r="T1031" s="343" t="n">
        <v>-0.697091836498373</v>
      </c>
      <c r="U1031" s="343" t="n">
        <v>-0.715651563509516</v>
      </c>
      <c r="V1031" s="343" t="n">
        <v>-0.733924230255686</v>
      </c>
      <c r="W1031" s="343" t="n">
        <v>-0.764814073522848</v>
      </c>
      <c r="X1031" s="343" t="n">
        <v>-0.783611690454524</v>
      </c>
      <c r="Y1031" s="343" t="n">
        <v>-0.795074251677492</v>
      </c>
      <c r="Z1031" s="343" t="n">
        <v>-0.80403202358431</v>
      </c>
      <c r="AA1031" s="343" t="n">
        <v>-0.812152638963327</v>
      </c>
      <c r="AB1031" s="343" t="n">
        <v>-0.820904636584704</v>
      </c>
    </row>
    <row r="1032" customFormat="false" ht="15" hidden="false" customHeight="false" outlineLevel="0" collapsed="false">
      <c r="A1032" s="62" t="s">
        <v>365</v>
      </c>
      <c r="B1032" s="62" t="s">
        <v>718</v>
      </c>
      <c r="C1032" s="62" t="s">
        <v>719</v>
      </c>
      <c r="D1032" s="62" t="s">
        <v>424</v>
      </c>
      <c r="E1032" s="343" t="n">
        <v>-0.312376181983711</v>
      </c>
      <c r="F1032" s="343" t="n">
        <v>-0.316158739604622</v>
      </c>
      <c r="G1032" s="343" t="n">
        <v>-0.316045669702522</v>
      </c>
      <c r="H1032" s="343" t="n">
        <v>-0.3163968355795</v>
      </c>
      <c r="I1032" s="343" t="n">
        <v>-0.317281957768686</v>
      </c>
      <c r="J1032" s="343" t="n">
        <v>-0.3185702288158</v>
      </c>
      <c r="K1032" s="343" t="n">
        <v>-0.320979011982232</v>
      </c>
      <c r="L1032" s="343" t="n">
        <v>-0.325365317236708</v>
      </c>
      <c r="M1032" s="343" t="n">
        <v>-0.333853193614715</v>
      </c>
      <c r="N1032" s="343" t="n">
        <v>-0.350855537512315</v>
      </c>
      <c r="O1032" s="343" t="n">
        <v>-0.368786971750432</v>
      </c>
      <c r="P1032" s="343" t="n">
        <v>-0.386906242183618</v>
      </c>
      <c r="Q1032" s="343" t="n">
        <v>-0.407288951284199</v>
      </c>
      <c r="R1032" s="343" t="n">
        <v>-0.41892480500775</v>
      </c>
      <c r="S1032" s="343" t="n">
        <v>-0.427470811488502</v>
      </c>
      <c r="T1032" s="343" t="n">
        <v>-0.436563314698379</v>
      </c>
      <c r="U1032" s="343" t="n">
        <v>-0.448186598058836</v>
      </c>
      <c r="V1032" s="343" t="n">
        <v>-0.459630105994831</v>
      </c>
      <c r="W1032" s="343" t="n">
        <v>-0.478975293617405</v>
      </c>
      <c r="X1032" s="343" t="n">
        <v>-0.490747558800347</v>
      </c>
      <c r="Y1032" s="343" t="n">
        <v>-0.497926144835107</v>
      </c>
      <c r="Z1032" s="343" t="n">
        <v>-0.503536072238067</v>
      </c>
      <c r="AA1032" s="343" t="n">
        <v>-0.508621718894127</v>
      </c>
      <c r="AB1032" s="343" t="n">
        <v>-0.514102777331152</v>
      </c>
    </row>
    <row r="1033" customFormat="false" ht="15" hidden="false" customHeight="false" outlineLevel="0" collapsed="false">
      <c r="A1033" s="62" t="s">
        <v>365</v>
      </c>
      <c r="B1033" s="62" t="s">
        <v>720</v>
      </c>
      <c r="C1033" s="62" t="s">
        <v>721</v>
      </c>
      <c r="D1033" s="62" t="s">
        <v>424</v>
      </c>
      <c r="E1033" s="343" t="n">
        <v>-0.516046166191079</v>
      </c>
      <c r="F1033" s="343" t="n">
        <v>-0.522294960021236</v>
      </c>
      <c r="G1033" s="343" t="n">
        <v>-0.522108168284685</v>
      </c>
      <c r="H1033" s="343" t="n">
        <v>-0.522688295115613</v>
      </c>
      <c r="I1033" s="343" t="n">
        <v>-0.524150518994013</v>
      </c>
      <c r="J1033" s="343" t="n">
        <v>-0.526278745706614</v>
      </c>
      <c r="K1033" s="343" t="n">
        <v>-0.53025806099989</v>
      </c>
      <c r="L1033" s="343" t="n">
        <v>-0.537504247299823</v>
      </c>
      <c r="M1033" s="343" t="n">
        <v>-0.551526238464959</v>
      </c>
      <c r="N1033" s="343" t="n">
        <v>-0.579614149421872</v>
      </c>
      <c r="O1033" s="343" t="n">
        <v>-0.60923691974362</v>
      </c>
      <c r="P1033" s="343" t="n">
        <v>-0.63916999588869</v>
      </c>
      <c r="Q1033" s="343" t="n">
        <v>-0.67284227788262</v>
      </c>
      <c r="R1033" s="343" t="n">
        <v>-0.692064734813449</v>
      </c>
      <c r="S1033" s="343" t="n">
        <v>-0.706182757041104</v>
      </c>
      <c r="T1033" s="343" t="n">
        <v>-0.721203593113625</v>
      </c>
      <c r="U1033" s="343" t="n">
        <v>-0.740405283775908</v>
      </c>
      <c r="V1033" s="343" t="n">
        <v>-0.759309985026324</v>
      </c>
      <c r="W1033" s="343" t="n">
        <v>-0.791268279168599</v>
      </c>
      <c r="X1033" s="343" t="n">
        <v>-0.810716088141944</v>
      </c>
      <c r="Y1033" s="343" t="n">
        <v>-0.822575128669252</v>
      </c>
      <c r="Z1033" s="343" t="n">
        <v>-0.831842741553575</v>
      </c>
      <c r="AA1033" s="343" t="n">
        <v>-0.840244241446416</v>
      </c>
      <c r="AB1033" s="343" t="n">
        <v>-0.849298962504642</v>
      </c>
    </row>
    <row r="1034" customFormat="false" ht="15" hidden="false" customHeight="false" outlineLevel="0" collapsed="false">
      <c r="A1034" s="62" t="s">
        <v>365</v>
      </c>
      <c r="B1034" s="62" t="s">
        <v>1186</v>
      </c>
      <c r="C1034" s="62" t="s">
        <v>1187</v>
      </c>
      <c r="D1034" s="62" t="s">
        <v>424</v>
      </c>
      <c r="E1034" s="343" t="n">
        <v>-0.54418818455369</v>
      </c>
      <c r="F1034" s="343" t="n">
        <v>-0.550777749582692</v>
      </c>
      <c r="G1034" s="343" t="n">
        <v>-0.55058077136124</v>
      </c>
      <c r="H1034" s="343" t="n">
        <v>-0.551192534780129</v>
      </c>
      <c r="I1034" s="343" t="n">
        <v>-0.552734499452923</v>
      </c>
      <c r="J1034" s="343" t="n">
        <v>-0.554978786702643</v>
      </c>
      <c r="K1034" s="343" t="n">
        <v>-0.559175109642503</v>
      </c>
      <c r="L1034" s="343" t="n">
        <v>-0.566816458858608</v>
      </c>
      <c r="M1034" s="343" t="n">
        <v>-0.581603124114363</v>
      </c>
      <c r="N1034" s="343" t="n">
        <v>-0.611222778852556</v>
      </c>
      <c r="O1034" s="343" t="n">
        <v>-0.642460994847506</v>
      </c>
      <c r="P1034" s="343" t="n">
        <v>-0.674026438857533</v>
      </c>
      <c r="Q1034" s="343" t="n">
        <v>-0.709535002254692</v>
      </c>
      <c r="R1034" s="343" t="n">
        <v>-0.729805735040207</v>
      </c>
      <c r="S1034" s="343" t="n">
        <v>-0.744693668308394</v>
      </c>
      <c r="T1034" s="343" t="n">
        <v>-0.760533649395972</v>
      </c>
      <c r="U1034" s="343" t="n">
        <v>-0.780782483446994</v>
      </c>
      <c r="V1034" s="343" t="n">
        <v>-0.800718132090462</v>
      </c>
      <c r="W1034" s="343" t="n">
        <v>-0.834419237166161</v>
      </c>
      <c r="X1034" s="343" t="n">
        <v>-0.854927611323586</v>
      </c>
      <c r="Y1034" s="343" t="n">
        <v>-0.867433371772768</v>
      </c>
      <c r="Z1034" s="343" t="n">
        <v>-0.877206383881144</v>
      </c>
      <c r="AA1034" s="343" t="n">
        <v>-0.886066050464773</v>
      </c>
      <c r="AB1034" s="343" t="n">
        <v>-0.895614560922055</v>
      </c>
    </row>
    <row r="1035" customFormat="false" ht="15" hidden="false" customHeight="false" outlineLevel="0" collapsed="false">
      <c r="A1035" s="62" t="s">
        <v>365</v>
      </c>
      <c r="B1035" s="62" t="s">
        <v>1189</v>
      </c>
      <c r="C1035" s="62" t="s">
        <v>1190</v>
      </c>
      <c r="D1035" s="62" t="s">
        <v>424</v>
      </c>
      <c r="E1035" s="343" t="n">
        <v>-0.373479007425892</v>
      </c>
      <c r="F1035" s="343" t="n">
        <v>-0.378001458071194</v>
      </c>
      <c r="G1035" s="343" t="n">
        <v>-0.377866270956294</v>
      </c>
      <c r="H1035" s="343" t="n">
        <v>-0.378286127176902</v>
      </c>
      <c r="I1035" s="343" t="n">
        <v>-0.379344385058692</v>
      </c>
      <c r="J1035" s="343" t="n">
        <v>-0.3808846503533</v>
      </c>
      <c r="K1035" s="343" t="n">
        <v>-0.383764607270598</v>
      </c>
      <c r="L1035" s="343" t="n">
        <v>-0.389008902537623</v>
      </c>
      <c r="M1035" s="343" t="n">
        <v>-0.399157063081365</v>
      </c>
      <c r="N1035" s="343" t="n">
        <v>-0.419485176711746</v>
      </c>
      <c r="O1035" s="343" t="n">
        <v>-0.440924116833384</v>
      </c>
      <c r="P1035" s="343" t="n">
        <v>-0.46258763513908</v>
      </c>
      <c r="Q1035" s="343" t="n">
        <v>-0.486957335527865</v>
      </c>
      <c r="R1035" s="343" t="n">
        <v>-0.500869238386871</v>
      </c>
      <c r="S1035" s="343" t="n">
        <v>-0.511086899661869</v>
      </c>
      <c r="T1035" s="343" t="n">
        <v>-0.521957956002582</v>
      </c>
      <c r="U1035" s="343" t="n">
        <v>-0.535854829653209</v>
      </c>
      <c r="V1035" s="343" t="n">
        <v>-0.549536762629869</v>
      </c>
      <c r="W1035" s="343" t="n">
        <v>-0.572665995549821</v>
      </c>
      <c r="X1035" s="343" t="n">
        <v>-0.586740992842377</v>
      </c>
      <c r="Y1035" s="343" t="n">
        <v>-0.595323757283499</v>
      </c>
      <c r="Z1035" s="343" t="n">
        <v>-0.602031023198857</v>
      </c>
      <c r="AA1035" s="343" t="n">
        <v>-0.608111455622232</v>
      </c>
      <c r="AB1035" s="343" t="n">
        <v>-0.614664644958576</v>
      </c>
    </row>
    <row r="1036" customFormat="false" ht="15" hidden="false" customHeight="false" outlineLevel="0" collapsed="false">
      <c r="A1036" s="62" t="s">
        <v>365</v>
      </c>
      <c r="B1036" s="62" t="s">
        <v>736</v>
      </c>
      <c r="C1036" s="62" t="s">
        <v>737</v>
      </c>
      <c r="D1036" s="62" t="s">
        <v>424</v>
      </c>
      <c r="E1036" s="343" t="n">
        <v>-0.483575827066292</v>
      </c>
      <c r="F1036" s="343" t="n">
        <v>-0.489431438138627</v>
      </c>
      <c r="G1036" s="343" t="n">
        <v>-0.489256399596711</v>
      </c>
      <c r="H1036" s="343" t="n">
        <v>-0.489800024044383</v>
      </c>
      <c r="I1036" s="343" t="n">
        <v>-0.491170242772239</v>
      </c>
      <c r="J1036" s="343" t="n">
        <v>-0.493164558514041</v>
      </c>
      <c r="K1036" s="343" t="n">
        <v>-0.49689348978061</v>
      </c>
      <c r="L1036" s="343" t="n">
        <v>-0.503683736007862</v>
      </c>
      <c r="M1036" s="343" t="n">
        <v>-0.516823444078643</v>
      </c>
      <c r="N1036" s="343" t="n">
        <v>-0.54314402479685</v>
      </c>
      <c r="O1036" s="343" t="n">
        <v>-0.570902889403994</v>
      </c>
      <c r="P1036" s="343" t="n">
        <v>-0.59895253496251</v>
      </c>
      <c r="Q1036" s="343" t="n">
        <v>-0.630506110361799</v>
      </c>
      <c r="R1036" s="343" t="n">
        <v>-0.648519063693438</v>
      </c>
      <c r="S1036" s="343" t="n">
        <v>-0.661748760419353</v>
      </c>
      <c r="T1036" s="343" t="n">
        <v>-0.675824464693275</v>
      </c>
      <c r="U1036" s="343" t="n">
        <v>-0.693817958398732</v>
      </c>
      <c r="V1036" s="343" t="n">
        <v>-0.711533149677231</v>
      </c>
      <c r="W1036" s="343" t="n">
        <v>-0.741480583713116</v>
      </c>
      <c r="X1036" s="343" t="n">
        <v>-0.759704709624808</v>
      </c>
      <c r="Y1036" s="343" t="n">
        <v>-0.770817562906005</v>
      </c>
      <c r="Z1036" s="343" t="n">
        <v>-0.779502044758753</v>
      </c>
      <c r="AA1036" s="343" t="n">
        <v>-0.787374910648379</v>
      </c>
      <c r="AB1036" s="343" t="n">
        <v>-0.795859896123428</v>
      </c>
    </row>
    <row r="1037" customFormat="false" ht="15" hidden="false" customHeight="false" outlineLevel="0" collapsed="false">
      <c r="A1037" s="62" t="s">
        <v>365</v>
      </c>
      <c r="B1037" s="62" t="s">
        <v>745</v>
      </c>
      <c r="C1037" s="62" t="s">
        <v>746</v>
      </c>
      <c r="D1037" s="62" t="s">
        <v>424</v>
      </c>
      <c r="E1037" s="343" t="n">
        <v>-0.319558772179897</v>
      </c>
      <c r="F1037" s="343" t="n">
        <v>-0.323428303657495</v>
      </c>
      <c r="G1037" s="343" t="n">
        <v>-0.32331263389402</v>
      </c>
      <c r="H1037" s="343" t="n">
        <v>-0.323671874268129</v>
      </c>
      <c r="I1037" s="343" t="n">
        <v>-0.324577348424991</v>
      </c>
      <c r="J1037" s="343" t="n">
        <v>-0.325895241202335</v>
      </c>
      <c r="K1037" s="343" t="n">
        <v>-0.328359410481262</v>
      </c>
      <c r="L1037" s="343" t="n">
        <v>-0.332846571802669</v>
      </c>
      <c r="M1037" s="343" t="n">
        <v>-0.341529613309055</v>
      </c>
      <c r="N1037" s="343" t="n">
        <v>-0.35892289888414</v>
      </c>
      <c r="O1037" s="343" t="n">
        <v>-0.377266637744666</v>
      </c>
      <c r="P1037" s="343" t="n">
        <v>-0.395802531792844</v>
      </c>
      <c r="Q1037" s="343" t="n">
        <v>-0.41665390865685</v>
      </c>
      <c r="R1037" s="343" t="n">
        <v>-0.428557310207985</v>
      </c>
      <c r="S1037" s="343" t="n">
        <v>-0.437299818425763</v>
      </c>
      <c r="T1037" s="343" t="n">
        <v>-0.446601389190021</v>
      </c>
      <c r="U1037" s="343" t="n">
        <v>-0.458491931342688</v>
      </c>
      <c r="V1037" s="343" t="n">
        <v>-0.470198564422825</v>
      </c>
      <c r="W1037" s="343" t="n">
        <v>-0.48998856366349</v>
      </c>
      <c r="X1037" s="343" t="n">
        <v>-0.502031513237134</v>
      </c>
      <c r="Y1037" s="343" t="n">
        <v>-0.509375159364978</v>
      </c>
      <c r="Z1037" s="343" t="n">
        <v>-0.515114078067179</v>
      </c>
      <c r="AA1037" s="343" t="n">
        <v>-0.520316661026068</v>
      </c>
      <c r="AB1037" s="343" t="n">
        <v>-0.525923747626779</v>
      </c>
    </row>
    <row r="1038" customFormat="false" ht="15" hidden="false" customHeight="false" outlineLevel="0" collapsed="false">
      <c r="A1038" s="62" t="s">
        <v>365</v>
      </c>
      <c r="B1038" s="62" t="s">
        <v>749</v>
      </c>
      <c r="C1038" s="62" t="s">
        <v>750</v>
      </c>
      <c r="D1038" s="62" t="s">
        <v>427</v>
      </c>
      <c r="E1038" s="343" t="n">
        <v>-0.178568947569297</v>
      </c>
      <c r="F1038" s="343" t="n">
        <v>-0.180731235773209</v>
      </c>
      <c r="G1038" s="343" t="n">
        <v>-0.180666599688308</v>
      </c>
      <c r="H1038" s="343" t="n">
        <v>-0.180867342653652</v>
      </c>
      <c r="I1038" s="343" t="n">
        <v>-0.18137332021183</v>
      </c>
      <c r="J1038" s="343" t="n">
        <v>-0.182109756657164</v>
      </c>
      <c r="K1038" s="343" t="n">
        <v>-0.18348673063841</v>
      </c>
      <c r="L1038" s="343" t="n">
        <v>-0.185994149443632</v>
      </c>
      <c r="M1038" s="343" t="n">
        <v>-0.19084621960562</v>
      </c>
      <c r="N1038" s="343" t="n">
        <v>-0.200565560679339</v>
      </c>
      <c r="O1038" s="343" t="n">
        <v>-0.210816013578708</v>
      </c>
      <c r="P1038" s="343" t="n">
        <v>-0.221173842499692</v>
      </c>
      <c r="Q1038" s="343" t="n">
        <v>-0.232825559636345</v>
      </c>
      <c r="R1038" s="343" t="n">
        <v>-0.239477162009771</v>
      </c>
      <c r="S1038" s="343" t="n">
        <v>-0.244362462078097</v>
      </c>
      <c r="T1038" s="343" t="n">
        <v>-0.249560165432583</v>
      </c>
      <c r="U1038" s="343" t="n">
        <v>-0.256204581994037</v>
      </c>
      <c r="V1038" s="343" t="n">
        <v>-0.26274623045025</v>
      </c>
      <c r="W1038" s="343" t="n">
        <v>-0.273804851412823</v>
      </c>
      <c r="X1038" s="343" t="n">
        <v>-0.280534433005361</v>
      </c>
      <c r="Y1038" s="343" t="n">
        <v>-0.284638051101729</v>
      </c>
      <c r="Z1038" s="343" t="n">
        <v>-0.287844949994996</v>
      </c>
      <c r="AA1038" s="343" t="n">
        <v>-0.290752145304558</v>
      </c>
      <c r="AB1038" s="343" t="n">
        <v>-0.293885376623444</v>
      </c>
    </row>
    <row r="1039" customFormat="false" ht="15" hidden="false" customHeight="false" outlineLevel="0" collapsed="false">
      <c r="A1039" s="62" t="s">
        <v>365</v>
      </c>
      <c r="B1039" s="62" t="s">
        <v>756</v>
      </c>
      <c r="C1039" s="62" t="s">
        <v>757</v>
      </c>
      <c r="D1039" s="62" t="s">
        <v>424</v>
      </c>
      <c r="E1039" s="343" t="n">
        <v>-0.137193217283828</v>
      </c>
      <c r="F1039" s="343" t="n">
        <v>-0.138854487507053</v>
      </c>
      <c r="G1039" s="343" t="n">
        <v>-0.138804828075439</v>
      </c>
      <c r="H1039" s="343" t="n">
        <v>-0.138959057428513</v>
      </c>
      <c r="I1039" s="343" t="n">
        <v>-0.139347796288347</v>
      </c>
      <c r="J1039" s="343" t="n">
        <v>-0.139913595026794</v>
      </c>
      <c r="K1039" s="343" t="n">
        <v>-0.140971514072488</v>
      </c>
      <c r="L1039" s="343" t="n">
        <v>-0.142897945614192</v>
      </c>
      <c r="M1039" s="343" t="n">
        <v>-0.146625755656595</v>
      </c>
      <c r="N1039" s="343" t="n">
        <v>-0.154093054366326</v>
      </c>
      <c r="O1039" s="343" t="n">
        <v>-0.161968402409888</v>
      </c>
      <c r="P1039" s="343" t="n">
        <v>-0.169926246666062</v>
      </c>
      <c r="Q1039" s="343" t="n">
        <v>-0.178878175781499</v>
      </c>
      <c r="R1039" s="343" t="n">
        <v>-0.183988553269438</v>
      </c>
      <c r="S1039" s="343" t="n">
        <v>-0.187741893606007</v>
      </c>
      <c r="T1039" s="343" t="n">
        <v>-0.191735251104024</v>
      </c>
      <c r="U1039" s="343" t="n">
        <v>-0.196840107785145</v>
      </c>
      <c r="V1039" s="343" t="n">
        <v>-0.201866008482126</v>
      </c>
      <c r="W1039" s="343" t="n">
        <v>-0.210362266141868</v>
      </c>
      <c r="X1039" s="343" t="n">
        <v>-0.215532554493912</v>
      </c>
      <c r="Y1039" s="343" t="n">
        <v>-0.218685334284622</v>
      </c>
      <c r="Z1039" s="343" t="n">
        <v>-0.221149171265576</v>
      </c>
      <c r="AA1039" s="343" t="n">
        <v>-0.223382748173658</v>
      </c>
      <c r="AB1039" s="343" t="n">
        <v>-0.22578998689564</v>
      </c>
    </row>
    <row r="1040" customFormat="false" ht="15" hidden="false" customHeight="false" outlineLevel="0" collapsed="false">
      <c r="A1040" s="62" t="s">
        <v>365</v>
      </c>
      <c r="B1040" s="62" t="s">
        <v>768</v>
      </c>
      <c r="C1040" s="62" t="s">
        <v>769</v>
      </c>
      <c r="D1040" s="62" t="s">
        <v>427</v>
      </c>
      <c r="E1040" s="343" t="n">
        <v>-0.597118583692845</v>
      </c>
      <c r="F1040" s="343" t="n">
        <v>-0.604349081981772</v>
      </c>
      <c r="G1040" s="343" t="n">
        <v>-0.604132944697005</v>
      </c>
      <c r="H1040" s="343" t="n">
        <v>-0.604804211212175</v>
      </c>
      <c r="I1040" s="343" t="n">
        <v>-0.606496154895734</v>
      </c>
      <c r="J1040" s="343" t="n">
        <v>-0.608958732478251</v>
      </c>
      <c r="K1040" s="343" t="n">
        <v>-0.613563210270473</v>
      </c>
      <c r="L1040" s="343" t="n">
        <v>-0.621947794410545</v>
      </c>
      <c r="M1040" s="343" t="n">
        <v>-0.638172682906237</v>
      </c>
      <c r="N1040" s="343" t="n">
        <v>-0.67067328984471</v>
      </c>
      <c r="O1040" s="343" t="n">
        <v>-0.704949887208348</v>
      </c>
      <c r="P1040" s="343" t="n">
        <v>-0.739585540381084</v>
      </c>
      <c r="Q1040" s="343" t="n">
        <v>-0.778547839979832</v>
      </c>
      <c r="R1040" s="343" t="n">
        <v>-0.800790203182241</v>
      </c>
      <c r="S1040" s="343" t="n">
        <v>-0.817126209511567</v>
      </c>
      <c r="T1040" s="343" t="n">
        <v>-0.834506864478365</v>
      </c>
      <c r="U1040" s="343" t="n">
        <v>-0.856725198968471</v>
      </c>
      <c r="V1040" s="343" t="n">
        <v>-0.878599886109554</v>
      </c>
      <c r="W1040" s="343" t="n">
        <v>-0.915578925167871</v>
      </c>
      <c r="X1040" s="343" t="n">
        <v>-0.938082043902005</v>
      </c>
      <c r="Y1040" s="343" t="n">
        <v>-0.951804175656008</v>
      </c>
      <c r="Z1040" s="343" t="n">
        <v>-0.962527758626396</v>
      </c>
      <c r="AA1040" s="343" t="n">
        <v>-0.972249159628048</v>
      </c>
      <c r="AB1040" s="343" t="n">
        <v>-0.982726404820913</v>
      </c>
    </row>
    <row r="1041" customFormat="false" ht="15" hidden="false" customHeight="false" outlineLevel="0" collapsed="false">
      <c r="A1041" s="62" t="s">
        <v>365</v>
      </c>
      <c r="B1041" s="62" t="s">
        <v>781</v>
      </c>
      <c r="C1041" s="62" t="s">
        <v>782</v>
      </c>
      <c r="D1041" s="62" t="s">
        <v>424</v>
      </c>
      <c r="E1041" s="343" t="n">
        <v>-0.51267680301028</v>
      </c>
      <c r="F1041" s="343" t="n">
        <v>-0.518884797281724</v>
      </c>
      <c r="G1041" s="343" t="n">
        <v>-0.518699225143808</v>
      </c>
      <c r="H1041" s="343" t="n">
        <v>-0.519275564216755</v>
      </c>
      <c r="I1041" s="343" t="n">
        <v>-0.520728240958444</v>
      </c>
      <c r="J1041" s="343" t="n">
        <v>-0.52284257207566</v>
      </c>
      <c r="K1041" s="343" t="n">
        <v>-0.526795905665529</v>
      </c>
      <c r="L1041" s="343" t="n">
        <v>-0.533994780242365</v>
      </c>
      <c r="M1041" s="343" t="n">
        <v>-0.547925219170805</v>
      </c>
      <c r="N1041" s="343" t="n">
        <v>-0.575829738835999</v>
      </c>
      <c r="O1041" s="343" t="n">
        <v>-0.605259096478467</v>
      </c>
      <c r="P1041" s="343" t="n">
        <v>-0.634996733898751</v>
      </c>
      <c r="Q1041" s="343" t="n">
        <v>-0.668449163184539</v>
      </c>
      <c r="R1041" s="343" t="n">
        <v>-0.68754611305249</v>
      </c>
      <c r="S1041" s="343" t="n">
        <v>-0.70157195603845</v>
      </c>
      <c r="T1041" s="343" t="n">
        <v>-0.71649471822665</v>
      </c>
      <c r="U1041" s="343" t="n">
        <v>-0.735571037412957</v>
      </c>
      <c r="V1041" s="343" t="n">
        <v>-0.754352306287532</v>
      </c>
      <c r="W1041" s="343" t="n">
        <v>-0.786101938673051</v>
      </c>
      <c r="X1041" s="343" t="n">
        <v>-0.805422769217343</v>
      </c>
      <c r="Y1041" s="343" t="n">
        <v>-0.817204379822426</v>
      </c>
      <c r="Z1041" s="343" t="n">
        <v>-0.826411482706536</v>
      </c>
      <c r="AA1041" s="343" t="n">
        <v>-0.834758127614965</v>
      </c>
      <c r="AB1041" s="343" t="n">
        <v>-0.843753728684041</v>
      </c>
    </row>
    <row r="1042" customFormat="false" ht="15" hidden="false" customHeight="false" outlineLevel="0" collapsed="false">
      <c r="A1042" s="62" t="s">
        <v>365</v>
      </c>
      <c r="B1042" s="62" t="s">
        <v>785</v>
      </c>
      <c r="C1042" s="62" t="s">
        <v>786</v>
      </c>
      <c r="D1042" s="62" t="s">
        <v>424</v>
      </c>
      <c r="E1042" s="343" t="n">
        <v>-1.4340930643031</v>
      </c>
      <c r="F1042" s="343" t="n">
        <v>-1.45145847166235</v>
      </c>
      <c r="G1042" s="343" t="n">
        <v>-1.45093937714832</v>
      </c>
      <c r="H1042" s="343" t="n">
        <v>-1.45255155047535</v>
      </c>
      <c r="I1042" s="343" t="n">
        <v>-1.45661507281086</v>
      </c>
      <c r="J1042" s="343" t="n">
        <v>-1.46252941801438</v>
      </c>
      <c r="K1042" s="343" t="n">
        <v>-1.4735879411401</v>
      </c>
      <c r="L1042" s="343" t="n">
        <v>-1.4937251036581</v>
      </c>
      <c r="M1042" s="343" t="n">
        <v>-1.53269223798653</v>
      </c>
      <c r="N1042" s="343" t="n">
        <v>-1.61074858436225</v>
      </c>
      <c r="O1042" s="343" t="n">
        <v>-1.69307030719844</v>
      </c>
      <c r="P1042" s="343" t="n">
        <v>-1.77625437037973</v>
      </c>
      <c r="Q1042" s="343" t="n">
        <v>-1.86982969218316</v>
      </c>
      <c r="R1042" s="343" t="n">
        <v>-1.9232489286186</v>
      </c>
      <c r="S1042" s="343" t="n">
        <v>-1.96248293341278</v>
      </c>
      <c r="T1042" s="343" t="n">
        <v>-2.00422585922624</v>
      </c>
      <c r="U1042" s="343" t="n">
        <v>-2.05758738617047</v>
      </c>
      <c r="V1042" s="343" t="n">
        <v>-2.11012357909687</v>
      </c>
      <c r="W1042" s="343" t="n">
        <v>-2.1989357261082</v>
      </c>
      <c r="X1042" s="343" t="n">
        <v>-2.25298121620538</v>
      </c>
      <c r="Y1042" s="343" t="n">
        <v>-2.28593750749038</v>
      </c>
      <c r="Z1042" s="343" t="n">
        <v>-2.31169221749656</v>
      </c>
      <c r="AA1042" s="343" t="n">
        <v>-2.33503999820967</v>
      </c>
      <c r="AB1042" s="343" t="n">
        <v>-2.3602030815141</v>
      </c>
    </row>
    <row r="1043" customFormat="false" ht="15" hidden="false" customHeight="false" outlineLevel="0" collapsed="false">
      <c r="A1043" s="62" t="s">
        <v>365</v>
      </c>
      <c r="B1043" s="62" t="s">
        <v>799</v>
      </c>
      <c r="C1043" s="62" t="s">
        <v>800</v>
      </c>
      <c r="D1043" s="62" t="s">
        <v>424</v>
      </c>
      <c r="E1043" s="343" t="n">
        <v>-0.0268601883900214</v>
      </c>
      <c r="F1043" s="343" t="n">
        <v>-0.0271854379325716</v>
      </c>
      <c r="G1043" s="343" t="n">
        <v>-0.0271757154279544</v>
      </c>
      <c r="H1043" s="343" t="n">
        <v>-0.027205911013136</v>
      </c>
      <c r="I1043" s="343" t="n">
        <v>-0.0272820197247501</v>
      </c>
      <c r="J1043" s="343" t="n">
        <v>-0.0273927938650932</v>
      </c>
      <c r="K1043" s="343" t="n">
        <v>-0.027599917113832</v>
      </c>
      <c r="L1043" s="343" t="n">
        <v>-0.0279770809062926</v>
      </c>
      <c r="M1043" s="343" t="n">
        <v>-0.0287069251508079</v>
      </c>
      <c r="N1043" s="343" t="n">
        <v>-0.0301689001236158</v>
      </c>
      <c r="O1043" s="343" t="n">
        <v>-0.0317107644830574</v>
      </c>
      <c r="P1043" s="343" t="n">
        <v>-0.0332687802518476</v>
      </c>
      <c r="Q1043" s="343" t="n">
        <v>-0.0350214215795694</v>
      </c>
      <c r="R1043" s="343" t="n">
        <v>-0.0360219499204581</v>
      </c>
      <c r="S1043" s="343" t="n">
        <v>-0.0367567925790681</v>
      </c>
      <c r="T1043" s="343" t="n">
        <v>-0.0375386266728305</v>
      </c>
      <c r="U1043" s="343" t="n">
        <v>-0.0385380741300273</v>
      </c>
      <c r="V1043" s="343" t="n">
        <v>-0.039522063296716</v>
      </c>
      <c r="W1043" s="343" t="n">
        <v>-0.0411854916051192</v>
      </c>
      <c r="X1043" s="343" t="n">
        <v>-0.0421977495134626</v>
      </c>
      <c r="Y1043" s="343" t="n">
        <v>-0.0428150122383066</v>
      </c>
      <c r="Z1043" s="343" t="n">
        <v>-0.0432973912274502</v>
      </c>
      <c r="AA1043" s="343" t="n">
        <v>-0.0437346890598246</v>
      </c>
      <c r="AB1043" s="343" t="n">
        <v>-0.0442059870354266</v>
      </c>
    </row>
    <row r="1044" customFormat="false" ht="15" hidden="false" customHeight="false" outlineLevel="0" collapsed="false">
      <c r="A1044" s="62" t="s">
        <v>365</v>
      </c>
      <c r="B1044" s="62" t="s">
        <v>801</v>
      </c>
      <c r="C1044" s="62" t="s">
        <v>802</v>
      </c>
      <c r="D1044" s="62" t="s">
        <v>427</v>
      </c>
      <c r="E1044" s="343" t="n">
        <v>-0.800491936722227</v>
      </c>
      <c r="F1044" s="343" t="n">
        <v>-0.810185079318752</v>
      </c>
      <c r="G1044" s="343" t="n">
        <v>-0.809895327570262</v>
      </c>
      <c r="H1044" s="343" t="n">
        <v>-0.810795221573664</v>
      </c>
      <c r="I1044" s="343" t="n">
        <v>-0.813063426437933</v>
      </c>
      <c r="J1044" s="343" t="n">
        <v>-0.816364736348883</v>
      </c>
      <c r="K1044" s="343" t="n">
        <v>-0.82253745889705</v>
      </c>
      <c r="L1044" s="343" t="n">
        <v>-0.833777758864584</v>
      </c>
      <c r="M1044" s="343" t="n">
        <v>-0.855528702093809</v>
      </c>
      <c r="N1044" s="343" t="n">
        <v>-0.899098730733563</v>
      </c>
      <c r="O1044" s="343" t="n">
        <v>-0.945049636562313</v>
      </c>
      <c r="P1044" s="343" t="n">
        <v>-0.991481889459913</v>
      </c>
      <c r="Q1044" s="343" t="n">
        <v>-1.04371440661265</v>
      </c>
      <c r="R1044" s="343" t="n">
        <v>-1.07353232366199</v>
      </c>
      <c r="S1044" s="343" t="n">
        <v>-1.09543223048451</v>
      </c>
      <c r="T1044" s="343" t="n">
        <v>-1.11873258410913</v>
      </c>
      <c r="U1044" s="343" t="n">
        <v>-1.14851828847749</v>
      </c>
      <c r="V1044" s="343" t="n">
        <v>-1.17784330222344</v>
      </c>
      <c r="W1044" s="343" t="n">
        <v>-1.22741707768836</v>
      </c>
      <c r="X1044" s="343" t="n">
        <v>-1.25758456131678</v>
      </c>
      <c r="Y1044" s="343" t="n">
        <v>-1.27598033080663</v>
      </c>
      <c r="Z1044" s="343" t="n">
        <v>-1.29035627209366</v>
      </c>
      <c r="AA1044" s="343" t="n">
        <v>-1.30338869702229</v>
      </c>
      <c r="AB1044" s="343" t="n">
        <v>-1.3174344000451</v>
      </c>
    </row>
    <row r="1045" customFormat="false" ht="15" hidden="false" customHeight="false" outlineLevel="0" collapsed="false">
      <c r="A1045" s="62" t="s">
        <v>365</v>
      </c>
      <c r="B1045" s="62" t="s">
        <v>1191</v>
      </c>
      <c r="C1045" s="62" t="s">
        <v>1192</v>
      </c>
      <c r="D1045" s="62" t="s">
        <v>427</v>
      </c>
      <c r="E1045" s="343" t="n">
        <v>-0.107100297202505</v>
      </c>
      <c r="F1045" s="343" t="n">
        <v>-0.108397172792739</v>
      </c>
      <c r="G1045" s="343" t="n">
        <v>-0.108358406008272</v>
      </c>
      <c r="H1045" s="343" t="n">
        <v>-0.108478805616056</v>
      </c>
      <c r="I1045" s="343" t="n">
        <v>-0.108782275774761</v>
      </c>
      <c r="J1045" s="343" t="n">
        <v>-0.109223968259595</v>
      </c>
      <c r="K1045" s="343" t="n">
        <v>-0.110049835940617</v>
      </c>
      <c r="L1045" s="343" t="n">
        <v>-0.111553710510668</v>
      </c>
      <c r="M1045" s="343" t="n">
        <v>-0.114463836618651</v>
      </c>
      <c r="N1045" s="343" t="n">
        <v>-0.120293205788248</v>
      </c>
      <c r="O1045" s="343" t="n">
        <v>-0.126441119896083</v>
      </c>
      <c r="P1045" s="343" t="n">
        <v>-0.132653434920114</v>
      </c>
      <c r="Q1045" s="343" t="n">
        <v>-0.139641785275771</v>
      </c>
      <c r="R1045" s="343" t="n">
        <v>-0.143631216813358</v>
      </c>
      <c r="S1045" s="343" t="n">
        <v>-0.146561273222175</v>
      </c>
      <c r="T1045" s="343" t="n">
        <v>-0.149678699749091</v>
      </c>
      <c r="U1045" s="343" t="n">
        <v>-0.153663821452252</v>
      </c>
      <c r="V1045" s="343" t="n">
        <v>-0.157587305929209</v>
      </c>
      <c r="W1045" s="343" t="n">
        <v>-0.164219934994135</v>
      </c>
      <c r="X1045" s="343" t="n">
        <v>-0.16825613612776</v>
      </c>
      <c r="Y1045" s="343" t="n">
        <v>-0.170717363142361</v>
      </c>
      <c r="Z1045" s="343" t="n">
        <v>-0.172640764882936</v>
      </c>
      <c r="AA1045" s="343" t="n">
        <v>-0.174384413405919</v>
      </c>
      <c r="AB1045" s="343" t="n">
        <v>-0.176263631545605</v>
      </c>
    </row>
    <row r="1046" customFormat="false" ht="15" hidden="false" customHeight="false" outlineLevel="0" collapsed="false">
      <c r="A1046" s="62" t="s">
        <v>365</v>
      </c>
      <c r="B1046" s="62" t="s">
        <v>1194</v>
      </c>
      <c r="C1046" s="62" t="s">
        <v>1195</v>
      </c>
      <c r="D1046" s="62" t="s">
        <v>427</v>
      </c>
      <c r="E1046" s="343" t="n">
        <v>-0.252160154075836</v>
      </c>
      <c r="F1046" s="343" t="n">
        <v>-0.255213556887896</v>
      </c>
      <c r="G1046" s="343" t="n">
        <v>-0.255122283207061</v>
      </c>
      <c r="H1046" s="343" t="n">
        <v>-0.255405755657113</v>
      </c>
      <c r="I1046" s="343" t="n">
        <v>-0.256120254906652</v>
      </c>
      <c r="J1046" s="343" t="n">
        <v>-0.257160188949218</v>
      </c>
      <c r="K1046" s="343" t="n">
        <v>-0.259104636603727</v>
      </c>
      <c r="L1046" s="343" t="n">
        <v>-0.262645404026417</v>
      </c>
      <c r="M1046" s="343" t="n">
        <v>-0.269497092275064</v>
      </c>
      <c r="N1046" s="343" t="n">
        <v>-0.28322193400161</v>
      </c>
      <c r="O1046" s="343" t="n">
        <v>-0.29769676749106</v>
      </c>
      <c r="P1046" s="343" t="n">
        <v>-0.312323228430429</v>
      </c>
      <c r="Q1046" s="343" t="n">
        <v>-0.328776810245298</v>
      </c>
      <c r="R1046" s="343" t="n">
        <v>-0.338169647590007</v>
      </c>
      <c r="S1046" s="343" t="n">
        <v>-0.345068260337096</v>
      </c>
      <c r="T1046" s="343" t="n">
        <v>-0.352408022913672</v>
      </c>
      <c r="U1046" s="343" t="n">
        <v>-0.361790713054857</v>
      </c>
      <c r="V1046" s="343" t="n">
        <v>-0.371028282660786</v>
      </c>
      <c r="W1046" s="343" t="n">
        <v>-0.386644343592693</v>
      </c>
      <c r="X1046" s="343" t="n">
        <v>-0.39614729667798</v>
      </c>
      <c r="Y1046" s="343" t="n">
        <v>-0.40194208342861</v>
      </c>
      <c r="Z1046" s="343" t="n">
        <v>-0.406470598212616</v>
      </c>
      <c r="AA1046" s="343" t="n">
        <v>-0.410575896626291</v>
      </c>
      <c r="AB1046" s="343" t="n">
        <v>-0.415000384214307</v>
      </c>
    </row>
    <row r="1047" customFormat="false" ht="15" hidden="false" customHeight="false" outlineLevel="0" collapsed="false">
      <c r="A1047" s="62" t="s">
        <v>365</v>
      </c>
      <c r="B1047" s="62" t="s">
        <v>805</v>
      </c>
      <c r="C1047" s="62" t="s">
        <v>806</v>
      </c>
      <c r="D1047" s="62" t="s">
        <v>424</v>
      </c>
      <c r="E1047" s="343" t="n">
        <v>-0.424281127515165</v>
      </c>
      <c r="F1047" s="343" t="n">
        <v>-0.429418740127303</v>
      </c>
      <c r="G1047" s="343" t="n">
        <v>-0.429265164316093</v>
      </c>
      <c r="H1047" s="343" t="n">
        <v>-0.429742131072274</v>
      </c>
      <c r="I1047" s="343" t="n">
        <v>-0.430944337456998</v>
      </c>
      <c r="J1047" s="343" t="n">
        <v>-0.43269411584581</v>
      </c>
      <c r="K1047" s="343" t="n">
        <v>-0.435965816112147</v>
      </c>
      <c r="L1047" s="343" t="n">
        <v>-0.441923461561221</v>
      </c>
      <c r="M1047" s="343" t="n">
        <v>-0.453452015809503</v>
      </c>
      <c r="N1047" s="343" t="n">
        <v>-0.476545241398804</v>
      </c>
      <c r="O1047" s="343" t="n">
        <v>-0.50090039257646</v>
      </c>
      <c r="P1047" s="343" t="n">
        <v>-0.525510669968048</v>
      </c>
      <c r="Q1047" s="343" t="n">
        <v>-0.553195235238325</v>
      </c>
      <c r="R1047" s="343" t="n">
        <v>-0.568999491203292</v>
      </c>
      <c r="S1047" s="343" t="n">
        <v>-0.580606999952453</v>
      </c>
      <c r="T1047" s="343" t="n">
        <v>-0.592956781198013</v>
      </c>
      <c r="U1047" s="343" t="n">
        <v>-0.608743963621095</v>
      </c>
      <c r="V1047" s="343" t="n">
        <v>-0.624286968273307</v>
      </c>
      <c r="W1047" s="343" t="n">
        <v>-0.650562332689298</v>
      </c>
      <c r="X1047" s="343" t="n">
        <v>-0.666551867850101</v>
      </c>
      <c r="Y1047" s="343" t="n">
        <v>-0.676302094507751</v>
      </c>
      <c r="Z1047" s="343" t="n">
        <v>-0.68392170977</v>
      </c>
      <c r="AA1047" s="343" t="n">
        <v>-0.690829227121913</v>
      </c>
      <c r="AB1047" s="343" t="n">
        <v>-0.698273807687786</v>
      </c>
    </row>
    <row r="1048" customFormat="false" ht="15" hidden="false" customHeight="false" outlineLevel="0" collapsed="false">
      <c r="A1048" s="62" t="s">
        <v>365</v>
      </c>
      <c r="B1048" s="62" t="s">
        <v>807</v>
      </c>
      <c r="C1048" s="62" t="s">
        <v>808</v>
      </c>
      <c r="D1048" s="62" t="s">
        <v>424</v>
      </c>
      <c r="E1048" s="343" t="n">
        <v>-0.987527974187967</v>
      </c>
      <c r="F1048" s="343" t="n">
        <v>-0.999485932829071</v>
      </c>
      <c r="G1048" s="343" t="n">
        <v>-0.999128480187667</v>
      </c>
      <c r="H1048" s="343" t="n">
        <v>-1.00023863565757</v>
      </c>
      <c r="I1048" s="343" t="n">
        <v>-1.00303680969518</v>
      </c>
      <c r="J1048" s="343" t="n">
        <v>-1.0071094751887</v>
      </c>
      <c r="K1048" s="343" t="n">
        <v>-1.01472446281515</v>
      </c>
      <c r="L1048" s="343" t="n">
        <v>-1.02859107426617</v>
      </c>
      <c r="M1048" s="343" t="n">
        <v>-1.05542415517363</v>
      </c>
      <c r="N1048" s="343" t="n">
        <v>-1.10917438068385</v>
      </c>
      <c r="O1048" s="343" t="n">
        <v>-1.1658617785994</v>
      </c>
      <c r="P1048" s="343" t="n">
        <v>-1.22314299098576</v>
      </c>
      <c r="Q1048" s="343" t="n">
        <v>-1.2875797073152</v>
      </c>
      <c r="R1048" s="343" t="n">
        <v>-1.32436462152535</v>
      </c>
      <c r="S1048" s="343" t="n">
        <v>-1.35138147157372</v>
      </c>
      <c r="T1048" s="343" t="n">
        <v>-1.38012598473771</v>
      </c>
      <c r="U1048" s="343" t="n">
        <v>-1.41687115972984</v>
      </c>
      <c r="V1048" s="343" t="n">
        <v>-1.45304800310462</v>
      </c>
      <c r="W1048" s="343" t="n">
        <v>-1.51420475910916</v>
      </c>
      <c r="X1048" s="343" t="n">
        <v>-1.55142091660839</v>
      </c>
      <c r="Y1048" s="343" t="n">
        <v>-1.57411488283661</v>
      </c>
      <c r="Z1048" s="343" t="n">
        <v>-1.59184978249639</v>
      </c>
      <c r="AA1048" s="343" t="n">
        <v>-1.60792725136038</v>
      </c>
      <c r="AB1048" s="343" t="n">
        <v>-1.62525475213316</v>
      </c>
    </row>
    <row r="1049" customFormat="false" ht="15" hidden="false" customHeight="false" outlineLevel="0" collapsed="false">
      <c r="A1049" s="62" t="s">
        <v>365</v>
      </c>
      <c r="B1049" s="62" t="s">
        <v>809</v>
      </c>
      <c r="C1049" s="62" t="s">
        <v>810</v>
      </c>
      <c r="D1049" s="62" t="s">
        <v>424</v>
      </c>
      <c r="E1049" s="343" t="n">
        <v>-0.45742389675545</v>
      </c>
      <c r="F1049" s="343" t="n">
        <v>-0.462962834569695</v>
      </c>
      <c r="G1049" s="343" t="n">
        <v>-0.462797262166269</v>
      </c>
      <c r="H1049" s="343" t="n">
        <v>-0.463311487235654</v>
      </c>
      <c r="I1049" s="343" t="n">
        <v>-0.464607604110862</v>
      </c>
      <c r="J1049" s="343" t="n">
        <v>-0.46649406664045</v>
      </c>
      <c r="K1049" s="343" t="n">
        <v>-0.470021336150665</v>
      </c>
      <c r="L1049" s="343" t="n">
        <v>-0.476444363761539</v>
      </c>
      <c r="M1049" s="343" t="n">
        <v>-0.488873472355386</v>
      </c>
      <c r="N1049" s="343" t="n">
        <v>-0.513770627926683</v>
      </c>
      <c r="O1049" s="343" t="n">
        <v>-0.540028284549305</v>
      </c>
      <c r="P1049" s="343" t="n">
        <v>-0.566560996599501</v>
      </c>
      <c r="Q1049" s="343" t="n">
        <v>-0.596408144880822</v>
      </c>
      <c r="R1049" s="343" t="n">
        <v>-0.613446952124392</v>
      </c>
      <c r="S1049" s="343" t="n">
        <v>-0.625961182759066</v>
      </c>
      <c r="T1049" s="343" t="n">
        <v>-0.639275668591857</v>
      </c>
      <c r="U1049" s="343" t="n">
        <v>-0.656296068591848</v>
      </c>
      <c r="V1049" s="343" t="n">
        <v>-0.673053216846218</v>
      </c>
      <c r="W1049" s="343" t="n">
        <v>-0.70138108438589</v>
      </c>
      <c r="X1049" s="343" t="n">
        <v>-0.718619643931062</v>
      </c>
      <c r="Y1049" s="343" t="n">
        <v>-0.729131510669306</v>
      </c>
      <c r="Z1049" s="343" t="n">
        <v>-0.737346333057112</v>
      </c>
      <c r="AA1049" s="343" t="n">
        <v>-0.744793431924136</v>
      </c>
      <c r="AB1049" s="343" t="n">
        <v>-0.752819546760059</v>
      </c>
    </row>
    <row r="1050" customFormat="false" ht="15" hidden="false" customHeight="false" outlineLevel="0" collapsed="false">
      <c r="A1050" s="62" t="s">
        <v>365</v>
      </c>
      <c r="B1050" s="62" t="s">
        <v>841</v>
      </c>
      <c r="C1050" s="62" t="s">
        <v>842</v>
      </c>
      <c r="D1050" s="62" t="s">
        <v>427</v>
      </c>
      <c r="E1050" s="343" t="n">
        <v>-0.865503575496946</v>
      </c>
      <c r="F1050" s="343" t="n">
        <v>-0.875983942868848</v>
      </c>
      <c r="G1050" s="343" t="n">
        <v>-0.875670659045714</v>
      </c>
      <c r="H1050" s="343" t="n">
        <v>-0.876643637587761</v>
      </c>
      <c r="I1050" s="343" t="n">
        <v>-0.879096053820737</v>
      </c>
      <c r="J1050" s="343" t="n">
        <v>-0.88266547832169</v>
      </c>
      <c r="K1050" s="343" t="n">
        <v>-0.889339516111333</v>
      </c>
      <c r="L1050" s="343" t="n">
        <v>-0.901492692633503</v>
      </c>
      <c r="M1050" s="343" t="n">
        <v>-0.925010130188727</v>
      </c>
      <c r="N1050" s="343" t="n">
        <v>-0.972118681621015</v>
      </c>
      <c r="O1050" s="343" t="n">
        <v>-1.02180147224968</v>
      </c>
      <c r="P1050" s="343" t="n">
        <v>-1.07200470236066</v>
      </c>
      <c r="Q1050" s="343" t="n">
        <v>-1.12847926291403</v>
      </c>
      <c r="R1050" s="343" t="n">
        <v>-1.16071883040518</v>
      </c>
      <c r="S1050" s="343" t="n">
        <v>-1.18439732957352</v>
      </c>
      <c r="T1050" s="343" t="n">
        <v>-1.20959001228189</v>
      </c>
      <c r="U1050" s="343" t="n">
        <v>-1.24179475095179</v>
      </c>
      <c r="V1050" s="343" t="n">
        <v>-1.27350138419104</v>
      </c>
      <c r="W1050" s="343" t="n">
        <v>-1.32710127439288</v>
      </c>
      <c r="X1050" s="343" t="n">
        <v>-1.35971879837576</v>
      </c>
      <c r="Y1050" s="343" t="n">
        <v>-1.3796085730719</v>
      </c>
      <c r="Z1050" s="343" t="n">
        <v>-1.39515205079388</v>
      </c>
      <c r="AA1050" s="343" t="n">
        <v>-1.40924289900318</v>
      </c>
      <c r="AB1050" s="343" t="n">
        <v>-1.42442931828978</v>
      </c>
    </row>
    <row r="1051" customFormat="false" ht="15" hidden="false" customHeight="false" outlineLevel="0" collapsed="false">
      <c r="A1051" s="62" t="s">
        <v>365</v>
      </c>
      <c r="B1051" s="62" t="s">
        <v>851</v>
      </c>
      <c r="C1051" s="62" t="s">
        <v>852</v>
      </c>
      <c r="D1051" s="62" t="s">
        <v>424</v>
      </c>
      <c r="E1051" s="343" t="n">
        <v>-1.23320705171313</v>
      </c>
      <c r="F1051" s="343" t="n">
        <v>-1.24813993392584</v>
      </c>
      <c r="G1051" s="343" t="n">
        <v>-1.24769355354011</v>
      </c>
      <c r="H1051" s="343" t="n">
        <v>-1.2490798955879</v>
      </c>
      <c r="I1051" s="343" t="n">
        <v>-1.25257420465589</v>
      </c>
      <c r="J1051" s="343" t="n">
        <v>-1.25766007557515</v>
      </c>
      <c r="K1051" s="343" t="n">
        <v>-1.26716953422858</v>
      </c>
      <c r="L1051" s="343" t="n">
        <v>-1.28448590750786</v>
      </c>
      <c r="M1051" s="343" t="n">
        <v>-1.31799457304362</v>
      </c>
      <c r="N1051" s="343" t="n">
        <v>-1.38511688133556</v>
      </c>
      <c r="O1051" s="343" t="n">
        <v>-1.4559070773401</v>
      </c>
      <c r="P1051" s="343" t="n">
        <v>-1.52743881810281</v>
      </c>
      <c r="Q1051" s="343" t="n">
        <v>-1.60790622261563</v>
      </c>
      <c r="R1051" s="343" t="n">
        <v>-1.653842557369</v>
      </c>
      <c r="S1051" s="343" t="n">
        <v>-1.68758071048017</v>
      </c>
      <c r="T1051" s="343" t="n">
        <v>-1.7234763380051</v>
      </c>
      <c r="U1051" s="343" t="n">
        <v>-1.76936304714261</v>
      </c>
      <c r="V1051" s="343" t="n">
        <v>-1.81454003404791</v>
      </c>
      <c r="W1051" s="343" t="n">
        <v>-1.89091148350149</v>
      </c>
      <c r="X1051" s="343" t="n">
        <v>-1.93738634706519</v>
      </c>
      <c r="Y1051" s="343" t="n">
        <v>-1.96572616114185</v>
      </c>
      <c r="Z1051" s="343" t="n">
        <v>-1.9878731826881</v>
      </c>
      <c r="AA1051" s="343" t="n">
        <v>-2.00795043466982</v>
      </c>
      <c r="AB1051" s="343" t="n">
        <v>-2.02958870386329</v>
      </c>
    </row>
    <row r="1052" customFormat="false" ht="15" hidden="false" customHeight="false" outlineLevel="0" collapsed="false">
      <c r="A1052" s="62" t="s">
        <v>365</v>
      </c>
      <c r="B1052" s="62" t="s">
        <v>843</v>
      </c>
      <c r="C1052" s="62" t="s">
        <v>844</v>
      </c>
      <c r="D1052" s="62" t="s">
        <v>424</v>
      </c>
      <c r="E1052" s="343" t="n">
        <v>-1.01707139100873</v>
      </c>
      <c r="F1052" s="343" t="n">
        <v>-1.02938709035763</v>
      </c>
      <c r="G1052" s="343" t="n">
        <v>-1.02901894397118</v>
      </c>
      <c r="H1052" s="343" t="n">
        <v>-1.03016231144787</v>
      </c>
      <c r="I1052" s="343" t="n">
        <v>-1.0330441971616</v>
      </c>
      <c r="J1052" s="343" t="n">
        <v>-1.03723870270157</v>
      </c>
      <c r="K1052" s="343" t="n">
        <v>-1.04508150438435</v>
      </c>
      <c r="L1052" s="343" t="n">
        <v>-1.05936295682489</v>
      </c>
      <c r="M1052" s="343" t="n">
        <v>-1.08699879058042</v>
      </c>
      <c r="N1052" s="343" t="n">
        <v>-1.14235703668141</v>
      </c>
      <c r="O1052" s="343" t="n">
        <v>-1.20074032521361</v>
      </c>
      <c r="P1052" s="343" t="n">
        <v>-1.25973519308899</v>
      </c>
      <c r="Q1052" s="343" t="n">
        <v>-1.32609963280333</v>
      </c>
      <c r="R1052" s="343" t="n">
        <v>-1.36398502424717</v>
      </c>
      <c r="S1052" s="343" t="n">
        <v>-1.39181012487985</v>
      </c>
      <c r="T1052" s="343" t="n">
        <v>-1.42141457432505</v>
      </c>
      <c r="U1052" s="343" t="n">
        <v>-1.4592590376911</v>
      </c>
      <c r="V1052" s="343" t="n">
        <v>-1.49651816692615</v>
      </c>
      <c r="W1052" s="343" t="n">
        <v>-1.55950452126235</v>
      </c>
      <c r="X1052" s="343" t="n">
        <v>-1.59783405730093</v>
      </c>
      <c r="Y1052" s="343" t="n">
        <v>-1.62120694840128</v>
      </c>
      <c r="Z1052" s="343" t="n">
        <v>-1.6394724148365</v>
      </c>
      <c r="AA1052" s="343" t="n">
        <v>-1.6560308658868</v>
      </c>
      <c r="AB1052" s="343" t="n">
        <v>-1.6738767454713</v>
      </c>
    </row>
    <row r="1053" customFormat="false" ht="15" hidden="false" customHeight="false" outlineLevel="0" collapsed="false">
      <c r="A1053" s="62" t="s">
        <v>365</v>
      </c>
      <c r="B1053" s="62" t="s">
        <v>873</v>
      </c>
      <c r="C1053" s="62" t="s">
        <v>874</v>
      </c>
      <c r="D1053" s="62" t="s">
        <v>424</v>
      </c>
      <c r="E1053" s="343" t="n">
        <v>-0.390465609537225</v>
      </c>
      <c r="F1053" s="343" t="n">
        <v>-0.395193750644781</v>
      </c>
      <c r="G1053" s="343" t="n">
        <v>-0.3950524149387</v>
      </c>
      <c r="H1053" s="343" t="n">
        <v>-0.395491367093541</v>
      </c>
      <c r="I1053" s="343" t="n">
        <v>-0.39659775674502</v>
      </c>
      <c r="J1053" s="343" t="n">
        <v>-0.39820807650905</v>
      </c>
      <c r="K1053" s="343" t="n">
        <v>-0.401219019857391</v>
      </c>
      <c r="L1053" s="343" t="n">
        <v>-0.406701836581537</v>
      </c>
      <c r="M1053" s="343" t="n">
        <v>-0.417311556575451</v>
      </c>
      <c r="N1053" s="343" t="n">
        <v>-0.438564235097158</v>
      </c>
      <c r="O1053" s="343" t="n">
        <v>-0.460978262809515</v>
      </c>
      <c r="P1053" s="343" t="n">
        <v>-0.483627082988873</v>
      </c>
      <c r="Q1053" s="343" t="n">
        <v>-0.509105168041444</v>
      </c>
      <c r="R1053" s="343" t="n">
        <v>-0.523649813179879</v>
      </c>
      <c r="S1053" s="343" t="n">
        <v>-0.534332194942871</v>
      </c>
      <c r="T1053" s="343" t="n">
        <v>-0.545697689538259</v>
      </c>
      <c r="U1053" s="343" t="n">
        <v>-0.560226621908657</v>
      </c>
      <c r="V1053" s="343" t="n">
        <v>-0.574530837656149</v>
      </c>
      <c r="W1053" s="343" t="n">
        <v>-0.598712036199174</v>
      </c>
      <c r="X1053" s="343" t="n">
        <v>-0.61342719364524</v>
      </c>
      <c r="Y1053" s="343" t="n">
        <v>-0.622400320065692</v>
      </c>
      <c r="Z1053" s="343" t="n">
        <v>-0.629412646386303</v>
      </c>
      <c r="AA1053" s="343" t="n">
        <v>-0.635769629523874</v>
      </c>
      <c r="AB1053" s="343" t="n">
        <v>-0.642620871542172</v>
      </c>
    </row>
    <row r="1054" customFormat="false" ht="15" hidden="false" customHeight="false" outlineLevel="0" collapsed="false">
      <c r="A1054" s="62" t="s">
        <v>365</v>
      </c>
      <c r="B1054" s="62" t="s">
        <v>895</v>
      </c>
      <c r="C1054" s="62" t="s">
        <v>896</v>
      </c>
      <c r="D1054" s="62" t="s">
        <v>424</v>
      </c>
      <c r="E1054" s="343" t="n">
        <v>-1.25145128609255</v>
      </c>
      <c r="F1054" s="343" t="n">
        <v>-1.26660508741424</v>
      </c>
      <c r="G1054" s="343" t="n">
        <v>-1.26615210321582</v>
      </c>
      <c r="H1054" s="343" t="n">
        <v>-1.26755895499813</v>
      </c>
      <c r="I1054" s="343" t="n">
        <v>-1.27110495935407</v>
      </c>
      <c r="J1054" s="343" t="n">
        <v>-1.27626607134574</v>
      </c>
      <c r="K1054" s="343" t="n">
        <v>-1.28591621423566</v>
      </c>
      <c r="L1054" s="343" t="n">
        <v>-1.30348876831788</v>
      </c>
      <c r="M1054" s="343" t="n">
        <v>-1.3374931656506</v>
      </c>
      <c r="N1054" s="343" t="n">
        <v>-1.40560849058388</v>
      </c>
      <c r="O1054" s="343" t="n">
        <v>-1.477445966464</v>
      </c>
      <c r="P1054" s="343" t="n">
        <v>-1.5500359576172</v>
      </c>
      <c r="Q1054" s="343" t="n">
        <v>-1.63169380795645</v>
      </c>
      <c r="R1054" s="343" t="n">
        <v>-1.67830973115088</v>
      </c>
      <c r="S1054" s="343" t="n">
        <v>-1.7125470111297</v>
      </c>
      <c r="T1054" s="343" t="n">
        <v>-1.74897368349487</v>
      </c>
      <c r="U1054" s="343" t="n">
        <v>-1.79553924690527</v>
      </c>
      <c r="V1054" s="343" t="n">
        <v>-1.84138458835534</v>
      </c>
      <c r="W1054" s="343" t="n">
        <v>-1.91888588751404</v>
      </c>
      <c r="X1054" s="343" t="n">
        <v>-1.96604830658792</v>
      </c>
      <c r="Y1054" s="343" t="n">
        <v>-1.99480738376364</v>
      </c>
      <c r="Z1054" s="343" t="n">
        <v>-2.0172820513863</v>
      </c>
      <c r="AA1054" s="343" t="n">
        <v>-2.03765632898942</v>
      </c>
      <c r="AB1054" s="343" t="n">
        <v>-2.05961471770717</v>
      </c>
    </row>
    <row r="1055" customFormat="false" ht="15" hidden="false" customHeight="false" outlineLevel="0" collapsed="false">
      <c r="A1055" s="62" t="s">
        <v>365</v>
      </c>
      <c r="B1055" s="62" t="s">
        <v>897</v>
      </c>
      <c r="C1055" s="62" t="s">
        <v>898</v>
      </c>
      <c r="D1055" s="62" t="s">
        <v>424</v>
      </c>
      <c r="E1055" s="343" t="n">
        <v>-0.186431152076438</v>
      </c>
      <c r="F1055" s="343" t="n">
        <v>-0.188688643574617</v>
      </c>
      <c r="G1055" s="343" t="n">
        <v>-0.188621161630316</v>
      </c>
      <c r="H1055" s="343" t="n">
        <v>-0.188830743099042</v>
      </c>
      <c r="I1055" s="343" t="n">
        <v>-0.189358998321352</v>
      </c>
      <c r="J1055" s="343" t="n">
        <v>-0.190127859295243</v>
      </c>
      <c r="K1055" s="343" t="n">
        <v>-0.191565460004645</v>
      </c>
      <c r="L1055" s="343" t="n">
        <v>-0.194183277844526</v>
      </c>
      <c r="M1055" s="343" t="n">
        <v>-0.199248979594849</v>
      </c>
      <c r="N1055" s="343" t="n">
        <v>-0.209396253118394</v>
      </c>
      <c r="O1055" s="343" t="n">
        <v>-0.220098022767303</v>
      </c>
      <c r="P1055" s="343" t="n">
        <v>-0.23091189609206</v>
      </c>
      <c r="Q1055" s="343" t="n">
        <v>-0.243076626181048</v>
      </c>
      <c r="R1055" s="343" t="n">
        <v>-0.250021091669097</v>
      </c>
      <c r="S1055" s="343" t="n">
        <v>-0.255121486403874</v>
      </c>
      <c r="T1055" s="343" t="n">
        <v>-0.260548039215651</v>
      </c>
      <c r="U1055" s="343" t="n">
        <v>-0.267485002507922</v>
      </c>
      <c r="V1055" s="343" t="n">
        <v>-0.27431467292247</v>
      </c>
      <c r="W1055" s="343" t="n">
        <v>-0.285860193431455</v>
      </c>
      <c r="X1055" s="343" t="n">
        <v>-0.292886071482297</v>
      </c>
      <c r="Y1055" s="343" t="n">
        <v>-0.297170367603215</v>
      </c>
      <c r="Z1055" s="343" t="n">
        <v>-0.300518462909834</v>
      </c>
      <c r="AA1055" s="343" t="n">
        <v>-0.303553658996558</v>
      </c>
      <c r="AB1055" s="343" t="n">
        <v>-0.306824843222333</v>
      </c>
    </row>
    <row r="1056" customFormat="false" ht="15" hidden="false" customHeight="false" outlineLevel="0" collapsed="false">
      <c r="A1056" s="62" t="s">
        <v>365</v>
      </c>
      <c r="B1056" s="62" t="s">
        <v>930</v>
      </c>
      <c r="C1056" s="62" t="s">
        <v>931</v>
      </c>
      <c r="D1056" s="62" t="s">
        <v>424</v>
      </c>
      <c r="E1056" s="343" t="n">
        <v>-0.49820439393773</v>
      </c>
      <c r="F1056" s="343" t="n">
        <v>-0.504237142065622</v>
      </c>
      <c r="G1056" s="343" t="n">
        <v>-0.504056808463712</v>
      </c>
      <c r="H1056" s="343" t="n">
        <v>-0.504616877998465</v>
      </c>
      <c r="I1056" s="343" t="n">
        <v>-0.506028546970868</v>
      </c>
      <c r="J1056" s="343" t="n">
        <v>-0.508083192405674</v>
      </c>
      <c r="K1056" s="343" t="n">
        <v>-0.511924926912892</v>
      </c>
      <c r="L1056" s="343" t="n">
        <v>-0.518920583678572</v>
      </c>
      <c r="M1056" s="343" t="n">
        <v>-0.532457778735729</v>
      </c>
      <c r="N1056" s="343" t="n">
        <v>-0.559574578689019</v>
      </c>
      <c r="O1056" s="343" t="n">
        <v>-0.588173171802951</v>
      </c>
      <c r="P1056" s="343" t="n">
        <v>-0.617071342231418</v>
      </c>
      <c r="Q1056" s="343" t="n">
        <v>-0.649579439262944</v>
      </c>
      <c r="R1056" s="343" t="n">
        <v>-0.668137299261987</v>
      </c>
      <c r="S1056" s="343" t="n">
        <v>-0.681767205205178</v>
      </c>
      <c r="T1056" s="343" t="n">
        <v>-0.696268711121177</v>
      </c>
      <c r="U1056" s="343" t="n">
        <v>-0.714806522824326</v>
      </c>
      <c r="V1056" s="343" t="n">
        <v>-0.73305761322299</v>
      </c>
      <c r="W1056" s="343" t="n">
        <v>-0.763910981792616</v>
      </c>
      <c r="X1056" s="343" t="n">
        <v>-0.782686402516107</v>
      </c>
      <c r="Y1056" s="343" t="n">
        <v>-0.794135428757691</v>
      </c>
      <c r="Z1056" s="343" t="n">
        <v>-0.803082623335965</v>
      </c>
      <c r="AA1056" s="343" t="n">
        <v>-0.81119364990007</v>
      </c>
      <c r="AB1056" s="343" t="n">
        <v>-0.819935313170984</v>
      </c>
    </row>
    <row r="1057" customFormat="false" ht="15" hidden="false" customHeight="false" outlineLevel="0" collapsed="false">
      <c r="A1057" s="62" t="s">
        <v>365</v>
      </c>
      <c r="B1057" s="62" t="s">
        <v>932</v>
      </c>
      <c r="C1057" s="62" t="s">
        <v>933</v>
      </c>
      <c r="D1057" s="62" t="s">
        <v>427</v>
      </c>
      <c r="E1057" s="343" t="n">
        <v>-0.425908006751533</v>
      </c>
      <c r="F1057" s="343" t="n">
        <v>-0.431065319215353</v>
      </c>
      <c r="G1057" s="343" t="n">
        <v>-0.430911154527377</v>
      </c>
      <c r="H1057" s="343" t="n">
        <v>-0.431389950182516</v>
      </c>
      <c r="I1057" s="343" t="n">
        <v>-0.432596766351834</v>
      </c>
      <c r="J1057" s="343" t="n">
        <v>-0.43435325415557</v>
      </c>
      <c r="K1057" s="343" t="n">
        <v>-0.437637499550327</v>
      </c>
      <c r="L1057" s="343" t="n">
        <v>-0.4436179892153</v>
      </c>
      <c r="M1057" s="343" t="n">
        <v>-0.455190748978075</v>
      </c>
      <c r="N1057" s="343" t="n">
        <v>-0.478372524085079</v>
      </c>
      <c r="O1057" s="343" t="n">
        <v>-0.502821063554555</v>
      </c>
      <c r="P1057" s="343" t="n">
        <v>-0.527525707503345</v>
      </c>
      <c r="Q1057" s="343" t="n">
        <v>-0.55531642749389</v>
      </c>
      <c r="R1057" s="343" t="n">
        <v>-0.571181283882039</v>
      </c>
      <c r="S1057" s="343" t="n">
        <v>-0.58283330089175</v>
      </c>
      <c r="T1057" s="343" t="n">
        <v>-0.595230436594954</v>
      </c>
      <c r="U1057" s="343" t="n">
        <v>-0.611078153973798</v>
      </c>
      <c r="V1057" s="343" t="n">
        <v>-0.626680757297503</v>
      </c>
      <c r="W1057" s="343" t="n">
        <v>-0.653056872941923</v>
      </c>
      <c r="X1057" s="343" t="n">
        <v>-0.669107718967305</v>
      </c>
      <c r="Y1057" s="343" t="n">
        <v>-0.67889533225441</v>
      </c>
      <c r="Z1057" s="343" t="n">
        <v>-0.686544164451035</v>
      </c>
      <c r="AA1057" s="343" t="n">
        <v>-0.693478168242777</v>
      </c>
      <c r="AB1057" s="343" t="n">
        <v>-0.700951294583516</v>
      </c>
    </row>
    <row r="1058" customFormat="false" ht="15" hidden="false" customHeight="false" outlineLevel="0" collapsed="false">
      <c r="A1058" s="62" t="s">
        <v>365</v>
      </c>
      <c r="B1058" s="62" t="s">
        <v>966</v>
      </c>
      <c r="C1058" s="62" t="s">
        <v>967</v>
      </c>
      <c r="D1058" s="62" t="s">
        <v>424</v>
      </c>
      <c r="E1058" s="343" t="n">
        <v>-1.22470824107251</v>
      </c>
      <c r="F1058" s="343" t="n">
        <v>-1.23953821133862</v>
      </c>
      <c r="G1058" s="343" t="n">
        <v>-1.23909490724278</v>
      </c>
      <c r="H1058" s="343" t="n">
        <v>-1.2404716951297</v>
      </c>
      <c r="I1058" s="343" t="n">
        <v>-1.24394192270137</v>
      </c>
      <c r="J1058" s="343" t="n">
        <v>-1.24899274366382</v>
      </c>
      <c r="K1058" s="343" t="n">
        <v>-1.25843666661644</v>
      </c>
      <c r="L1058" s="343" t="n">
        <v>-1.27563370180299</v>
      </c>
      <c r="M1058" s="343" t="n">
        <v>-1.30891143790738</v>
      </c>
      <c r="N1058" s="343" t="n">
        <v>-1.3755711638721</v>
      </c>
      <c r="O1058" s="343" t="n">
        <v>-1.44587349981274</v>
      </c>
      <c r="P1058" s="343" t="n">
        <v>-1.51691227005707</v>
      </c>
      <c r="Q1058" s="343" t="n">
        <v>-1.59682512273471</v>
      </c>
      <c r="R1058" s="343" t="n">
        <v>-1.64244488111913</v>
      </c>
      <c r="S1058" s="343" t="n">
        <v>-1.67595052325475</v>
      </c>
      <c r="T1058" s="343" t="n">
        <v>-1.71159877128185</v>
      </c>
      <c r="U1058" s="343" t="n">
        <v>-1.75716924605196</v>
      </c>
      <c r="V1058" s="343" t="n">
        <v>-1.80203488973514</v>
      </c>
      <c r="W1058" s="343" t="n">
        <v>-1.87788001517334</v>
      </c>
      <c r="X1058" s="343" t="n">
        <v>-1.92403459102506</v>
      </c>
      <c r="Y1058" s="343" t="n">
        <v>-1.9521790974986</v>
      </c>
      <c r="Z1058" s="343" t="n">
        <v>-1.97417348989623</v>
      </c>
      <c r="AA1058" s="343" t="n">
        <v>-1.99411237682194</v>
      </c>
      <c r="AB1058" s="343" t="n">
        <v>-2.01560152300139</v>
      </c>
    </row>
    <row r="1059" customFormat="false" ht="15" hidden="false" customHeight="false" outlineLevel="0" collapsed="false">
      <c r="A1059" s="62" t="s">
        <v>365</v>
      </c>
      <c r="B1059" s="62" t="s">
        <v>964</v>
      </c>
      <c r="C1059" s="62" t="s">
        <v>965</v>
      </c>
      <c r="D1059" s="62" t="s">
        <v>427</v>
      </c>
      <c r="E1059" s="343" t="n">
        <v>-0.88715689185703</v>
      </c>
      <c r="F1059" s="343" t="n">
        <v>-0.897899458850861</v>
      </c>
      <c r="G1059" s="343" t="n">
        <v>-0.897578337239501</v>
      </c>
      <c r="H1059" s="343" t="n">
        <v>-0.898575657924989</v>
      </c>
      <c r="I1059" s="343" t="n">
        <v>-0.901089429126382</v>
      </c>
      <c r="J1059" s="343" t="n">
        <v>-0.904748154099488</v>
      </c>
      <c r="K1059" s="343" t="n">
        <v>-0.911589164107097</v>
      </c>
      <c r="L1059" s="343" t="n">
        <v>-0.924046390876388</v>
      </c>
      <c r="M1059" s="343" t="n">
        <v>-0.948152191703329</v>
      </c>
      <c r="N1059" s="343" t="n">
        <v>-0.996439312925862</v>
      </c>
      <c r="O1059" s="343" t="n">
        <v>-1.04736507610091</v>
      </c>
      <c r="P1059" s="343" t="n">
        <v>-1.09882429920217</v>
      </c>
      <c r="Q1059" s="343" t="n">
        <v>-1.15671174996255</v>
      </c>
      <c r="R1059" s="343" t="n">
        <v>-1.18975789246271</v>
      </c>
      <c r="S1059" s="343" t="n">
        <v>-1.21402878436973</v>
      </c>
      <c r="T1059" s="343" t="n">
        <v>-1.23985174191934</v>
      </c>
      <c r="U1059" s="343" t="n">
        <v>-1.27286218424485</v>
      </c>
      <c r="V1059" s="343" t="n">
        <v>-1.3053620594529</v>
      </c>
      <c r="W1059" s="343" t="n">
        <v>-1.36030292086764</v>
      </c>
      <c r="X1059" s="343" t="n">
        <v>-1.39373647563963</v>
      </c>
      <c r="Y1059" s="343" t="n">
        <v>-1.41412385611814</v>
      </c>
      <c r="Z1059" s="343" t="n">
        <v>-1.43005620322203</v>
      </c>
      <c r="AA1059" s="343" t="n">
        <v>-1.44449957867986</v>
      </c>
      <c r="AB1059" s="343" t="n">
        <v>-1.46006593439942</v>
      </c>
    </row>
    <row r="1060" customFormat="false" ht="15" hidden="false" customHeight="false" outlineLevel="0" collapsed="false">
      <c r="A1060" s="62" t="s">
        <v>365</v>
      </c>
      <c r="B1060" s="62" t="s">
        <v>981</v>
      </c>
      <c r="C1060" s="62" t="s">
        <v>982</v>
      </c>
      <c r="D1060" s="62" t="s">
        <v>424</v>
      </c>
      <c r="E1060" s="343" t="n">
        <v>-0.0286279605780002</v>
      </c>
      <c r="F1060" s="343" t="n">
        <v>-0.0289746160424718</v>
      </c>
      <c r="G1060" s="343" t="n">
        <v>-0.0289642536624744</v>
      </c>
      <c r="H1060" s="343" t="n">
        <v>-0.0289964365351206</v>
      </c>
      <c r="I1060" s="343" t="n">
        <v>-0.0290775542534364</v>
      </c>
      <c r="J1060" s="343" t="n">
        <v>-0.0291956188655216</v>
      </c>
      <c r="K1060" s="343" t="n">
        <v>-0.0294163736909748</v>
      </c>
      <c r="L1060" s="343" t="n">
        <v>-0.0298183600815849</v>
      </c>
      <c r="M1060" s="343" t="n">
        <v>-0.0305962381797083</v>
      </c>
      <c r="N1060" s="343" t="n">
        <v>-0.0321544313420137</v>
      </c>
      <c r="O1060" s="343" t="n">
        <v>-0.0337977717184019</v>
      </c>
      <c r="P1060" s="343" t="n">
        <v>-0.0354583264904377</v>
      </c>
      <c r="Q1060" s="343" t="n">
        <v>-0.0373263158771404</v>
      </c>
      <c r="R1060" s="343" t="n">
        <v>-0.0383926928319191</v>
      </c>
      <c r="S1060" s="343" t="n">
        <v>-0.0391758983089713</v>
      </c>
      <c r="T1060" s="343" t="n">
        <v>-0.0400091879080525</v>
      </c>
      <c r="U1060" s="343" t="n">
        <v>-0.041074412842031</v>
      </c>
      <c r="V1060" s="343" t="n">
        <v>-0.0421231621160163</v>
      </c>
      <c r="W1060" s="343" t="n">
        <v>-0.0438960670318653</v>
      </c>
      <c r="X1060" s="343" t="n">
        <v>-0.0449749455219949</v>
      </c>
      <c r="Y1060" s="343" t="n">
        <v>-0.0456328326781277</v>
      </c>
      <c r="Z1060" s="343" t="n">
        <v>-0.0461469588817246</v>
      </c>
      <c r="AA1060" s="343" t="n">
        <v>-0.0466130369644349</v>
      </c>
      <c r="AB1060" s="343" t="n">
        <v>-0.0471153528704186</v>
      </c>
    </row>
    <row r="1061" customFormat="false" ht="15" hidden="false" customHeight="false" outlineLevel="0" collapsed="false">
      <c r="A1061" s="62" t="s">
        <v>365</v>
      </c>
      <c r="B1061" s="62" t="s">
        <v>988</v>
      </c>
      <c r="C1061" s="62" t="s">
        <v>989</v>
      </c>
      <c r="D1061" s="62" t="s">
        <v>427</v>
      </c>
      <c r="E1061" s="343" t="n">
        <v>-0.696871498547426</v>
      </c>
      <c r="F1061" s="343" t="n">
        <v>-0.70530990310467</v>
      </c>
      <c r="G1061" s="343" t="n">
        <v>-0.705057658546151</v>
      </c>
      <c r="H1061" s="343" t="n">
        <v>-0.705841064916554</v>
      </c>
      <c r="I1061" s="343" t="n">
        <v>-0.707815659850324</v>
      </c>
      <c r="J1061" s="343" t="n">
        <v>-0.710689628567903</v>
      </c>
      <c r="K1061" s="343" t="n">
        <v>-0.716063317189767</v>
      </c>
      <c r="L1061" s="343" t="n">
        <v>-0.725848605864343</v>
      </c>
      <c r="M1061" s="343" t="n">
        <v>-0.744783977612167</v>
      </c>
      <c r="N1061" s="343" t="n">
        <v>-0.782714042559811</v>
      </c>
      <c r="O1061" s="343" t="n">
        <v>-0.822716789789985</v>
      </c>
      <c r="P1061" s="343" t="n">
        <v>-0.86313857566103</v>
      </c>
      <c r="Q1061" s="343" t="n">
        <v>-0.908609805078</v>
      </c>
      <c r="R1061" s="343" t="n">
        <v>-0.934567913566668</v>
      </c>
      <c r="S1061" s="343" t="n">
        <v>-0.953632966174131</v>
      </c>
      <c r="T1061" s="343" t="n">
        <v>-0.973917183418789</v>
      </c>
      <c r="U1061" s="343" t="n">
        <v>-0.999847249027521</v>
      </c>
      <c r="V1061" s="343" t="n">
        <v>-1.02537625854852</v>
      </c>
      <c r="W1061" s="343" t="n">
        <v>-1.0685329096178</v>
      </c>
      <c r="X1061" s="343" t="n">
        <v>-1.09479533470808</v>
      </c>
      <c r="Y1061" s="343" t="n">
        <v>-1.11080984636427</v>
      </c>
      <c r="Z1061" s="343" t="n">
        <v>-1.12332488029297</v>
      </c>
      <c r="AA1061" s="343" t="n">
        <v>-1.13467031061286</v>
      </c>
      <c r="AB1061" s="343" t="n">
        <v>-1.14689785428274</v>
      </c>
    </row>
    <row r="1062" customFormat="false" ht="15" hidden="false" customHeight="false" outlineLevel="0" collapsed="false">
      <c r="A1062" s="62" t="s">
        <v>365</v>
      </c>
      <c r="B1062" s="62" t="s">
        <v>1196</v>
      </c>
      <c r="C1062" s="62" t="s">
        <v>1197</v>
      </c>
      <c r="D1062" s="62" t="s">
        <v>424</v>
      </c>
      <c r="E1062" s="343" t="n">
        <v>-0.607747981316099</v>
      </c>
      <c r="F1062" s="343" t="n">
        <v>-0.615107190791423</v>
      </c>
      <c r="G1062" s="343" t="n">
        <v>-0.614887206014376</v>
      </c>
      <c r="H1062" s="343" t="n">
        <v>-0.615570421845639</v>
      </c>
      <c r="I1062" s="343" t="n">
        <v>-0.617292484072917</v>
      </c>
      <c r="J1062" s="343" t="n">
        <v>-0.619798898368974</v>
      </c>
      <c r="K1062" s="343" t="n">
        <v>-0.624485341162182</v>
      </c>
      <c r="L1062" s="343" t="n">
        <v>-0.633019180544285</v>
      </c>
      <c r="M1062" s="343" t="n">
        <v>-0.64953289071782</v>
      </c>
      <c r="N1062" s="343" t="n">
        <v>-0.682612045843506</v>
      </c>
      <c r="O1062" s="343" t="n">
        <v>-0.71749880606675</v>
      </c>
      <c r="P1062" s="343" t="n">
        <v>-0.752751013705498</v>
      </c>
      <c r="Q1062" s="343" t="n">
        <v>-0.792406887053349</v>
      </c>
      <c r="R1062" s="343" t="n">
        <v>-0.81504518990496</v>
      </c>
      <c r="S1062" s="343" t="n">
        <v>-0.831671995937382</v>
      </c>
      <c r="T1062" s="343" t="n">
        <v>-0.849362046554625</v>
      </c>
      <c r="U1062" s="343" t="n">
        <v>-0.871975892955215</v>
      </c>
      <c r="V1062" s="343" t="n">
        <v>-0.89423997468869</v>
      </c>
      <c r="W1062" s="343" t="n">
        <v>-0.931877283177252</v>
      </c>
      <c r="X1062" s="343" t="n">
        <v>-0.954780983308986</v>
      </c>
      <c r="Y1062" s="343" t="n">
        <v>-0.968747384792044</v>
      </c>
      <c r="Z1062" s="343" t="n">
        <v>-0.979661859874068</v>
      </c>
      <c r="AA1062" s="343" t="n">
        <v>-0.989556312995556</v>
      </c>
      <c r="AB1062" s="343" t="n">
        <v>-1.00022006520427</v>
      </c>
    </row>
    <row r="1063" customFormat="false" ht="15" hidden="false" customHeight="false" outlineLevel="0" collapsed="false">
      <c r="A1063" s="62" t="s">
        <v>365</v>
      </c>
      <c r="B1063" s="62" t="s">
        <v>1199</v>
      </c>
      <c r="C1063" s="62" t="s">
        <v>1200</v>
      </c>
      <c r="D1063" s="62" t="s">
        <v>424</v>
      </c>
      <c r="E1063" s="343" t="n">
        <v>-0.454917971645374</v>
      </c>
      <c r="F1063" s="343" t="n">
        <v>-0.460426565257118</v>
      </c>
      <c r="G1063" s="343" t="n">
        <v>-0.460261899916148</v>
      </c>
      <c r="H1063" s="343" t="n">
        <v>-0.460773307884104</v>
      </c>
      <c r="I1063" s="343" t="n">
        <v>-0.462062324186197</v>
      </c>
      <c r="J1063" s="343" t="n">
        <v>-0.463938452026549</v>
      </c>
      <c r="K1063" s="343" t="n">
        <v>-0.467446397943706</v>
      </c>
      <c r="L1063" s="343" t="n">
        <v>-0.473834238004724</v>
      </c>
      <c r="M1063" s="343" t="n">
        <v>-0.486195255675595</v>
      </c>
      <c r="N1063" s="343" t="n">
        <v>-0.510956016083111</v>
      </c>
      <c r="O1063" s="343" t="n">
        <v>-0.537069824250221</v>
      </c>
      <c r="P1063" s="343" t="n">
        <v>-0.563457180996865</v>
      </c>
      <c r="Q1063" s="343" t="n">
        <v>-0.59314081635533</v>
      </c>
      <c r="R1063" s="343" t="n">
        <v>-0.610086279164514</v>
      </c>
      <c r="S1063" s="343" t="n">
        <v>-0.622531952548456</v>
      </c>
      <c r="T1063" s="343" t="n">
        <v>-0.635773497057864</v>
      </c>
      <c r="U1063" s="343" t="n">
        <v>-0.652700653464667</v>
      </c>
      <c r="V1063" s="343" t="n">
        <v>-0.669366000309269</v>
      </c>
      <c r="W1063" s="343" t="n">
        <v>-0.697538678067458</v>
      </c>
      <c r="X1063" s="343" t="n">
        <v>-0.714682798866574</v>
      </c>
      <c r="Y1063" s="343" t="n">
        <v>-0.72513707799079</v>
      </c>
      <c r="Z1063" s="343" t="n">
        <v>-0.733306896761946</v>
      </c>
      <c r="AA1063" s="343" t="n">
        <v>-0.740713197865276</v>
      </c>
      <c r="AB1063" s="343" t="n">
        <v>-0.748695342889288</v>
      </c>
    </row>
    <row r="1064" customFormat="false" ht="15" hidden="false" customHeight="false" outlineLevel="0" collapsed="false">
      <c r="A1064" s="62" t="s">
        <v>365</v>
      </c>
      <c r="B1064" s="62" t="s">
        <v>1038</v>
      </c>
      <c r="C1064" s="62" t="s">
        <v>1039</v>
      </c>
      <c r="D1064" s="62" t="s">
        <v>424</v>
      </c>
      <c r="E1064" s="343" t="n">
        <v>-0.551241039069489</v>
      </c>
      <c r="F1064" s="343" t="n">
        <v>-0.557916006988137</v>
      </c>
      <c r="G1064" s="343" t="n">
        <v>-0.557716475865358</v>
      </c>
      <c r="H1064" s="343" t="n">
        <v>-0.558336167935611</v>
      </c>
      <c r="I1064" s="343" t="n">
        <v>-0.559898116968254</v>
      </c>
      <c r="J1064" s="343" t="n">
        <v>-0.562171490905104</v>
      </c>
      <c r="K1064" s="343" t="n">
        <v>-0.566422199544683</v>
      </c>
      <c r="L1064" s="343" t="n">
        <v>-0.574162583112977</v>
      </c>
      <c r="M1064" s="343" t="n">
        <v>-0.589140888323039</v>
      </c>
      <c r="N1064" s="343" t="n">
        <v>-0.619144423346777</v>
      </c>
      <c r="O1064" s="343" t="n">
        <v>-0.650787496703572</v>
      </c>
      <c r="P1064" s="343" t="n">
        <v>-0.682762039056136</v>
      </c>
      <c r="Q1064" s="343" t="n">
        <v>-0.718730804895784</v>
      </c>
      <c r="R1064" s="343" t="n">
        <v>-0.739264252920848</v>
      </c>
      <c r="S1064" s="343" t="n">
        <v>-0.75434513860947</v>
      </c>
      <c r="T1064" s="343" t="n">
        <v>-0.770390410964508</v>
      </c>
      <c r="U1064" s="343" t="n">
        <v>-0.790901676440411</v>
      </c>
      <c r="V1064" s="343" t="n">
        <v>-0.811095697524795</v>
      </c>
      <c r="W1064" s="343" t="n">
        <v>-0.845233579799756</v>
      </c>
      <c r="X1064" s="343" t="n">
        <v>-0.866007749105612</v>
      </c>
      <c r="Y1064" s="343" t="n">
        <v>-0.878675588246616</v>
      </c>
      <c r="Z1064" s="343" t="n">
        <v>-0.888575261746286</v>
      </c>
      <c r="AA1064" s="343" t="n">
        <v>-0.897549752468414</v>
      </c>
      <c r="AB1064" s="343" t="n">
        <v>-0.907222014703132</v>
      </c>
    </row>
    <row r="1065" customFormat="false" ht="15" hidden="false" customHeight="false" outlineLevel="0" collapsed="false">
      <c r="A1065" s="62" t="s">
        <v>365</v>
      </c>
      <c r="B1065" s="62" t="s">
        <v>1021</v>
      </c>
      <c r="C1065" s="62" t="s">
        <v>1022</v>
      </c>
      <c r="D1065" s="62" t="s">
        <v>424</v>
      </c>
      <c r="E1065" s="343" t="n">
        <v>-1.31252058959761</v>
      </c>
      <c r="F1065" s="343" t="n">
        <v>-1.32841387802715</v>
      </c>
      <c r="G1065" s="343" t="n">
        <v>-1.32793878874977</v>
      </c>
      <c r="H1065" s="343" t="n">
        <v>-1.32941429319115</v>
      </c>
      <c r="I1065" s="343" t="n">
        <v>-1.33313333825482</v>
      </c>
      <c r="J1065" s="343" t="n">
        <v>-1.33854630624612</v>
      </c>
      <c r="K1065" s="343" t="n">
        <v>-1.34866736439383</v>
      </c>
      <c r="L1065" s="343" t="n">
        <v>-1.36709743778227</v>
      </c>
      <c r="M1065" s="343" t="n">
        <v>-1.40276120842364</v>
      </c>
      <c r="N1065" s="343" t="n">
        <v>-1.47420047852197</v>
      </c>
      <c r="O1065" s="343" t="n">
        <v>-1.54954353601465</v>
      </c>
      <c r="P1065" s="343" t="n">
        <v>-1.62567583061221</v>
      </c>
      <c r="Q1065" s="343" t="n">
        <v>-1.71131848491575</v>
      </c>
      <c r="R1065" s="343" t="n">
        <v>-1.76020920857055</v>
      </c>
      <c r="S1065" s="343" t="n">
        <v>-1.79611722624843</v>
      </c>
      <c r="T1065" s="343" t="n">
        <v>-1.8343214760032</v>
      </c>
      <c r="U1065" s="343" t="n">
        <v>-1.88315938237764</v>
      </c>
      <c r="V1065" s="343" t="n">
        <v>-1.93124192083444</v>
      </c>
      <c r="W1065" s="343" t="n">
        <v>-2.01252518930585</v>
      </c>
      <c r="X1065" s="343" t="n">
        <v>-2.06198907717557</v>
      </c>
      <c r="Y1065" s="343" t="n">
        <v>-2.09215156240408</v>
      </c>
      <c r="Z1065" s="343" t="n">
        <v>-2.11572296652258</v>
      </c>
      <c r="AA1065" s="343" t="n">
        <v>-2.13709148413845</v>
      </c>
      <c r="AB1065" s="343" t="n">
        <v>-2.16012141556823</v>
      </c>
    </row>
    <row r="1066" customFormat="false" ht="15" hidden="false" customHeight="false" outlineLevel="0" collapsed="false">
      <c r="A1066" s="62" t="s">
        <v>365</v>
      </c>
      <c r="B1066" s="62" t="s">
        <v>1023</v>
      </c>
      <c r="C1066" s="62" t="s">
        <v>1024</v>
      </c>
      <c r="D1066" s="62" t="s">
        <v>424</v>
      </c>
      <c r="E1066" s="343" t="n">
        <v>-1.44648642790151</v>
      </c>
      <c r="F1066" s="343" t="n">
        <v>-1.46400190627972</v>
      </c>
      <c r="G1066" s="343" t="n">
        <v>-1.46347832577575</v>
      </c>
      <c r="H1066" s="343" t="n">
        <v>-1.46510443142748</v>
      </c>
      <c r="I1066" s="343" t="n">
        <v>-1.46920307052846</v>
      </c>
      <c r="J1066" s="343" t="n">
        <v>-1.47516852722005</v>
      </c>
      <c r="K1066" s="343" t="n">
        <v>-1.48632261757315</v>
      </c>
      <c r="L1066" s="343" t="n">
        <v>-1.50663380448548</v>
      </c>
      <c r="M1066" s="343" t="n">
        <v>-1.54593769092306</v>
      </c>
      <c r="N1066" s="343" t="n">
        <v>-1.62466859650688</v>
      </c>
      <c r="O1066" s="343" t="n">
        <v>-1.70770173973032</v>
      </c>
      <c r="P1066" s="343" t="n">
        <v>-1.79160467560284</v>
      </c>
      <c r="Q1066" s="343" t="n">
        <v>-1.88598867085697</v>
      </c>
      <c r="R1066" s="343" t="n">
        <v>-1.93986955377602</v>
      </c>
      <c r="S1066" s="343" t="n">
        <v>-1.97944261696113</v>
      </c>
      <c r="T1066" s="343" t="n">
        <v>-2.02154628314085</v>
      </c>
      <c r="U1066" s="343" t="n">
        <v>-2.07536895784603</v>
      </c>
      <c r="V1066" s="343" t="n">
        <v>-2.12835916603631</v>
      </c>
      <c r="W1066" s="343" t="n">
        <v>-2.21793882336985</v>
      </c>
      <c r="X1066" s="343" t="n">
        <v>-2.27245137200479</v>
      </c>
      <c r="Y1066" s="343" t="n">
        <v>-2.30569246998115</v>
      </c>
      <c r="Z1066" s="343" t="n">
        <v>-2.33166975095809</v>
      </c>
      <c r="AA1066" s="343" t="n">
        <v>-2.35521930207424</v>
      </c>
      <c r="AB1066" s="343" t="n">
        <v>-2.3805998435398</v>
      </c>
    </row>
    <row r="1067" customFormat="false" ht="15" hidden="false" customHeight="false" outlineLevel="0" collapsed="false">
      <c r="A1067" s="62" t="s">
        <v>365</v>
      </c>
      <c r="B1067" s="62" t="s">
        <v>1033</v>
      </c>
      <c r="C1067" s="62" t="s">
        <v>1034</v>
      </c>
      <c r="D1067" s="62" t="s">
        <v>424</v>
      </c>
      <c r="E1067" s="343" t="n">
        <v>-0.355849635181511</v>
      </c>
      <c r="F1067" s="343" t="n">
        <v>-0.360158612072471</v>
      </c>
      <c r="G1067" s="343" t="n">
        <v>-0.360029806210396</v>
      </c>
      <c r="H1067" s="343" t="n">
        <v>-0.360429843909868</v>
      </c>
      <c r="I1067" s="343" t="n">
        <v>-0.361438148723995</v>
      </c>
      <c r="J1067" s="343" t="n">
        <v>-0.362905708699981</v>
      </c>
      <c r="K1067" s="343" t="n">
        <v>-0.365649722681978</v>
      </c>
      <c r="L1067" s="343" t="n">
        <v>-0.370646470880537</v>
      </c>
      <c r="M1067" s="343" t="n">
        <v>-0.380315606643062</v>
      </c>
      <c r="N1067" s="343" t="n">
        <v>-0.399684170003975</v>
      </c>
      <c r="O1067" s="343" t="n">
        <v>-0.420111125386406</v>
      </c>
      <c r="P1067" s="343" t="n">
        <v>-0.440752058163222</v>
      </c>
      <c r="Q1067" s="343" t="n">
        <v>-0.463971432801173</v>
      </c>
      <c r="R1067" s="343" t="n">
        <v>-0.477226650520579</v>
      </c>
      <c r="S1067" s="343" t="n">
        <v>-0.486962006363404</v>
      </c>
      <c r="T1067" s="343" t="n">
        <v>-0.49731991499003</v>
      </c>
      <c r="U1067" s="343" t="n">
        <v>-0.510560812926497</v>
      </c>
      <c r="V1067" s="343" t="n">
        <v>-0.52359691605818</v>
      </c>
      <c r="W1067" s="343" t="n">
        <v>-0.545634377154909</v>
      </c>
      <c r="X1067" s="343" t="n">
        <v>-0.55904499074269</v>
      </c>
      <c r="Y1067" s="343" t="n">
        <v>-0.567222621973619</v>
      </c>
      <c r="Z1067" s="343" t="n">
        <v>-0.573613284049904</v>
      </c>
      <c r="AA1067" s="343" t="n">
        <v>-0.579406701127123</v>
      </c>
      <c r="AB1067" s="343" t="n">
        <v>-0.585650559518752</v>
      </c>
    </row>
    <row r="1068" customFormat="false" ht="15" hidden="false" customHeight="false" outlineLevel="0" collapsed="false">
      <c r="A1068" s="62" t="s">
        <v>365</v>
      </c>
      <c r="B1068" s="62" t="s">
        <v>1065</v>
      </c>
      <c r="C1068" s="62" t="s">
        <v>1066</v>
      </c>
      <c r="D1068" s="62" t="s">
        <v>424</v>
      </c>
      <c r="E1068" s="343" t="n">
        <v>-0.584601378208784</v>
      </c>
      <c r="F1068" s="343" t="n">
        <v>-0.591680305879568</v>
      </c>
      <c r="G1068" s="343" t="n">
        <v>-0.591468699411427</v>
      </c>
      <c r="H1068" s="343" t="n">
        <v>-0.592125894381791</v>
      </c>
      <c r="I1068" s="343" t="n">
        <v>-0.593782370392206</v>
      </c>
      <c r="J1068" s="343" t="n">
        <v>-0.596193325750155</v>
      </c>
      <c r="K1068" s="343" t="n">
        <v>-0.600701281350227</v>
      </c>
      <c r="L1068" s="343" t="n">
        <v>-0.608910102140361</v>
      </c>
      <c r="M1068" s="343" t="n">
        <v>-0.624794873498849</v>
      </c>
      <c r="N1068" s="343" t="n">
        <v>-0.656614180631027</v>
      </c>
      <c r="O1068" s="343" t="n">
        <v>-0.690172248670319</v>
      </c>
      <c r="P1068" s="343" t="n">
        <v>-0.724081845746867</v>
      </c>
      <c r="Q1068" s="343" t="n">
        <v>-0.762227391147155</v>
      </c>
      <c r="R1068" s="343" t="n">
        <v>-0.784003494818779</v>
      </c>
      <c r="S1068" s="343" t="n">
        <v>-0.799997054683371</v>
      </c>
      <c r="T1068" s="343" t="n">
        <v>-0.817013364550873</v>
      </c>
      <c r="U1068" s="343" t="n">
        <v>-0.838765943216388</v>
      </c>
      <c r="V1068" s="343" t="n">
        <v>-0.860182078302114</v>
      </c>
      <c r="W1068" s="343" t="n">
        <v>-0.896385937617014</v>
      </c>
      <c r="X1068" s="343" t="n">
        <v>-0.918417330685728</v>
      </c>
      <c r="Y1068" s="343" t="n">
        <v>-0.931851809789931</v>
      </c>
      <c r="Z1068" s="343" t="n">
        <v>-0.942350597727587</v>
      </c>
      <c r="AA1068" s="343" t="n">
        <v>-0.951868212115904</v>
      </c>
      <c r="AB1068" s="343" t="n">
        <v>-0.962125826175912</v>
      </c>
    </row>
    <row r="1069" customFormat="false" ht="15" hidden="false" customHeight="false" outlineLevel="0" collapsed="false">
      <c r="A1069" s="62" t="s">
        <v>365</v>
      </c>
      <c r="B1069" s="62" t="s">
        <v>1061</v>
      </c>
      <c r="C1069" s="62" t="s">
        <v>1062</v>
      </c>
      <c r="D1069" s="62" t="s">
        <v>427</v>
      </c>
      <c r="E1069" s="343" t="n">
        <v>-1.26972931373754</v>
      </c>
      <c r="F1069" s="343" t="n">
        <v>-1.28510444337025</v>
      </c>
      <c r="G1069" s="343" t="n">
        <v>-1.28464484312709</v>
      </c>
      <c r="H1069" s="343" t="n">
        <v>-1.28607224263352</v>
      </c>
      <c r="I1069" s="343" t="n">
        <v>-1.28967003803108</v>
      </c>
      <c r="J1069" s="343" t="n">
        <v>-1.29490653046201</v>
      </c>
      <c r="K1069" s="343" t="n">
        <v>-1.30469761817373</v>
      </c>
      <c r="L1069" s="343" t="n">
        <v>-1.32252682757517</v>
      </c>
      <c r="M1069" s="343" t="n">
        <v>-1.35702787493446</v>
      </c>
      <c r="N1069" s="343" t="n">
        <v>-1.42613805584498</v>
      </c>
      <c r="O1069" s="343" t="n">
        <v>-1.49902475144676</v>
      </c>
      <c r="P1069" s="343" t="n">
        <v>-1.57267495315693</v>
      </c>
      <c r="Q1069" s="343" t="n">
        <v>-1.65552545435085</v>
      </c>
      <c r="R1069" s="343" t="n">
        <v>-1.70282222476827</v>
      </c>
      <c r="S1069" s="343" t="n">
        <v>-1.73755955613295</v>
      </c>
      <c r="T1069" s="343" t="n">
        <v>-1.77451825697729</v>
      </c>
      <c r="U1069" s="343" t="n">
        <v>-1.82176393208263</v>
      </c>
      <c r="V1069" s="343" t="n">
        <v>-1.86827886605119</v>
      </c>
      <c r="W1069" s="343" t="n">
        <v>-1.94691210770281</v>
      </c>
      <c r="X1069" s="343" t="n">
        <v>-1.99476335582598</v>
      </c>
      <c r="Y1069" s="343" t="n">
        <v>-2.02394247268963</v>
      </c>
      <c r="Z1069" s="343" t="n">
        <v>-2.04674539327801</v>
      </c>
      <c r="AA1069" s="343" t="n">
        <v>-2.06741724667446</v>
      </c>
      <c r="AB1069" s="343" t="n">
        <v>-2.08969634786459</v>
      </c>
    </row>
    <row r="1070" customFormat="false" ht="15" hidden="false" customHeight="false" outlineLevel="0" collapsed="false">
      <c r="A1070" s="62" t="s">
        <v>365</v>
      </c>
      <c r="B1070" s="62" t="s">
        <v>1067</v>
      </c>
      <c r="C1070" s="62" t="s">
        <v>1068</v>
      </c>
      <c r="D1070" s="62" t="s">
        <v>427</v>
      </c>
      <c r="E1070" s="343" t="n">
        <v>-0.720216478704957</v>
      </c>
      <c r="F1070" s="343" t="n">
        <v>-0.728937567210907</v>
      </c>
      <c r="G1070" s="343" t="n">
        <v>-0.728676872537516</v>
      </c>
      <c r="H1070" s="343" t="n">
        <v>-0.729486522779581</v>
      </c>
      <c r="I1070" s="343" t="n">
        <v>-0.731527266034302</v>
      </c>
      <c r="J1070" s="343" t="n">
        <v>-0.734497511817057</v>
      </c>
      <c r="K1070" s="343" t="n">
        <v>-0.740051217349517</v>
      </c>
      <c r="L1070" s="343" t="n">
        <v>-0.750164310175102</v>
      </c>
      <c r="M1070" s="343" t="n">
        <v>-0.769734011033313</v>
      </c>
      <c r="N1070" s="343" t="n">
        <v>-0.80893472145207</v>
      </c>
      <c r="O1070" s="343" t="n">
        <v>-0.850277548370224</v>
      </c>
      <c r="P1070" s="343" t="n">
        <v>-0.892053451594409</v>
      </c>
      <c r="Q1070" s="343" t="n">
        <v>-0.939047953165126</v>
      </c>
      <c r="R1070" s="343" t="n">
        <v>-0.965875650277892</v>
      </c>
      <c r="S1070" s="343" t="n">
        <v>-0.985579376264523</v>
      </c>
      <c r="T1070" s="343" t="n">
        <v>-1.00654310852748</v>
      </c>
      <c r="U1070" s="343" t="n">
        <v>-1.03334182333249</v>
      </c>
      <c r="V1070" s="343" t="n">
        <v>-1.05972604679458</v>
      </c>
      <c r="W1070" s="343" t="n">
        <v>-1.1043284323572</v>
      </c>
      <c r="X1070" s="343" t="n">
        <v>-1.13147064058383</v>
      </c>
      <c r="Y1070" s="343" t="n">
        <v>-1.14802163343867</v>
      </c>
      <c r="Z1070" s="343" t="n">
        <v>-1.16095591714203</v>
      </c>
      <c r="AA1070" s="343" t="n">
        <v>-1.17268141587662</v>
      </c>
      <c r="AB1070" s="343" t="n">
        <v>-1.18531857848621</v>
      </c>
    </row>
    <row r="1071" customFormat="false" ht="15" hidden="false" customHeight="false" outlineLevel="0" collapsed="false">
      <c r="A1071" s="62" t="s">
        <v>365</v>
      </c>
      <c r="B1071" s="62" t="s">
        <v>1082</v>
      </c>
      <c r="C1071" s="62" t="s">
        <v>1083</v>
      </c>
      <c r="D1071" s="62" t="s">
        <v>424</v>
      </c>
      <c r="E1071" s="343" t="n">
        <v>-0.266980832668201</v>
      </c>
      <c r="F1071" s="343" t="n">
        <v>-0.270213698813222</v>
      </c>
      <c r="G1071" s="343" t="n">
        <v>-0.270117060534271</v>
      </c>
      <c r="H1071" s="343" t="n">
        <v>-0.270417194038832</v>
      </c>
      <c r="I1071" s="343" t="n">
        <v>-0.27117368788411</v>
      </c>
      <c r="J1071" s="343" t="n">
        <v>-0.272274743907897</v>
      </c>
      <c r="K1071" s="343" t="n">
        <v>-0.274333476207547</v>
      </c>
      <c r="L1071" s="343" t="n">
        <v>-0.278082351751579</v>
      </c>
      <c r="M1071" s="343" t="n">
        <v>-0.2853367470406</v>
      </c>
      <c r="N1071" s="343" t="n">
        <v>-0.299868264463811</v>
      </c>
      <c r="O1071" s="343" t="n">
        <v>-0.315193854313287</v>
      </c>
      <c r="P1071" s="343" t="n">
        <v>-0.330679983495327</v>
      </c>
      <c r="Q1071" s="343" t="n">
        <v>-0.348100622332608</v>
      </c>
      <c r="R1071" s="343" t="n">
        <v>-0.358045522408507</v>
      </c>
      <c r="S1071" s="343" t="n">
        <v>-0.365349600176952</v>
      </c>
      <c r="T1071" s="343" t="n">
        <v>-0.373120756295821</v>
      </c>
      <c r="U1071" s="343" t="n">
        <v>-0.383054912767696</v>
      </c>
      <c r="V1071" s="343" t="n">
        <v>-0.392835419264688</v>
      </c>
      <c r="W1071" s="343" t="n">
        <v>-0.409369312043576</v>
      </c>
      <c r="X1071" s="343" t="n">
        <v>-0.419430799897656</v>
      </c>
      <c r="Y1071" s="343" t="n">
        <v>-0.425566174447564</v>
      </c>
      <c r="Z1071" s="343" t="n">
        <v>-0.430360852069076</v>
      </c>
      <c r="AA1071" s="343" t="n">
        <v>-0.434707438835931</v>
      </c>
      <c r="AB1071" s="343" t="n">
        <v>-0.439391975077226</v>
      </c>
    </row>
    <row r="1072" customFormat="false" ht="15" hidden="false" customHeight="false" outlineLevel="0" collapsed="false">
      <c r="A1072" s="62" t="s">
        <v>365</v>
      </c>
      <c r="B1072" s="62" t="s">
        <v>1095</v>
      </c>
      <c r="C1072" s="62" t="s">
        <v>1096</v>
      </c>
      <c r="D1072" s="62" t="s">
        <v>424</v>
      </c>
      <c r="E1072" s="343" t="n">
        <v>-0.37604585582992</v>
      </c>
      <c r="F1072" s="343" t="n">
        <v>-0.380599388396802</v>
      </c>
      <c r="G1072" s="343" t="n">
        <v>-0.380463272167218</v>
      </c>
      <c r="H1072" s="343" t="n">
        <v>-0.380886013977775</v>
      </c>
      <c r="I1072" s="343" t="n">
        <v>-0.381951545059666</v>
      </c>
      <c r="J1072" s="343" t="n">
        <v>-0.383502396297352</v>
      </c>
      <c r="K1072" s="343" t="n">
        <v>-0.386402146597063</v>
      </c>
      <c r="L1072" s="343" t="n">
        <v>-0.391682484883022</v>
      </c>
      <c r="M1072" s="343" t="n">
        <v>-0.401900391755681</v>
      </c>
      <c r="N1072" s="343" t="n">
        <v>-0.422368216547845</v>
      </c>
      <c r="O1072" s="343" t="n">
        <v>-0.443954502325172</v>
      </c>
      <c r="P1072" s="343" t="n">
        <v>-0.465766909768632</v>
      </c>
      <c r="Q1072" s="343" t="n">
        <v>-0.490304098357037</v>
      </c>
      <c r="R1072" s="343" t="n">
        <v>-0.504311615012108</v>
      </c>
      <c r="S1072" s="343" t="n">
        <v>-0.514599500280999</v>
      </c>
      <c r="T1072" s="343" t="n">
        <v>-0.525545271272504</v>
      </c>
      <c r="U1072" s="343" t="n">
        <v>-0.539537655426378</v>
      </c>
      <c r="V1072" s="343" t="n">
        <v>-0.553313621660937</v>
      </c>
      <c r="W1072" s="343" t="n">
        <v>-0.576601817289439</v>
      </c>
      <c r="X1072" s="343" t="n">
        <v>-0.590773549294304</v>
      </c>
      <c r="Y1072" s="343" t="n">
        <v>-0.599415301402122</v>
      </c>
      <c r="Z1072" s="343" t="n">
        <v>-0.606168665048458</v>
      </c>
      <c r="AA1072" s="343" t="n">
        <v>-0.612290887098429</v>
      </c>
      <c r="AB1072" s="343" t="n">
        <v>-0.618889115227463</v>
      </c>
    </row>
    <row r="1073" customFormat="false" ht="15" hidden="false" customHeight="false" outlineLevel="0" collapsed="false">
      <c r="A1073" s="62" t="s">
        <v>365</v>
      </c>
      <c r="B1073" s="62" t="s">
        <v>1148</v>
      </c>
      <c r="C1073" s="62" t="s">
        <v>1149</v>
      </c>
      <c r="D1073" s="62" t="s">
        <v>427</v>
      </c>
      <c r="E1073" s="343" t="n">
        <v>-0.471274614492626</v>
      </c>
      <c r="F1073" s="343" t="n">
        <v>-0.476981270401123</v>
      </c>
      <c r="G1073" s="343" t="n">
        <v>-0.476810684493503</v>
      </c>
      <c r="H1073" s="343" t="n">
        <v>-0.477340480210464</v>
      </c>
      <c r="I1073" s="343" t="n">
        <v>-0.478675843284045</v>
      </c>
      <c r="J1073" s="343" t="n">
        <v>-0.480619427577942</v>
      </c>
      <c r="K1073" s="343" t="n">
        <v>-0.484253502208561</v>
      </c>
      <c r="L1073" s="343" t="n">
        <v>-0.49087101800225</v>
      </c>
      <c r="M1073" s="343" t="n">
        <v>-0.503676477888802</v>
      </c>
      <c r="N1073" s="343" t="n">
        <v>-0.529327515093138</v>
      </c>
      <c r="O1073" s="343" t="n">
        <v>-0.556380249089065</v>
      </c>
      <c r="P1073" s="343" t="n">
        <v>-0.583716367144098</v>
      </c>
      <c r="Q1073" s="343" t="n">
        <v>-0.614467281995194</v>
      </c>
      <c r="R1073" s="343" t="n">
        <v>-0.632022021421982</v>
      </c>
      <c r="S1073" s="343" t="n">
        <v>-0.644915180830269</v>
      </c>
      <c r="T1073" s="343" t="n">
        <v>-0.658632827027863</v>
      </c>
      <c r="U1073" s="343" t="n">
        <v>-0.676168601842869</v>
      </c>
      <c r="V1073" s="343" t="n">
        <v>-0.693433153694204</v>
      </c>
      <c r="W1073" s="343" t="n">
        <v>-0.722618784241386</v>
      </c>
      <c r="X1073" s="343" t="n">
        <v>-0.740379324435469</v>
      </c>
      <c r="Y1073" s="343" t="n">
        <v>-0.751209488709357</v>
      </c>
      <c r="Z1073" s="343" t="n">
        <v>-0.759673054520849</v>
      </c>
      <c r="AA1073" s="343" t="n">
        <v>-0.767345650274021</v>
      </c>
      <c r="AB1073" s="343" t="n">
        <v>-0.775614794501078</v>
      </c>
    </row>
    <row r="1074" customFormat="false" ht="15" hidden="false" customHeight="false" outlineLevel="0" collapsed="false">
      <c r="A1074" s="62" t="s">
        <v>365</v>
      </c>
      <c r="B1074" s="62" t="s">
        <v>1138</v>
      </c>
      <c r="C1074" s="62" t="s">
        <v>1139</v>
      </c>
      <c r="D1074" s="62" t="s">
        <v>427</v>
      </c>
      <c r="E1074" s="343" t="n">
        <v>-0.878661292673197</v>
      </c>
      <c r="F1074" s="343" t="n">
        <v>-0.889300986607908</v>
      </c>
      <c r="G1074" s="343" t="n">
        <v>-0.888982940123986</v>
      </c>
      <c r="H1074" s="343" t="n">
        <v>-0.889970710258856</v>
      </c>
      <c r="I1074" s="343" t="n">
        <v>-0.892460409063626</v>
      </c>
      <c r="J1074" s="343" t="n">
        <v>-0.896084097324308</v>
      </c>
      <c r="K1074" s="343" t="n">
        <v>-0.902859596395159</v>
      </c>
      <c r="L1074" s="343" t="n">
        <v>-0.91519753016617</v>
      </c>
      <c r="M1074" s="343" t="n">
        <v>-0.939072488823354</v>
      </c>
      <c r="N1074" s="343" t="n">
        <v>-0.986897202515253</v>
      </c>
      <c r="O1074" s="343" t="n">
        <v>-1.03733528997472</v>
      </c>
      <c r="P1074" s="343" t="n">
        <v>-1.08830172883704</v>
      </c>
      <c r="Q1074" s="343" t="n">
        <v>-1.14563483731146</v>
      </c>
      <c r="R1074" s="343" t="n">
        <v>-1.1783645230678</v>
      </c>
      <c r="S1074" s="343" t="n">
        <v>-1.20240299185849</v>
      </c>
      <c r="T1074" s="343" t="n">
        <v>-1.2279786633879</v>
      </c>
      <c r="U1074" s="343" t="n">
        <v>-1.2606729908419</v>
      </c>
      <c r="V1074" s="343" t="n">
        <v>-1.29286164047551</v>
      </c>
      <c r="W1074" s="343" t="n">
        <v>-1.34727637675762</v>
      </c>
      <c r="X1074" s="343" t="n">
        <v>-1.38038976484518</v>
      </c>
      <c r="Y1074" s="343" t="n">
        <v>-1.4005819115217</v>
      </c>
      <c r="Z1074" s="343" t="n">
        <v>-1.41636168715115</v>
      </c>
      <c r="AA1074" s="343" t="n">
        <v>-1.43066674983716</v>
      </c>
      <c r="AB1074" s="343" t="n">
        <v>-1.44608403889201</v>
      </c>
    </row>
    <row r="1075" customFormat="false" ht="15" hidden="false" customHeight="false" outlineLevel="0" collapsed="false">
      <c r="A1075" s="62" t="s">
        <v>365</v>
      </c>
      <c r="B1075" s="62" t="s">
        <v>1152</v>
      </c>
      <c r="C1075" s="62" t="s">
        <v>1153</v>
      </c>
      <c r="D1075" s="62" t="s">
        <v>424</v>
      </c>
      <c r="E1075" s="343" t="n">
        <v>-0.615846936006598</v>
      </c>
      <c r="F1075" s="343" t="n">
        <v>-0.623304215579942</v>
      </c>
      <c r="G1075" s="343" t="n">
        <v>-0.623081299247716</v>
      </c>
      <c r="H1075" s="343" t="n">
        <v>-0.623773619731287</v>
      </c>
      <c r="I1075" s="343" t="n">
        <v>-0.625518630457585</v>
      </c>
      <c r="J1075" s="343" t="n">
        <v>-0.628058445663959</v>
      </c>
      <c r="K1075" s="343" t="n">
        <v>-0.632807340804206</v>
      </c>
      <c r="L1075" s="343" t="n">
        <v>-0.641454903605582</v>
      </c>
      <c r="M1075" s="343" t="n">
        <v>-0.658188678336433</v>
      </c>
      <c r="N1075" s="343" t="n">
        <v>-0.691708652003354</v>
      </c>
      <c r="O1075" s="343" t="n">
        <v>-0.727060319225935</v>
      </c>
      <c r="P1075" s="343" t="n">
        <v>-0.762782303879471</v>
      </c>
      <c r="Q1075" s="343" t="n">
        <v>-0.80296663825283</v>
      </c>
      <c r="R1075" s="343" t="n">
        <v>-0.825906623042846</v>
      </c>
      <c r="S1075" s="343" t="n">
        <v>-0.842755000767554</v>
      </c>
      <c r="T1075" s="343" t="n">
        <v>-0.860680792058278</v>
      </c>
      <c r="U1075" s="343" t="n">
        <v>-0.883595994486377</v>
      </c>
      <c r="V1075" s="343" t="n">
        <v>-0.906156771222926</v>
      </c>
      <c r="W1075" s="343" t="n">
        <v>-0.944295640992632</v>
      </c>
      <c r="X1075" s="343" t="n">
        <v>-0.967504559792818</v>
      </c>
      <c r="Y1075" s="343" t="n">
        <v>-0.981657079957102</v>
      </c>
      <c r="Z1075" s="343" t="n">
        <v>-0.992717003221395</v>
      </c>
      <c r="AA1075" s="343" t="n">
        <v>-1.00274331153612</v>
      </c>
      <c r="AB1075" s="343" t="n">
        <v>-1.01354917075074</v>
      </c>
    </row>
    <row r="1076" customFormat="false" ht="15" hidden="false" customHeight="false" outlineLevel="0" collapsed="false">
      <c r="A1076" s="62" t="s">
        <v>365</v>
      </c>
      <c r="B1076" s="62" t="s">
        <v>1170</v>
      </c>
      <c r="C1076" s="62" t="s">
        <v>1171</v>
      </c>
      <c r="D1076" s="62" t="s">
        <v>424</v>
      </c>
      <c r="E1076" s="343" t="n">
        <v>-1.02549715494047</v>
      </c>
      <c r="F1076" s="343" t="n">
        <v>-1.03791488171468</v>
      </c>
      <c r="G1076" s="343" t="n">
        <v>-1.03754368547886</v>
      </c>
      <c r="H1076" s="343" t="n">
        <v>-1.03869652499903</v>
      </c>
      <c r="I1076" s="343" t="n">
        <v>-1.04160228523024</v>
      </c>
      <c r="J1076" s="343" t="n">
        <v>-1.04583153947497</v>
      </c>
      <c r="K1076" s="343" t="n">
        <v>-1.05373931358361</v>
      </c>
      <c r="L1076" s="343" t="n">
        <v>-1.06813907841395</v>
      </c>
      <c r="M1076" s="343" t="n">
        <v>-1.09600385677783</v>
      </c>
      <c r="N1076" s="343" t="n">
        <v>-1.15182070934189</v>
      </c>
      <c r="O1076" s="343" t="n">
        <v>-1.21068766481339</v>
      </c>
      <c r="P1076" s="343" t="n">
        <v>-1.27017126615851</v>
      </c>
      <c r="Q1076" s="343" t="n">
        <v>-1.33708549137212</v>
      </c>
      <c r="R1076" s="343" t="n">
        <v>-1.37528473823219</v>
      </c>
      <c r="S1076" s="343" t="n">
        <v>-1.40334035142415</v>
      </c>
      <c r="T1076" s="343" t="n">
        <v>-1.43319005415693</v>
      </c>
      <c r="U1076" s="343" t="n">
        <v>-1.47134803387715</v>
      </c>
      <c r="V1076" s="343" t="n">
        <v>-1.50891583036016</v>
      </c>
      <c r="W1076" s="343" t="n">
        <v>-1.57242398499204</v>
      </c>
      <c r="X1076" s="343" t="n">
        <v>-1.61107105589114</v>
      </c>
      <c r="Y1076" s="343" t="n">
        <v>-1.63463757593883</v>
      </c>
      <c r="Z1076" s="343" t="n">
        <v>-1.65305435968535</v>
      </c>
      <c r="AA1076" s="343" t="n">
        <v>-1.66974998655326</v>
      </c>
      <c r="AB1076" s="343" t="n">
        <v>-1.68774370744945</v>
      </c>
    </row>
    <row r="1077" customFormat="false" ht="15" hidden="false" customHeight="false" outlineLevel="0" collapsed="false">
      <c r="A1077" s="62" t="s">
        <v>365</v>
      </c>
      <c r="B1077" s="62" t="s">
        <v>422</v>
      </c>
      <c r="C1077" s="62" t="s">
        <v>425</v>
      </c>
      <c r="D1077" s="62" t="s">
        <v>424</v>
      </c>
      <c r="E1077" s="343" t="n">
        <v>-0.685085776198134</v>
      </c>
      <c r="F1077" s="343" t="n">
        <v>-0.693381467653479</v>
      </c>
      <c r="G1077" s="343" t="n">
        <v>-0.693133489138753</v>
      </c>
      <c r="H1077" s="343" t="n">
        <v>-0.693903646280299</v>
      </c>
      <c r="I1077" s="343" t="n">
        <v>-0.695844846208404</v>
      </c>
      <c r="J1077" s="343" t="n">
        <v>-0.69867020941203</v>
      </c>
      <c r="K1077" s="343" t="n">
        <v>-0.703953016426279</v>
      </c>
      <c r="L1077" s="343" t="n">
        <v>-0.713572813047204</v>
      </c>
      <c r="M1077" s="343" t="n">
        <v>-0.732187943495927</v>
      </c>
      <c r="N1077" s="343" t="n">
        <v>-0.769476522581263</v>
      </c>
      <c r="O1077" s="343" t="n">
        <v>-0.808802730057629</v>
      </c>
      <c r="P1077" s="343" t="n">
        <v>-0.848540889254127</v>
      </c>
      <c r="Q1077" s="343" t="n">
        <v>-0.893243094129403</v>
      </c>
      <c r="R1077" s="343" t="n">
        <v>-0.918762190461601</v>
      </c>
      <c r="S1077" s="343" t="n">
        <v>-0.937504808564173</v>
      </c>
      <c r="T1077" s="343" t="n">
        <v>-0.957445972386477</v>
      </c>
      <c r="U1077" s="343" t="n">
        <v>-0.982937500109241</v>
      </c>
      <c r="V1077" s="343" t="n">
        <v>-1.0080347545381</v>
      </c>
      <c r="W1077" s="343" t="n">
        <v>-1.05046152598382</v>
      </c>
      <c r="X1077" s="343" t="n">
        <v>-1.07627979221414</v>
      </c>
      <c r="Y1077" s="343" t="n">
        <v>-1.09202346112768</v>
      </c>
      <c r="Z1077" s="343" t="n">
        <v>-1.10432683664392</v>
      </c>
      <c r="AA1077" s="343" t="n">
        <v>-1.11548038927623</v>
      </c>
      <c r="AB1077" s="343" t="n">
        <v>-1.12750113666443</v>
      </c>
    </row>
    <row r="1078" customFormat="false" ht="15" hidden="false" customHeight="false" outlineLevel="0" collapsed="false">
      <c r="A1078" s="62" t="s">
        <v>365</v>
      </c>
      <c r="B1078" s="62" t="s">
        <v>631</v>
      </c>
      <c r="C1078" s="62" t="s">
        <v>632</v>
      </c>
      <c r="D1078" s="62" t="s">
        <v>427</v>
      </c>
      <c r="E1078" s="343" t="n">
        <v>-0.206761086062334</v>
      </c>
      <c r="F1078" s="343" t="n">
        <v>-0.209264752368857</v>
      </c>
      <c r="G1078" s="343" t="n">
        <v>-0.209189911657217</v>
      </c>
      <c r="H1078" s="343" t="n">
        <v>-0.209422347554381</v>
      </c>
      <c r="I1078" s="343" t="n">
        <v>-0.210008207923029</v>
      </c>
      <c r="J1078" s="343" t="n">
        <v>-0.210860911605981</v>
      </c>
      <c r="K1078" s="343" t="n">
        <v>-0.212455279718228</v>
      </c>
      <c r="L1078" s="343" t="n">
        <v>-0.215358565213482</v>
      </c>
      <c r="M1078" s="343" t="n">
        <v>-0.220976671328791</v>
      </c>
      <c r="N1078" s="343" t="n">
        <v>-0.232230484175689</v>
      </c>
      <c r="O1078" s="343" t="n">
        <v>-0.244099259810836</v>
      </c>
      <c r="P1078" s="343" t="n">
        <v>-0.256092363797291</v>
      </c>
      <c r="Q1078" s="343" t="n">
        <v>-0.269583632701873</v>
      </c>
      <c r="R1078" s="343" t="n">
        <v>-0.277285377879324</v>
      </c>
      <c r="S1078" s="343" t="n">
        <v>-0.282941960177741</v>
      </c>
      <c r="T1078" s="343" t="n">
        <v>-0.288960267421145</v>
      </c>
      <c r="U1078" s="343" t="n">
        <v>-0.296653692303787</v>
      </c>
      <c r="V1078" s="343" t="n">
        <v>-0.304228124240896</v>
      </c>
      <c r="W1078" s="343" t="n">
        <v>-0.317032660033357</v>
      </c>
      <c r="X1078" s="343" t="n">
        <v>-0.324824695646258</v>
      </c>
      <c r="Y1078" s="343" t="n">
        <v>-0.329576185454198</v>
      </c>
      <c r="Z1078" s="343" t="n">
        <v>-0.333289383673092</v>
      </c>
      <c r="AA1078" s="343" t="n">
        <v>-0.336655561655225</v>
      </c>
      <c r="AB1078" s="343" t="n">
        <v>-0.340283461797975</v>
      </c>
    </row>
    <row r="1079" customFormat="false" ht="15" hidden="false" customHeight="false" outlineLevel="0" collapsed="false">
      <c r="A1079" s="62" t="s">
        <v>366</v>
      </c>
      <c r="B1079" s="62" t="s">
        <v>434</v>
      </c>
      <c r="C1079" s="62" t="s">
        <v>435</v>
      </c>
      <c r="D1079" s="62" t="s">
        <v>427</v>
      </c>
      <c r="E1079" s="343" t="n">
        <v>-0.85934602037308</v>
      </c>
      <c r="F1079" s="343" t="n">
        <v>-0.869761449712308</v>
      </c>
      <c r="G1079" s="343" t="n">
        <v>-0.871014640659565</v>
      </c>
      <c r="H1079" s="343" t="n">
        <v>-0.874666825519726</v>
      </c>
      <c r="I1079" s="343" t="n">
        <v>-0.891936417523634</v>
      </c>
      <c r="J1079" s="343" t="n">
        <v>-0.906606410302742</v>
      </c>
      <c r="K1079" s="343" t="n">
        <v>-0.926188039465647</v>
      </c>
      <c r="L1079" s="343" t="n">
        <v>-0.957581750890293</v>
      </c>
      <c r="M1079" s="343" t="n">
        <v>-1.01868132057454</v>
      </c>
      <c r="N1079" s="343" t="n">
        <v>-1.08351904245511</v>
      </c>
      <c r="O1079" s="343" t="n">
        <v>-1.1731353606105</v>
      </c>
      <c r="P1079" s="343" t="n">
        <v>-1.22341048956911</v>
      </c>
      <c r="Q1079" s="343" t="n">
        <v>-1.26738419413186</v>
      </c>
      <c r="R1079" s="343" t="n">
        <v>-1.30299539240087</v>
      </c>
      <c r="S1079" s="343" t="n">
        <v>-1.3443630251121</v>
      </c>
      <c r="T1079" s="343" t="n">
        <v>-1.38552231064106</v>
      </c>
      <c r="U1079" s="343" t="n">
        <v>-1.43167267158303</v>
      </c>
      <c r="V1079" s="343" t="n">
        <v>-1.47149357214275</v>
      </c>
      <c r="W1079" s="343" t="n">
        <v>-1.5118289299209</v>
      </c>
      <c r="X1079" s="343" t="n">
        <v>-1.53877904230626</v>
      </c>
      <c r="Y1079" s="343" t="n">
        <v>-1.55655841252712</v>
      </c>
      <c r="Z1079" s="343" t="n">
        <v>-1.57261640368019</v>
      </c>
      <c r="AA1079" s="343" t="n">
        <v>-1.58877793171164</v>
      </c>
      <c r="AB1079" s="343" t="n">
        <v>-1.60736115983426</v>
      </c>
    </row>
    <row r="1080" customFormat="false" ht="15" hidden="false" customHeight="false" outlineLevel="0" collapsed="false">
      <c r="A1080" s="62" t="s">
        <v>366</v>
      </c>
      <c r="B1080" s="62" t="s">
        <v>426</v>
      </c>
      <c r="C1080" s="62" t="s">
        <v>428</v>
      </c>
      <c r="D1080" s="62" t="s">
        <v>427</v>
      </c>
      <c r="E1080" s="343" t="n">
        <v>-0.509420617381855</v>
      </c>
      <c r="F1080" s="343" t="n">
        <v>-0.51559488748784</v>
      </c>
      <c r="G1080" s="343" t="n">
        <v>-0.516337779513769</v>
      </c>
      <c r="H1080" s="343" t="n">
        <v>-0.518502795959005</v>
      </c>
      <c r="I1080" s="343" t="n">
        <v>-0.52874021605754</v>
      </c>
      <c r="J1080" s="343" t="n">
        <v>-0.53743659283866</v>
      </c>
      <c r="K1080" s="343" t="n">
        <v>-0.549044589362783</v>
      </c>
      <c r="L1080" s="343" t="n">
        <v>-0.567654792327251</v>
      </c>
      <c r="M1080" s="343" t="n">
        <v>-0.603874638317582</v>
      </c>
      <c r="N1080" s="343" t="n">
        <v>-0.642310462219685</v>
      </c>
      <c r="O1080" s="343" t="n">
        <v>-0.69543504654299</v>
      </c>
      <c r="P1080" s="343" t="n">
        <v>-0.725238160336346</v>
      </c>
      <c r="Q1080" s="343" t="n">
        <v>-0.751305787573624</v>
      </c>
      <c r="R1080" s="343" t="n">
        <v>-0.77241611819461</v>
      </c>
      <c r="S1080" s="343" t="n">
        <v>-0.796938865139119</v>
      </c>
      <c r="T1080" s="343" t="n">
        <v>-0.821338103802094</v>
      </c>
      <c r="U1080" s="343" t="n">
        <v>-0.848696053691995</v>
      </c>
      <c r="V1080" s="343" t="n">
        <v>-0.872301897283417</v>
      </c>
      <c r="W1080" s="343" t="n">
        <v>-0.896212711291426</v>
      </c>
      <c r="X1080" s="343" t="n">
        <v>-0.912188747212205</v>
      </c>
      <c r="Y1080" s="343" t="n">
        <v>-0.92272836401364</v>
      </c>
      <c r="Z1080" s="343" t="n">
        <v>-0.932247546709756</v>
      </c>
      <c r="AA1080" s="343" t="n">
        <v>-0.941828106103096</v>
      </c>
      <c r="AB1080" s="343" t="n">
        <v>-0.952844250146056</v>
      </c>
    </row>
    <row r="1081" customFormat="false" ht="15" hidden="false" customHeight="false" outlineLevel="0" collapsed="false">
      <c r="A1081" s="62" t="s">
        <v>366</v>
      </c>
      <c r="B1081" s="62" t="s">
        <v>450</v>
      </c>
      <c r="C1081" s="62" t="s">
        <v>451</v>
      </c>
      <c r="D1081" s="62" t="s">
        <v>424</v>
      </c>
      <c r="E1081" s="343" t="n">
        <v>-0.95378283370155</v>
      </c>
      <c r="F1081" s="343" t="n">
        <v>-0.965342854314754</v>
      </c>
      <c r="G1081" s="343" t="n">
        <v>-0.966733763197214</v>
      </c>
      <c r="H1081" s="343" t="n">
        <v>-0.970787300587908</v>
      </c>
      <c r="I1081" s="343" t="n">
        <v>-0.989954713955582</v>
      </c>
      <c r="J1081" s="343" t="n">
        <v>-1.00623684821992</v>
      </c>
      <c r="K1081" s="343" t="n">
        <v>-1.02797037733242</v>
      </c>
      <c r="L1081" s="343" t="n">
        <v>-1.06281406349973</v>
      </c>
      <c r="M1081" s="343" t="n">
        <v>-1.13062809804438</v>
      </c>
      <c r="N1081" s="343" t="n">
        <v>-1.2025910845945</v>
      </c>
      <c r="O1081" s="343" t="n">
        <v>-1.30205568191589</v>
      </c>
      <c r="P1081" s="343" t="n">
        <v>-1.35785573663893</v>
      </c>
      <c r="Q1081" s="343" t="n">
        <v>-1.40666187939387</v>
      </c>
      <c r="R1081" s="343" t="n">
        <v>-1.44618652812824</v>
      </c>
      <c r="S1081" s="343" t="n">
        <v>-1.49210020785147</v>
      </c>
      <c r="T1081" s="343" t="n">
        <v>-1.53778264432555</v>
      </c>
      <c r="U1081" s="343" t="n">
        <v>-1.58900464453504</v>
      </c>
      <c r="V1081" s="343" t="n">
        <v>-1.63320161580852</v>
      </c>
      <c r="W1081" s="343" t="n">
        <v>-1.67796957996725</v>
      </c>
      <c r="X1081" s="343" t="n">
        <v>-1.70788134304066</v>
      </c>
      <c r="Y1081" s="343" t="n">
        <v>-1.72761455609879</v>
      </c>
      <c r="Z1081" s="343" t="n">
        <v>-1.74543722117483</v>
      </c>
      <c r="AA1081" s="343" t="n">
        <v>-1.76337480119189</v>
      </c>
      <c r="AB1081" s="343" t="n">
        <v>-1.78400021116402</v>
      </c>
    </row>
    <row r="1082" customFormat="false" ht="15" hidden="false" customHeight="false" outlineLevel="0" collapsed="false">
      <c r="A1082" s="62" t="s">
        <v>366</v>
      </c>
      <c r="B1082" s="62" t="s">
        <v>474</v>
      </c>
      <c r="C1082" s="62" t="s">
        <v>475</v>
      </c>
      <c r="D1082" s="62" t="s">
        <v>427</v>
      </c>
      <c r="E1082" s="343" t="n">
        <v>-0.942081290262518</v>
      </c>
      <c r="F1082" s="343" t="n">
        <v>-0.953499486050844</v>
      </c>
      <c r="G1082" s="343" t="n">
        <v>-0.954873330482013</v>
      </c>
      <c r="H1082" s="343" t="n">
        <v>-0.958877136799571</v>
      </c>
      <c r="I1082" s="343" t="n">
        <v>-0.977809393575817</v>
      </c>
      <c r="J1082" s="343" t="n">
        <v>-0.993891769473111</v>
      </c>
      <c r="K1082" s="343" t="n">
        <v>-1.01535865944512</v>
      </c>
      <c r="L1082" s="343" t="n">
        <v>-1.04977486370265</v>
      </c>
      <c r="M1082" s="343" t="n">
        <v>-1.11675691758781</v>
      </c>
      <c r="N1082" s="343" t="n">
        <v>-1.18783702180521</v>
      </c>
      <c r="O1082" s="343" t="n">
        <v>-1.28608133158831</v>
      </c>
      <c r="P1082" s="343" t="n">
        <v>-1.34119679990325</v>
      </c>
      <c r="Q1082" s="343" t="n">
        <v>-1.38940416148981</v>
      </c>
      <c r="R1082" s="343" t="n">
        <v>-1.42844389963684</v>
      </c>
      <c r="S1082" s="343" t="n">
        <v>-1.47379428455255</v>
      </c>
      <c r="T1082" s="343" t="n">
        <v>-1.51891626324115</v>
      </c>
      <c r="U1082" s="343" t="n">
        <v>-1.5695098431863</v>
      </c>
      <c r="V1082" s="343" t="n">
        <v>-1.6131645811956</v>
      </c>
      <c r="W1082" s="343" t="n">
        <v>-1.65738330682878</v>
      </c>
      <c r="X1082" s="343" t="n">
        <v>-1.68692809559465</v>
      </c>
      <c r="Y1082" s="343" t="n">
        <v>-1.70641921051301</v>
      </c>
      <c r="Z1082" s="343" t="n">
        <v>-1.72402321712485</v>
      </c>
      <c r="AA1082" s="343" t="n">
        <v>-1.74174072883669</v>
      </c>
      <c r="AB1082" s="343" t="n">
        <v>-1.76211309469626</v>
      </c>
    </row>
    <row r="1083" customFormat="false" ht="15" hidden="false" customHeight="false" outlineLevel="0" collapsed="false">
      <c r="A1083" s="62" t="s">
        <v>366</v>
      </c>
      <c r="B1083" s="62" t="s">
        <v>485</v>
      </c>
      <c r="C1083" s="62" t="s">
        <v>486</v>
      </c>
      <c r="D1083" s="62" t="s">
        <v>424</v>
      </c>
      <c r="E1083" s="343" t="n">
        <v>-0.470893025505943</v>
      </c>
      <c r="F1083" s="343" t="n">
        <v>-0.476600334223523</v>
      </c>
      <c r="G1083" s="343" t="n">
        <v>-0.477287041164267</v>
      </c>
      <c r="H1083" s="343" t="n">
        <v>-0.479288316945775</v>
      </c>
      <c r="I1083" s="343" t="n">
        <v>-0.488751478739953</v>
      </c>
      <c r="J1083" s="343" t="n">
        <v>-0.496790146657337</v>
      </c>
      <c r="K1083" s="343" t="n">
        <v>-0.507520227884515</v>
      </c>
      <c r="L1083" s="343" t="n">
        <v>-0.52472293715894</v>
      </c>
      <c r="M1083" s="343" t="n">
        <v>-0.558203468334539</v>
      </c>
      <c r="N1083" s="343" t="n">
        <v>-0.593732382531407</v>
      </c>
      <c r="O1083" s="343" t="n">
        <v>-0.642839143010234</v>
      </c>
      <c r="P1083" s="343" t="n">
        <v>-0.670388240837837</v>
      </c>
      <c r="Q1083" s="343" t="n">
        <v>-0.694484367768487</v>
      </c>
      <c r="R1083" s="343" t="n">
        <v>-0.713998119502048</v>
      </c>
      <c r="S1083" s="343" t="n">
        <v>-0.736666205771829</v>
      </c>
      <c r="T1083" s="343" t="n">
        <v>-0.759220124718218</v>
      </c>
      <c r="U1083" s="343" t="n">
        <v>-0.784508986919173</v>
      </c>
      <c r="V1083" s="343" t="n">
        <v>-0.806329515435498</v>
      </c>
      <c r="W1083" s="343" t="n">
        <v>-0.828431949389602</v>
      </c>
      <c r="X1083" s="343" t="n">
        <v>-0.843199714245668</v>
      </c>
      <c r="Y1083" s="343" t="n">
        <v>-0.852942217540507</v>
      </c>
      <c r="Z1083" s="343" t="n">
        <v>-0.861741462382923</v>
      </c>
      <c r="AA1083" s="343" t="n">
        <v>-0.870597441989629</v>
      </c>
      <c r="AB1083" s="343" t="n">
        <v>-0.880780432667271</v>
      </c>
    </row>
    <row r="1084" customFormat="false" ht="15" hidden="false" customHeight="false" outlineLevel="0" collapsed="false">
      <c r="A1084" s="62" t="s">
        <v>366</v>
      </c>
      <c r="B1084" s="62" t="s">
        <v>512</v>
      </c>
      <c r="C1084" s="62" t="s">
        <v>513</v>
      </c>
      <c r="D1084" s="62" t="s">
        <v>424</v>
      </c>
      <c r="E1084" s="343" t="n">
        <v>-0.810283521114872</v>
      </c>
      <c r="F1084" s="343" t="n">
        <v>-0.820104304081027</v>
      </c>
      <c r="G1084" s="343" t="n">
        <v>-0.821285946806192</v>
      </c>
      <c r="H1084" s="343" t="n">
        <v>-0.824729618084228</v>
      </c>
      <c r="I1084" s="343" t="n">
        <v>-0.841013240147281</v>
      </c>
      <c r="J1084" s="343" t="n">
        <v>-0.854845681471236</v>
      </c>
      <c r="K1084" s="343" t="n">
        <v>-0.873309339940727</v>
      </c>
      <c r="L1084" s="343" t="n">
        <v>-0.902910695426125</v>
      </c>
      <c r="M1084" s="343" t="n">
        <v>-0.960521917551602</v>
      </c>
      <c r="N1084" s="343" t="n">
        <v>-1.02165787017247</v>
      </c>
      <c r="O1084" s="343" t="n">
        <v>-1.10615773879672</v>
      </c>
      <c r="P1084" s="343" t="n">
        <v>-1.15356251818861</v>
      </c>
      <c r="Q1084" s="343" t="n">
        <v>-1.19502563935847</v>
      </c>
      <c r="R1084" s="343" t="n">
        <v>-1.22860369341405</v>
      </c>
      <c r="S1084" s="343" t="n">
        <v>-1.26760953075869</v>
      </c>
      <c r="T1084" s="343" t="n">
        <v>-1.30641891605206</v>
      </c>
      <c r="U1084" s="343" t="n">
        <v>-1.3499344221209</v>
      </c>
      <c r="V1084" s="343" t="n">
        <v>-1.38748183463524</v>
      </c>
      <c r="W1084" s="343" t="n">
        <v>-1.42551433254768</v>
      </c>
      <c r="X1084" s="343" t="n">
        <v>-1.45092578665387</v>
      </c>
      <c r="Y1084" s="343" t="n">
        <v>-1.46769008225102</v>
      </c>
      <c r="Z1084" s="343" t="n">
        <v>-1.48283127718888</v>
      </c>
      <c r="AA1084" s="343" t="n">
        <v>-1.49807009779136</v>
      </c>
      <c r="AB1084" s="343" t="n">
        <v>-1.51559235676492</v>
      </c>
    </row>
    <row r="1085" customFormat="false" ht="15" hidden="false" customHeight="false" outlineLevel="0" collapsed="false">
      <c r="A1085" s="62" t="s">
        <v>366</v>
      </c>
      <c r="B1085" s="62" t="s">
        <v>544</v>
      </c>
      <c r="C1085" s="62" t="s">
        <v>545</v>
      </c>
      <c r="D1085" s="62" t="s">
        <v>424</v>
      </c>
      <c r="E1085" s="343" t="n">
        <v>-0.00667698482595067</v>
      </c>
      <c r="F1085" s="343" t="n">
        <v>-0.0067579110908138</v>
      </c>
      <c r="G1085" s="343" t="n">
        <v>-0.0067676481894219</v>
      </c>
      <c r="H1085" s="343" t="n">
        <v>-0.00679602509734344</v>
      </c>
      <c r="I1085" s="343" t="n">
        <v>-0.00693020713929947</v>
      </c>
      <c r="J1085" s="343" t="n">
        <v>-0.00704419069989172</v>
      </c>
      <c r="K1085" s="343" t="n">
        <v>-0.00719633691071766</v>
      </c>
      <c r="L1085" s="343" t="n">
        <v>-0.00744026116223351</v>
      </c>
      <c r="M1085" s="343" t="n">
        <v>-0.00791499530887766</v>
      </c>
      <c r="N1085" s="343" t="n">
        <v>-0.00841877431626496</v>
      </c>
      <c r="O1085" s="343" t="n">
        <v>-0.00911507916005922</v>
      </c>
      <c r="P1085" s="343" t="n">
        <v>-0.0095057090870281</v>
      </c>
      <c r="Q1085" s="343" t="n">
        <v>-0.00984737792722225</v>
      </c>
      <c r="R1085" s="343" t="n">
        <v>-0.0101240713950908</v>
      </c>
      <c r="S1085" s="343" t="n">
        <v>-0.010445491462619</v>
      </c>
      <c r="T1085" s="343" t="n">
        <v>-0.010765292704969</v>
      </c>
      <c r="U1085" s="343" t="n">
        <v>-0.0111238738264454</v>
      </c>
      <c r="V1085" s="343" t="n">
        <v>-0.0114332760258965</v>
      </c>
      <c r="W1085" s="343" t="n">
        <v>-0.0117466754778624</v>
      </c>
      <c r="X1085" s="343" t="n">
        <v>-0.011956073656464</v>
      </c>
      <c r="Y1085" s="343" t="n">
        <v>-0.0120942165958217</v>
      </c>
      <c r="Z1085" s="343" t="n">
        <v>-0.0122189846877456</v>
      </c>
      <c r="AA1085" s="343" t="n">
        <v>-0.0123445572450995</v>
      </c>
      <c r="AB1085" s="343" t="n">
        <v>-0.0124889460352379</v>
      </c>
    </row>
    <row r="1086" customFormat="false" ht="15" hidden="false" customHeight="false" outlineLevel="0" collapsed="false">
      <c r="A1086" s="62" t="s">
        <v>366</v>
      </c>
      <c r="B1086" s="62" t="s">
        <v>538</v>
      </c>
      <c r="C1086" s="62" t="s">
        <v>539</v>
      </c>
      <c r="D1086" s="62" t="s">
        <v>424</v>
      </c>
      <c r="E1086" s="343" t="n">
        <v>-0.310633929947665</v>
      </c>
      <c r="F1086" s="343" t="n">
        <v>-0.314398869414461</v>
      </c>
      <c r="G1086" s="343" t="n">
        <v>-0.31485186927679</v>
      </c>
      <c r="H1086" s="343" t="n">
        <v>-0.316172050564782</v>
      </c>
      <c r="I1086" s="343" t="n">
        <v>-0.322414613054846</v>
      </c>
      <c r="J1086" s="343" t="n">
        <v>-0.327717479887579</v>
      </c>
      <c r="K1086" s="343" t="n">
        <v>-0.334795790925792</v>
      </c>
      <c r="L1086" s="343" t="n">
        <v>-0.346143899515679</v>
      </c>
      <c r="M1086" s="343" t="n">
        <v>-0.368229996383725</v>
      </c>
      <c r="N1086" s="343" t="n">
        <v>-0.391667349765395</v>
      </c>
      <c r="O1086" s="343" t="n">
        <v>-0.424061598922403</v>
      </c>
      <c r="P1086" s="343" t="n">
        <v>-0.442234908063065</v>
      </c>
      <c r="Q1086" s="343" t="n">
        <v>-0.458130396421473</v>
      </c>
      <c r="R1086" s="343" t="n">
        <v>-0.471003030036096</v>
      </c>
      <c r="S1086" s="343" t="n">
        <v>-0.485956483030667</v>
      </c>
      <c r="T1086" s="343" t="n">
        <v>-0.500834623284519</v>
      </c>
      <c r="U1086" s="343" t="n">
        <v>-0.517516923135844</v>
      </c>
      <c r="V1086" s="343" t="n">
        <v>-0.531911267837124</v>
      </c>
      <c r="W1086" s="343" t="n">
        <v>-0.546491577055327</v>
      </c>
      <c r="X1086" s="343" t="n">
        <v>-0.556233426234032</v>
      </c>
      <c r="Y1086" s="343" t="n">
        <v>-0.562660261889013</v>
      </c>
      <c r="Z1086" s="343" t="n">
        <v>-0.568464858385287</v>
      </c>
      <c r="AA1086" s="343" t="n">
        <v>-0.574306881094822</v>
      </c>
      <c r="AB1086" s="343" t="n">
        <v>-0.581024292994092</v>
      </c>
    </row>
    <row r="1087" customFormat="false" ht="15" hidden="false" customHeight="false" outlineLevel="0" collapsed="false">
      <c r="A1087" s="62" t="s">
        <v>366</v>
      </c>
      <c r="B1087" s="62" t="s">
        <v>553</v>
      </c>
      <c r="C1087" s="62" t="s">
        <v>554</v>
      </c>
      <c r="D1087" s="62" t="s">
        <v>424</v>
      </c>
      <c r="E1087" s="343" t="n">
        <v>-0.996399029851988</v>
      </c>
      <c r="F1087" s="343" t="n">
        <v>-1.00847556647759</v>
      </c>
      <c r="G1087" s="343" t="n">
        <v>-1.00992862288847</v>
      </c>
      <c r="H1087" s="343" t="n">
        <v>-1.01416327734108</v>
      </c>
      <c r="I1087" s="343" t="n">
        <v>-1.03418711443427</v>
      </c>
      <c r="J1087" s="343" t="n">
        <v>-1.05119675458678</v>
      </c>
      <c r="K1087" s="343" t="n">
        <v>-1.07390136464871</v>
      </c>
      <c r="L1087" s="343" t="n">
        <v>-1.11030190979045</v>
      </c>
      <c r="M1087" s="343" t="n">
        <v>-1.18114595923555</v>
      </c>
      <c r="N1087" s="343" t="n">
        <v>-1.25632434099098</v>
      </c>
      <c r="O1087" s="343" t="n">
        <v>-1.36023313948657</v>
      </c>
      <c r="P1087" s="343" t="n">
        <v>-1.41852640963902</v>
      </c>
      <c r="Q1087" s="343" t="n">
        <v>-1.46951327119021</v>
      </c>
      <c r="R1087" s="343" t="n">
        <v>-1.51080393009347</v>
      </c>
      <c r="S1087" s="343" t="n">
        <v>-1.5587690897888</v>
      </c>
      <c r="T1087" s="343" t="n">
        <v>-1.60649267400073</v>
      </c>
      <c r="U1087" s="343" t="n">
        <v>-1.66000333650421</v>
      </c>
      <c r="V1087" s="343" t="n">
        <v>-1.70617508309393</v>
      </c>
      <c r="W1087" s="343" t="n">
        <v>-1.75294333523692</v>
      </c>
      <c r="X1087" s="343" t="n">
        <v>-1.7841915928637</v>
      </c>
      <c r="Y1087" s="343" t="n">
        <v>-1.80480651027701</v>
      </c>
      <c r="Z1087" s="343" t="n">
        <v>-1.82342551406241</v>
      </c>
      <c r="AA1087" s="343" t="n">
        <v>-1.84216456733046</v>
      </c>
      <c r="AB1087" s="343" t="n">
        <v>-1.86371154611889</v>
      </c>
    </row>
    <row r="1088" customFormat="false" ht="15" hidden="false" customHeight="false" outlineLevel="0" collapsed="false">
      <c r="A1088" s="62" t="s">
        <v>366</v>
      </c>
      <c r="B1088" s="62" t="s">
        <v>557</v>
      </c>
      <c r="C1088" s="62" t="s">
        <v>558</v>
      </c>
      <c r="D1088" s="62" t="s">
        <v>424</v>
      </c>
      <c r="E1088" s="343" t="n">
        <v>-1.28398415537854</v>
      </c>
      <c r="F1088" s="343" t="n">
        <v>-1.29954627578869</v>
      </c>
      <c r="G1088" s="343" t="n">
        <v>-1.30141871981217</v>
      </c>
      <c r="H1088" s="343" t="n">
        <v>-1.30687559909221</v>
      </c>
      <c r="I1088" s="343" t="n">
        <v>-1.33267880522475</v>
      </c>
      <c r="J1088" s="343" t="n">
        <v>-1.35459784347167</v>
      </c>
      <c r="K1088" s="343" t="n">
        <v>-1.38385555920619</v>
      </c>
      <c r="L1088" s="343" t="n">
        <v>-1.43076219179904</v>
      </c>
      <c r="M1088" s="343" t="n">
        <v>-1.52205356630377</v>
      </c>
      <c r="N1088" s="343" t="n">
        <v>-1.61893026741347</v>
      </c>
      <c r="O1088" s="343" t="n">
        <v>-1.75282968609574</v>
      </c>
      <c r="P1088" s="343" t="n">
        <v>-1.82794781949262</v>
      </c>
      <c r="Q1088" s="343" t="n">
        <v>-1.89365073609816</v>
      </c>
      <c r="R1088" s="343" t="n">
        <v>-1.94685888886484</v>
      </c>
      <c r="S1088" s="343" t="n">
        <v>-2.00866796656752</v>
      </c>
      <c r="T1088" s="343" t="n">
        <v>-2.07016574419492</v>
      </c>
      <c r="U1088" s="343" t="n">
        <v>-2.13912089242352</v>
      </c>
      <c r="V1088" s="343" t="n">
        <v>-2.19861893414297</v>
      </c>
      <c r="W1088" s="343" t="n">
        <v>-2.25888564750505</v>
      </c>
      <c r="X1088" s="343" t="n">
        <v>-2.29915291641431</v>
      </c>
      <c r="Y1088" s="343" t="n">
        <v>-2.32571780310138</v>
      </c>
      <c r="Z1088" s="343" t="n">
        <v>-2.34971070668032</v>
      </c>
      <c r="AA1088" s="343" t="n">
        <v>-2.37385830895824</v>
      </c>
      <c r="AB1088" s="343" t="n">
        <v>-2.40162427272552</v>
      </c>
    </row>
    <row r="1089" customFormat="false" ht="15" hidden="false" customHeight="false" outlineLevel="0" collapsed="false">
      <c r="A1089" s="62" t="s">
        <v>366</v>
      </c>
      <c r="B1089" s="62" t="s">
        <v>574</v>
      </c>
      <c r="C1089" s="62" t="s">
        <v>575</v>
      </c>
      <c r="D1089" s="62" t="s">
        <v>424</v>
      </c>
      <c r="E1089" s="343" t="n">
        <v>-1.26311970940195</v>
      </c>
      <c r="F1089" s="343" t="n">
        <v>-1.27842894894966</v>
      </c>
      <c r="G1089" s="343" t="n">
        <v>-1.28027096619021</v>
      </c>
      <c r="H1089" s="343" t="n">
        <v>-1.28563917244227</v>
      </c>
      <c r="I1089" s="343" t="n">
        <v>-1.31102308243466</v>
      </c>
      <c r="J1089" s="343" t="n">
        <v>-1.33258594137247</v>
      </c>
      <c r="K1089" s="343" t="n">
        <v>-1.36136822598365</v>
      </c>
      <c r="L1089" s="343" t="n">
        <v>-1.4075126366304</v>
      </c>
      <c r="M1089" s="343" t="n">
        <v>-1.49732054738404</v>
      </c>
      <c r="N1089" s="343" t="n">
        <v>-1.5926230244753</v>
      </c>
      <c r="O1089" s="343" t="n">
        <v>-1.72434660852932</v>
      </c>
      <c r="P1089" s="343" t="n">
        <v>-1.79824408960775</v>
      </c>
      <c r="Q1089" s="343" t="n">
        <v>-1.86287934899315</v>
      </c>
      <c r="R1089" s="343" t="n">
        <v>-1.9152228815663</v>
      </c>
      <c r="S1089" s="343" t="n">
        <v>-1.97602757603171</v>
      </c>
      <c r="T1089" s="343" t="n">
        <v>-2.03652602897616</v>
      </c>
      <c r="U1089" s="343" t="n">
        <v>-2.10436067197189</v>
      </c>
      <c r="V1089" s="343" t="n">
        <v>-2.16289188425503</v>
      </c>
      <c r="W1089" s="343" t="n">
        <v>-2.22217927744415</v>
      </c>
      <c r="X1089" s="343" t="n">
        <v>-2.26179221253374</v>
      </c>
      <c r="Y1089" s="343" t="n">
        <v>-2.28792542594756</v>
      </c>
      <c r="Z1089" s="343" t="n">
        <v>-2.31152845038473</v>
      </c>
      <c r="AA1089" s="343" t="n">
        <v>-2.33528365970275</v>
      </c>
      <c r="AB1089" s="343" t="n">
        <v>-2.36259843297162</v>
      </c>
    </row>
    <row r="1090" customFormat="false" ht="15" hidden="false" customHeight="false" outlineLevel="0" collapsed="false">
      <c r="A1090" s="62" t="s">
        <v>366</v>
      </c>
      <c r="B1090" s="62" t="s">
        <v>576</v>
      </c>
      <c r="C1090" s="62" t="s">
        <v>577</v>
      </c>
      <c r="D1090" s="62" t="s">
        <v>424</v>
      </c>
      <c r="E1090" s="343" t="n">
        <v>-0.844233648534018</v>
      </c>
      <c r="F1090" s="343" t="n">
        <v>-0.854465913190678</v>
      </c>
      <c r="G1090" s="343" t="n">
        <v>-0.855697065649211</v>
      </c>
      <c r="H1090" s="343" t="n">
        <v>-0.859285023557337</v>
      </c>
      <c r="I1090" s="343" t="n">
        <v>-0.876250914270164</v>
      </c>
      <c r="J1090" s="343" t="n">
        <v>-0.890662922046144</v>
      </c>
      <c r="K1090" s="343" t="n">
        <v>-0.909900190667301</v>
      </c>
      <c r="L1090" s="343" t="n">
        <v>-0.94074181547118</v>
      </c>
      <c r="M1090" s="343" t="n">
        <v>-1.00076689432824</v>
      </c>
      <c r="N1090" s="343" t="n">
        <v>-1.06446438661674</v>
      </c>
      <c r="O1090" s="343" t="n">
        <v>-1.15250472130248</v>
      </c>
      <c r="P1090" s="343" t="n">
        <v>-1.20189571694917</v>
      </c>
      <c r="Q1090" s="343" t="n">
        <v>-1.24509610440945</v>
      </c>
      <c r="R1090" s="343" t="n">
        <v>-1.28008104776237</v>
      </c>
      <c r="S1090" s="343" t="n">
        <v>-1.32072119348604</v>
      </c>
      <c r="T1090" s="343" t="n">
        <v>-1.36115665599983</v>
      </c>
      <c r="U1090" s="343" t="n">
        <v>-1.4064954213813</v>
      </c>
      <c r="V1090" s="343" t="n">
        <v>-1.445616035628</v>
      </c>
      <c r="W1090" s="343" t="n">
        <v>-1.48524205990072</v>
      </c>
      <c r="X1090" s="343" t="n">
        <v>-1.51171823034673</v>
      </c>
      <c r="Y1090" s="343" t="n">
        <v>-1.52918493436856</v>
      </c>
      <c r="Z1090" s="343" t="n">
        <v>-1.54496053132006</v>
      </c>
      <c r="AA1090" s="343" t="n">
        <v>-1.56083784436092</v>
      </c>
      <c r="AB1090" s="343" t="n">
        <v>-1.57909426972109</v>
      </c>
    </row>
    <row r="1091" customFormat="false" ht="15" hidden="false" customHeight="false" outlineLevel="0" collapsed="false">
      <c r="A1091" s="62" t="s">
        <v>366</v>
      </c>
      <c r="B1091" s="62" t="s">
        <v>578</v>
      </c>
      <c r="C1091" s="62" t="s">
        <v>579</v>
      </c>
      <c r="D1091" s="62" t="s">
        <v>424</v>
      </c>
      <c r="E1091" s="343" t="n">
        <v>-0.575308086284422</v>
      </c>
      <c r="F1091" s="343" t="n">
        <v>-0.58228092444149</v>
      </c>
      <c r="G1091" s="343" t="n">
        <v>-0.58311990067286</v>
      </c>
      <c r="H1091" s="343" t="n">
        <v>-0.585564936121728</v>
      </c>
      <c r="I1091" s="343" t="n">
        <v>-0.597126444165214</v>
      </c>
      <c r="J1091" s="343" t="n">
        <v>-0.606947593354793</v>
      </c>
      <c r="K1091" s="343" t="n">
        <v>-0.620056945505107</v>
      </c>
      <c r="L1091" s="343" t="n">
        <v>-0.641074155817244</v>
      </c>
      <c r="M1091" s="343" t="n">
        <v>-0.681978606032289</v>
      </c>
      <c r="N1091" s="343" t="n">
        <v>-0.725385644419409</v>
      </c>
      <c r="O1091" s="343" t="n">
        <v>-0.785381258846585</v>
      </c>
      <c r="P1091" s="343" t="n">
        <v>-0.819039049239705</v>
      </c>
      <c r="Q1091" s="343" t="n">
        <v>-0.848478212532566</v>
      </c>
      <c r="R1091" s="343" t="n">
        <v>-0.872318912135203</v>
      </c>
      <c r="S1091" s="343" t="n">
        <v>-0.900013383331895</v>
      </c>
      <c r="T1091" s="343" t="n">
        <v>-0.927568371926852</v>
      </c>
      <c r="U1091" s="343" t="n">
        <v>-0.958464745687135</v>
      </c>
      <c r="V1091" s="343" t="n">
        <v>-0.985123723039696</v>
      </c>
      <c r="W1091" s="343" t="n">
        <v>-1.01212711508761</v>
      </c>
      <c r="X1091" s="343" t="n">
        <v>-1.03016946032921</v>
      </c>
      <c r="Y1091" s="343" t="n">
        <v>-1.04207225060764</v>
      </c>
      <c r="Z1091" s="343" t="n">
        <v>-1.05282262582418</v>
      </c>
      <c r="AA1091" s="343" t="n">
        <v>-1.06364231608022</v>
      </c>
      <c r="AB1091" s="343" t="n">
        <v>-1.07608326670402</v>
      </c>
    </row>
    <row r="1092" customFormat="false" ht="15" hidden="false" customHeight="false" outlineLevel="0" collapsed="false">
      <c r="A1092" s="62" t="s">
        <v>366</v>
      </c>
      <c r="B1092" s="62" t="s">
        <v>590</v>
      </c>
      <c r="C1092" s="62" t="s">
        <v>591</v>
      </c>
      <c r="D1092" s="62" t="s">
        <v>424</v>
      </c>
      <c r="E1092" s="343" t="n">
        <v>-0.822129934004787</v>
      </c>
      <c r="F1092" s="343" t="n">
        <v>-0.832094297639792</v>
      </c>
      <c r="G1092" s="343" t="n">
        <v>-0.833293216080488</v>
      </c>
      <c r="H1092" s="343" t="n">
        <v>-0.836787234120804</v>
      </c>
      <c r="I1092" s="343" t="n">
        <v>-0.853308924101166</v>
      </c>
      <c r="J1092" s="343" t="n">
        <v>-0.867343596874891</v>
      </c>
      <c r="K1092" s="343" t="n">
        <v>-0.886077195576397</v>
      </c>
      <c r="L1092" s="343" t="n">
        <v>-0.916111325356278</v>
      </c>
      <c r="M1092" s="343" t="n">
        <v>-0.974564828370612</v>
      </c>
      <c r="N1092" s="343" t="n">
        <v>-1.03659459373515</v>
      </c>
      <c r="O1092" s="343" t="n">
        <v>-1.12232985751034</v>
      </c>
      <c r="P1092" s="343" t="n">
        <v>-1.17042769874416</v>
      </c>
      <c r="Q1092" s="343" t="n">
        <v>-1.21249701421551</v>
      </c>
      <c r="R1092" s="343" t="n">
        <v>-1.24656598223146</v>
      </c>
      <c r="S1092" s="343" t="n">
        <v>-1.28614208818242</v>
      </c>
      <c r="T1092" s="343" t="n">
        <v>-1.32551886993666</v>
      </c>
      <c r="U1092" s="343" t="n">
        <v>-1.36967057634597</v>
      </c>
      <c r="V1092" s="343" t="n">
        <v>-1.40776693517354</v>
      </c>
      <c r="W1092" s="343" t="n">
        <v>-1.44635547138834</v>
      </c>
      <c r="X1092" s="343" t="n">
        <v>-1.4721384430802</v>
      </c>
      <c r="Y1092" s="343" t="n">
        <v>-1.48914783408195</v>
      </c>
      <c r="Z1092" s="343" t="n">
        <v>-1.50451039455695</v>
      </c>
      <c r="AA1092" s="343" t="n">
        <v>-1.51997200799194</v>
      </c>
      <c r="AB1092" s="343" t="n">
        <v>-1.53775044385811</v>
      </c>
    </row>
    <row r="1093" customFormat="false" ht="15" hidden="false" customHeight="false" outlineLevel="0" collapsed="false">
      <c r="A1093" s="62" t="s">
        <v>366</v>
      </c>
      <c r="B1093" s="62" t="s">
        <v>1201</v>
      </c>
      <c r="C1093" s="62" t="s">
        <v>1202</v>
      </c>
      <c r="D1093" s="62" t="s">
        <v>424</v>
      </c>
      <c r="E1093" s="343" t="n">
        <v>-0.416817548021998</v>
      </c>
      <c r="F1093" s="343" t="n">
        <v>-0.42186945216288</v>
      </c>
      <c r="G1093" s="343" t="n">
        <v>-0.422477300416617</v>
      </c>
      <c r="H1093" s="343" t="n">
        <v>-0.42424875766695</v>
      </c>
      <c r="I1093" s="343" t="n">
        <v>-0.432625207692615</v>
      </c>
      <c r="J1093" s="343" t="n">
        <v>-0.439740747038493</v>
      </c>
      <c r="K1093" s="343" t="n">
        <v>-0.449238628520989</v>
      </c>
      <c r="L1093" s="343" t="n">
        <v>-0.46446584725373</v>
      </c>
      <c r="M1093" s="343" t="n">
        <v>-0.494101607724154</v>
      </c>
      <c r="N1093" s="343" t="n">
        <v>-0.525550523077085</v>
      </c>
      <c r="O1093" s="343" t="n">
        <v>-0.569018058983135</v>
      </c>
      <c r="P1093" s="343" t="n">
        <v>-0.593403528261178</v>
      </c>
      <c r="Q1093" s="343" t="n">
        <v>-0.614732552052238</v>
      </c>
      <c r="R1093" s="343" t="n">
        <v>-0.632005422342797</v>
      </c>
      <c r="S1093" s="343" t="n">
        <v>-0.652070395968535</v>
      </c>
      <c r="T1093" s="343" t="n">
        <v>-0.672034312791088</v>
      </c>
      <c r="U1093" s="343" t="n">
        <v>-0.694419102889737</v>
      </c>
      <c r="V1093" s="343" t="n">
        <v>-0.713733848915008</v>
      </c>
      <c r="W1093" s="343" t="n">
        <v>-0.733298127481609</v>
      </c>
      <c r="X1093" s="343" t="n">
        <v>-0.746370021104278</v>
      </c>
      <c r="Y1093" s="343" t="n">
        <v>-0.754993734166471</v>
      </c>
      <c r="Z1093" s="343" t="n">
        <v>-0.762782508815916</v>
      </c>
      <c r="AA1093" s="343" t="n">
        <v>-0.770621503035535</v>
      </c>
      <c r="AB1093" s="343" t="n">
        <v>-0.779635119665821</v>
      </c>
    </row>
    <row r="1094" customFormat="false" ht="15" hidden="false" customHeight="false" outlineLevel="0" collapsed="false">
      <c r="A1094" s="62" t="s">
        <v>366</v>
      </c>
      <c r="B1094" s="62" t="s">
        <v>1204</v>
      </c>
      <c r="C1094" s="62" t="s">
        <v>1205</v>
      </c>
      <c r="D1094" s="62" t="s">
        <v>424</v>
      </c>
      <c r="E1094" s="343" t="n">
        <v>-0.205568886731328</v>
      </c>
      <c r="F1094" s="343" t="n">
        <v>-0.208060418853818</v>
      </c>
      <c r="G1094" s="343" t="n">
        <v>-0.208360201551104</v>
      </c>
      <c r="H1094" s="343" t="n">
        <v>-0.209233860773398</v>
      </c>
      <c r="I1094" s="343" t="n">
        <v>-0.213365014835188</v>
      </c>
      <c r="J1094" s="343" t="n">
        <v>-0.216874304472264</v>
      </c>
      <c r="K1094" s="343" t="n">
        <v>-0.22155853365582</v>
      </c>
      <c r="L1094" s="343" t="n">
        <v>-0.229068395987093</v>
      </c>
      <c r="M1094" s="343" t="n">
        <v>-0.243684360013204</v>
      </c>
      <c r="N1094" s="343" t="n">
        <v>-0.259194547980791</v>
      </c>
      <c r="O1094" s="343" t="n">
        <v>-0.280632160210805</v>
      </c>
      <c r="P1094" s="343" t="n">
        <v>-0.292658750251692</v>
      </c>
      <c r="Q1094" s="343" t="n">
        <v>-0.30317794191385</v>
      </c>
      <c r="R1094" s="343" t="n">
        <v>-0.311696692463425</v>
      </c>
      <c r="S1094" s="343" t="n">
        <v>-0.32159247134824</v>
      </c>
      <c r="T1094" s="343" t="n">
        <v>-0.331438410357968</v>
      </c>
      <c r="U1094" s="343" t="n">
        <v>-0.342478291961155</v>
      </c>
      <c r="V1094" s="343" t="n">
        <v>-0.352004068543152</v>
      </c>
      <c r="W1094" s="343" t="n">
        <v>-0.361652911265161</v>
      </c>
      <c r="X1094" s="343" t="n">
        <v>-0.368099795836683</v>
      </c>
      <c r="Y1094" s="343" t="n">
        <v>-0.372352896748815</v>
      </c>
      <c r="Z1094" s="343" t="n">
        <v>-0.376194217108972</v>
      </c>
      <c r="AA1094" s="343" t="n">
        <v>-0.380060305095113</v>
      </c>
      <c r="AB1094" s="343" t="n">
        <v>-0.384505701276017</v>
      </c>
    </row>
    <row r="1095" customFormat="false" ht="15" hidden="false" customHeight="false" outlineLevel="0" collapsed="false">
      <c r="A1095" s="62" t="s">
        <v>366</v>
      </c>
      <c r="B1095" s="62" t="s">
        <v>597</v>
      </c>
      <c r="C1095" s="62" t="s">
        <v>598</v>
      </c>
      <c r="D1095" s="62" t="s">
        <v>427</v>
      </c>
      <c r="E1095" s="343" t="n">
        <v>-0.911205474799771</v>
      </c>
      <c r="F1095" s="343" t="n">
        <v>-0.922249450115063</v>
      </c>
      <c r="G1095" s="343" t="n">
        <v>-0.923578268105766</v>
      </c>
      <c r="H1095" s="343" t="n">
        <v>-0.927450853491236</v>
      </c>
      <c r="I1095" s="343" t="n">
        <v>-0.945762623614623</v>
      </c>
      <c r="J1095" s="343" t="n">
        <v>-0.961317914985837</v>
      </c>
      <c r="K1095" s="343" t="n">
        <v>-0.982081248120249</v>
      </c>
      <c r="L1095" s="343" t="n">
        <v>-1.01536949411923</v>
      </c>
      <c r="M1095" s="343" t="n">
        <v>-1.08015627509487</v>
      </c>
      <c r="N1095" s="343" t="n">
        <v>-1.14890679671301</v>
      </c>
      <c r="O1095" s="343" t="n">
        <v>-1.24393124297638</v>
      </c>
      <c r="P1095" s="343" t="n">
        <v>-1.29724035440214</v>
      </c>
      <c r="Q1095" s="343" t="n">
        <v>-1.34386776570662</v>
      </c>
      <c r="R1095" s="343" t="n">
        <v>-1.38162801368311</v>
      </c>
      <c r="S1095" s="343" t="n">
        <v>-1.42549208300133</v>
      </c>
      <c r="T1095" s="343" t="n">
        <v>-1.46913523188861</v>
      </c>
      <c r="U1095" s="343" t="n">
        <v>-1.51807065552163</v>
      </c>
      <c r="V1095" s="343" t="n">
        <v>-1.56029465114301</v>
      </c>
      <c r="W1095" s="343" t="n">
        <v>-1.60306415023198</v>
      </c>
      <c r="X1095" s="343" t="n">
        <v>-1.63164063673429</v>
      </c>
      <c r="Y1095" s="343" t="n">
        <v>-1.65049294895738</v>
      </c>
      <c r="Z1095" s="343" t="n">
        <v>-1.66752000104824</v>
      </c>
      <c r="AA1095" s="343" t="n">
        <v>-1.68465683821773</v>
      </c>
      <c r="AB1095" s="343" t="n">
        <v>-1.70436151922322</v>
      </c>
    </row>
    <row r="1096" customFormat="false" ht="15" hidden="false" customHeight="false" outlineLevel="0" collapsed="false">
      <c r="A1096" s="62" t="s">
        <v>366</v>
      </c>
      <c r="B1096" s="62" t="s">
        <v>599</v>
      </c>
      <c r="C1096" s="62" t="s">
        <v>600</v>
      </c>
      <c r="D1096" s="62" t="s">
        <v>427</v>
      </c>
      <c r="E1096" s="343" t="n">
        <v>-0.814685699557005</v>
      </c>
      <c r="F1096" s="343" t="n">
        <v>-0.82455983772283</v>
      </c>
      <c r="G1096" s="343" t="n">
        <v>-0.825747900178861</v>
      </c>
      <c r="H1096" s="343" t="n">
        <v>-0.82921028053226</v>
      </c>
      <c r="I1096" s="343" t="n">
        <v>-0.845582369666576</v>
      </c>
      <c r="J1096" s="343" t="n">
        <v>-0.859489961074929</v>
      </c>
      <c r="K1096" s="343" t="n">
        <v>-0.87805393050615</v>
      </c>
      <c r="L1096" s="343" t="n">
        <v>-0.907816106797576</v>
      </c>
      <c r="M1096" s="343" t="n">
        <v>-0.965740324156766</v>
      </c>
      <c r="N1096" s="343" t="n">
        <v>-1.02720842147224</v>
      </c>
      <c r="O1096" s="343" t="n">
        <v>-1.11216736829607</v>
      </c>
      <c r="P1096" s="343" t="n">
        <v>-1.15982969247624</v>
      </c>
      <c r="Q1096" s="343" t="n">
        <v>-1.20151807807936</v>
      </c>
      <c r="R1096" s="343" t="n">
        <v>-1.23527855789312</v>
      </c>
      <c r="S1096" s="343" t="n">
        <v>-1.27449630952678</v>
      </c>
      <c r="T1096" s="343" t="n">
        <v>-1.31351654180746</v>
      </c>
      <c r="U1096" s="343" t="n">
        <v>-1.35726846268386</v>
      </c>
      <c r="V1096" s="343" t="n">
        <v>-1.39501986603057</v>
      </c>
      <c r="W1096" s="343" t="n">
        <v>-1.43325899018932</v>
      </c>
      <c r="X1096" s="343" t="n">
        <v>-1.45880850184269</v>
      </c>
      <c r="Y1096" s="343" t="n">
        <v>-1.47566387595588</v>
      </c>
      <c r="Z1096" s="343" t="n">
        <v>-1.49088733128804</v>
      </c>
      <c r="AA1096" s="343" t="n">
        <v>-1.50620894267398</v>
      </c>
      <c r="AB1096" s="343" t="n">
        <v>-1.52382639809262</v>
      </c>
    </row>
    <row r="1097" customFormat="false" ht="15" hidden="false" customHeight="false" outlineLevel="0" collapsed="false">
      <c r="A1097" s="62" t="s">
        <v>366</v>
      </c>
      <c r="B1097" s="62" t="s">
        <v>601</v>
      </c>
      <c r="C1097" s="62" t="s">
        <v>602</v>
      </c>
      <c r="D1097" s="62" t="s">
        <v>424</v>
      </c>
      <c r="E1097" s="343" t="n">
        <v>-0.101043425625208</v>
      </c>
      <c r="F1097" s="343" t="n">
        <v>-0.102268090236253</v>
      </c>
      <c r="G1097" s="343" t="n">
        <v>-0.102415442645261</v>
      </c>
      <c r="H1097" s="343" t="n">
        <v>-0.102844873003392</v>
      </c>
      <c r="I1097" s="343" t="n">
        <v>-0.104875462188488</v>
      </c>
      <c r="J1097" s="343" t="n">
        <v>-0.106600385896931</v>
      </c>
      <c r="K1097" s="343" t="n">
        <v>-0.108902828502162</v>
      </c>
      <c r="L1097" s="343" t="n">
        <v>-0.112594156640341</v>
      </c>
      <c r="M1097" s="343" t="n">
        <v>-0.119778352155022</v>
      </c>
      <c r="N1097" s="343" t="n">
        <v>-0.127402086219331</v>
      </c>
      <c r="O1097" s="343" t="n">
        <v>-0.137939331477543</v>
      </c>
      <c r="P1097" s="343" t="n">
        <v>-0.143850770098648</v>
      </c>
      <c r="Q1097" s="343" t="n">
        <v>-0.149021276089381</v>
      </c>
      <c r="R1097" s="343" t="n">
        <v>-0.153208503793253</v>
      </c>
      <c r="S1097" s="343" t="n">
        <v>-0.158072583244431</v>
      </c>
      <c r="T1097" s="343" t="n">
        <v>-0.162912164865263</v>
      </c>
      <c r="U1097" s="343" t="n">
        <v>-0.168338605964497</v>
      </c>
      <c r="V1097" s="343" t="n">
        <v>-0.173020817912473</v>
      </c>
      <c r="W1097" s="343" t="n">
        <v>-0.177763520650484</v>
      </c>
      <c r="X1097" s="343" t="n">
        <v>-0.180932362551001</v>
      </c>
      <c r="Y1097" s="343" t="n">
        <v>-0.183022892360861</v>
      </c>
      <c r="Z1097" s="343" t="n">
        <v>-0.184911019374077</v>
      </c>
      <c r="AA1097" s="343" t="n">
        <v>-0.186811320436653</v>
      </c>
      <c r="AB1097" s="343" t="n">
        <v>-0.18899636928097</v>
      </c>
    </row>
    <row r="1098" customFormat="false" ht="15" hidden="false" customHeight="false" outlineLevel="0" collapsed="false">
      <c r="A1098" s="62" t="s">
        <v>366</v>
      </c>
      <c r="B1098" s="62" t="s">
        <v>605</v>
      </c>
      <c r="C1098" s="62" t="s">
        <v>606</v>
      </c>
      <c r="D1098" s="62" t="s">
        <v>424</v>
      </c>
      <c r="E1098" s="343" t="n">
        <v>-0.534057174582835</v>
      </c>
      <c r="F1098" s="343" t="n">
        <v>-0.540530044222192</v>
      </c>
      <c r="G1098" s="343" t="n">
        <v>-0.541308863930014</v>
      </c>
      <c r="H1098" s="343" t="n">
        <v>-0.543578584719115</v>
      </c>
      <c r="I1098" s="343" t="n">
        <v>-0.554311106070411</v>
      </c>
      <c r="J1098" s="343" t="n">
        <v>-0.563428056296537</v>
      </c>
      <c r="K1098" s="343" t="n">
        <v>-0.575597437775641</v>
      </c>
      <c r="L1098" s="343" t="n">
        <v>-0.595107665816072</v>
      </c>
      <c r="M1098" s="343" t="n">
        <v>-0.633079172962438</v>
      </c>
      <c r="N1098" s="343" t="n">
        <v>-0.673373826958615</v>
      </c>
      <c r="O1098" s="343" t="n">
        <v>-0.729067617976353</v>
      </c>
      <c r="P1098" s="343" t="n">
        <v>-0.760312067461049</v>
      </c>
      <c r="Q1098" s="343" t="n">
        <v>-0.787640375101931</v>
      </c>
      <c r="R1098" s="343" t="n">
        <v>-0.809771641763058</v>
      </c>
      <c r="S1098" s="343" t="n">
        <v>-0.835480355739935</v>
      </c>
      <c r="T1098" s="343" t="n">
        <v>-0.861059588338119</v>
      </c>
      <c r="U1098" s="343" t="n">
        <v>-0.889740621107601</v>
      </c>
      <c r="V1098" s="343" t="n">
        <v>-0.914488088528279</v>
      </c>
      <c r="W1098" s="343" t="n">
        <v>-0.93955527531927</v>
      </c>
      <c r="X1098" s="343" t="n">
        <v>-0.956303942950226</v>
      </c>
      <c r="Y1098" s="343" t="n">
        <v>-0.96735327581604</v>
      </c>
      <c r="Z1098" s="343" t="n">
        <v>-0.97733282442786</v>
      </c>
      <c r="AA1098" s="343" t="n">
        <v>-0.98737671803159</v>
      </c>
      <c r="AB1098" s="343" t="n">
        <v>-0.998925623909443</v>
      </c>
    </row>
    <row r="1099" customFormat="false" ht="15" hidden="false" customHeight="false" outlineLevel="0" collapsed="false">
      <c r="A1099" s="62" t="s">
        <v>366</v>
      </c>
      <c r="B1099" s="62" t="s">
        <v>607</v>
      </c>
      <c r="C1099" s="62" t="s">
        <v>608</v>
      </c>
      <c r="D1099" s="62" t="s">
        <v>424</v>
      </c>
      <c r="E1099" s="343" t="n">
        <v>-0.403383694643639</v>
      </c>
      <c r="F1099" s="343" t="n">
        <v>-0.408272778049569</v>
      </c>
      <c r="G1099" s="343" t="n">
        <v>-0.408861035611033</v>
      </c>
      <c r="H1099" s="343" t="n">
        <v>-0.410575399543007</v>
      </c>
      <c r="I1099" s="343" t="n">
        <v>-0.418681880125183</v>
      </c>
      <c r="J1099" s="343" t="n">
        <v>-0.425568088645777</v>
      </c>
      <c r="K1099" s="343" t="n">
        <v>-0.434759857422975</v>
      </c>
      <c r="L1099" s="343" t="n">
        <v>-0.44949630933271</v>
      </c>
      <c r="M1099" s="343" t="n">
        <v>-0.478176921770607</v>
      </c>
      <c r="N1099" s="343" t="n">
        <v>-0.508612251875593</v>
      </c>
      <c r="O1099" s="343" t="n">
        <v>-0.550678847473704</v>
      </c>
      <c r="P1099" s="343" t="n">
        <v>-0.574278383384982</v>
      </c>
      <c r="Q1099" s="343" t="n">
        <v>-0.594919981755321</v>
      </c>
      <c r="R1099" s="343" t="n">
        <v>-0.611636154737891</v>
      </c>
      <c r="S1099" s="343" t="n">
        <v>-0.631054442745406</v>
      </c>
      <c r="T1099" s="343" t="n">
        <v>-0.650374930967784</v>
      </c>
      <c r="U1099" s="343" t="n">
        <v>-0.672038268743906</v>
      </c>
      <c r="V1099" s="343" t="n">
        <v>-0.690730508669386</v>
      </c>
      <c r="W1099" s="343" t="n">
        <v>-0.709664238807869</v>
      </c>
      <c r="X1099" s="343" t="n">
        <v>-0.722314830824745</v>
      </c>
      <c r="Y1099" s="343" t="n">
        <v>-0.730660605260303</v>
      </c>
      <c r="Z1099" s="343" t="n">
        <v>-0.738198350995216</v>
      </c>
      <c r="AA1099" s="343" t="n">
        <v>-0.745784697744785</v>
      </c>
      <c r="AB1099" s="343" t="n">
        <v>-0.754507809321254</v>
      </c>
    </row>
    <row r="1100" customFormat="false" ht="15" hidden="false" customHeight="false" outlineLevel="0" collapsed="false">
      <c r="A1100" s="62" t="s">
        <v>366</v>
      </c>
      <c r="B1100" s="62" t="s">
        <v>609</v>
      </c>
      <c r="C1100" s="62" t="s">
        <v>610</v>
      </c>
      <c r="D1100" s="62" t="s">
        <v>427</v>
      </c>
      <c r="E1100" s="343" t="n">
        <v>-1.06457672132216</v>
      </c>
      <c r="F1100" s="343" t="n">
        <v>-1.07747958391097</v>
      </c>
      <c r="G1100" s="343" t="n">
        <v>-1.07903206437657</v>
      </c>
      <c r="H1100" s="343" t="n">
        <v>-1.08355647118351</v>
      </c>
      <c r="I1100" s="343" t="n">
        <v>-1.1049504209991</v>
      </c>
      <c r="J1100" s="343" t="n">
        <v>-1.12312393020768</v>
      </c>
      <c r="K1100" s="343" t="n">
        <v>-1.1473820824283</v>
      </c>
      <c r="L1100" s="343" t="n">
        <v>-1.18627330154871</v>
      </c>
      <c r="M1100" s="343" t="n">
        <v>-1.26196479022333</v>
      </c>
      <c r="N1100" s="343" t="n">
        <v>-1.34228718392878</v>
      </c>
      <c r="O1100" s="343" t="n">
        <v>-1.45330584683876</v>
      </c>
      <c r="P1100" s="343" t="n">
        <v>-1.51558778063716</v>
      </c>
      <c r="Q1100" s="343" t="n">
        <v>-1.57006337151437</v>
      </c>
      <c r="R1100" s="343" t="n">
        <v>-1.61417930595381</v>
      </c>
      <c r="S1100" s="343" t="n">
        <v>-1.66542643779188</v>
      </c>
      <c r="T1100" s="343" t="n">
        <v>-1.71641546456525</v>
      </c>
      <c r="U1100" s="343" t="n">
        <v>-1.77358754516452</v>
      </c>
      <c r="V1100" s="343" t="n">
        <v>-1.82291855124699</v>
      </c>
      <c r="W1100" s="343" t="n">
        <v>-1.87288687822915</v>
      </c>
      <c r="X1100" s="343" t="n">
        <v>-1.90627326927802</v>
      </c>
      <c r="Y1100" s="343" t="n">
        <v>-1.92829874354353</v>
      </c>
      <c r="Z1100" s="343" t="n">
        <v>-1.94819173561829</v>
      </c>
      <c r="AA1100" s="343" t="n">
        <v>-1.96821299145166</v>
      </c>
      <c r="AB1100" s="343" t="n">
        <v>-1.99123430253863</v>
      </c>
    </row>
    <row r="1101" customFormat="false" ht="15" hidden="false" customHeight="false" outlineLevel="0" collapsed="false">
      <c r="A1101" s="62" t="s">
        <v>366</v>
      </c>
      <c r="B1101" s="62" t="s">
        <v>611</v>
      </c>
      <c r="C1101" s="62" t="s">
        <v>612</v>
      </c>
      <c r="D1101" s="62" t="s">
        <v>424</v>
      </c>
      <c r="E1101" s="343" t="n">
        <v>-0.882058402961762</v>
      </c>
      <c r="F1101" s="343" t="n">
        <v>-0.892749110489717</v>
      </c>
      <c r="G1101" s="343" t="n">
        <v>-0.894035423080149</v>
      </c>
      <c r="H1101" s="343" t="n">
        <v>-0.897784134622068</v>
      </c>
      <c r="I1101" s="343" t="n">
        <v>-0.915510159275275</v>
      </c>
      <c r="J1101" s="343" t="n">
        <v>-0.930567877697689</v>
      </c>
      <c r="K1101" s="343" t="n">
        <v>-0.950667046294901</v>
      </c>
      <c r="L1101" s="343" t="n">
        <v>-0.982890488663603</v>
      </c>
      <c r="M1101" s="343" t="n">
        <v>-1.04560491053751</v>
      </c>
      <c r="N1101" s="343" t="n">
        <v>-1.11215628339291</v>
      </c>
      <c r="O1101" s="343" t="n">
        <v>-1.20414114699551</v>
      </c>
      <c r="P1101" s="343" t="n">
        <v>-1.25574503984728</v>
      </c>
      <c r="Q1101" s="343" t="n">
        <v>-1.30088096262969</v>
      </c>
      <c r="R1101" s="343" t="n">
        <v>-1.33743335936864</v>
      </c>
      <c r="S1101" s="343" t="n">
        <v>-1.37989433222302</v>
      </c>
      <c r="T1101" s="343" t="n">
        <v>-1.42214145131128</v>
      </c>
      <c r="U1101" s="343" t="n">
        <v>-1.46951155916481</v>
      </c>
      <c r="V1101" s="343" t="n">
        <v>-1.51038491997582</v>
      </c>
      <c r="W1101" s="343" t="n">
        <v>-1.55178633503007</v>
      </c>
      <c r="X1101" s="343" t="n">
        <v>-1.57944873472321</v>
      </c>
      <c r="Y1101" s="343" t="n">
        <v>-1.59769801095291</v>
      </c>
      <c r="Z1101" s="343" t="n">
        <v>-1.61418041233193</v>
      </c>
      <c r="AA1101" s="343" t="n">
        <v>-1.63076908705303</v>
      </c>
      <c r="AB1101" s="343" t="n">
        <v>-1.64984346702467</v>
      </c>
    </row>
    <row r="1102" customFormat="false" ht="15" hidden="false" customHeight="false" outlineLevel="0" collapsed="false">
      <c r="A1102" s="62" t="s">
        <v>366</v>
      </c>
      <c r="B1102" s="62" t="s">
        <v>621</v>
      </c>
      <c r="C1102" s="62" t="s">
        <v>622</v>
      </c>
      <c r="D1102" s="62" t="s">
        <v>427</v>
      </c>
      <c r="E1102" s="343" t="n">
        <v>-0.321872037346655</v>
      </c>
      <c r="F1102" s="343" t="n">
        <v>-0.325773184709626</v>
      </c>
      <c r="G1102" s="343" t="n">
        <v>-0.326242573190884</v>
      </c>
      <c r="H1102" s="343" t="n">
        <v>-0.327610515968109</v>
      </c>
      <c r="I1102" s="343" t="n">
        <v>-0.3340789217449</v>
      </c>
      <c r="J1102" s="343" t="n">
        <v>-0.339573635575799</v>
      </c>
      <c r="K1102" s="343" t="n">
        <v>-0.346908025593099</v>
      </c>
      <c r="L1102" s="343" t="n">
        <v>-0.358666685802798</v>
      </c>
      <c r="M1102" s="343" t="n">
        <v>-0.381551812991419</v>
      </c>
      <c r="N1102" s="343" t="n">
        <v>-0.405837082421718</v>
      </c>
      <c r="O1102" s="343" t="n">
        <v>-0.43940329000322</v>
      </c>
      <c r="P1102" s="343" t="n">
        <v>-0.458234072717205</v>
      </c>
      <c r="Q1102" s="343" t="n">
        <v>-0.474704627699408</v>
      </c>
      <c r="R1102" s="343" t="n">
        <v>-0.488042967166232</v>
      </c>
      <c r="S1102" s="343" t="n">
        <v>-0.503537405850187</v>
      </c>
      <c r="T1102" s="343" t="n">
        <v>-0.518953807130767</v>
      </c>
      <c r="U1102" s="343" t="n">
        <v>-0.536239638854553</v>
      </c>
      <c r="V1102" s="343" t="n">
        <v>-0.551154741837835</v>
      </c>
      <c r="W1102" s="343" t="n">
        <v>-0.566262537158191</v>
      </c>
      <c r="X1102" s="343" t="n">
        <v>-0.576356826739506</v>
      </c>
      <c r="Y1102" s="343" t="n">
        <v>-0.583016172311671</v>
      </c>
      <c r="Z1102" s="343" t="n">
        <v>-0.589030767370702</v>
      </c>
      <c r="AA1102" s="343" t="n">
        <v>-0.595084142647705</v>
      </c>
      <c r="AB1102" s="343" t="n">
        <v>-0.602044576925052</v>
      </c>
    </row>
    <row r="1103" customFormat="false" ht="15" hidden="false" customHeight="false" outlineLevel="0" collapsed="false">
      <c r="A1103" s="62" t="s">
        <v>366</v>
      </c>
      <c r="B1103" s="62" t="s">
        <v>619</v>
      </c>
      <c r="C1103" s="62" t="s">
        <v>620</v>
      </c>
      <c r="D1103" s="62" t="s">
        <v>427</v>
      </c>
      <c r="E1103" s="343" t="n">
        <v>-0.599234674151772</v>
      </c>
      <c r="F1103" s="343" t="n">
        <v>-0.606497506885359</v>
      </c>
      <c r="G1103" s="343" t="n">
        <v>-0.607371375444852</v>
      </c>
      <c r="H1103" s="343" t="n">
        <v>-0.609918097897433</v>
      </c>
      <c r="I1103" s="343" t="n">
        <v>-0.621960439505884</v>
      </c>
      <c r="J1103" s="343" t="n">
        <v>-0.632190042173947</v>
      </c>
      <c r="K1103" s="343" t="n">
        <v>-0.645844601446474</v>
      </c>
      <c r="L1103" s="343" t="n">
        <v>-0.667735900166628</v>
      </c>
      <c r="M1103" s="343" t="n">
        <v>-0.710341532662209</v>
      </c>
      <c r="N1103" s="343" t="n">
        <v>-0.755553833903773</v>
      </c>
      <c r="O1103" s="343" t="n">
        <v>-0.81804461635391</v>
      </c>
      <c r="P1103" s="343" t="n">
        <v>-0.853102206434294</v>
      </c>
      <c r="Q1103" s="343" t="n">
        <v>-0.883765720199642</v>
      </c>
      <c r="R1103" s="343" t="n">
        <v>-0.908597934796525</v>
      </c>
      <c r="S1103" s="343" t="n">
        <v>-0.937444196163258</v>
      </c>
      <c r="T1103" s="343" t="n">
        <v>-0.96614517396212</v>
      </c>
      <c r="U1103" s="343" t="n">
        <v>-0.998326502373974</v>
      </c>
      <c r="V1103" s="343" t="n">
        <v>-1.02609420456334</v>
      </c>
      <c r="W1103" s="343" t="n">
        <v>-1.05422064537061</v>
      </c>
      <c r="X1103" s="343" t="n">
        <v>-1.07301335684041</v>
      </c>
      <c r="Y1103" s="343" t="n">
        <v>-1.08541117432992</v>
      </c>
      <c r="Z1103" s="343" t="n">
        <v>-1.09660864876748</v>
      </c>
      <c r="AA1103" s="343" t="n">
        <v>-1.10787832099976</v>
      </c>
      <c r="AB1103" s="343" t="n">
        <v>-1.12083668047865</v>
      </c>
    </row>
    <row r="1104" customFormat="false" ht="15" hidden="false" customHeight="false" outlineLevel="0" collapsed="false">
      <c r="A1104" s="62" t="s">
        <v>366</v>
      </c>
      <c r="B1104" s="62" t="s">
        <v>1179</v>
      </c>
      <c r="C1104" s="62" t="s">
        <v>1180</v>
      </c>
      <c r="D1104" s="62" t="s">
        <v>424</v>
      </c>
      <c r="E1104" s="343" t="n">
        <v>-0.208189696038244</v>
      </c>
      <c r="F1104" s="343" t="n">
        <v>-0.210712992843994</v>
      </c>
      <c r="G1104" s="343" t="n">
        <v>-0.211016597487761</v>
      </c>
      <c r="H1104" s="343" t="n">
        <v>-0.211901395040651</v>
      </c>
      <c r="I1104" s="343" t="n">
        <v>-0.216085217418088</v>
      </c>
      <c r="J1104" s="343" t="n">
        <v>-0.21963924718626</v>
      </c>
      <c r="K1104" s="343" t="n">
        <v>-0.224383195871318</v>
      </c>
      <c r="L1104" s="343" t="n">
        <v>-0.231988801860127</v>
      </c>
      <c r="M1104" s="343" t="n">
        <v>-0.246791105634234</v>
      </c>
      <c r="N1104" s="343" t="n">
        <v>-0.262499033861175</v>
      </c>
      <c r="O1104" s="343" t="n">
        <v>-0.284209955416077</v>
      </c>
      <c r="P1104" s="343" t="n">
        <v>-0.296389873130285</v>
      </c>
      <c r="Q1104" s="343" t="n">
        <v>-0.307043174558992</v>
      </c>
      <c r="R1104" s="343" t="n">
        <v>-0.315670531138782</v>
      </c>
      <c r="S1104" s="343" t="n">
        <v>-0.325692471865561</v>
      </c>
      <c r="T1104" s="343" t="n">
        <v>-0.335663937305881</v>
      </c>
      <c r="U1104" s="343" t="n">
        <v>-0.346844566980982</v>
      </c>
      <c r="V1104" s="343" t="n">
        <v>-0.356491788224759</v>
      </c>
      <c r="W1104" s="343" t="n">
        <v>-0.366263644585694</v>
      </c>
      <c r="X1104" s="343" t="n">
        <v>-0.372792720851467</v>
      </c>
      <c r="Y1104" s="343" t="n">
        <v>-0.377100044786504</v>
      </c>
      <c r="Z1104" s="343" t="n">
        <v>-0.380990338356133</v>
      </c>
      <c r="AA1104" s="343" t="n">
        <v>-0.384905715315603</v>
      </c>
      <c r="AB1104" s="343" t="n">
        <v>-0.389407786102616</v>
      </c>
    </row>
    <row r="1105" customFormat="false" ht="15" hidden="false" customHeight="false" outlineLevel="0" collapsed="false">
      <c r="A1105" s="62" t="s">
        <v>366</v>
      </c>
      <c r="B1105" s="62" t="s">
        <v>1182</v>
      </c>
      <c r="C1105" s="62" t="s">
        <v>1183</v>
      </c>
      <c r="D1105" s="62" t="s">
        <v>424</v>
      </c>
      <c r="E1105" s="343" t="n">
        <v>-0.626556070003433</v>
      </c>
      <c r="F1105" s="343" t="n">
        <v>-0.634150043000891</v>
      </c>
      <c r="G1105" s="343" t="n">
        <v>-0.635063754563244</v>
      </c>
      <c r="H1105" s="343" t="n">
        <v>-0.637726591812336</v>
      </c>
      <c r="I1105" s="343" t="n">
        <v>-0.65031798973588</v>
      </c>
      <c r="J1105" s="343" t="n">
        <v>-0.661013999032188</v>
      </c>
      <c r="K1105" s="343" t="n">
        <v>-0.675291121776352</v>
      </c>
      <c r="L1105" s="343" t="n">
        <v>-0.698180528356146</v>
      </c>
      <c r="M1105" s="343" t="n">
        <v>-0.742728714247139</v>
      </c>
      <c r="N1105" s="343" t="n">
        <v>-0.790002416860935</v>
      </c>
      <c r="O1105" s="343" t="n">
        <v>-0.855342392587174</v>
      </c>
      <c r="P1105" s="343" t="n">
        <v>-0.891998392001176</v>
      </c>
      <c r="Q1105" s="343" t="n">
        <v>-0.924059972390375</v>
      </c>
      <c r="R1105" s="343" t="n">
        <v>-0.950024382426107</v>
      </c>
      <c r="S1105" s="343" t="n">
        <v>-0.980185854944058</v>
      </c>
      <c r="T1105" s="343" t="n">
        <v>-1.01019541986179</v>
      </c>
      <c r="U1105" s="343" t="n">
        <v>-1.04384401786016</v>
      </c>
      <c r="V1105" s="343" t="n">
        <v>-1.07287775557139</v>
      </c>
      <c r="W1105" s="343" t="n">
        <v>-1.10228658816328</v>
      </c>
      <c r="X1105" s="343" t="n">
        <v>-1.12193613107382</v>
      </c>
      <c r="Y1105" s="343" t="n">
        <v>-1.13489921238056</v>
      </c>
      <c r="Z1105" s="343" t="n">
        <v>-1.14660722241434</v>
      </c>
      <c r="AA1105" s="343" t="n">
        <v>-1.15839072201586</v>
      </c>
      <c r="AB1105" s="343" t="n">
        <v>-1.17193990256066</v>
      </c>
    </row>
    <row r="1106" customFormat="false" ht="15" hidden="false" customHeight="false" outlineLevel="0" collapsed="false">
      <c r="A1106" s="62" t="s">
        <v>366</v>
      </c>
      <c r="B1106" s="62" t="s">
        <v>1184</v>
      </c>
      <c r="C1106" s="62" t="s">
        <v>1185</v>
      </c>
      <c r="D1106" s="62" t="s">
        <v>424</v>
      </c>
      <c r="E1106" s="343" t="n">
        <v>-0.122965168584901</v>
      </c>
      <c r="F1106" s="343" t="n">
        <v>-0.124455528689235</v>
      </c>
      <c r="G1106" s="343" t="n">
        <v>-0.124634849745533</v>
      </c>
      <c r="H1106" s="343" t="n">
        <v>-0.125157446599869</v>
      </c>
      <c r="I1106" s="343" t="n">
        <v>-0.127628579579842</v>
      </c>
      <c r="J1106" s="343" t="n">
        <v>-0.129727731833365</v>
      </c>
      <c r="K1106" s="343" t="n">
        <v>-0.132529697833206</v>
      </c>
      <c r="L1106" s="343" t="n">
        <v>-0.137021873192512</v>
      </c>
      <c r="M1106" s="343" t="n">
        <v>-0.145764706357</v>
      </c>
      <c r="N1106" s="343" t="n">
        <v>-0.155042437576659</v>
      </c>
      <c r="O1106" s="343" t="n">
        <v>-0.167865776963454</v>
      </c>
      <c r="P1106" s="343" t="n">
        <v>-0.175059723943436</v>
      </c>
      <c r="Q1106" s="343" t="n">
        <v>-0.181351990232764</v>
      </c>
      <c r="R1106" s="343" t="n">
        <v>-0.186447652393109</v>
      </c>
      <c r="S1106" s="343" t="n">
        <v>-0.192367011777687</v>
      </c>
      <c r="T1106" s="343" t="n">
        <v>-0.198256558437489</v>
      </c>
      <c r="U1106" s="343" t="n">
        <v>-0.204860285898773</v>
      </c>
      <c r="V1106" s="343" t="n">
        <v>-0.210558320956181</v>
      </c>
      <c r="W1106" s="343" t="n">
        <v>-0.216329970503088</v>
      </c>
      <c r="X1106" s="343" t="n">
        <v>-0.220186304313081</v>
      </c>
      <c r="Y1106" s="343" t="n">
        <v>-0.222730382256902</v>
      </c>
      <c r="Z1106" s="343" t="n">
        <v>-0.225028145372643</v>
      </c>
      <c r="AA1106" s="343" t="n">
        <v>-0.227340723742546</v>
      </c>
      <c r="AB1106" s="343" t="n">
        <v>-0.229999826973114</v>
      </c>
    </row>
    <row r="1107" customFormat="false" ht="15" hidden="false" customHeight="false" outlineLevel="0" collapsed="false">
      <c r="A1107" s="62" t="s">
        <v>366</v>
      </c>
      <c r="B1107" s="62" t="s">
        <v>625</v>
      </c>
      <c r="C1107" s="62" t="s">
        <v>626</v>
      </c>
      <c r="D1107" s="62" t="s">
        <v>424</v>
      </c>
      <c r="E1107" s="343" t="n">
        <v>-0.516300983113865</v>
      </c>
      <c r="F1107" s="343" t="n">
        <v>-0.522558644498114</v>
      </c>
      <c r="G1107" s="343" t="n">
        <v>-0.5233115702146</v>
      </c>
      <c r="H1107" s="343" t="n">
        <v>-0.525505827928153</v>
      </c>
      <c r="I1107" s="343" t="n">
        <v>-0.535881517252602</v>
      </c>
      <c r="J1107" s="343" t="n">
        <v>-0.544695349532686</v>
      </c>
      <c r="K1107" s="343" t="n">
        <v>-0.556460126640038</v>
      </c>
      <c r="L1107" s="343" t="n">
        <v>-0.575321683786833</v>
      </c>
      <c r="M1107" s="343" t="n">
        <v>-0.612030724322237</v>
      </c>
      <c r="N1107" s="343" t="n">
        <v>-0.650985672336389</v>
      </c>
      <c r="O1107" s="343" t="n">
        <v>-0.704827770943635</v>
      </c>
      <c r="P1107" s="343" t="n">
        <v>-0.735033413248508</v>
      </c>
      <c r="Q1107" s="343" t="n">
        <v>-0.761453116556205</v>
      </c>
      <c r="R1107" s="343" t="n">
        <v>-0.782848568725947</v>
      </c>
      <c r="S1107" s="343" t="n">
        <v>-0.807702526190751</v>
      </c>
      <c r="T1107" s="343" t="n">
        <v>-0.83243130723944</v>
      </c>
      <c r="U1107" s="343" t="n">
        <v>-0.860158760628998</v>
      </c>
      <c r="V1107" s="343" t="n">
        <v>-0.884083430808469</v>
      </c>
      <c r="W1107" s="343" t="n">
        <v>-0.908317190413322</v>
      </c>
      <c r="X1107" s="343" t="n">
        <v>-0.9245090027796</v>
      </c>
      <c r="Y1107" s="343" t="n">
        <v>-0.935190970353256</v>
      </c>
      <c r="Z1107" s="343" t="n">
        <v>-0.944838721576409</v>
      </c>
      <c r="AA1107" s="343" t="n">
        <v>-0.954548678466227</v>
      </c>
      <c r="AB1107" s="343" t="n">
        <v>-0.965713609380754</v>
      </c>
    </row>
    <row r="1108" customFormat="false" ht="15" hidden="false" customHeight="false" outlineLevel="0" collapsed="false">
      <c r="A1108" s="62" t="s">
        <v>366</v>
      </c>
      <c r="B1108" s="62" t="s">
        <v>629</v>
      </c>
      <c r="C1108" s="62" t="s">
        <v>630</v>
      </c>
      <c r="D1108" s="62" t="s">
        <v>427</v>
      </c>
      <c r="E1108" s="343" t="n">
        <v>-0.482239253846954</v>
      </c>
      <c r="F1108" s="343" t="n">
        <v>-0.488084080906099</v>
      </c>
      <c r="G1108" s="343" t="n">
        <v>-0.488787334139379</v>
      </c>
      <c r="H1108" s="343" t="n">
        <v>-0.490836830919629</v>
      </c>
      <c r="I1108" s="343" t="n">
        <v>-0.500528008820924</v>
      </c>
      <c r="J1108" s="343" t="n">
        <v>-0.508760369481262</v>
      </c>
      <c r="K1108" s="343" t="n">
        <v>-0.519748993403122</v>
      </c>
      <c r="L1108" s="343" t="n">
        <v>-0.537366204182006</v>
      </c>
      <c r="M1108" s="343" t="n">
        <v>-0.571653453085668</v>
      </c>
      <c r="N1108" s="343" t="n">
        <v>-0.608038441064373</v>
      </c>
      <c r="O1108" s="343" t="n">
        <v>-0.658328435286961</v>
      </c>
      <c r="P1108" s="343" t="n">
        <v>-0.68654133218911</v>
      </c>
      <c r="Q1108" s="343" t="n">
        <v>-0.711218058414038</v>
      </c>
      <c r="R1108" s="343" t="n">
        <v>-0.731201996518953</v>
      </c>
      <c r="S1108" s="343" t="n">
        <v>-0.754416273258627</v>
      </c>
      <c r="T1108" s="343" t="n">
        <v>-0.77751363179849</v>
      </c>
      <c r="U1108" s="343" t="n">
        <v>-0.803411832404294</v>
      </c>
      <c r="V1108" s="343" t="n">
        <v>-0.825758129376845</v>
      </c>
      <c r="W1108" s="343" t="n">
        <v>-0.848393124335151</v>
      </c>
      <c r="X1108" s="343" t="n">
        <v>-0.863516720395052</v>
      </c>
      <c r="Y1108" s="343" t="n">
        <v>-0.873493970566589</v>
      </c>
      <c r="Z1108" s="343" t="n">
        <v>-0.882505234351318</v>
      </c>
      <c r="AA1108" s="343" t="n">
        <v>-0.89157459993182</v>
      </c>
      <c r="AB1108" s="343" t="n">
        <v>-0.902002951086609</v>
      </c>
    </row>
    <row r="1109" customFormat="false" ht="15" hidden="false" customHeight="false" outlineLevel="0" collapsed="false">
      <c r="A1109" s="62" t="s">
        <v>366</v>
      </c>
      <c r="B1109" s="62" t="s">
        <v>639</v>
      </c>
      <c r="C1109" s="62" t="s">
        <v>1555</v>
      </c>
      <c r="D1109" s="62" t="s">
        <v>424</v>
      </c>
      <c r="E1109" s="343" t="n">
        <v>-0.00880439243692336</v>
      </c>
      <c r="F1109" s="343" t="n">
        <v>-0.0089111032671682</v>
      </c>
      <c r="G1109" s="343" t="n">
        <v>-0.00892394278074768</v>
      </c>
      <c r="H1109" s="343" t="n">
        <v>-0.00896136108257107</v>
      </c>
      <c r="I1109" s="343" t="n">
        <v>-0.00913829593957075</v>
      </c>
      <c r="J1109" s="343" t="n">
        <v>-0.0092885967152909</v>
      </c>
      <c r="K1109" s="343" t="n">
        <v>-0.00948921944887809</v>
      </c>
      <c r="L1109" s="343" t="n">
        <v>-0.00981086235974432</v>
      </c>
      <c r="M1109" s="343" t="n">
        <v>-0.0104368553549685</v>
      </c>
      <c r="N1109" s="343" t="n">
        <v>-0.0111011474266357</v>
      </c>
      <c r="O1109" s="343" t="n">
        <v>-0.0120193075333756</v>
      </c>
      <c r="P1109" s="343" t="n">
        <v>-0.012534399189908</v>
      </c>
      <c r="Q1109" s="343" t="n">
        <v>-0.0129849298756819</v>
      </c>
      <c r="R1109" s="343" t="n">
        <v>-0.0133497828653697</v>
      </c>
      <c r="S1109" s="343" t="n">
        <v>-0.0137736131548473</v>
      </c>
      <c r="T1109" s="343" t="n">
        <v>-0.0141953088322917</v>
      </c>
      <c r="U1109" s="343" t="n">
        <v>-0.0146681403567367</v>
      </c>
      <c r="V1109" s="343" t="n">
        <v>-0.0150761236689388</v>
      </c>
      <c r="W1109" s="343" t="n">
        <v>-0.0154893778302933</v>
      </c>
      <c r="X1109" s="343" t="n">
        <v>-0.0157654940396368</v>
      </c>
      <c r="Y1109" s="343" t="n">
        <v>-0.0159476518072818</v>
      </c>
      <c r="Z1109" s="343" t="n">
        <v>-0.0161121732602338</v>
      </c>
      <c r="AA1109" s="343" t="n">
        <v>-0.0162777554957895</v>
      </c>
      <c r="AB1109" s="343" t="n">
        <v>-0.0164681491547552</v>
      </c>
    </row>
    <row r="1110" customFormat="false" ht="15" hidden="false" customHeight="false" outlineLevel="0" collapsed="false">
      <c r="A1110" s="62" t="s">
        <v>366</v>
      </c>
      <c r="B1110" s="62" t="s">
        <v>653</v>
      </c>
      <c r="C1110" s="62" t="s">
        <v>654</v>
      </c>
      <c r="D1110" s="62" t="s">
        <v>424</v>
      </c>
      <c r="E1110" s="343" t="n">
        <v>-0.41560752785809</v>
      </c>
      <c r="F1110" s="343" t="n">
        <v>-0.420644766335529</v>
      </c>
      <c r="G1110" s="343" t="n">
        <v>-0.421250850007502</v>
      </c>
      <c r="H1110" s="343" t="n">
        <v>-0.423017164722445</v>
      </c>
      <c r="I1110" s="343" t="n">
        <v>-0.431369297937358</v>
      </c>
      <c r="J1110" s="343" t="n">
        <v>-0.438464180892625</v>
      </c>
      <c r="K1110" s="343" t="n">
        <v>-0.44793449005202</v>
      </c>
      <c r="L1110" s="343" t="n">
        <v>-0.463117504211814</v>
      </c>
      <c r="M1110" s="343" t="n">
        <v>-0.492667232153348</v>
      </c>
      <c r="N1110" s="343" t="n">
        <v>-0.524024851393891</v>
      </c>
      <c r="O1110" s="343" t="n">
        <v>-0.567366201166052</v>
      </c>
      <c r="P1110" s="343" t="n">
        <v>-0.591680879495699</v>
      </c>
      <c r="Q1110" s="343" t="n">
        <v>-0.612947985190972</v>
      </c>
      <c r="R1110" s="343" t="n">
        <v>-0.630170712387894</v>
      </c>
      <c r="S1110" s="343" t="n">
        <v>-0.650177437451904</v>
      </c>
      <c r="T1110" s="343" t="n">
        <v>-0.670083399080342</v>
      </c>
      <c r="U1110" s="343" t="n">
        <v>-0.692403206196598</v>
      </c>
      <c r="V1110" s="343" t="n">
        <v>-0.711661881568745</v>
      </c>
      <c r="W1110" s="343" t="n">
        <v>-0.731169365089959</v>
      </c>
      <c r="X1110" s="343" t="n">
        <v>-0.744203311042385</v>
      </c>
      <c r="Y1110" s="343" t="n">
        <v>-0.75280198948993</v>
      </c>
      <c r="Z1110" s="343" t="n">
        <v>-0.76056815334858</v>
      </c>
      <c r="AA1110" s="343" t="n">
        <v>-0.768384390990134</v>
      </c>
      <c r="AB1110" s="343" t="n">
        <v>-0.777371841116816</v>
      </c>
    </row>
    <row r="1111" customFormat="false" ht="15" hidden="false" customHeight="false" outlineLevel="0" collapsed="false">
      <c r="A1111" s="62" t="s">
        <v>366</v>
      </c>
      <c r="B1111" s="62" t="s">
        <v>648</v>
      </c>
      <c r="C1111" s="62" t="s">
        <v>649</v>
      </c>
      <c r="D1111" s="62" t="s">
        <v>424</v>
      </c>
      <c r="E1111" s="343" t="n">
        <v>-0.852059054899803</v>
      </c>
      <c r="F1111" s="343" t="n">
        <v>-0.862386164898295</v>
      </c>
      <c r="G1111" s="343" t="n">
        <v>-0.863628729207449</v>
      </c>
      <c r="H1111" s="343" t="n">
        <v>-0.867249944767296</v>
      </c>
      <c r="I1111" s="343" t="n">
        <v>-0.884373096434381</v>
      </c>
      <c r="J1111" s="343" t="n">
        <v>-0.89891869260451</v>
      </c>
      <c r="K1111" s="343" t="n">
        <v>-0.918334276132434</v>
      </c>
      <c r="L1111" s="343" t="n">
        <v>-0.949461779433919</v>
      </c>
      <c r="M1111" s="343" t="n">
        <v>-1.01004324529949</v>
      </c>
      <c r="N1111" s="343" t="n">
        <v>-1.07433116508695</v>
      </c>
      <c r="O1111" s="343" t="n">
        <v>-1.16318756697955</v>
      </c>
      <c r="P1111" s="343" t="n">
        <v>-1.21303637973933</v>
      </c>
      <c r="Q1111" s="343" t="n">
        <v>-1.25663720206456</v>
      </c>
      <c r="R1111" s="343" t="n">
        <v>-1.29194642933923</v>
      </c>
      <c r="S1111" s="343" t="n">
        <v>-1.33296327842648</v>
      </c>
      <c r="T1111" s="343" t="n">
        <v>-1.37377354704556</v>
      </c>
      <c r="U1111" s="343" t="n">
        <v>-1.41953256843537</v>
      </c>
      <c r="V1111" s="343" t="n">
        <v>-1.45901580113999</v>
      </c>
      <c r="W1111" s="343" t="n">
        <v>-1.4990091286387</v>
      </c>
      <c r="X1111" s="343" t="n">
        <v>-1.5257307131275</v>
      </c>
      <c r="Y1111" s="343" t="n">
        <v>-1.54335932026356</v>
      </c>
      <c r="Z1111" s="343" t="n">
        <v>-1.55928114504788</v>
      </c>
      <c r="AA1111" s="343" t="n">
        <v>-1.57530562875263</v>
      </c>
      <c r="AB1111" s="343" t="n">
        <v>-1.59373127734559</v>
      </c>
    </row>
    <row r="1112" customFormat="false" ht="15" hidden="false" customHeight="false" outlineLevel="0" collapsed="false">
      <c r="A1112" s="62" t="s">
        <v>366</v>
      </c>
      <c r="B1112" s="62" t="s">
        <v>644</v>
      </c>
      <c r="C1112" s="62" t="s">
        <v>645</v>
      </c>
      <c r="D1112" s="62" t="s">
        <v>424</v>
      </c>
      <c r="E1112" s="343" t="n">
        <v>-0.595245943402525</v>
      </c>
      <c r="F1112" s="343" t="n">
        <v>-0.602460431997329</v>
      </c>
      <c r="G1112" s="343" t="n">
        <v>-0.603328483759923</v>
      </c>
      <c r="H1112" s="343" t="n">
        <v>-0.605858254272648</v>
      </c>
      <c r="I1112" s="343" t="n">
        <v>-0.617820437538569</v>
      </c>
      <c r="J1112" s="343" t="n">
        <v>-0.627981948134402</v>
      </c>
      <c r="K1112" s="343" t="n">
        <v>-0.641545617538924</v>
      </c>
      <c r="L1112" s="343" t="n">
        <v>-0.663291199563912</v>
      </c>
      <c r="M1112" s="343" t="n">
        <v>-0.705613232989284</v>
      </c>
      <c r="N1112" s="343" t="n">
        <v>-0.750524584195769</v>
      </c>
      <c r="O1112" s="343" t="n">
        <v>-0.812599404559173</v>
      </c>
      <c r="P1112" s="343" t="n">
        <v>-0.847423638170748</v>
      </c>
      <c r="Q1112" s="343" t="n">
        <v>-0.877883044087349</v>
      </c>
      <c r="R1112" s="343" t="n">
        <v>-0.902549966149926</v>
      </c>
      <c r="S1112" s="343" t="n">
        <v>-0.931204215981483</v>
      </c>
      <c r="T1112" s="343" t="n">
        <v>-0.95971414930709</v>
      </c>
      <c r="U1112" s="343" t="n">
        <v>-0.991681266726615</v>
      </c>
      <c r="V1112" s="343" t="n">
        <v>-1.01926413667523</v>
      </c>
      <c r="W1112" s="343" t="n">
        <v>-1.04720335734296</v>
      </c>
      <c r="X1112" s="343" t="n">
        <v>-1.06587097747653</v>
      </c>
      <c r="Y1112" s="343" t="n">
        <v>-1.07818627044272</v>
      </c>
      <c r="Z1112" s="343" t="n">
        <v>-1.08930921029052</v>
      </c>
      <c r="AA1112" s="343" t="n">
        <v>-1.10050386735745</v>
      </c>
      <c r="AB1112" s="343" t="n">
        <v>-1.11337597113529</v>
      </c>
    </row>
    <row r="1113" customFormat="false" ht="15" hidden="false" customHeight="false" outlineLevel="0" collapsed="false">
      <c r="A1113" s="62" t="s">
        <v>366</v>
      </c>
      <c r="B1113" s="62" t="s">
        <v>646</v>
      </c>
      <c r="C1113" s="62" t="s">
        <v>647</v>
      </c>
      <c r="D1113" s="62" t="s">
        <v>424</v>
      </c>
      <c r="E1113" s="343" t="n">
        <v>-0.482135065235685</v>
      </c>
      <c r="F1113" s="343" t="n">
        <v>-0.48797862951</v>
      </c>
      <c r="G1113" s="343" t="n">
        <v>-0.488681730804221</v>
      </c>
      <c r="H1113" s="343" t="n">
        <v>-0.490730784787205</v>
      </c>
      <c r="I1113" s="343" t="n">
        <v>-0.500419868893026</v>
      </c>
      <c r="J1113" s="343" t="n">
        <v>-0.508650450937837</v>
      </c>
      <c r="K1113" s="343" t="n">
        <v>-0.519636700748803</v>
      </c>
      <c r="L1113" s="343" t="n">
        <v>-0.537250105299325</v>
      </c>
      <c r="M1113" s="343" t="n">
        <v>-0.571529946384525</v>
      </c>
      <c r="N1113" s="343" t="n">
        <v>-0.607907073324672</v>
      </c>
      <c r="O1113" s="343" t="n">
        <v>-0.658186202308445</v>
      </c>
      <c r="P1113" s="343" t="n">
        <v>-0.686393003766217</v>
      </c>
      <c r="Q1113" s="343" t="n">
        <v>-0.71106439854246</v>
      </c>
      <c r="R1113" s="343" t="n">
        <v>-0.731044019083547</v>
      </c>
      <c r="S1113" s="343" t="n">
        <v>-0.754253280339235</v>
      </c>
      <c r="T1113" s="343" t="n">
        <v>-0.777345648655488</v>
      </c>
      <c r="U1113" s="343" t="n">
        <v>-0.803238253910988</v>
      </c>
      <c r="V1113" s="343" t="n">
        <v>-0.825579722928059</v>
      </c>
      <c r="W1113" s="343" t="n">
        <v>-0.848209827557193</v>
      </c>
      <c r="X1113" s="343" t="n">
        <v>-0.863330156138434</v>
      </c>
      <c r="Y1113" s="343" t="n">
        <v>-0.873305250708096</v>
      </c>
      <c r="Z1113" s="343" t="n">
        <v>-0.882314567593953</v>
      </c>
      <c r="AA1113" s="343" t="n">
        <v>-0.89138197372259</v>
      </c>
      <c r="AB1113" s="343" t="n">
        <v>-0.90180807181437</v>
      </c>
    </row>
    <row r="1114" customFormat="false" ht="15" hidden="false" customHeight="false" outlineLevel="0" collapsed="false">
      <c r="A1114" s="62" t="s">
        <v>366</v>
      </c>
      <c r="B1114" s="62" t="s">
        <v>655</v>
      </c>
      <c r="C1114" s="62" t="s">
        <v>656</v>
      </c>
      <c r="D1114" s="62" t="s">
        <v>424</v>
      </c>
      <c r="E1114" s="343" t="n">
        <v>-0.327181959246414</v>
      </c>
      <c r="F1114" s="343" t="n">
        <v>-0.331147463824095</v>
      </c>
      <c r="G1114" s="343" t="n">
        <v>-0.331624595805523</v>
      </c>
      <c r="H1114" s="343" t="n">
        <v>-0.333015105530068</v>
      </c>
      <c r="I1114" s="343" t="n">
        <v>-0.339590220574845</v>
      </c>
      <c r="J1114" s="343" t="n">
        <v>-0.345175580681029</v>
      </c>
      <c r="K1114" s="343" t="n">
        <v>-0.352630966105371</v>
      </c>
      <c r="L1114" s="343" t="n">
        <v>-0.364583608892351</v>
      </c>
      <c r="M1114" s="343" t="n">
        <v>-0.387846271945968</v>
      </c>
      <c r="N1114" s="343" t="n">
        <v>-0.412532175383037</v>
      </c>
      <c r="O1114" s="343" t="n">
        <v>-0.446652124576262</v>
      </c>
      <c r="P1114" s="343" t="n">
        <v>-0.465793558648304</v>
      </c>
      <c r="Q1114" s="343" t="n">
        <v>-0.482535828319743</v>
      </c>
      <c r="R1114" s="343" t="n">
        <v>-0.496094210327153</v>
      </c>
      <c r="S1114" s="343" t="n">
        <v>-0.511844260713108</v>
      </c>
      <c r="T1114" s="343" t="n">
        <v>-0.527514986312911</v>
      </c>
      <c r="U1114" s="343" t="n">
        <v>-0.545085982343551</v>
      </c>
      <c r="V1114" s="343" t="n">
        <v>-0.56024713972976</v>
      </c>
      <c r="W1114" s="343" t="n">
        <v>-0.575604168297869</v>
      </c>
      <c r="X1114" s="343" t="n">
        <v>-0.585864983339898</v>
      </c>
      <c r="Y1114" s="343" t="n">
        <v>-0.592634188113201</v>
      </c>
      <c r="Z1114" s="343" t="n">
        <v>-0.59874800592636</v>
      </c>
      <c r="AA1114" s="343" t="n">
        <v>-0.604901243714614</v>
      </c>
      <c r="AB1114" s="343" t="n">
        <v>-0.611976504252439</v>
      </c>
    </row>
    <row r="1115" customFormat="false" ht="15" hidden="false" customHeight="false" outlineLevel="0" collapsed="false">
      <c r="A1115" s="62" t="s">
        <v>366</v>
      </c>
      <c r="B1115" s="62" t="s">
        <v>666</v>
      </c>
      <c r="C1115" s="62" t="s">
        <v>667</v>
      </c>
      <c r="D1115" s="62" t="s">
        <v>424</v>
      </c>
      <c r="E1115" s="343" t="n">
        <v>-0.192065559520361</v>
      </c>
      <c r="F1115" s="343" t="n">
        <v>-0.19439342887247</v>
      </c>
      <c r="G1115" s="343" t="n">
        <v>-0.194673519563257</v>
      </c>
      <c r="H1115" s="343" t="n">
        <v>-0.195489790206291</v>
      </c>
      <c r="I1115" s="343" t="n">
        <v>-0.199349578664354</v>
      </c>
      <c r="J1115" s="343" t="n">
        <v>-0.202628351480519</v>
      </c>
      <c r="K1115" s="343" t="n">
        <v>-0.207004884881885</v>
      </c>
      <c r="L1115" s="343" t="n">
        <v>-0.214021442365421</v>
      </c>
      <c r="M1115" s="343" t="n">
        <v>-0.227677318764039</v>
      </c>
      <c r="N1115" s="343" t="n">
        <v>-0.242168679677784</v>
      </c>
      <c r="O1115" s="343" t="n">
        <v>-0.262198106568243</v>
      </c>
      <c r="P1115" s="343" t="n">
        <v>-0.273434698749354</v>
      </c>
      <c r="Q1115" s="343" t="n">
        <v>-0.283262909936463</v>
      </c>
      <c r="R1115" s="343" t="n">
        <v>-0.291222084190575</v>
      </c>
      <c r="S1115" s="343" t="n">
        <v>-0.300467833090727</v>
      </c>
      <c r="T1115" s="343" t="n">
        <v>-0.309667015977671</v>
      </c>
      <c r="U1115" s="343" t="n">
        <v>-0.319981714232207</v>
      </c>
      <c r="V1115" s="343" t="n">
        <v>-0.328881765393541</v>
      </c>
      <c r="W1115" s="343" t="n">
        <v>-0.337896798775264</v>
      </c>
      <c r="X1115" s="343" t="n">
        <v>-0.343920202959044</v>
      </c>
      <c r="Y1115" s="343" t="n">
        <v>-0.347893927871283</v>
      </c>
      <c r="Z1115" s="343" t="n">
        <v>-0.351482921108546</v>
      </c>
      <c r="AA1115" s="343" t="n">
        <v>-0.355095055045835</v>
      </c>
      <c r="AB1115" s="343" t="n">
        <v>-0.359248443811767</v>
      </c>
    </row>
    <row r="1116" customFormat="false" ht="15" hidden="false" customHeight="false" outlineLevel="0" collapsed="false">
      <c r="A1116" s="62" t="s">
        <v>366</v>
      </c>
      <c r="B1116" s="62" t="s">
        <v>688</v>
      </c>
      <c r="C1116" s="62" t="s">
        <v>689</v>
      </c>
      <c r="D1116" s="62" t="s">
        <v>427</v>
      </c>
      <c r="E1116" s="343" t="n">
        <v>-0.404221858092245</v>
      </c>
      <c r="F1116" s="343" t="n">
        <v>-0.409121100190909</v>
      </c>
      <c r="G1116" s="343" t="n">
        <v>-0.409710580052613</v>
      </c>
      <c r="H1116" s="343" t="n">
        <v>-0.411428506144398</v>
      </c>
      <c r="I1116" s="343" t="n">
        <v>-0.419551830629317</v>
      </c>
      <c r="J1116" s="343" t="n">
        <v>-0.42645234753262</v>
      </c>
      <c r="K1116" s="343" t="n">
        <v>-0.435663215258832</v>
      </c>
      <c r="L1116" s="343" t="n">
        <v>-0.450430287036243</v>
      </c>
      <c r="M1116" s="343" t="n">
        <v>-0.479170492961305</v>
      </c>
      <c r="N1116" s="343" t="n">
        <v>-0.509669062561539</v>
      </c>
      <c r="O1116" s="343" t="n">
        <v>-0.551823065467644</v>
      </c>
      <c r="P1116" s="343" t="n">
        <v>-0.575471637243949</v>
      </c>
      <c r="Q1116" s="343" t="n">
        <v>-0.596156125382776</v>
      </c>
      <c r="R1116" s="343" t="n">
        <v>-0.612907031760325</v>
      </c>
      <c r="S1116" s="343" t="n">
        <v>-0.632365667703214</v>
      </c>
      <c r="T1116" s="343" t="n">
        <v>-0.651726300649468</v>
      </c>
      <c r="U1116" s="343" t="n">
        <v>-0.673434651196655</v>
      </c>
      <c r="V1116" s="343" t="n">
        <v>-0.692165730451752</v>
      </c>
      <c r="W1116" s="343" t="n">
        <v>-0.711138801695883</v>
      </c>
      <c r="X1116" s="343" t="n">
        <v>-0.723815679514523</v>
      </c>
      <c r="Y1116" s="343" t="n">
        <v>-0.73217879506519</v>
      </c>
      <c r="Z1116" s="343" t="n">
        <v>-0.739732202967523</v>
      </c>
      <c r="AA1116" s="343" t="n">
        <v>-0.747334312869243</v>
      </c>
      <c r="AB1116" s="343" t="n">
        <v>-0.756075549603914</v>
      </c>
    </row>
    <row r="1117" customFormat="false" ht="15" hidden="false" customHeight="false" outlineLevel="0" collapsed="false">
      <c r="A1117" s="62" t="s">
        <v>366</v>
      </c>
      <c r="B1117" s="62" t="s">
        <v>704</v>
      </c>
      <c r="C1117" s="62" t="s">
        <v>705</v>
      </c>
      <c r="D1117" s="62" t="s">
        <v>424</v>
      </c>
      <c r="E1117" s="343" t="n">
        <v>-0.504317917536707</v>
      </c>
      <c r="F1117" s="343" t="n">
        <v>-0.510430341996798</v>
      </c>
      <c r="G1117" s="343" t="n">
        <v>-0.511165792716081</v>
      </c>
      <c r="H1117" s="343" t="n">
        <v>-0.513309122899115</v>
      </c>
      <c r="I1117" s="343" t="n">
        <v>-0.523443998106122</v>
      </c>
      <c r="J1117" s="343" t="n">
        <v>-0.53205326612301</v>
      </c>
      <c r="K1117" s="343" t="n">
        <v>-0.543544989139456</v>
      </c>
      <c r="L1117" s="343" t="n">
        <v>-0.561968779782662</v>
      </c>
      <c r="M1117" s="343" t="n">
        <v>-0.59782582341239</v>
      </c>
      <c r="N1117" s="343" t="n">
        <v>-0.635876648227331</v>
      </c>
      <c r="O1117" s="343" t="n">
        <v>-0.688469100950637</v>
      </c>
      <c r="P1117" s="343" t="n">
        <v>-0.717973686692812</v>
      </c>
      <c r="Q1117" s="343" t="n">
        <v>-0.743780203026981</v>
      </c>
      <c r="R1117" s="343" t="n">
        <v>-0.764679078365014</v>
      </c>
      <c r="S1117" s="343" t="n">
        <v>-0.788956188967438</v>
      </c>
      <c r="T1117" s="343" t="n">
        <v>-0.813111028430422</v>
      </c>
      <c r="U1117" s="343" t="n">
        <v>-0.84019494267688</v>
      </c>
      <c r="V1117" s="343" t="n">
        <v>-0.863564334247461</v>
      </c>
      <c r="W1117" s="343" t="n">
        <v>-0.887235641445629</v>
      </c>
      <c r="X1117" s="343" t="n">
        <v>-0.903051650635574</v>
      </c>
      <c r="Y1117" s="343" t="n">
        <v>-0.913485695539867</v>
      </c>
      <c r="Z1117" s="343" t="n">
        <v>-0.922909527693794</v>
      </c>
      <c r="AA1117" s="343" t="n">
        <v>-0.932394121754628</v>
      </c>
      <c r="AB1117" s="343" t="n">
        <v>-0.943299920682796</v>
      </c>
    </row>
    <row r="1118" customFormat="false" ht="15" hidden="false" customHeight="false" outlineLevel="0" collapsed="false">
      <c r="A1118" s="62" t="s">
        <v>366</v>
      </c>
      <c r="B1118" s="62" t="s">
        <v>706</v>
      </c>
      <c r="C1118" s="62" t="s">
        <v>707</v>
      </c>
      <c r="D1118" s="62" t="s">
        <v>424</v>
      </c>
      <c r="E1118" s="343" t="n">
        <v>-0.364903264599696</v>
      </c>
      <c r="F1118" s="343" t="n">
        <v>-0.369325958227162</v>
      </c>
      <c r="G1118" s="343" t="n">
        <v>-0.369858099479905</v>
      </c>
      <c r="H1118" s="343" t="n">
        <v>-0.371408923183977</v>
      </c>
      <c r="I1118" s="343" t="n">
        <v>-0.378742093235541</v>
      </c>
      <c r="J1118" s="343" t="n">
        <v>-0.384971397997348</v>
      </c>
      <c r="K1118" s="343" t="n">
        <v>-0.393286326138428</v>
      </c>
      <c r="L1118" s="343" t="n">
        <v>-0.406617007278699</v>
      </c>
      <c r="M1118" s="343" t="n">
        <v>-0.432561658111829</v>
      </c>
      <c r="N1118" s="343" t="n">
        <v>-0.460093636875349</v>
      </c>
      <c r="O1118" s="343" t="n">
        <v>-0.498147326868711</v>
      </c>
      <c r="P1118" s="343" t="n">
        <v>-0.519495605967277</v>
      </c>
      <c r="Q1118" s="343" t="n">
        <v>-0.538168117355092</v>
      </c>
      <c r="R1118" s="343" t="n">
        <v>-0.553289665831021</v>
      </c>
      <c r="S1118" s="343" t="n">
        <v>-0.570855563463892</v>
      </c>
      <c r="T1118" s="343" t="n">
        <v>-0.588332990835452</v>
      </c>
      <c r="U1118" s="343" t="n">
        <v>-0.607929773703972</v>
      </c>
      <c r="V1118" s="343" t="n">
        <v>-0.624838883968119</v>
      </c>
      <c r="W1118" s="343" t="n">
        <v>-0.641966447700425</v>
      </c>
      <c r="X1118" s="343" t="n">
        <v>-0.653410247703684</v>
      </c>
      <c r="Y1118" s="343" t="n">
        <v>-0.660959884383565</v>
      </c>
      <c r="Z1118" s="343" t="n">
        <v>-0.667778573544569</v>
      </c>
      <c r="AA1118" s="343" t="n">
        <v>-0.674641227469509</v>
      </c>
      <c r="AB1118" s="343" t="n">
        <v>-0.682532205548166</v>
      </c>
    </row>
    <row r="1119" customFormat="false" ht="15" hidden="false" customHeight="false" outlineLevel="0" collapsed="false">
      <c r="A1119" s="62" t="s">
        <v>366</v>
      </c>
      <c r="B1119" s="62" t="s">
        <v>710</v>
      </c>
      <c r="C1119" s="62" t="s">
        <v>711</v>
      </c>
      <c r="D1119" s="62" t="s">
        <v>424</v>
      </c>
      <c r="E1119" s="343" t="n">
        <v>-0.0410263125731249</v>
      </c>
      <c r="F1119" s="343" t="n">
        <v>-0.0415235589087383</v>
      </c>
      <c r="G1119" s="343" t="n">
        <v>-0.0415833878976404</v>
      </c>
      <c r="H1119" s="343" t="n">
        <v>-0.0417577480204495</v>
      </c>
      <c r="I1119" s="343" t="n">
        <v>-0.0425822211229782</v>
      </c>
      <c r="J1119" s="343" t="n">
        <v>-0.0432825859293921</v>
      </c>
      <c r="K1119" s="343" t="n">
        <v>-0.0442174387356919</v>
      </c>
      <c r="L1119" s="343" t="n">
        <v>-0.0457162159304462</v>
      </c>
      <c r="M1119" s="343" t="n">
        <v>-0.0486331899834141</v>
      </c>
      <c r="N1119" s="343" t="n">
        <v>-0.0517286283532186</v>
      </c>
      <c r="O1119" s="343" t="n">
        <v>-0.0560070295945479</v>
      </c>
      <c r="P1119" s="343" t="n">
        <v>-0.0584072305687893</v>
      </c>
      <c r="Q1119" s="343" t="n">
        <v>-0.0605065932301843</v>
      </c>
      <c r="R1119" s="343" t="n">
        <v>-0.0622067188101614</v>
      </c>
      <c r="S1119" s="343" t="n">
        <v>-0.064181664163704</v>
      </c>
      <c r="T1119" s="343" t="n">
        <v>-0.0661466627479351</v>
      </c>
      <c r="U1119" s="343" t="n">
        <v>-0.0683499418560942</v>
      </c>
      <c r="V1119" s="343" t="n">
        <v>-0.0702510441764348</v>
      </c>
      <c r="W1119" s="343" t="n">
        <v>-0.0721767073630017</v>
      </c>
      <c r="X1119" s="343" t="n">
        <v>-0.0734633412780833</v>
      </c>
      <c r="Y1119" s="343" t="n">
        <v>-0.0743121518651361</v>
      </c>
      <c r="Z1119" s="343" t="n">
        <v>-0.0750787815448273</v>
      </c>
      <c r="AA1119" s="343" t="n">
        <v>-0.0758503542116672</v>
      </c>
      <c r="AB1119" s="343" t="n">
        <v>-0.0767375420353164</v>
      </c>
    </row>
    <row r="1120" customFormat="false" ht="15" hidden="false" customHeight="false" outlineLevel="0" collapsed="false">
      <c r="A1120" s="62" t="s">
        <v>366</v>
      </c>
      <c r="B1120" s="62" t="s">
        <v>712</v>
      </c>
      <c r="C1120" s="62" t="s">
        <v>713</v>
      </c>
      <c r="D1120" s="62" t="s">
        <v>424</v>
      </c>
      <c r="E1120" s="343" t="n">
        <v>-0.470691322902713</v>
      </c>
      <c r="F1120" s="343" t="n">
        <v>-0.476396186948226</v>
      </c>
      <c r="G1120" s="343" t="n">
        <v>-0.477082599744504</v>
      </c>
      <c r="H1120" s="343" t="n">
        <v>-0.479083018298334</v>
      </c>
      <c r="I1120" s="343" t="n">
        <v>-0.488542126636068</v>
      </c>
      <c r="J1120" s="343" t="n">
        <v>-0.496577351265576</v>
      </c>
      <c r="K1120" s="343" t="n">
        <v>-0.507302836363275</v>
      </c>
      <c r="L1120" s="343" t="n">
        <v>-0.524498177018809</v>
      </c>
      <c r="M1120" s="343" t="n">
        <v>-0.557964367123443</v>
      </c>
      <c r="N1120" s="343" t="n">
        <v>-0.593478062843724</v>
      </c>
      <c r="O1120" s="343" t="n">
        <v>-0.642563788903079</v>
      </c>
      <c r="P1120" s="343" t="n">
        <v>-0.670101086333464</v>
      </c>
      <c r="Q1120" s="343" t="n">
        <v>-0.694186891914537</v>
      </c>
      <c r="R1120" s="343" t="n">
        <v>-0.713692285115883</v>
      </c>
      <c r="S1120" s="343" t="n">
        <v>-0.736350661723886</v>
      </c>
      <c r="T1120" s="343" t="n">
        <v>-0.758894919910999</v>
      </c>
      <c r="U1120" s="343" t="n">
        <v>-0.78417294986543</v>
      </c>
      <c r="V1120" s="343" t="n">
        <v>-0.805984131763379</v>
      </c>
      <c r="W1120" s="343" t="n">
        <v>-0.82807709834756</v>
      </c>
      <c r="X1120" s="343" t="n">
        <v>-0.842838537570299</v>
      </c>
      <c r="Y1120" s="343" t="n">
        <v>-0.852576867755387</v>
      </c>
      <c r="Z1120" s="343" t="n">
        <v>-0.861372343523948</v>
      </c>
      <c r="AA1120" s="343" t="n">
        <v>-0.870224529754995</v>
      </c>
      <c r="AB1120" s="343" t="n">
        <v>-0.880403158644255</v>
      </c>
    </row>
    <row r="1121" customFormat="false" ht="15" hidden="false" customHeight="false" outlineLevel="0" collapsed="false">
      <c r="A1121" s="62" t="s">
        <v>366</v>
      </c>
      <c r="B1121" s="62" t="s">
        <v>714</v>
      </c>
      <c r="C1121" s="62" t="s">
        <v>715</v>
      </c>
      <c r="D1121" s="62" t="s">
        <v>427</v>
      </c>
      <c r="E1121" s="343" t="n">
        <v>-0.406597217184568</v>
      </c>
      <c r="F1121" s="343" t="n">
        <v>-0.411525249065456</v>
      </c>
      <c r="G1121" s="343" t="n">
        <v>-0.412118192931694</v>
      </c>
      <c r="H1121" s="343" t="n">
        <v>-0.413846214200868</v>
      </c>
      <c r="I1121" s="343" t="n">
        <v>-0.422017274384114</v>
      </c>
      <c r="J1121" s="343" t="n">
        <v>-0.428958341310233</v>
      </c>
      <c r="K1121" s="343" t="n">
        <v>-0.438223335546339</v>
      </c>
      <c r="L1121" s="343" t="n">
        <v>-0.453077184170453</v>
      </c>
      <c r="M1121" s="343" t="n">
        <v>-0.481986278313934</v>
      </c>
      <c r="N1121" s="343" t="n">
        <v>-0.512664068936367</v>
      </c>
      <c r="O1121" s="343" t="n">
        <v>-0.555065784557845</v>
      </c>
      <c r="P1121" s="343" t="n">
        <v>-0.578853324202574</v>
      </c>
      <c r="Q1121" s="343" t="n">
        <v>-0.599659362143785</v>
      </c>
      <c r="R1121" s="343" t="n">
        <v>-0.616508703123452</v>
      </c>
      <c r="S1121" s="343" t="n">
        <v>-0.636081685301919</v>
      </c>
      <c r="T1121" s="343" t="n">
        <v>-0.655556088581422</v>
      </c>
      <c r="U1121" s="343" t="n">
        <v>-0.677392005530128</v>
      </c>
      <c r="V1121" s="343" t="n">
        <v>-0.696233155625103</v>
      </c>
      <c r="W1121" s="343" t="n">
        <v>-0.71531771974471</v>
      </c>
      <c r="X1121" s="343" t="n">
        <v>-0.728069091647195</v>
      </c>
      <c r="Y1121" s="343" t="n">
        <v>-0.736481351998337</v>
      </c>
      <c r="Z1121" s="343" t="n">
        <v>-0.744079146555621</v>
      </c>
      <c r="AA1121" s="343" t="n">
        <v>-0.751725929303489</v>
      </c>
      <c r="AB1121" s="343" t="n">
        <v>-0.760518532820386</v>
      </c>
    </row>
    <row r="1122" customFormat="false" ht="15" hidden="false" customHeight="false" outlineLevel="0" collapsed="false">
      <c r="A1122" s="62" t="s">
        <v>366</v>
      </c>
      <c r="B1122" s="62" t="s">
        <v>716</v>
      </c>
      <c r="C1122" s="62" t="s">
        <v>717</v>
      </c>
      <c r="D1122" s="62" t="s">
        <v>427</v>
      </c>
      <c r="E1122" s="343" t="n">
        <v>-0.498793368672816</v>
      </c>
      <c r="F1122" s="343" t="n">
        <v>-0.504838834600536</v>
      </c>
      <c r="G1122" s="343" t="n">
        <v>-0.505566228827487</v>
      </c>
      <c r="H1122" s="343" t="n">
        <v>-0.507686079907526</v>
      </c>
      <c r="I1122" s="343" t="n">
        <v>-0.517709932659523</v>
      </c>
      <c r="J1122" s="343" t="n">
        <v>-0.52622489048003</v>
      </c>
      <c r="K1122" s="343" t="n">
        <v>-0.537590727456882</v>
      </c>
      <c r="L1122" s="343" t="n">
        <v>-0.555812694749921</v>
      </c>
      <c r="M1122" s="343" t="n">
        <v>-0.591276942520611</v>
      </c>
      <c r="N1122" s="343" t="n">
        <v>-0.628910939708193</v>
      </c>
      <c r="O1122" s="343" t="n">
        <v>-0.680927268592075</v>
      </c>
      <c r="P1122" s="343" t="n">
        <v>-0.710108646452924</v>
      </c>
      <c r="Q1122" s="343" t="n">
        <v>-0.735632465394164</v>
      </c>
      <c r="R1122" s="343" t="n">
        <v>-0.756302404075397</v>
      </c>
      <c r="S1122" s="343" t="n">
        <v>-0.780313571154632</v>
      </c>
      <c r="T1122" s="343" t="n">
        <v>-0.804203806513196</v>
      </c>
      <c r="U1122" s="343" t="n">
        <v>-0.830991030115762</v>
      </c>
      <c r="V1122" s="343" t="n">
        <v>-0.854104421768113</v>
      </c>
      <c r="W1122" s="343" t="n">
        <v>-0.877516421714365</v>
      </c>
      <c r="X1122" s="343" t="n">
        <v>-0.893159174486953</v>
      </c>
      <c r="Y1122" s="343" t="n">
        <v>-0.903478919682834</v>
      </c>
      <c r="Z1122" s="343" t="n">
        <v>-0.912799518500388</v>
      </c>
      <c r="AA1122" s="343" t="n">
        <v>-0.922180213608753</v>
      </c>
      <c r="AB1122" s="343" t="n">
        <v>-0.932966545000704</v>
      </c>
    </row>
    <row r="1123" customFormat="false" ht="15" hidden="false" customHeight="false" outlineLevel="0" collapsed="false">
      <c r="A1123" s="62" t="s">
        <v>366</v>
      </c>
      <c r="B1123" s="62" t="s">
        <v>718</v>
      </c>
      <c r="C1123" s="62" t="s">
        <v>719</v>
      </c>
      <c r="D1123" s="62" t="s">
        <v>424</v>
      </c>
      <c r="E1123" s="343" t="n">
        <v>-0.312376181983711</v>
      </c>
      <c r="F1123" s="343" t="n">
        <v>-0.316162237860594</v>
      </c>
      <c r="G1123" s="343" t="n">
        <v>-0.31661777846254</v>
      </c>
      <c r="H1123" s="343" t="n">
        <v>-0.317945364249253</v>
      </c>
      <c r="I1123" s="343" t="n">
        <v>-0.324222939389771</v>
      </c>
      <c r="J1123" s="343" t="n">
        <v>-0.329555548403398</v>
      </c>
      <c r="K1123" s="343" t="n">
        <v>-0.336673559553637</v>
      </c>
      <c r="L1123" s="343" t="n">
        <v>-0.348085316262386</v>
      </c>
      <c r="M1123" s="343" t="n">
        <v>-0.370295287387321</v>
      </c>
      <c r="N1123" s="343" t="n">
        <v>-0.39386409381617</v>
      </c>
      <c r="O1123" s="343" t="n">
        <v>-0.426440032547653</v>
      </c>
      <c r="P1123" s="343" t="n">
        <v>-0.44471527029881</v>
      </c>
      <c r="Q1123" s="343" t="n">
        <v>-0.460699911657862</v>
      </c>
      <c r="R1123" s="343" t="n">
        <v>-0.473644743992464</v>
      </c>
      <c r="S1123" s="343" t="n">
        <v>-0.488682066395409</v>
      </c>
      <c r="T1123" s="343" t="n">
        <v>-0.503643653651184</v>
      </c>
      <c r="U1123" s="343" t="n">
        <v>-0.520419519491539</v>
      </c>
      <c r="V1123" s="343" t="n">
        <v>-0.534894597731385</v>
      </c>
      <c r="W1123" s="343" t="n">
        <v>-0.549556683507049</v>
      </c>
      <c r="X1123" s="343" t="n">
        <v>-0.559353171779974</v>
      </c>
      <c r="Y1123" s="343" t="n">
        <v>-0.565816053618021</v>
      </c>
      <c r="Z1123" s="343" t="n">
        <v>-0.571653206345566</v>
      </c>
      <c r="AA1123" s="343" t="n">
        <v>-0.577527995198716</v>
      </c>
      <c r="AB1123" s="343" t="n">
        <v>-0.584283083035577</v>
      </c>
    </row>
    <row r="1124" customFormat="false" ht="15" hidden="false" customHeight="false" outlineLevel="0" collapsed="false">
      <c r="A1124" s="62" t="s">
        <v>366</v>
      </c>
      <c r="B1124" s="62" t="s">
        <v>720</v>
      </c>
      <c r="C1124" s="62" t="s">
        <v>721</v>
      </c>
      <c r="D1124" s="62" t="s">
        <v>424</v>
      </c>
      <c r="E1124" s="343" t="n">
        <v>-0.516046166191079</v>
      </c>
      <c r="F1124" s="343" t="n">
        <v>-0.522300739148093</v>
      </c>
      <c r="G1124" s="343" t="n">
        <v>-0.523053293263089</v>
      </c>
      <c r="H1124" s="343" t="n">
        <v>-0.525246468015314</v>
      </c>
      <c r="I1124" s="343" t="n">
        <v>-0.535617036487175</v>
      </c>
      <c r="J1124" s="343" t="n">
        <v>-0.544426518758848</v>
      </c>
      <c r="K1124" s="343" t="n">
        <v>-0.556185489438558</v>
      </c>
      <c r="L1124" s="343" t="n">
        <v>-0.575037737589035</v>
      </c>
      <c r="M1124" s="343" t="n">
        <v>-0.611728660621172</v>
      </c>
      <c r="N1124" s="343" t="n">
        <v>-0.650664382679332</v>
      </c>
      <c r="O1124" s="343" t="n">
        <v>-0.704479907876237</v>
      </c>
      <c r="P1124" s="343" t="n">
        <v>-0.734670642386868</v>
      </c>
      <c r="Q1124" s="343" t="n">
        <v>-0.761077306425384</v>
      </c>
      <c r="R1124" s="343" t="n">
        <v>-0.78246219901174</v>
      </c>
      <c r="S1124" s="343" t="n">
        <v>-0.807303889970828</v>
      </c>
      <c r="T1124" s="343" t="n">
        <v>-0.832020466293791</v>
      </c>
      <c r="U1124" s="343" t="n">
        <v>-0.859734234982795</v>
      </c>
      <c r="V1124" s="343" t="n">
        <v>-0.883647097300122</v>
      </c>
      <c r="W1124" s="343" t="n">
        <v>-0.907868896493796</v>
      </c>
      <c r="X1124" s="343" t="n">
        <v>-0.924052717498569</v>
      </c>
      <c r="Y1124" s="343" t="n">
        <v>-0.934729413058041</v>
      </c>
      <c r="Z1124" s="343" t="n">
        <v>-0.944372402697623</v>
      </c>
      <c r="AA1124" s="343" t="n">
        <v>-0.954077567302677</v>
      </c>
      <c r="AB1124" s="343" t="n">
        <v>-0.965236987839669</v>
      </c>
    </row>
    <row r="1125" customFormat="false" ht="15" hidden="false" customHeight="false" outlineLevel="0" collapsed="false">
      <c r="A1125" s="62" t="s">
        <v>366</v>
      </c>
      <c r="B1125" s="62" t="s">
        <v>1186</v>
      </c>
      <c r="C1125" s="62" t="s">
        <v>1187</v>
      </c>
      <c r="D1125" s="62" t="s">
        <v>424</v>
      </c>
      <c r="E1125" s="343" t="n">
        <v>-0.54418818455369</v>
      </c>
      <c r="F1125" s="343" t="n">
        <v>-0.550783843867968</v>
      </c>
      <c r="G1125" s="343" t="n">
        <v>-0.551577437705979</v>
      </c>
      <c r="H1125" s="343" t="n">
        <v>-0.553890214866269</v>
      </c>
      <c r="I1125" s="343" t="n">
        <v>-0.564826331049724</v>
      </c>
      <c r="J1125" s="343" t="n">
        <v>-0.574116228889028</v>
      </c>
      <c r="K1125" s="343" t="n">
        <v>-0.586516462289933</v>
      </c>
      <c r="L1125" s="343" t="n">
        <v>-0.606396797360506</v>
      </c>
      <c r="M1125" s="343" t="n">
        <v>-0.645088620113172</v>
      </c>
      <c r="N1125" s="343" t="n">
        <v>-0.686147659573745</v>
      </c>
      <c r="O1125" s="343" t="n">
        <v>-0.742897956109934</v>
      </c>
      <c r="P1125" s="343" t="n">
        <v>-0.774735109605227</v>
      </c>
      <c r="Q1125" s="343" t="n">
        <v>-0.802581832446528</v>
      </c>
      <c r="R1125" s="343" t="n">
        <v>-0.825132926972314</v>
      </c>
      <c r="S1125" s="343" t="n">
        <v>-0.851329332623479</v>
      </c>
      <c r="T1125" s="343" t="n">
        <v>-0.877393800647442</v>
      </c>
      <c r="U1125" s="343" t="n">
        <v>-0.906618909674656</v>
      </c>
      <c r="V1125" s="343" t="n">
        <v>-0.931835834020781</v>
      </c>
      <c r="W1125" s="343" t="n">
        <v>-0.957378542780968</v>
      </c>
      <c r="X1125" s="343" t="n">
        <v>-0.974444930923591</v>
      </c>
      <c r="Y1125" s="343" t="n">
        <v>-0.985703868503586</v>
      </c>
      <c r="Z1125" s="343" t="n">
        <v>-0.995872728131721</v>
      </c>
      <c r="AA1125" s="343" t="n">
        <v>-1.00610715336968</v>
      </c>
      <c r="AB1125" s="343" t="n">
        <v>-1.01787514081065</v>
      </c>
    </row>
    <row r="1126" customFormat="false" ht="15" hidden="false" customHeight="false" outlineLevel="0" collapsed="false">
      <c r="A1126" s="62" t="s">
        <v>366</v>
      </c>
      <c r="B1126" s="62" t="s">
        <v>1189</v>
      </c>
      <c r="C1126" s="62" t="s">
        <v>1190</v>
      </c>
      <c r="D1126" s="62" t="s">
        <v>424</v>
      </c>
      <c r="E1126" s="343" t="n">
        <v>-0.373479007425892</v>
      </c>
      <c r="F1126" s="343" t="n">
        <v>-0.378005640608927</v>
      </c>
      <c r="G1126" s="343" t="n">
        <v>-0.378550287933754</v>
      </c>
      <c r="H1126" s="343" t="n">
        <v>-0.380137558188309</v>
      </c>
      <c r="I1126" s="343" t="n">
        <v>-0.387643068107898</v>
      </c>
      <c r="J1126" s="343" t="n">
        <v>-0.394018770342148</v>
      </c>
      <c r="K1126" s="343" t="n">
        <v>-0.402529111054925</v>
      </c>
      <c r="L1126" s="343" t="n">
        <v>-0.416173082056503</v>
      </c>
      <c r="M1126" s="343" t="n">
        <v>-0.442727468879538</v>
      </c>
      <c r="N1126" s="343" t="n">
        <v>-0.470906488084397</v>
      </c>
      <c r="O1126" s="343" t="n">
        <v>-0.509854493614587</v>
      </c>
      <c r="P1126" s="343" t="n">
        <v>-0.531704487466327</v>
      </c>
      <c r="Q1126" s="343" t="n">
        <v>-0.55081582928159</v>
      </c>
      <c r="R1126" s="343" t="n">
        <v>-0.566292755534161</v>
      </c>
      <c r="S1126" s="343" t="n">
        <v>-0.584271476606077</v>
      </c>
      <c r="T1126" s="343" t="n">
        <v>-0.602159648240412</v>
      </c>
      <c r="U1126" s="343" t="n">
        <v>-0.622216983223437</v>
      </c>
      <c r="V1126" s="343" t="n">
        <v>-0.639523481494524</v>
      </c>
      <c r="W1126" s="343" t="n">
        <v>-0.657053567199246</v>
      </c>
      <c r="X1126" s="343" t="n">
        <v>-0.668766312688344</v>
      </c>
      <c r="Y1126" s="343" t="n">
        <v>-0.67649337650818</v>
      </c>
      <c r="Z1126" s="343" t="n">
        <v>-0.683472314508614</v>
      </c>
      <c r="AA1126" s="343" t="n">
        <v>-0.69049625050712</v>
      </c>
      <c r="AB1126" s="343" t="n">
        <v>-0.698572677731386</v>
      </c>
    </row>
    <row r="1127" customFormat="false" ht="15" hidden="false" customHeight="false" outlineLevel="0" collapsed="false">
      <c r="A1127" s="62" t="s">
        <v>366</v>
      </c>
      <c r="B1127" s="62" t="s">
        <v>736</v>
      </c>
      <c r="C1127" s="62" t="s">
        <v>737</v>
      </c>
      <c r="D1127" s="62" t="s">
        <v>424</v>
      </c>
      <c r="E1127" s="343" t="n">
        <v>-0.483575827066292</v>
      </c>
      <c r="F1127" s="343" t="n">
        <v>-0.489436853634822</v>
      </c>
      <c r="G1127" s="343" t="n">
        <v>-0.490142056003164</v>
      </c>
      <c r="H1127" s="343" t="n">
        <v>-0.492197233164029</v>
      </c>
      <c r="I1127" s="343" t="n">
        <v>-0.501915271111958</v>
      </c>
      <c r="J1127" s="343" t="n">
        <v>-0.510170448564381</v>
      </c>
      <c r="K1127" s="343" t="n">
        <v>-0.521189528531315</v>
      </c>
      <c r="L1127" s="343" t="n">
        <v>-0.538855567131532</v>
      </c>
      <c r="M1127" s="343" t="n">
        <v>-0.573237846496285</v>
      </c>
      <c r="N1127" s="343" t="n">
        <v>-0.609723679024931</v>
      </c>
      <c r="O1127" s="343" t="n">
        <v>-0.660153056881145</v>
      </c>
      <c r="P1127" s="343" t="n">
        <v>-0.688444148584192</v>
      </c>
      <c r="Q1127" s="343" t="n">
        <v>-0.713189268767409</v>
      </c>
      <c r="R1127" s="343" t="n">
        <v>-0.733228594309732</v>
      </c>
      <c r="S1127" s="343" t="n">
        <v>-0.756507211686028</v>
      </c>
      <c r="T1127" s="343" t="n">
        <v>-0.779668586812296</v>
      </c>
      <c r="U1127" s="343" t="n">
        <v>-0.805638566812005</v>
      </c>
      <c r="V1127" s="343" t="n">
        <v>-0.82804679873043</v>
      </c>
      <c r="W1127" s="343" t="n">
        <v>-0.850744528789289</v>
      </c>
      <c r="X1127" s="343" t="n">
        <v>-0.865910041373639</v>
      </c>
      <c r="Y1127" s="343" t="n">
        <v>-0.875914944469062</v>
      </c>
      <c r="Z1127" s="343" t="n">
        <v>-0.884951183852005</v>
      </c>
      <c r="AA1127" s="343" t="n">
        <v>-0.894045686065526</v>
      </c>
      <c r="AB1127" s="343" t="n">
        <v>-0.904502940414661</v>
      </c>
    </row>
    <row r="1128" customFormat="false" ht="15" hidden="false" customHeight="false" outlineLevel="0" collapsed="false">
      <c r="A1128" s="62" t="s">
        <v>366</v>
      </c>
      <c r="B1128" s="62" t="s">
        <v>745</v>
      </c>
      <c r="C1128" s="62" t="s">
        <v>746</v>
      </c>
      <c r="D1128" s="62" t="s">
        <v>424</v>
      </c>
      <c r="E1128" s="343" t="n">
        <v>-0.319558772179897</v>
      </c>
      <c r="F1128" s="343" t="n">
        <v>-0.323431882350263</v>
      </c>
      <c r="G1128" s="343" t="n">
        <v>-0.323897897379038</v>
      </c>
      <c r="H1128" s="343" t="n">
        <v>-0.325256008875476</v>
      </c>
      <c r="I1128" s="343" t="n">
        <v>-0.331677926806068</v>
      </c>
      <c r="J1128" s="343" t="n">
        <v>-0.337133150626555</v>
      </c>
      <c r="K1128" s="343" t="n">
        <v>-0.344414829047389</v>
      </c>
      <c r="L1128" s="343" t="n">
        <v>-0.356088980831642</v>
      </c>
      <c r="M1128" s="343" t="n">
        <v>-0.37880963468484</v>
      </c>
      <c r="N1128" s="343" t="n">
        <v>-0.402920368084293</v>
      </c>
      <c r="O1128" s="343" t="n">
        <v>-0.436245338373428</v>
      </c>
      <c r="P1128" s="343" t="n">
        <v>-0.454940785958352</v>
      </c>
      <c r="Q1128" s="343" t="n">
        <v>-0.471292968554338</v>
      </c>
      <c r="R1128" s="343" t="n">
        <v>-0.484535446584035</v>
      </c>
      <c r="S1128" s="343" t="n">
        <v>-0.49991852814116</v>
      </c>
      <c r="T1128" s="343" t="n">
        <v>-0.515224133142655</v>
      </c>
      <c r="U1128" s="343" t="n">
        <v>-0.532385733160156</v>
      </c>
      <c r="V1128" s="343" t="n">
        <v>-0.547193642649793</v>
      </c>
      <c r="W1128" s="343" t="n">
        <v>-0.562192859614138</v>
      </c>
      <c r="X1128" s="343" t="n">
        <v>-0.572214602450901</v>
      </c>
      <c r="Y1128" s="343" t="n">
        <v>-0.578826087909859</v>
      </c>
      <c r="Z1128" s="343" t="n">
        <v>-0.584797456619199</v>
      </c>
      <c r="AA1128" s="343" t="n">
        <v>-0.590807326836599</v>
      </c>
      <c r="AB1128" s="343" t="n">
        <v>-0.597717737103497</v>
      </c>
    </row>
    <row r="1129" customFormat="false" ht="15" hidden="false" customHeight="false" outlineLevel="0" collapsed="false">
      <c r="A1129" s="62" t="s">
        <v>366</v>
      </c>
      <c r="B1129" s="62" t="s">
        <v>749</v>
      </c>
      <c r="C1129" s="62" t="s">
        <v>750</v>
      </c>
      <c r="D1129" s="62" t="s">
        <v>427</v>
      </c>
      <c r="E1129" s="343" t="n">
        <v>-0.178568947569297</v>
      </c>
      <c r="F1129" s="343" t="n">
        <v>-0.180733235541191</v>
      </c>
      <c r="G1129" s="343" t="n">
        <v>-0.180993644018393</v>
      </c>
      <c r="H1129" s="343" t="n">
        <v>-0.181752554621743</v>
      </c>
      <c r="I1129" s="343" t="n">
        <v>-0.185341112427305</v>
      </c>
      <c r="J1129" s="343" t="n">
        <v>-0.188389483059518</v>
      </c>
      <c r="K1129" s="343" t="n">
        <v>-0.192458473697067</v>
      </c>
      <c r="L1129" s="343" t="n">
        <v>-0.198981971655385</v>
      </c>
      <c r="M1129" s="343" t="n">
        <v>-0.211678237882018</v>
      </c>
      <c r="N1129" s="343" t="n">
        <v>-0.225151278408787</v>
      </c>
      <c r="O1129" s="343" t="n">
        <v>-0.243773220256025</v>
      </c>
      <c r="P1129" s="343" t="n">
        <v>-0.25422020744653</v>
      </c>
      <c r="Q1129" s="343" t="n">
        <v>-0.263357781786008</v>
      </c>
      <c r="R1129" s="343" t="n">
        <v>-0.27075765802424</v>
      </c>
      <c r="S1129" s="343" t="n">
        <v>-0.279353700202303</v>
      </c>
      <c r="T1129" s="343" t="n">
        <v>-0.287906448600929</v>
      </c>
      <c r="U1129" s="343" t="n">
        <v>-0.297496324143463</v>
      </c>
      <c r="V1129" s="343" t="n">
        <v>-0.305770961059946</v>
      </c>
      <c r="W1129" s="343" t="n">
        <v>-0.314152500297364</v>
      </c>
      <c r="X1129" s="343" t="n">
        <v>-0.319752634691933</v>
      </c>
      <c r="Y1129" s="343" t="n">
        <v>-0.323447122539105</v>
      </c>
      <c r="Z1129" s="343" t="n">
        <v>-0.326783914136786</v>
      </c>
      <c r="AA1129" s="343" t="n">
        <v>-0.330142220317612</v>
      </c>
      <c r="AB1129" s="343" t="n">
        <v>-0.334003746885055</v>
      </c>
    </row>
    <row r="1130" customFormat="false" ht="15" hidden="false" customHeight="false" outlineLevel="0" collapsed="false">
      <c r="A1130" s="62" t="s">
        <v>366</v>
      </c>
      <c r="B1130" s="62" t="s">
        <v>756</v>
      </c>
      <c r="C1130" s="62" t="s">
        <v>757</v>
      </c>
      <c r="D1130" s="62" t="s">
        <v>424</v>
      </c>
      <c r="E1130" s="343" t="n">
        <v>-0.137193217283828</v>
      </c>
      <c r="F1130" s="343" t="n">
        <v>-0.138856023914178</v>
      </c>
      <c r="G1130" s="343" t="n">
        <v>-0.139056093843926</v>
      </c>
      <c r="H1130" s="343" t="n">
        <v>-0.139639159313716</v>
      </c>
      <c r="I1130" s="343" t="n">
        <v>-0.142396222047499</v>
      </c>
      <c r="J1130" s="343" t="n">
        <v>-0.144738262924144</v>
      </c>
      <c r="K1130" s="343" t="n">
        <v>-0.14786443869133</v>
      </c>
      <c r="L1130" s="343" t="n">
        <v>-0.152876394493438</v>
      </c>
      <c r="M1130" s="343" t="n">
        <v>-0.162630843040253</v>
      </c>
      <c r="N1130" s="343" t="n">
        <v>-0.172982081604537</v>
      </c>
      <c r="O1130" s="343" t="n">
        <v>-0.187289183420789</v>
      </c>
      <c r="P1130" s="343" t="n">
        <v>-0.195315527323791</v>
      </c>
      <c r="Q1130" s="343" t="n">
        <v>-0.202335858903651</v>
      </c>
      <c r="R1130" s="343" t="n">
        <v>-0.208021129732899</v>
      </c>
      <c r="S1130" s="343" t="n">
        <v>-0.214625406111121</v>
      </c>
      <c r="T1130" s="343" t="n">
        <v>-0.22119642019503</v>
      </c>
      <c r="U1130" s="343" t="n">
        <v>-0.228564251483397</v>
      </c>
      <c r="V1130" s="343" t="n">
        <v>-0.234921594548251</v>
      </c>
      <c r="W1130" s="343" t="n">
        <v>-0.241361069884945</v>
      </c>
      <c r="X1130" s="343" t="n">
        <v>-0.24566361220975</v>
      </c>
      <c r="Y1130" s="343" t="n">
        <v>-0.248502060220274</v>
      </c>
      <c r="Z1130" s="343" t="n">
        <v>-0.251065692816663</v>
      </c>
      <c r="AA1130" s="343" t="n">
        <v>-0.253645854910036</v>
      </c>
      <c r="AB1130" s="343" t="n">
        <v>-0.256612637548483</v>
      </c>
    </row>
    <row r="1131" customFormat="false" ht="15" hidden="false" customHeight="false" outlineLevel="0" collapsed="false">
      <c r="A1131" s="62" t="s">
        <v>366</v>
      </c>
      <c r="B1131" s="62" t="s">
        <v>768</v>
      </c>
      <c r="C1131" s="62" t="s">
        <v>769</v>
      </c>
      <c r="D1131" s="62" t="s">
        <v>427</v>
      </c>
      <c r="E1131" s="343" t="n">
        <v>-0.597118583692845</v>
      </c>
      <c r="F1131" s="343" t="n">
        <v>-0.604355769026982</v>
      </c>
      <c r="G1131" s="343" t="n">
        <v>-0.605226551675394</v>
      </c>
      <c r="H1131" s="343" t="n">
        <v>-0.607764280831499</v>
      </c>
      <c r="I1131" s="343" t="n">
        <v>-0.61976409705669</v>
      </c>
      <c r="J1131" s="343" t="n">
        <v>-0.629957575706004</v>
      </c>
      <c r="K1131" s="343" t="n">
        <v>-0.643563916335912</v>
      </c>
      <c r="L1131" s="343" t="n">
        <v>-0.665377909836002</v>
      </c>
      <c r="M1131" s="343" t="n">
        <v>-0.707833088133404</v>
      </c>
      <c r="N1131" s="343" t="n">
        <v>-0.752885730190661</v>
      </c>
      <c r="O1131" s="343" t="n">
        <v>-0.815155837579395</v>
      </c>
      <c r="P1131" s="343" t="n">
        <v>-0.850089628028213</v>
      </c>
      <c r="Q1131" s="343" t="n">
        <v>-0.880644859059408</v>
      </c>
      <c r="R1131" s="343" t="n">
        <v>-0.905389383115925</v>
      </c>
      <c r="S1131" s="343" t="n">
        <v>-0.934133779051489</v>
      </c>
      <c r="T1131" s="343" t="n">
        <v>-0.96273340446221</v>
      </c>
      <c r="U1131" s="343" t="n">
        <v>-0.994801090247985</v>
      </c>
      <c r="V1131" s="343" t="n">
        <v>-1.0224707357457</v>
      </c>
      <c r="W1131" s="343" t="n">
        <v>-1.05049785303983</v>
      </c>
      <c r="X1131" s="343" t="n">
        <v>-1.06922420139822</v>
      </c>
      <c r="Y1131" s="343" t="n">
        <v>-1.08157823820475</v>
      </c>
      <c r="Z1131" s="343" t="n">
        <v>-1.09273617075689</v>
      </c>
      <c r="AA1131" s="343" t="n">
        <v>-1.10396604615011</v>
      </c>
      <c r="AB1131" s="343" t="n">
        <v>-1.11687864549188</v>
      </c>
    </row>
    <row r="1132" customFormat="false" ht="15" hidden="false" customHeight="false" outlineLevel="0" collapsed="false">
      <c r="A1132" s="62" t="s">
        <v>366</v>
      </c>
      <c r="B1132" s="62" t="s">
        <v>781</v>
      </c>
      <c r="C1132" s="62" t="s">
        <v>782</v>
      </c>
      <c r="D1132" s="62" t="s">
        <v>424</v>
      </c>
      <c r="E1132" s="343" t="n">
        <v>-0.51267680301028</v>
      </c>
      <c r="F1132" s="343" t="n">
        <v>-0.518890538675567</v>
      </c>
      <c r="G1132" s="343" t="n">
        <v>-0.51963817922218</v>
      </c>
      <c r="H1132" s="343" t="n">
        <v>-0.521817034320964</v>
      </c>
      <c r="I1132" s="343" t="n">
        <v>-0.532119891386633</v>
      </c>
      <c r="J1132" s="343" t="n">
        <v>-0.540871854879653</v>
      </c>
      <c r="K1132" s="343" t="n">
        <v>-0.552554049012131</v>
      </c>
      <c r="L1132" s="343" t="n">
        <v>-0.571283207262992</v>
      </c>
      <c r="M1132" s="343" t="n">
        <v>-0.607734568307785</v>
      </c>
      <c r="N1132" s="343" t="n">
        <v>-0.646416071660496</v>
      </c>
      <c r="O1132" s="343" t="n">
        <v>-0.699880225098375</v>
      </c>
      <c r="P1132" s="343" t="n">
        <v>-0.729873838583939</v>
      </c>
      <c r="Q1132" s="343" t="n">
        <v>-0.756108088510369</v>
      </c>
      <c r="R1132" s="343" t="n">
        <v>-0.777353355081794</v>
      </c>
      <c r="S1132" s="343" t="n">
        <v>-0.802032849934506</v>
      </c>
      <c r="T1132" s="343" t="n">
        <v>-0.826588047048254</v>
      </c>
      <c r="U1132" s="343" t="n">
        <v>-0.854120867291287</v>
      </c>
      <c r="V1132" s="343" t="n">
        <v>-0.8778775980004</v>
      </c>
      <c r="W1132" s="343" t="n">
        <v>-0.90194124847847</v>
      </c>
      <c r="X1132" s="343" t="n">
        <v>-0.918019402249979</v>
      </c>
      <c r="Y1132" s="343" t="n">
        <v>-0.928626387641509</v>
      </c>
      <c r="Z1132" s="343" t="n">
        <v>-0.93820641637493</v>
      </c>
      <c r="AA1132" s="343" t="n">
        <v>-0.947848214121695</v>
      </c>
      <c r="AB1132" s="343" t="n">
        <v>-0.958934772687917</v>
      </c>
    </row>
    <row r="1133" customFormat="false" ht="15" hidden="false" customHeight="false" outlineLevel="0" collapsed="false">
      <c r="A1133" s="62" t="s">
        <v>366</v>
      </c>
      <c r="B1133" s="62" t="s">
        <v>785</v>
      </c>
      <c r="C1133" s="62" t="s">
        <v>786</v>
      </c>
      <c r="D1133" s="62" t="s">
        <v>424</v>
      </c>
      <c r="E1133" s="343" t="n">
        <v>-1.4340930643031</v>
      </c>
      <c r="F1133" s="343" t="n">
        <v>-1.45147453186449</v>
      </c>
      <c r="G1133" s="343" t="n">
        <v>-1.45356588087071</v>
      </c>
      <c r="H1133" s="343" t="n">
        <v>-1.45966071677306</v>
      </c>
      <c r="I1133" s="343" t="n">
        <v>-1.48848054199945</v>
      </c>
      <c r="J1133" s="343" t="n">
        <v>-1.51296210635087</v>
      </c>
      <c r="K1133" s="343" t="n">
        <v>-1.54564030338038</v>
      </c>
      <c r="L1133" s="343" t="n">
        <v>-1.59803072906394</v>
      </c>
      <c r="M1133" s="343" t="n">
        <v>-1.69999485880768</v>
      </c>
      <c r="N1133" s="343" t="n">
        <v>-1.80819728838752</v>
      </c>
      <c r="O1133" s="343" t="n">
        <v>-1.95775071304786</v>
      </c>
      <c r="P1133" s="343" t="n">
        <v>-2.04165080921073</v>
      </c>
      <c r="Q1133" s="343" t="n">
        <v>-2.11503496789663</v>
      </c>
      <c r="R1133" s="343" t="n">
        <v>-2.17446361623892</v>
      </c>
      <c r="S1133" s="343" t="n">
        <v>-2.24349871240665</v>
      </c>
      <c r="T1133" s="343" t="n">
        <v>-2.31218611481428</v>
      </c>
      <c r="U1133" s="343" t="n">
        <v>-2.38920271927033</v>
      </c>
      <c r="V1133" s="343" t="n">
        <v>-2.45565659925946</v>
      </c>
      <c r="W1133" s="343" t="n">
        <v>-2.52296901528801</v>
      </c>
      <c r="X1133" s="343" t="n">
        <v>-2.56794387796003</v>
      </c>
      <c r="Y1133" s="343" t="n">
        <v>-2.59761443081876</v>
      </c>
      <c r="Z1133" s="343" t="n">
        <v>-2.62441231338679</v>
      </c>
      <c r="AA1133" s="343" t="n">
        <v>-2.65138298027645</v>
      </c>
      <c r="AB1133" s="343" t="n">
        <v>-2.68239502656654</v>
      </c>
    </row>
    <row r="1134" customFormat="false" ht="15" hidden="false" customHeight="false" outlineLevel="0" collapsed="false">
      <c r="A1134" s="62" t="s">
        <v>366</v>
      </c>
      <c r="B1134" s="62" t="s">
        <v>799</v>
      </c>
      <c r="C1134" s="62" t="s">
        <v>800</v>
      </c>
      <c r="D1134" s="62" t="s">
        <v>424</v>
      </c>
      <c r="E1134" s="343" t="n">
        <v>-0.0268601883900214</v>
      </c>
      <c r="F1134" s="343" t="n">
        <v>-0.0271857387359615</v>
      </c>
      <c r="G1134" s="343" t="n">
        <v>-0.0272249091564137</v>
      </c>
      <c r="H1134" s="343" t="n">
        <v>-0.0273390638403867</v>
      </c>
      <c r="I1134" s="343" t="n">
        <v>-0.0278788516367418</v>
      </c>
      <c r="J1134" s="343" t="n">
        <v>-0.0283373849404232</v>
      </c>
      <c r="K1134" s="343" t="n">
        <v>-0.0289494390325232</v>
      </c>
      <c r="L1134" s="343" t="n">
        <v>-0.0299306980168399</v>
      </c>
      <c r="M1134" s="343" t="n">
        <v>-0.0318404595254296</v>
      </c>
      <c r="N1134" s="343" t="n">
        <v>-0.0338670627599868</v>
      </c>
      <c r="O1134" s="343" t="n">
        <v>-0.0366681593280826</v>
      </c>
      <c r="P1134" s="343" t="n">
        <v>-0.0382395862075305</v>
      </c>
      <c r="Q1134" s="343" t="n">
        <v>-0.0396140523256721</v>
      </c>
      <c r="R1134" s="343" t="n">
        <v>-0.040727135381418</v>
      </c>
      <c r="S1134" s="343" t="n">
        <v>-0.0420201446949311</v>
      </c>
      <c r="T1134" s="343" t="n">
        <v>-0.043306641795164</v>
      </c>
      <c r="U1134" s="343" t="n">
        <v>-0.0447491426734836</v>
      </c>
      <c r="V1134" s="343" t="n">
        <v>-0.0459938064823999</v>
      </c>
      <c r="W1134" s="343" t="n">
        <v>-0.0472545504470135</v>
      </c>
      <c r="X1134" s="343" t="n">
        <v>-0.048096917873686</v>
      </c>
      <c r="Y1134" s="343" t="n">
        <v>-0.0486526395763139</v>
      </c>
      <c r="Z1134" s="343" t="n">
        <v>-0.0491545569149775</v>
      </c>
      <c r="AA1134" s="343" t="n">
        <v>-0.0496597104588397</v>
      </c>
      <c r="AB1134" s="343" t="n">
        <v>-0.0502405579829275</v>
      </c>
    </row>
    <row r="1135" customFormat="false" ht="15" hidden="false" customHeight="false" outlineLevel="0" collapsed="false">
      <c r="A1135" s="62" t="s">
        <v>366</v>
      </c>
      <c r="B1135" s="62" t="s">
        <v>801</v>
      </c>
      <c r="C1135" s="62" t="s">
        <v>802</v>
      </c>
      <c r="D1135" s="62" t="s">
        <v>427</v>
      </c>
      <c r="E1135" s="343" t="n">
        <v>-0.800491936722227</v>
      </c>
      <c r="F1135" s="343" t="n">
        <v>-0.810194043912917</v>
      </c>
      <c r="G1135" s="343" t="n">
        <v>-0.811361407494838</v>
      </c>
      <c r="H1135" s="343" t="n">
        <v>-0.814763464946281</v>
      </c>
      <c r="I1135" s="343" t="n">
        <v>-0.830850313342471</v>
      </c>
      <c r="J1135" s="343" t="n">
        <v>-0.844515601425554</v>
      </c>
      <c r="K1135" s="343" t="n">
        <v>-0.862756142349901</v>
      </c>
      <c r="L1135" s="343" t="n">
        <v>-0.891999790733009</v>
      </c>
      <c r="M1135" s="343" t="n">
        <v>-0.948914830437512</v>
      </c>
      <c r="N1135" s="343" t="n">
        <v>-1.00931200727939</v>
      </c>
      <c r="O1135" s="343" t="n">
        <v>-1.0927907671519</v>
      </c>
      <c r="P1135" s="343" t="n">
        <v>-1.13962270026723</v>
      </c>
      <c r="Q1135" s="343" t="n">
        <v>-1.18058477502613</v>
      </c>
      <c r="R1135" s="343" t="n">
        <v>-1.21375706697318</v>
      </c>
      <c r="S1135" s="343" t="n">
        <v>-1.25229155208344</v>
      </c>
      <c r="T1135" s="343" t="n">
        <v>-1.2906319590977</v>
      </c>
      <c r="U1135" s="343" t="n">
        <v>-1.33362161743675</v>
      </c>
      <c r="V1135" s="343" t="n">
        <v>-1.37071530153532</v>
      </c>
      <c r="W1135" s="343" t="n">
        <v>-1.40828820918921</v>
      </c>
      <c r="X1135" s="343" t="n">
        <v>-1.43339258757321</v>
      </c>
      <c r="Y1135" s="343" t="n">
        <v>-1.44995430097432</v>
      </c>
      <c r="Z1135" s="343" t="n">
        <v>-1.46491252750152</v>
      </c>
      <c r="AA1135" s="343" t="n">
        <v>-1.47996719997056</v>
      </c>
      <c r="AB1135" s="343" t="n">
        <v>-1.49727771740796</v>
      </c>
    </row>
    <row r="1136" customFormat="false" ht="15" hidden="false" customHeight="false" outlineLevel="0" collapsed="false">
      <c r="A1136" s="62" t="s">
        <v>366</v>
      </c>
      <c r="B1136" s="62" t="s">
        <v>1191</v>
      </c>
      <c r="C1136" s="62" t="s">
        <v>1192</v>
      </c>
      <c r="D1136" s="62" t="s">
        <v>427</v>
      </c>
      <c r="E1136" s="343" t="n">
        <v>-0.107100297202505</v>
      </c>
      <c r="F1136" s="343" t="n">
        <v>-0.108398372193577</v>
      </c>
      <c r="G1136" s="343" t="n">
        <v>-0.108554557385247</v>
      </c>
      <c r="H1136" s="343" t="n">
        <v>-0.109009729195773</v>
      </c>
      <c r="I1136" s="343" t="n">
        <v>-0.111162038501146</v>
      </c>
      <c r="J1136" s="343" t="n">
        <v>-0.112990359747015</v>
      </c>
      <c r="K1136" s="343" t="n">
        <v>-0.115430818250734</v>
      </c>
      <c r="L1136" s="343" t="n">
        <v>-0.119343416603618</v>
      </c>
      <c r="M1136" s="343" t="n">
        <v>-0.126958256164157</v>
      </c>
      <c r="N1136" s="343" t="n">
        <v>-0.135038981644596</v>
      </c>
      <c r="O1136" s="343" t="n">
        <v>-0.146207863656139</v>
      </c>
      <c r="P1136" s="343" t="n">
        <v>-0.15247365313524</v>
      </c>
      <c r="Q1136" s="343" t="n">
        <v>-0.157954096072209</v>
      </c>
      <c r="R1136" s="343" t="n">
        <v>-0.162392319823675</v>
      </c>
      <c r="S1136" s="343" t="n">
        <v>-0.167547968017651</v>
      </c>
      <c r="T1136" s="343" t="n">
        <v>-0.17267764990165</v>
      </c>
      <c r="U1136" s="343" t="n">
        <v>-0.178429369529957</v>
      </c>
      <c r="V1136" s="343" t="n">
        <v>-0.183392248491062</v>
      </c>
      <c r="W1136" s="343" t="n">
        <v>-0.188419244256904</v>
      </c>
      <c r="X1136" s="343" t="n">
        <v>-0.191778036847646</v>
      </c>
      <c r="Y1136" s="343" t="n">
        <v>-0.19399387981379</v>
      </c>
      <c r="Z1136" s="343" t="n">
        <v>-0.195995187301341</v>
      </c>
      <c r="AA1136" s="343" t="n">
        <v>-0.198009398590367</v>
      </c>
      <c r="AB1136" s="343" t="n">
        <v>-0.200325426369317</v>
      </c>
    </row>
    <row r="1137" customFormat="false" ht="15" hidden="false" customHeight="false" outlineLevel="0" collapsed="false">
      <c r="A1137" s="62" t="s">
        <v>366</v>
      </c>
      <c r="B1137" s="62" t="s">
        <v>1194</v>
      </c>
      <c r="C1137" s="62" t="s">
        <v>1195</v>
      </c>
      <c r="D1137" s="62" t="s">
        <v>427</v>
      </c>
      <c r="E1137" s="343" t="n">
        <v>-0.252160154075836</v>
      </c>
      <c r="F1137" s="343" t="n">
        <v>-0.255216380793224</v>
      </c>
      <c r="G1137" s="343" t="n">
        <v>-0.255584107895992</v>
      </c>
      <c r="H1137" s="343" t="n">
        <v>-0.256655778067516</v>
      </c>
      <c r="I1137" s="343" t="n">
        <v>-0.261723239692161</v>
      </c>
      <c r="J1137" s="343" t="n">
        <v>-0.266027894105834</v>
      </c>
      <c r="K1137" s="343" t="n">
        <v>-0.271773782851127</v>
      </c>
      <c r="L1137" s="343" t="n">
        <v>-0.280985721839818</v>
      </c>
      <c r="M1137" s="343" t="n">
        <v>-0.298914328641138</v>
      </c>
      <c r="N1137" s="343" t="n">
        <v>-0.317939831234648</v>
      </c>
      <c r="O1137" s="343" t="n">
        <v>-0.344236182248133</v>
      </c>
      <c r="P1137" s="343" t="n">
        <v>-0.358988545049419</v>
      </c>
      <c r="Q1137" s="343" t="n">
        <v>-0.371891864381735</v>
      </c>
      <c r="R1137" s="343" t="n">
        <v>-0.382341351584153</v>
      </c>
      <c r="S1137" s="343" t="n">
        <v>-0.39447996442568</v>
      </c>
      <c r="T1137" s="343" t="n">
        <v>-0.406557441407687</v>
      </c>
      <c r="U1137" s="343" t="n">
        <v>-0.420099462723768</v>
      </c>
      <c r="V1137" s="343" t="n">
        <v>-0.431784213897946</v>
      </c>
      <c r="W1137" s="343" t="n">
        <v>-0.443619923601503</v>
      </c>
      <c r="X1137" s="343" t="n">
        <v>-0.451527965682738</v>
      </c>
      <c r="Y1137" s="343" t="n">
        <v>-0.456745012865102</v>
      </c>
      <c r="Z1137" s="343" t="n">
        <v>-0.461456951277931</v>
      </c>
      <c r="AA1137" s="343" t="n">
        <v>-0.466199270788228</v>
      </c>
      <c r="AB1137" s="343" t="n">
        <v>-0.471652196100656</v>
      </c>
    </row>
    <row r="1138" customFormat="false" ht="15" hidden="false" customHeight="false" outlineLevel="0" collapsed="false">
      <c r="A1138" s="62" t="s">
        <v>366</v>
      </c>
      <c r="B1138" s="62" t="s">
        <v>805</v>
      </c>
      <c r="C1138" s="62" t="s">
        <v>806</v>
      </c>
      <c r="D1138" s="62" t="s">
        <v>424</v>
      </c>
      <c r="E1138" s="343" t="n">
        <v>-0.424281127515165</v>
      </c>
      <c r="F1138" s="343" t="n">
        <v>-0.429423491590679</v>
      </c>
      <c r="G1138" s="343" t="n">
        <v>-0.430042224040109</v>
      </c>
      <c r="H1138" s="343" t="n">
        <v>-0.431845401192998</v>
      </c>
      <c r="I1138" s="343" t="n">
        <v>-0.440371840826668</v>
      </c>
      <c r="J1138" s="343" t="n">
        <v>-0.447614791779366</v>
      </c>
      <c r="K1138" s="343" t="n">
        <v>-0.4572827433412</v>
      </c>
      <c r="L1138" s="343" t="n">
        <v>-0.472782622277454</v>
      </c>
      <c r="M1138" s="343" t="n">
        <v>-0.502949043837271</v>
      </c>
      <c r="N1138" s="343" t="n">
        <v>-0.534961086824402</v>
      </c>
      <c r="O1138" s="343" t="n">
        <v>-0.579206957066774</v>
      </c>
      <c r="P1138" s="343" t="n">
        <v>-0.604029075159864</v>
      </c>
      <c r="Q1138" s="343" t="n">
        <v>-0.62574001872693</v>
      </c>
      <c r="R1138" s="343" t="n">
        <v>-0.643322178876087</v>
      </c>
      <c r="S1138" s="343" t="n">
        <v>-0.663746438060686</v>
      </c>
      <c r="T1138" s="343" t="n">
        <v>-0.684067830908198</v>
      </c>
      <c r="U1138" s="343" t="n">
        <v>-0.706853445447017</v>
      </c>
      <c r="V1138" s="343" t="n">
        <v>-0.726514043375679</v>
      </c>
      <c r="W1138" s="343" t="n">
        <v>-0.746428642001982</v>
      </c>
      <c r="X1138" s="343" t="n">
        <v>-0.759734602346752</v>
      </c>
      <c r="Y1138" s="343" t="n">
        <v>-0.768512732535265</v>
      </c>
      <c r="Z1138" s="343" t="n">
        <v>-0.776440973814718</v>
      </c>
      <c r="AA1138" s="343" t="n">
        <v>-0.784420333901326</v>
      </c>
      <c r="AB1138" s="343" t="n">
        <v>-0.79359534931283</v>
      </c>
    </row>
    <row r="1139" customFormat="false" ht="15" hidden="false" customHeight="false" outlineLevel="0" collapsed="false">
      <c r="A1139" s="62" t="s">
        <v>366</v>
      </c>
      <c r="B1139" s="62" t="s">
        <v>807</v>
      </c>
      <c r="C1139" s="62" t="s">
        <v>808</v>
      </c>
      <c r="D1139" s="62" t="s">
        <v>424</v>
      </c>
      <c r="E1139" s="343" t="n">
        <v>-0.987527974187967</v>
      </c>
      <c r="F1139" s="343" t="n">
        <v>-0.999496992012942</v>
      </c>
      <c r="G1139" s="343" t="n">
        <v>-1.00093711169474</v>
      </c>
      <c r="H1139" s="343" t="n">
        <v>-1.00513406452958</v>
      </c>
      <c r="I1139" s="343" t="n">
        <v>-1.02497962708804</v>
      </c>
      <c r="J1139" s="343" t="n">
        <v>-1.04183782844936</v>
      </c>
      <c r="K1139" s="343" t="n">
        <v>-1.06434029674514</v>
      </c>
      <c r="L1139" s="343" t="n">
        <v>-1.1004167636286</v>
      </c>
      <c r="M1139" s="343" t="n">
        <v>-1.17063008031778</v>
      </c>
      <c r="N1139" s="343" t="n">
        <v>-1.24513914025604</v>
      </c>
      <c r="O1139" s="343" t="n">
        <v>-1.34812282671537</v>
      </c>
      <c r="P1139" s="343" t="n">
        <v>-1.40589710514977</v>
      </c>
      <c r="Q1139" s="343" t="n">
        <v>-1.45643002478271</v>
      </c>
      <c r="R1139" s="343" t="n">
        <v>-1.49735306817998</v>
      </c>
      <c r="S1139" s="343" t="n">
        <v>-1.54489118851774</v>
      </c>
      <c r="T1139" s="343" t="n">
        <v>-1.59218988414653</v>
      </c>
      <c r="U1139" s="343" t="n">
        <v>-1.64522413504034</v>
      </c>
      <c r="V1139" s="343" t="n">
        <v>-1.69098480923654</v>
      </c>
      <c r="W1139" s="343" t="n">
        <v>-1.73733667822816</v>
      </c>
      <c r="X1139" s="343" t="n">
        <v>-1.76830672900758</v>
      </c>
      <c r="Y1139" s="343" t="n">
        <v>-1.78873810942978</v>
      </c>
      <c r="Z1139" s="343" t="n">
        <v>-1.80719134607366</v>
      </c>
      <c r="AA1139" s="343" t="n">
        <v>-1.82576356338578</v>
      </c>
      <c r="AB1139" s="343" t="n">
        <v>-1.84711870693301</v>
      </c>
    </row>
    <row r="1140" customFormat="false" ht="15" hidden="false" customHeight="false" outlineLevel="0" collapsed="false">
      <c r="A1140" s="62" t="s">
        <v>366</v>
      </c>
      <c r="B1140" s="62" t="s">
        <v>809</v>
      </c>
      <c r="C1140" s="62" t="s">
        <v>810</v>
      </c>
      <c r="D1140" s="62" t="s">
        <v>424</v>
      </c>
      <c r="E1140" s="343" t="n">
        <v>-0.45742389675545</v>
      </c>
      <c r="F1140" s="343" t="n">
        <v>-0.46296795719418</v>
      </c>
      <c r="G1140" s="343" t="n">
        <v>-0.463635022000304</v>
      </c>
      <c r="H1140" s="343" t="n">
        <v>-0.465579054544588</v>
      </c>
      <c r="I1140" s="343" t="n">
        <v>-0.47477153799424</v>
      </c>
      <c r="J1140" s="343" t="n">
        <v>-0.482580272896486</v>
      </c>
      <c r="K1140" s="343" t="n">
        <v>-0.493003437610309</v>
      </c>
      <c r="L1140" s="343" t="n">
        <v>-0.509714091378442</v>
      </c>
      <c r="M1140" s="343" t="n">
        <v>-0.542236966439779</v>
      </c>
      <c r="N1140" s="343" t="n">
        <v>-0.57674963385922</v>
      </c>
      <c r="O1140" s="343" t="n">
        <v>-0.624451775361798</v>
      </c>
      <c r="P1140" s="343" t="n">
        <v>-0.651212876074343</v>
      </c>
      <c r="Q1140" s="343" t="n">
        <v>-0.674619772503716</v>
      </c>
      <c r="R1140" s="343" t="n">
        <v>-0.693575365122005</v>
      </c>
      <c r="S1140" s="343" t="n">
        <v>-0.715595067669884</v>
      </c>
      <c r="T1140" s="343" t="n">
        <v>-0.737503868464883</v>
      </c>
      <c r="U1140" s="343" t="n">
        <v>-0.76206938391299</v>
      </c>
      <c r="V1140" s="343" t="n">
        <v>-0.783265771717793</v>
      </c>
      <c r="W1140" s="343" t="n">
        <v>-0.804736001514047</v>
      </c>
      <c r="X1140" s="343" t="n">
        <v>-0.819081358486731</v>
      </c>
      <c r="Y1140" s="343" t="n">
        <v>-0.828545193327967</v>
      </c>
      <c r="Z1140" s="343" t="n">
        <v>-0.837092750089927</v>
      </c>
      <c r="AA1140" s="343" t="n">
        <v>-0.845695418810565</v>
      </c>
      <c r="AB1140" s="343" t="n">
        <v>-0.855587141609787</v>
      </c>
    </row>
    <row r="1141" customFormat="false" ht="15" hidden="false" customHeight="false" outlineLevel="0" collapsed="false">
      <c r="A1141" s="62" t="s">
        <v>366</v>
      </c>
      <c r="B1141" s="62" t="s">
        <v>841</v>
      </c>
      <c r="C1141" s="62" t="s">
        <v>842</v>
      </c>
      <c r="D1141" s="62" t="s">
        <v>427</v>
      </c>
      <c r="E1141" s="343" t="n">
        <v>-0.865503575496946</v>
      </c>
      <c r="F1141" s="343" t="n">
        <v>-0.875993635519013</v>
      </c>
      <c r="G1141" s="343" t="n">
        <v>-0.877255806076527</v>
      </c>
      <c r="H1141" s="343" t="n">
        <v>-0.88093416028997</v>
      </c>
      <c r="I1141" s="343" t="n">
        <v>-0.898327495771138</v>
      </c>
      <c r="J1141" s="343" t="n">
        <v>-0.913102604867844</v>
      </c>
      <c r="K1141" s="343" t="n">
        <v>-0.932824544171399</v>
      </c>
      <c r="L1141" s="343" t="n">
        <v>-0.964443203991752</v>
      </c>
      <c r="M1141" s="343" t="n">
        <v>-1.02598057632995</v>
      </c>
      <c r="N1141" s="343" t="n">
        <v>-1.09128288620781</v>
      </c>
      <c r="O1141" s="343" t="n">
        <v>-1.18154134083204</v>
      </c>
      <c r="P1141" s="343" t="n">
        <v>-1.23217671103292</v>
      </c>
      <c r="Q1141" s="343" t="n">
        <v>-1.27646550463248</v>
      </c>
      <c r="R1141" s="343" t="n">
        <v>-1.31233187126344</v>
      </c>
      <c r="S1141" s="343" t="n">
        <v>-1.35399591947288</v>
      </c>
      <c r="T1141" s="343" t="n">
        <v>-1.39545012760985</v>
      </c>
      <c r="U1141" s="343" t="n">
        <v>-1.44193117419502</v>
      </c>
      <c r="V1141" s="343" t="n">
        <v>-1.48203740730353</v>
      </c>
      <c r="W1141" s="343" t="n">
        <v>-1.52266178392051</v>
      </c>
      <c r="X1141" s="343" t="n">
        <v>-1.54980500455176</v>
      </c>
      <c r="Y1141" s="343" t="n">
        <v>-1.56771177101302</v>
      </c>
      <c r="Z1141" s="343" t="n">
        <v>-1.58388482404264</v>
      </c>
      <c r="AA1141" s="343" t="n">
        <v>-1.60016215583343</v>
      </c>
      <c r="AB1141" s="343" t="n">
        <v>-1.6188785401572</v>
      </c>
    </row>
    <row r="1142" customFormat="false" ht="15" hidden="false" customHeight="false" outlineLevel="0" collapsed="false">
      <c r="A1142" s="62" t="s">
        <v>366</v>
      </c>
      <c r="B1142" s="62" t="s">
        <v>851</v>
      </c>
      <c r="C1142" s="62" t="s">
        <v>852</v>
      </c>
      <c r="D1142" s="62" t="s">
        <v>424</v>
      </c>
      <c r="E1142" s="343" t="n">
        <v>-1.23320705171313</v>
      </c>
      <c r="F1142" s="343" t="n">
        <v>-1.24815374443439</v>
      </c>
      <c r="G1142" s="343" t="n">
        <v>-1.24995213981491</v>
      </c>
      <c r="H1142" s="343" t="n">
        <v>-1.25519321851538</v>
      </c>
      <c r="I1142" s="343" t="n">
        <v>-1.27997599766897</v>
      </c>
      <c r="J1142" s="343" t="n">
        <v>-1.30102821425563</v>
      </c>
      <c r="K1142" s="343" t="n">
        <v>-1.32912888918194</v>
      </c>
      <c r="L1142" s="343" t="n">
        <v>-1.37418052774252</v>
      </c>
      <c r="M1142" s="343" t="n">
        <v>-1.46186164618017</v>
      </c>
      <c r="N1142" s="343" t="n">
        <v>-1.55490721099866</v>
      </c>
      <c r="O1142" s="343" t="n">
        <v>-1.68351137378959</v>
      </c>
      <c r="P1142" s="343" t="n">
        <v>-1.75565884650451</v>
      </c>
      <c r="Q1142" s="343" t="n">
        <v>-1.81876344147685</v>
      </c>
      <c r="R1142" s="343" t="n">
        <v>-1.86986739702461</v>
      </c>
      <c r="S1142" s="343" t="n">
        <v>-1.92923214086786</v>
      </c>
      <c r="T1142" s="343" t="n">
        <v>-1.98829789547013</v>
      </c>
      <c r="U1142" s="343" t="n">
        <v>-2.05452610762619</v>
      </c>
      <c r="V1142" s="343" t="n">
        <v>-2.11167120891439</v>
      </c>
      <c r="W1142" s="343" t="n">
        <v>-2.16955458355757</v>
      </c>
      <c r="X1142" s="343" t="n">
        <v>-2.20822942215595</v>
      </c>
      <c r="Y1142" s="343" t="n">
        <v>-2.23374376004962</v>
      </c>
      <c r="Z1142" s="343" t="n">
        <v>-2.25678782781376</v>
      </c>
      <c r="AA1142" s="343" t="n">
        <v>-2.27998047648186</v>
      </c>
      <c r="AB1142" s="343" t="n">
        <v>-2.30664839303829</v>
      </c>
    </row>
    <row r="1143" customFormat="false" ht="15" hidden="false" customHeight="false" outlineLevel="0" collapsed="false">
      <c r="A1143" s="62" t="s">
        <v>366</v>
      </c>
      <c r="B1143" s="62" t="s">
        <v>843</v>
      </c>
      <c r="C1143" s="62" t="s">
        <v>844</v>
      </c>
      <c r="D1143" s="62" t="s">
        <v>424</v>
      </c>
      <c r="E1143" s="343" t="n">
        <v>-1.01707139100873</v>
      </c>
      <c r="F1143" s="343" t="n">
        <v>-1.02939848039398</v>
      </c>
      <c r="G1143" s="343" t="n">
        <v>-1.030881683469</v>
      </c>
      <c r="H1143" s="343" t="n">
        <v>-1.0352041945971</v>
      </c>
      <c r="I1143" s="343" t="n">
        <v>-1.05564346765493</v>
      </c>
      <c r="J1143" s="343" t="n">
        <v>-1.07300600801493</v>
      </c>
      <c r="K1143" s="343" t="n">
        <v>-1.09618167222792</v>
      </c>
      <c r="L1143" s="343" t="n">
        <v>-1.13333742205466</v>
      </c>
      <c r="M1143" s="343" t="n">
        <v>-1.20565127800505</v>
      </c>
      <c r="N1143" s="343" t="n">
        <v>-1.28238939096481</v>
      </c>
      <c r="O1143" s="343" t="n">
        <v>-1.38845399265321</v>
      </c>
      <c r="P1143" s="343" t="n">
        <v>-1.44795667740512</v>
      </c>
      <c r="Q1143" s="343" t="n">
        <v>-1.50000136697968</v>
      </c>
      <c r="R1143" s="343" t="n">
        <v>-1.54214868610407</v>
      </c>
      <c r="S1143" s="343" t="n">
        <v>-1.59110898236062</v>
      </c>
      <c r="T1143" s="343" t="n">
        <v>-1.63982269115012</v>
      </c>
      <c r="U1143" s="343" t="n">
        <v>-1.69444354315386</v>
      </c>
      <c r="V1143" s="343" t="n">
        <v>-1.74157321823622</v>
      </c>
      <c r="W1143" s="343" t="n">
        <v>-1.78931177461476</v>
      </c>
      <c r="X1143" s="343" t="n">
        <v>-1.821208342053</v>
      </c>
      <c r="Y1143" s="343" t="n">
        <v>-1.84225095861616</v>
      </c>
      <c r="Z1143" s="343" t="n">
        <v>-1.86125625219019</v>
      </c>
      <c r="AA1143" s="343" t="n">
        <v>-1.88038408592198</v>
      </c>
      <c r="AB1143" s="343" t="n">
        <v>-1.90237810140355</v>
      </c>
    </row>
    <row r="1144" customFormat="false" ht="15" hidden="false" customHeight="false" outlineLevel="0" collapsed="false">
      <c r="A1144" s="62" t="s">
        <v>366</v>
      </c>
      <c r="B1144" s="62" t="s">
        <v>873</v>
      </c>
      <c r="C1144" s="62" t="s">
        <v>874</v>
      </c>
      <c r="D1144" s="62" t="s">
        <v>424</v>
      </c>
      <c r="E1144" s="343" t="n">
        <v>-0.390465609537225</v>
      </c>
      <c r="F1144" s="343" t="n">
        <v>-0.39519812341303</v>
      </c>
      <c r="G1144" s="343" t="n">
        <v>-0.395767542431082</v>
      </c>
      <c r="H1144" s="343" t="n">
        <v>-0.39742700503841</v>
      </c>
      <c r="I1144" s="343" t="n">
        <v>-0.405273881160949</v>
      </c>
      <c r="J1144" s="343" t="n">
        <v>-0.411939563594568</v>
      </c>
      <c r="K1144" s="343" t="n">
        <v>-0.420836972304864</v>
      </c>
      <c r="L1144" s="343" t="n">
        <v>-0.435101499487684</v>
      </c>
      <c r="M1144" s="343" t="n">
        <v>-0.462863635057784</v>
      </c>
      <c r="N1144" s="343" t="n">
        <v>-0.492324294669742</v>
      </c>
      <c r="O1144" s="343" t="n">
        <v>-0.533043736505097</v>
      </c>
      <c r="P1144" s="343" t="n">
        <v>-0.555887513526212</v>
      </c>
      <c r="Q1144" s="343" t="n">
        <v>-0.575868078919707</v>
      </c>
      <c r="R1144" s="343" t="n">
        <v>-0.592048927970968</v>
      </c>
      <c r="S1144" s="343" t="n">
        <v>-0.610845358673806</v>
      </c>
      <c r="T1144" s="343" t="n">
        <v>-0.629547121562294</v>
      </c>
      <c r="U1144" s="343" t="n">
        <v>-0.650516705860531</v>
      </c>
      <c r="V1144" s="343" t="n">
        <v>-0.668610339671304</v>
      </c>
      <c r="W1144" s="343" t="n">
        <v>-0.686937730137265</v>
      </c>
      <c r="X1144" s="343" t="n">
        <v>-0.69918319565426</v>
      </c>
      <c r="Y1144" s="343" t="n">
        <v>-0.707261702409271</v>
      </c>
      <c r="Z1144" s="343" t="n">
        <v>-0.714558057026479</v>
      </c>
      <c r="AA1144" s="343" t="n">
        <v>-0.721901456244309</v>
      </c>
      <c r="AB1144" s="343" t="n">
        <v>-0.730345216178076</v>
      </c>
    </row>
    <row r="1145" customFormat="false" ht="15" hidden="false" customHeight="false" outlineLevel="0" collapsed="false">
      <c r="A1145" s="62" t="s">
        <v>366</v>
      </c>
      <c r="B1145" s="62" t="s">
        <v>895</v>
      </c>
      <c r="C1145" s="62" t="s">
        <v>896</v>
      </c>
      <c r="D1145" s="62" t="s">
        <v>424</v>
      </c>
      <c r="E1145" s="343" t="n">
        <v>-1.25145128609255</v>
      </c>
      <c r="F1145" s="343" t="n">
        <v>-1.26661910223735</v>
      </c>
      <c r="G1145" s="343" t="n">
        <v>-1.26844410332595</v>
      </c>
      <c r="H1145" s="343" t="n">
        <v>-1.27376271926405</v>
      </c>
      <c r="I1145" s="343" t="n">
        <v>-1.29891213825385</v>
      </c>
      <c r="J1145" s="343" t="n">
        <v>-1.32027580422209</v>
      </c>
      <c r="K1145" s="343" t="n">
        <v>-1.34879220439005</v>
      </c>
      <c r="L1145" s="343" t="n">
        <v>-1.39451034307479</v>
      </c>
      <c r="M1145" s="343" t="n">
        <v>-1.48348862801274</v>
      </c>
      <c r="N1145" s="343" t="n">
        <v>-1.57791072168757</v>
      </c>
      <c r="O1145" s="343" t="n">
        <v>-1.70841747211361</v>
      </c>
      <c r="P1145" s="343" t="n">
        <v>-1.78163230444203</v>
      </c>
      <c r="Q1145" s="343" t="n">
        <v>-1.84567047745343</v>
      </c>
      <c r="R1145" s="343" t="n">
        <v>-1.89753047193353</v>
      </c>
      <c r="S1145" s="343" t="n">
        <v>-1.95777346594495</v>
      </c>
      <c r="T1145" s="343" t="n">
        <v>-2.01771304742752</v>
      </c>
      <c r="U1145" s="343" t="n">
        <v>-2.08492104884397</v>
      </c>
      <c r="V1145" s="343" t="n">
        <v>-2.14291156260373</v>
      </c>
      <c r="W1145" s="343" t="n">
        <v>-2.20165127183582</v>
      </c>
      <c r="X1145" s="343" t="n">
        <v>-2.2408982713045</v>
      </c>
      <c r="Y1145" s="343" t="n">
        <v>-2.26679007181479</v>
      </c>
      <c r="Z1145" s="343" t="n">
        <v>-2.2901750566802</v>
      </c>
      <c r="AA1145" s="343" t="n">
        <v>-2.31371082057586</v>
      </c>
      <c r="AB1145" s="343" t="n">
        <v>-2.34077326594997</v>
      </c>
    </row>
    <row r="1146" customFormat="false" ht="15" hidden="false" customHeight="false" outlineLevel="0" collapsed="false">
      <c r="A1146" s="62" t="s">
        <v>366</v>
      </c>
      <c r="B1146" s="62" t="s">
        <v>897</v>
      </c>
      <c r="C1146" s="62" t="s">
        <v>898</v>
      </c>
      <c r="D1146" s="62" t="s">
        <v>424</v>
      </c>
      <c r="E1146" s="343" t="n">
        <v>-0.186431152076438</v>
      </c>
      <c r="F1146" s="343" t="n">
        <v>-0.188690731390298</v>
      </c>
      <c r="G1146" s="343" t="n">
        <v>-0.188962605381135</v>
      </c>
      <c r="H1146" s="343" t="n">
        <v>-0.189754930026777</v>
      </c>
      <c r="I1146" s="343" t="n">
        <v>-0.193501488289514</v>
      </c>
      <c r="J1146" s="343" t="n">
        <v>-0.196684075501095</v>
      </c>
      <c r="K1146" s="343" t="n">
        <v>-0.200932219552299</v>
      </c>
      <c r="L1146" s="343" t="n">
        <v>-0.207742940321461</v>
      </c>
      <c r="M1146" s="343" t="n">
        <v>-0.220998209907354</v>
      </c>
      <c r="N1146" s="343" t="n">
        <v>-0.235064454355613</v>
      </c>
      <c r="O1146" s="343" t="n">
        <v>-0.254506300878978</v>
      </c>
      <c r="P1146" s="343" t="n">
        <v>-0.265413258018868</v>
      </c>
      <c r="Q1146" s="343" t="n">
        <v>-0.274953150225669</v>
      </c>
      <c r="R1146" s="343" t="n">
        <v>-0.282678835296313</v>
      </c>
      <c r="S1146" s="343" t="n">
        <v>-0.291653352245471</v>
      </c>
      <c r="T1146" s="343" t="n">
        <v>-0.30058266923524</v>
      </c>
      <c r="U1146" s="343" t="n">
        <v>-0.3105947769953</v>
      </c>
      <c r="V1146" s="343" t="n">
        <v>-0.319233737544449</v>
      </c>
      <c r="W1146" s="343" t="n">
        <v>-0.327984307212219</v>
      </c>
      <c r="X1146" s="343" t="n">
        <v>-0.333831009683024</v>
      </c>
      <c r="Y1146" s="343" t="n">
        <v>-0.337688161976613</v>
      </c>
      <c r="Z1146" s="343" t="n">
        <v>-0.341171869027937</v>
      </c>
      <c r="AA1146" s="343" t="n">
        <v>-0.344678037927061</v>
      </c>
      <c r="AB1146" s="343" t="n">
        <v>-0.348709583481547</v>
      </c>
    </row>
    <row r="1147" customFormat="false" ht="15" hidden="false" customHeight="false" outlineLevel="0" collapsed="false">
      <c r="A1147" s="62" t="s">
        <v>366</v>
      </c>
      <c r="B1147" s="62" t="s">
        <v>930</v>
      </c>
      <c r="C1147" s="62" t="s">
        <v>931</v>
      </c>
      <c r="D1147" s="62" t="s">
        <v>424</v>
      </c>
      <c r="E1147" s="343" t="n">
        <v>-0.49820439393773</v>
      </c>
      <c r="F1147" s="343" t="n">
        <v>-0.504242721385036</v>
      </c>
      <c r="G1147" s="343" t="n">
        <v>-0.504969256705575</v>
      </c>
      <c r="H1147" s="343" t="n">
        <v>-0.507086604667477</v>
      </c>
      <c r="I1147" s="343" t="n">
        <v>-0.517098621263683</v>
      </c>
      <c r="J1147" s="343" t="n">
        <v>-0.525603524630098</v>
      </c>
      <c r="K1147" s="343" t="n">
        <v>-0.536955940837463</v>
      </c>
      <c r="L1147" s="343" t="n">
        <v>-0.555156391648862</v>
      </c>
      <c r="M1147" s="343" t="n">
        <v>-0.590578763269531</v>
      </c>
      <c r="N1147" s="343" t="n">
        <v>-0.628168322269047</v>
      </c>
      <c r="O1147" s="343" t="n">
        <v>-0.68012323032128</v>
      </c>
      <c r="P1147" s="343" t="n">
        <v>-0.709270150838919</v>
      </c>
      <c r="Q1147" s="343" t="n">
        <v>-0.734763831279042</v>
      </c>
      <c r="R1147" s="343" t="n">
        <v>-0.755409362916349</v>
      </c>
      <c r="S1147" s="343" t="n">
        <v>-0.779392177632345</v>
      </c>
      <c r="T1147" s="343" t="n">
        <v>-0.803254203423731</v>
      </c>
      <c r="U1147" s="343" t="n">
        <v>-0.830009796698159</v>
      </c>
      <c r="V1147" s="343" t="n">
        <v>-0.85309589607964</v>
      </c>
      <c r="W1147" s="343" t="n">
        <v>-0.876480251158635</v>
      </c>
      <c r="X1147" s="343" t="n">
        <v>-0.892104532983634</v>
      </c>
      <c r="Y1147" s="343" t="n">
        <v>-0.902412092634207</v>
      </c>
      <c r="Z1147" s="343" t="n">
        <v>-0.911721685697548</v>
      </c>
      <c r="AA1147" s="343" t="n">
        <v>-0.921091304090055</v>
      </c>
      <c r="AB1147" s="343" t="n">
        <v>-0.931864898992162</v>
      </c>
    </row>
    <row r="1148" customFormat="false" ht="15" hidden="false" customHeight="false" outlineLevel="0" collapsed="false">
      <c r="A1148" s="62" t="s">
        <v>366</v>
      </c>
      <c r="B1148" s="62" t="s">
        <v>932</v>
      </c>
      <c r="C1148" s="62" t="s">
        <v>933</v>
      </c>
      <c r="D1148" s="62" t="s">
        <v>427</v>
      </c>
      <c r="E1148" s="343" t="n">
        <v>-0.425908006751533</v>
      </c>
      <c r="F1148" s="343" t="n">
        <v>-0.431070088897915</v>
      </c>
      <c r="G1148" s="343" t="n">
        <v>-0.431691193837918</v>
      </c>
      <c r="H1148" s="343" t="n">
        <v>-0.433501285159926</v>
      </c>
      <c r="I1148" s="343" t="n">
        <v>-0.442060418888855</v>
      </c>
      <c r="J1148" s="343" t="n">
        <v>-0.44933114248038</v>
      </c>
      <c r="K1148" s="343" t="n">
        <v>-0.459036165193</v>
      </c>
      <c r="L1148" s="343" t="n">
        <v>-0.474595477437908</v>
      </c>
      <c r="M1148" s="343" t="n">
        <v>-0.504877570239476</v>
      </c>
      <c r="N1148" s="343" t="n">
        <v>-0.537012361387371</v>
      </c>
      <c r="O1148" s="343" t="n">
        <v>-0.581427889629886</v>
      </c>
      <c r="P1148" s="343" t="n">
        <v>-0.606345186569994</v>
      </c>
      <c r="Q1148" s="343" t="n">
        <v>-0.628139379381489</v>
      </c>
      <c r="R1148" s="343" t="n">
        <v>-0.645788957215342</v>
      </c>
      <c r="S1148" s="343" t="n">
        <v>-0.666291531934219</v>
      </c>
      <c r="T1148" s="343" t="n">
        <v>-0.686690845881525</v>
      </c>
      <c r="U1148" s="343" t="n">
        <v>-0.709563830422866</v>
      </c>
      <c r="V1148" s="343" t="n">
        <v>-0.729299815674862</v>
      </c>
      <c r="W1148" s="343" t="n">
        <v>-0.749290775574163</v>
      </c>
      <c r="X1148" s="343" t="n">
        <v>-0.762647756785054</v>
      </c>
      <c r="Y1148" s="343" t="n">
        <v>-0.771459546160394</v>
      </c>
      <c r="Z1148" s="343" t="n">
        <v>-0.779418187781228</v>
      </c>
      <c r="AA1148" s="343" t="n">
        <v>-0.787428144221062</v>
      </c>
      <c r="AB1148" s="343" t="n">
        <v>-0.79663834065076</v>
      </c>
    </row>
    <row r="1149" customFormat="false" ht="15" hidden="false" customHeight="false" outlineLevel="0" collapsed="false">
      <c r="A1149" s="62" t="s">
        <v>366</v>
      </c>
      <c r="B1149" s="62" t="s">
        <v>966</v>
      </c>
      <c r="C1149" s="62" t="s">
        <v>967</v>
      </c>
      <c r="D1149" s="62" t="s">
        <v>424</v>
      </c>
      <c r="E1149" s="343" t="n">
        <v>-1.22470824107251</v>
      </c>
      <c r="F1149" s="343" t="n">
        <v>-1.23955192667022</v>
      </c>
      <c r="G1149" s="343" t="n">
        <v>-1.24133792816945</v>
      </c>
      <c r="H1149" s="343" t="n">
        <v>-1.24654288727802</v>
      </c>
      <c r="I1149" s="343" t="n">
        <v>-1.27115487260841</v>
      </c>
      <c r="J1149" s="343" t="n">
        <v>-1.29206200504063</v>
      </c>
      <c r="K1149" s="343" t="n">
        <v>-1.31996902042313</v>
      </c>
      <c r="L1149" s="343" t="n">
        <v>-1.3647101796164</v>
      </c>
      <c r="M1149" s="343" t="n">
        <v>-1.45178703194859</v>
      </c>
      <c r="N1149" s="343" t="n">
        <v>-1.54419136086493</v>
      </c>
      <c r="O1149" s="343" t="n">
        <v>-1.67190923093994</v>
      </c>
      <c r="P1149" s="343" t="n">
        <v>-1.74355948973773</v>
      </c>
      <c r="Q1149" s="343" t="n">
        <v>-1.80622919098928</v>
      </c>
      <c r="R1149" s="343" t="n">
        <v>-1.85698095682115</v>
      </c>
      <c r="S1149" s="343" t="n">
        <v>-1.91593658062576</v>
      </c>
      <c r="T1149" s="343" t="n">
        <v>-1.97459527571355</v>
      </c>
      <c r="U1149" s="343" t="n">
        <v>-2.04036706732499</v>
      </c>
      <c r="V1149" s="343" t="n">
        <v>-2.09711834553683</v>
      </c>
      <c r="W1149" s="343" t="n">
        <v>-2.15460280919451</v>
      </c>
      <c r="X1149" s="343" t="n">
        <v>-2.1930111149918</v>
      </c>
      <c r="Y1149" s="343" t="n">
        <v>-2.21834961742778</v>
      </c>
      <c r="Z1149" s="343" t="n">
        <v>-2.24123487392981</v>
      </c>
      <c r="AA1149" s="343" t="n">
        <v>-2.26426768737072</v>
      </c>
      <c r="AB1149" s="343" t="n">
        <v>-2.29075181842845</v>
      </c>
    </row>
    <row r="1150" customFormat="false" ht="15" hidden="false" customHeight="false" outlineLevel="0" collapsed="false">
      <c r="A1150" s="62" t="s">
        <v>366</v>
      </c>
      <c r="B1150" s="62" t="s">
        <v>964</v>
      </c>
      <c r="C1150" s="62" t="s">
        <v>965</v>
      </c>
      <c r="D1150" s="62" t="s">
        <v>427</v>
      </c>
      <c r="E1150" s="343" t="n">
        <v>-0.88715689185703</v>
      </c>
      <c r="F1150" s="343" t="n">
        <v>-0.897909393993404</v>
      </c>
      <c r="G1150" s="343" t="n">
        <v>-0.899203141749621</v>
      </c>
      <c r="H1150" s="343" t="n">
        <v>-0.902973521657381</v>
      </c>
      <c r="I1150" s="343" t="n">
        <v>-0.920802006578012</v>
      </c>
      <c r="J1150" s="343" t="n">
        <v>-0.935946761879058</v>
      </c>
      <c r="K1150" s="343" t="n">
        <v>-0.956162108030446</v>
      </c>
      <c r="L1150" s="343" t="n">
        <v>-0.988571808885585</v>
      </c>
      <c r="M1150" s="343" t="n">
        <v>-1.05164873372123</v>
      </c>
      <c r="N1150" s="343" t="n">
        <v>-1.11858478794731</v>
      </c>
      <c r="O1150" s="343" t="n">
        <v>-1.21110134401385</v>
      </c>
      <c r="P1150" s="343" t="n">
        <v>-1.26300351855963</v>
      </c>
      <c r="Q1150" s="343" t="n">
        <v>-1.3084003367661</v>
      </c>
      <c r="R1150" s="343" t="n">
        <v>-1.34516401428674</v>
      </c>
      <c r="S1150" s="343" t="n">
        <v>-1.38787042077436</v>
      </c>
      <c r="T1150" s="343" t="n">
        <v>-1.43036173737472</v>
      </c>
      <c r="U1150" s="343" t="n">
        <v>-1.47800565472664</v>
      </c>
      <c r="V1150" s="343" t="n">
        <v>-1.51911527242892</v>
      </c>
      <c r="W1150" s="343" t="n">
        <v>-1.56075599664252</v>
      </c>
      <c r="X1150" s="343" t="n">
        <v>-1.5885782910061</v>
      </c>
      <c r="Y1150" s="343" t="n">
        <v>-1.60693305201083</v>
      </c>
      <c r="Z1150" s="343" t="n">
        <v>-1.623510725245</v>
      </c>
      <c r="AA1150" s="343" t="n">
        <v>-1.64019528610421</v>
      </c>
      <c r="AB1150" s="343" t="n">
        <v>-1.65937992012949</v>
      </c>
    </row>
    <row r="1151" customFormat="false" ht="15" hidden="false" customHeight="false" outlineLevel="0" collapsed="false">
      <c r="A1151" s="62" t="s">
        <v>366</v>
      </c>
      <c r="B1151" s="62" t="s">
        <v>981</v>
      </c>
      <c r="C1151" s="62" t="s">
        <v>982</v>
      </c>
      <c r="D1151" s="62" t="s">
        <v>424</v>
      </c>
      <c r="E1151" s="343" t="n">
        <v>-0.0286279605780002</v>
      </c>
      <c r="F1151" s="343" t="n">
        <v>-0.0289749366428884</v>
      </c>
      <c r="G1151" s="343" t="n">
        <v>-0.0290166850191934</v>
      </c>
      <c r="H1151" s="343" t="n">
        <v>-0.029138352661472</v>
      </c>
      <c r="I1151" s="343" t="n">
        <v>-0.0297136659664331</v>
      </c>
      <c r="J1151" s="343" t="n">
        <v>-0.0302023771083984</v>
      </c>
      <c r="K1151" s="343" t="n">
        <v>-0.030854712831656</v>
      </c>
      <c r="L1151" s="343" t="n">
        <v>-0.0319005522394789</v>
      </c>
      <c r="M1151" s="343" t="n">
        <v>-0.0339360024897682</v>
      </c>
      <c r="N1151" s="343" t="n">
        <v>-0.0360959842688872</v>
      </c>
      <c r="O1151" s="343" t="n">
        <v>-0.039081431763232</v>
      </c>
      <c r="P1151" s="343" t="n">
        <v>-0.0407562802826398</v>
      </c>
      <c r="Q1151" s="343" t="n">
        <v>-0.0422212052963666</v>
      </c>
      <c r="R1151" s="343" t="n">
        <v>-0.0434075446241939</v>
      </c>
      <c r="S1151" s="343" t="n">
        <v>-0.0447856518480431</v>
      </c>
      <c r="T1151" s="343" t="n">
        <v>-0.0461568182648379</v>
      </c>
      <c r="U1151" s="343" t="n">
        <v>-0.0476942556676824</v>
      </c>
      <c r="V1151" s="343" t="n">
        <v>-0.0490208355835461</v>
      </c>
      <c r="W1151" s="343" t="n">
        <v>-0.0503645539519294</v>
      </c>
      <c r="X1151" s="343" t="n">
        <v>-0.0512623608151133</v>
      </c>
      <c r="Y1151" s="343" t="n">
        <v>-0.0518546566979329</v>
      </c>
      <c r="Z1151" s="343" t="n">
        <v>-0.0523896071448932</v>
      </c>
      <c r="AA1151" s="343" t="n">
        <v>-0.0529280067841487</v>
      </c>
      <c r="AB1151" s="343" t="n">
        <v>-0.0535470821152656</v>
      </c>
    </row>
    <row r="1152" customFormat="false" ht="15" hidden="false" customHeight="false" outlineLevel="0" collapsed="false">
      <c r="A1152" s="62" t="s">
        <v>366</v>
      </c>
      <c r="B1152" s="62" t="s">
        <v>988</v>
      </c>
      <c r="C1152" s="62" t="s">
        <v>989</v>
      </c>
      <c r="D1152" s="62" t="s">
        <v>427</v>
      </c>
      <c r="E1152" s="343" t="n">
        <v>-0.696871498547426</v>
      </c>
      <c r="F1152" s="343" t="n">
        <v>-0.705317707268439</v>
      </c>
      <c r="G1152" s="343" t="n">
        <v>-0.706333960364022</v>
      </c>
      <c r="H1152" s="343" t="n">
        <v>-0.709295635261134</v>
      </c>
      <c r="I1152" s="343" t="n">
        <v>-0.723300106305105</v>
      </c>
      <c r="J1152" s="343" t="n">
        <v>-0.735196478208029</v>
      </c>
      <c r="K1152" s="343" t="n">
        <v>-0.751075855007645</v>
      </c>
      <c r="L1152" s="343" t="n">
        <v>-0.776534031582385</v>
      </c>
      <c r="M1152" s="343" t="n">
        <v>-0.826081649977105</v>
      </c>
      <c r="N1152" s="343" t="n">
        <v>-0.878660656963951</v>
      </c>
      <c r="O1152" s="343" t="n">
        <v>-0.95133342956856</v>
      </c>
      <c r="P1152" s="343" t="n">
        <v>-0.992103158672371</v>
      </c>
      <c r="Q1152" s="343" t="n">
        <v>-1.02776285880343</v>
      </c>
      <c r="R1152" s="343" t="n">
        <v>-1.05664113194889</v>
      </c>
      <c r="S1152" s="343" t="n">
        <v>-1.09018748407643</v>
      </c>
      <c r="T1152" s="343" t="n">
        <v>-1.12356488073122</v>
      </c>
      <c r="U1152" s="343" t="n">
        <v>-1.16098970196233</v>
      </c>
      <c r="V1152" s="343" t="n">
        <v>-1.19328175893203</v>
      </c>
      <c r="W1152" s="343" t="n">
        <v>-1.22599100590928</v>
      </c>
      <c r="X1152" s="343" t="n">
        <v>-1.24784572421688</v>
      </c>
      <c r="Y1152" s="343" t="n">
        <v>-1.26226359091469</v>
      </c>
      <c r="Z1152" s="343" t="n">
        <v>-1.27528553561823</v>
      </c>
      <c r="AA1152" s="343" t="n">
        <v>-1.28839144172716</v>
      </c>
      <c r="AB1152" s="343" t="n">
        <v>-1.30346118281241</v>
      </c>
    </row>
    <row r="1153" customFormat="false" ht="15" hidden="false" customHeight="false" outlineLevel="0" collapsed="false">
      <c r="A1153" s="62" t="s">
        <v>366</v>
      </c>
      <c r="B1153" s="62" t="s">
        <v>1196</v>
      </c>
      <c r="C1153" s="62" t="s">
        <v>1197</v>
      </c>
      <c r="D1153" s="62" t="s">
        <v>424</v>
      </c>
      <c r="E1153" s="343" t="n">
        <v>-0.607747981316099</v>
      </c>
      <c r="F1153" s="343" t="n">
        <v>-0.61511399687373</v>
      </c>
      <c r="G1153" s="343" t="n">
        <v>-0.616000280454898</v>
      </c>
      <c r="H1153" s="343" t="n">
        <v>-0.618583184108996</v>
      </c>
      <c r="I1153" s="343" t="n">
        <v>-0.630796610865742</v>
      </c>
      <c r="J1153" s="343" t="n">
        <v>-0.641171545160025</v>
      </c>
      <c r="K1153" s="343" t="n">
        <v>-0.655020094303791</v>
      </c>
      <c r="L1153" s="343" t="n">
        <v>-0.67722240197965</v>
      </c>
      <c r="M1153" s="343" t="n">
        <v>-0.720433331284664</v>
      </c>
      <c r="N1153" s="343" t="n">
        <v>-0.766287962192181</v>
      </c>
      <c r="O1153" s="343" t="n">
        <v>-0.829666549118403</v>
      </c>
      <c r="P1153" s="343" t="n">
        <v>-0.865222201219677</v>
      </c>
      <c r="Q1153" s="343" t="n">
        <v>-0.896321350509273</v>
      </c>
      <c r="R1153" s="343" t="n">
        <v>-0.921506355556297</v>
      </c>
      <c r="S1153" s="343" t="n">
        <v>-0.950762434802653</v>
      </c>
      <c r="T1153" s="343" t="n">
        <v>-0.979871166442302</v>
      </c>
      <c r="U1153" s="343" t="n">
        <v>-1.01250969392081</v>
      </c>
      <c r="V1153" s="343" t="n">
        <v>-1.04067189093529</v>
      </c>
      <c r="W1153" s="343" t="n">
        <v>-1.06919792315534</v>
      </c>
      <c r="X1153" s="343" t="n">
        <v>-1.08825762205443</v>
      </c>
      <c r="Y1153" s="343" t="n">
        <v>-1.1008315749263</v>
      </c>
      <c r="Z1153" s="343" t="n">
        <v>-1.11218813151225</v>
      </c>
      <c r="AA1153" s="343" t="n">
        <v>-1.12361791160459</v>
      </c>
      <c r="AB1153" s="343" t="n">
        <v>-1.13676037006732</v>
      </c>
    </row>
    <row r="1154" customFormat="false" ht="15" hidden="false" customHeight="false" outlineLevel="0" collapsed="false">
      <c r="A1154" s="62" t="s">
        <v>366</v>
      </c>
      <c r="B1154" s="62" t="s">
        <v>1199</v>
      </c>
      <c r="C1154" s="62" t="s">
        <v>1200</v>
      </c>
      <c r="D1154" s="62" t="s">
        <v>424</v>
      </c>
      <c r="E1154" s="343" t="n">
        <v>-0.454917971645374</v>
      </c>
      <c r="F1154" s="343" t="n">
        <v>-0.460431659818109</v>
      </c>
      <c r="G1154" s="343" t="n">
        <v>-0.461095070214264</v>
      </c>
      <c r="H1154" s="343" t="n">
        <v>-0.463028452681012</v>
      </c>
      <c r="I1154" s="343" t="n">
        <v>-0.47217057655115</v>
      </c>
      <c r="J1154" s="343" t="n">
        <v>-0.479936532523374</v>
      </c>
      <c r="K1154" s="343" t="n">
        <v>-0.490302595563305</v>
      </c>
      <c r="L1154" s="343" t="n">
        <v>-0.506921702634424</v>
      </c>
      <c r="M1154" s="343" t="n">
        <v>-0.539266406223203</v>
      </c>
      <c r="N1154" s="343" t="n">
        <v>-0.573590001404584</v>
      </c>
      <c r="O1154" s="343" t="n">
        <v>-0.621030814202991</v>
      </c>
      <c r="P1154" s="343" t="n">
        <v>-0.647645308420501</v>
      </c>
      <c r="Q1154" s="343" t="n">
        <v>-0.67092397383718</v>
      </c>
      <c r="R1154" s="343" t="n">
        <v>-0.689775721212893</v>
      </c>
      <c r="S1154" s="343" t="n">
        <v>-0.711674792272293</v>
      </c>
      <c r="T1154" s="343" t="n">
        <v>-0.733463569136681</v>
      </c>
      <c r="U1154" s="343" t="n">
        <v>-0.757894506259432</v>
      </c>
      <c r="V1154" s="343" t="n">
        <v>-0.77897477297651</v>
      </c>
      <c r="W1154" s="343" t="n">
        <v>-0.800327381484617</v>
      </c>
      <c r="X1154" s="343" t="n">
        <v>-0.814594149667984</v>
      </c>
      <c r="Y1154" s="343" t="n">
        <v>-0.824006138373644</v>
      </c>
      <c r="Z1154" s="343" t="n">
        <v>-0.832506868685847</v>
      </c>
      <c r="AA1154" s="343" t="n">
        <v>-0.8410624090345</v>
      </c>
      <c r="AB1154" s="343" t="n">
        <v>-0.850899941581048</v>
      </c>
    </row>
    <row r="1155" customFormat="false" ht="15" hidden="false" customHeight="false" outlineLevel="0" collapsed="false">
      <c r="A1155" s="62" t="s">
        <v>366</v>
      </c>
      <c r="B1155" s="62" t="s">
        <v>1038</v>
      </c>
      <c r="C1155" s="62" t="s">
        <v>1039</v>
      </c>
      <c r="D1155" s="62" t="s">
        <v>424</v>
      </c>
      <c r="E1155" s="343" t="n">
        <v>-0.551241039069489</v>
      </c>
      <c r="F1155" s="343" t="n">
        <v>-0.557922180257318</v>
      </c>
      <c r="G1155" s="343" t="n">
        <v>-0.558726059327612</v>
      </c>
      <c r="H1155" s="343" t="n">
        <v>-0.56106881082638</v>
      </c>
      <c r="I1155" s="343" t="n">
        <v>-0.572146662605349</v>
      </c>
      <c r="J1155" s="343" t="n">
        <v>-0.581556960519089</v>
      </c>
      <c r="K1155" s="343" t="n">
        <v>-0.59411790494721</v>
      </c>
      <c r="L1155" s="343" t="n">
        <v>-0.61425589557694</v>
      </c>
      <c r="M1155" s="343" t="n">
        <v>-0.653449176840782</v>
      </c>
      <c r="N1155" s="343" t="n">
        <v>-0.695040354705116</v>
      </c>
      <c r="O1155" s="343" t="n">
        <v>-0.752526153401328</v>
      </c>
      <c r="P1155" s="343" t="n">
        <v>-0.784775926681786</v>
      </c>
      <c r="Q1155" s="343" t="n">
        <v>-0.81298355203901</v>
      </c>
      <c r="R1155" s="343" t="n">
        <v>-0.835826916028517</v>
      </c>
      <c r="S1155" s="343" t="n">
        <v>-0.86236283555216</v>
      </c>
      <c r="T1155" s="343" t="n">
        <v>-0.888765107494367</v>
      </c>
      <c r="U1155" s="343" t="n">
        <v>-0.918368983367367</v>
      </c>
      <c r="V1155" s="343" t="n">
        <v>-0.943912727192116</v>
      </c>
      <c r="W1155" s="343" t="n">
        <v>-0.969786477702084</v>
      </c>
      <c r="X1155" s="343" t="n">
        <v>-0.987074051743439</v>
      </c>
      <c r="Y1155" s="343" t="n">
        <v>-0.998478908788444</v>
      </c>
      <c r="Z1155" s="343" t="n">
        <v>-1.00877956011949</v>
      </c>
      <c r="AA1155" s="343" t="n">
        <v>-1.01914662681184</v>
      </c>
      <c r="AB1155" s="343" t="n">
        <v>-1.03106713116831</v>
      </c>
    </row>
    <row r="1156" customFormat="false" ht="15" hidden="false" customHeight="false" outlineLevel="0" collapsed="false">
      <c r="A1156" s="62" t="s">
        <v>366</v>
      </c>
      <c r="B1156" s="62" t="s">
        <v>1021</v>
      </c>
      <c r="C1156" s="62" t="s">
        <v>1022</v>
      </c>
      <c r="D1156" s="62" t="s">
        <v>424</v>
      </c>
      <c r="E1156" s="343" t="n">
        <v>-1.31252058959761</v>
      </c>
      <c r="F1156" s="343" t="n">
        <v>-1.32842857675662</v>
      </c>
      <c r="G1156" s="343" t="n">
        <v>-1.3303426356828</v>
      </c>
      <c r="H1156" s="343" t="n">
        <v>-1.3359207936219</v>
      </c>
      <c r="I1156" s="343" t="n">
        <v>-1.36229747372712</v>
      </c>
      <c r="J1156" s="343" t="n">
        <v>-1.38470366065921</v>
      </c>
      <c r="K1156" s="343" t="n">
        <v>-1.41461162653659</v>
      </c>
      <c r="L1156" s="343" t="n">
        <v>-1.46256075488752</v>
      </c>
      <c r="M1156" s="343" t="n">
        <v>-1.55588107211122</v>
      </c>
      <c r="N1156" s="343" t="n">
        <v>-1.65491084932937</v>
      </c>
      <c r="O1156" s="343" t="n">
        <v>-1.79178617074159</v>
      </c>
      <c r="P1156" s="343" t="n">
        <v>-1.86857379800517</v>
      </c>
      <c r="Q1156" s="343" t="n">
        <v>-1.93573695611747</v>
      </c>
      <c r="R1156" s="343" t="n">
        <v>-1.9901276553704</v>
      </c>
      <c r="S1156" s="343" t="n">
        <v>-2.05331043435485</v>
      </c>
      <c r="T1156" s="343" t="n">
        <v>-2.11617499464738</v>
      </c>
      <c r="U1156" s="343" t="n">
        <v>-2.18666266494275</v>
      </c>
      <c r="V1156" s="343" t="n">
        <v>-2.24748304537375</v>
      </c>
      <c r="W1156" s="343" t="n">
        <v>-2.30908918110663</v>
      </c>
      <c r="X1156" s="343" t="n">
        <v>-2.35025138650369</v>
      </c>
      <c r="Y1156" s="343" t="n">
        <v>-2.37740667544636</v>
      </c>
      <c r="Z1156" s="343" t="n">
        <v>-2.40193281918393</v>
      </c>
      <c r="AA1156" s="343" t="n">
        <v>-2.42661709978539</v>
      </c>
      <c r="AB1156" s="343" t="n">
        <v>-2.45500015964007</v>
      </c>
    </row>
    <row r="1157" customFormat="false" ht="15" hidden="false" customHeight="false" outlineLevel="0" collapsed="false">
      <c r="A1157" s="62" t="s">
        <v>366</v>
      </c>
      <c r="B1157" s="62" t="s">
        <v>1023</v>
      </c>
      <c r="C1157" s="62" t="s">
        <v>1024</v>
      </c>
      <c r="D1157" s="62" t="s">
        <v>424</v>
      </c>
      <c r="E1157" s="343" t="n">
        <v>-1.44648642790151</v>
      </c>
      <c r="F1157" s="343" t="n">
        <v>-1.46401810527336</v>
      </c>
      <c r="G1157" s="343" t="n">
        <v>-1.46612752761756</v>
      </c>
      <c r="H1157" s="343" t="n">
        <v>-1.47227503479996</v>
      </c>
      <c r="I1157" s="343" t="n">
        <v>-1.50134391957609</v>
      </c>
      <c r="J1157" s="343" t="n">
        <v>-1.52603705243447</v>
      </c>
      <c r="K1157" s="343" t="n">
        <v>-1.5589976528781</v>
      </c>
      <c r="L1157" s="343" t="n">
        <v>-1.611840834112</v>
      </c>
      <c r="M1157" s="343" t="n">
        <v>-1.71468613298302</v>
      </c>
      <c r="N1157" s="343" t="n">
        <v>-1.82382364277865</v>
      </c>
      <c r="O1157" s="343" t="n">
        <v>-1.97466950097439</v>
      </c>
      <c r="P1157" s="343" t="n">
        <v>-2.05929465775122</v>
      </c>
      <c r="Q1157" s="343" t="n">
        <v>-2.13331299882291</v>
      </c>
      <c r="R1157" s="343" t="n">
        <v>-2.19325522669878</v>
      </c>
      <c r="S1157" s="343" t="n">
        <v>-2.26288692086225</v>
      </c>
      <c r="T1157" s="343" t="n">
        <v>-2.33216791651278</v>
      </c>
      <c r="U1157" s="343" t="n">
        <v>-2.40985009477704</v>
      </c>
      <c r="V1157" s="343" t="n">
        <v>-2.47687826601528</v>
      </c>
      <c r="W1157" s="343" t="n">
        <v>-2.54477239272028</v>
      </c>
      <c r="X1157" s="343" t="n">
        <v>-2.59013592600215</v>
      </c>
      <c r="Y1157" s="343" t="n">
        <v>-2.62006289035807</v>
      </c>
      <c r="Z1157" s="343" t="n">
        <v>-2.6470923589442</v>
      </c>
      <c r="AA1157" s="343" t="n">
        <v>-2.67429610504579</v>
      </c>
      <c r="AB1157" s="343" t="n">
        <v>-2.70557615595508</v>
      </c>
    </row>
    <row r="1158" customFormat="false" ht="15" hidden="false" customHeight="false" outlineLevel="0" collapsed="false">
      <c r="A1158" s="62" t="s">
        <v>366</v>
      </c>
      <c r="B1158" s="62" t="s">
        <v>1033</v>
      </c>
      <c r="C1158" s="62" t="s">
        <v>1034</v>
      </c>
      <c r="D1158" s="62" t="s">
        <v>424</v>
      </c>
      <c r="E1158" s="343" t="n">
        <v>-0.355849635181511</v>
      </c>
      <c r="F1158" s="343" t="n">
        <v>-0.360162597181398</v>
      </c>
      <c r="G1158" s="343" t="n">
        <v>-0.360681535456344</v>
      </c>
      <c r="H1158" s="343" t="n">
        <v>-0.362193881611784</v>
      </c>
      <c r="I1158" s="343" t="n">
        <v>-0.369345108089397</v>
      </c>
      <c r="J1158" s="343" t="n">
        <v>-0.375419857322884</v>
      </c>
      <c r="K1158" s="343" t="n">
        <v>-0.383528483450988</v>
      </c>
      <c r="L1158" s="343" t="n">
        <v>-0.396528416531034</v>
      </c>
      <c r="M1158" s="343" t="n">
        <v>-0.421829353599956</v>
      </c>
      <c r="N1158" s="343" t="n">
        <v>-0.448678235342824</v>
      </c>
      <c r="O1158" s="343" t="n">
        <v>-0.485787773719531</v>
      </c>
      <c r="P1158" s="343" t="n">
        <v>-0.506606379815893</v>
      </c>
      <c r="Q1158" s="343" t="n">
        <v>-0.524815606780651</v>
      </c>
      <c r="R1158" s="343" t="n">
        <v>-0.539561973915627</v>
      </c>
      <c r="S1158" s="343" t="n">
        <v>-0.556692043363348</v>
      </c>
      <c r="T1158" s="343" t="n">
        <v>-0.573735837588932</v>
      </c>
      <c r="U1158" s="343" t="n">
        <v>-0.592846403897907</v>
      </c>
      <c r="V1158" s="343" t="n">
        <v>-0.609335981554445</v>
      </c>
      <c r="W1158" s="343" t="n">
        <v>-0.62603859262145</v>
      </c>
      <c r="X1158" s="343" t="n">
        <v>-0.637198460047457</v>
      </c>
      <c r="Y1158" s="343" t="n">
        <v>-0.644560782391259</v>
      </c>
      <c r="Z1158" s="343" t="n">
        <v>-0.65121029278416</v>
      </c>
      <c r="AA1158" s="343" t="n">
        <v>-0.657902677129491</v>
      </c>
      <c r="AB1158" s="343" t="n">
        <v>-0.665597871837041</v>
      </c>
    </row>
    <row r="1159" customFormat="false" ht="15" hidden="false" customHeight="false" outlineLevel="0" collapsed="false">
      <c r="A1159" s="62" t="s">
        <v>366</v>
      </c>
      <c r="B1159" s="62" t="s">
        <v>1065</v>
      </c>
      <c r="C1159" s="62" t="s">
        <v>1066</v>
      </c>
      <c r="D1159" s="62" t="s">
        <v>424</v>
      </c>
      <c r="E1159" s="343" t="n">
        <v>-0.584601378208784</v>
      </c>
      <c r="F1159" s="343" t="n">
        <v>-0.591686852746393</v>
      </c>
      <c r="G1159" s="343" t="n">
        <v>-0.592539381457246</v>
      </c>
      <c r="H1159" s="343" t="n">
        <v>-0.595023913010434</v>
      </c>
      <c r="I1159" s="343" t="n">
        <v>-0.606772180934226</v>
      </c>
      <c r="J1159" s="343" t="n">
        <v>-0.616751976957784</v>
      </c>
      <c r="K1159" s="343" t="n">
        <v>-0.630073092230113</v>
      </c>
      <c r="L1159" s="343" t="n">
        <v>-0.651429805976189</v>
      </c>
      <c r="M1159" s="343" t="n">
        <v>-0.692995009978494</v>
      </c>
      <c r="N1159" s="343" t="n">
        <v>-0.737103227940385</v>
      </c>
      <c r="O1159" s="343" t="n">
        <v>-0.798067987026478</v>
      </c>
      <c r="P1159" s="343" t="n">
        <v>-0.832269471622945</v>
      </c>
      <c r="Q1159" s="343" t="n">
        <v>-0.862184183139465</v>
      </c>
      <c r="R1159" s="343" t="n">
        <v>-0.886409995669195</v>
      </c>
      <c r="S1159" s="343" t="n">
        <v>-0.914551832045792</v>
      </c>
      <c r="T1159" s="343" t="n">
        <v>-0.942551932675658</v>
      </c>
      <c r="U1159" s="343" t="n">
        <v>-0.973947393842503</v>
      </c>
      <c r="V1159" s="343" t="n">
        <v>-1.00103700943021</v>
      </c>
      <c r="W1159" s="343" t="n">
        <v>-1.02847660324763</v>
      </c>
      <c r="X1159" s="343" t="n">
        <v>-1.04681039716747</v>
      </c>
      <c r="Y1159" s="343" t="n">
        <v>-1.05890546026009</v>
      </c>
      <c r="Z1159" s="343" t="n">
        <v>-1.06982949264843</v>
      </c>
      <c r="AA1159" s="343" t="n">
        <v>-1.08082395976314</v>
      </c>
      <c r="AB1159" s="343" t="n">
        <v>-1.0934658764236</v>
      </c>
    </row>
    <row r="1160" customFormat="false" ht="15" hidden="false" customHeight="false" outlineLevel="0" collapsed="false">
      <c r="A1160" s="62" t="s">
        <v>366</v>
      </c>
      <c r="B1160" s="62" t="s">
        <v>1061</v>
      </c>
      <c r="C1160" s="62" t="s">
        <v>1062</v>
      </c>
      <c r="D1160" s="62" t="s">
        <v>427</v>
      </c>
      <c r="E1160" s="343" t="n">
        <v>-1.26972931373754</v>
      </c>
      <c r="F1160" s="343" t="n">
        <v>-1.28511866288637</v>
      </c>
      <c r="G1160" s="343" t="n">
        <v>-1.28697031896403</v>
      </c>
      <c r="H1160" s="343" t="n">
        <v>-1.29236661575973</v>
      </c>
      <c r="I1160" s="343" t="n">
        <v>-1.31788335370207</v>
      </c>
      <c r="J1160" s="343" t="n">
        <v>-1.33955904594053</v>
      </c>
      <c r="K1160" s="343" t="n">
        <v>-1.36849194138593</v>
      </c>
      <c r="L1160" s="343" t="n">
        <v>-1.41487781473365</v>
      </c>
      <c r="M1160" s="343" t="n">
        <v>-1.50515566887575</v>
      </c>
      <c r="N1160" s="343" t="n">
        <v>-1.60095684111133</v>
      </c>
      <c r="O1160" s="343" t="n">
        <v>-1.73336970328032</v>
      </c>
      <c r="P1160" s="343" t="n">
        <v>-1.80765387226147</v>
      </c>
      <c r="Q1160" s="343" t="n">
        <v>-1.87262735255143</v>
      </c>
      <c r="R1160" s="343" t="n">
        <v>-1.92524478635283</v>
      </c>
      <c r="S1160" s="343" t="n">
        <v>-1.98636765728969</v>
      </c>
      <c r="T1160" s="343" t="n">
        <v>-2.04718268421672</v>
      </c>
      <c r="U1160" s="343" t="n">
        <v>-2.11537228972876</v>
      </c>
      <c r="V1160" s="343" t="n">
        <v>-2.17420978189305</v>
      </c>
      <c r="W1160" s="343" t="n">
        <v>-2.23380741187773</v>
      </c>
      <c r="X1160" s="343" t="n">
        <v>-2.27362763201368</v>
      </c>
      <c r="Y1160" s="343" t="n">
        <v>-2.29989759430363</v>
      </c>
      <c r="Z1160" s="343" t="n">
        <v>-2.32362412774117</v>
      </c>
      <c r="AA1160" s="343" t="n">
        <v>-2.34750364240677</v>
      </c>
      <c r="AB1160" s="343" t="n">
        <v>-2.37496134737283</v>
      </c>
    </row>
    <row r="1161" customFormat="false" ht="15" hidden="false" customHeight="false" outlineLevel="0" collapsed="false">
      <c r="A1161" s="62" t="s">
        <v>366</v>
      </c>
      <c r="B1161" s="62" t="s">
        <v>1067</v>
      </c>
      <c r="C1161" s="62" t="s">
        <v>1068</v>
      </c>
      <c r="D1161" s="62" t="s">
        <v>427</v>
      </c>
      <c r="E1161" s="343" t="n">
        <v>-0.720216478704957</v>
      </c>
      <c r="F1161" s="343" t="n">
        <v>-0.728945632811754</v>
      </c>
      <c r="G1161" s="343" t="n">
        <v>-0.729995930072439</v>
      </c>
      <c r="H1161" s="343" t="n">
        <v>-0.733056820164677</v>
      </c>
      <c r="I1161" s="343" t="n">
        <v>-0.747530436667056</v>
      </c>
      <c r="J1161" s="343" t="n">
        <v>-0.759825333357692</v>
      </c>
      <c r="K1161" s="343" t="n">
        <v>-0.776236664379963</v>
      </c>
      <c r="L1161" s="343" t="n">
        <v>-0.802547682013956</v>
      </c>
      <c r="M1161" s="343" t="n">
        <v>-0.853755130335268</v>
      </c>
      <c r="N1161" s="343" t="n">
        <v>-0.908095517831102</v>
      </c>
      <c r="O1161" s="343" t="n">
        <v>-0.983202805892267</v>
      </c>
      <c r="P1161" s="343" t="n">
        <v>-1.02533830834015</v>
      </c>
      <c r="Q1161" s="343" t="n">
        <v>-1.06219259742157</v>
      </c>
      <c r="R1161" s="343" t="n">
        <v>-1.092038283806</v>
      </c>
      <c r="S1161" s="343" t="n">
        <v>-1.12670842837792</v>
      </c>
      <c r="T1161" s="343" t="n">
        <v>-1.1612039575209</v>
      </c>
      <c r="U1161" s="343" t="n">
        <v>-1.19988249871454</v>
      </c>
      <c r="V1161" s="343" t="n">
        <v>-1.23325632962788</v>
      </c>
      <c r="W1161" s="343" t="n">
        <v>-1.26706132628531</v>
      </c>
      <c r="X1161" s="343" t="n">
        <v>-1.28964817091218</v>
      </c>
      <c r="Y1161" s="343" t="n">
        <v>-1.30454903169524</v>
      </c>
      <c r="Z1161" s="343" t="n">
        <v>-1.31800720752798</v>
      </c>
      <c r="AA1161" s="343" t="n">
        <v>-1.33155215744727</v>
      </c>
      <c r="AB1161" s="343" t="n">
        <v>-1.34712673020859</v>
      </c>
    </row>
    <row r="1162" customFormat="false" ht="15" hidden="false" customHeight="false" outlineLevel="0" collapsed="false">
      <c r="A1162" s="62" t="s">
        <v>366</v>
      </c>
      <c r="B1162" s="62" t="s">
        <v>1082</v>
      </c>
      <c r="C1162" s="62" t="s">
        <v>1083</v>
      </c>
      <c r="D1162" s="62" t="s">
        <v>424</v>
      </c>
      <c r="E1162" s="343" t="n">
        <v>-0.266980832668201</v>
      </c>
      <c r="F1162" s="343" t="n">
        <v>-0.270216688693201</v>
      </c>
      <c r="G1162" s="343" t="n">
        <v>-0.270606028906175</v>
      </c>
      <c r="H1162" s="343" t="n">
        <v>-0.271740686345563</v>
      </c>
      <c r="I1162" s="343" t="n">
        <v>-0.277105987334612</v>
      </c>
      <c r="J1162" s="343" t="n">
        <v>-0.281663647223119</v>
      </c>
      <c r="K1162" s="343" t="n">
        <v>-0.28774724979411</v>
      </c>
      <c r="L1162" s="343" t="n">
        <v>-0.297500619237839</v>
      </c>
      <c r="M1162" s="343" t="n">
        <v>-0.316482977453553</v>
      </c>
      <c r="N1162" s="343" t="n">
        <v>-0.336626701361728</v>
      </c>
      <c r="O1162" s="343" t="n">
        <v>-0.364468616812033</v>
      </c>
      <c r="P1162" s="343" t="n">
        <v>-0.380088047720718</v>
      </c>
      <c r="Q1162" s="343" t="n">
        <v>-0.393749757883257</v>
      </c>
      <c r="R1162" s="343" t="n">
        <v>-0.404813412267837</v>
      </c>
      <c r="S1162" s="343" t="n">
        <v>-0.417665470420106</v>
      </c>
      <c r="T1162" s="343" t="n">
        <v>-0.430452799461067</v>
      </c>
      <c r="U1162" s="343" t="n">
        <v>-0.444790751229174</v>
      </c>
      <c r="V1162" s="343" t="n">
        <v>-0.457162272056627</v>
      </c>
      <c r="W1162" s="343" t="n">
        <v>-0.46969362398039</v>
      </c>
      <c r="X1162" s="343" t="n">
        <v>-0.478066460154135</v>
      </c>
      <c r="Y1162" s="343" t="n">
        <v>-0.483590138571615</v>
      </c>
      <c r="Z1162" s="343" t="n">
        <v>-0.488579020520664</v>
      </c>
      <c r="AA1162" s="343" t="n">
        <v>-0.493600069212032</v>
      </c>
      <c r="AB1162" s="343" t="n">
        <v>-0.499373489464431</v>
      </c>
    </row>
    <row r="1163" customFormat="false" ht="15" hidden="false" customHeight="false" outlineLevel="0" collapsed="false">
      <c r="A1163" s="62" t="s">
        <v>366</v>
      </c>
      <c r="B1163" s="62" t="s">
        <v>1095</v>
      </c>
      <c r="C1163" s="62" t="s">
        <v>1096</v>
      </c>
      <c r="D1163" s="62" t="s">
        <v>424</v>
      </c>
      <c r="E1163" s="343" t="n">
        <v>-0.37604585582992</v>
      </c>
      <c r="F1163" s="343" t="n">
        <v>-0.380603599680302</v>
      </c>
      <c r="G1163" s="343" t="n">
        <v>-0.381151990260007</v>
      </c>
      <c r="H1163" s="343" t="n">
        <v>-0.382750169513566</v>
      </c>
      <c r="I1163" s="343" t="n">
        <v>-0.390307263339547</v>
      </c>
      <c r="J1163" s="343" t="n">
        <v>-0.396726784532237</v>
      </c>
      <c r="K1163" s="343" t="n">
        <v>-0.405295615157544</v>
      </c>
      <c r="L1163" s="343" t="n">
        <v>-0.419033358511767</v>
      </c>
      <c r="M1163" s="343" t="n">
        <v>-0.445770248458356</v>
      </c>
      <c r="N1163" s="343" t="n">
        <v>-0.474142936568386</v>
      </c>
      <c r="O1163" s="343" t="n">
        <v>-0.513358624147225</v>
      </c>
      <c r="P1163" s="343" t="n">
        <v>-0.535358788746802</v>
      </c>
      <c r="Q1163" s="343" t="n">
        <v>-0.554601479088386</v>
      </c>
      <c r="R1163" s="343" t="n">
        <v>-0.570184775237688</v>
      </c>
      <c r="S1163" s="343" t="n">
        <v>-0.588287060554373</v>
      </c>
      <c r="T1163" s="343" t="n">
        <v>-0.606298174104847</v>
      </c>
      <c r="U1163" s="343" t="n">
        <v>-0.626493359240803</v>
      </c>
      <c r="V1163" s="343" t="n">
        <v>-0.643918801700407</v>
      </c>
      <c r="W1163" s="343" t="n">
        <v>-0.661569368266486</v>
      </c>
      <c r="X1163" s="343" t="n">
        <v>-0.673362613171797</v>
      </c>
      <c r="Y1163" s="343" t="n">
        <v>-0.681142783594787</v>
      </c>
      <c r="Z1163" s="343" t="n">
        <v>-0.688169686475474</v>
      </c>
      <c r="AA1163" s="343" t="n">
        <v>-0.695241896616701</v>
      </c>
      <c r="AB1163" s="343" t="n">
        <v>-0.703373831550687</v>
      </c>
    </row>
    <row r="1164" customFormat="false" ht="15" hidden="false" customHeight="false" outlineLevel="0" collapsed="false">
      <c r="A1164" s="62" t="s">
        <v>366</v>
      </c>
      <c r="B1164" s="62" t="s">
        <v>1148</v>
      </c>
      <c r="C1164" s="62" t="s">
        <v>1149</v>
      </c>
      <c r="D1164" s="62" t="s">
        <v>427</v>
      </c>
      <c r="E1164" s="343" t="n">
        <v>-0.471274614492626</v>
      </c>
      <c r="F1164" s="343" t="n">
        <v>-0.476986548137806</v>
      </c>
      <c r="G1164" s="343" t="n">
        <v>-0.47767381155272</v>
      </c>
      <c r="H1164" s="343" t="n">
        <v>-0.479676709071557</v>
      </c>
      <c r="I1164" s="343" t="n">
        <v>-0.489147539355444</v>
      </c>
      <c r="J1164" s="343" t="n">
        <v>-0.497192721421431</v>
      </c>
      <c r="K1164" s="343" t="n">
        <v>-0.507931497788696</v>
      </c>
      <c r="L1164" s="343" t="n">
        <v>-0.525148147308665</v>
      </c>
      <c r="M1164" s="343" t="n">
        <v>-0.55865580949125</v>
      </c>
      <c r="N1164" s="343" t="n">
        <v>-0.594213514605868</v>
      </c>
      <c r="O1164" s="343" t="n">
        <v>-0.643360068833923</v>
      </c>
      <c r="P1164" s="343" t="n">
        <v>-0.670931491121127</v>
      </c>
      <c r="Q1164" s="343" t="n">
        <v>-0.695047144390373</v>
      </c>
      <c r="R1164" s="343" t="n">
        <v>-0.714576709126776</v>
      </c>
      <c r="S1164" s="343" t="n">
        <v>-0.737263164519905</v>
      </c>
      <c r="T1164" s="343" t="n">
        <v>-0.759835360073953</v>
      </c>
      <c r="U1164" s="343" t="n">
        <v>-0.785144715148616</v>
      </c>
      <c r="V1164" s="343" t="n">
        <v>-0.806982925968383</v>
      </c>
      <c r="W1164" s="343" t="n">
        <v>-0.829103270668492</v>
      </c>
      <c r="X1164" s="343" t="n">
        <v>-0.843883002608634</v>
      </c>
      <c r="Y1164" s="343" t="n">
        <v>-0.853633400758055</v>
      </c>
      <c r="Z1164" s="343" t="n">
        <v>-0.862439776083917</v>
      </c>
      <c r="AA1164" s="343" t="n">
        <v>-0.871302932149184</v>
      </c>
      <c r="AB1164" s="343" t="n">
        <v>-0.88149417463113</v>
      </c>
    </row>
    <row r="1165" customFormat="false" ht="15" hidden="false" customHeight="false" outlineLevel="0" collapsed="false">
      <c r="A1165" s="62" t="s">
        <v>366</v>
      </c>
      <c r="B1165" s="62" t="s">
        <v>1138</v>
      </c>
      <c r="C1165" s="62" t="s">
        <v>1139</v>
      </c>
      <c r="D1165" s="62" t="s">
        <v>427</v>
      </c>
      <c r="E1165" s="343" t="n">
        <v>-0.878661292673197</v>
      </c>
      <c r="F1165" s="343" t="n">
        <v>-0.889310826609457</v>
      </c>
      <c r="G1165" s="343" t="n">
        <v>-0.890592185167684</v>
      </c>
      <c r="H1165" s="343" t="n">
        <v>-0.894326459132107</v>
      </c>
      <c r="I1165" s="343" t="n">
        <v>-0.911984214767613</v>
      </c>
      <c r="J1165" s="343" t="n">
        <v>-0.92698394073737</v>
      </c>
      <c r="K1165" s="343" t="n">
        <v>-0.947005700523324</v>
      </c>
      <c r="L1165" s="343" t="n">
        <v>-0.979105039332402</v>
      </c>
      <c r="M1165" s="343" t="n">
        <v>-1.04157792639742</v>
      </c>
      <c r="N1165" s="343" t="n">
        <v>-1.10787298702601</v>
      </c>
      <c r="O1165" s="343" t="n">
        <v>-1.19950358528122</v>
      </c>
      <c r="P1165" s="343" t="n">
        <v>-1.25090873379277</v>
      </c>
      <c r="Q1165" s="343" t="n">
        <v>-1.29587082261231</v>
      </c>
      <c r="R1165" s="343" t="n">
        <v>-1.33228244349944</v>
      </c>
      <c r="S1165" s="343" t="n">
        <v>-1.37457988454315</v>
      </c>
      <c r="T1165" s="343" t="n">
        <v>-1.41666429544516</v>
      </c>
      <c r="U1165" s="343" t="n">
        <v>-1.46385196472068</v>
      </c>
      <c r="V1165" s="343" t="n">
        <v>-1.50456790816105</v>
      </c>
      <c r="W1165" s="343" t="n">
        <v>-1.54580987212616</v>
      </c>
      <c r="X1165" s="343" t="n">
        <v>-1.57336573440376</v>
      </c>
      <c r="Y1165" s="343" t="n">
        <v>-1.59154472639397</v>
      </c>
      <c r="Z1165" s="343" t="n">
        <v>-1.60796364837626</v>
      </c>
      <c r="AA1165" s="343" t="n">
        <v>-1.62448843440543</v>
      </c>
      <c r="AB1165" s="343" t="n">
        <v>-1.64348935237928</v>
      </c>
    </row>
    <row r="1166" customFormat="false" ht="15" hidden="false" customHeight="false" outlineLevel="0" collapsed="false">
      <c r="A1166" s="62" t="s">
        <v>366</v>
      </c>
      <c r="B1166" s="62" t="s">
        <v>1152</v>
      </c>
      <c r="C1166" s="62" t="s">
        <v>1153</v>
      </c>
      <c r="D1166" s="62" t="s">
        <v>424</v>
      </c>
      <c r="E1166" s="343" t="n">
        <v>-0.615846936006598</v>
      </c>
      <c r="F1166" s="343" t="n">
        <v>-0.623311112361278</v>
      </c>
      <c r="G1166" s="343" t="n">
        <v>-0.624209206710705</v>
      </c>
      <c r="H1166" s="343" t="n">
        <v>-0.626826530585532</v>
      </c>
      <c r="I1166" s="343" t="n">
        <v>-0.639202715579178</v>
      </c>
      <c r="J1166" s="343" t="n">
        <v>-0.649715908041895</v>
      </c>
      <c r="K1166" s="343" t="n">
        <v>-0.663749005346234</v>
      </c>
      <c r="L1166" s="343" t="n">
        <v>-0.686247184813395</v>
      </c>
      <c r="M1166" s="343" t="n">
        <v>-0.73003395043434</v>
      </c>
      <c r="N1166" s="343" t="n">
        <v>-0.77649964808249</v>
      </c>
      <c r="O1166" s="343" t="n">
        <v>-0.840722829017485</v>
      </c>
      <c r="P1166" s="343" t="n">
        <v>-0.876752301886927</v>
      </c>
      <c r="Q1166" s="343" t="n">
        <v>-0.908265883817606</v>
      </c>
      <c r="R1166" s="343" t="n">
        <v>-0.933786508596865</v>
      </c>
      <c r="S1166" s="343" t="n">
        <v>-0.963432459414204</v>
      </c>
      <c r="T1166" s="343" t="n">
        <v>-0.992929099045151</v>
      </c>
      <c r="U1166" s="343" t="n">
        <v>-1.02600257318467</v>
      </c>
      <c r="V1166" s="343" t="n">
        <v>-1.05454006450637</v>
      </c>
      <c r="W1166" s="343" t="n">
        <v>-1.08344623956449</v>
      </c>
      <c r="X1166" s="343" t="n">
        <v>-1.1027599313069</v>
      </c>
      <c r="Y1166" s="343" t="n">
        <v>-1.11550144684902</v>
      </c>
      <c r="Z1166" s="343" t="n">
        <v>-1.1270093428718</v>
      </c>
      <c r="AA1166" s="343" t="n">
        <v>-1.13859143819009</v>
      </c>
      <c r="AB1166" s="343" t="n">
        <v>-1.15190903532687</v>
      </c>
    </row>
    <row r="1167" customFormat="false" ht="15" hidden="false" customHeight="false" outlineLevel="0" collapsed="false">
      <c r="A1167" s="62" t="s">
        <v>366</v>
      </c>
      <c r="B1167" s="62" t="s">
        <v>1170</v>
      </c>
      <c r="C1167" s="62" t="s">
        <v>1171</v>
      </c>
      <c r="D1167" s="62" t="s">
        <v>424</v>
      </c>
      <c r="E1167" s="343" t="n">
        <v>-1.02549715494047</v>
      </c>
      <c r="F1167" s="343" t="n">
        <v>-1.03792636610995</v>
      </c>
      <c r="G1167" s="343" t="n">
        <v>-1.03942185654167</v>
      </c>
      <c r="H1167" s="343" t="n">
        <v>-1.04378017681618</v>
      </c>
      <c r="I1167" s="343" t="n">
        <v>-1.06438877573574</v>
      </c>
      <c r="J1167" s="343" t="n">
        <v>-1.08189515326157</v>
      </c>
      <c r="K1167" s="343" t="n">
        <v>-1.10526281252756</v>
      </c>
      <c r="L1167" s="343" t="n">
        <v>-1.14272637317222</v>
      </c>
      <c r="M1167" s="343" t="n">
        <v>-1.21563930160131</v>
      </c>
      <c r="N1167" s="343" t="n">
        <v>-1.29301313908354</v>
      </c>
      <c r="O1167" s="343" t="n">
        <v>-1.39995641586126</v>
      </c>
      <c r="P1167" s="343" t="n">
        <v>-1.45995204100995</v>
      </c>
      <c r="Q1167" s="343" t="n">
        <v>-1.51242788642285</v>
      </c>
      <c r="R1167" s="343" t="n">
        <v>-1.5549243682161</v>
      </c>
      <c r="S1167" s="343" t="n">
        <v>-1.60429026815193</v>
      </c>
      <c r="T1167" s="343" t="n">
        <v>-1.6534075378066</v>
      </c>
      <c r="U1167" s="343" t="n">
        <v>-1.70848088745092</v>
      </c>
      <c r="V1167" s="343" t="n">
        <v>-1.75600100072664</v>
      </c>
      <c r="W1167" s="343" t="n">
        <v>-1.80413503947746</v>
      </c>
      <c r="X1167" s="343" t="n">
        <v>-1.83629584888519</v>
      </c>
      <c r="Y1167" s="343" t="n">
        <v>-1.85751278961206</v>
      </c>
      <c r="Z1167" s="343" t="n">
        <v>-1.87667552947602</v>
      </c>
      <c r="AA1167" s="343" t="n">
        <v>-1.89596182466191</v>
      </c>
      <c r="AB1167" s="343" t="n">
        <v>-1.91813804601811</v>
      </c>
    </row>
    <row r="1168" customFormat="false" ht="15" hidden="false" customHeight="false" outlineLevel="0" collapsed="false">
      <c r="A1168" s="62" t="s">
        <v>366</v>
      </c>
      <c r="B1168" s="62" t="s">
        <v>422</v>
      </c>
      <c r="C1168" s="62" t="s">
        <v>425</v>
      </c>
      <c r="D1168" s="62" t="s">
        <v>424</v>
      </c>
      <c r="E1168" s="343" t="n">
        <v>-0.685085776198134</v>
      </c>
      <c r="F1168" s="343" t="n">
        <v>-0.693389139830637</v>
      </c>
      <c r="G1168" s="343" t="n">
        <v>-0.694388205716173</v>
      </c>
      <c r="H1168" s="343" t="n">
        <v>-0.697299791783281</v>
      </c>
      <c r="I1168" s="343" t="n">
        <v>-0.711067414559361</v>
      </c>
      <c r="J1168" s="343" t="n">
        <v>-0.722762591067576</v>
      </c>
      <c r="K1168" s="343" t="n">
        <v>-0.738373410570143</v>
      </c>
      <c r="L1168" s="343" t="n">
        <v>-0.763401030003065</v>
      </c>
      <c r="M1168" s="343" t="n">
        <v>-0.812110682611143</v>
      </c>
      <c r="N1168" s="343" t="n">
        <v>-0.863800455960166</v>
      </c>
      <c r="O1168" s="343" t="n">
        <v>-0.935244162485797</v>
      </c>
      <c r="P1168" s="343" t="n">
        <v>-0.97532438038349</v>
      </c>
      <c r="Q1168" s="343" t="n">
        <v>-1.01038099181645</v>
      </c>
      <c r="R1168" s="343" t="n">
        <v>-1.03877086601041</v>
      </c>
      <c r="S1168" s="343" t="n">
        <v>-1.07174987108353</v>
      </c>
      <c r="T1168" s="343" t="n">
        <v>-1.104562778115</v>
      </c>
      <c r="U1168" s="343" t="n">
        <v>-1.14135465833343</v>
      </c>
      <c r="V1168" s="343" t="n">
        <v>-1.17310058130521</v>
      </c>
      <c r="W1168" s="343" t="n">
        <v>-1.20525663862852</v>
      </c>
      <c r="X1168" s="343" t="n">
        <v>-1.22674174267792</v>
      </c>
      <c r="Y1168" s="343" t="n">
        <v>-1.24091576962318</v>
      </c>
      <c r="Z1168" s="343" t="n">
        <v>-1.25371748287078</v>
      </c>
      <c r="AA1168" s="343" t="n">
        <v>-1.26660173754059</v>
      </c>
      <c r="AB1168" s="343" t="n">
        <v>-1.28141661415703</v>
      </c>
    </row>
    <row r="1169" customFormat="false" ht="15" hidden="false" customHeight="false" outlineLevel="0" collapsed="false">
      <c r="A1169" s="62" t="s">
        <v>366</v>
      </c>
      <c r="B1169" s="62" t="s">
        <v>631</v>
      </c>
      <c r="C1169" s="62" t="s">
        <v>632</v>
      </c>
      <c r="D1169" s="62" t="s">
        <v>427</v>
      </c>
      <c r="E1169" s="343" t="n">
        <v>-0.206761086062334</v>
      </c>
      <c r="F1169" s="343" t="n">
        <v>-0.209267067856547</v>
      </c>
      <c r="G1169" s="343" t="n">
        <v>-0.209568589147337</v>
      </c>
      <c r="H1169" s="343" t="n">
        <v>-0.210447315167223</v>
      </c>
      <c r="I1169" s="343" t="n">
        <v>-0.214602427908691</v>
      </c>
      <c r="J1169" s="343" t="n">
        <v>-0.218132069714931</v>
      </c>
      <c r="K1169" s="343" t="n">
        <v>-0.222843465144253</v>
      </c>
      <c r="L1169" s="343" t="n">
        <v>-0.230396881016092</v>
      </c>
      <c r="M1169" s="343" t="n">
        <v>-0.245097610508471</v>
      </c>
      <c r="N1169" s="343" t="n">
        <v>-0.260697750005264</v>
      </c>
      <c r="O1169" s="343" t="n">
        <v>-0.282259689935668</v>
      </c>
      <c r="P1169" s="343" t="n">
        <v>-0.294356028335992</v>
      </c>
      <c r="Q1169" s="343" t="n">
        <v>-0.304936226181828</v>
      </c>
      <c r="R1169" s="343" t="n">
        <v>-0.313504381331816</v>
      </c>
      <c r="S1169" s="343" t="n">
        <v>-0.323457550910105</v>
      </c>
      <c r="T1169" s="343" t="n">
        <v>-0.333360591566328</v>
      </c>
      <c r="U1169" s="343" t="n">
        <v>-0.344464499101022</v>
      </c>
      <c r="V1169" s="343" t="n">
        <v>-0.354045520543508</v>
      </c>
      <c r="W1169" s="343" t="n">
        <v>-0.363750321849625</v>
      </c>
      <c r="X1169" s="343" t="n">
        <v>-0.370234595208893</v>
      </c>
      <c r="Y1169" s="343" t="n">
        <v>-0.374512362032987</v>
      </c>
      <c r="Z1169" s="343" t="n">
        <v>-0.378375960178642</v>
      </c>
      <c r="AA1169" s="343" t="n">
        <v>-0.382264469590437</v>
      </c>
      <c r="AB1169" s="343" t="n">
        <v>-0.38673564690212</v>
      </c>
    </row>
    <row r="1170" customFormat="false" ht="15" hidden="false" customHeight="false" outlineLevel="0" collapsed="false">
      <c r="A1170" s="62" t="s">
        <v>364</v>
      </c>
      <c r="B1170" s="62" t="s">
        <v>381</v>
      </c>
      <c r="C1170" s="62" t="s">
        <v>384</v>
      </c>
      <c r="D1170" s="62" t="s">
        <v>383</v>
      </c>
      <c r="E1170" s="344" t="n">
        <v>-0.5690608605035</v>
      </c>
      <c r="F1170" s="344" t="n">
        <v>-0.575598168534663</v>
      </c>
      <c r="G1170" s="344" t="n">
        <v>-0.578036616247289</v>
      </c>
      <c r="H1170" s="344" t="n">
        <v>-0.582645957318716</v>
      </c>
      <c r="I1170" s="344" t="n">
        <v>-0.621212238445859</v>
      </c>
      <c r="J1170" s="344" t="n">
        <v>-0.682563897784161</v>
      </c>
      <c r="K1170" s="344" t="n">
        <v>-0.766970271281198</v>
      </c>
      <c r="L1170" s="344" t="n">
        <v>-0.88695017239191</v>
      </c>
      <c r="M1170" s="344" t="n">
        <v>-1.0337440936841</v>
      </c>
      <c r="N1170" s="344" t="n">
        <v>-1.11673013849957</v>
      </c>
      <c r="O1170" s="344" t="n">
        <v>-1.17076394430571</v>
      </c>
      <c r="P1170" s="344" t="n">
        <v>-1.25612264645541</v>
      </c>
      <c r="Q1170" s="344" t="n">
        <v>-1.34293369787932</v>
      </c>
      <c r="R1170" s="344" t="n">
        <v>-1.41180757900274</v>
      </c>
      <c r="S1170" s="344" t="n">
        <v>-1.49993293402538</v>
      </c>
      <c r="T1170" s="344" t="n">
        <v>-1.57912723754529</v>
      </c>
      <c r="U1170" s="344" t="n">
        <v>-1.63662765643234</v>
      </c>
      <c r="V1170" s="344" t="n">
        <v>-1.7059628311085</v>
      </c>
      <c r="W1170" s="344" t="n">
        <v>-1.77012019559374</v>
      </c>
      <c r="X1170" s="344" t="n">
        <v>-1.85567520810489</v>
      </c>
      <c r="Y1170" s="344" t="n">
        <v>-1.91396331442751</v>
      </c>
      <c r="Z1170" s="344" t="n">
        <v>-1.98213335203451</v>
      </c>
      <c r="AA1170" s="344" t="n">
        <v>-2.03867068307735</v>
      </c>
      <c r="AB1170" s="344" t="n">
        <v>-2.0650566660867</v>
      </c>
    </row>
    <row r="1171" customFormat="false" ht="15" hidden="false" customHeight="false" outlineLevel="0" collapsed="false">
      <c r="A1171" s="62" t="s">
        <v>364</v>
      </c>
      <c r="B1171" s="62" t="s">
        <v>400</v>
      </c>
      <c r="C1171" s="62" t="s">
        <v>402</v>
      </c>
      <c r="D1171" s="62" t="s">
        <v>401</v>
      </c>
      <c r="E1171" s="344" t="n">
        <v>-0.497816816350961</v>
      </c>
      <c r="F1171" s="344" t="n">
        <v>-0.50353568070705</v>
      </c>
      <c r="G1171" s="344" t="n">
        <v>-0.505668844945517</v>
      </c>
      <c r="H1171" s="344" t="n">
        <v>-0.509701115756804</v>
      </c>
      <c r="I1171" s="344" t="n">
        <v>-0.54343905948434</v>
      </c>
      <c r="J1171" s="344" t="n">
        <v>-0.597109747190079</v>
      </c>
      <c r="K1171" s="344" t="n">
        <v>-0.670948795085319</v>
      </c>
      <c r="L1171" s="344" t="n">
        <v>-0.775907713441066</v>
      </c>
      <c r="M1171" s="344" t="n">
        <v>-0.904323648588483</v>
      </c>
      <c r="N1171" s="344" t="n">
        <v>-0.976920187023836</v>
      </c>
      <c r="O1171" s="344" t="n">
        <v>-1.02418918591077</v>
      </c>
      <c r="P1171" s="344" t="n">
        <v>-1.09886133488692</v>
      </c>
      <c r="Q1171" s="344" t="n">
        <v>-1.17480400507107</v>
      </c>
      <c r="R1171" s="344" t="n">
        <v>-1.23505516379645</v>
      </c>
      <c r="S1171" s="344" t="n">
        <v>-1.31214759225543</v>
      </c>
      <c r="T1171" s="344" t="n">
        <v>-1.38142709957655</v>
      </c>
      <c r="U1171" s="344" t="n">
        <v>-1.43172870605827</v>
      </c>
      <c r="V1171" s="344" t="n">
        <v>-1.49238340630928</v>
      </c>
      <c r="W1171" s="344" t="n">
        <v>-1.54850853659017</v>
      </c>
      <c r="X1171" s="344" t="n">
        <v>-1.62335241869003</v>
      </c>
      <c r="Y1171" s="344" t="n">
        <v>-1.67434309742863</v>
      </c>
      <c r="Z1171" s="344" t="n">
        <v>-1.73397853090761</v>
      </c>
      <c r="AA1171" s="344" t="n">
        <v>-1.78343762412274</v>
      </c>
      <c r="AB1171" s="344" t="n">
        <v>-1.80652019220937</v>
      </c>
    </row>
    <row r="1172" customFormat="false" ht="15" hidden="false" customHeight="false" outlineLevel="0" collapsed="false">
      <c r="A1172" s="62" t="s">
        <v>364</v>
      </c>
      <c r="B1172" s="62" t="s">
        <v>411</v>
      </c>
      <c r="C1172" s="62" t="s">
        <v>412</v>
      </c>
      <c r="D1172" s="62" t="s">
        <v>383</v>
      </c>
      <c r="E1172" s="344" t="n">
        <v>-0.407109779172245</v>
      </c>
      <c r="F1172" s="344" t="n">
        <v>-0.411786611148693</v>
      </c>
      <c r="G1172" s="344" t="n">
        <v>-0.413531092237994</v>
      </c>
      <c r="H1172" s="344" t="n">
        <v>-0.416828644320663</v>
      </c>
      <c r="I1172" s="344" t="n">
        <v>-0.444419208499113</v>
      </c>
      <c r="J1172" s="344" t="n">
        <v>-0.488310577979291</v>
      </c>
      <c r="K1172" s="344" t="n">
        <v>-0.548695437420695</v>
      </c>
      <c r="L1172" s="344" t="n">
        <v>-0.634529826036127</v>
      </c>
      <c r="M1172" s="344" t="n">
        <v>-0.739547136185019</v>
      </c>
      <c r="N1172" s="344" t="n">
        <v>-0.798915883403573</v>
      </c>
      <c r="O1172" s="344" t="n">
        <v>-0.837572013663716</v>
      </c>
      <c r="P1172" s="344" t="n">
        <v>-0.898638175114084</v>
      </c>
      <c r="Q1172" s="344" t="n">
        <v>-0.960743356524081</v>
      </c>
      <c r="R1172" s="344" t="n">
        <v>-1.01001617157954</v>
      </c>
      <c r="S1172" s="344" t="n">
        <v>-1.07306161419003</v>
      </c>
      <c r="T1172" s="344" t="n">
        <v>-1.12971772543472</v>
      </c>
      <c r="U1172" s="344" t="n">
        <v>-1.17085389286452</v>
      </c>
      <c r="V1172" s="344" t="n">
        <v>-1.22045672027793</v>
      </c>
      <c r="W1172" s="344" t="n">
        <v>-1.2663553091648</v>
      </c>
      <c r="X1172" s="344" t="n">
        <v>-1.32756191230331</v>
      </c>
      <c r="Y1172" s="344" t="n">
        <v>-1.36926159636236</v>
      </c>
      <c r="Z1172" s="344" t="n">
        <v>-1.41803087726458</v>
      </c>
      <c r="AA1172" s="344" t="n">
        <v>-1.45847804549096</v>
      </c>
      <c r="AB1172" s="344" t="n">
        <v>-1.47735474649386</v>
      </c>
    </row>
    <row r="1173" customFormat="false" ht="15" hidden="false" customHeight="false" outlineLevel="0" collapsed="false">
      <c r="A1173" s="62" t="s">
        <v>364</v>
      </c>
      <c r="B1173" s="62" t="s">
        <v>413</v>
      </c>
      <c r="C1173" s="62" t="s">
        <v>415</v>
      </c>
      <c r="D1173" s="62" t="s">
        <v>414</v>
      </c>
      <c r="E1173" s="344" t="n">
        <v>0</v>
      </c>
      <c r="F1173" s="344" t="n">
        <v>0</v>
      </c>
      <c r="G1173" s="344" t="n">
        <v>0</v>
      </c>
      <c r="H1173" s="344" t="n">
        <v>0</v>
      </c>
      <c r="I1173" s="344" t="n">
        <v>0</v>
      </c>
      <c r="J1173" s="344" t="n">
        <v>0</v>
      </c>
      <c r="K1173" s="344" t="n">
        <v>0</v>
      </c>
      <c r="L1173" s="344" t="n">
        <v>0</v>
      </c>
      <c r="M1173" s="344" t="n">
        <v>0</v>
      </c>
      <c r="N1173" s="344" t="n">
        <v>0</v>
      </c>
      <c r="O1173" s="344" t="n">
        <v>0</v>
      </c>
      <c r="P1173" s="344" t="n">
        <v>0</v>
      </c>
      <c r="Q1173" s="344" t="n">
        <v>0</v>
      </c>
      <c r="R1173" s="344" t="n">
        <v>0</v>
      </c>
      <c r="S1173" s="344" t="n">
        <v>0</v>
      </c>
      <c r="T1173" s="344" t="n">
        <v>0</v>
      </c>
      <c r="U1173" s="344" t="n">
        <v>0</v>
      </c>
      <c r="V1173" s="344" t="n">
        <v>0</v>
      </c>
      <c r="W1173" s="344" t="n">
        <v>0</v>
      </c>
      <c r="X1173" s="344" t="n">
        <v>0</v>
      </c>
      <c r="Y1173" s="344" t="n">
        <v>0</v>
      </c>
      <c r="Z1173" s="344" t="n">
        <v>0</v>
      </c>
      <c r="AA1173" s="344" t="n">
        <v>0</v>
      </c>
      <c r="AB1173" s="344" t="n">
        <v>0</v>
      </c>
    </row>
    <row r="1174" customFormat="false" ht="15" hidden="false" customHeight="false" outlineLevel="0" collapsed="false">
      <c r="A1174" s="62" t="s">
        <v>364</v>
      </c>
      <c r="B1174" s="62" t="s">
        <v>416</v>
      </c>
      <c r="C1174" s="62" t="s">
        <v>418</v>
      </c>
      <c r="D1174" s="62" t="s">
        <v>417</v>
      </c>
      <c r="E1174" s="344" t="n">
        <v>-0.481889102742275</v>
      </c>
      <c r="F1174" s="344" t="n">
        <v>-0.487424991291524</v>
      </c>
      <c r="G1174" s="344" t="n">
        <v>-0.489489904663498</v>
      </c>
      <c r="H1174" s="344" t="n">
        <v>-0.49339316244717</v>
      </c>
      <c r="I1174" s="344" t="n">
        <v>-0.52605165628915</v>
      </c>
      <c r="J1174" s="344" t="n">
        <v>-0.578005143380365</v>
      </c>
      <c r="K1174" s="344" t="n">
        <v>-0.649481701360873</v>
      </c>
      <c r="L1174" s="344" t="n">
        <v>-0.751082445510088</v>
      </c>
      <c r="M1174" s="344" t="n">
        <v>-0.875389696156221</v>
      </c>
      <c r="N1174" s="344" t="n">
        <v>-0.94566349892817</v>
      </c>
      <c r="O1174" s="344" t="n">
        <v>-0.991420120064671</v>
      </c>
      <c r="P1174" s="344" t="n">
        <v>-1.06370312394894</v>
      </c>
      <c r="Q1174" s="344" t="n">
        <v>-1.13721599855038</v>
      </c>
      <c r="R1174" s="344" t="n">
        <v>-1.19553941363744</v>
      </c>
      <c r="S1174" s="344" t="n">
        <v>-1.27016525984857</v>
      </c>
      <c r="T1174" s="344" t="n">
        <v>-1.33722816034702</v>
      </c>
      <c r="U1174" s="344" t="n">
        <v>-1.38592036040497</v>
      </c>
      <c r="V1174" s="344" t="n">
        <v>-1.44463440565421</v>
      </c>
      <c r="W1174" s="344" t="n">
        <v>-1.49896380511202</v>
      </c>
      <c r="X1174" s="344" t="n">
        <v>-1.57141304749644</v>
      </c>
      <c r="Y1174" s="344" t="n">
        <v>-1.62077227285504</v>
      </c>
      <c r="Z1174" s="344" t="n">
        <v>-1.67849966290482</v>
      </c>
      <c r="AA1174" s="344" t="n">
        <v>-1.72637630601742</v>
      </c>
      <c r="AB1174" s="344" t="n">
        <v>-1.74872034434418</v>
      </c>
    </row>
    <row r="1175" customFormat="false" ht="15" hidden="false" customHeight="false" outlineLevel="0" collapsed="false">
      <c r="A1175" s="62" t="s">
        <v>364</v>
      </c>
      <c r="B1175" s="62" t="s">
        <v>436</v>
      </c>
      <c r="C1175" s="62" t="s">
        <v>437</v>
      </c>
      <c r="D1175" s="62" t="s">
        <v>417</v>
      </c>
      <c r="E1175" s="344" t="n">
        <v>-0.473012685602213</v>
      </c>
      <c r="F1175" s="344" t="n">
        <v>-0.478446602856148</v>
      </c>
      <c r="G1175" s="344" t="n">
        <v>-0.480473480438678</v>
      </c>
      <c r="H1175" s="344" t="n">
        <v>-0.484304840053049</v>
      </c>
      <c r="I1175" s="344" t="n">
        <v>-0.516361763092</v>
      </c>
      <c r="J1175" s="344" t="n">
        <v>-0.567358264809031</v>
      </c>
      <c r="K1175" s="344" t="n">
        <v>-0.63751822164467</v>
      </c>
      <c r="L1175" s="344" t="n">
        <v>-0.737247475897812</v>
      </c>
      <c r="M1175" s="344" t="n">
        <v>-0.859264981862047</v>
      </c>
      <c r="N1175" s="344" t="n">
        <v>-0.928244338289655</v>
      </c>
      <c r="O1175" s="344" t="n">
        <v>-0.973158120578347</v>
      </c>
      <c r="P1175" s="344" t="n">
        <v>-1.04410966855095</v>
      </c>
      <c r="Q1175" s="344" t="n">
        <v>-1.11626843297141</v>
      </c>
      <c r="R1175" s="344" t="n">
        <v>-1.17351752834798</v>
      </c>
      <c r="S1175" s="344" t="n">
        <v>-1.24676876339519</v>
      </c>
      <c r="T1175" s="344" t="n">
        <v>-1.31259636250156</v>
      </c>
      <c r="U1175" s="344" t="n">
        <v>-1.36039165022694</v>
      </c>
      <c r="V1175" s="344" t="n">
        <v>-1.41802418034199</v>
      </c>
      <c r="W1175" s="344" t="n">
        <v>-1.47135283002188</v>
      </c>
      <c r="X1175" s="344" t="n">
        <v>-1.5424675543746</v>
      </c>
      <c r="Y1175" s="344" t="n">
        <v>-1.59091758076709</v>
      </c>
      <c r="Z1175" s="344" t="n">
        <v>-1.64758162991214</v>
      </c>
      <c r="AA1175" s="344" t="n">
        <v>-1.69457638328473</v>
      </c>
      <c r="AB1175" s="344" t="n">
        <v>-1.71650884350429</v>
      </c>
    </row>
    <row r="1176" customFormat="false" ht="15" hidden="false" customHeight="false" outlineLevel="0" collapsed="false">
      <c r="A1176" s="62" t="s">
        <v>364</v>
      </c>
      <c r="B1176" s="62" t="s">
        <v>448</v>
      </c>
      <c r="C1176" s="62" t="s">
        <v>449</v>
      </c>
      <c r="D1176" s="62" t="s">
        <v>417</v>
      </c>
      <c r="E1176" s="344" t="n">
        <v>0</v>
      </c>
      <c r="F1176" s="344" t="n">
        <v>0</v>
      </c>
      <c r="G1176" s="344" t="n">
        <v>0</v>
      </c>
      <c r="H1176" s="344" t="n">
        <v>0</v>
      </c>
      <c r="I1176" s="344" t="n">
        <v>0</v>
      </c>
      <c r="J1176" s="344" t="n">
        <v>0</v>
      </c>
      <c r="K1176" s="344" t="n">
        <v>0</v>
      </c>
      <c r="L1176" s="344" t="n">
        <v>0</v>
      </c>
      <c r="M1176" s="344" t="n">
        <v>0</v>
      </c>
      <c r="N1176" s="344" t="n">
        <v>0</v>
      </c>
      <c r="O1176" s="344" t="n">
        <v>0</v>
      </c>
      <c r="P1176" s="344" t="n">
        <v>0</v>
      </c>
      <c r="Q1176" s="344" t="n">
        <v>0</v>
      </c>
      <c r="R1176" s="344" t="n">
        <v>0</v>
      </c>
      <c r="S1176" s="344" t="n">
        <v>0</v>
      </c>
      <c r="T1176" s="344" t="n">
        <v>0</v>
      </c>
      <c r="U1176" s="344" t="n">
        <v>0</v>
      </c>
      <c r="V1176" s="344" t="n">
        <v>0</v>
      </c>
      <c r="W1176" s="344" t="n">
        <v>0</v>
      </c>
      <c r="X1176" s="344" t="n">
        <v>0</v>
      </c>
      <c r="Y1176" s="344" t="n">
        <v>0</v>
      </c>
      <c r="Z1176" s="344" t="n">
        <v>0</v>
      </c>
      <c r="AA1176" s="344" t="n">
        <v>0</v>
      </c>
      <c r="AB1176" s="344" t="n">
        <v>0</v>
      </c>
    </row>
    <row r="1177" customFormat="false" ht="15" hidden="false" customHeight="false" outlineLevel="0" collapsed="false">
      <c r="A1177" s="62" t="s">
        <v>364</v>
      </c>
      <c r="B1177" s="62" t="s">
        <v>469</v>
      </c>
      <c r="C1177" s="62" t="s">
        <v>470</v>
      </c>
      <c r="D1177" s="62" t="s">
        <v>417</v>
      </c>
      <c r="E1177" s="344" t="n">
        <v>-0.352827479173545</v>
      </c>
      <c r="F1177" s="344" t="n">
        <v>-0.356880722109942</v>
      </c>
      <c r="G1177" s="344" t="n">
        <v>-0.358392601452304</v>
      </c>
      <c r="H1177" s="344" t="n">
        <v>-0.361250471855558</v>
      </c>
      <c r="I1177" s="344" t="n">
        <v>-0.385162226635439</v>
      </c>
      <c r="J1177" s="344" t="n">
        <v>-0.423201306125627</v>
      </c>
      <c r="K1177" s="344" t="n">
        <v>-0.475534703226229</v>
      </c>
      <c r="L1177" s="344" t="n">
        <v>-0.549924296674861</v>
      </c>
      <c r="M1177" s="344" t="n">
        <v>-0.640939041849387</v>
      </c>
      <c r="N1177" s="344" t="n">
        <v>-0.692391810843058</v>
      </c>
      <c r="O1177" s="344" t="n">
        <v>-0.725893695818707</v>
      </c>
      <c r="P1177" s="344" t="n">
        <v>-0.778817552993414</v>
      </c>
      <c r="Q1177" s="344" t="n">
        <v>-0.832641891590875</v>
      </c>
      <c r="R1177" s="344" t="n">
        <v>-0.875344877412417</v>
      </c>
      <c r="S1177" s="344" t="n">
        <v>-0.929984106749684</v>
      </c>
      <c r="T1177" s="344" t="n">
        <v>-0.979085931203242</v>
      </c>
      <c r="U1177" s="344" t="n">
        <v>-1.01473717565782</v>
      </c>
      <c r="V1177" s="344" t="n">
        <v>-1.05772617138211</v>
      </c>
      <c r="W1177" s="344" t="n">
        <v>-1.09750483611354</v>
      </c>
      <c r="X1177" s="344" t="n">
        <v>-1.15055040907433</v>
      </c>
      <c r="Y1177" s="344" t="n">
        <v>-1.18669003322879</v>
      </c>
      <c r="Z1177" s="344" t="n">
        <v>-1.22895662401622</v>
      </c>
      <c r="AA1177" s="344" t="n">
        <v>-1.26401073751367</v>
      </c>
      <c r="AB1177" s="344" t="n">
        <v>-1.28037049886233</v>
      </c>
    </row>
    <row r="1178" customFormat="false" ht="15" hidden="false" customHeight="false" outlineLevel="0" collapsed="false">
      <c r="A1178" s="62" t="s">
        <v>364</v>
      </c>
      <c r="B1178" s="62" t="s">
        <v>479</v>
      </c>
      <c r="C1178" s="62" t="s">
        <v>480</v>
      </c>
      <c r="D1178" s="62" t="s">
        <v>383</v>
      </c>
      <c r="E1178" s="344" t="n">
        <v>-0.425970574076803</v>
      </c>
      <c r="F1178" s="344" t="n">
        <v>-0.430864076772609</v>
      </c>
      <c r="G1178" s="344" t="n">
        <v>-0.432689377094764</v>
      </c>
      <c r="H1178" s="344" t="n">
        <v>-0.436139699896045</v>
      </c>
      <c r="I1178" s="344" t="n">
        <v>-0.465008494170881</v>
      </c>
      <c r="J1178" s="344" t="n">
        <v>-0.510933285986255</v>
      </c>
      <c r="K1178" s="344" t="n">
        <v>-0.574115686797411</v>
      </c>
      <c r="L1178" s="344" t="n">
        <v>-0.663926655888816</v>
      </c>
      <c r="M1178" s="344" t="n">
        <v>-0.773809262941589</v>
      </c>
      <c r="N1178" s="344" t="n">
        <v>-0.835928476551067</v>
      </c>
      <c r="O1178" s="344" t="n">
        <v>-0.876375488244034</v>
      </c>
      <c r="P1178" s="344" t="n">
        <v>-0.940270754780175</v>
      </c>
      <c r="Q1178" s="344" t="n">
        <v>-1.00525317753639</v>
      </c>
      <c r="R1178" s="344" t="n">
        <v>-1.05680872935396</v>
      </c>
      <c r="S1178" s="344" t="n">
        <v>-1.12277497422363</v>
      </c>
      <c r="T1178" s="344" t="n">
        <v>-1.18205587944024</v>
      </c>
      <c r="U1178" s="344" t="n">
        <v>-1.22509782476275</v>
      </c>
      <c r="V1178" s="344" t="n">
        <v>-1.27699867792349</v>
      </c>
      <c r="W1178" s="344" t="n">
        <v>-1.32502368065669</v>
      </c>
      <c r="X1178" s="344" t="n">
        <v>-1.38906589533699</v>
      </c>
      <c r="Y1178" s="344" t="n">
        <v>-1.43269746418206</v>
      </c>
      <c r="Z1178" s="344" t="n">
        <v>-1.48372615385262</v>
      </c>
      <c r="AA1178" s="344" t="n">
        <v>-1.52604717965604</v>
      </c>
      <c r="AB1178" s="344" t="n">
        <v>-1.54579841034186</v>
      </c>
    </row>
    <row r="1179" customFormat="false" ht="15" hidden="false" customHeight="false" outlineLevel="0" collapsed="false">
      <c r="A1179" s="62" t="s">
        <v>364</v>
      </c>
      <c r="B1179" s="62" t="s">
        <v>500</v>
      </c>
      <c r="C1179" s="62" t="s">
        <v>501</v>
      </c>
      <c r="D1179" s="62" t="s">
        <v>383</v>
      </c>
      <c r="E1179" s="344" t="n">
        <v>-0.390464784111866</v>
      </c>
      <c r="F1179" s="344" t="n">
        <v>-0.394950400231734</v>
      </c>
      <c r="G1179" s="344" t="n">
        <v>-0.396623556875886</v>
      </c>
      <c r="H1179" s="344" t="n">
        <v>-0.399786286016598</v>
      </c>
      <c r="I1179" s="344" t="n">
        <v>-0.426248788851503</v>
      </c>
      <c r="J1179" s="344" t="n">
        <v>-0.468345626081249</v>
      </c>
      <c r="K1179" s="344" t="n">
        <v>-0.526261604305485</v>
      </c>
      <c r="L1179" s="344" t="n">
        <v>-0.608586588215829</v>
      </c>
      <c r="M1179" s="344" t="n">
        <v>-0.709310185223669</v>
      </c>
      <c r="N1179" s="344" t="n">
        <v>-0.76625159575136</v>
      </c>
      <c r="O1179" s="344" t="n">
        <v>-0.803327240525398</v>
      </c>
      <c r="P1179" s="344" t="n">
        <v>-0.861896665204263</v>
      </c>
      <c r="Q1179" s="344" t="n">
        <v>-0.921462628716092</v>
      </c>
      <c r="R1179" s="344" t="n">
        <v>-0.968720886998007</v>
      </c>
      <c r="S1179" s="344" t="n">
        <v>-1.02918866841115</v>
      </c>
      <c r="T1179" s="344" t="n">
        <v>-1.08352835116394</v>
      </c>
      <c r="U1179" s="344" t="n">
        <v>-1.1229826348889</v>
      </c>
      <c r="V1179" s="344" t="n">
        <v>-1.1705574127208</v>
      </c>
      <c r="W1179" s="344" t="n">
        <v>-1.21457940265479</v>
      </c>
      <c r="X1179" s="344" t="n">
        <v>-1.27328352695583</v>
      </c>
      <c r="Y1179" s="344" t="n">
        <v>-1.31327828750115</v>
      </c>
      <c r="Z1179" s="344" t="n">
        <v>-1.36005359900925</v>
      </c>
      <c r="AA1179" s="344" t="n">
        <v>-1.39884705379082</v>
      </c>
      <c r="AB1179" s="344" t="n">
        <v>-1.41695196641863</v>
      </c>
    </row>
    <row r="1180" customFormat="false" ht="15" hidden="false" customHeight="false" outlineLevel="0" collapsed="false">
      <c r="A1180" s="62" t="s">
        <v>364</v>
      </c>
      <c r="B1180" s="62" t="s">
        <v>508</v>
      </c>
      <c r="C1180" s="62" t="s">
        <v>509</v>
      </c>
      <c r="D1180" s="62" t="s">
        <v>417</v>
      </c>
      <c r="E1180" s="344" t="n">
        <v>-0.150478168716984</v>
      </c>
      <c r="F1180" s="344" t="n">
        <v>-0.152206845224446</v>
      </c>
      <c r="G1180" s="344" t="n">
        <v>-0.152851649975177</v>
      </c>
      <c r="H1180" s="344" t="n">
        <v>-0.154070509418096</v>
      </c>
      <c r="I1180" s="344" t="n">
        <v>-0.164268686381281</v>
      </c>
      <c r="J1180" s="344" t="n">
        <v>-0.180492057176467</v>
      </c>
      <c r="K1180" s="344" t="n">
        <v>-0.202811842973434</v>
      </c>
      <c r="L1180" s="344" t="n">
        <v>-0.234538424531004</v>
      </c>
      <c r="M1180" s="344" t="n">
        <v>-0.273355503666071</v>
      </c>
      <c r="N1180" s="344" t="n">
        <v>-0.295299708442075</v>
      </c>
      <c r="O1180" s="344" t="n">
        <v>-0.309588001155305</v>
      </c>
      <c r="P1180" s="344" t="n">
        <v>-0.332159613569802</v>
      </c>
      <c r="Q1180" s="344" t="n">
        <v>-0.355115274289655</v>
      </c>
      <c r="R1180" s="344" t="n">
        <v>-0.373327764768641</v>
      </c>
      <c r="S1180" s="344" t="n">
        <v>-0.396630970034961</v>
      </c>
      <c r="T1180" s="344" t="n">
        <v>-0.417572515295952</v>
      </c>
      <c r="U1180" s="344" t="n">
        <v>-0.432777493067446</v>
      </c>
      <c r="V1180" s="344" t="n">
        <v>-0.451111964539811</v>
      </c>
      <c r="W1180" s="344" t="n">
        <v>-0.468077254876077</v>
      </c>
      <c r="X1180" s="344" t="n">
        <v>-0.490700778124268</v>
      </c>
      <c r="Y1180" s="344" t="n">
        <v>-0.506114046029651</v>
      </c>
      <c r="Z1180" s="344" t="n">
        <v>-0.524140417429353</v>
      </c>
      <c r="AA1180" s="344" t="n">
        <v>-0.539090723503724</v>
      </c>
      <c r="AB1180" s="344" t="n">
        <v>-0.546068034154699</v>
      </c>
    </row>
    <row r="1181" customFormat="false" ht="15" hidden="false" customHeight="false" outlineLevel="0" collapsed="false">
      <c r="A1181" s="62" t="s">
        <v>364</v>
      </c>
      <c r="B1181" s="62" t="s">
        <v>510</v>
      </c>
      <c r="C1181" s="62" t="s">
        <v>511</v>
      </c>
      <c r="D1181" s="62" t="s">
        <v>401</v>
      </c>
      <c r="E1181" s="344" t="n">
        <v>-0.112416657740457</v>
      </c>
      <c r="F1181" s="344" t="n">
        <v>-0.113708087832544</v>
      </c>
      <c r="G1181" s="344" t="n">
        <v>-0.114189797542268</v>
      </c>
      <c r="H1181" s="344" t="n">
        <v>-0.115100362217507</v>
      </c>
      <c r="I1181" s="344" t="n">
        <v>-0.122719041917173</v>
      </c>
      <c r="J1181" s="344" t="n">
        <v>-0.134838920419343</v>
      </c>
      <c r="K1181" s="344" t="n">
        <v>-0.151513204417954</v>
      </c>
      <c r="L1181" s="344" t="n">
        <v>-0.175214956576701</v>
      </c>
      <c r="M1181" s="344" t="n">
        <v>-0.204213756447918</v>
      </c>
      <c r="N1181" s="344" t="n">
        <v>-0.220607457798246</v>
      </c>
      <c r="O1181" s="344" t="n">
        <v>-0.231281711248656</v>
      </c>
      <c r="P1181" s="344" t="n">
        <v>-0.248144125571514</v>
      </c>
      <c r="Q1181" s="344" t="n">
        <v>-0.265293448136725</v>
      </c>
      <c r="R1181" s="344" t="n">
        <v>-0.278899324166677</v>
      </c>
      <c r="S1181" s="344" t="n">
        <v>-0.296308284370111</v>
      </c>
      <c r="T1181" s="344" t="n">
        <v>-0.311952935991229</v>
      </c>
      <c r="U1181" s="344" t="n">
        <v>-0.323312010843503</v>
      </c>
      <c r="V1181" s="344" t="n">
        <v>-0.337009014348626</v>
      </c>
      <c r="W1181" s="344" t="n">
        <v>-0.349683153417838</v>
      </c>
      <c r="X1181" s="344" t="n">
        <v>-0.366584348398876</v>
      </c>
      <c r="Y1181" s="344" t="n">
        <v>-0.378099029083489</v>
      </c>
      <c r="Z1181" s="344" t="n">
        <v>-0.391565862453544</v>
      </c>
      <c r="AA1181" s="344" t="n">
        <v>-0.402734681528147</v>
      </c>
      <c r="AB1181" s="344" t="n">
        <v>-0.407947171486573</v>
      </c>
    </row>
    <row r="1182" customFormat="false" ht="15" hidden="false" customHeight="false" outlineLevel="0" collapsed="false">
      <c r="A1182" s="62" t="s">
        <v>364</v>
      </c>
      <c r="B1182" s="62" t="s">
        <v>514</v>
      </c>
      <c r="C1182" s="62" t="s">
        <v>515</v>
      </c>
      <c r="D1182" s="62" t="s">
        <v>383</v>
      </c>
      <c r="E1182" s="344" t="n">
        <v>-0.6431001935002</v>
      </c>
      <c r="F1182" s="344" t="n">
        <v>-0.650488057174555</v>
      </c>
      <c r="G1182" s="344" t="n">
        <v>-0.653243766281735</v>
      </c>
      <c r="H1182" s="344" t="n">
        <v>-0.65845281919801</v>
      </c>
      <c r="I1182" s="344" t="n">
        <v>-0.702036879492552</v>
      </c>
      <c r="J1182" s="344" t="n">
        <v>-0.771370876487375</v>
      </c>
      <c r="K1182" s="344" t="n">
        <v>-0.866759188873797</v>
      </c>
      <c r="L1182" s="344" t="n">
        <v>-1.00234942706407</v>
      </c>
      <c r="M1182" s="344" t="n">
        <v>-1.16824240220936</v>
      </c>
      <c r="N1182" s="344" t="n">
        <v>-1.26202558988357</v>
      </c>
      <c r="O1182" s="344" t="n">
        <v>-1.32308962254034</v>
      </c>
      <c r="P1182" s="344" t="n">
        <v>-1.41955416909311</v>
      </c>
      <c r="Q1182" s="344" t="n">
        <v>-1.51766002708389</v>
      </c>
      <c r="R1182" s="344" t="n">
        <v>-1.59549494660093</v>
      </c>
      <c r="S1182" s="344" t="n">
        <v>-1.6950861095166</v>
      </c>
      <c r="T1182" s="344" t="n">
        <v>-1.78458422026824</v>
      </c>
      <c r="U1182" s="344" t="n">
        <v>-1.84956589987257</v>
      </c>
      <c r="V1182" s="344" t="n">
        <v>-1.92792213089355</v>
      </c>
      <c r="W1182" s="344" t="n">
        <v>-2.00042687753596</v>
      </c>
      <c r="X1182" s="344" t="n">
        <v>-2.09711327598577</v>
      </c>
      <c r="Y1182" s="344" t="n">
        <v>-2.16298512741071</v>
      </c>
      <c r="Z1182" s="344" t="n">
        <v>-2.2400246277854</v>
      </c>
      <c r="AA1182" s="344" t="n">
        <v>-2.30391791417566</v>
      </c>
      <c r="AB1182" s="344" t="n">
        <v>-2.33373692292631</v>
      </c>
    </row>
    <row r="1183" customFormat="false" ht="15" hidden="false" customHeight="false" outlineLevel="0" collapsed="false">
      <c r="A1183" s="62" t="s">
        <v>364</v>
      </c>
      <c r="B1183" s="62" t="s">
        <v>540</v>
      </c>
      <c r="C1183" s="62" t="s">
        <v>541</v>
      </c>
      <c r="D1183" s="62" t="s">
        <v>414</v>
      </c>
      <c r="E1183" s="344" t="n">
        <v>-0.222371685571307</v>
      </c>
      <c r="F1183" s="344" t="n">
        <v>-0.224926266824184</v>
      </c>
      <c r="G1183" s="344" t="n">
        <v>-0.225879138064624</v>
      </c>
      <c r="H1183" s="344" t="n">
        <v>-0.227680328437337</v>
      </c>
      <c r="I1183" s="344" t="n">
        <v>-0.242750858736805</v>
      </c>
      <c r="J1183" s="344" t="n">
        <v>-0.266725222195195</v>
      </c>
      <c r="K1183" s="344" t="n">
        <v>-0.299708667113354</v>
      </c>
      <c r="L1183" s="344" t="n">
        <v>-0.346593165233751</v>
      </c>
      <c r="M1183" s="344" t="n">
        <v>-0.403955767329568</v>
      </c>
      <c r="N1183" s="344" t="n">
        <v>-0.436384190975125</v>
      </c>
      <c r="O1183" s="344" t="n">
        <v>-0.457498959726419</v>
      </c>
      <c r="P1183" s="344" t="n">
        <v>-0.490854545732479</v>
      </c>
      <c r="Q1183" s="344" t="n">
        <v>-0.524777665685364</v>
      </c>
      <c r="R1183" s="344" t="n">
        <v>-0.551691484751574</v>
      </c>
      <c r="S1183" s="344" t="n">
        <v>-0.586128194597717</v>
      </c>
      <c r="T1183" s="344" t="n">
        <v>-0.617074921008993</v>
      </c>
      <c r="U1183" s="344" t="n">
        <v>-0.639544336771758</v>
      </c>
      <c r="V1183" s="344" t="n">
        <v>-0.666638415335651</v>
      </c>
      <c r="W1183" s="344" t="n">
        <v>-0.69170916307566</v>
      </c>
      <c r="X1183" s="344" t="n">
        <v>-0.725141461203396</v>
      </c>
      <c r="Y1183" s="344" t="n">
        <v>-0.747918681271301</v>
      </c>
      <c r="Z1183" s="344" t="n">
        <v>-0.774557459687228</v>
      </c>
      <c r="AA1183" s="344" t="n">
        <v>-0.796650529997098</v>
      </c>
      <c r="AB1183" s="344" t="n">
        <v>-0.806961370057427</v>
      </c>
    </row>
    <row r="1184" customFormat="false" ht="15" hidden="false" customHeight="false" outlineLevel="0" collapsed="false">
      <c r="A1184" s="62" t="s">
        <v>364</v>
      </c>
      <c r="B1184" s="62" t="s">
        <v>546</v>
      </c>
      <c r="C1184" s="62" t="s">
        <v>547</v>
      </c>
      <c r="D1184" s="62" t="s">
        <v>401</v>
      </c>
      <c r="E1184" s="344" t="n">
        <v>-0.0402288674733973</v>
      </c>
      <c r="F1184" s="344" t="n">
        <v>-0.040691012239751</v>
      </c>
      <c r="G1184" s="344" t="n">
        <v>-0.0408633944868541</v>
      </c>
      <c r="H1184" s="344" t="n">
        <v>-0.0411892446444946</v>
      </c>
      <c r="I1184" s="344" t="n">
        <v>-0.0439156275678131</v>
      </c>
      <c r="J1184" s="344" t="n">
        <v>-0.0482527871654874</v>
      </c>
      <c r="K1184" s="344" t="n">
        <v>-0.054219763721067</v>
      </c>
      <c r="L1184" s="344" t="n">
        <v>-0.0627015551712531</v>
      </c>
      <c r="M1184" s="344" t="n">
        <v>-0.0730789218387459</v>
      </c>
      <c r="N1184" s="344" t="n">
        <v>-0.0789454904796981</v>
      </c>
      <c r="O1184" s="344" t="n">
        <v>-0.0827653258676654</v>
      </c>
      <c r="P1184" s="344" t="n">
        <v>-0.0887996258078212</v>
      </c>
      <c r="Q1184" s="344" t="n">
        <v>-0.0949365973083191</v>
      </c>
      <c r="R1184" s="344" t="n">
        <v>-0.0998055286096937</v>
      </c>
      <c r="S1184" s="344" t="n">
        <v>-0.106035412747421</v>
      </c>
      <c r="T1184" s="344" t="n">
        <v>-0.111633930168091</v>
      </c>
      <c r="U1184" s="344" t="n">
        <v>-0.115698832345734</v>
      </c>
      <c r="V1184" s="344" t="n">
        <v>-0.120600374073316</v>
      </c>
      <c r="W1184" s="344" t="n">
        <v>-0.125135878607991</v>
      </c>
      <c r="X1184" s="344" t="n">
        <v>-0.131184056402103</v>
      </c>
      <c r="Y1184" s="344" t="n">
        <v>-0.135304642910993</v>
      </c>
      <c r="Z1184" s="344" t="n">
        <v>-0.140123817095846</v>
      </c>
      <c r="AA1184" s="344" t="n">
        <v>-0.144120635284694</v>
      </c>
      <c r="AB1184" s="344" t="n">
        <v>-0.145985951083604</v>
      </c>
    </row>
    <row r="1185" customFormat="false" ht="15" hidden="false" customHeight="false" outlineLevel="0" collapsed="false">
      <c r="A1185" s="62" t="s">
        <v>364</v>
      </c>
      <c r="B1185" s="62" t="s">
        <v>548</v>
      </c>
      <c r="C1185" s="62" t="s">
        <v>549</v>
      </c>
      <c r="D1185" s="62" t="s">
        <v>417</v>
      </c>
      <c r="E1185" s="344" t="n">
        <v>0</v>
      </c>
      <c r="F1185" s="344" t="n">
        <v>0</v>
      </c>
      <c r="G1185" s="344" t="n">
        <v>0</v>
      </c>
      <c r="H1185" s="344" t="n">
        <v>0</v>
      </c>
      <c r="I1185" s="344" t="n">
        <v>0</v>
      </c>
      <c r="J1185" s="344" t="n">
        <v>0</v>
      </c>
      <c r="K1185" s="344" t="n">
        <v>0</v>
      </c>
      <c r="L1185" s="344" t="n">
        <v>0</v>
      </c>
      <c r="M1185" s="344" t="n">
        <v>0</v>
      </c>
      <c r="N1185" s="344" t="n">
        <v>0</v>
      </c>
      <c r="O1185" s="344" t="n">
        <v>0</v>
      </c>
      <c r="P1185" s="344" t="n">
        <v>0</v>
      </c>
      <c r="Q1185" s="344" t="n">
        <v>0</v>
      </c>
      <c r="R1185" s="344" t="n">
        <v>0</v>
      </c>
      <c r="S1185" s="344" t="n">
        <v>0</v>
      </c>
      <c r="T1185" s="344" t="n">
        <v>0</v>
      </c>
      <c r="U1185" s="344" t="n">
        <v>0</v>
      </c>
      <c r="V1185" s="344" t="n">
        <v>0</v>
      </c>
      <c r="W1185" s="344" t="n">
        <v>0</v>
      </c>
      <c r="X1185" s="344" t="n">
        <v>0</v>
      </c>
      <c r="Y1185" s="344" t="n">
        <v>0</v>
      </c>
      <c r="Z1185" s="344" t="n">
        <v>0</v>
      </c>
      <c r="AA1185" s="344" t="n">
        <v>0</v>
      </c>
      <c r="AB1185" s="344" t="n">
        <v>0</v>
      </c>
    </row>
    <row r="1186" customFormat="false" ht="15" hidden="false" customHeight="false" outlineLevel="0" collapsed="false">
      <c r="A1186" s="62" t="s">
        <v>364</v>
      </c>
      <c r="B1186" s="62" t="s">
        <v>555</v>
      </c>
      <c r="C1186" s="62" t="s">
        <v>556</v>
      </c>
      <c r="D1186" s="62" t="s">
        <v>383</v>
      </c>
      <c r="E1186" s="344" t="n">
        <v>-0.316910368641277</v>
      </c>
      <c r="F1186" s="344" t="n">
        <v>-0.320550999796694</v>
      </c>
      <c r="G1186" s="344" t="n">
        <v>-0.321908972936573</v>
      </c>
      <c r="H1186" s="344" t="n">
        <v>-0.324475918020175</v>
      </c>
      <c r="I1186" s="344" t="n">
        <v>-0.345953505423238</v>
      </c>
      <c r="J1186" s="344" t="n">
        <v>-0.380120284984307</v>
      </c>
      <c r="K1186" s="344" t="n">
        <v>-0.427126250070276</v>
      </c>
      <c r="L1186" s="344" t="n">
        <v>-0.493943136153247</v>
      </c>
      <c r="M1186" s="344" t="n">
        <v>-0.575692767765312</v>
      </c>
      <c r="N1186" s="344" t="n">
        <v>-0.621907750871485</v>
      </c>
      <c r="O1186" s="344" t="n">
        <v>-0.651999212972679</v>
      </c>
      <c r="P1186" s="344" t="n">
        <v>-0.699535530513595</v>
      </c>
      <c r="Q1186" s="344" t="n">
        <v>-0.74788066232348</v>
      </c>
      <c r="R1186" s="344" t="n">
        <v>-0.786236572159323</v>
      </c>
      <c r="S1186" s="344" t="n">
        <v>-0.835313640510429</v>
      </c>
      <c r="T1186" s="344" t="n">
        <v>-0.879417000387572</v>
      </c>
      <c r="U1186" s="344" t="n">
        <v>-0.911439021600559</v>
      </c>
      <c r="V1186" s="344" t="n">
        <v>-0.950051826120249</v>
      </c>
      <c r="W1186" s="344" t="n">
        <v>-0.985781104728659</v>
      </c>
      <c r="X1186" s="344" t="n">
        <v>-1.03342674763938</v>
      </c>
      <c r="Y1186" s="344" t="n">
        <v>-1.06588743250489</v>
      </c>
      <c r="Z1186" s="344" t="n">
        <v>-1.1038513714221</v>
      </c>
      <c r="AA1186" s="344" t="n">
        <v>-1.13533704837926</v>
      </c>
      <c r="AB1186" s="344" t="n">
        <v>-1.15003141972481</v>
      </c>
    </row>
    <row r="1187" customFormat="false" ht="15" hidden="false" customHeight="false" outlineLevel="0" collapsed="false">
      <c r="A1187" s="62" t="s">
        <v>364</v>
      </c>
      <c r="B1187" s="62" t="s">
        <v>568</v>
      </c>
      <c r="C1187" s="62" t="s">
        <v>569</v>
      </c>
      <c r="D1187" s="62" t="s">
        <v>414</v>
      </c>
      <c r="E1187" s="344" t="n">
        <v>0</v>
      </c>
      <c r="F1187" s="344" t="n">
        <v>0</v>
      </c>
      <c r="G1187" s="344" t="n">
        <v>0</v>
      </c>
      <c r="H1187" s="344" t="n">
        <v>0</v>
      </c>
      <c r="I1187" s="344" t="n">
        <v>0</v>
      </c>
      <c r="J1187" s="344" t="n">
        <v>0</v>
      </c>
      <c r="K1187" s="344" t="n">
        <v>0</v>
      </c>
      <c r="L1187" s="344" t="n">
        <v>0</v>
      </c>
      <c r="M1187" s="344" t="n">
        <v>0</v>
      </c>
      <c r="N1187" s="344" t="n">
        <v>0</v>
      </c>
      <c r="O1187" s="344" t="n">
        <v>0</v>
      </c>
      <c r="P1187" s="344" t="n">
        <v>0</v>
      </c>
      <c r="Q1187" s="344" t="n">
        <v>0</v>
      </c>
      <c r="R1187" s="344" t="n">
        <v>0</v>
      </c>
      <c r="S1187" s="344" t="n">
        <v>0</v>
      </c>
      <c r="T1187" s="344" t="n">
        <v>0</v>
      </c>
      <c r="U1187" s="344" t="n">
        <v>0</v>
      </c>
      <c r="V1187" s="344" t="n">
        <v>0</v>
      </c>
      <c r="W1187" s="344" t="n">
        <v>0</v>
      </c>
      <c r="X1187" s="344" t="n">
        <v>0</v>
      </c>
      <c r="Y1187" s="344" t="n">
        <v>0</v>
      </c>
      <c r="Z1187" s="344" t="n">
        <v>0</v>
      </c>
      <c r="AA1187" s="344" t="n">
        <v>0</v>
      </c>
      <c r="AB1187" s="344" t="n">
        <v>0</v>
      </c>
    </row>
    <row r="1188" customFormat="false" ht="15" hidden="false" customHeight="false" outlineLevel="0" collapsed="false">
      <c r="A1188" s="62" t="s">
        <v>364</v>
      </c>
      <c r="B1188" s="62" t="s">
        <v>572</v>
      </c>
      <c r="C1188" s="62" t="s">
        <v>573</v>
      </c>
      <c r="D1188" s="62" t="s">
        <v>524</v>
      </c>
      <c r="E1188" s="344" t="n">
        <v>-0.597117552135746</v>
      </c>
      <c r="F1188" s="344" t="n">
        <v>-0.603977172327638</v>
      </c>
      <c r="G1188" s="344" t="n">
        <v>-0.606535844044905</v>
      </c>
      <c r="H1188" s="344" t="n">
        <v>-0.611372441759768</v>
      </c>
      <c r="I1188" s="344" t="n">
        <v>-0.651840175494334</v>
      </c>
      <c r="J1188" s="344" t="n">
        <v>-0.71621668631453</v>
      </c>
      <c r="K1188" s="344" t="n">
        <v>-0.804784589372582</v>
      </c>
      <c r="L1188" s="344" t="n">
        <v>-0.93067991943153</v>
      </c>
      <c r="M1188" s="344" t="n">
        <v>-1.08471129469224</v>
      </c>
      <c r="N1188" s="344" t="n">
        <v>-1.17178884189484</v>
      </c>
      <c r="O1188" s="344" t="n">
        <v>-1.22848670339772</v>
      </c>
      <c r="P1188" s="344" t="n">
        <v>-1.31805388824332</v>
      </c>
      <c r="Q1188" s="344" t="n">
        <v>-1.40914502826428</v>
      </c>
      <c r="R1188" s="344" t="n">
        <v>-1.48141463272472</v>
      </c>
      <c r="S1188" s="344" t="n">
        <v>-1.57388487611074</v>
      </c>
      <c r="T1188" s="344" t="n">
        <v>-1.65698373590416</v>
      </c>
      <c r="U1188" s="344" t="n">
        <v>-1.71731912664292</v>
      </c>
      <c r="V1188" s="344" t="n">
        <v>-1.79007276804237</v>
      </c>
      <c r="W1188" s="344" t="n">
        <v>-1.85739331509073</v>
      </c>
      <c r="X1188" s="344" t="n">
        <v>-1.94716648908552</v>
      </c>
      <c r="Y1188" s="344" t="n">
        <v>-2.00832840300663</v>
      </c>
      <c r="Z1188" s="344" t="n">
        <v>-2.07985946200246</v>
      </c>
      <c r="AA1188" s="344" t="n">
        <v>-2.13918428129634</v>
      </c>
      <c r="AB1188" s="344" t="n">
        <v>-2.16687118559564</v>
      </c>
    </row>
    <row r="1189" customFormat="false" ht="15" hidden="false" customHeight="false" outlineLevel="0" collapsed="false">
      <c r="A1189" s="62" t="s">
        <v>364</v>
      </c>
      <c r="B1189" s="62" t="s">
        <v>583</v>
      </c>
      <c r="C1189" s="62" t="s">
        <v>584</v>
      </c>
      <c r="D1189" s="62" t="s">
        <v>383</v>
      </c>
      <c r="E1189" s="344" t="n">
        <v>-0.366917632766797</v>
      </c>
      <c r="F1189" s="344" t="n">
        <v>-0.371132741824446</v>
      </c>
      <c r="G1189" s="344" t="n">
        <v>-0.372704998017835</v>
      </c>
      <c r="H1189" s="344" t="n">
        <v>-0.375676997380164</v>
      </c>
      <c r="I1189" s="344" t="n">
        <v>-0.400543667288317</v>
      </c>
      <c r="J1189" s="344" t="n">
        <v>-0.440101836147106</v>
      </c>
      <c r="K1189" s="344" t="n">
        <v>-0.494525165712524</v>
      </c>
      <c r="L1189" s="344" t="n">
        <v>-0.57188550509026</v>
      </c>
      <c r="M1189" s="344" t="n">
        <v>-0.666534921072637</v>
      </c>
      <c r="N1189" s="344" t="n">
        <v>-0.720042454677095</v>
      </c>
      <c r="O1189" s="344" t="n">
        <v>-0.754882236309989</v>
      </c>
      <c r="P1189" s="344" t="n">
        <v>-0.809919605952845</v>
      </c>
      <c r="Q1189" s="344" t="n">
        <v>-0.865893417713989</v>
      </c>
      <c r="R1189" s="344" t="n">
        <v>-0.910301745847659</v>
      </c>
      <c r="S1189" s="344" t="n">
        <v>-0.967122990983079</v>
      </c>
      <c r="T1189" s="344" t="n">
        <v>-1.01818569515576</v>
      </c>
      <c r="U1189" s="344" t="n">
        <v>-1.05526067086656</v>
      </c>
      <c r="V1189" s="344" t="n">
        <v>-1.09996643069889</v>
      </c>
      <c r="W1189" s="344" t="n">
        <v>-1.14133365507741</v>
      </c>
      <c r="X1189" s="344" t="n">
        <v>-1.1964976012222</v>
      </c>
      <c r="Y1189" s="344" t="n">
        <v>-1.23408046005989</v>
      </c>
      <c r="Z1189" s="344" t="n">
        <v>-1.27803496573834</v>
      </c>
      <c r="AA1189" s="344" t="n">
        <v>-1.31448896408719</v>
      </c>
      <c r="AB1189" s="344" t="n">
        <v>-1.33150205195876</v>
      </c>
    </row>
    <row r="1190" customFormat="false" ht="15" hidden="false" customHeight="false" outlineLevel="0" collapsed="false">
      <c r="A1190" s="62" t="s">
        <v>364</v>
      </c>
      <c r="B1190" s="62" t="s">
        <v>592</v>
      </c>
      <c r="C1190" s="62" t="s">
        <v>1556</v>
      </c>
      <c r="D1190" s="62" t="s">
        <v>524</v>
      </c>
      <c r="E1190" s="344" t="n">
        <v>-0.266784521526644</v>
      </c>
      <c r="F1190" s="344" t="n">
        <v>-0.269849312511606</v>
      </c>
      <c r="G1190" s="344" t="n">
        <v>-0.270992494465299</v>
      </c>
      <c r="H1190" s="344" t="n">
        <v>-0.273153424758776</v>
      </c>
      <c r="I1190" s="344" t="n">
        <v>-0.291233893073647</v>
      </c>
      <c r="J1190" s="344" t="n">
        <v>-0.31999649865322</v>
      </c>
      <c r="K1190" s="344" t="n">
        <v>-0.359567510350074</v>
      </c>
      <c r="L1190" s="344" t="n">
        <v>-0.415815941286467</v>
      </c>
      <c r="M1190" s="344" t="n">
        <v>-0.484635199072543</v>
      </c>
      <c r="N1190" s="344" t="n">
        <v>-0.523540338744064</v>
      </c>
      <c r="O1190" s="344" t="n">
        <v>-0.548872221550939</v>
      </c>
      <c r="P1190" s="344" t="n">
        <v>-0.588889699630512</v>
      </c>
      <c r="Q1190" s="344" t="n">
        <v>-0.629588061483867</v>
      </c>
      <c r="R1190" s="344" t="n">
        <v>-0.661877200829943</v>
      </c>
      <c r="S1190" s="344" t="n">
        <v>-0.703191728512061</v>
      </c>
      <c r="T1190" s="344" t="n">
        <v>-0.740319241294262</v>
      </c>
      <c r="U1190" s="344" t="n">
        <v>-0.767276325861264</v>
      </c>
      <c r="V1190" s="344" t="n">
        <v>-0.799781726750333</v>
      </c>
      <c r="W1190" s="344" t="n">
        <v>-0.829859690241728</v>
      </c>
      <c r="X1190" s="344" t="n">
        <v>-0.869969201651102</v>
      </c>
      <c r="Y1190" s="344" t="n">
        <v>-0.897295566255082</v>
      </c>
      <c r="Z1190" s="344" t="n">
        <v>-0.929254732888589</v>
      </c>
      <c r="AA1190" s="344" t="n">
        <v>-0.955760306997678</v>
      </c>
      <c r="AB1190" s="344" t="n">
        <v>-0.968130463409297</v>
      </c>
    </row>
    <row r="1191" customFormat="false" ht="15" hidden="false" customHeight="false" outlineLevel="0" collapsed="false">
      <c r="A1191" s="62" t="s">
        <v>364</v>
      </c>
      <c r="B1191" s="62" t="s">
        <v>603</v>
      </c>
      <c r="C1191" s="62" t="s">
        <v>604</v>
      </c>
      <c r="D1191" s="62" t="s">
        <v>417</v>
      </c>
      <c r="E1191" s="344" t="n">
        <v>0</v>
      </c>
      <c r="F1191" s="344" t="n">
        <v>0</v>
      </c>
      <c r="G1191" s="344" t="n">
        <v>0</v>
      </c>
      <c r="H1191" s="344" t="n">
        <v>0</v>
      </c>
      <c r="I1191" s="344" t="n">
        <v>0</v>
      </c>
      <c r="J1191" s="344" t="n">
        <v>0</v>
      </c>
      <c r="K1191" s="344" t="n">
        <v>0</v>
      </c>
      <c r="L1191" s="344" t="n">
        <v>0</v>
      </c>
      <c r="M1191" s="344" t="n">
        <v>0</v>
      </c>
      <c r="N1191" s="344" t="n">
        <v>0</v>
      </c>
      <c r="O1191" s="344" t="n">
        <v>0</v>
      </c>
      <c r="P1191" s="344" t="n">
        <v>0</v>
      </c>
      <c r="Q1191" s="344" t="n">
        <v>0</v>
      </c>
      <c r="R1191" s="344" t="n">
        <v>0</v>
      </c>
      <c r="S1191" s="344" t="n">
        <v>0</v>
      </c>
      <c r="T1191" s="344" t="n">
        <v>0</v>
      </c>
      <c r="U1191" s="344" t="n">
        <v>0</v>
      </c>
      <c r="V1191" s="344" t="n">
        <v>0</v>
      </c>
      <c r="W1191" s="344" t="n">
        <v>0</v>
      </c>
      <c r="X1191" s="344" t="n">
        <v>0</v>
      </c>
      <c r="Y1191" s="344" t="n">
        <v>0</v>
      </c>
      <c r="Z1191" s="344" t="n">
        <v>0</v>
      </c>
      <c r="AA1191" s="344" t="n">
        <v>0</v>
      </c>
      <c r="AB1191" s="344" t="n">
        <v>0</v>
      </c>
    </row>
    <row r="1192" customFormat="false" ht="15" hidden="false" customHeight="false" outlineLevel="0" collapsed="false">
      <c r="A1192" s="62" t="s">
        <v>364</v>
      </c>
      <c r="B1192" s="62" t="s">
        <v>613</v>
      </c>
      <c r="C1192" s="62" t="s">
        <v>614</v>
      </c>
      <c r="D1192" s="62" t="s">
        <v>401</v>
      </c>
      <c r="E1192" s="344" t="n">
        <v>-0.112335840588954</v>
      </c>
      <c r="F1192" s="344" t="n">
        <v>-0.113626342262571</v>
      </c>
      <c r="G1192" s="344" t="n">
        <v>-0.114107705667687</v>
      </c>
      <c r="H1192" s="344" t="n">
        <v>-0.115017615731369</v>
      </c>
      <c r="I1192" s="344" t="n">
        <v>-0.12263081830688</v>
      </c>
      <c r="J1192" s="344" t="n">
        <v>-0.134741983740393</v>
      </c>
      <c r="K1192" s="344" t="n">
        <v>-0.151404280475167</v>
      </c>
      <c r="L1192" s="344" t="n">
        <v>-0.175088993272188</v>
      </c>
      <c r="M1192" s="344" t="n">
        <v>-0.204066945695619</v>
      </c>
      <c r="N1192" s="344" t="n">
        <v>-0.220448861495012</v>
      </c>
      <c r="O1192" s="344" t="n">
        <v>-0.231115441147112</v>
      </c>
      <c r="P1192" s="344" t="n">
        <v>-0.247965732957875</v>
      </c>
      <c r="Q1192" s="344" t="n">
        <v>-0.265102726750573</v>
      </c>
      <c r="R1192" s="344" t="n">
        <v>-0.278698821417456</v>
      </c>
      <c r="S1192" s="344" t="n">
        <v>-0.296095266192993</v>
      </c>
      <c r="T1192" s="344" t="n">
        <v>-0.311728670760466</v>
      </c>
      <c r="U1192" s="344" t="n">
        <v>-0.323079579491351</v>
      </c>
      <c r="V1192" s="344" t="n">
        <v>-0.3367667361212</v>
      </c>
      <c r="W1192" s="344" t="n">
        <v>-0.34943176365981</v>
      </c>
      <c r="X1192" s="344" t="n">
        <v>-0.366320808249056</v>
      </c>
      <c r="Y1192" s="344" t="n">
        <v>-0.377827210946117</v>
      </c>
      <c r="Z1192" s="344" t="n">
        <v>-0.391284362911881</v>
      </c>
      <c r="AA1192" s="344" t="n">
        <v>-0.402445152641355</v>
      </c>
      <c r="AB1192" s="344" t="n">
        <v>-0.407653895302901</v>
      </c>
    </row>
    <row r="1193" customFormat="false" ht="15" hidden="false" customHeight="false" outlineLevel="0" collapsed="false">
      <c r="A1193" s="62" t="s">
        <v>364</v>
      </c>
      <c r="B1193" s="62" t="s">
        <v>623</v>
      </c>
      <c r="C1193" s="62" t="s">
        <v>624</v>
      </c>
      <c r="D1193" s="62" t="s">
        <v>383</v>
      </c>
      <c r="E1193" s="344" t="n">
        <v>-0.81497779556746</v>
      </c>
      <c r="F1193" s="344" t="n">
        <v>-0.824340170065451</v>
      </c>
      <c r="G1193" s="344" t="n">
        <v>-0.827832381319768</v>
      </c>
      <c r="H1193" s="344" t="n">
        <v>-0.834433627137459</v>
      </c>
      <c r="I1193" s="344" t="n">
        <v>-0.889666142598854</v>
      </c>
      <c r="J1193" s="344" t="n">
        <v>-0.977530628723757</v>
      </c>
      <c r="K1193" s="344" t="n">
        <v>-1.0984128137041</v>
      </c>
      <c r="L1193" s="344" t="n">
        <v>-1.27024145648423</v>
      </c>
      <c r="M1193" s="344" t="n">
        <v>-1.48047167029926</v>
      </c>
      <c r="N1193" s="344" t="n">
        <v>-1.59931973833672</v>
      </c>
      <c r="O1193" s="344" t="n">
        <v>-1.67670399544947</v>
      </c>
      <c r="P1193" s="344" t="n">
        <v>-1.7989500533648</v>
      </c>
      <c r="Q1193" s="344" t="n">
        <v>-1.92327608636196</v>
      </c>
      <c r="R1193" s="344" t="n">
        <v>-2.02191348651715</v>
      </c>
      <c r="S1193" s="344" t="n">
        <v>-2.14812179314082</v>
      </c>
      <c r="T1193" s="344" t="n">
        <v>-2.26153953697766</v>
      </c>
      <c r="U1193" s="344" t="n">
        <v>-2.34388848747007</v>
      </c>
      <c r="V1193" s="344" t="n">
        <v>-2.44318652698533</v>
      </c>
      <c r="W1193" s="344" t="n">
        <v>-2.53506919034639</v>
      </c>
      <c r="X1193" s="344" t="n">
        <v>-2.657596393209</v>
      </c>
      <c r="Y1193" s="344" t="n">
        <v>-2.74107342650308</v>
      </c>
      <c r="Z1193" s="344" t="n">
        <v>-2.83870282052528</v>
      </c>
      <c r="AA1193" s="344" t="n">
        <v>-2.91967248935788</v>
      </c>
      <c r="AB1193" s="344" t="n">
        <v>-2.95746104899948</v>
      </c>
    </row>
    <row r="1194" customFormat="false" ht="15" hidden="false" customHeight="false" outlineLevel="0" collapsed="false">
      <c r="A1194" s="62" t="s">
        <v>364</v>
      </c>
      <c r="B1194" s="62" t="s">
        <v>627</v>
      </c>
      <c r="C1194" s="62" t="s">
        <v>628</v>
      </c>
      <c r="D1194" s="62" t="s">
        <v>401</v>
      </c>
      <c r="E1194" s="344" t="n">
        <v>-0.025794140854658</v>
      </c>
      <c r="F1194" s="344" t="n">
        <v>-0.0260904610830724</v>
      </c>
      <c r="G1194" s="344" t="n">
        <v>-0.026200989970458</v>
      </c>
      <c r="H1194" s="344" t="n">
        <v>-0.0264099201589415</v>
      </c>
      <c r="I1194" s="344" t="n">
        <v>-0.0281580356184263</v>
      </c>
      <c r="J1194" s="344" t="n">
        <v>-0.0309389566981838</v>
      </c>
      <c r="K1194" s="344" t="n">
        <v>-0.0347648917398014</v>
      </c>
      <c r="L1194" s="344" t="n">
        <v>-0.0402032880235301</v>
      </c>
      <c r="M1194" s="344" t="n">
        <v>-0.0468570984420995</v>
      </c>
      <c r="N1194" s="344" t="n">
        <v>-0.0506186534487948</v>
      </c>
      <c r="O1194" s="344" t="n">
        <v>-0.0530678740763452</v>
      </c>
      <c r="P1194" s="344" t="n">
        <v>-0.0569369758530373</v>
      </c>
      <c r="Q1194" s="344" t="n">
        <v>-0.0608719090800178</v>
      </c>
      <c r="R1194" s="344" t="n">
        <v>-0.0639937941264303</v>
      </c>
      <c r="S1194" s="344" t="n">
        <v>-0.067988301529926</v>
      </c>
      <c r="T1194" s="344" t="n">
        <v>-0.0715779861518337</v>
      </c>
      <c r="U1194" s="344" t="n">
        <v>-0.0741843398951963</v>
      </c>
      <c r="V1194" s="344" t="n">
        <v>-0.0773271342532492</v>
      </c>
      <c r="W1194" s="344" t="n">
        <v>-0.080235231104141</v>
      </c>
      <c r="X1194" s="344" t="n">
        <v>-0.0841132311507126</v>
      </c>
      <c r="Y1194" s="344" t="n">
        <v>-0.0867552888443423</v>
      </c>
      <c r="Z1194" s="344" t="n">
        <v>-0.0898452703808455</v>
      </c>
      <c r="AA1194" s="344" t="n">
        <v>-0.0924079697012224</v>
      </c>
      <c r="AB1194" s="344" t="n">
        <v>-0.0936039819550428</v>
      </c>
    </row>
    <row r="1195" customFormat="false" ht="15" hidden="false" customHeight="false" outlineLevel="0" collapsed="false">
      <c r="A1195" s="62" t="s">
        <v>364</v>
      </c>
      <c r="B1195" s="62" t="s">
        <v>633</v>
      </c>
      <c r="C1195" s="62" t="s">
        <v>634</v>
      </c>
      <c r="D1195" s="62" t="s">
        <v>417</v>
      </c>
      <c r="E1195" s="344" t="n">
        <v>-0.12954989385906</v>
      </c>
      <c r="F1195" s="344" t="n">
        <v>-0.131038148666836</v>
      </c>
      <c r="G1195" s="344" t="n">
        <v>-0.131593274953454</v>
      </c>
      <c r="H1195" s="344" t="n">
        <v>-0.132642617278694</v>
      </c>
      <c r="I1195" s="344" t="n">
        <v>-0.141422447299229</v>
      </c>
      <c r="J1195" s="344" t="n">
        <v>-0.155389496356727</v>
      </c>
      <c r="K1195" s="344" t="n">
        <v>-0.174605080288987</v>
      </c>
      <c r="L1195" s="344" t="n">
        <v>-0.201919177133322</v>
      </c>
      <c r="M1195" s="344" t="n">
        <v>-0.235337635935307</v>
      </c>
      <c r="N1195" s="344" t="n">
        <v>-0.254229874083816</v>
      </c>
      <c r="O1195" s="344" t="n">
        <v>-0.26653097277613</v>
      </c>
      <c r="P1195" s="344" t="n">
        <v>-0.285963359662931</v>
      </c>
      <c r="Q1195" s="344" t="n">
        <v>-0.305726382000841</v>
      </c>
      <c r="R1195" s="344" t="n">
        <v>-0.32140590700157</v>
      </c>
      <c r="S1195" s="344" t="n">
        <v>-0.34146813791897</v>
      </c>
      <c r="T1195" s="344" t="n">
        <v>-0.359497164912969</v>
      </c>
      <c r="U1195" s="344" t="n">
        <v>-0.372587457499738</v>
      </c>
      <c r="V1195" s="344" t="n">
        <v>-0.388371998562794</v>
      </c>
      <c r="W1195" s="344" t="n">
        <v>-0.40297778211991</v>
      </c>
      <c r="X1195" s="344" t="n">
        <v>-0.422454860160602</v>
      </c>
      <c r="Y1195" s="344" t="n">
        <v>-0.435724474206206</v>
      </c>
      <c r="Z1195" s="344" t="n">
        <v>-0.451243765286147</v>
      </c>
      <c r="AA1195" s="344" t="n">
        <v>-0.464114805528124</v>
      </c>
      <c r="AB1195" s="344" t="n">
        <v>-0.470121722424857</v>
      </c>
    </row>
    <row r="1196" customFormat="false" ht="15" hidden="false" customHeight="false" outlineLevel="0" collapsed="false">
      <c r="A1196" s="62" t="s">
        <v>364</v>
      </c>
      <c r="B1196" s="62" t="s">
        <v>635</v>
      </c>
      <c r="C1196" s="62" t="s">
        <v>636</v>
      </c>
      <c r="D1196" s="62" t="s">
        <v>524</v>
      </c>
      <c r="E1196" s="344" t="n">
        <v>-0.551333742533844</v>
      </c>
      <c r="F1196" s="344" t="n">
        <v>-0.557667403400502</v>
      </c>
      <c r="G1196" s="344" t="n">
        <v>-0.560029889729618</v>
      </c>
      <c r="H1196" s="344" t="n">
        <v>-0.564495642762214</v>
      </c>
      <c r="I1196" s="344" t="n">
        <v>-0.601860525124053</v>
      </c>
      <c r="J1196" s="344" t="n">
        <v>-0.66130098624401</v>
      </c>
      <c r="K1196" s="344" t="n">
        <v>-0.743077971842099</v>
      </c>
      <c r="L1196" s="344" t="n">
        <v>-0.859320315147314</v>
      </c>
      <c r="M1196" s="344" t="n">
        <v>-1.00154138080914</v>
      </c>
      <c r="N1196" s="344" t="n">
        <v>-1.08194228314094</v>
      </c>
      <c r="O1196" s="344" t="n">
        <v>-1.13429285308189</v>
      </c>
      <c r="P1196" s="344" t="n">
        <v>-1.21699250083553</v>
      </c>
      <c r="Q1196" s="344" t="n">
        <v>-1.30109925495757</v>
      </c>
      <c r="R1196" s="344" t="n">
        <v>-1.36782760912519</v>
      </c>
      <c r="S1196" s="344" t="n">
        <v>-1.45320772427451</v>
      </c>
      <c r="T1196" s="344" t="n">
        <v>-1.52993500386348</v>
      </c>
      <c r="U1196" s="344" t="n">
        <v>-1.5856441965748</v>
      </c>
      <c r="V1196" s="344" t="n">
        <v>-1.65281947429399</v>
      </c>
      <c r="W1196" s="344" t="n">
        <v>-1.71497823854543</v>
      </c>
      <c r="X1196" s="344" t="n">
        <v>-1.79786808129189</v>
      </c>
      <c r="Y1196" s="344" t="n">
        <v>-1.85434042376792</v>
      </c>
      <c r="Z1196" s="344" t="n">
        <v>-1.9203868602234</v>
      </c>
      <c r="AA1196" s="344" t="n">
        <v>-1.97516296675292</v>
      </c>
      <c r="AB1196" s="344" t="n">
        <v>-2.00072698595134</v>
      </c>
    </row>
    <row r="1197" customFormat="false" ht="15" hidden="false" customHeight="false" outlineLevel="0" collapsed="false">
      <c r="A1197" s="62" t="s">
        <v>364</v>
      </c>
      <c r="B1197" s="62" t="s">
        <v>657</v>
      </c>
      <c r="C1197" s="62" t="s">
        <v>1557</v>
      </c>
      <c r="D1197" s="62" t="s">
        <v>417</v>
      </c>
      <c r="E1197" s="344" t="n">
        <v>-0.792476464989109</v>
      </c>
      <c r="F1197" s="344" t="n">
        <v>-0.801580346697819</v>
      </c>
      <c r="G1197" s="344" t="n">
        <v>-0.804976138883654</v>
      </c>
      <c r="H1197" s="344" t="n">
        <v>-0.811395125975793</v>
      </c>
      <c r="I1197" s="344" t="n">
        <v>-0.865102685670503</v>
      </c>
      <c r="J1197" s="344" t="n">
        <v>-0.950541255581313</v>
      </c>
      <c r="K1197" s="344" t="n">
        <v>-1.06808591404244</v>
      </c>
      <c r="L1197" s="344" t="n">
        <v>-1.23517041150346</v>
      </c>
      <c r="M1197" s="344" t="n">
        <v>-1.4395962223466</v>
      </c>
      <c r="N1197" s="344" t="n">
        <v>-1.55516292531859</v>
      </c>
      <c r="O1197" s="344" t="n">
        <v>-1.63041062268662</v>
      </c>
      <c r="P1197" s="344" t="n">
        <v>-1.74928149789634</v>
      </c>
      <c r="Q1197" s="344" t="n">
        <v>-1.87017492060255</v>
      </c>
      <c r="R1197" s="344" t="n">
        <v>-1.96608896711504</v>
      </c>
      <c r="S1197" s="344" t="n">
        <v>-2.08881269434953</v>
      </c>
      <c r="T1197" s="344" t="n">
        <v>-2.19909900299708</v>
      </c>
      <c r="U1197" s="344" t="n">
        <v>-2.27917431981765</v>
      </c>
      <c r="V1197" s="344" t="n">
        <v>-2.37573076560474</v>
      </c>
      <c r="W1197" s="344" t="n">
        <v>-2.46507657189565</v>
      </c>
      <c r="X1197" s="344" t="n">
        <v>-2.58422082971185</v>
      </c>
      <c r="Y1197" s="344" t="n">
        <v>-2.66539308325356</v>
      </c>
      <c r="Z1197" s="344" t="n">
        <v>-2.76032695442716</v>
      </c>
      <c r="AA1197" s="344" t="n">
        <v>-2.83906107120529</v>
      </c>
      <c r="AB1197" s="344" t="n">
        <v>-2.87580629828348</v>
      </c>
    </row>
    <row r="1198" customFormat="false" ht="15" hidden="false" customHeight="false" outlineLevel="0" collapsed="false">
      <c r="A1198" s="62" t="s">
        <v>364</v>
      </c>
      <c r="B1198" s="62" t="s">
        <v>670</v>
      </c>
      <c r="C1198" s="62" t="s">
        <v>671</v>
      </c>
      <c r="D1198" s="62" t="s">
        <v>417</v>
      </c>
      <c r="E1198" s="344" t="n">
        <v>-0.00556964869107105</v>
      </c>
      <c r="F1198" s="344" t="n">
        <v>-0.00563363219731093</v>
      </c>
      <c r="G1198" s="344" t="n">
        <v>-0.00565749835654538</v>
      </c>
      <c r="H1198" s="344" t="n">
        <v>-0.00570261200298815</v>
      </c>
      <c r="I1198" s="344" t="n">
        <v>-0.00608007714267324</v>
      </c>
      <c r="J1198" s="344" t="n">
        <v>-0.00668055279096554</v>
      </c>
      <c r="K1198" s="344" t="n">
        <v>-0.00750667505713206</v>
      </c>
      <c r="L1198" s="344" t="n">
        <v>-0.00868097106931054</v>
      </c>
      <c r="M1198" s="344" t="n">
        <v>-0.0101177076792732</v>
      </c>
      <c r="N1198" s="344" t="n">
        <v>-0.0109299285645309</v>
      </c>
      <c r="O1198" s="344" t="n">
        <v>-0.0114587811647879</v>
      </c>
      <c r="P1198" s="344" t="n">
        <v>-0.0122942242899378</v>
      </c>
      <c r="Q1198" s="344" t="n">
        <v>-0.013143882195607</v>
      </c>
      <c r="R1198" s="344" t="n">
        <v>-0.0138179811338271</v>
      </c>
      <c r="S1198" s="344" t="n">
        <v>-0.0146805027063313</v>
      </c>
      <c r="T1198" s="344" t="n">
        <v>-0.0154556121534116</v>
      </c>
      <c r="U1198" s="344" t="n">
        <v>-0.0160183940191455</v>
      </c>
      <c r="V1198" s="344" t="n">
        <v>-0.0166970078400619</v>
      </c>
      <c r="W1198" s="344" t="n">
        <v>-0.0173249441574738</v>
      </c>
      <c r="X1198" s="344" t="n">
        <v>-0.0181623086583915</v>
      </c>
      <c r="Y1198" s="344" t="n">
        <v>-0.0187327999671726</v>
      </c>
      <c r="Z1198" s="344" t="n">
        <v>-0.0194000100796238</v>
      </c>
      <c r="AA1198" s="344" t="n">
        <v>-0.0199533657814389</v>
      </c>
      <c r="AB1198" s="344" t="n">
        <v>-0.0202116169913369</v>
      </c>
    </row>
    <row r="1199" customFormat="false" ht="15" hidden="false" customHeight="false" outlineLevel="0" collapsed="false">
      <c r="A1199" s="62" t="s">
        <v>364</v>
      </c>
      <c r="B1199" s="62" t="s">
        <v>681</v>
      </c>
      <c r="C1199" s="62" t="s">
        <v>682</v>
      </c>
      <c r="D1199" s="62" t="s">
        <v>524</v>
      </c>
      <c r="E1199" s="344" t="n">
        <v>0</v>
      </c>
      <c r="F1199" s="344" t="n">
        <v>0</v>
      </c>
      <c r="G1199" s="344" t="n">
        <v>0</v>
      </c>
      <c r="H1199" s="344" t="n">
        <v>0</v>
      </c>
      <c r="I1199" s="344" t="n">
        <v>0</v>
      </c>
      <c r="J1199" s="344" t="n">
        <v>0</v>
      </c>
      <c r="K1199" s="344" t="n">
        <v>0</v>
      </c>
      <c r="L1199" s="344" t="n">
        <v>0</v>
      </c>
      <c r="M1199" s="344" t="n">
        <v>0</v>
      </c>
      <c r="N1199" s="344" t="n">
        <v>0</v>
      </c>
      <c r="O1199" s="344" t="n">
        <v>0</v>
      </c>
      <c r="P1199" s="344" t="n">
        <v>0</v>
      </c>
      <c r="Q1199" s="344" t="n">
        <v>0</v>
      </c>
      <c r="R1199" s="344" t="n">
        <v>0</v>
      </c>
      <c r="S1199" s="344" t="n">
        <v>0</v>
      </c>
      <c r="T1199" s="344" t="n">
        <v>0</v>
      </c>
      <c r="U1199" s="344" t="n">
        <v>0</v>
      </c>
      <c r="V1199" s="344" t="n">
        <v>0</v>
      </c>
      <c r="W1199" s="344" t="n">
        <v>0</v>
      </c>
      <c r="X1199" s="344" t="n">
        <v>0</v>
      </c>
      <c r="Y1199" s="344" t="n">
        <v>0</v>
      </c>
      <c r="Z1199" s="344" t="n">
        <v>0</v>
      </c>
      <c r="AA1199" s="344" t="n">
        <v>0</v>
      </c>
      <c r="AB1199" s="344" t="n">
        <v>0</v>
      </c>
    </row>
    <row r="1200" customFormat="false" ht="15" hidden="false" customHeight="false" outlineLevel="0" collapsed="false">
      <c r="A1200" s="62" t="s">
        <v>364</v>
      </c>
      <c r="B1200" s="62" t="s">
        <v>683</v>
      </c>
      <c r="C1200" s="62" t="s">
        <v>684</v>
      </c>
      <c r="D1200" s="62" t="s">
        <v>524</v>
      </c>
      <c r="E1200" s="344" t="n">
        <v>-0.198623231540772</v>
      </c>
      <c r="F1200" s="344" t="n">
        <v>-0.200904993188513</v>
      </c>
      <c r="G1200" s="344" t="n">
        <v>-0.201756101388427</v>
      </c>
      <c r="H1200" s="344" t="n">
        <v>-0.203364931449364</v>
      </c>
      <c r="I1200" s="344" t="n">
        <v>-0.216825986175928</v>
      </c>
      <c r="J1200" s="344" t="n">
        <v>-0.238239978393527</v>
      </c>
      <c r="K1200" s="344" t="n">
        <v>-0.267700916282991</v>
      </c>
      <c r="L1200" s="344" t="n">
        <v>-0.309578327527663</v>
      </c>
      <c r="M1200" s="344" t="n">
        <v>-0.360814820917489</v>
      </c>
      <c r="N1200" s="344" t="n">
        <v>-0.389780011704732</v>
      </c>
      <c r="O1200" s="344" t="n">
        <v>-0.408639803102379</v>
      </c>
      <c r="P1200" s="344" t="n">
        <v>-0.438433138820633</v>
      </c>
      <c r="Q1200" s="344" t="n">
        <v>-0.468733398009102</v>
      </c>
      <c r="R1200" s="344" t="n">
        <v>-0.492772923105566</v>
      </c>
      <c r="S1200" s="344" t="n">
        <v>-0.52353192273135</v>
      </c>
      <c r="T1200" s="344" t="n">
        <v>-0.551173655938632</v>
      </c>
      <c r="U1200" s="344" t="n">
        <v>-0.571243423176163</v>
      </c>
      <c r="V1200" s="344" t="n">
        <v>-0.595443956738492</v>
      </c>
      <c r="W1200" s="344" t="n">
        <v>-0.617837243547785</v>
      </c>
      <c r="X1200" s="344" t="n">
        <v>-0.647699098823582</v>
      </c>
      <c r="Y1200" s="344" t="n">
        <v>-0.668043798031934</v>
      </c>
      <c r="Z1200" s="344" t="n">
        <v>-0.69183765577815</v>
      </c>
      <c r="AA1200" s="344" t="n">
        <v>-0.711571269832161</v>
      </c>
      <c r="AB1200" s="344" t="n">
        <v>-0.720780951215026</v>
      </c>
    </row>
    <row r="1201" customFormat="false" ht="15" hidden="false" customHeight="false" outlineLevel="0" collapsed="false">
      <c r="A1201" s="62" t="s">
        <v>364</v>
      </c>
      <c r="B1201" s="62" t="s">
        <v>693</v>
      </c>
      <c r="C1201" s="62" t="s">
        <v>694</v>
      </c>
      <c r="D1201" s="62" t="s">
        <v>417</v>
      </c>
      <c r="E1201" s="344" t="n">
        <v>-0.0262723090010498</v>
      </c>
      <c r="F1201" s="344" t="n">
        <v>-0.0265741223720797</v>
      </c>
      <c r="G1201" s="344" t="n">
        <v>-0.026686700228396</v>
      </c>
      <c r="H1201" s="344" t="n">
        <v>-0.0268995035352561</v>
      </c>
      <c r="I1201" s="344" t="n">
        <v>-0.0286800253126582</v>
      </c>
      <c r="J1201" s="344" t="n">
        <v>-0.0315124987153042</v>
      </c>
      <c r="K1201" s="344" t="n">
        <v>-0.0354093584012965</v>
      </c>
      <c r="L1201" s="344" t="n">
        <v>-0.0409485709085616</v>
      </c>
      <c r="M1201" s="344" t="n">
        <v>-0.0477257287265353</v>
      </c>
      <c r="N1201" s="344" t="n">
        <v>-0.0515570149095949</v>
      </c>
      <c r="O1201" s="344" t="n">
        <v>-0.0540516388438179</v>
      </c>
      <c r="P1201" s="344" t="n">
        <v>-0.0579924654837333</v>
      </c>
      <c r="Q1201" s="344" t="n">
        <v>-0.0620003439480808</v>
      </c>
      <c r="R1201" s="344" t="n">
        <v>-0.0651801020593224</v>
      </c>
      <c r="S1201" s="344" t="n">
        <v>-0.0692486590778698</v>
      </c>
      <c r="T1201" s="344" t="n">
        <v>-0.072904888767181</v>
      </c>
      <c r="U1201" s="344" t="n">
        <v>-0.0755595587287626</v>
      </c>
      <c r="V1201" s="344" t="n">
        <v>-0.0787606137655157</v>
      </c>
      <c r="W1201" s="344" t="n">
        <v>-0.0817226205058104</v>
      </c>
      <c r="X1201" s="344" t="n">
        <v>-0.0856725103704777</v>
      </c>
      <c r="Y1201" s="344" t="n">
        <v>-0.0883635461571225</v>
      </c>
      <c r="Z1201" s="344" t="n">
        <v>-0.0915108093356862</v>
      </c>
      <c r="AA1201" s="344" t="n">
        <v>-0.0941210156147438</v>
      </c>
      <c r="AB1201" s="344" t="n">
        <v>-0.095339199375097</v>
      </c>
    </row>
    <row r="1202" customFormat="false" ht="15" hidden="false" customHeight="false" outlineLevel="0" collapsed="false">
      <c r="A1202" s="62" t="s">
        <v>364</v>
      </c>
      <c r="B1202" s="62" t="s">
        <v>695</v>
      </c>
      <c r="C1202" s="62" t="s">
        <v>696</v>
      </c>
      <c r="D1202" s="62" t="s">
        <v>417</v>
      </c>
      <c r="E1202" s="344" t="n">
        <v>-0.406399148475993</v>
      </c>
      <c r="F1202" s="344" t="n">
        <v>-0.411067816805843</v>
      </c>
      <c r="G1202" s="344" t="n">
        <v>-0.412809252815231</v>
      </c>
      <c r="H1202" s="344" t="n">
        <v>-0.41610104885407</v>
      </c>
      <c r="I1202" s="344" t="n">
        <v>-0.443643452308226</v>
      </c>
      <c r="J1202" s="344" t="n">
        <v>-0.487458207184558</v>
      </c>
      <c r="K1202" s="344" t="n">
        <v>-0.547737661801752</v>
      </c>
      <c r="L1202" s="344" t="n">
        <v>-0.633422222153495</v>
      </c>
      <c r="M1202" s="344" t="n">
        <v>-0.738256219279591</v>
      </c>
      <c r="N1202" s="344" t="n">
        <v>-0.797521335349178</v>
      </c>
      <c r="O1202" s="344" t="n">
        <v>-0.83610998938014</v>
      </c>
      <c r="P1202" s="344" t="n">
        <v>-0.897069556759206</v>
      </c>
      <c r="Q1202" s="344" t="n">
        <v>-0.959066330436045</v>
      </c>
      <c r="R1202" s="344" t="n">
        <v>-1.00825313730241</v>
      </c>
      <c r="S1202" s="344" t="n">
        <v>-1.07118853090629</v>
      </c>
      <c r="T1202" s="344" t="n">
        <v>-1.12774574604522</v>
      </c>
      <c r="U1202" s="344" t="n">
        <v>-1.16881010821561</v>
      </c>
      <c r="V1202" s="344" t="n">
        <v>-1.21832635138667</v>
      </c>
      <c r="W1202" s="344" t="n">
        <v>-1.26414482196677</v>
      </c>
      <c r="X1202" s="344" t="n">
        <v>-1.32524458588591</v>
      </c>
      <c r="Y1202" s="344" t="n">
        <v>-1.36687148103879</v>
      </c>
      <c r="Z1202" s="344" t="n">
        <v>-1.41555563269623</v>
      </c>
      <c r="AA1202" s="344" t="n">
        <v>-1.45593219834614</v>
      </c>
      <c r="AB1202" s="344" t="n">
        <v>-1.47477594911335</v>
      </c>
    </row>
    <row r="1203" customFormat="false" ht="15" hidden="false" customHeight="false" outlineLevel="0" collapsed="false">
      <c r="A1203" s="62" t="s">
        <v>364</v>
      </c>
      <c r="B1203" s="62" t="s">
        <v>700</v>
      </c>
      <c r="C1203" s="62" t="s">
        <v>701</v>
      </c>
      <c r="D1203" s="62" t="s">
        <v>524</v>
      </c>
      <c r="E1203" s="344" t="n">
        <v>-0.265844142156037</v>
      </c>
      <c r="F1203" s="344" t="n">
        <v>-0.26889813016712</v>
      </c>
      <c r="G1203" s="344" t="n">
        <v>-0.270037282558978</v>
      </c>
      <c r="H1203" s="344" t="n">
        <v>-0.272190595865316</v>
      </c>
      <c r="I1203" s="344" t="n">
        <v>-0.290207332973755</v>
      </c>
      <c r="J1203" s="344" t="n">
        <v>-0.318868554257204</v>
      </c>
      <c r="K1203" s="344" t="n">
        <v>-0.358300083487606</v>
      </c>
      <c r="L1203" s="344" t="n">
        <v>-0.414350246309421</v>
      </c>
      <c r="M1203" s="344" t="n">
        <v>-0.48292692551578</v>
      </c>
      <c r="N1203" s="344" t="n">
        <v>-0.521694929829716</v>
      </c>
      <c r="O1203" s="344" t="n">
        <v>-0.546937521174425</v>
      </c>
      <c r="P1203" s="344" t="n">
        <v>-0.586813943053907</v>
      </c>
      <c r="Q1203" s="344" t="n">
        <v>-0.627368848683919</v>
      </c>
      <c r="R1203" s="344" t="n">
        <v>-0.659544173179111</v>
      </c>
      <c r="S1203" s="344" t="n">
        <v>-0.700713072736643</v>
      </c>
      <c r="T1203" s="344" t="n">
        <v>-0.737709716055719</v>
      </c>
      <c r="U1203" s="344" t="n">
        <v>-0.764571780544069</v>
      </c>
      <c r="V1203" s="344" t="n">
        <v>-0.796962604289553</v>
      </c>
      <c r="W1203" s="344" t="n">
        <v>-0.826934547026012</v>
      </c>
      <c r="X1203" s="344" t="n">
        <v>-0.86690267783025</v>
      </c>
      <c r="Y1203" s="344" t="n">
        <v>-0.894132720693372</v>
      </c>
      <c r="Z1203" s="344" t="n">
        <v>-0.925979235585197</v>
      </c>
      <c r="AA1203" s="344" t="n">
        <v>-0.952391381128956</v>
      </c>
      <c r="AB1203" s="344" t="n">
        <v>-0.9647179344116</v>
      </c>
    </row>
    <row r="1204" customFormat="false" ht="15" hidden="false" customHeight="false" outlineLevel="0" collapsed="false">
      <c r="A1204" s="62" t="s">
        <v>364</v>
      </c>
      <c r="B1204" s="62" t="s">
        <v>708</v>
      </c>
      <c r="C1204" s="62" t="s">
        <v>709</v>
      </c>
      <c r="D1204" s="62" t="s">
        <v>417</v>
      </c>
      <c r="E1204" s="344" t="n">
        <v>0</v>
      </c>
      <c r="F1204" s="344" t="n">
        <v>0</v>
      </c>
      <c r="G1204" s="344" t="n">
        <v>0</v>
      </c>
      <c r="H1204" s="344" t="n">
        <v>0</v>
      </c>
      <c r="I1204" s="344" t="n">
        <v>0</v>
      </c>
      <c r="J1204" s="344" t="n">
        <v>0</v>
      </c>
      <c r="K1204" s="344" t="n">
        <v>0</v>
      </c>
      <c r="L1204" s="344" t="n">
        <v>0</v>
      </c>
      <c r="M1204" s="344" t="n">
        <v>0</v>
      </c>
      <c r="N1204" s="344" t="n">
        <v>0</v>
      </c>
      <c r="O1204" s="344" t="n">
        <v>0</v>
      </c>
      <c r="P1204" s="344" t="n">
        <v>0</v>
      </c>
      <c r="Q1204" s="344" t="n">
        <v>0</v>
      </c>
      <c r="R1204" s="344" t="n">
        <v>0</v>
      </c>
      <c r="S1204" s="344" t="n">
        <v>0</v>
      </c>
      <c r="T1204" s="344" t="n">
        <v>0</v>
      </c>
      <c r="U1204" s="344" t="n">
        <v>0</v>
      </c>
      <c r="V1204" s="344" t="n">
        <v>0</v>
      </c>
      <c r="W1204" s="344" t="n">
        <v>0</v>
      </c>
      <c r="X1204" s="344" t="n">
        <v>0</v>
      </c>
      <c r="Y1204" s="344" t="n">
        <v>0</v>
      </c>
      <c r="Z1204" s="344" t="n">
        <v>0</v>
      </c>
      <c r="AA1204" s="344" t="n">
        <v>0</v>
      </c>
      <c r="AB1204" s="344" t="n">
        <v>0</v>
      </c>
    </row>
    <row r="1205" customFormat="false" ht="15" hidden="false" customHeight="false" outlineLevel="0" collapsed="false">
      <c r="A1205" s="62" t="s">
        <v>364</v>
      </c>
      <c r="B1205" s="62" t="s">
        <v>730</v>
      </c>
      <c r="C1205" s="62" t="s">
        <v>731</v>
      </c>
      <c r="D1205" s="62" t="s">
        <v>417</v>
      </c>
      <c r="E1205" s="344" t="n">
        <v>-0.0621281852178119</v>
      </c>
      <c r="F1205" s="344" t="n">
        <v>-0.0628419069167997</v>
      </c>
      <c r="G1205" s="344" t="n">
        <v>-0.0631081285841972</v>
      </c>
      <c r="H1205" s="344" t="n">
        <v>-0.0636113612183382</v>
      </c>
      <c r="I1205" s="344" t="n">
        <v>-0.067821900412528</v>
      </c>
      <c r="J1205" s="344" t="n">
        <v>-0.0745200719427534</v>
      </c>
      <c r="K1205" s="344" t="n">
        <v>-0.0837352810181902</v>
      </c>
      <c r="L1205" s="344" t="n">
        <v>-0.0968342903438811</v>
      </c>
      <c r="M1205" s="344" t="n">
        <v>-0.112860765829861</v>
      </c>
      <c r="N1205" s="344" t="n">
        <v>-0.121920908111001</v>
      </c>
      <c r="O1205" s="344" t="n">
        <v>-0.127820140562476</v>
      </c>
      <c r="P1205" s="344" t="n">
        <v>-0.137139321734796</v>
      </c>
      <c r="Q1205" s="344" t="n">
        <v>-0.146617065603959</v>
      </c>
      <c r="R1205" s="344" t="n">
        <v>-0.154136488463791</v>
      </c>
      <c r="S1205" s="344" t="n">
        <v>-0.163757723658895</v>
      </c>
      <c r="T1205" s="344" t="n">
        <v>-0.172403896148999</v>
      </c>
      <c r="U1205" s="344" t="n">
        <v>-0.178681601966889</v>
      </c>
      <c r="V1205" s="344" t="n">
        <v>-0.186251387333218</v>
      </c>
      <c r="W1205" s="344" t="n">
        <v>-0.193255876484517</v>
      </c>
      <c r="X1205" s="344" t="n">
        <v>-0.202596490173714</v>
      </c>
      <c r="Y1205" s="344" t="n">
        <v>-0.208960193104193</v>
      </c>
      <c r="Z1205" s="344" t="n">
        <v>-0.216402772653603</v>
      </c>
      <c r="AA1205" s="344" t="n">
        <v>-0.222575331721613</v>
      </c>
      <c r="AB1205" s="344" t="n">
        <v>-0.225456066197198</v>
      </c>
    </row>
    <row r="1206" customFormat="false" ht="15" hidden="false" customHeight="false" outlineLevel="0" collapsed="false">
      <c r="A1206" s="62" t="s">
        <v>364</v>
      </c>
      <c r="B1206" s="62" t="s">
        <v>770</v>
      </c>
      <c r="C1206" s="62" t="s">
        <v>771</v>
      </c>
      <c r="D1206" s="62" t="s">
        <v>417</v>
      </c>
      <c r="E1206" s="344" t="n">
        <v>-1.06992479922091</v>
      </c>
      <c r="F1206" s="344" t="n">
        <v>-1.08221597661185</v>
      </c>
      <c r="G1206" s="344" t="n">
        <v>-1.08680064559968</v>
      </c>
      <c r="H1206" s="344" t="n">
        <v>-1.09546693889567</v>
      </c>
      <c r="I1206" s="344" t="n">
        <v>-1.16797767273026</v>
      </c>
      <c r="J1206" s="344" t="n">
        <v>-1.28332853650487</v>
      </c>
      <c r="K1206" s="344" t="n">
        <v>-1.44202592457841</v>
      </c>
      <c r="L1206" s="344" t="n">
        <v>-1.66760719455512</v>
      </c>
      <c r="M1206" s="344" t="n">
        <v>-1.94360308122783</v>
      </c>
      <c r="N1206" s="344" t="n">
        <v>-2.09963002579536</v>
      </c>
      <c r="O1206" s="344" t="n">
        <v>-2.20122216266649</v>
      </c>
      <c r="P1206" s="344" t="n">
        <v>-2.36171007986126</v>
      </c>
      <c r="Q1206" s="344" t="n">
        <v>-2.52492864436191</v>
      </c>
      <c r="R1206" s="344" t="n">
        <v>-2.65442247981448</v>
      </c>
      <c r="S1206" s="344" t="n">
        <v>-2.8201121438259</v>
      </c>
      <c r="T1206" s="344" t="n">
        <v>-2.96901001253191</v>
      </c>
      <c r="U1206" s="344" t="n">
        <v>-3.07711993258231</v>
      </c>
      <c r="V1206" s="344" t="n">
        <v>-3.20748107317929</v>
      </c>
      <c r="W1206" s="344" t="n">
        <v>-3.32810710824816</v>
      </c>
      <c r="X1206" s="344" t="n">
        <v>-3.48896412010159</v>
      </c>
      <c r="Y1206" s="344" t="n">
        <v>-3.59855501763584</v>
      </c>
      <c r="Z1206" s="344" t="n">
        <v>-3.72672551548914</v>
      </c>
      <c r="AA1206" s="344" t="n">
        <v>-3.83302467742935</v>
      </c>
      <c r="AB1206" s="344" t="n">
        <v>-3.88263451625844</v>
      </c>
    </row>
    <row r="1207" customFormat="false" ht="15" hidden="false" customHeight="false" outlineLevel="0" collapsed="false">
      <c r="A1207" s="62" t="s">
        <v>364</v>
      </c>
      <c r="B1207" s="62" t="s">
        <v>794</v>
      </c>
      <c r="C1207" s="62" t="s">
        <v>795</v>
      </c>
      <c r="D1207" s="62" t="s">
        <v>417</v>
      </c>
      <c r="E1207" s="344" t="n">
        <v>-0.409393104368951</v>
      </c>
      <c r="F1207" s="344" t="n">
        <v>-0.414096166931936</v>
      </c>
      <c r="G1207" s="344" t="n">
        <v>-0.415850432157679</v>
      </c>
      <c r="H1207" s="344" t="n">
        <v>-0.295931534150138</v>
      </c>
      <c r="I1207" s="344" t="n">
        <v>-0.31551972247799</v>
      </c>
      <c r="J1207" s="344" t="n">
        <v>-0.346680825447265</v>
      </c>
      <c r="K1207" s="344" t="n">
        <v>-0.389551641398647</v>
      </c>
      <c r="L1207" s="344" t="n">
        <v>-0.450490597134768</v>
      </c>
      <c r="M1207" s="344" t="n">
        <v>-0.525048653852133</v>
      </c>
      <c r="N1207" s="344" t="n">
        <v>-0.567198071087103</v>
      </c>
      <c r="O1207" s="344" t="n">
        <v>-0.594642365254639</v>
      </c>
      <c r="P1207" s="344" t="n">
        <v>-0.637996878167541</v>
      </c>
      <c r="Q1207" s="344" t="n">
        <v>-0.682089053366504</v>
      </c>
      <c r="R1207" s="344" t="n">
        <v>-0.717070765755833</v>
      </c>
      <c r="S1207" s="344" t="n">
        <v>-0.761830488503057</v>
      </c>
      <c r="T1207" s="344" t="n">
        <v>-0.802054043549158</v>
      </c>
      <c r="U1207" s="344" t="n">
        <v>-0.831259064131173</v>
      </c>
      <c r="V1207" s="344" t="n">
        <v>-0.866475071991087</v>
      </c>
      <c r="W1207" s="344" t="n">
        <v>-0.899061219823503</v>
      </c>
      <c r="X1207" s="344" t="n">
        <v>-0.942515440673455</v>
      </c>
      <c r="Y1207" s="344" t="n">
        <v>-0.972120535345591</v>
      </c>
      <c r="Z1207" s="344" t="n">
        <v>-1.00674475878473</v>
      </c>
      <c r="AA1207" s="344" t="n">
        <v>-1.03546061770746</v>
      </c>
      <c r="AB1207" s="344" t="n">
        <v>-1.04886231445646</v>
      </c>
    </row>
    <row r="1208" customFormat="false" ht="15" hidden="false" customHeight="false" outlineLevel="0" collapsed="false">
      <c r="A1208" s="62" t="s">
        <v>364</v>
      </c>
      <c r="B1208" s="62" t="s">
        <v>803</v>
      </c>
      <c r="C1208" s="62" t="s">
        <v>804</v>
      </c>
      <c r="D1208" s="62" t="s">
        <v>383</v>
      </c>
      <c r="E1208" s="344" t="n">
        <v>-0.0562658894852606</v>
      </c>
      <c r="F1208" s="344" t="n">
        <v>-0.0569122657812636</v>
      </c>
      <c r="G1208" s="344" t="n">
        <v>-0.0571533672855785</v>
      </c>
      <c r="H1208" s="344" t="n">
        <v>-0.0576091158589303</v>
      </c>
      <c r="I1208" s="344" t="n">
        <v>-0.0614223566954857</v>
      </c>
      <c r="J1208" s="344" t="n">
        <v>-0.0674885016786637</v>
      </c>
      <c r="K1208" s="344" t="n">
        <v>-0.075834181398815</v>
      </c>
      <c r="L1208" s="344" t="n">
        <v>-0.0876971934681651</v>
      </c>
      <c r="M1208" s="344" t="n">
        <v>-0.102211441637028</v>
      </c>
      <c r="N1208" s="344" t="n">
        <v>-0.110416686366519</v>
      </c>
      <c r="O1208" s="344" t="n">
        <v>-0.115759278621531</v>
      </c>
      <c r="P1208" s="344" t="n">
        <v>-0.124199119832031</v>
      </c>
      <c r="Q1208" s="344" t="n">
        <v>-0.132782562069115</v>
      </c>
      <c r="R1208" s="344" t="n">
        <v>-0.139592466690358</v>
      </c>
      <c r="S1208" s="344" t="n">
        <v>-0.148305860688614</v>
      </c>
      <c r="T1208" s="344" t="n">
        <v>-0.156136197018142</v>
      </c>
      <c r="U1208" s="344" t="n">
        <v>-0.161821550622663</v>
      </c>
      <c r="V1208" s="344" t="n">
        <v>-0.168677065641422</v>
      </c>
      <c r="W1208" s="344" t="n">
        <v>-0.175020624705734</v>
      </c>
      <c r="X1208" s="344" t="n">
        <v>-0.183479876102155</v>
      </c>
      <c r="Y1208" s="344" t="n">
        <v>-0.18924311229758</v>
      </c>
      <c r="Z1208" s="344" t="n">
        <v>-0.195983424394968</v>
      </c>
      <c r="AA1208" s="344" t="n">
        <v>-0.201573552694133</v>
      </c>
      <c r="AB1208" s="344" t="n">
        <v>-0.204182466620581</v>
      </c>
    </row>
    <row r="1209" customFormat="false" ht="15" hidden="false" customHeight="false" outlineLevel="0" collapsed="false">
      <c r="A1209" s="62" t="s">
        <v>364</v>
      </c>
      <c r="B1209" s="62" t="s">
        <v>814</v>
      </c>
      <c r="C1209" s="62" t="s">
        <v>815</v>
      </c>
      <c r="D1209" s="62" t="s">
        <v>417</v>
      </c>
      <c r="E1209" s="344" t="n">
        <v>-0.0517229769618207</v>
      </c>
      <c r="F1209" s="344" t="n">
        <v>-0.0523171647827665</v>
      </c>
      <c r="G1209" s="344" t="n">
        <v>-0.0525387997318845</v>
      </c>
      <c r="H1209" s="344" t="n">
        <v>-0.0529577511281125</v>
      </c>
      <c r="I1209" s="344" t="n">
        <v>-0.0564631105873404</v>
      </c>
      <c r="J1209" s="344" t="n">
        <v>-0.0620394745279508</v>
      </c>
      <c r="K1209" s="344" t="n">
        <v>-0.0697113233842494</v>
      </c>
      <c r="L1209" s="344" t="n">
        <v>-0.0806165148879141</v>
      </c>
      <c r="M1209" s="344" t="n">
        <v>-0.093958881471364</v>
      </c>
      <c r="N1209" s="344" t="n">
        <v>-0.101501634069646</v>
      </c>
      <c r="O1209" s="344" t="n">
        <v>-0.106412864988598</v>
      </c>
      <c r="P1209" s="344" t="n">
        <v>-0.114171272728806</v>
      </c>
      <c r="Q1209" s="344" t="n">
        <v>-0.122061687136955</v>
      </c>
      <c r="R1209" s="344" t="n">
        <v>-0.128321759501563</v>
      </c>
      <c r="S1209" s="344" t="n">
        <v>-0.136331633355047</v>
      </c>
      <c r="T1209" s="344" t="n">
        <v>-0.143529747688272</v>
      </c>
      <c r="U1209" s="344" t="n">
        <v>-0.148756065377313</v>
      </c>
      <c r="V1209" s="344" t="n">
        <v>-0.155058065552207</v>
      </c>
      <c r="W1209" s="344" t="n">
        <v>-0.16088944513833</v>
      </c>
      <c r="X1209" s="344" t="n">
        <v>-0.168665695884457</v>
      </c>
      <c r="Y1209" s="344" t="n">
        <v>-0.173963607917637</v>
      </c>
      <c r="Z1209" s="344" t="n">
        <v>-0.180159706664463</v>
      </c>
      <c r="AA1209" s="344" t="n">
        <v>-0.185298487547099</v>
      </c>
      <c r="AB1209" s="344" t="n">
        <v>-0.187696757549537</v>
      </c>
    </row>
    <row r="1210" customFormat="false" ht="15" hidden="false" customHeight="false" outlineLevel="0" collapsed="false">
      <c r="A1210" s="62" t="s">
        <v>364</v>
      </c>
      <c r="B1210" s="62" t="s">
        <v>816</v>
      </c>
      <c r="C1210" s="62" t="s">
        <v>817</v>
      </c>
      <c r="D1210" s="62" t="s">
        <v>524</v>
      </c>
      <c r="E1210" s="344" t="n">
        <v>-0.974458898870338</v>
      </c>
      <c r="F1210" s="344" t="n">
        <v>-0.985653374589484</v>
      </c>
      <c r="G1210" s="344" t="n">
        <v>-0.989828968516108</v>
      </c>
      <c r="H1210" s="344" t="n">
        <v>-0.883981689099051</v>
      </c>
      <c r="I1210" s="344" t="n">
        <v>-0.942493871162287</v>
      </c>
      <c r="J1210" s="344" t="n">
        <v>-1.03557568657637</v>
      </c>
      <c r="K1210" s="344" t="n">
        <v>-1.16363576779276</v>
      </c>
      <c r="L1210" s="344" t="n">
        <v>-1.34566747042374</v>
      </c>
      <c r="M1210" s="344" t="n">
        <v>-1.56838100145123</v>
      </c>
      <c r="N1210" s="344" t="n">
        <v>-1.69428618133992</v>
      </c>
      <c r="O1210" s="344" t="n">
        <v>-1.77626545936455</v>
      </c>
      <c r="P1210" s="344" t="n">
        <v>-1.90577039929897</v>
      </c>
      <c r="Q1210" s="344" t="n">
        <v>-2.03747882172298</v>
      </c>
      <c r="R1210" s="344" t="n">
        <v>-2.14197323896818</v>
      </c>
      <c r="S1210" s="344" t="n">
        <v>-2.2756757030578</v>
      </c>
      <c r="T1210" s="344" t="n">
        <v>-2.39582811004388</v>
      </c>
      <c r="U1210" s="344" t="n">
        <v>-2.48306688133063</v>
      </c>
      <c r="V1210" s="344" t="n">
        <v>-2.58826116622066</v>
      </c>
      <c r="W1210" s="344" t="n">
        <v>-2.68559975531308</v>
      </c>
      <c r="X1210" s="344" t="n">
        <v>-2.81540253437729</v>
      </c>
      <c r="Y1210" s="344" t="n">
        <v>-2.9038363732021</v>
      </c>
      <c r="Z1210" s="344" t="n">
        <v>-3.00726292964318</v>
      </c>
      <c r="AA1210" s="344" t="n">
        <v>-3.09304051852819</v>
      </c>
      <c r="AB1210" s="344" t="n">
        <v>-3.13307293536067</v>
      </c>
    </row>
    <row r="1211" customFormat="false" ht="15" hidden="false" customHeight="false" outlineLevel="0" collapsed="false">
      <c r="A1211" s="62" t="s">
        <v>364</v>
      </c>
      <c r="B1211" s="62" t="s">
        <v>832</v>
      </c>
      <c r="C1211" s="62" t="s">
        <v>833</v>
      </c>
      <c r="D1211" s="62" t="s">
        <v>401</v>
      </c>
      <c r="E1211" s="344" t="n">
        <v>-0.0226187002768587</v>
      </c>
      <c r="F1211" s="344" t="n">
        <v>-0.0228785413962137</v>
      </c>
      <c r="G1211" s="344" t="n">
        <v>-0.0229754633983768</v>
      </c>
      <c r="H1211" s="344" t="n">
        <v>-0.023158672807782</v>
      </c>
      <c r="I1211" s="344" t="n">
        <v>-0.0246915829306748</v>
      </c>
      <c r="J1211" s="344" t="n">
        <v>-0.0271301530211097</v>
      </c>
      <c r="K1211" s="344" t="n">
        <v>-0.0304850884877606</v>
      </c>
      <c r="L1211" s="344" t="n">
        <v>-0.0352539798503983</v>
      </c>
      <c r="M1211" s="344" t="n">
        <v>-0.0410886592996844</v>
      </c>
      <c r="N1211" s="344" t="n">
        <v>-0.0443871403675659</v>
      </c>
      <c r="O1211" s="344" t="n">
        <v>-0.0465348446698186</v>
      </c>
      <c r="P1211" s="344" t="n">
        <v>-0.0499276327421478</v>
      </c>
      <c r="Q1211" s="344" t="n">
        <v>-0.0533781479491487</v>
      </c>
      <c r="R1211" s="344" t="n">
        <v>-0.056115706938281</v>
      </c>
      <c r="S1211" s="344" t="n">
        <v>-0.0596184623206936</v>
      </c>
      <c r="T1211" s="344" t="n">
        <v>-0.0627662314597737</v>
      </c>
      <c r="U1211" s="344" t="n">
        <v>-0.0650517246835553</v>
      </c>
      <c r="V1211" s="344" t="n">
        <v>-0.0678076189006625</v>
      </c>
      <c r="W1211" s="344" t="n">
        <v>-0.0703577085282656</v>
      </c>
      <c r="X1211" s="344" t="n">
        <v>-0.0737582994307227</v>
      </c>
      <c r="Y1211" s="344" t="n">
        <v>-0.0760751011967947</v>
      </c>
      <c r="Z1211" s="344" t="n">
        <v>-0.0787846842229947</v>
      </c>
      <c r="AA1211" s="344" t="n">
        <v>-0.0810318971910066</v>
      </c>
      <c r="AB1211" s="344" t="n">
        <v>-0.0820806719049637</v>
      </c>
    </row>
    <row r="1212" customFormat="false" ht="15" hidden="false" customHeight="false" outlineLevel="0" collapsed="false">
      <c r="A1212" s="62" t="s">
        <v>364</v>
      </c>
      <c r="B1212" s="62" t="s">
        <v>859</v>
      </c>
      <c r="C1212" s="62" t="s">
        <v>860</v>
      </c>
      <c r="D1212" s="62" t="s">
        <v>383</v>
      </c>
      <c r="E1212" s="344" t="n">
        <v>-0.442657799441707</v>
      </c>
      <c r="F1212" s="344" t="n">
        <v>-0.447743003131145</v>
      </c>
      <c r="G1212" s="344" t="n">
        <v>-0.449639808856932</v>
      </c>
      <c r="H1212" s="344" t="n">
        <v>-0.453225296661785</v>
      </c>
      <c r="I1212" s="344" t="n">
        <v>-0.483225014304089</v>
      </c>
      <c r="J1212" s="344" t="n">
        <v>-0.53094889130867</v>
      </c>
      <c r="K1212" s="344" t="n">
        <v>-0.596606437178183</v>
      </c>
      <c r="L1212" s="344" t="n">
        <v>-0.689935714745981</v>
      </c>
      <c r="M1212" s="344" t="n">
        <v>-0.804122928593594</v>
      </c>
      <c r="N1212" s="344" t="n">
        <v>-0.868675637331787</v>
      </c>
      <c r="O1212" s="344" t="n">
        <v>-0.910707144387891</v>
      </c>
      <c r="P1212" s="344" t="n">
        <v>-0.977105482209531</v>
      </c>
      <c r="Q1212" s="344" t="n">
        <v>-1.04463356515751</v>
      </c>
      <c r="R1212" s="344" t="n">
        <v>-1.09820878491543</v>
      </c>
      <c r="S1212" s="344" t="n">
        <v>-1.16675923081119</v>
      </c>
      <c r="T1212" s="344" t="n">
        <v>-1.22836244157045</v>
      </c>
      <c r="U1212" s="344" t="n">
        <v>-1.27309053773401</v>
      </c>
      <c r="V1212" s="344" t="n">
        <v>-1.32702458587589</v>
      </c>
      <c r="W1212" s="344" t="n">
        <v>-1.37693094871358</v>
      </c>
      <c r="X1212" s="344" t="n">
        <v>-1.44348199131364</v>
      </c>
      <c r="Y1212" s="344" t="n">
        <v>-1.48882280926334</v>
      </c>
      <c r="Z1212" s="344" t="n">
        <v>-1.54185052726222</v>
      </c>
      <c r="AA1212" s="344" t="n">
        <v>-1.58582946217541</v>
      </c>
      <c r="AB1212" s="344" t="n">
        <v>-1.60635443935393</v>
      </c>
    </row>
    <row r="1213" customFormat="false" ht="15" hidden="false" customHeight="false" outlineLevel="0" collapsed="false">
      <c r="A1213" s="62" t="s">
        <v>364</v>
      </c>
      <c r="B1213" s="62" t="s">
        <v>861</v>
      </c>
      <c r="C1213" s="62" t="s">
        <v>862</v>
      </c>
      <c r="D1213" s="62" t="s">
        <v>383</v>
      </c>
      <c r="E1213" s="344" t="n">
        <v>-0.327766661605436</v>
      </c>
      <c r="F1213" s="344" t="n">
        <v>-0.331532008649977</v>
      </c>
      <c r="G1213" s="344" t="n">
        <v>-0.33293650142349</v>
      </c>
      <c r="H1213" s="344" t="n">
        <v>-0.335591381490002</v>
      </c>
      <c r="I1213" s="344" t="n">
        <v>-0.357804719452476</v>
      </c>
      <c r="J1213" s="344" t="n">
        <v>-0.393141939003082</v>
      </c>
      <c r="K1213" s="344" t="n">
        <v>-0.441758171781536</v>
      </c>
      <c r="L1213" s="344" t="n">
        <v>-0.510863981680346</v>
      </c>
      <c r="M1213" s="344" t="n">
        <v>-0.595414083199085</v>
      </c>
      <c r="N1213" s="344" t="n">
        <v>-0.643212237591465</v>
      </c>
      <c r="O1213" s="344" t="n">
        <v>-0.674334532889096</v>
      </c>
      <c r="P1213" s="344" t="n">
        <v>-0.723499286229932</v>
      </c>
      <c r="Q1213" s="344" t="n">
        <v>-0.773500561120807</v>
      </c>
      <c r="R1213" s="344" t="n">
        <v>-0.813170416586986</v>
      </c>
      <c r="S1213" s="344" t="n">
        <v>-0.863928701725433</v>
      </c>
      <c r="T1213" s="344" t="n">
        <v>-0.909542895715018</v>
      </c>
      <c r="U1213" s="344" t="n">
        <v>-0.942661884645039</v>
      </c>
      <c r="V1213" s="344" t="n">
        <v>-0.982597435150703</v>
      </c>
      <c r="W1213" s="344" t="n">
        <v>-1.01955067975819</v>
      </c>
      <c r="X1213" s="344" t="n">
        <v>-1.06882850359162</v>
      </c>
      <c r="Y1213" s="344" t="n">
        <v>-1.10240118332883</v>
      </c>
      <c r="Z1213" s="344" t="n">
        <v>-1.14166564025914</v>
      </c>
      <c r="AA1213" s="344" t="n">
        <v>-1.17422991156677</v>
      </c>
      <c r="AB1213" s="344" t="n">
        <v>-1.18942766309813</v>
      </c>
    </row>
    <row r="1214" customFormat="false" ht="15" hidden="false" customHeight="false" outlineLevel="0" collapsed="false">
      <c r="A1214" s="62" t="s">
        <v>364</v>
      </c>
      <c r="B1214" s="62" t="s">
        <v>866</v>
      </c>
      <c r="C1214" s="62" t="s">
        <v>867</v>
      </c>
      <c r="D1214" s="62" t="s">
        <v>417</v>
      </c>
      <c r="E1214" s="344" t="n">
        <v>-0.20145599058992</v>
      </c>
      <c r="F1214" s="344" t="n">
        <v>-0.203770294659337</v>
      </c>
      <c r="G1214" s="344" t="n">
        <v>-0.204633541340921</v>
      </c>
      <c r="H1214" s="344" t="n">
        <v>-0.206265316491806</v>
      </c>
      <c r="I1214" s="344" t="n">
        <v>-0.219918352409553</v>
      </c>
      <c r="J1214" s="344" t="n">
        <v>-0.241637750393447</v>
      </c>
      <c r="K1214" s="344" t="n">
        <v>-0.271518859366401</v>
      </c>
      <c r="L1214" s="344" t="n">
        <v>-0.313993525095043</v>
      </c>
      <c r="M1214" s="344" t="n">
        <v>-0.365960751940219</v>
      </c>
      <c r="N1214" s="344" t="n">
        <v>-0.395339043479456</v>
      </c>
      <c r="O1214" s="344" t="n">
        <v>-0.414467812701763</v>
      </c>
      <c r="P1214" s="344" t="n">
        <v>-0.44468606015217</v>
      </c>
      <c r="Q1214" s="344" t="n">
        <v>-0.475418460801343</v>
      </c>
      <c r="R1214" s="344" t="n">
        <v>-0.499800836941594</v>
      </c>
      <c r="S1214" s="344" t="n">
        <v>-0.530998520571544</v>
      </c>
      <c r="T1214" s="344" t="n">
        <v>-0.559034479415323</v>
      </c>
      <c r="U1214" s="344" t="n">
        <v>-0.579390481119564</v>
      </c>
      <c r="V1214" s="344" t="n">
        <v>-0.603936162023979</v>
      </c>
      <c r="W1214" s="344" t="n">
        <v>-0.62664882127202</v>
      </c>
      <c r="X1214" s="344" t="n">
        <v>-0.656936565504011</v>
      </c>
      <c r="Y1214" s="344" t="n">
        <v>-0.677571420251258</v>
      </c>
      <c r="Z1214" s="344" t="n">
        <v>-0.701704625340289</v>
      </c>
      <c r="AA1214" s="344" t="n">
        <v>-0.72171967965358</v>
      </c>
      <c r="AB1214" s="344" t="n">
        <v>-0.731060709258276</v>
      </c>
    </row>
    <row r="1215" customFormat="false" ht="15" hidden="false" customHeight="false" outlineLevel="0" collapsed="false">
      <c r="A1215" s="62" t="s">
        <v>364</v>
      </c>
      <c r="B1215" s="62" t="s">
        <v>880</v>
      </c>
      <c r="C1215" s="62" t="s">
        <v>881</v>
      </c>
      <c r="D1215" s="62" t="s">
        <v>383</v>
      </c>
      <c r="E1215" s="344" t="n">
        <v>-0.61650982613515</v>
      </c>
      <c r="F1215" s="344" t="n">
        <v>-0.623592222619277</v>
      </c>
      <c r="G1215" s="344" t="n">
        <v>-0.626233990977797</v>
      </c>
      <c r="H1215" s="344" t="n">
        <v>-0.63122766434347</v>
      </c>
      <c r="I1215" s="344" t="n">
        <v>-0.67300964747149</v>
      </c>
      <c r="J1215" s="344" t="n">
        <v>-0.739476880516289</v>
      </c>
      <c r="K1215" s="344" t="n">
        <v>-0.830921156974371</v>
      </c>
      <c r="L1215" s="344" t="n">
        <v>-0.960905123729756</v>
      </c>
      <c r="M1215" s="344" t="n">
        <v>-1.11993889529062</v>
      </c>
      <c r="N1215" s="344" t="n">
        <v>-1.20984441438671</v>
      </c>
      <c r="O1215" s="344" t="n">
        <v>-1.26838362264202</v>
      </c>
      <c r="P1215" s="344" t="n">
        <v>-1.36085963403888</v>
      </c>
      <c r="Q1215" s="344" t="n">
        <v>-1.45490909330518</v>
      </c>
      <c r="R1215" s="344" t="n">
        <v>-1.52952575985835</v>
      </c>
      <c r="S1215" s="344" t="n">
        <v>-1.62499911090738</v>
      </c>
      <c r="T1215" s="344" t="n">
        <v>-1.71079672884714</v>
      </c>
      <c r="U1215" s="344" t="n">
        <v>-1.77309160047017</v>
      </c>
      <c r="V1215" s="344" t="n">
        <v>-1.8482080237765</v>
      </c>
      <c r="W1215" s="344" t="n">
        <v>-1.91771490497211</v>
      </c>
      <c r="X1215" s="344" t="n">
        <v>-2.01040359531987</v>
      </c>
      <c r="Y1215" s="344" t="n">
        <v>-2.07355183268574</v>
      </c>
      <c r="Z1215" s="344" t="n">
        <v>-2.14740596842007</v>
      </c>
      <c r="AA1215" s="344" t="n">
        <v>-2.20865744879869</v>
      </c>
      <c r="AB1215" s="344" t="n">
        <v>-2.23724352618785</v>
      </c>
    </row>
    <row r="1216" customFormat="false" ht="15" hidden="false" customHeight="false" outlineLevel="0" collapsed="false">
      <c r="A1216" s="62" t="s">
        <v>364</v>
      </c>
      <c r="B1216" s="62" t="s">
        <v>884</v>
      </c>
      <c r="C1216" s="62" t="s">
        <v>885</v>
      </c>
      <c r="D1216" s="62" t="s">
        <v>401</v>
      </c>
      <c r="E1216" s="344" t="n">
        <v>-0.175777304518687</v>
      </c>
      <c r="F1216" s="344" t="n">
        <v>-0.177796614691433</v>
      </c>
      <c r="G1216" s="344" t="n">
        <v>-0.178549827213826</v>
      </c>
      <c r="H1216" s="344" t="n">
        <v>-0.179973607349445</v>
      </c>
      <c r="I1216" s="344" t="n">
        <v>-0.191886352386665</v>
      </c>
      <c r="J1216" s="344" t="n">
        <v>-0.210837276716083</v>
      </c>
      <c r="K1216" s="344" t="n">
        <v>-0.23690957556366</v>
      </c>
      <c r="L1216" s="344" t="n">
        <v>-0.273970187314395</v>
      </c>
      <c r="M1216" s="344" t="n">
        <v>-0.319313386250339</v>
      </c>
      <c r="N1216" s="344" t="n">
        <v>-0.344946959533563</v>
      </c>
      <c r="O1216" s="344" t="n">
        <v>-0.361637470859689</v>
      </c>
      <c r="P1216" s="344" t="n">
        <v>-0.388003934664301</v>
      </c>
      <c r="Q1216" s="344" t="n">
        <v>-0.414819014879494</v>
      </c>
      <c r="R1216" s="344" t="n">
        <v>-0.436093479556092</v>
      </c>
      <c r="S1216" s="344" t="n">
        <v>-0.463314535230044</v>
      </c>
      <c r="T1216" s="344" t="n">
        <v>-0.487776876909363</v>
      </c>
      <c r="U1216" s="344" t="n">
        <v>-0.505538190930711</v>
      </c>
      <c r="V1216" s="344" t="n">
        <v>-0.52695514465008</v>
      </c>
      <c r="W1216" s="344" t="n">
        <v>-0.546772723712292</v>
      </c>
      <c r="X1216" s="344" t="n">
        <v>-0.573199825857336</v>
      </c>
      <c r="Y1216" s="344" t="n">
        <v>-0.591204448782594</v>
      </c>
      <c r="Z1216" s="344" t="n">
        <v>-0.612261503117511</v>
      </c>
      <c r="AA1216" s="344" t="n">
        <v>-0.629725328773343</v>
      </c>
      <c r="AB1216" s="344" t="n">
        <v>-0.637875699484756</v>
      </c>
    </row>
    <row r="1217" customFormat="false" ht="15" hidden="false" customHeight="false" outlineLevel="0" collapsed="false">
      <c r="A1217" s="62" t="s">
        <v>364</v>
      </c>
      <c r="B1217" s="62" t="s">
        <v>886</v>
      </c>
      <c r="C1217" s="62" t="s">
        <v>887</v>
      </c>
      <c r="D1217" s="62" t="s">
        <v>417</v>
      </c>
      <c r="E1217" s="344" t="n">
        <v>-0.495860367808329</v>
      </c>
      <c r="F1217" s="344" t="n">
        <v>-0.501556756700619</v>
      </c>
      <c r="G1217" s="344" t="n">
        <v>-0.503681537481701</v>
      </c>
      <c r="H1217" s="344" t="n">
        <v>-0.507697961238221</v>
      </c>
      <c r="I1217" s="344" t="n">
        <v>-0.541303312918504</v>
      </c>
      <c r="J1217" s="344" t="n">
        <v>-0.594763071753833</v>
      </c>
      <c r="K1217" s="344" t="n">
        <v>-0.668311927970329</v>
      </c>
      <c r="L1217" s="344" t="n">
        <v>-0.772858351777662</v>
      </c>
      <c r="M1217" s="344" t="n">
        <v>-0.900769604959912</v>
      </c>
      <c r="N1217" s="344" t="n">
        <v>-0.973080834849717</v>
      </c>
      <c r="O1217" s="344" t="n">
        <v>-1.02016406386921</v>
      </c>
      <c r="P1217" s="344" t="n">
        <v>-1.09454274703174</v>
      </c>
      <c r="Q1217" s="344" t="n">
        <v>-1.17018695818132</v>
      </c>
      <c r="R1217" s="344" t="n">
        <v>-1.23020132640906</v>
      </c>
      <c r="S1217" s="344" t="n">
        <v>-1.30699077721772</v>
      </c>
      <c r="T1217" s="344" t="n">
        <v>-1.37599801211516</v>
      </c>
      <c r="U1217" s="344" t="n">
        <v>-1.42610193040826</v>
      </c>
      <c r="V1217" s="344" t="n">
        <v>-1.48651825422036</v>
      </c>
      <c r="W1217" s="344" t="n">
        <v>-1.54242280953122</v>
      </c>
      <c r="X1217" s="344" t="n">
        <v>-1.61697255089648</v>
      </c>
      <c r="Y1217" s="344" t="n">
        <v>-1.6677628333531</v>
      </c>
      <c r="Z1217" s="344" t="n">
        <v>-1.72716389616985</v>
      </c>
      <c r="AA1217" s="344" t="n">
        <v>-1.77642861232164</v>
      </c>
      <c r="AB1217" s="344" t="n">
        <v>-1.79942046459633</v>
      </c>
    </row>
    <row r="1218" customFormat="false" ht="15" hidden="false" customHeight="false" outlineLevel="0" collapsed="false">
      <c r="A1218" s="62" t="s">
        <v>364</v>
      </c>
      <c r="B1218" s="62" t="s">
        <v>922</v>
      </c>
      <c r="C1218" s="62" t="s">
        <v>923</v>
      </c>
      <c r="D1218" s="62" t="s">
        <v>417</v>
      </c>
      <c r="E1218" s="344" t="n">
        <v>0</v>
      </c>
      <c r="F1218" s="344" t="n">
        <v>0</v>
      </c>
      <c r="G1218" s="344" t="n">
        <v>0</v>
      </c>
      <c r="H1218" s="344" t="n">
        <v>0</v>
      </c>
      <c r="I1218" s="344" t="n">
        <v>0</v>
      </c>
      <c r="J1218" s="344" t="n">
        <v>0</v>
      </c>
      <c r="K1218" s="344" t="n">
        <v>0</v>
      </c>
      <c r="L1218" s="344" t="n">
        <v>0</v>
      </c>
      <c r="M1218" s="344" t="n">
        <v>0</v>
      </c>
      <c r="N1218" s="344" t="n">
        <v>0</v>
      </c>
      <c r="O1218" s="344" t="n">
        <v>0</v>
      </c>
      <c r="P1218" s="344" t="n">
        <v>0</v>
      </c>
      <c r="Q1218" s="344" t="n">
        <v>0</v>
      </c>
      <c r="R1218" s="344" t="n">
        <v>0</v>
      </c>
      <c r="S1218" s="344" t="n">
        <v>0</v>
      </c>
      <c r="T1218" s="344" t="n">
        <v>0</v>
      </c>
      <c r="U1218" s="344" t="n">
        <v>0</v>
      </c>
      <c r="V1218" s="344" t="n">
        <v>0</v>
      </c>
      <c r="W1218" s="344" t="n">
        <v>0</v>
      </c>
      <c r="X1218" s="344" t="n">
        <v>0</v>
      </c>
      <c r="Y1218" s="344" t="n">
        <v>0</v>
      </c>
      <c r="Z1218" s="344" t="n">
        <v>0</v>
      </c>
      <c r="AA1218" s="344" t="n">
        <v>0</v>
      </c>
      <c r="AB1218" s="344" t="n">
        <v>0</v>
      </c>
    </row>
    <row r="1219" customFormat="false" ht="15" hidden="false" customHeight="false" outlineLevel="0" collapsed="false">
      <c r="A1219" s="62" t="s">
        <v>364</v>
      </c>
      <c r="B1219" s="62" t="s">
        <v>952</v>
      </c>
      <c r="C1219" s="62" t="s">
        <v>953</v>
      </c>
      <c r="D1219" s="62" t="s">
        <v>524</v>
      </c>
      <c r="E1219" s="344" t="n">
        <v>-0.717288509067946</v>
      </c>
      <c r="F1219" s="344" t="n">
        <v>-0.725528639880742</v>
      </c>
      <c r="G1219" s="344" t="n">
        <v>-0.728602248778534</v>
      </c>
      <c r="H1219" s="344" t="n">
        <v>-0.734412220284894</v>
      </c>
      <c r="I1219" s="344" t="n">
        <v>-0.783024156564447</v>
      </c>
      <c r="J1219" s="344" t="n">
        <v>-0.860356553343024</v>
      </c>
      <c r="K1219" s="344" t="n">
        <v>-0.966748902568998</v>
      </c>
      <c r="L1219" s="344" t="n">
        <v>-1.11798088909093</v>
      </c>
      <c r="M1219" s="344" t="n">
        <v>-1.30301134936674</v>
      </c>
      <c r="N1219" s="344" t="n">
        <v>-1.40761340600172</v>
      </c>
      <c r="O1219" s="344" t="n">
        <v>-1.47572181179096</v>
      </c>
      <c r="P1219" s="344" t="n">
        <v>-1.58331455002068</v>
      </c>
      <c r="Q1219" s="344" t="n">
        <v>-1.6927379420835</v>
      </c>
      <c r="R1219" s="344" t="n">
        <v>-1.77955193147126</v>
      </c>
      <c r="S1219" s="344" t="n">
        <v>-1.89063197387542</v>
      </c>
      <c r="T1219" s="344" t="n">
        <v>-1.99045462526671</v>
      </c>
      <c r="U1219" s="344" t="n">
        <v>-2.06293261944431</v>
      </c>
      <c r="V1219" s="344" t="n">
        <v>-2.15032805905586</v>
      </c>
      <c r="W1219" s="344" t="n">
        <v>-2.23119698452831</v>
      </c>
      <c r="X1219" s="344" t="n">
        <v>-2.33903716758556</v>
      </c>
      <c r="Y1219" s="344" t="n">
        <v>-2.41250802418875</v>
      </c>
      <c r="Z1219" s="344" t="n">
        <v>-2.49843483453901</v>
      </c>
      <c r="AA1219" s="344" t="n">
        <v>-2.56969887799214</v>
      </c>
      <c r="AB1219" s="344" t="n">
        <v>-2.60295782044747</v>
      </c>
    </row>
    <row r="1220" customFormat="false" ht="15" hidden="false" customHeight="false" outlineLevel="0" collapsed="false">
      <c r="A1220" s="62" t="s">
        <v>364</v>
      </c>
      <c r="B1220" s="62" t="s">
        <v>956</v>
      </c>
      <c r="C1220" s="62" t="s">
        <v>957</v>
      </c>
      <c r="D1220" s="62" t="s">
        <v>524</v>
      </c>
      <c r="E1220" s="344" t="n">
        <v>-0.0798327163304706</v>
      </c>
      <c r="F1220" s="344" t="n">
        <v>-0.0807498257186562</v>
      </c>
      <c r="G1220" s="344" t="n">
        <v>-0.0810919119840101</v>
      </c>
      <c r="H1220" s="344" t="n">
        <v>-0.081738549705501</v>
      </c>
      <c r="I1220" s="344" t="n">
        <v>-0.0871489569129485</v>
      </c>
      <c r="J1220" s="344" t="n">
        <v>-0.0957558915245202</v>
      </c>
      <c r="K1220" s="344" t="n">
        <v>-0.107597138286616</v>
      </c>
      <c r="L1220" s="344" t="n">
        <v>-0.124428943240228</v>
      </c>
      <c r="M1220" s="344" t="n">
        <v>-0.145022447891361</v>
      </c>
      <c r="N1220" s="344" t="n">
        <v>-0.156664438818799</v>
      </c>
      <c r="O1220" s="344" t="n">
        <v>-0.164244762454763</v>
      </c>
      <c r="P1220" s="344" t="n">
        <v>-0.176219610011533</v>
      </c>
      <c r="Q1220" s="344" t="n">
        <v>-0.188398205525101</v>
      </c>
      <c r="R1220" s="344" t="n">
        <v>-0.198060421635764</v>
      </c>
      <c r="S1220" s="344" t="n">
        <v>-0.210423398880096</v>
      </c>
      <c r="T1220" s="344" t="n">
        <v>-0.221533451963522</v>
      </c>
      <c r="U1220" s="344" t="n">
        <v>-0.229600101681501</v>
      </c>
      <c r="V1220" s="344" t="n">
        <v>-0.23932703199041</v>
      </c>
      <c r="W1220" s="344" t="n">
        <v>-0.248327574875979</v>
      </c>
      <c r="X1220" s="344" t="n">
        <v>-0.260329962526414</v>
      </c>
      <c r="Y1220" s="344" t="n">
        <v>-0.268507115763374</v>
      </c>
      <c r="Z1220" s="344" t="n">
        <v>-0.278070590695919</v>
      </c>
      <c r="AA1220" s="344" t="n">
        <v>-0.286002130227967</v>
      </c>
      <c r="AB1220" s="344" t="n">
        <v>-0.289703781216267</v>
      </c>
    </row>
    <row r="1221" customFormat="false" ht="15" hidden="false" customHeight="false" outlineLevel="0" collapsed="false">
      <c r="A1221" s="62" t="s">
        <v>364</v>
      </c>
      <c r="B1221" s="62" t="s">
        <v>954</v>
      </c>
      <c r="C1221" s="62" t="s">
        <v>955</v>
      </c>
      <c r="D1221" s="62" t="s">
        <v>524</v>
      </c>
      <c r="E1221" s="344" t="n">
        <v>-0.32493274525298</v>
      </c>
      <c r="F1221" s="344" t="n">
        <v>-0.328665536580872</v>
      </c>
      <c r="G1221" s="344" t="n">
        <v>-0.330057885913627</v>
      </c>
      <c r="H1221" s="344" t="n">
        <v>-0.332689811516138</v>
      </c>
      <c r="I1221" s="344" t="n">
        <v>-0.354711089854896</v>
      </c>
      <c r="J1221" s="344" t="n">
        <v>-0.389742778867881</v>
      </c>
      <c r="K1221" s="344" t="n">
        <v>-0.437938668904974</v>
      </c>
      <c r="L1221" s="344" t="n">
        <v>-0.506446980315798</v>
      </c>
      <c r="M1221" s="344" t="n">
        <v>-0.590266049843296</v>
      </c>
      <c r="N1221" s="344" t="n">
        <v>-0.637650934714345</v>
      </c>
      <c r="O1221" s="344" t="n">
        <v>-0.668504142298363</v>
      </c>
      <c r="P1221" s="344" t="n">
        <v>-0.717243810312417</v>
      </c>
      <c r="Q1221" s="344" t="n">
        <v>-0.766812767194306</v>
      </c>
      <c r="R1221" s="344" t="n">
        <v>-0.806139631547373</v>
      </c>
      <c r="S1221" s="344" t="n">
        <v>-0.856459053460463</v>
      </c>
      <c r="T1221" s="344" t="n">
        <v>-0.901678860755508</v>
      </c>
      <c r="U1221" s="344" t="n">
        <v>-0.934511498279788</v>
      </c>
      <c r="V1221" s="344" t="n">
        <v>-0.974101760435905</v>
      </c>
      <c r="W1221" s="344" t="n">
        <v>-1.01073550212733</v>
      </c>
      <c r="X1221" s="344" t="n">
        <v>-1.0595872630107</v>
      </c>
      <c r="Y1221" s="344" t="n">
        <v>-1.09286966866806</v>
      </c>
      <c r="Z1221" s="344" t="n">
        <v>-1.13179463961764</v>
      </c>
      <c r="AA1221" s="344" t="n">
        <v>-1.16407735568561</v>
      </c>
      <c r="AB1221" s="344" t="n">
        <v>-1.17914370533376</v>
      </c>
    </row>
    <row r="1222" customFormat="false" ht="15" hidden="false" customHeight="false" outlineLevel="0" collapsed="false">
      <c r="A1222" s="62" t="s">
        <v>364</v>
      </c>
      <c r="B1222" s="62" t="s">
        <v>962</v>
      </c>
      <c r="C1222" s="62" t="s">
        <v>963</v>
      </c>
      <c r="D1222" s="62" t="s">
        <v>414</v>
      </c>
      <c r="E1222" s="344" t="n">
        <v>-0.187403197063671</v>
      </c>
      <c r="F1222" s="344" t="n">
        <v>-0.189556064200142</v>
      </c>
      <c r="G1222" s="344" t="n">
        <v>-0.190359094120025</v>
      </c>
      <c r="H1222" s="344" t="n">
        <v>-0.19187704292497</v>
      </c>
      <c r="I1222" s="344" t="n">
        <v>-0.204577695673585</v>
      </c>
      <c r="J1222" s="344" t="n">
        <v>-0.224782032157008</v>
      </c>
      <c r="K1222" s="344" t="n">
        <v>-0.252578750124747</v>
      </c>
      <c r="L1222" s="344" t="n">
        <v>-0.292090546862334</v>
      </c>
      <c r="M1222" s="344" t="n">
        <v>-0.340432740235691</v>
      </c>
      <c r="N1222" s="344" t="n">
        <v>-0.367761715376115</v>
      </c>
      <c r="O1222" s="344" t="n">
        <v>-0.385556135376514</v>
      </c>
      <c r="P1222" s="344" t="n">
        <v>-0.413666474340795</v>
      </c>
      <c r="Q1222" s="344" t="n">
        <v>-0.442255101158153</v>
      </c>
      <c r="R1222" s="344" t="n">
        <v>-0.464936656704413</v>
      </c>
      <c r="S1222" s="344" t="n">
        <v>-0.493958110154932</v>
      </c>
      <c r="T1222" s="344" t="n">
        <v>-0.520038388555611</v>
      </c>
      <c r="U1222" s="344" t="n">
        <v>-0.538974434029551</v>
      </c>
      <c r="V1222" s="344" t="n">
        <v>-0.561807902828975</v>
      </c>
      <c r="W1222" s="344" t="n">
        <v>-0.582936214498619</v>
      </c>
      <c r="X1222" s="344" t="n">
        <v>-0.611111202416828</v>
      </c>
      <c r="Y1222" s="344" t="n">
        <v>-0.630306649220146</v>
      </c>
      <c r="Z1222" s="344" t="n">
        <v>-0.652756414927456</v>
      </c>
      <c r="AA1222" s="344" t="n">
        <v>-0.671375296186484</v>
      </c>
      <c r="AB1222" s="344" t="n">
        <v>-0.680064731564705</v>
      </c>
    </row>
    <row r="1223" customFormat="false" ht="15" hidden="false" customHeight="false" outlineLevel="0" collapsed="false">
      <c r="A1223" s="62" t="s">
        <v>364</v>
      </c>
      <c r="B1223" s="62" t="s">
        <v>970</v>
      </c>
      <c r="C1223" s="62" t="s">
        <v>971</v>
      </c>
      <c r="D1223" s="62" t="s">
        <v>417</v>
      </c>
      <c r="E1223" s="344" t="n">
        <v>0</v>
      </c>
      <c r="F1223" s="344" t="n">
        <v>0</v>
      </c>
      <c r="G1223" s="344" t="n">
        <v>0</v>
      </c>
      <c r="H1223" s="344" t="n">
        <v>0</v>
      </c>
      <c r="I1223" s="344" t="n">
        <v>0</v>
      </c>
      <c r="J1223" s="344" t="n">
        <v>0</v>
      </c>
      <c r="K1223" s="344" t="n">
        <v>0</v>
      </c>
      <c r="L1223" s="344" t="n">
        <v>0</v>
      </c>
      <c r="M1223" s="344" t="n">
        <v>0</v>
      </c>
      <c r="N1223" s="344" t="n">
        <v>0</v>
      </c>
      <c r="O1223" s="344" t="n">
        <v>0</v>
      </c>
      <c r="P1223" s="344" t="n">
        <v>0</v>
      </c>
      <c r="Q1223" s="344" t="n">
        <v>0</v>
      </c>
      <c r="R1223" s="344" t="n">
        <v>0</v>
      </c>
      <c r="S1223" s="344" t="n">
        <v>0</v>
      </c>
      <c r="T1223" s="344" t="n">
        <v>0</v>
      </c>
      <c r="U1223" s="344" t="n">
        <v>0</v>
      </c>
      <c r="V1223" s="344" t="n">
        <v>0</v>
      </c>
      <c r="W1223" s="344" t="n">
        <v>0</v>
      </c>
      <c r="X1223" s="344" t="n">
        <v>0</v>
      </c>
      <c r="Y1223" s="344" t="n">
        <v>0</v>
      </c>
      <c r="Z1223" s="344" t="n">
        <v>0</v>
      </c>
      <c r="AA1223" s="344" t="n">
        <v>0</v>
      </c>
      <c r="AB1223" s="344" t="n">
        <v>0</v>
      </c>
    </row>
    <row r="1224" customFormat="false" ht="15" hidden="false" customHeight="false" outlineLevel="0" collapsed="false">
      <c r="A1224" s="62" t="s">
        <v>364</v>
      </c>
      <c r="B1224" s="62" t="s">
        <v>974</v>
      </c>
      <c r="C1224" s="62" t="s">
        <v>975</v>
      </c>
      <c r="D1224" s="62" t="s">
        <v>383</v>
      </c>
      <c r="E1224" s="344" t="n">
        <v>-0.0200962168910503</v>
      </c>
      <c r="F1224" s="344" t="n">
        <v>-0.0203270800011255</v>
      </c>
      <c r="G1224" s="344" t="n">
        <v>-0.0204131930647915</v>
      </c>
      <c r="H1224" s="344" t="n">
        <v>-0.0205759705888234</v>
      </c>
      <c r="I1224" s="344" t="n">
        <v>-0.0219379274619891</v>
      </c>
      <c r="J1224" s="344" t="n">
        <v>-0.0241045432640273</v>
      </c>
      <c r="K1224" s="344" t="n">
        <v>-0.0270853295146976</v>
      </c>
      <c r="L1224" s="344" t="n">
        <v>-0.0313223844285679</v>
      </c>
      <c r="M1224" s="344" t="n">
        <v>-0.0365063685774083</v>
      </c>
      <c r="N1224" s="344" t="n">
        <v>-0.0394369963384998</v>
      </c>
      <c r="O1224" s="344" t="n">
        <v>-0.041345184295704</v>
      </c>
      <c r="P1224" s="344" t="n">
        <v>-0.0443596017526015</v>
      </c>
      <c r="Q1224" s="344" t="n">
        <v>-0.0474253084968879</v>
      </c>
      <c r="R1224" s="344" t="n">
        <v>-0.0498575693484954</v>
      </c>
      <c r="S1224" s="344" t="n">
        <v>-0.0529696903377494</v>
      </c>
      <c r="T1224" s="344" t="n">
        <v>-0.0557664138703845</v>
      </c>
      <c r="U1224" s="344" t="n">
        <v>-0.0577970242487859</v>
      </c>
      <c r="V1224" s="344" t="n">
        <v>-0.0602455755465119</v>
      </c>
      <c r="W1224" s="344" t="n">
        <v>-0.0625112740004748</v>
      </c>
      <c r="X1224" s="344" t="n">
        <v>-0.0655326241000395</v>
      </c>
      <c r="Y1224" s="344" t="n">
        <v>-0.067591051428518</v>
      </c>
      <c r="Z1224" s="344" t="n">
        <v>-0.0699984562533891</v>
      </c>
      <c r="AA1224" s="344" t="n">
        <v>-0.0719950554678786</v>
      </c>
      <c r="AB1224" s="344" t="n">
        <v>-0.0729268686960284</v>
      </c>
    </row>
    <row r="1225" customFormat="false" ht="15" hidden="false" customHeight="false" outlineLevel="0" collapsed="false">
      <c r="A1225" s="62" t="s">
        <v>364</v>
      </c>
      <c r="B1225" s="62" t="s">
        <v>990</v>
      </c>
      <c r="C1225" s="62" t="s">
        <v>991</v>
      </c>
      <c r="D1225" s="62" t="s">
        <v>524</v>
      </c>
      <c r="E1225" s="344" t="n">
        <v>-0.841584412405435</v>
      </c>
      <c r="F1225" s="344" t="n">
        <v>-0.851252440765796</v>
      </c>
      <c r="G1225" s="344" t="n">
        <v>-0.854858662398392</v>
      </c>
      <c r="H1225" s="344" t="n">
        <v>-0.861675419385933</v>
      </c>
      <c r="I1225" s="344" t="n">
        <v>-0.918711113269944</v>
      </c>
      <c r="J1225" s="344" t="n">
        <v>-1.00944411523504</v>
      </c>
      <c r="K1225" s="344" t="n">
        <v>-1.13427274635883</v>
      </c>
      <c r="L1225" s="344" t="n">
        <v>-1.31171108658729</v>
      </c>
      <c r="M1225" s="344" t="n">
        <v>-1.52880469567168</v>
      </c>
      <c r="N1225" s="344" t="n">
        <v>-1.65153280194504</v>
      </c>
      <c r="O1225" s="344" t="n">
        <v>-1.73144342638889</v>
      </c>
      <c r="P1225" s="344" t="n">
        <v>-1.85768045686886</v>
      </c>
      <c r="Q1225" s="344" t="n">
        <v>-1.98606536747095</v>
      </c>
      <c r="R1225" s="344" t="n">
        <v>-2.08792298727642</v>
      </c>
      <c r="S1225" s="344" t="n">
        <v>-2.21825162217697</v>
      </c>
      <c r="T1225" s="344" t="n">
        <v>-2.33537212021067</v>
      </c>
      <c r="U1225" s="344" t="n">
        <v>-2.4204095206028</v>
      </c>
      <c r="V1225" s="344" t="n">
        <v>-2.5229493476913</v>
      </c>
      <c r="W1225" s="344" t="n">
        <v>-2.61783170850596</v>
      </c>
      <c r="X1225" s="344" t="n">
        <v>-2.74435906248499</v>
      </c>
      <c r="Y1225" s="344" t="n">
        <v>-2.83056137424887</v>
      </c>
      <c r="Z1225" s="344" t="n">
        <v>-2.93137807949967</v>
      </c>
      <c r="AA1225" s="344" t="n">
        <v>-3.01499116876144</v>
      </c>
      <c r="AB1225" s="344" t="n">
        <v>-3.05401341321349</v>
      </c>
    </row>
    <row r="1226" customFormat="false" ht="15" hidden="false" customHeight="false" outlineLevel="0" collapsed="false">
      <c r="A1226" s="62" t="s">
        <v>364</v>
      </c>
      <c r="B1226" s="62" t="s">
        <v>1017</v>
      </c>
      <c r="C1226" s="62" t="s">
        <v>1018</v>
      </c>
      <c r="D1226" s="62" t="s">
        <v>401</v>
      </c>
      <c r="E1226" s="344" t="n">
        <v>-0.0141362667503726</v>
      </c>
      <c r="F1226" s="344" t="n">
        <v>-0.0142986626144567</v>
      </c>
      <c r="G1226" s="344" t="n">
        <v>-0.0143592370621388</v>
      </c>
      <c r="H1226" s="344" t="n">
        <v>-0.0144737395335818</v>
      </c>
      <c r="I1226" s="344" t="n">
        <v>-0.0154317798337015</v>
      </c>
      <c r="J1226" s="344" t="n">
        <v>-0.0169558407596574</v>
      </c>
      <c r="K1226" s="344" t="n">
        <v>-0.0190526129926484</v>
      </c>
      <c r="L1226" s="344" t="n">
        <v>-0.0220330813476213</v>
      </c>
      <c r="M1226" s="344" t="n">
        <v>-0.0256796474229679</v>
      </c>
      <c r="N1226" s="344" t="n">
        <v>-0.027741136707316</v>
      </c>
      <c r="O1226" s="344" t="n">
        <v>-0.0290834119285245</v>
      </c>
      <c r="P1226" s="344" t="n">
        <v>-0.0312038413356464</v>
      </c>
      <c r="Q1226" s="344" t="n">
        <v>-0.0333603491276651</v>
      </c>
      <c r="R1226" s="344" t="n">
        <v>-0.0350712725512735</v>
      </c>
      <c r="S1226" s="344" t="n">
        <v>-0.037260429480761</v>
      </c>
      <c r="T1226" s="344" t="n">
        <v>-0.0392277266142818</v>
      </c>
      <c r="U1226" s="344" t="n">
        <v>-0.040656117347263</v>
      </c>
      <c r="V1226" s="344" t="n">
        <v>-0.0423784999471463</v>
      </c>
      <c r="W1226" s="344" t="n">
        <v>-0.0439722585085097</v>
      </c>
      <c r="X1226" s="344" t="n">
        <v>-0.0460975645392548</v>
      </c>
      <c r="Y1226" s="344" t="n">
        <v>-0.0475455225285312</v>
      </c>
      <c r="Z1226" s="344" t="n">
        <v>-0.0492389614959256</v>
      </c>
      <c r="AA1226" s="344" t="n">
        <v>-0.0506434277814272</v>
      </c>
      <c r="AB1226" s="344" t="n">
        <v>-0.0512988924604791</v>
      </c>
    </row>
    <row r="1227" customFormat="false" ht="15" hidden="false" customHeight="false" outlineLevel="0" collapsed="false">
      <c r="A1227" s="62" t="s">
        <v>364</v>
      </c>
      <c r="B1227" s="62" t="s">
        <v>1027</v>
      </c>
      <c r="C1227" s="62" t="s">
        <v>1028</v>
      </c>
      <c r="D1227" s="62" t="s">
        <v>414</v>
      </c>
      <c r="E1227" s="344" t="n">
        <v>-0.0374305306666726</v>
      </c>
      <c r="F1227" s="344" t="n">
        <v>-0.0378605284502514</v>
      </c>
      <c r="G1227" s="344" t="n">
        <v>-0.0380209197163204</v>
      </c>
      <c r="H1227" s="344" t="n">
        <v>-0.0383241036010363</v>
      </c>
      <c r="I1227" s="344" t="n">
        <v>-0.0408608381906403</v>
      </c>
      <c r="J1227" s="344" t="n">
        <v>-0.0448963031570443</v>
      </c>
      <c r="K1227" s="344" t="n">
        <v>-0.0504482143337294</v>
      </c>
      <c r="L1227" s="344" t="n">
        <v>-0.0583400088316594</v>
      </c>
      <c r="M1227" s="344" t="n">
        <v>-0.0679955215438619</v>
      </c>
      <c r="N1227" s="344" t="n">
        <v>-0.0734540092223557</v>
      </c>
      <c r="O1227" s="344" t="n">
        <v>-0.0770081352669305</v>
      </c>
      <c r="P1227" s="344" t="n">
        <v>-0.0826226867854704</v>
      </c>
      <c r="Q1227" s="344" t="n">
        <v>-0.0883327679877759</v>
      </c>
      <c r="R1227" s="344" t="n">
        <v>-0.0928630143962919</v>
      </c>
      <c r="S1227" s="344" t="n">
        <v>-0.0986595451940135</v>
      </c>
      <c r="T1227" s="344" t="n">
        <v>-0.103868627406951</v>
      </c>
      <c r="U1227" s="344" t="n">
        <v>-0.107650773293059</v>
      </c>
      <c r="V1227" s="344" t="n">
        <v>-0.112211361732929</v>
      </c>
      <c r="W1227" s="344" t="n">
        <v>-0.116431374679757</v>
      </c>
      <c r="X1227" s="344" t="n">
        <v>-0.122058838702942</v>
      </c>
      <c r="Y1227" s="344" t="n">
        <v>-0.125892795494981</v>
      </c>
      <c r="Z1227" s="344" t="n">
        <v>-0.130376745912762</v>
      </c>
      <c r="AA1227" s="344" t="n">
        <v>-0.134095543760743</v>
      </c>
      <c r="AB1227" s="344" t="n">
        <v>-0.135831107414388</v>
      </c>
    </row>
    <row r="1228" customFormat="false" ht="15" hidden="false" customHeight="false" outlineLevel="0" collapsed="false">
      <c r="A1228" s="62" t="s">
        <v>364</v>
      </c>
      <c r="B1228" s="62" t="s">
        <v>1040</v>
      </c>
      <c r="C1228" s="62" t="s">
        <v>1041</v>
      </c>
      <c r="D1228" s="62" t="s">
        <v>524</v>
      </c>
      <c r="E1228" s="344" t="n">
        <v>-0.140357964143507</v>
      </c>
      <c r="F1228" s="344" t="n">
        <v>-0.141970380863612</v>
      </c>
      <c r="G1228" s="344" t="n">
        <v>-0.142571820147824</v>
      </c>
      <c r="H1228" s="344" t="n">
        <v>-0.143708706856666</v>
      </c>
      <c r="I1228" s="344" t="n">
        <v>-0.153221019298612</v>
      </c>
      <c r="J1228" s="344" t="n">
        <v>-0.168353309356183</v>
      </c>
      <c r="K1228" s="344" t="n">
        <v>-0.189172008316253</v>
      </c>
      <c r="L1228" s="344" t="n">
        <v>-0.218764861782117</v>
      </c>
      <c r="M1228" s="344" t="n">
        <v>-0.254971351054607</v>
      </c>
      <c r="N1228" s="344" t="n">
        <v>-0.275439728184455</v>
      </c>
      <c r="O1228" s="344" t="n">
        <v>-0.288767081204596</v>
      </c>
      <c r="P1228" s="344" t="n">
        <v>-0.309820670525539</v>
      </c>
      <c r="Q1228" s="344" t="n">
        <v>-0.331232479505402</v>
      </c>
      <c r="R1228" s="344" t="n">
        <v>-0.348220113707818</v>
      </c>
      <c r="S1228" s="344" t="n">
        <v>-0.369956093598366</v>
      </c>
      <c r="T1228" s="344" t="n">
        <v>-0.389489243715178</v>
      </c>
      <c r="U1228" s="344" t="n">
        <v>-0.403671631386761</v>
      </c>
      <c r="V1228" s="344" t="n">
        <v>-0.42077304291675</v>
      </c>
      <c r="W1228" s="344" t="n">
        <v>-0.436597355725742</v>
      </c>
      <c r="X1228" s="344" t="n">
        <v>-0.457699364687863</v>
      </c>
      <c r="Y1228" s="344" t="n">
        <v>-0.472076034223673</v>
      </c>
      <c r="Z1228" s="344" t="n">
        <v>-0.488890066532344</v>
      </c>
      <c r="AA1228" s="344" t="n">
        <v>-0.502834910105418</v>
      </c>
      <c r="AB1228" s="344" t="n">
        <v>-0.50934297121832</v>
      </c>
    </row>
    <row r="1229" customFormat="false" ht="15" hidden="false" customHeight="false" outlineLevel="0" collapsed="false">
      <c r="A1229" s="62" t="s">
        <v>364</v>
      </c>
      <c r="B1229" s="62" t="s">
        <v>1042</v>
      </c>
      <c r="C1229" s="62" t="s">
        <v>1043</v>
      </c>
      <c r="D1229" s="62" t="s">
        <v>383</v>
      </c>
      <c r="E1229" s="344" t="n">
        <v>-0.025643246390967</v>
      </c>
      <c r="F1229" s="344" t="n">
        <v>-0.0259378331605235</v>
      </c>
      <c r="G1229" s="344" t="n">
        <v>-0.0260477154593184</v>
      </c>
      <c r="H1229" s="344" t="n">
        <v>-0.0262554234164076</v>
      </c>
      <c r="I1229" s="344" t="n">
        <v>-0.0279933124858678</v>
      </c>
      <c r="J1229" s="344" t="n">
        <v>-0.0307579653131854</v>
      </c>
      <c r="K1229" s="344" t="n">
        <v>-0.0345615188217458</v>
      </c>
      <c r="L1229" s="344" t="n">
        <v>-0.0399681007529361</v>
      </c>
      <c r="M1229" s="344" t="n">
        <v>-0.046582986705664</v>
      </c>
      <c r="N1229" s="344" t="n">
        <v>-0.0503225367993607</v>
      </c>
      <c r="O1229" s="344" t="n">
        <v>-0.0527574296059095</v>
      </c>
      <c r="P1229" s="344" t="n">
        <v>-0.0566038973262534</v>
      </c>
      <c r="Q1229" s="344" t="n">
        <v>-0.0605158113861179</v>
      </c>
      <c r="R1229" s="344" t="n">
        <v>-0.0636194335575451</v>
      </c>
      <c r="S1229" s="344" t="n">
        <v>-0.067590573287903</v>
      </c>
      <c r="T1229" s="344" t="n">
        <v>-0.0711592584301656</v>
      </c>
      <c r="U1229" s="344" t="n">
        <v>-0.0737503651314767</v>
      </c>
      <c r="V1229" s="344" t="n">
        <v>-0.0768747742960928</v>
      </c>
      <c r="W1229" s="344" t="n">
        <v>-0.0797658589224972</v>
      </c>
      <c r="X1229" s="344" t="n">
        <v>-0.0836211728582765</v>
      </c>
      <c r="Y1229" s="344" t="n">
        <v>-0.0862477746434902</v>
      </c>
      <c r="Z1229" s="344" t="n">
        <v>-0.0893196799389822</v>
      </c>
      <c r="AA1229" s="344" t="n">
        <v>-0.0918673875935491</v>
      </c>
      <c r="AB1229" s="344" t="n">
        <v>-0.093056403234122</v>
      </c>
    </row>
    <row r="1230" customFormat="false" ht="15" hidden="false" customHeight="false" outlineLevel="0" collapsed="false">
      <c r="A1230" s="62" t="s">
        <v>364</v>
      </c>
      <c r="B1230" s="62" t="s">
        <v>1069</v>
      </c>
      <c r="C1230" s="62" t="s">
        <v>1070</v>
      </c>
      <c r="D1230" s="62" t="s">
        <v>524</v>
      </c>
      <c r="E1230" s="344" t="n">
        <v>-0.233057967700605</v>
      </c>
      <c r="F1230" s="344" t="n">
        <v>-0.235735311776997</v>
      </c>
      <c r="G1230" s="344" t="n">
        <v>-0.236733974148093</v>
      </c>
      <c r="H1230" s="344" t="n">
        <v>-0.238621722431458</v>
      </c>
      <c r="I1230" s="344" t="n">
        <v>-0.254416481349353</v>
      </c>
      <c r="J1230" s="344" t="n">
        <v>-0.279542955568285</v>
      </c>
      <c r="K1230" s="344" t="n">
        <v>-0.314111451195962</v>
      </c>
      <c r="L1230" s="344" t="n">
        <v>-0.363249028313884</v>
      </c>
      <c r="M1230" s="344" t="n">
        <v>-0.423368244625634</v>
      </c>
      <c r="N1230" s="344" t="n">
        <v>-0.457355046907367</v>
      </c>
      <c r="O1230" s="344" t="n">
        <v>-0.479484505885033</v>
      </c>
      <c r="P1230" s="344" t="n">
        <v>-0.514443026193331</v>
      </c>
      <c r="Q1230" s="344" t="n">
        <v>-0.549996353830217</v>
      </c>
      <c r="R1230" s="344" t="n">
        <v>-0.578203541982423</v>
      </c>
      <c r="S1230" s="344" t="n">
        <v>-0.614295140561702</v>
      </c>
      <c r="T1230" s="344" t="n">
        <v>-0.646729041244107</v>
      </c>
      <c r="U1230" s="344" t="n">
        <v>-0.670278246079408</v>
      </c>
      <c r="V1230" s="344" t="n">
        <v>-0.698674356270319</v>
      </c>
      <c r="W1230" s="344" t="n">
        <v>-0.724949902556752</v>
      </c>
      <c r="X1230" s="344" t="n">
        <v>-0.759988821460447</v>
      </c>
      <c r="Y1230" s="344" t="n">
        <v>-0.78386062242853</v>
      </c>
      <c r="Z1230" s="344" t="n">
        <v>-0.811779552591299</v>
      </c>
      <c r="AA1230" s="344" t="n">
        <v>-0.834934326336241</v>
      </c>
      <c r="AB1230" s="344" t="n">
        <v>-0.845740663588991</v>
      </c>
    </row>
    <row r="1231" customFormat="false" ht="15" hidden="false" customHeight="false" outlineLevel="0" collapsed="false">
      <c r="A1231" s="62" t="s">
        <v>364</v>
      </c>
      <c r="B1231" s="62" t="s">
        <v>1075</v>
      </c>
      <c r="C1231" s="62" t="s">
        <v>1076</v>
      </c>
      <c r="D1231" s="62" t="s">
        <v>524</v>
      </c>
      <c r="E1231" s="344" t="n">
        <v>-0.223354595500548</v>
      </c>
      <c r="F1231" s="344" t="n">
        <v>-0.225920468313644</v>
      </c>
      <c r="G1231" s="344" t="n">
        <v>-0.226877551361002</v>
      </c>
      <c r="H1231" s="344" t="n">
        <v>-0.228686703214499</v>
      </c>
      <c r="I1231" s="344" t="n">
        <v>-0.243823847093085</v>
      </c>
      <c r="J1231" s="344" t="n">
        <v>-0.267904180157407</v>
      </c>
      <c r="K1231" s="344" t="n">
        <v>-0.30103341591862</v>
      </c>
      <c r="L1231" s="344" t="n">
        <v>-0.348125149230006</v>
      </c>
      <c r="M1231" s="344" t="n">
        <v>-0.405741301012342</v>
      </c>
      <c r="N1231" s="344" t="n">
        <v>-0.43831306223934</v>
      </c>
      <c r="O1231" s="344" t="n">
        <v>-0.459521160839737</v>
      </c>
      <c r="P1231" s="344" t="n">
        <v>-0.493024182597776</v>
      </c>
      <c r="Q1231" s="344" t="n">
        <v>-0.527097246871796</v>
      </c>
      <c r="R1231" s="344" t="n">
        <v>-0.554130028295674</v>
      </c>
      <c r="S1231" s="344" t="n">
        <v>-0.588718952592821</v>
      </c>
      <c r="T1231" s="344" t="n">
        <v>-0.619802467303332</v>
      </c>
      <c r="U1231" s="344" t="n">
        <v>-0.642371200619951</v>
      </c>
      <c r="V1231" s="344" t="n">
        <v>-0.669585038310442</v>
      </c>
      <c r="W1231" s="344" t="n">
        <v>-0.694766601808419</v>
      </c>
      <c r="X1231" s="344" t="n">
        <v>-0.728346674765053</v>
      </c>
      <c r="Y1231" s="344" t="n">
        <v>-0.751224572919324</v>
      </c>
      <c r="Z1231" s="344" t="n">
        <v>-0.77798109797975</v>
      </c>
      <c r="AA1231" s="344" t="n">
        <v>-0.800171822350745</v>
      </c>
      <c r="AB1231" s="344" t="n">
        <v>-0.810528237579729</v>
      </c>
    </row>
    <row r="1232" customFormat="false" ht="15" hidden="false" customHeight="false" outlineLevel="0" collapsed="false">
      <c r="A1232" s="62" t="s">
        <v>364</v>
      </c>
      <c r="B1232" s="62" t="s">
        <v>1080</v>
      </c>
      <c r="C1232" s="62" t="s">
        <v>1081</v>
      </c>
      <c r="D1232" s="62" t="s">
        <v>414</v>
      </c>
      <c r="E1232" s="344" t="n">
        <v>-0.343422561363409</v>
      </c>
      <c r="F1232" s="344" t="n">
        <v>-0.34736776164743</v>
      </c>
      <c r="G1232" s="344" t="n">
        <v>-0.348839340554613</v>
      </c>
      <c r="H1232" s="344" t="n">
        <v>-0.351621031981338</v>
      </c>
      <c r="I1232" s="344" t="n">
        <v>-0.374895398514341</v>
      </c>
      <c r="J1232" s="344" t="n">
        <v>-0.411920513851237</v>
      </c>
      <c r="K1232" s="344" t="n">
        <v>-0.46285891955375</v>
      </c>
      <c r="L1232" s="344" t="n">
        <v>-0.535265594852263</v>
      </c>
      <c r="M1232" s="344" t="n">
        <v>-0.623854264257743</v>
      </c>
      <c r="N1232" s="344" t="n">
        <v>-0.673935515747667</v>
      </c>
      <c r="O1232" s="344" t="n">
        <v>-0.706544379365063</v>
      </c>
      <c r="P1232" s="344" t="n">
        <v>-0.758057505924089</v>
      </c>
      <c r="Q1232" s="344" t="n">
        <v>-0.810447110804438</v>
      </c>
      <c r="R1232" s="344" t="n">
        <v>-0.852011812065946</v>
      </c>
      <c r="S1232" s="344" t="n">
        <v>-0.905194586077427</v>
      </c>
      <c r="T1232" s="344" t="n">
        <v>-0.952987559461914</v>
      </c>
      <c r="U1232" s="344" t="n">
        <v>-0.987688489545541</v>
      </c>
      <c r="V1232" s="344" t="n">
        <v>-1.02953157687156</v>
      </c>
      <c r="W1232" s="344" t="n">
        <v>-1.06824990731929</v>
      </c>
      <c r="X1232" s="344" t="n">
        <v>-1.11988150522617</v>
      </c>
      <c r="Y1232" s="344" t="n">
        <v>-1.15505779683165</v>
      </c>
      <c r="Z1232" s="344" t="n">
        <v>-1.19619773554141</v>
      </c>
      <c r="AA1232" s="344" t="n">
        <v>-1.23031745170358</v>
      </c>
      <c r="AB1232" s="344" t="n">
        <v>-1.2462411296405</v>
      </c>
    </row>
    <row r="1233" customFormat="false" ht="15" hidden="false" customHeight="false" outlineLevel="0" collapsed="false">
      <c r="A1233" s="62" t="s">
        <v>364</v>
      </c>
      <c r="B1233" s="62" t="s">
        <v>1090</v>
      </c>
      <c r="C1233" s="62" t="s">
        <v>1091</v>
      </c>
      <c r="D1233" s="62" t="s">
        <v>401</v>
      </c>
      <c r="E1233" s="344" t="n">
        <v>-0.55482321459228</v>
      </c>
      <c r="F1233" s="344" t="n">
        <v>-0.561196962126807</v>
      </c>
      <c r="G1233" s="344" t="n">
        <v>-0.563574400978139</v>
      </c>
      <c r="H1233" s="344" t="n">
        <v>-0.568068418416167</v>
      </c>
      <c r="I1233" s="344" t="n">
        <v>-0.605669788594567</v>
      </c>
      <c r="J1233" s="344" t="n">
        <v>-0.665486457104381</v>
      </c>
      <c r="K1233" s="344" t="n">
        <v>-0.747781021229327</v>
      </c>
      <c r="L1233" s="344" t="n">
        <v>-0.864759079361476</v>
      </c>
      <c r="M1233" s="344" t="n">
        <v>-1.00788028299139</v>
      </c>
      <c r="N1233" s="344" t="n">
        <v>-1.08879005441739</v>
      </c>
      <c r="O1233" s="344" t="n">
        <v>-1.14147195878785</v>
      </c>
      <c r="P1233" s="344" t="n">
        <v>-1.22469502473236</v>
      </c>
      <c r="Q1233" s="344" t="n">
        <v>-1.30933410282768</v>
      </c>
      <c r="R1233" s="344" t="n">
        <v>-1.37648479052835</v>
      </c>
      <c r="S1233" s="344" t="n">
        <v>-1.46240528893952</v>
      </c>
      <c r="T1233" s="344" t="n">
        <v>-1.53961818672594</v>
      </c>
      <c r="U1233" s="344" t="n">
        <v>-1.59567997108252</v>
      </c>
      <c r="V1233" s="344" t="n">
        <v>-1.66328041097942</v>
      </c>
      <c r="W1233" s="344" t="n">
        <v>-1.72583258715962</v>
      </c>
      <c r="X1233" s="344" t="n">
        <v>-1.80924705186893</v>
      </c>
      <c r="Y1233" s="344" t="n">
        <v>-1.86607681607692</v>
      </c>
      <c r="Z1233" s="344" t="n">
        <v>-1.93254127010831</v>
      </c>
      <c r="AA1233" s="344" t="n">
        <v>-1.98766406264389</v>
      </c>
      <c r="AB1233" s="344" t="n">
        <v>-2.0133898802664</v>
      </c>
    </row>
    <row r="1234" customFormat="false" ht="15" hidden="false" customHeight="false" outlineLevel="0" collapsed="false">
      <c r="A1234" s="62" t="s">
        <v>364</v>
      </c>
      <c r="B1234" s="62" t="s">
        <v>1104</v>
      </c>
      <c r="C1234" s="62" t="s">
        <v>1105</v>
      </c>
      <c r="D1234" s="62" t="s">
        <v>383</v>
      </c>
      <c r="E1234" s="344" t="n">
        <v>-0.176117427587121</v>
      </c>
      <c r="F1234" s="344" t="n">
        <v>-0.178140645055942</v>
      </c>
      <c r="G1234" s="344" t="n">
        <v>-0.178895315018788</v>
      </c>
      <c r="H1234" s="344" t="n">
        <v>-0.180321850120242</v>
      </c>
      <c r="I1234" s="344" t="n">
        <v>-0.192257645911406</v>
      </c>
      <c r="J1234" s="344" t="n">
        <v>-0.211245239630825</v>
      </c>
      <c r="K1234" s="344" t="n">
        <v>-0.237367987484372</v>
      </c>
      <c r="L1234" s="344" t="n">
        <v>-0.274500310250482</v>
      </c>
      <c r="M1234" s="344" t="n">
        <v>-0.319931246724538</v>
      </c>
      <c r="N1234" s="344" t="n">
        <v>-0.345614420094781</v>
      </c>
      <c r="O1234" s="344" t="n">
        <v>-0.362337226989107</v>
      </c>
      <c r="P1234" s="344" t="n">
        <v>-0.388754708998814</v>
      </c>
      <c r="Q1234" s="344" t="n">
        <v>-0.415621675476503</v>
      </c>
      <c r="R1234" s="344" t="n">
        <v>-0.436937305514151</v>
      </c>
      <c r="S1234" s="344" t="n">
        <v>-0.464211032999218</v>
      </c>
      <c r="T1234" s="344" t="n">
        <v>-0.488720708472486</v>
      </c>
      <c r="U1234" s="344" t="n">
        <v>-0.506516390028602</v>
      </c>
      <c r="V1234" s="344" t="n">
        <v>-0.527974784820443</v>
      </c>
      <c r="W1234" s="344" t="n">
        <v>-0.547830710219903</v>
      </c>
      <c r="X1234" s="344" t="n">
        <v>-0.574308947903155</v>
      </c>
      <c r="Y1234" s="344" t="n">
        <v>-0.592348409157582</v>
      </c>
      <c r="Z1234" s="344" t="n">
        <v>-0.61344620817198</v>
      </c>
      <c r="AA1234" s="344" t="n">
        <v>-0.630943825732774</v>
      </c>
      <c r="AB1234" s="344" t="n">
        <v>-0.639109967132574</v>
      </c>
    </row>
    <row r="1235" customFormat="false" ht="15" hidden="false" customHeight="false" outlineLevel="0" collapsed="false">
      <c r="A1235" s="62" t="s">
        <v>364</v>
      </c>
      <c r="B1235" s="62" t="s">
        <v>1162</v>
      </c>
      <c r="C1235" s="62" t="s">
        <v>1163</v>
      </c>
      <c r="D1235" s="62" t="s">
        <v>524</v>
      </c>
      <c r="E1235" s="344" t="n">
        <v>-0.656275662985618</v>
      </c>
      <c r="F1235" s="344" t="n">
        <v>-0.663814884991673</v>
      </c>
      <c r="G1235" s="344" t="n">
        <v>-0.666627051493236</v>
      </c>
      <c r="H1235" s="344" t="n">
        <v>-0.671942824510733</v>
      </c>
      <c r="I1235" s="344" t="n">
        <v>-0.716419810141429</v>
      </c>
      <c r="J1235" s="344" t="n">
        <v>-0.78717428246955</v>
      </c>
      <c r="K1235" s="344" t="n">
        <v>-0.884516856123214</v>
      </c>
      <c r="L1235" s="344" t="n">
        <v>-1.022884989677</v>
      </c>
      <c r="M1235" s="344" t="n">
        <v>-1.19217668535442</v>
      </c>
      <c r="N1235" s="344" t="n">
        <v>-1.28788124941747</v>
      </c>
      <c r="O1235" s="344" t="n">
        <v>-1.35019632710122</v>
      </c>
      <c r="P1235" s="344" t="n">
        <v>-1.44863718419218</v>
      </c>
      <c r="Q1235" s="344" t="n">
        <v>-1.54875297897254</v>
      </c>
      <c r="R1235" s="344" t="n">
        <v>-1.62818253586857</v>
      </c>
      <c r="S1235" s="344" t="n">
        <v>-1.72981406565285</v>
      </c>
      <c r="T1235" s="344" t="n">
        <v>-1.82114576258458</v>
      </c>
      <c r="U1235" s="344" t="n">
        <v>-1.88745874972915</v>
      </c>
      <c r="V1235" s="344" t="n">
        <v>-1.96742029846149</v>
      </c>
      <c r="W1235" s="344" t="n">
        <v>-2.04141048094515</v>
      </c>
      <c r="X1235" s="344" t="n">
        <v>-2.14007773510813</v>
      </c>
      <c r="Y1235" s="344" t="n">
        <v>-2.20729913140518</v>
      </c>
      <c r="Z1235" s="344" t="n">
        <v>-2.28591697306575</v>
      </c>
      <c r="AA1235" s="344" t="n">
        <v>-2.35111926861767</v>
      </c>
      <c r="AB1235" s="344" t="n">
        <v>-2.38154919218976</v>
      </c>
    </row>
    <row r="1236" customFormat="false" ht="15" hidden="false" customHeight="false" outlineLevel="0" collapsed="false">
      <c r="A1236" s="62" t="s">
        <v>364</v>
      </c>
      <c r="B1236" s="62" t="s">
        <v>1172</v>
      </c>
      <c r="C1236" s="62" t="s">
        <v>1173</v>
      </c>
      <c r="D1236" s="62" t="s">
        <v>524</v>
      </c>
      <c r="E1236" s="344" t="n">
        <v>-0.558426844658154</v>
      </c>
      <c r="F1236" s="344" t="n">
        <v>-0.564841990295073</v>
      </c>
      <c r="G1236" s="344" t="n">
        <v>-0.567234870840083</v>
      </c>
      <c r="H1236" s="344" t="n">
        <v>-0.571758077352991</v>
      </c>
      <c r="I1236" s="344" t="n">
        <v>-0.609603672042062</v>
      </c>
      <c r="J1236" s="344" t="n">
        <v>-0.669808855558843</v>
      </c>
      <c r="K1236" s="344" t="n">
        <v>-0.752637930781628</v>
      </c>
      <c r="L1236" s="344" t="n">
        <v>-0.870375772636314</v>
      </c>
      <c r="M1236" s="344" t="n">
        <v>-1.01442656222965</v>
      </c>
      <c r="N1236" s="344" t="n">
        <v>-1.09586185039191</v>
      </c>
      <c r="O1236" s="344" t="n">
        <v>-1.148885928791</v>
      </c>
      <c r="P1236" s="344" t="n">
        <v>-1.23264953654184</v>
      </c>
      <c r="Q1236" s="344" t="n">
        <v>-1.31783835357842</v>
      </c>
      <c r="R1236" s="344" t="n">
        <v>-1.38542519144508</v>
      </c>
      <c r="S1236" s="344" t="n">
        <v>-1.47190375174553</v>
      </c>
      <c r="T1236" s="344" t="n">
        <v>-1.54961815471886</v>
      </c>
      <c r="U1236" s="344" t="n">
        <v>-1.6060440657492</v>
      </c>
      <c r="V1236" s="344" t="n">
        <v>-1.6740835769958</v>
      </c>
      <c r="W1236" s="344" t="n">
        <v>-1.73704203556802</v>
      </c>
      <c r="X1236" s="344" t="n">
        <v>-1.82099828523702</v>
      </c>
      <c r="Y1236" s="344" t="n">
        <v>-1.87819716422166</v>
      </c>
      <c r="Z1236" s="344" t="n">
        <v>-1.94509331126545</v>
      </c>
      <c r="AA1236" s="344" t="n">
        <v>-2.00057413163274</v>
      </c>
      <c r="AB1236" s="344" t="n">
        <v>-2.0264670409115</v>
      </c>
    </row>
    <row r="1237" customFormat="false" ht="15" hidden="false" customHeight="false" outlineLevel="0" collapsed="false">
      <c r="A1237" s="62" t="s">
        <v>364</v>
      </c>
      <c r="B1237" s="62" t="s">
        <v>1209</v>
      </c>
      <c r="C1237" s="62" t="s">
        <v>1210</v>
      </c>
      <c r="D1237" s="62" t="s">
        <v>524</v>
      </c>
      <c r="E1237" s="344" t="n">
        <v>0</v>
      </c>
      <c r="F1237" s="344" t="n">
        <v>0</v>
      </c>
      <c r="G1237" s="344" t="n">
        <v>0</v>
      </c>
      <c r="H1237" s="344" t="n">
        <v>-0.236975252442803</v>
      </c>
      <c r="I1237" s="344" t="n">
        <v>-0.252996069276705</v>
      </c>
      <c r="J1237" s="344" t="n">
        <v>-0.278236976558966</v>
      </c>
      <c r="K1237" s="344" t="n">
        <v>-0.312844454533706</v>
      </c>
      <c r="L1237" s="344" t="n">
        <v>-0.361790481657992</v>
      </c>
      <c r="M1237" s="344" t="n">
        <v>-0.421818528013758</v>
      </c>
      <c r="N1237" s="344" t="n">
        <v>-0.455673306528838</v>
      </c>
      <c r="O1237" s="344" t="n">
        <v>-0.477508877145357</v>
      </c>
      <c r="P1237" s="344" t="n">
        <v>-0.511948867159629</v>
      </c>
      <c r="Q1237" s="344" t="n">
        <v>-0.547222299008562</v>
      </c>
      <c r="R1237" s="344" t="n">
        <v>-0.574992227354936</v>
      </c>
      <c r="S1237" s="344" t="n">
        <v>-0.60980969608115</v>
      </c>
      <c r="T1237" s="344" t="n">
        <v>-0.640697288252038</v>
      </c>
      <c r="U1237" s="344" t="n">
        <v>-0.662689701879792</v>
      </c>
      <c r="V1237" s="344" t="n">
        <v>-0.689363051225504</v>
      </c>
      <c r="W1237" s="344" t="n">
        <v>-0.713940574247448</v>
      </c>
      <c r="X1237" s="344" t="n">
        <v>-0.746909815965764</v>
      </c>
      <c r="Y1237" s="344" t="n">
        <v>-0.768792933632898</v>
      </c>
      <c r="Z1237" s="344" t="n">
        <v>-0.794613563987303</v>
      </c>
      <c r="AA1237" s="344" t="n">
        <v>-0.815708783499919</v>
      </c>
      <c r="AB1237" s="344" t="n">
        <v>-0.824747933336277</v>
      </c>
    </row>
    <row r="1238" customFormat="false" ht="15" hidden="false" customHeight="false" outlineLevel="0" collapsed="false">
      <c r="A1238" s="62" t="s">
        <v>364</v>
      </c>
      <c r="B1238" s="62" t="s">
        <v>1213</v>
      </c>
      <c r="C1238" s="62" t="s">
        <v>1214</v>
      </c>
      <c r="D1238" s="62" t="e">
        <f aca="false">#N/A</f>
        <v>#N/A</v>
      </c>
      <c r="E1238" s="344" t="n">
        <v>0</v>
      </c>
      <c r="F1238" s="344" t="n">
        <v>0</v>
      </c>
      <c r="G1238" s="344" t="n">
        <v>0</v>
      </c>
      <c r="H1238" s="344" t="n">
        <v>0</v>
      </c>
      <c r="I1238" s="344" t="n">
        <v>0</v>
      </c>
      <c r="J1238" s="344" t="n">
        <v>0</v>
      </c>
      <c r="K1238" s="344" t="n">
        <v>0</v>
      </c>
      <c r="L1238" s="344" t="n">
        <v>0</v>
      </c>
      <c r="M1238" s="344" t="n">
        <v>0</v>
      </c>
      <c r="N1238" s="344" t="n">
        <v>0</v>
      </c>
      <c r="O1238" s="344" t="n">
        <v>0</v>
      </c>
      <c r="P1238" s="344" t="n">
        <v>0</v>
      </c>
      <c r="Q1238" s="344" t="n">
        <v>0</v>
      </c>
      <c r="R1238" s="344" t="n">
        <v>0</v>
      </c>
      <c r="S1238" s="344" t="n">
        <v>0</v>
      </c>
      <c r="T1238" s="344" t="n">
        <v>0</v>
      </c>
      <c r="U1238" s="344" t="n">
        <v>0</v>
      </c>
      <c r="V1238" s="344" t="n">
        <v>0</v>
      </c>
      <c r="W1238" s="344" t="n">
        <v>0</v>
      </c>
      <c r="X1238" s="344" t="n">
        <v>0</v>
      </c>
      <c r="Y1238" s="344" t="n">
        <v>0</v>
      </c>
      <c r="Z1238" s="344" t="n">
        <v>0</v>
      </c>
      <c r="AA1238" s="344" t="n">
        <v>0</v>
      </c>
      <c r="AB1238" s="344" t="n">
        <v>0</v>
      </c>
    </row>
    <row r="1239" customFormat="false" ht="15" hidden="false" customHeight="false" outlineLevel="0" collapsed="false">
      <c r="A1239" s="62" t="s">
        <v>363</v>
      </c>
      <c r="B1239" s="62" t="s">
        <v>381</v>
      </c>
      <c r="C1239" s="62" t="s">
        <v>384</v>
      </c>
      <c r="D1239" s="62" t="s">
        <v>383</v>
      </c>
      <c r="E1239" s="344" t="n">
        <v>-0.5690608605035</v>
      </c>
      <c r="F1239" s="344" t="n">
        <v>-0.575537651857016</v>
      </c>
      <c r="G1239" s="344" t="n">
        <v>-0.576225439317579</v>
      </c>
      <c r="H1239" s="344" t="n">
        <v>-0.578551615196883</v>
      </c>
      <c r="I1239" s="344" t="n">
        <v>-0.599226346699961</v>
      </c>
      <c r="J1239" s="344" t="n">
        <v>-0.637510700418202</v>
      </c>
      <c r="K1239" s="344" t="n">
        <v>-0.679879186607993</v>
      </c>
      <c r="L1239" s="344" t="n">
        <v>-0.734289391149735</v>
      </c>
      <c r="M1239" s="344" t="n">
        <v>-0.846798615966187</v>
      </c>
      <c r="N1239" s="344" t="n">
        <v>-0.971758843460883</v>
      </c>
      <c r="O1239" s="344" t="n">
        <v>-1.03909632757043</v>
      </c>
      <c r="P1239" s="344" t="n">
        <v>-1.10883158259562</v>
      </c>
      <c r="Q1239" s="344" t="n">
        <v>-1.16429428112924</v>
      </c>
      <c r="R1239" s="344" t="n">
        <v>-1.21404795911185</v>
      </c>
      <c r="S1239" s="344" t="n">
        <v>-1.29657261443963</v>
      </c>
      <c r="T1239" s="344" t="n">
        <v>-1.37133764459778</v>
      </c>
      <c r="U1239" s="344" t="n">
        <v>-1.45569190013953</v>
      </c>
      <c r="V1239" s="344" t="n">
        <v>-1.52956857032409</v>
      </c>
      <c r="W1239" s="344" t="n">
        <v>-1.5884969818438</v>
      </c>
      <c r="X1239" s="344" t="n">
        <v>-1.68276676690593</v>
      </c>
      <c r="Y1239" s="344" t="n">
        <v>-1.74172130488153</v>
      </c>
      <c r="Z1239" s="344" t="n">
        <v>-1.8066811201446</v>
      </c>
      <c r="AA1239" s="344" t="n">
        <v>-1.85851512142569</v>
      </c>
      <c r="AB1239" s="344" t="n">
        <v>-1.88721489860423</v>
      </c>
    </row>
    <row r="1240" customFormat="false" ht="15" hidden="false" customHeight="false" outlineLevel="0" collapsed="false">
      <c r="A1240" s="62" t="s">
        <v>363</v>
      </c>
      <c r="B1240" s="62" t="s">
        <v>400</v>
      </c>
      <c r="C1240" s="62" t="s">
        <v>402</v>
      </c>
      <c r="D1240" s="62" t="s">
        <v>401</v>
      </c>
      <c r="E1240" s="344" t="n">
        <v>-0.497816816350961</v>
      </c>
      <c r="F1240" s="344" t="n">
        <v>-0.503482740464814</v>
      </c>
      <c r="G1240" s="344" t="n">
        <v>-0.504084419806528</v>
      </c>
      <c r="H1240" s="344" t="n">
        <v>-0.50611936817652</v>
      </c>
      <c r="I1240" s="344" t="n">
        <v>-0.524205709603458</v>
      </c>
      <c r="J1240" s="344" t="n">
        <v>-0.557697022056762</v>
      </c>
      <c r="K1240" s="344" t="n">
        <v>-0.594761150645661</v>
      </c>
      <c r="L1240" s="344" t="n">
        <v>-0.642359424717803</v>
      </c>
      <c r="M1240" s="344" t="n">
        <v>-0.740782964264494</v>
      </c>
      <c r="N1240" s="344" t="n">
        <v>-0.850098692931655</v>
      </c>
      <c r="O1240" s="344" t="n">
        <v>-0.909005805135498</v>
      </c>
      <c r="P1240" s="344" t="n">
        <v>-0.970010497346014</v>
      </c>
      <c r="Q1240" s="344" t="n">
        <v>-1.01852949755596</v>
      </c>
      <c r="R1240" s="344" t="n">
        <v>-1.06205422275519</v>
      </c>
      <c r="S1240" s="344" t="n">
        <v>-1.1342471357406</v>
      </c>
      <c r="T1240" s="344" t="n">
        <v>-1.19965189623455</v>
      </c>
      <c r="U1240" s="344" t="n">
        <v>-1.27344535112494</v>
      </c>
      <c r="V1240" s="344" t="n">
        <v>-1.33807297060548</v>
      </c>
      <c r="W1240" s="344" t="n">
        <v>-1.3896237910035</v>
      </c>
      <c r="X1240" s="344" t="n">
        <v>-1.47209139251136</v>
      </c>
      <c r="Y1240" s="344" t="n">
        <v>-1.52366506844206</v>
      </c>
      <c r="Z1240" s="344" t="n">
        <v>-1.58049218601327</v>
      </c>
      <c r="AA1240" s="344" t="n">
        <v>-1.62583678671846</v>
      </c>
      <c r="AB1240" s="344" t="n">
        <v>-1.65094347160339</v>
      </c>
    </row>
    <row r="1241" customFormat="false" ht="15" hidden="false" customHeight="false" outlineLevel="0" collapsed="false">
      <c r="A1241" s="62" t="s">
        <v>363</v>
      </c>
      <c r="B1241" s="62" t="s">
        <v>411</v>
      </c>
      <c r="C1241" s="62" t="s">
        <v>412</v>
      </c>
      <c r="D1241" s="62" t="s">
        <v>383</v>
      </c>
      <c r="E1241" s="344" t="n">
        <v>-0.407109779172245</v>
      </c>
      <c r="F1241" s="344" t="n">
        <v>-0.411743317130455</v>
      </c>
      <c r="G1241" s="344" t="n">
        <v>-0.412235364678654</v>
      </c>
      <c r="H1241" s="344" t="n">
        <v>-0.413899525780336</v>
      </c>
      <c r="I1241" s="344" t="n">
        <v>-0.428690360927945</v>
      </c>
      <c r="J1241" s="344" t="n">
        <v>-0.456079232434931</v>
      </c>
      <c r="K1241" s="344" t="n">
        <v>-0.486389918433132</v>
      </c>
      <c r="L1241" s="344" t="n">
        <v>-0.525315326756077</v>
      </c>
      <c r="M1241" s="344" t="n">
        <v>-0.605805145770057</v>
      </c>
      <c r="N1241" s="344" t="n">
        <v>-0.695202491733488</v>
      </c>
      <c r="O1241" s="344" t="n">
        <v>-0.743376158538818</v>
      </c>
      <c r="P1241" s="344" t="n">
        <v>-0.793265205992741</v>
      </c>
      <c r="Q1241" s="344" t="n">
        <v>-0.832943575248957</v>
      </c>
      <c r="R1241" s="344" t="n">
        <v>-0.868537674689545</v>
      </c>
      <c r="S1241" s="344" t="n">
        <v>-0.927576340917672</v>
      </c>
      <c r="T1241" s="344" t="n">
        <v>-0.981063721670862</v>
      </c>
      <c r="U1241" s="344" t="n">
        <v>-1.04141129559372</v>
      </c>
      <c r="V1241" s="344" t="n">
        <v>-1.09426313794009</v>
      </c>
      <c r="W1241" s="344" t="n">
        <v>-1.13642090043237</v>
      </c>
      <c r="X1241" s="344" t="n">
        <v>-1.20386210759131</v>
      </c>
      <c r="Y1241" s="344" t="n">
        <v>-1.24603856111723</v>
      </c>
      <c r="Z1241" s="344" t="n">
        <v>-1.29251122842283</v>
      </c>
      <c r="AA1241" s="344" t="n">
        <v>-1.32959360445636</v>
      </c>
      <c r="AB1241" s="344" t="n">
        <v>-1.35012560860635</v>
      </c>
    </row>
    <row r="1242" customFormat="false" ht="15" hidden="false" customHeight="false" outlineLevel="0" collapsed="false">
      <c r="A1242" s="62" t="s">
        <v>363</v>
      </c>
      <c r="B1242" s="62" t="s">
        <v>413</v>
      </c>
      <c r="C1242" s="62" t="s">
        <v>415</v>
      </c>
      <c r="D1242" s="62" t="s">
        <v>414</v>
      </c>
      <c r="E1242" s="344" t="n">
        <v>0</v>
      </c>
      <c r="F1242" s="344" t="n">
        <v>0</v>
      </c>
      <c r="G1242" s="344" t="n">
        <v>0</v>
      </c>
      <c r="H1242" s="344" t="n">
        <v>0</v>
      </c>
      <c r="I1242" s="344" t="n">
        <v>0</v>
      </c>
      <c r="J1242" s="344" t="n">
        <v>0</v>
      </c>
      <c r="K1242" s="344" t="n">
        <v>0</v>
      </c>
      <c r="L1242" s="344" t="n">
        <v>0</v>
      </c>
      <c r="M1242" s="344" t="n">
        <v>0</v>
      </c>
      <c r="N1242" s="344" t="n">
        <v>0</v>
      </c>
      <c r="O1242" s="344" t="n">
        <v>0</v>
      </c>
      <c r="P1242" s="344" t="n">
        <v>0</v>
      </c>
      <c r="Q1242" s="344" t="n">
        <v>0</v>
      </c>
      <c r="R1242" s="344" t="n">
        <v>0</v>
      </c>
      <c r="S1242" s="344" t="n">
        <v>0</v>
      </c>
      <c r="T1242" s="344" t="n">
        <v>0</v>
      </c>
      <c r="U1242" s="344" t="n">
        <v>0</v>
      </c>
      <c r="V1242" s="344" t="n">
        <v>0</v>
      </c>
      <c r="W1242" s="344" t="n">
        <v>0</v>
      </c>
      <c r="X1242" s="344" t="n">
        <v>0</v>
      </c>
      <c r="Y1242" s="344" t="n">
        <v>0</v>
      </c>
      <c r="Z1242" s="344" t="n">
        <v>0</v>
      </c>
      <c r="AA1242" s="344" t="n">
        <v>0</v>
      </c>
      <c r="AB1242" s="344" t="n">
        <v>0</v>
      </c>
    </row>
    <row r="1243" customFormat="false" ht="15" hidden="false" customHeight="false" outlineLevel="0" collapsed="false">
      <c r="A1243" s="62" t="s">
        <v>363</v>
      </c>
      <c r="B1243" s="62" t="s">
        <v>416</v>
      </c>
      <c r="C1243" s="62" t="s">
        <v>418</v>
      </c>
      <c r="D1243" s="62" t="s">
        <v>417</v>
      </c>
      <c r="E1243" s="344" t="n">
        <v>-0.481889102742275</v>
      </c>
      <c r="F1243" s="344" t="n">
        <v>-0.487373744879204</v>
      </c>
      <c r="G1243" s="344" t="n">
        <v>-0.48795617341234</v>
      </c>
      <c r="H1243" s="344" t="n">
        <v>-0.489926013345289</v>
      </c>
      <c r="I1243" s="344" t="n">
        <v>-0.507433679932376</v>
      </c>
      <c r="J1243" s="344" t="n">
        <v>-0.539853433499732</v>
      </c>
      <c r="K1243" s="344" t="n">
        <v>-0.575731690487011</v>
      </c>
      <c r="L1243" s="344" t="n">
        <v>-0.621807051606461</v>
      </c>
      <c r="M1243" s="344" t="n">
        <v>-0.71708151723929</v>
      </c>
      <c r="N1243" s="344" t="n">
        <v>-0.822899674988903</v>
      </c>
      <c r="O1243" s="344" t="n">
        <v>-0.879922046497213</v>
      </c>
      <c r="P1243" s="344" t="n">
        <v>-0.938974885667814</v>
      </c>
      <c r="Q1243" s="344" t="n">
        <v>-0.985941514172862</v>
      </c>
      <c r="R1243" s="344" t="n">
        <v>-1.02807366014395</v>
      </c>
      <c r="S1243" s="344" t="n">
        <v>-1.09795675151459</v>
      </c>
      <c r="T1243" s="344" t="n">
        <v>-1.16126887821318</v>
      </c>
      <c r="U1243" s="344" t="n">
        <v>-1.23270130194294</v>
      </c>
      <c r="V1243" s="344" t="n">
        <v>-1.29526115235565</v>
      </c>
      <c r="W1243" s="344" t="n">
        <v>-1.34516259756861</v>
      </c>
      <c r="X1243" s="344" t="n">
        <v>-1.42499163746973</v>
      </c>
      <c r="Y1243" s="344" t="n">
        <v>-1.47491520694965</v>
      </c>
      <c r="Z1243" s="344" t="n">
        <v>-1.52992413352338</v>
      </c>
      <c r="AA1243" s="344" t="n">
        <v>-1.57381792784757</v>
      </c>
      <c r="AB1243" s="344" t="n">
        <v>-1.59812132109313</v>
      </c>
    </row>
    <row r="1244" customFormat="false" ht="15" hidden="false" customHeight="false" outlineLevel="0" collapsed="false">
      <c r="A1244" s="62" t="s">
        <v>363</v>
      </c>
      <c r="B1244" s="62" t="s">
        <v>436</v>
      </c>
      <c r="C1244" s="62" t="s">
        <v>437</v>
      </c>
      <c r="D1244" s="62" t="s">
        <v>417</v>
      </c>
      <c r="E1244" s="344" t="n">
        <v>-0.473012685602213</v>
      </c>
      <c r="F1244" s="344" t="n">
        <v>-0.478396300404856</v>
      </c>
      <c r="G1244" s="344" t="n">
        <v>-0.478968000580398</v>
      </c>
      <c r="H1244" s="344" t="n">
        <v>-0.48090155598057</v>
      </c>
      <c r="I1244" s="344" t="n">
        <v>-0.498086730627308</v>
      </c>
      <c r="J1244" s="344" t="n">
        <v>-0.529909310997337</v>
      </c>
      <c r="K1244" s="344" t="n">
        <v>-0.565126689011705</v>
      </c>
      <c r="L1244" s="344" t="n">
        <v>-0.610353340079718</v>
      </c>
      <c r="M1244" s="344" t="n">
        <v>-0.70387284612757</v>
      </c>
      <c r="N1244" s="344" t="n">
        <v>-0.807741829048714</v>
      </c>
      <c r="O1244" s="344" t="n">
        <v>-0.863713846122896</v>
      </c>
      <c r="P1244" s="344" t="n">
        <v>-0.921678929561316</v>
      </c>
      <c r="Q1244" s="344" t="n">
        <v>-0.967780430832939</v>
      </c>
      <c r="R1244" s="344" t="n">
        <v>-1.0091365009382</v>
      </c>
      <c r="S1244" s="344" t="n">
        <v>-1.07773234288461</v>
      </c>
      <c r="T1244" s="344" t="n">
        <v>-1.13987825759916</v>
      </c>
      <c r="U1244" s="344" t="n">
        <v>-1.20999489313876</v>
      </c>
      <c r="V1244" s="344" t="n">
        <v>-1.27140238852762</v>
      </c>
      <c r="W1244" s="344" t="n">
        <v>-1.32038464706241</v>
      </c>
      <c r="X1244" s="344" t="n">
        <v>-1.39874323275732</v>
      </c>
      <c r="Y1244" s="344" t="n">
        <v>-1.44774720802914</v>
      </c>
      <c r="Z1244" s="344" t="n">
        <v>-1.50174286790745</v>
      </c>
      <c r="AA1244" s="344" t="n">
        <v>-1.54482813673052</v>
      </c>
      <c r="AB1244" s="344" t="n">
        <v>-1.5686838604705</v>
      </c>
    </row>
    <row r="1245" customFormat="false" ht="15" hidden="false" customHeight="false" outlineLevel="0" collapsed="false">
      <c r="A1245" s="62" t="s">
        <v>363</v>
      </c>
      <c r="B1245" s="62" t="s">
        <v>448</v>
      </c>
      <c r="C1245" s="62" t="s">
        <v>449</v>
      </c>
      <c r="D1245" s="62" t="s">
        <v>417</v>
      </c>
      <c r="E1245" s="344" t="n">
        <v>0</v>
      </c>
      <c r="F1245" s="344" t="n">
        <v>0</v>
      </c>
      <c r="G1245" s="344" t="n">
        <v>0</v>
      </c>
      <c r="H1245" s="344" t="n">
        <v>0</v>
      </c>
      <c r="I1245" s="344" t="n">
        <v>0</v>
      </c>
      <c r="J1245" s="344" t="n">
        <v>0</v>
      </c>
      <c r="K1245" s="344" t="n">
        <v>0</v>
      </c>
      <c r="L1245" s="344" t="n">
        <v>0</v>
      </c>
      <c r="M1245" s="344" t="n">
        <v>0</v>
      </c>
      <c r="N1245" s="344" t="n">
        <v>0</v>
      </c>
      <c r="O1245" s="344" t="n">
        <v>0</v>
      </c>
      <c r="P1245" s="344" t="n">
        <v>0</v>
      </c>
      <c r="Q1245" s="344" t="n">
        <v>0</v>
      </c>
      <c r="R1245" s="344" t="n">
        <v>0</v>
      </c>
      <c r="S1245" s="344" t="n">
        <v>0</v>
      </c>
      <c r="T1245" s="344" t="n">
        <v>0</v>
      </c>
      <c r="U1245" s="344" t="n">
        <v>0</v>
      </c>
      <c r="V1245" s="344" t="n">
        <v>0</v>
      </c>
      <c r="W1245" s="344" t="n">
        <v>0</v>
      </c>
      <c r="X1245" s="344" t="n">
        <v>0</v>
      </c>
      <c r="Y1245" s="344" t="n">
        <v>0</v>
      </c>
      <c r="Z1245" s="344" t="n">
        <v>0</v>
      </c>
      <c r="AA1245" s="344" t="n">
        <v>0</v>
      </c>
      <c r="AB1245" s="344" t="n">
        <v>0</v>
      </c>
    </row>
    <row r="1246" customFormat="false" ht="15" hidden="false" customHeight="false" outlineLevel="0" collapsed="false">
      <c r="A1246" s="62" t="s">
        <v>363</v>
      </c>
      <c r="B1246" s="62" t="s">
        <v>469</v>
      </c>
      <c r="C1246" s="62" t="s">
        <v>470</v>
      </c>
      <c r="D1246" s="62" t="s">
        <v>417</v>
      </c>
      <c r="E1246" s="344" t="n">
        <v>-0.352827479173545</v>
      </c>
      <c r="F1246" s="344" t="n">
        <v>-0.3568432007334</v>
      </c>
      <c r="G1246" s="344" t="n">
        <v>-0.357269640737906</v>
      </c>
      <c r="H1246" s="344" t="n">
        <v>-0.358711909620857</v>
      </c>
      <c r="I1246" s="344" t="n">
        <v>-0.371530597225495</v>
      </c>
      <c r="J1246" s="344" t="n">
        <v>-0.395267552183606</v>
      </c>
      <c r="K1246" s="344" t="n">
        <v>-0.421536739218393</v>
      </c>
      <c r="L1246" s="344" t="n">
        <v>-0.455271997856272</v>
      </c>
      <c r="M1246" s="344" t="n">
        <v>-0.525029644060643</v>
      </c>
      <c r="N1246" s="344" t="n">
        <v>-0.602507125159759</v>
      </c>
      <c r="O1246" s="344" t="n">
        <v>-0.644257518520562</v>
      </c>
      <c r="P1246" s="344" t="n">
        <v>-0.687494570912982</v>
      </c>
      <c r="Q1246" s="344" t="n">
        <v>-0.721882393850698</v>
      </c>
      <c r="R1246" s="344" t="n">
        <v>-0.752730526274856</v>
      </c>
      <c r="S1246" s="344" t="n">
        <v>-0.803897225884459</v>
      </c>
      <c r="T1246" s="344" t="n">
        <v>-0.850252824998572</v>
      </c>
      <c r="U1246" s="344" t="n">
        <v>-0.902553908074331</v>
      </c>
      <c r="V1246" s="344" t="n">
        <v>-0.948358708790887</v>
      </c>
      <c r="W1246" s="344" t="n">
        <v>-0.984895333133323</v>
      </c>
      <c r="X1246" s="344" t="n">
        <v>-1.04334421432377</v>
      </c>
      <c r="Y1246" s="344" t="n">
        <v>-1.0798970375163</v>
      </c>
      <c r="Z1246" s="344" t="n">
        <v>-1.12017323547265</v>
      </c>
      <c r="AA1246" s="344" t="n">
        <v>-1.1523112039692</v>
      </c>
      <c r="AB1246" s="344" t="n">
        <v>-1.17010555732851</v>
      </c>
    </row>
    <row r="1247" customFormat="false" ht="15" hidden="false" customHeight="false" outlineLevel="0" collapsed="false">
      <c r="A1247" s="62" t="s">
        <v>363</v>
      </c>
      <c r="B1247" s="62" t="s">
        <v>479</v>
      </c>
      <c r="C1247" s="62" t="s">
        <v>480</v>
      </c>
      <c r="D1247" s="62" t="s">
        <v>383</v>
      </c>
      <c r="E1247" s="344" t="n">
        <v>-0.425970574076803</v>
      </c>
      <c r="F1247" s="344" t="n">
        <v>-0.430818777006436</v>
      </c>
      <c r="G1247" s="344" t="n">
        <v>-0.431333620390955</v>
      </c>
      <c r="H1247" s="344" t="n">
        <v>-0.43307487961907</v>
      </c>
      <c r="I1247" s="344" t="n">
        <v>-0.448550952317969</v>
      </c>
      <c r="J1247" s="344" t="n">
        <v>-0.477208709797703</v>
      </c>
      <c r="K1247" s="344" t="n">
        <v>-0.508923645119493</v>
      </c>
      <c r="L1247" s="344" t="n">
        <v>-0.549652410130277</v>
      </c>
      <c r="M1247" s="344" t="n">
        <v>-0.633871203602729</v>
      </c>
      <c r="N1247" s="344" t="n">
        <v>-0.727410196594774</v>
      </c>
      <c r="O1247" s="344" t="n">
        <v>-0.777815678246859</v>
      </c>
      <c r="P1247" s="344" t="n">
        <v>-0.830016011599945</v>
      </c>
      <c r="Q1247" s="344" t="n">
        <v>-0.871532621112169</v>
      </c>
      <c r="R1247" s="344" t="n">
        <v>-0.908775742619302</v>
      </c>
      <c r="S1247" s="344" t="n">
        <v>-0.970549583073485</v>
      </c>
      <c r="T1247" s="344" t="n">
        <v>-1.02651495519406</v>
      </c>
      <c r="U1247" s="344" t="n">
        <v>-1.08965834310366</v>
      </c>
      <c r="V1247" s="344" t="n">
        <v>-1.1449587332615</v>
      </c>
      <c r="W1247" s="344" t="n">
        <v>-1.18906960263718</v>
      </c>
      <c r="X1247" s="344" t="n">
        <v>-1.25963526133577</v>
      </c>
      <c r="Y1247" s="344" t="n">
        <v>-1.30376568767308</v>
      </c>
      <c r="Z1247" s="344" t="n">
        <v>-1.35239136503042</v>
      </c>
      <c r="AA1247" s="344" t="n">
        <v>-1.39119171278737</v>
      </c>
      <c r="AB1247" s="344" t="n">
        <v>-1.41267493437074</v>
      </c>
    </row>
    <row r="1248" customFormat="false" ht="15" hidden="false" customHeight="false" outlineLevel="0" collapsed="false">
      <c r="A1248" s="62" t="s">
        <v>363</v>
      </c>
      <c r="B1248" s="62" t="s">
        <v>500</v>
      </c>
      <c r="C1248" s="62" t="s">
        <v>501</v>
      </c>
      <c r="D1248" s="62" t="s">
        <v>383</v>
      </c>
      <c r="E1248" s="344" t="n">
        <v>-0.390464784111866</v>
      </c>
      <c r="F1248" s="344" t="n">
        <v>-0.394908876322584</v>
      </c>
      <c r="G1248" s="344" t="n">
        <v>-0.395380806129996</v>
      </c>
      <c r="H1248" s="344" t="n">
        <v>-0.396976926730726</v>
      </c>
      <c r="I1248" s="344" t="n">
        <v>-0.411163027257439</v>
      </c>
      <c r="J1248" s="344" t="n">
        <v>-0.437432083780196</v>
      </c>
      <c r="K1248" s="344" t="n">
        <v>-0.466503494171355</v>
      </c>
      <c r="L1248" s="344" t="n">
        <v>-0.503837407368401</v>
      </c>
      <c r="M1248" s="344" t="n">
        <v>-0.58103633849798</v>
      </c>
      <c r="N1248" s="344" t="n">
        <v>-0.666778605516863</v>
      </c>
      <c r="O1248" s="344" t="n">
        <v>-0.71298265506651</v>
      </c>
      <c r="P1248" s="344" t="n">
        <v>-0.760831950613401</v>
      </c>
      <c r="Q1248" s="344" t="n">
        <v>-0.798888039359392</v>
      </c>
      <c r="R1248" s="344" t="n">
        <v>-0.83302684678864</v>
      </c>
      <c r="S1248" s="344" t="n">
        <v>-0.889651671939954</v>
      </c>
      <c r="T1248" s="344" t="n">
        <v>-0.940952180173796</v>
      </c>
      <c r="U1248" s="344" t="n">
        <v>-0.998832397326463</v>
      </c>
      <c r="V1248" s="344" t="n">
        <v>-1.0495233516279</v>
      </c>
      <c r="W1248" s="344" t="n">
        <v>-1.08995746171894</v>
      </c>
      <c r="X1248" s="344" t="n">
        <v>-1.15464128348097</v>
      </c>
      <c r="Y1248" s="344" t="n">
        <v>-1.19509332040842</v>
      </c>
      <c r="Z1248" s="344" t="n">
        <v>-1.2396659171254</v>
      </c>
      <c r="AA1248" s="344" t="n">
        <v>-1.27523215181947</v>
      </c>
      <c r="AB1248" s="344" t="n">
        <v>-1.29492468925767</v>
      </c>
    </row>
    <row r="1249" customFormat="false" ht="15" hidden="false" customHeight="false" outlineLevel="0" collapsed="false">
      <c r="A1249" s="62" t="s">
        <v>363</v>
      </c>
      <c r="B1249" s="62" t="s">
        <v>508</v>
      </c>
      <c r="C1249" s="62" t="s">
        <v>509</v>
      </c>
      <c r="D1249" s="62" t="s">
        <v>417</v>
      </c>
      <c r="E1249" s="344" t="n">
        <v>-0.150478168716984</v>
      </c>
      <c r="F1249" s="344" t="n">
        <v>-0.152190842649921</v>
      </c>
      <c r="G1249" s="344" t="n">
        <v>-0.152372715986704</v>
      </c>
      <c r="H1249" s="344" t="n">
        <v>-0.152987832419279</v>
      </c>
      <c r="I1249" s="344" t="n">
        <v>-0.158454902729731</v>
      </c>
      <c r="J1249" s="344" t="n">
        <v>-0.168578528931921</v>
      </c>
      <c r="K1249" s="344" t="n">
        <v>-0.17978213236989</v>
      </c>
      <c r="L1249" s="344" t="n">
        <v>-0.194169957130344</v>
      </c>
      <c r="M1249" s="344" t="n">
        <v>-0.22392104930556</v>
      </c>
      <c r="N1249" s="344" t="n">
        <v>-0.256964590868447</v>
      </c>
      <c r="O1249" s="344" t="n">
        <v>-0.274770808090709</v>
      </c>
      <c r="P1249" s="344" t="n">
        <v>-0.293211073797824</v>
      </c>
      <c r="Q1249" s="344" t="n">
        <v>-0.307877212143829</v>
      </c>
      <c r="R1249" s="344" t="n">
        <v>-0.32103370008632</v>
      </c>
      <c r="S1249" s="344" t="n">
        <v>-0.342855898500628</v>
      </c>
      <c r="T1249" s="344" t="n">
        <v>-0.362626200067869</v>
      </c>
      <c r="U1249" s="344" t="n">
        <v>-0.384932204185207</v>
      </c>
      <c r="V1249" s="344" t="n">
        <v>-0.404467594530707</v>
      </c>
      <c r="W1249" s="344" t="n">
        <v>-0.420050179920678</v>
      </c>
      <c r="X1249" s="344" t="n">
        <v>-0.444978171996855</v>
      </c>
      <c r="Y1249" s="344" t="n">
        <v>-0.460567666070081</v>
      </c>
      <c r="Z1249" s="344" t="n">
        <v>-0.47774515044729</v>
      </c>
      <c r="AA1249" s="344" t="n">
        <v>-0.491451743417242</v>
      </c>
      <c r="AB1249" s="344" t="n">
        <v>-0.499040896374612</v>
      </c>
    </row>
    <row r="1250" customFormat="false" ht="15" hidden="false" customHeight="false" outlineLevel="0" collapsed="false">
      <c r="A1250" s="62" t="s">
        <v>363</v>
      </c>
      <c r="B1250" s="62" t="s">
        <v>510</v>
      </c>
      <c r="C1250" s="62" t="s">
        <v>511</v>
      </c>
      <c r="D1250" s="62" t="s">
        <v>401</v>
      </c>
      <c r="E1250" s="344" t="n">
        <v>-0.112416657740457</v>
      </c>
      <c r="F1250" s="344" t="n">
        <v>-0.113696132902745</v>
      </c>
      <c r="G1250" s="344" t="n">
        <v>-0.113832003725918</v>
      </c>
      <c r="H1250" s="344" t="n">
        <v>-0.11429153439446</v>
      </c>
      <c r="I1250" s="344" t="n">
        <v>-0.118375779818053</v>
      </c>
      <c r="J1250" s="344" t="n">
        <v>-0.1259387654097</v>
      </c>
      <c r="K1250" s="344" t="n">
        <v>-0.134308561931577</v>
      </c>
      <c r="L1250" s="344" t="n">
        <v>-0.145057172082248</v>
      </c>
      <c r="M1250" s="344" t="n">
        <v>-0.167283109405796</v>
      </c>
      <c r="N1250" s="344" t="n">
        <v>-0.191968713530831</v>
      </c>
      <c r="O1250" s="344" t="n">
        <v>-0.205271077881716</v>
      </c>
      <c r="P1250" s="344" t="n">
        <v>-0.219047116335099</v>
      </c>
      <c r="Q1250" s="344" t="n">
        <v>-0.230003644241269</v>
      </c>
      <c r="R1250" s="344" t="n">
        <v>-0.239832368332663</v>
      </c>
      <c r="S1250" s="344" t="n">
        <v>-0.256134923256092</v>
      </c>
      <c r="T1250" s="344" t="n">
        <v>-0.270904582161831</v>
      </c>
      <c r="U1250" s="344" t="n">
        <v>-0.287568570378834</v>
      </c>
      <c r="V1250" s="344" t="n">
        <v>-0.30216273582503</v>
      </c>
      <c r="W1250" s="344" t="n">
        <v>-0.313803907321412</v>
      </c>
      <c r="X1250" s="344" t="n">
        <v>-0.332426685477723</v>
      </c>
      <c r="Y1250" s="344" t="n">
        <v>-0.344073018195081</v>
      </c>
      <c r="Z1250" s="344" t="n">
        <v>-0.356905679560774</v>
      </c>
      <c r="AA1250" s="344" t="n">
        <v>-0.367145366711599</v>
      </c>
      <c r="AB1250" s="344" t="n">
        <v>-0.372814941360352</v>
      </c>
    </row>
    <row r="1251" customFormat="false" ht="15" hidden="false" customHeight="false" outlineLevel="0" collapsed="false">
      <c r="A1251" s="62" t="s">
        <v>363</v>
      </c>
      <c r="B1251" s="62" t="s">
        <v>514</v>
      </c>
      <c r="C1251" s="62" t="s">
        <v>515</v>
      </c>
      <c r="D1251" s="62" t="s">
        <v>383</v>
      </c>
      <c r="E1251" s="344" t="n">
        <v>-0.6431001935002</v>
      </c>
      <c r="F1251" s="344" t="n">
        <v>-0.650419666796994</v>
      </c>
      <c r="G1251" s="344" t="n">
        <v>-0.651196940863222</v>
      </c>
      <c r="H1251" s="344" t="n">
        <v>-0.653825770680778</v>
      </c>
      <c r="I1251" s="344" t="n">
        <v>-0.677190448789954</v>
      </c>
      <c r="J1251" s="344" t="n">
        <v>-0.720455900682826</v>
      </c>
      <c r="K1251" s="344" t="n">
        <v>-0.768336863086139</v>
      </c>
      <c r="L1251" s="344" t="n">
        <v>-0.829826266940447</v>
      </c>
      <c r="M1251" s="344" t="n">
        <v>-0.956973834576708</v>
      </c>
      <c r="N1251" s="344" t="n">
        <v>-1.09819237912845</v>
      </c>
      <c r="O1251" s="344" t="n">
        <v>-1.17429100419001</v>
      </c>
      <c r="P1251" s="344" t="n">
        <v>-1.25309936918776</v>
      </c>
      <c r="Q1251" s="344" t="n">
        <v>-1.31577820485299</v>
      </c>
      <c r="R1251" s="344" t="n">
        <v>-1.37200523109699</v>
      </c>
      <c r="S1251" s="344" t="n">
        <v>-1.46526699885039</v>
      </c>
      <c r="T1251" s="344" t="n">
        <v>-1.54975955263315</v>
      </c>
      <c r="U1251" s="344" t="n">
        <v>-1.64508896610478</v>
      </c>
      <c r="V1251" s="344" t="n">
        <v>-1.72857757723296</v>
      </c>
      <c r="W1251" s="344" t="n">
        <v>-1.79517304264145</v>
      </c>
      <c r="X1251" s="344" t="n">
        <v>-1.90170807469591</v>
      </c>
      <c r="Y1251" s="344" t="n">
        <v>-1.96833306581949</v>
      </c>
      <c r="Z1251" s="344" t="n">
        <v>-2.04174466845273</v>
      </c>
      <c r="AA1251" s="344" t="n">
        <v>-2.10032268456206</v>
      </c>
      <c r="AB1251" s="344" t="n">
        <v>-2.13275653046143</v>
      </c>
    </row>
    <row r="1252" customFormat="false" ht="15" hidden="false" customHeight="false" outlineLevel="0" collapsed="false">
      <c r="A1252" s="62" t="s">
        <v>363</v>
      </c>
      <c r="B1252" s="62" t="s">
        <v>540</v>
      </c>
      <c r="C1252" s="62" t="s">
        <v>541</v>
      </c>
      <c r="D1252" s="62" t="s">
        <v>414</v>
      </c>
      <c r="E1252" s="344" t="n">
        <v>-0.222371685571307</v>
      </c>
      <c r="F1252" s="344" t="n">
        <v>-0.224902618746188</v>
      </c>
      <c r="G1252" s="344" t="n">
        <v>-0.225171385177928</v>
      </c>
      <c r="H1252" s="344" t="n">
        <v>-0.226080383998824</v>
      </c>
      <c r="I1252" s="344" t="n">
        <v>-0.234159440585155</v>
      </c>
      <c r="J1252" s="344" t="n">
        <v>-0.249119802223453</v>
      </c>
      <c r="K1252" s="344" t="n">
        <v>-0.265676118679293</v>
      </c>
      <c r="L1252" s="344" t="n">
        <v>-0.286937972614426</v>
      </c>
      <c r="M1252" s="344" t="n">
        <v>-0.330903157537914</v>
      </c>
      <c r="N1252" s="344" t="n">
        <v>-0.379733815813697</v>
      </c>
      <c r="O1252" s="344" t="n">
        <v>-0.406047257631363</v>
      </c>
      <c r="P1252" s="344" t="n">
        <v>-0.433297675433737</v>
      </c>
      <c r="Q1252" s="344" t="n">
        <v>-0.454970812026441</v>
      </c>
      <c r="R1252" s="344" t="n">
        <v>-0.474413036934645</v>
      </c>
      <c r="S1252" s="344" t="n">
        <v>-0.506661163594053</v>
      </c>
      <c r="T1252" s="344" t="n">
        <v>-0.535877064619729</v>
      </c>
      <c r="U1252" s="344" t="n">
        <v>-0.56884014342528</v>
      </c>
      <c r="V1252" s="344" t="n">
        <v>-0.597708900378274</v>
      </c>
      <c r="W1252" s="344" t="n">
        <v>-0.620736332252753</v>
      </c>
      <c r="X1252" s="344" t="n">
        <v>-0.657574098575609</v>
      </c>
      <c r="Y1252" s="344" t="n">
        <v>-0.680611739874841</v>
      </c>
      <c r="Z1252" s="344" t="n">
        <v>-0.705996060985359</v>
      </c>
      <c r="AA1252" s="344" t="n">
        <v>-0.726251212999475</v>
      </c>
      <c r="AB1252" s="344" t="n">
        <v>-0.737466213484779</v>
      </c>
    </row>
    <row r="1253" customFormat="false" ht="15" hidden="false" customHeight="false" outlineLevel="0" collapsed="false">
      <c r="A1253" s="62" t="s">
        <v>363</v>
      </c>
      <c r="B1253" s="62" t="s">
        <v>546</v>
      </c>
      <c r="C1253" s="62" t="s">
        <v>547</v>
      </c>
      <c r="D1253" s="62" t="s">
        <v>401</v>
      </c>
      <c r="E1253" s="344" t="n">
        <v>-0.0402288674733973</v>
      </c>
      <c r="F1253" s="344" t="n">
        <v>-0.040686734107878</v>
      </c>
      <c r="G1253" s="344" t="n">
        <v>-0.040735356166644</v>
      </c>
      <c r="H1253" s="344" t="n">
        <v>-0.0408998015320932</v>
      </c>
      <c r="I1253" s="344" t="n">
        <v>-0.0423613693386535</v>
      </c>
      <c r="J1253" s="344" t="n">
        <v>-0.0450678218447582</v>
      </c>
      <c r="K1253" s="344" t="n">
        <v>-0.0480629957080063</v>
      </c>
      <c r="L1253" s="344" t="n">
        <v>-0.0519094400158673</v>
      </c>
      <c r="M1253" s="344" t="n">
        <v>-0.0598631036902079</v>
      </c>
      <c r="N1253" s="344" t="n">
        <v>-0.068696971524453</v>
      </c>
      <c r="O1253" s="344" t="n">
        <v>-0.0734572896419878</v>
      </c>
      <c r="P1253" s="344" t="n">
        <v>-0.078387114424086</v>
      </c>
      <c r="Q1253" s="344" t="n">
        <v>-0.0823079631485121</v>
      </c>
      <c r="R1253" s="344" t="n">
        <v>-0.0858252215944814</v>
      </c>
      <c r="S1253" s="344" t="n">
        <v>-0.0916591730272536</v>
      </c>
      <c r="T1253" s="344" t="n">
        <v>-0.0969445698953765</v>
      </c>
      <c r="U1253" s="344" t="n">
        <v>-0.102907862053624</v>
      </c>
      <c r="V1253" s="344" t="n">
        <v>-0.108130457702886</v>
      </c>
      <c r="W1253" s="344" t="n">
        <v>-0.112296309586192</v>
      </c>
      <c r="X1253" s="344" t="n">
        <v>-0.118960564595146</v>
      </c>
      <c r="Y1253" s="344" t="n">
        <v>-0.123128263447387</v>
      </c>
      <c r="Z1253" s="344" t="n">
        <v>-0.127720495984698</v>
      </c>
      <c r="AA1253" s="344" t="n">
        <v>-0.131384819632449</v>
      </c>
      <c r="AB1253" s="344" t="n">
        <v>-0.133413705491179</v>
      </c>
    </row>
    <row r="1254" customFormat="false" ht="15" hidden="false" customHeight="false" outlineLevel="0" collapsed="false">
      <c r="A1254" s="62" t="s">
        <v>363</v>
      </c>
      <c r="B1254" s="62" t="s">
        <v>548</v>
      </c>
      <c r="C1254" s="62" t="s">
        <v>549</v>
      </c>
      <c r="D1254" s="62" t="s">
        <v>417</v>
      </c>
      <c r="E1254" s="344" t="n">
        <v>0</v>
      </c>
      <c r="F1254" s="344" t="n">
        <v>0</v>
      </c>
      <c r="G1254" s="344" t="n">
        <v>0</v>
      </c>
      <c r="H1254" s="344" t="n">
        <v>0</v>
      </c>
      <c r="I1254" s="344" t="n">
        <v>0</v>
      </c>
      <c r="J1254" s="344" t="n">
        <v>0</v>
      </c>
      <c r="K1254" s="344" t="n">
        <v>0</v>
      </c>
      <c r="L1254" s="344" t="n">
        <v>0</v>
      </c>
      <c r="M1254" s="344" t="n">
        <v>0</v>
      </c>
      <c r="N1254" s="344" t="n">
        <v>0</v>
      </c>
      <c r="O1254" s="344" t="n">
        <v>0</v>
      </c>
      <c r="P1254" s="344" t="n">
        <v>0</v>
      </c>
      <c r="Q1254" s="344" t="n">
        <v>0</v>
      </c>
      <c r="R1254" s="344" t="n">
        <v>0</v>
      </c>
      <c r="S1254" s="344" t="n">
        <v>0</v>
      </c>
      <c r="T1254" s="344" t="n">
        <v>0</v>
      </c>
      <c r="U1254" s="344" t="n">
        <v>0</v>
      </c>
      <c r="V1254" s="344" t="n">
        <v>0</v>
      </c>
      <c r="W1254" s="344" t="n">
        <v>0</v>
      </c>
      <c r="X1254" s="344" t="n">
        <v>0</v>
      </c>
      <c r="Y1254" s="344" t="n">
        <v>0</v>
      </c>
      <c r="Z1254" s="344" t="n">
        <v>0</v>
      </c>
      <c r="AA1254" s="344" t="n">
        <v>0</v>
      </c>
      <c r="AB1254" s="344" t="n">
        <v>0</v>
      </c>
    </row>
    <row r="1255" customFormat="false" ht="15" hidden="false" customHeight="false" outlineLevel="0" collapsed="false">
      <c r="A1255" s="62" t="s">
        <v>363</v>
      </c>
      <c r="B1255" s="62" t="s">
        <v>555</v>
      </c>
      <c r="C1255" s="62" t="s">
        <v>556</v>
      </c>
      <c r="D1255" s="62" t="s">
        <v>383</v>
      </c>
      <c r="E1255" s="344" t="n">
        <v>-0.316910368641277</v>
      </c>
      <c r="F1255" s="344" t="n">
        <v>-0.320517298018988</v>
      </c>
      <c r="G1255" s="344" t="n">
        <v>-0.320900327309529</v>
      </c>
      <c r="H1255" s="344" t="n">
        <v>-0.322195776191363</v>
      </c>
      <c r="I1255" s="344" t="n">
        <v>-0.333709547805181</v>
      </c>
      <c r="J1255" s="344" t="n">
        <v>-0.35503012964823</v>
      </c>
      <c r="K1255" s="344" t="n">
        <v>-0.378625167559112</v>
      </c>
      <c r="L1255" s="344" t="n">
        <v>-0.408926246364487</v>
      </c>
      <c r="M1255" s="344" t="n">
        <v>-0.47158270789055</v>
      </c>
      <c r="N1255" s="344" t="n">
        <v>-0.541173141022436</v>
      </c>
      <c r="O1255" s="344" t="n">
        <v>-0.57867343034764</v>
      </c>
      <c r="P1255" s="344" t="n">
        <v>-0.617509039877657</v>
      </c>
      <c r="Q1255" s="344" t="n">
        <v>-0.64839625328147</v>
      </c>
      <c r="R1255" s="344" t="n">
        <v>-0.676104109374011</v>
      </c>
      <c r="S1255" s="344" t="n">
        <v>-0.722062144370093</v>
      </c>
      <c r="T1255" s="344" t="n">
        <v>-0.763698838989944</v>
      </c>
      <c r="U1255" s="344" t="n">
        <v>-0.81067577955223</v>
      </c>
      <c r="V1255" s="344" t="n">
        <v>-0.851817745916715</v>
      </c>
      <c r="W1255" s="344" t="n">
        <v>-0.884635017168918</v>
      </c>
      <c r="X1255" s="344" t="n">
        <v>-0.937133922662684</v>
      </c>
      <c r="Y1255" s="344" t="n">
        <v>-0.969965743755409</v>
      </c>
      <c r="Z1255" s="344" t="n">
        <v>-1.00614190773139</v>
      </c>
      <c r="AA1255" s="344" t="n">
        <v>-1.03500829724131</v>
      </c>
      <c r="AB1255" s="344" t="n">
        <v>-1.05099122208616</v>
      </c>
    </row>
    <row r="1256" customFormat="false" ht="15" hidden="false" customHeight="false" outlineLevel="0" collapsed="false">
      <c r="A1256" s="62" t="s">
        <v>363</v>
      </c>
      <c r="B1256" s="62" t="s">
        <v>568</v>
      </c>
      <c r="C1256" s="62" t="s">
        <v>569</v>
      </c>
      <c r="D1256" s="62" t="s">
        <v>414</v>
      </c>
      <c r="E1256" s="344" t="n">
        <v>0</v>
      </c>
      <c r="F1256" s="344" t="n">
        <v>0</v>
      </c>
      <c r="G1256" s="344" t="n">
        <v>0</v>
      </c>
      <c r="H1256" s="344" t="n">
        <v>0</v>
      </c>
      <c r="I1256" s="344" t="n">
        <v>0</v>
      </c>
      <c r="J1256" s="344" t="n">
        <v>0</v>
      </c>
      <c r="K1256" s="344" t="n">
        <v>0</v>
      </c>
      <c r="L1256" s="344" t="n">
        <v>0</v>
      </c>
      <c r="M1256" s="344" t="n">
        <v>0</v>
      </c>
      <c r="N1256" s="344" t="n">
        <v>0</v>
      </c>
      <c r="O1256" s="344" t="n">
        <v>0</v>
      </c>
      <c r="P1256" s="344" t="n">
        <v>0</v>
      </c>
      <c r="Q1256" s="344" t="n">
        <v>0</v>
      </c>
      <c r="R1256" s="344" t="n">
        <v>0</v>
      </c>
      <c r="S1256" s="344" t="n">
        <v>0</v>
      </c>
      <c r="T1256" s="344" t="n">
        <v>0</v>
      </c>
      <c r="U1256" s="344" t="n">
        <v>0</v>
      </c>
      <c r="V1256" s="344" t="n">
        <v>0</v>
      </c>
      <c r="W1256" s="344" t="n">
        <v>0</v>
      </c>
      <c r="X1256" s="344" t="n">
        <v>0</v>
      </c>
      <c r="Y1256" s="344" t="n">
        <v>0</v>
      </c>
      <c r="Z1256" s="344" t="n">
        <v>0</v>
      </c>
      <c r="AA1256" s="344" t="n">
        <v>0</v>
      </c>
      <c r="AB1256" s="344" t="n">
        <v>0</v>
      </c>
    </row>
    <row r="1257" customFormat="false" ht="15" hidden="false" customHeight="false" outlineLevel="0" collapsed="false">
      <c r="A1257" s="62" t="s">
        <v>363</v>
      </c>
      <c r="B1257" s="62" t="s">
        <v>572</v>
      </c>
      <c r="C1257" s="62" t="s">
        <v>573</v>
      </c>
      <c r="D1257" s="62" t="s">
        <v>524</v>
      </c>
      <c r="E1257" s="344" t="n">
        <v>-0.597117552135746</v>
      </c>
      <c r="F1257" s="344" t="n">
        <v>-0.603913671966028</v>
      </c>
      <c r="G1257" s="344" t="n">
        <v>-0.604635369755043</v>
      </c>
      <c r="H1257" s="344" t="n">
        <v>-0.607076234244754</v>
      </c>
      <c r="I1257" s="344" t="n">
        <v>-0.628770302354199</v>
      </c>
      <c r="J1257" s="344" t="n">
        <v>-0.668942208672108</v>
      </c>
      <c r="K1257" s="344" t="n">
        <v>-0.713399609483263</v>
      </c>
      <c r="L1257" s="344" t="n">
        <v>-0.770492427496478</v>
      </c>
      <c r="M1257" s="344" t="n">
        <v>-0.888548750779103</v>
      </c>
      <c r="N1257" s="344" t="n">
        <v>-1.0196699547395</v>
      </c>
      <c r="O1257" s="344" t="n">
        <v>-1.09032741243725</v>
      </c>
      <c r="P1257" s="344" t="n">
        <v>-1.16350085954687</v>
      </c>
      <c r="Q1257" s="344" t="n">
        <v>-1.22169806318856</v>
      </c>
      <c r="R1257" s="344" t="n">
        <v>-1.27390477158956</v>
      </c>
      <c r="S1257" s="344" t="n">
        <v>-1.36049818118826</v>
      </c>
      <c r="T1257" s="344" t="n">
        <v>-1.43894938894464</v>
      </c>
      <c r="U1257" s="344" t="n">
        <v>-1.52746260444984</v>
      </c>
      <c r="V1257" s="344" t="n">
        <v>-1.60498165297747</v>
      </c>
      <c r="W1257" s="344" t="n">
        <v>-1.6668154413824</v>
      </c>
      <c r="X1257" s="344" t="n">
        <v>-1.76573305670892</v>
      </c>
      <c r="Y1257" s="344" t="n">
        <v>-1.82759425969542</v>
      </c>
      <c r="Z1257" s="344" t="n">
        <v>-1.89575682115283</v>
      </c>
      <c r="AA1257" s="344" t="n">
        <v>-1.95014642007021</v>
      </c>
      <c r="AB1257" s="344" t="n">
        <v>-1.98026119668748</v>
      </c>
    </row>
    <row r="1258" customFormat="false" ht="15" hidden="false" customHeight="false" outlineLevel="0" collapsed="false">
      <c r="A1258" s="62" t="s">
        <v>363</v>
      </c>
      <c r="B1258" s="62" t="s">
        <v>583</v>
      </c>
      <c r="C1258" s="62" t="s">
        <v>584</v>
      </c>
      <c r="D1258" s="62" t="s">
        <v>383</v>
      </c>
      <c r="E1258" s="344" t="n">
        <v>-0.366917632766797</v>
      </c>
      <c r="F1258" s="344" t="n">
        <v>-0.371093722032985</v>
      </c>
      <c r="G1258" s="344" t="n">
        <v>-0.371537191904824</v>
      </c>
      <c r="H1258" s="344" t="n">
        <v>-0.373037057747431</v>
      </c>
      <c r="I1258" s="344" t="n">
        <v>-0.386367659213304</v>
      </c>
      <c r="J1258" s="344" t="n">
        <v>-0.411052548674643</v>
      </c>
      <c r="K1258" s="344" t="n">
        <v>-0.438370794816042</v>
      </c>
      <c r="L1258" s="344" t="n">
        <v>-0.47345326988057</v>
      </c>
      <c r="M1258" s="344" t="n">
        <v>-0.545996685355594</v>
      </c>
      <c r="N1258" s="344" t="n">
        <v>-0.626568227073973</v>
      </c>
      <c r="O1258" s="344" t="n">
        <v>-0.669985920998809</v>
      </c>
      <c r="P1258" s="344" t="n">
        <v>-0.714949643634022</v>
      </c>
      <c r="Q1258" s="344" t="n">
        <v>-0.7507107431319</v>
      </c>
      <c r="R1258" s="344" t="n">
        <v>-0.782790794693817</v>
      </c>
      <c r="S1258" s="344" t="n">
        <v>-0.836000834742912</v>
      </c>
      <c r="T1258" s="344" t="n">
        <v>-0.884207643158962</v>
      </c>
      <c r="U1258" s="344" t="n">
        <v>-0.938597368240036</v>
      </c>
      <c r="V1258" s="344" t="n">
        <v>-0.986231382142924</v>
      </c>
      <c r="W1258" s="344" t="n">
        <v>-1.02422709535783</v>
      </c>
      <c r="X1258" s="344" t="n">
        <v>-1.08501013066591</v>
      </c>
      <c r="Y1258" s="344" t="n">
        <v>-1.12302268963145</v>
      </c>
      <c r="Z1258" s="344" t="n">
        <v>-1.1649073162076</v>
      </c>
      <c r="AA1258" s="344" t="n">
        <v>-1.19832871340238</v>
      </c>
      <c r="AB1258" s="344" t="n">
        <v>-1.2168336836686</v>
      </c>
    </row>
    <row r="1259" customFormat="false" ht="15" hidden="false" customHeight="false" outlineLevel="0" collapsed="false">
      <c r="A1259" s="62" t="s">
        <v>363</v>
      </c>
      <c r="B1259" s="62" t="s">
        <v>592</v>
      </c>
      <c r="C1259" s="62" t="s">
        <v>1556</v>
      </c>
      <c r="D1259" s="62" t="s">
        <v>524</v>
      </c>
      <c r="E1259" s="344" t="n">
        <v>-0.266784521526644</v>
      </c>
      <c r="F1259" s="344" t="n">
        <v>-0.269820941358341</v>
      </c>
      <c r="G1259" s="344" t="n">
        <v>-0.270143386743912</v>
      </c>
      <c r="H1259" s="344" t="n">
        <v>-0.271233933927912</v>
      </c>
      <c r="I1259" s="344" t="n">
        <v>-0.280926567413302</v>
      </c>
      <c r="J1259" s="344" t="n">
        <v>-0.298874863804026</v>
      </c>
      <c r="K1259" s="344" t="n">
        <v>-0.318737864583856</v>
      </c>
      <c r="L1259" s="344" t="n">
        <v>-0.344246208932107</v>
      </c>
      <c r="M1259" s="344" t="n">
        <v>-0.396992271424321</v>
      </c>
      <c r="N1259" s="344" t="n">
        <v>-0.455575556299223</v>
      </c>
      <c r="O1259" s="344" t="n">
        <v>-0.4871444089929</v>
      </c>
      <c r="P1259" s="344" t="n">
        <v>-0.519837373729528</v>
      </c>
      <c r="Q1259" s="344" t="n">
        <v>-0.545839143518749</v>
      </c>
      <c r="R1259" s="344" t="n">
        <v>-0.569164436288027</v>
      </c>
      <c r="S1259" s="344" t="n">
        <v>-0.607853269440763</v>
      </c>
      <c r="T1259" s="344" t="n">
        <v>-0.642904270453234</v>
      </c>
      <c r="U1259" s="344" t="n">
        <v>-0.682450848447599</v>
      </c>
      <c r="V1259" s="344" t="n">
        <v>-0.717085372582209</v>
      </c>
      <c r="W1259" s="344" t="n">
        <v>-0.744711922153199</v>
      </c>
      <c r="X1259" s="344" t="n">
        <v>-0.788907053549108</v>
      </c>
      <c r="Y1259" s="344" t="n">
        <v>-0.816545851606188</v>
      </c>
      <c r="Z1259" s="344" t="n">
        <v>-0.847000016417457</v>
      </c>
      <c r="AA1259" s="344" t="n">
        <v>-0.871300596883231</v>
      </c>
      <c r="AB1259" s="344" t="n">
        <v>-0.884755495741897</v>
      </c>
    </row>
    <row r="1260" customFormat="false" ht="15" hidden="false" customHeight="false" outlineLevel="0" collapsed="false">
      <c r="A1260" s="62" t="s">
        <v>363</v>
      </c>
      <c r="B1260" s="62" t="s">
        <v>603</v>
      </c>
      <c r="C1260" s="62" t="s">
        <v>604</v>
      </c>
      <c r="D1260" s="62" t="s">
        <v>417</v>
      </c>
      <c r="E1260" s="344" t="n">
        <v>0</v>
      </c>
      <c r="F1260" s="344" t="n">
        <v>0</v>
      </c>
      <c r="G1260" s="344" t="n">
        <v>0</v>
      </c>
      <c r="H1260" s="344" t="n">
        <v>0</v>
      </c>
      <c r="I1260" s="344" t="n">
        <v>0</v>
      </c>
      <c r="J1260" s="344" t="n">
        <v>0</v>
      </c>
      <c r="K1260" s="344" t="n">
        <v>0</v>
      </c>
      <c r="L1260" s="344" t="n">
        <v>0</v>
      </c>
      <c r="M1260" s="344" t="n">
        <v>0</v>
      </c>
      <c r="N1260" s="344" t="n">
        <v>0</v>
      </c>
      <c r="O1260" s="344" t="n">
        <v>0</v>
      </c>
      <c r="P1260" s="344" t="n">
        <v>0</v>
      </c>
      <c r="Q1260" s="344" t="n">
        <v>0</v>
      </c>
      <c r="R1260" s="344" t="n">
        <v>0</v>
      </c>
      <c r="S1260" s="344" t="n">
        <v>0</v>
      </c>
      <c r="T1260" s="344" t="n">
        <v>0</v>
      </c>
      <c r="U1260" s="344" t="n">
        <v>0</v>
      </c>
      <c r="V1260" s="344" t="n">
        <v>0</v>
      </c>
      <c r="W1260" s="344" t="n">
        <v>0</v>
      </c>
      <c r="X1260" s="344" t="n">
        <v>0</v>
      </c>
      <c r="Y1260" s="344" t="n">
        <v>0</v>
      </c>
      <c r="Z1260" s="344" t="n">
        <v>0</v>
      </c>
      <c r="AA1260" s="344" t="n">
        <v>0</v>
      </c>
      <c r="AB1260" s="344" t="n">
        <v>0</v>
      </c>
    </row>
    <row r="1261" customFormat="false" ht="15" hidden="false" customHeight="false" outlineLevel="0" collapsed="false">
      <c r="A1261" s="62" t="s">
        <v>363</v>
      </c>
      <c r="B1261" s="62" t="s">
        <v>613</v>
      </c>
      <c r="C1261" s="62" t="s">
        <v>614</v>
      </c>
      <c r="D1261" s="62" t="s">
        <v>401</v>
      </c>
      <c r="E1261" s="344" t="n">
        <v>-0.112335840588954</v>
      </c>
      <c r="F1261" s="344" t="n">
        <v>-0.113614395927258</v>
      </c>
      <c r="G1261" s="344" t="n">
        <v>-0.11375016907191</v>
      </c>
      <c r="H1261" s="344" t="n">
        <v>-0.114209369380517</v>
      </c>
      <c r="I1261" s="344" t="n">
        <v>-0.118290678610419</v>
      </c>
      <c r="J1261" s="344" t="n">
        <v>-0.12584822711681</v>
      </c>
      <c r="K1261" s="344" t="n">
        <v>-0.134212006531195</v>
      </c>
      <c r="L1261" s="344" t="n">
        <v>-0.144952889427983</v>
      </c>
      <c r="M1261" s="344" t="n">
        <v>-0.167162848363808</v>
      </c>
      <c r="N1261" s="344" t="n">
        <v>-0.191830705828796</v>
      </c>
      <c r="O1261" s="344" t="n">
        <v>-0.205123507013361</v>
      </c>
      <c r="P1261" s="344" t="n">
        <v>-0.218889641772672</v>
      </c>
      <c r="Q1261" s="344" t="n">
        <v>-0.229838292951376</v>
      </c>
      <c r="R1261" s="344" t="n">
        <v>-0.239659951101655</v>
      </c>
      <c r="S1261" s="344" t="n">
        <v>-0.255950785999977</v>
      </c>
      <c r="T1261" s="344" t="n">
        <v>-0.270709826890687</v>
      </c>
      <c r="U1261" s="344" t="n">
        <v>-0.287361835245564</v>
      </c>
      <c r="V1261" s="344" t="n">
        <v>-0.301945508840253</v>
      </c>
      <c r="W1261" s="344" t="n">
        <v>-0.31357831141392</v>
      </c>
      <c r="X1261" s="344" t="n">
        <v>-0.332187701519795</v>
      </c>
      <c r="Y1261" s="344" t="n">
        <v>-0.343825661603999</v>
      </c>
      <c r="Z1261" s="344" t="n">
        <v>-0.356649097476259</v>
      </c>
      <c r="AA1261" s="344" t="n">
        <v>-0.366881423241641</v>
      </c>
      <c r="AB1261" s="344" t="n">
        <v>-0.372546921992012</v>
      </c>
    </row>
    <row r="1262" customFormat="false" ht="15" hidden="false" customHeight="false" outlineLevel="0" collapsed="false">
      <c r="A1262" s="62" t="s">
        <v>363</v>
      </c>
      <c r="B1262" s="62" t="s">
        <v>623</v>
      </c>
      <c r="C1262" s="62" t="s">
        <v>624</v>
      </c>
      <c r="D1262" s="62" t="s">
        <v>383</v>
      </c>
      <c r="E1262" s="344" t="n">
        <v>-0.81497779556746</v>
      </c>
      <c r="F1262" s="344" t="n">
        <v>-0.82425350139437</v>
      </c>
      <c r="G1262" s="344" t="n">
        <v>-0.825238512923598</v>
      </c>
      <c r="H1262" s="344" t="n">
        <v>-0.828569934607633</v>
      </c>
      <c r="I1262" s="344" t="n">
        <v>-0.858179152661077</v>
      </c>
      <c r="J1262" s="344" t="n">
        <v>-0.91300790712929</v>
      </c>
      <c r="K1262" s="344" t="n">
        <v>-0.973685732425401</v>
      </c>
      <c r="L1262" s="344" t="n">
        <v>-1.05160904719101</v>
      </c>
      <c r="M1262" s="344" t="n">
        <v>-1.21273859656959</v>
      </c>
      <c r="N1262" s="344" t="n">
        <v>-1.39169979001229</v>
      </c>
      <c r="O1262" s="344" t="n">
        <v>-1.4881368465164</v>
      </c>
      <c r="P1262" s="344" t="n">
        <v>-1.58800785919418</v>
      </c>
      <c r="Q1262" s="344" t="n">
        <v>-1.6674384982073</v>
      </c>
      <c r="R1262" s="344" t="n">
        <v>-1.7386929906842</v>
      </c>
      <c r="S1262" s="344" t="n">
        <v>-1.8568802819688</v>
      </c>
      <c r="T1262" s="344" t="n">
        <v>-1.96395466309898</v>
      </c>
      <c r="U1262" s="344" t="n">
        <v>-2.08476220759839</v>
      </c>
      <c r="V1262" s="344" t="n">
        <v>-2.19056432823204</v>
      </c>
      <c r="W1262" s="344" t="n">
        <v>-2.27495837155832</v>
      </c>
      <c r="X1262" s="344" t="n">
        <v>-2.40996639433919</v>
      </c>
      <c r="Y1262" s="344" t="n">
        <v>-2.49439785454459</v>
      </c>
      <c r="Z1262" s="344" t="n">
        <v>-2.58742974395747</v>
      </c>
      <c r="AA1262" s="344" t="n">
        <v>-2.66166356151809</v>
      </c>
      <c r="AB1262" s="344" t="n">
        <v>-2.7027658104367</v>
      </c>
    </row>
    <row r="1263" customFormat="false" ht="15" hidden="false" customHeight="false" outlineLevel="0" collapsed="false">
      <c r="A1263" s="62" t="s">
        <v>363</v>
      </c>
      <c r="B1263" s="62" t="s">
        <v>627</v>
      </c>
      <c r="C1263" s="62" t="s">
        <v>628</v>
      </c>
      <c r="D1263" s="62" t="s">
        <v>401</v>
      </c>
      <c r="E1263" s="344" t="n">
        <v>-0.025794140854658</v>
      </c>
      <c r="F1263" s="344" t="n">
        <v>-0.0260877180096761</v>
      </c>
      <c r="G1263" s="344" t="n">
        <v>-0.0261188937377347</v>
      </c>
      <c r="H1263" s="344" t="n">
        <v>-0.0262243336167494</v>
      </c>
      <c r="I1263" s="344" t="n">
        <v>-0.0271614687696587</v>
      </c>
      <c r="J1263" s="344" t="n">
        <v>-0.028896805147325</v>
      </c>
      <c r="K1263" s="344" t="n">
        <v>-0.0308172652886378</v>
      </c>
      <c r="L1263" s="344" t="n">
        <v>-0.0332835471528283</v>
      </c>
      <c r="M1263" s="344" t="n">
        <v>-0.038383315901282</v>
      </c>
      <c r="N1263" s="344" t="n">
        <v>-0.044047458232871</v>
      </c>
      <c r="O1263" s="344" t="n">
        <v>-0.0470997021499504</v>
      </c>
      <c r="P1263" s="344" t="n">
        <v>-0.0502606311744206</v>
      </c>
      <c r="Q1263" s="344" t="n">
        <v>-0.0527746200242069</v>
      </c>
      <c r="R1263" s="344" t="n">
        <v>-0.0550298328968428</v>
      </c>
      <c r="S1263" s="344" t="n">
        <v>-0.0587704742433999</v>
      </c>
      <c r="T1263" s="344" t="n">
        <v>-0.0621593907069143</v>
      </c>
      <c r="U1263" s="344" t="n">
        <v>-0.0659829633687356</v>
      </c>
      <c r="V1263" s="344" t="n">
        <v>-0.069331612641377</v>
      </c>
      <c r="W1263" s="344" t="n">
        <v>-0.0720026938078724</v>
      </c>
      <c r="X1263" s="344" t="n">
        <v>-0.076275713238658</v>
      </c>
      <c r="Y1263" s="344" t="n">
        <v>-0.078947978653676</v>
      </c>
      <c r="Z1263" s="344" t="n">
        <v>-0.0818924486411314</v>
      </c>
      <c r="AA1263" s="344" t="n">
        <v>-0.0842419574949331</v>
      </c>
      <c r="AB1263" s="344" t="n">
        <v>-0.0855428483950483</v>
      </c>
    </row>
    <row r="1264" customFormat="false" ht="15" hidden="false" customHeight="false" outlineLevel="0" collapsed="false">
      <c r="A1264" s="62" t="s">
        <v>363</v>
      </c>
      <c r="B1264" s="62" t="s">
        <v>633</v>
      </c>
      <c r="C1264" s="62" t="s">
        <v>634</v>
      </c>
      <c r="D1264" s="62" t="s">
        <v>417</v>
      </c>
      <c r="E1264" s="344" t="n">
        <v>-0.12954989385906</v>
      </c>
      <c r="F1264" s="344" t="n">
        <v>-0.131024371706039</v>
      </c>
      <c r="G1264" s="344" t="n">
        <v>-0.131180950375735</v>
      </c>
      <c r="H1264" s="344" t="n">
        <v>-0.131710517350337</v>
      </c>
      <c r="I1264" s="344" t="n">
        <v>-0.136417235836333</v>
      </c>
      <c r="J1264" s="344" t="n">
        <v>-0.145132883502335</v>
      </c>
      <c r="K1264" s="344" t="n">
        <v>-0.154778306812594</v>
      </c>
      <c r="L1264" s="344" t="n">
        <v>-0.167165094786372</v>
      </c>
      <c r="M1264" s="344" t="n">
        <v>-0.192778450307327</v>
      </c>
      <c r="N1264" s="344" t="n">
        <v>-0.221226346362273</v>
      </c>
      <c r="O1264" s="344" t="n">
        <v>-0.236556101972962</v>
      </c>
      <c r="P1264" s="344" t="n">
        <v>-0.252431723569492</v>
      </c>
      <c r="Q1264" s="344" t="n">
        <v>-0.265058117698601</v>
      </c>
      <c r="R1264" s="344" t="n">
        <v>-0.276384821306441</v>
      </c>
      <c r="S1264" s="344" t="n">
        <v>-0.295172021552491</v>
      </c>
      <c r="T1264" s="344" t="n">
        <v>-0.312192699644439</v>
      </c>
      <c r="U1264" s="344" t="n">
        <v>-0.331396418632114</v>
      </c>
      <c r="V1264" s="344" t="n">
        <v>-0.348214856597788</v>
      </c>
      <c r="W1264" s="344" t="n">
        <v>-0.361630239709722</v>
      </c>
      <c r="X1264" s="344" t="n">
        <v>-0.38309128455844</v>
      </c>
      <c r="Y1264" s="344" t="n">
        <v>-0.396512615504467</v>
      </c>
      <c r="Z1264" s="344" t="n">
        <v>-0.411301081478016</v>
      </c>
      <c r="AA1264" s="344" t="n">
        <v>-0.423101382342698</v>
      </c>
      <c r="AB1264" s="344" t="n">
        <v>-0.429635047448342</v>
      </c>
    </row>
    <row r="1265" customFormat="false" ht="15" hidden="false" customHeight="false" outlineLevel="0" collapsed="false">
      <c r="A1265" s="62" t="s">
        <v>363</v>
      </c>
      <c r="B1265" s="62" t="s">
        <v>635</v>
      </c>
      <c r="C1265" s="62" t="s">
        <v>636</v>
      </c>
      <c r="D1265" s="62" t="s">
        <v>524</v>
      </c>
      <c r="E1265" s="344" t="n">
        <v>-0.551333742533844</v>
      </c>
      <c r="F1265" s="344" t="n">
        <v>-0.557608771910114</v>
      </c>
      <c r="G1265" s="344" t="n">
        <v>-0.55827513373715</v>
      </c>
      <c r="H1265" s="344" t="n">
        <v>-0.560528845672625</v>
      </c>
      <c r="I1265" s="344" t="n">
        <v>-0.580559527602479</v>
      </c>
      <c r="J1265" s="344" t="n">
        <v>-0.617651265026296</v>
      </c>
      <c r="K1265" s="344" t="n">
        <v>-0.658699907935673</v>
      </c>
      <c r="L1265" s="344" t="n">
        <v>-0.711415151214729</v>
      </c>
      <c r="M1265" s="344" t="n">
        <v>-0.820419541242101</v>
      </c>
      <c r="N1265" s="344" t="n">
        <v>-0.941487066131397</v>
      </c>
      <c r="O1265" s="344" t="n">
        <v>-1.00672688440686</v>
      </c>
      <c r="P1265" s="344" t="n">
        <v>-1.07428977935904</v>
      </c>
      <c r="Q1265" s="344" t="n">
        <v>-1.12802472982903</v>
      </c>
      <c r="R1265" s="344" t="n">
        <v>-1.17622850448805</v>
      </c>
      <c r="S1265" s="344" t="n">
        <v>-1.25618239032184</v>
      </c>
      <c r="T1265" s="344" t="n">
        <v>-1.32861837520275</v>
      </c>
      <c r="U1265" s="344" t="n">
        <v>-1.41034486639974</v>
      </c>
      <c r="V1265" s="344" t="n">
        <v>-1.48192016508177</v>
      </c>
      <c r="W1265" s="344" t="n">
        <v>-1.53901286626665</v>
      </c>
      <c r="X1265" s="344" t="n">
        <v>-1.63034600304253</v>
      </c>
      <c r="Y1265" s="344" t="n">
        <v>-1.68746401680415</v>
      </c>
      <c r="Z1265" s="344" t="n">
        <v>-1.75040023426182</v>
      </c>
      <c r="AA1265" s="344" t="n">
        <v>-1.80061952696018</v>
      </c>
      <c r="AB1265" s="344" t="n">
        <v>-1.82842526209321</v>
      </c>
    </row>
    <row r="1266" customFormat="false" ht="15" hidden="false" customHeight="false" outlineLevel="0" collapsed="false">
      <c r="A1266" s="62" t="s">
        <v>363</v>
      </c>
      <c r="B1266" s="62" t="s">
        <v>657</v>
      </c>
      <c r="C1266" s="62" t="s">
        <v>1557</v>
      </c>
      <c r="D1266" s="62" t="s">
        <v>417</v>
      </c>
      <c r="E1266" s="344" t="n">
        <v>-0.792476464989109</v>
      </c>
      <c r="F1266" s="344" t="n">
        <v>-0.801496070926802</v>
      </c>
      <c r="G1266" s="344" t="n">
        <v>-0.802453886537118</v>
      </c>
      <c r="H1266" s="344" t="n">
        <v>-0.805693328511993</v>
      </c>
      <c r="I1266" s="344" t="n">
        <v>-0.834485043552213</v>
      </c>
      <c r="J1266" s="344" t="n">
        <v>-0.887799989992529</v>
      </c>
      <c r="K1266" s="344" t="n">
        <v>-0.946802515896204</v>
      </c>
      <c r="L1266" s="344" t="n">
        <v>-1.02257438767179</v>
      </c>
      <c r="M1266" s="344" t="n">
        <v>-1.17925519099099</v>
      </c>
      <c r="N1266" s="344" t="n">
        <v>-1.35327531119679</v>
      </c>
      <c r="O1266" s="344" t="n">
        <v>-1.44704976498926</v>
      </c>
      <c r="P1266" s="344" t="n">
        <v>-1.54416336429494</v>
      </c>
      <c r="Q1266" s="344" t="n">
        <v>-1.62140094347723</v>
      </c>
      <c r="R1266" s="344" t="n">
        <v>-1.6906881174589</v>
      </c>
      <c r="S1266" s="344" t="n">
        <v>-1.80561228755687</v>
      </c>
      <c r="T1266" s="344" t="n">
        <v>-1.90973037213592</v>
      </c>
      <c r="U1266" s="344" t="n">
        <v>-2.0272024509209</v>
      </c>
      <c r="V1266" s="344" t="n">
        <v>-2.13008340179358</v>
      </c>
      <c r="W1266" s="344" t="n">
        <v>-2.2121473469527</v>
      </c>
      <c r="X1266" s="344" t="n">
        <v>-2.34342783240943</v>
      </c>
      <c r="Y1266" s="344" t="n">
        <v>-2.42552816137711</v>
      </c>
      <c r="Z1266" s="344" t="n">
        <v>-2.51599146387954</v>
      </c>
      <c r="AA1266" s="344" t="n">
        <v>-2.58817570453376</v>
      </c>
      <c r="AB1266" s="344" t="n">
        <v>-2.62814313076705</v>
      </c>
    </row>
    <row r="1267" customFormat="false" ht="15" hidden="false" customHeight="false" outlineLevel="0" collapsed="false">
      <c r="A1267" s="62" t="s">
        <v>363</v>
      </c>
      <c r="B1267" s="62" t="s">
        <v>670</v>
      </c>
      <c r="C1267" s="62" t="s">
        <v>671</v>
      </c>
      <c r="D1267" s="62" t="s">
        <v>417</v>
      </c>
      <c r="E1267" s="344" t="n">
        <v>-0.00556964869107106</v>
      </c>
      <c r="F1267" s="344" t="n">
        <v>-0.00563303989399535</v>
      </c>
      <c r="G1267" s="344" t="n">
        <v>-0.00563977157209049</v>
      </c>
      <c r="H1267" s="344" t="n">
        <v>-0.00566253887755919</v>
      </c>
      <c r="I1267" s="344" t="n">
        <v>-0.00586489155940149</v>
      </c>
      <c r="J1267" s="344" t="n">
        <v>-0.00623959735165478</v>
      </c>
      <c r="K1267" s="344" t="n">
        <v>-0.00665427634300351</v>
      </c>
      <c r="L1267" s="344" t="n">
        <v>-0.00718681292307807</v>
      </c>
      <c r="M1267" s="344" t="n">
        <v>-0.00828799014369719</v>
      </c>
      <c r="N1267" s="344" t="n">
        <v>-0.00951103079858597</v>
      </c>
      <c r="O1267" s="344" t="n">
        <v>-0.0101700923441277</v>
      </c>
      <c r="P1267" s="344" t="n">
        <v>-0.0108526219272182</v>
      </c>
      <c r="Q1267" s="344" t="n">
        <v>-0.0113954597284645</v>
      </c>
      <c r="R1267" s="344" t="n">
        <v>-0.0118824208369945</v>
      </c>
      <c r="S1267" s="344" t="n">
        <v>-0.0126901259005984</v>
      </c>
      <c r="T1267" s="344" t="n">
        <v>-0.0134218841030334</v>
      </c>
      <c r="U1267" s="344" t="n">
        <v>-0.0142474962678706</v>
      </c>
      <c r="V1267" s="344" t="n">
        <v>-0.0149705597008926</v>
      </c>
      <c r="W1267" s="344" t="n">
        <v>-0.0155473179579923</v>
      </c>
      <c r="X1267" s="344" t="n">
        <v>-0.0164699777671985</v>
      </c>
      <c r="Y1267" s="344" t="n">
        <v>-0.0170469917354021</v>
      </c>
      <c r="Z1267" s="344" t="n">
        <v>-0.017682781991179</v>
      </c>
      <c r="AA1267" s="344" t="n">
        <v>-0.0181901041379399</v>
      </c>
      <c r="AB1267" s="344" t="n">
        <v>-0.0184710014680692</v>
      </c>
    </row>
    <row r="1268" customFormat="false" ht="15" hidden="false" customHeight="false" outlineLevel="0" collapsed="false">
      <c r="A1268" s="62" t="s">
        <v>363</v>
      </c>
      <c r="B1268" s="62" t="s">
        <v>681</v>
      </c>
      <c r="C1268" s="62" t="s">
        <v>682</v>
      </c>
      <c r="D1268" s="62" t="s">
        <v>524</v>
      </c>
      <c r="E1268" s="344" t="n">
        <v>0</v>
      </c>
      <c r="F1268" s="344" t="n">
        <v>0</v>
      </c>
      <c r="G1268" s="344" t="n">
        <v>0</v>
      </c>
      <c r="H1268" s="344" t="n">
        <v>0</v>
      </c>
      <c r="I1268" s="344" t="n">
        <v>0</v>
      </c>
      <c r="J1268" s="344" t="n">
        <v>0</v>
      </c>
      <c r="K1268" s="344" t="n">
        <v>0</v>
      </c>
      <c r="L1268" s="344" t="n">
        <v>0</v>
      </c>
      <c r="M1268" s="344" t="n">
        <v>0</v>
      </c>
      <c r="N1268" s="344" t="n">
        <v>0</v>
      </c>
      <c r="O1268" s="344" t="n">
        <v>0</v>
      </c>
      <c r="P1268" s="344" t="n">
        <v>0</v>
      </c>
      <c r="Q1268" s="344" t="n">
        <v>0</v>
      </c>
      <c r="R1268" s="344" t="n">
        <v>0</v>
      </c>
      <c r="S1268" s="344" t="n">
        <v>0</v>
      </c>
      <c r="T1268" s="344" t="n">
        <v>0</v>
      </c>
      <c r="U1268" s="344" t="n">
        <v>0</v>
      </c>
      <c r="V1268" s="344" t="n">
        <v>0</v>
      </c>
      <c r="W1268" s="344" t="n">
        <v>0</v>
      </c>
      <c r="X1268" s="344" t="n">
        <v>0</v>
      </c>
      <c r="Y1268" s="344" t="n">
        <v>0</v>
      </c>
      <c r="Z1268" s="344" t="n">
        <v>0</v>
      </c>
      <c r="AA1268" s="344" t="n">
        <v>0</v>
      </c>
      <c r="AB1268" s="344" t="n">
        <v>0</v>
      </c>
    </row>
    <row r="1269" customFormat="false" ht="15" hidden="false" customHeight="false" outlineLevel="0" collapsed="false">
      <c r="A1269" s="62" t="s">
        <v>363</v>
      </c>
      <c r="B1269" s="62" t="s">
        <v>683</v>
      </c>
      <c r="C1269" s="62" t="s">
        <v>684</v>
      </c>
      <c r="D1269" s="62" t="s">
        <v>524</v>
      </c>
      <c r="E1269" s="344" t="n">
        <v>-0.198623231540772</v>
      </c>
      <c r="F1269" s="344" t="n">
        <v>-0.200883870635706</v>
      </c>
      <c r="G1269" s="344" t="n">
        <v>-0.201123933830193</v>
      </c>
      <c r="H1269" s="344" t="n">
        <v>-0.201935855018852</v>
      </c>
      <c r="I1269" s="344" t="n">
        <v>-0.209152098952315</v>
      </c>
      <c r="J1269" s="344" t="n">
        <v>-0.222514750613578</v>
      </c>
      <c r="K1269" s="344" t="n">
        <v>-0.237302915160795</v>
      </c>
      <c r="L1269" s="344" t="n">
        <v>-0.256294083601572</v>
      </c>
      <c r="M1269" s="344" t="n">
        <v>-0.295563953245073</v>
      </c>
      <c r="N1269" s="344" t="n">
        <v>-0.33917968210948</v>
      </c>
      <c r="O1269" s="344" t="n">
        <v>-0.362682947974274</v>
      </c>
      <c r="P1269" s="344" t="n">
        <v>-0.387023124336377</v>
      </c>
      <c r="Q1269" s="344" t="n">
        <v>-0.406381652004177</v>
      </c>
      <c r="R1269" s="344" t="n">
        <v>-0.423747520908254</v>
      </c>
      <c r="S1269" s="344" t="n">
        <v>-0.452551669744792</v>
      </c>
      <c r="T1269" s="344" t="n">
        <v>-0.478647423164057</v>
      </c>
      <c r="U1269" s="344" t="n">
        <v>-0.508090169964626</v>
      </c>
      <c r="V1269" s="344" t="n">
        <v>-0.533875852983744</v>
      </c>
      <c r="W1269" s="344" t="n">
        <v>-0.554444042325132</v>
      </c>
      <c r="X1269" s="344" t="n">
        <v>-0.58734767468728</v>
      </c>
      <c r="Y1269" s="344" t="n">
        <v>-0.607924983125513</v>
      </c>
      <c r="Z1269" s="344" t="n">
        <v>-0.630598354856659</v>
      </c>
      <c r="AA1269" s="344" t="n">
        <v>-0.648690333329805</v>
      </c>
      <c r="AB1269" s="344" t="n">
        <v>-0.658707614227773</v>
      </c>
    </row>
    <row r="1270" customFormat="false" ht="15" hidden="false" customHeight="false" outlineLevel="0" collapsed="false">
      <c r="A1270" s="62" t="s">
        <v>363</v>
      </c>
      <c r="B1270" s="62" t="s">
        <v>693</v>
      </c>
      <c r="C1270" s="62" t="s">
        <v>694</v>
      </c>
      <c r="D1270" s="62" t="s">
        <v>417</v>
      </c>
      <c r="E1270" s="344" t="n">
        <v>-0.0262723090010498</v>
      </c>
      <c r="F1270" s="344" t="n">
        <v>-0.0265713284479756</v>
      </c>
      <c r="G1270" s="344" t="n">
        <v>-0.0266030821072854</v>
      </c>
      <c r="H1270" s="344" t="n">
        <v>-0.026710476615911</v>
      </c>
      <c r="I1270" s="344" t="n">
        <v>-0.0276649842481563</v>
      </c>
      <c r="J1270" s="344" t="n">
        <v>-0.029432490046923</v>
      </c>
      <c r="K1270" s="344" t="n">
        <v>-0.0313885514075655</v>
      </c>
      <c r="L1270" s="344" t="n">
        <v>-0.033900552857228</v>
      </c>
      <c r="M1270" s="344" t="n">
        <v>-0.0390948603997131</v>
      </c>
      <c r="N1270" s="344" t="n">
        <v>-0.0448640038032453</v>
      </c>
      <c r="O1270" s="344" t="n">
        <v>-0.0479728297877171</v>
      </c>
      <c r="P1270" s="344" t="n">
        <v>-0.0511923556687767</v>
      </c>
      <c r="Q1270" s="344" t="n">
        <v>-0.0537529484894076</v>
      </c>
      <c r="R1270" s="344" t="n">
        <v>-0.0560499681803091</v>
      </c>
      <c r="S1270" s="344" t="n">
        <v>-0.0598599530087476</v>
      </c>
      <c r="T1270" s="344" t="n">
        <v>-0.0633116927278518</v>
      </c>
      <c r="U1270" s="344" t="n">
        <v>-0.0672061462405842</v>
      </c>
      <c r="V1270" s="344" t="n">
        <v>-0.0706168723013085</v>
      </c>
      <c r="W1270" s="344" t="n">
        <v>-0.0733374695938669</v>
      </c>
      <c r="X1270" s="344" t="n">
        <v>-0.0776897016563981</v>
      </c>
      <c r="Y1270" s="344" t="n">
        <v>-0.0804115051509112</v>
      </c>
      <c r="Z1270" s="344" t="n">
        <v>-0.0834105593078469</v>
      </c>
      <c r="AA1270" s="344" t="n">
        <v>-0.085803623025518</v>
      </c>
      <c r="AB1270" s="344" t="n">
        <v>-0.0871286296577242</v>
      </c>
    </row>
    <row r="1271" customFormat="false" ht="15" hidden="false" customHeight="false" outlineLevel="0" collapsed="false">
      <c r="A1271" s="62" t="s">
        <v>363</v>
      </c>
      <c r="B1271" s="62" t="s">
        <v>695</v>
      </c>
      <c r="C1271" s="62" t="s">
        <v>696</v>
      </c>
      <c r="D1271" s="62" t="s">
        <v>417</v>
      </c>
      <c r="E1271" s="344" t="n">
        <v>-0.406399148475993</v>
      </c>
      <c r="F1271" s="344" t="n">
        <v>-0.411024598359502</v>
      </c>
      <c r="G1271" s="344" t="n">
        <v>-0.411515787013836</v>
      </c>
      <c r="H1271" s="344" t="n">
        <v>-0.413177043238202</v>
      </c>
      <c r="I1271" s="344" t="n">
        <v>-0.427942060235482</v>
      </c>
      <c r="J1271" s="344" t="n">
        <v>-0.455283123082926</v>
      </c>
      <c r="K1271" s="344" t="n">
        <v>-0.485540900246714</v>
      </c>
      <c r="L1271" s="344" t="n">
        <v>-0.524398362302009</v>
      </c>
      <c r="M1271" s="344" t="n">
        <v>-0.604747682268671</v>
      </c>
      <c r="N1271" s="344" t="n">
        <v>-0.693988980646279</v>
      </c>
      <c r="O1271" s="344" t="n">
        <v>-0.74207855788134</v>
      </c>
      <c r="P1271" s="344" t="n">
        <v>-0.79188052148137</v>
      </c>
      <c r="Q1271" s="344" t="n">
        <v>-0.831489630138571</v>
      </c>
      <c r="R1271" s="344" t="n">
        <v>-0.867021598279538</v>
      </c>
      <c r="S1271" s="344" t="n">
        <v>-0.92595720953175</v>
      </c>
      <c r="T1271" s="344" t="n">
        <v>-0.979351225358402</v>
      </c>
      <c r="U1271" s="344" t="n">
        <v>-1.03959345954081</v>
      </c>
      <c r="V1271" s="344" t="n">
        <v>-1.09235304632505</v>
      </c>
      <c r="W1271" s="344" t="n">
        <v>-1.1344372203121</v>
      </c>
      <c r="X1271" s="344" t="n">
        <v>-1.20176070543524</v>
      </c>
      <c r="Y1271" s="344" t="n">
        <v>-1.24386353782979</v>
      </c>
      <c r="Z1271" s="344" t="n">
        <v>-1.29025508474572</v>
      </c>
      <c r="AA1271" s="344" t="n">
        <v>-1.32727273161762</v>
      </c>
      <c r="AB1271" s="344" t="n">
        <v>-1.34776889611661</v>
      </c>
    </row>
    <row r="1272" customFormat="false" ht="15" hidden="false" customHeight="false" outlineLevel="0" collapsed="false">
      <c r="A1272" s="62" t="s">
        <v>363</v>
      </c>
      <c r="B1272" s="62" t="s">
        <v>700</v>
      </c>
      <c r="C1272" s="62" t="s">
        <v>701</v>
      </c>
      <c r="D1272" s="62" t="s">
        <v>524</v>
      </c>
      <c r="E1272" s="344" t="n">
        <v>-0.265844142156037</v>
      </c>
      <c r="F1272" s="344" t="n">
        <v>-0.268869859018335</v>
      </c>
      <c r="G1272" s="344" t="n">
        <v>-0.269191167827514</v>
      </c>
      <c r="H1272" s="344" t="n">
        <v>-0.270277870980126</v>
      </c>
      <c r="I1272" s="344" t="n">
        <v>-0.27993633924287</v>
      </c>
      <c r="J1272" s="344" t="n">
        <v>-0.297821370315326</v>
      </c>
      <c r="K1272" s="344" t="n">
        <v>-0.317614356702774</v>
      </c>
      <c r="L1272" s="344" t="n">
        <v>-0.343032787585783</v>
      </c>
      <c r="M1272" s="344" t="n">
        <v>-0.395592927338684</v>
      </c>
      <c r="N1272" s="344" t="n">
        <v>-0.453969714054534</v>
      </c>
      <c r="O1272" s="344" t="n">
        <v>-0.485427290810398</v>
      </c>
      <c r="P1272" s="344" t="n">
        <v>-0.518005017266235</v>
      </c>
      <c r="Q1272" s="344" t="n">
        <v>-0.543915134332243</v>
      </c>
      <c r="R1272" s="344" t="n">
        <v>-0.567158208597959</v>
      </c>
      <c r="S1272" s="344" t="n">
        <v>-0.605710668844345</v>
      </c>
      <c r="T1272" s="344" t="n">
        <v>-0.640638119816946</v>
      </c>
      <c r="U1272" s="344" t="n">
        <v>-0.680045301470357</v>
      </c>
      <c r="V1272" s="344" t="n">
        <v>-0.714557743589786</v>
      </c>
      <c r="W1272" s="344" t="n">
        <v>-0.742086913308494</v>
      </c>
      <c r="X1272" s="344" t="n">
        <v>-0.786126262841166</v>
      </c>
      <c r="Y1272" s="344" t="n">
        <v>-0.813667637871706</v>
      </c>
      <c r="Z1272" s="344" t="n">
        <v>-0.844014455869248</v>
      </c>
      <c r="AA1272" s="344" t="n">
        <v>-0.868229380074182</v>
      </c>
      <c r="AB1272" s="344" t="n">
        <v>-0.881636852233399</v>
      </c>
    </row>
    <row r="1273" customFormat="false" ht="15" hidden="false" customHeight="false" outlineLevel="0" collapsed="false">
      <c r="A1273" s="62" t="s">
        <v>363</v>
      </c>
      <c r="B1273" s="62" t="s">
        <v>708</v>
      </c>
      <c r="C1273" s="62" t="s">
        <v>709</v>
      </c>
      <c r="D1273" s="62" t="s">
        <v>417</v>
      </c>
      <c r="E1273" s="344" t="n">
        <v>0</v>
      </c>
      <c r="F1273" s="344" t="n">
        <v>0</v>
      </c>
      <c r="G1273" s="344" t="n">
        <v>0</v>
      </c>
      <c r="H1273" s="344" t="n">
        <v>0</v>
      </c>
      <c r="I1273" s="344" t="n">
        <v>0</v>
      </c>
      <c r="J1273" s="344" t="n">
        <v>0</v>
      </c>
      <c r="K1273" s="344" t="n">
        <v>0</v>
      </c>
      <c r="L1273" s="344" t="n">
        <v>0</v>
      </c>
      <c r="M1273" s="344" t="n">
        <v>0</v>
      </c>
      <c r="N1273" s="344" t="n">
        <v>0</v>
      </c>
      <c r="O1273" s="344" t="n">
        <v>0</v>
      </c>
      <c r="P1273" s="344" t="n">
        <v>0</v>
      </c>
      <c r="Q1273" s="344" t="n">
        <v>0</v>
      </c>
      <c r="R1273" s="344" t="n">
        <v>0</v>
      </c>
      <c r="S1273" s="344" t="n">
        <v>0</v>
      </c>
      <c r="T1273" s="344" t="n">
        <v>0</v>
      </c>
      <c r="U1273" s="344" t="n">
        <v>0</v>
      </c>
      <c r="V1273" s="344" t="n">
        <v>0</v>
      </c>
      <c r="W1273" s="344" t="n">
        <v>0</v>
      </c>
      <c r="X1273" s="344" t="n">
        <v>0</v>
      </c>
      <c r="Y1273" s="344" t="n">
        <v>0</v>
      </c>
      <c r="Z1273" s="344" t="n">
        <v>0</v>
      </c>
      <c r="AA1273" s="344" t="n">
        <v>0</v>
      </c>
      <c r="AB1273" s="344" t="n">
        <v>0</v>
      </c>
    </row>
    <row r="1274" customFormat="false" ht="15" hidden="false" customHeight="false" outlineLevel="0" collapsed="false">
      <c r="A1274" s="62" t="s">
        <v>363</v>
      </c>
      <c r="B1274" s="62" t="s">
        <v>730</v>
      </c>
      <c r="C1274" s="62" t="s">
        <v>731</v>
      </c>
      <c r="D1274" s="62" t="s">
        <v>417</v>
      </c>
      <c r="E1274" s="344" t="n">
        <v>-0.0621281852178119</v>
      </c>
      <c r="F1274" s="344" t="n">
        <v>-0.0628352999058127</v>
      </c>
      <c r="G1274" s="344" t="n">
        <v>-0.0629103902690868</v>
      </c>
      <c r="H1274" s="344" t="n">
        <v>-0.0631643544685412</v>
      </c>
      <c r="I1274" s="344" t="n">
        <v>-0.0654215533681726</v>
      </c>
      <c r="J1274" s="344" t="n">
        <v>-0.069601312659027</v>
      </c>
      <c r="K1274" s="344" t="n">
        <v>-0.0742269640437816</v>
      </c>
      <c r="L1274" s="344" t="n">
        <v>-0.0801672904660159</v>
      </c>
      <c r="M1274" s="344" t="n">
        <v>-0.0924506760285448</v>
      </c>
      <c r="N1274" s="344" t="n">
        <v>-0.106093420939487</v>
      </c>
      <c r="O1274" s="344" t="n">
        <v>-0.113445105047857</v>
      </c>
      <c r="P1274" s="344" t="n">
        <v>-0.121058569865282</v>
      </c>
      <c r="Q1274" s="344" t="n">
        <v>-0.127113804105302</v>
      </c>
      <c r="R1274" s="344" t="n">
        <v>-0.132545746337696</v>
      </c>
      <c r="S1274" s="344" t="n">
        <v>-0.141555515638476</v>
      </c>
      <c r="T1274" s="344" t="n">
        <v>-0.149718114692241</v>
      </c>
      <c r="U1274" s="344" t="n">
        <v>-0.158927633701458</v>
      </c>
      <c r="V1274" s="344" t="n">
        <v>-0.166993244547442</v>
      </c>
      <c r="W1274" s="344" t="n">
        <v>-0.173426853884497</v>
      </c>
      <c r="X1274" s="344" t="n">
        <v>-0.183718917657081</v>
      </c>
      <c r="Y1274" s="344" t="n">
        <v>-0.190155379394298</v>
      </c>
      <c r="Z1274" s="344" t="n">
        <v>-0.197247477471132</v>
      </c>
      <c r="AA1274" s="344" t="n">
        <v>-0.202906542530224</v>
      </c>
      <c r="AB1274" s="344" t="n">
        <v>-0.20603988941105</v>
      </c>
    </row>
    <row r="1275" customFormat="false" ht="15" hidden="false" customHeight="false" outlineLevel="0" collapsed="false">
      <c r="A1275" s="62" t="s">
        <v>363</v>
      </c>
      <c r="B1275" s="62" t="s">
        <v>770</v>
      </c>
      <c r="C1275" s="62" t="s">
        <v>771</v>
      </c>
      <c r="D1275" s="62" t="s">
        <v>417</v>
      </c>
      <c r="E1275" s="344" t="n">
        <v>-1.06992479922091</v>
      </c>
      <c r="F1275" s="344" t="n">
        <v>-1.08210219564627</v>
      </c>
      <c r="G1275" s="344" t="n">
        <v>-1.08339534531043</v>
      </c>
      <c r="H1275" s="344" t="n">
        <v>-1.08776892541997</v>
      </c>
      <c r="I1275" s="344" t="n">
        <v>-1.12664070432391</v>
      </c>
      <c r="J1275" s="344" t="n">
        <v>-1.19862136985246</v>
      </c>
      <c r="K1275" s="344" t="n">
        <v>-1.27828085309262</v>
      </c>
      <c r="L1275" s="344" t="n">
        <v>-1.38058067936846</v>
      </c>
      <c r="M1275" s="344" t="n">
        <v>-1.59211589137678</v>
      </c>
      <c r="N1275" s="344" t="n">
        <v>-1.82706096595908</v>
      </c>
      <c r="O1275" s="344" t="n">
        <v>-1.95366613100627</v>
      </c>
      <c r="P1275" s="344" t="n">
        <v>-2.08477948620248</v>
      </c>
      <c r="Q1275" s="344" t="n">
        <v>-2.18905816834612</v>
      </c>
      <c r="R1275" s="344" t="n">
        <v>-2.28260298511484</v>
      </c>
      <c r="S1275" s="344" t="n">
        <v>-2.43776244416501</v>
      </c>
      <c r="T1275" s="344" t="n">
        <v>-2.57833257546857</v>
      </c>
      <c r="U1275" s="344" t="n">
        <v>-2.7369319735085</v>
      </c>
      <c r="V1275" s="344" t="n">
        <v>-2.87583184696736</v>
      </c>
      <c r="W1275" s="344" t="n">
        <v>-2.98662661996905</v>
      </c>
      <c r="X1275" s="344" t="n">
        <v>-3.16386878834795</v>
      </c>
      <c r="Y1275" s="344" t="n">
        <v>-3.27471268323626</v>
      </c>
      <c r="Z1275" s="344" t="n">
        <v>-3.39684745321723</v>
      </c>
      <c r="AA1275" s="344" t="n">
        <v>-3.49430360819583</v>
      </c>
      <c r="AB1275" s="344" t="n">
        <v>-3.54826374755294</v>
      </c>
    </row>
    <row r="1276" customFormat="false" ht="15" hidden="false" customHeight="false" outlineLevel="0" collapsed="false">
      <c r="A1276" s="62" t="s">
        <v>363</v>
      </c>
      <c r="B1276" s="62" t="s">
        <v>794</v>
      </c>
      <c r="C1276" s="62" t="s">
        <v>795</v>
      </c>
      <c r="D1276" s="62" t="s">
        <v>417</v>
      </c>
      <c r="E1276" s="344" t="n">
        <v>-0.409393104368951</v>
      </c>
      <c r="F1276" s="344" t="n">
        <v>-0.414052630093879</v>
      </c>
      <c r="G1276" s="344" t="n">
        <v>-0.414547437351185</v>
      </c>
      <c r="H1276" s="344" t="n">
        <v>-0.293851978065984</v>
      </c>
      <c r="I1276" s="344" t="n">
        <v>-0.304352874768338</v>
      </c>
      <c r="J1276" s="344" t="n">
        <v>-0.323797869430145</v>
      </c>
      <c r="K1276" s="344" t="n">
        <v>-0.345317234595679</v>
      </c>
      <c r="L1276" s="344" t="n">
        <v>-0.372952705332589</v>
      </c>
      <c r="M1276" s="344" t="n">
        <v>-0.430097232103522</v>
      </c>
      <c r="N1276" s="344" t="n">
        <v>-0.493565743925749</v>
      </c>
      <c r="O1276" s="344" t="n">
        <v>-0.527767105366668</v>
      </c>
      <c r="P1276" s="344" t="n">
        <v>-0.563186317917163</v>
      </c>
      <c r="Q1276" s="344" t="n">
        <v>-0.591356360563116</v>
      </c>
      <c r="R1276" s="344" t="n">
        <v>-0.616626736286245</v>
      </c>
      <c r="S1276" s="344" t="n">
        <v>-0.658541809324332</v>
      </c>
      <c r="T1276" s="344" t="n">
        <v>-0.696515693460249</v>
      </c>
      <c r="U1276" s="344" t="n">
        <v>-0.739360038196528</v>
      </c>
      <c r="V1276" s="344" t="n">
        <v>-0.776882715683609</v>
      </c>
      <c r="W1276" s="344" t="n">
        <v>-0.806813027577146</v>
      </c>
      <c r="X1276" s="344" t="n">
        <v>-0.854693565950435</v>
      </c>
      <c r="Y1276" s="344" t="n">
        <v>-0.884637147724381</v>
      </c>
      <c r="Z1276" s="344" t="n">
        <v>-0.917630868091676</v>
      </c>
      <c r="AA1276" s="344" t="n">
        <v>-0.943957860199961</v>
      </c>
      <c r="AB1276" s="344" t="n">
        <v>-0.958534755454326</v>
      </c>
    </row>
    <row r="1277" customFormat="false" ht="15" hidden="false" customHeight="false" outlineLevel="0" collapsed="false">
      <c r="A1277" s="62" t="s">
        <v>363</v>
      </c>
      <c r="B1277" s="62" t="s">
        <v>803</v>
      </c>
      <c r="C1277" s="62" t="s">
        <v>804</v>
      </c>
      <c r="D1277" s="62" t="s">
        <v>383</v>
      </c>
      <c r="E1277" s="344" t="n">
        <v>-0.0562658894852606</v>
      </c>
      <c r="F1277" s="344" t="n">
        <v>-0.0569062821950905</v>
      </c>
      <c r="G1277" s="344" t="n">
        <v>-0.0569742871765105</v>
      </c>
      <c r="H1277" s="344" t="n">
        <v>-0.0572042878039168</v>
      </c>
      <c r="I1277" s="344" t="n">
        <v>-0.0592485017687648</v>
      </c>
      <c r="J1277" s="344" t="n">
        <v>-0.0630338670342993</v>
      </c>
      <c r="K1277" s="344" t="n">
        <v>-0.0672230508757312</v>
      </c>
      <c r="L1277" s="344" t="n">
        <v>-0.0726028595536771</v>
      </c>
      <c r="M1277" s="344" t="n">
        <v>-0.0837272085450902</v>
      </c>
      <c r="N1277" s="344" t="n">
        <v>-0.0960826503585522</v>
      </c>
      <c r="O1277" s="344" t="n">
        <v>-0.10274064373341</v>
      </c>
      <c r="P1277" s="344" t="n">
        <v>-0.109635716694503</v>
      </c>
      <c r="Q1277" s="344" t="n">
        <v>-0.115119590710168</v>
      </c>
      <c r="R1277" s="344" t="n">
        <v>-0.120038985349922</v>
      </c>
      <c r="S1277" s="344" t="n">
        <v>-0.128198610196329</v>
      </c>
      <c r="T1277" s="344" t="n">
        <v>-0.135591002146318</v>
      </c>
      <c r="U1277" s="344" t="n">
        <v>-0.143931528703924</v>
      </c>
      <c r="V1277" s="344" t="n">
        <v>-0.151236084066361</v>
      </c>
      <c r="W1277" s="344" t="n">
        <v>-0.157062630434664</v>
      </c>
      <c r="X1277" s="344" t="n">
        <v>-0.166383554919634</v>
      </c>
      <c r="Y1277" s="344" t="n">
        <v>-0.17221268454112</v>
      </c>
      <c r="Z1277" s="344" t="n">
        <v>-0.178635585921723</v>
      </c>
      <c r="AA1277" s="344" t="n">
        <v>-0.183760672516292</v>
      </c>
      <c r="AB1277" s="344" t="n">
        <v>-0.186598362828627</v>
      </c>
    </row>
    <row r="1278" customFormat="false" ht="15" hidden="false" customHeight="false" outlineLevel="0" collapsed="false">
      <c r="A1278" s="62" t="s">
        <v>363</v>
      </c>
      <c r="B1278" s="62" t="s">
        <v>814</v>
      </c>
      <c r="C1278" s="62" t="s">
        <v>815</v>
      </c>
      <c r="D1278" s="62" t="s">
        <v>417</v>
      </c>
      <c r="E1278" s="344" t="n">
        <v>-0.0517229769618207</v>
      </c>
      <c r="F1278" s="344" t="n">
        <v>-0.052311664311831</v>
      </c>
      <c r="G1278" s="344" t="n">
        <v>-0.0523741785654836</v>
      </c>
      <c r="H1278" s="344" t="n">
        <v>-0.0525856089234034</v>
      </c>
      <c r="I1278" s="344" t="n">
        <v>-0.054464772885373</v>
      </c>
      <c r="J1278" s="344" t="n">
        <v>-0.0579445074494664</v>
      </c>
      <c r="K1278" s="344" t="n">
        <v>-0.0617954562445791</v>
      </c>
      <c r="L1278" s="344" t="n">
        <v>-0.0667408987294311</v>
      </c>
      <c r="M1278" s="344" t="n">
        <v>-0.0769670668725446</v>
      </c>
      <c r="N1278" s="344" t="n">
        <v>-0.088324929302467</v>
      </c>
      <c r="O1278" s="344" t="n">
        <v>-0.094445355747159</v>
      </c>
      <c r="P1278" s="344" t="n">
        <v>-0.100783719952885</v>
      </c>
      <c r="Q1278" s="344" t="n">
        <v>-0.105824825531569</v>
      </c>
      <c r="R1278" s="344" t="n">
        <v>-0.110347027845366</v>
      </c>
      <c r="S1278" s="344" t="n">
        <v>-0.117847843913658</v>
      </c>
      <c r="T1278" s="344" t="n">
        <v>-0.124643373532402</v>
      </c>
      <c r="U1278" s="344" t="n">
        <v>-0.132310485292921</v>
      </c>
      <c r="V1278" s="344" t="n">
        <v>-0.139025270257382</v>
      </c>
      <c r="W1278" s="344" t="n">
        <v>-0.144381380794898</v>
      </c>
      <c r="X1278" s="344" t="n">
        <v>-0.152949733073862</v>
      </c>
      <c r="Y1278" s="344" t="n">
        <v>-0.158308218292488</v>
      </c>
      <c r="Z1278" s="344" t="n">
        <v>-0.164212534089788</v>
      </c>
      <c r="AA1278" s="344" t="n">
        <v>-0.168923820773129</v>
      </c>
      <c r="AB1278" s="344" t="n">
        <v>-0.171532395737329</v>
      </c>
    </row>
    <row r="1279" customFormat="false" ht="15" hidden="false" customHeight="false" outlineLevel="0" collapsed="false">
      <c r="A1279" s="62" t="s">
        <v>363</v>
      </c>
      <c r="B1279" s="62" t="s">
        <v>816</v>
      </c>
      <c r="C1279" s="62" t="s">
        <v>817</v>
      </c>
      <c r="D1279" s="62" t="s">
        <v>524</v>
      </c>
      <c r="E1279" s="344" t="n">
        <v>-0.974458898870338</v>
      </c>
      <c r="F1279" s="344" t="n">
        <v>-0.985549745928376</v>
      </c>
      <c r="G1279" s="344" t="n">
        <v>-0.986727512065522</v>
      </c>
      <c r="H1279" s="344" t="n">
        <v>-0.877769814771006</v>
      </c>
      <c r="I1279" s="344" t="n">
        <v>-0.909137206660011</v>
      </c>
      <c r="J1279" s="344" t="n">
        <v>-0.967221652695914</v>
      </c>
      <c r="K1279" s="344" t="n">
        <v>-1.03150248313191</v>
      </c>
      <c r="L1279" s="344" t="n">
        <v>-1.11405282766081</v>
      </c>
      <c r="M1279" s="344" t="n">
        <v>-1.28475013250467</v>
      </c>
      <c r="N1279" s="344" t="n">
        <v>-1.47433791146962</v>
      </c>
      <c r="O1279" s="344" t="n">
        <v>-1.57650133025787</v>
      </c>
      <c r="P1279" s="344" t="n">
        <v>-1.68230261104013</v>
      </c>
      <c r="Q1279" s="344" t="n">
        <v>-1.76644978363421</v>
      </c>
      <c r="R1279" s="344" t="n">
        <v>-1.84193531605661</v>
      </c>
      <c r="S1279" s="344" t="n">
        <v>-1.96714048274939</v>
      </c>
      <c r="T1279" s="344" t="n">
        <v>-2.08057286276432</v>
      </c>
      <c r="U1279" s="344" t="n">
        <v>-2.20855387140229</v>
      </c>
      <c r="V1279" s="344" t="n">
        <v>-2.32063844501762</v>
      </c>
      <c r="W1279" s="344" t="n">
        <v>-2.41004374526348</v>
      </c>
      <c r="X1279" s="344" t="n">
        <v>-2.55306844625638</v>
      </c>
      <c r="Y1279" s="344" t="n">
        <v>-2.64251338516842</v>
      </c>
      <c r="Z1279" s="344" t="n">
        <v>-2.74106944051989</v>
      </c>
      <c r="AA1279" s="344" t="n">
        <v>-2.81971120818285</v>
      </c>
      <c r="AB1279" s="344" t="n">
        <v>-2.86325407875181</v>
      </c>
    </row>
    <row r="1280" customFormat="false" ht="15" hidden="false" customHeight="false" outlineLevel="0" collapsed="false">
      <c r="A1280" s="62" t="s">
        <v>363</v>
      </c>
      <c r="B1280" s="62" t="s">
        <v>832</v>
      </c>
      <c r="C1280" s="62" t="s">
        <v>833</v>
      </c>
      <c r="D1280" s="62" t="s">
        <v>401</v>
      </c>
      <c r="E1280" s="344" t="n">
        <v>-0.0226187002768587</v>
      </c>
      <c r="F1280" s="344" t="n">
        <v>-0.0228761360144902</v>
      </c>
      <c r="G1280" s="344" t="n">
        <v>-0.022903473790648</v>
      </c>
      <c r="H1280" s="344" t="n">
        <v>-0.0229959332772461</v>
      </c>
      <c r="I1280" s="344" t="n">
        <v>-0.0238177004863965</v>
      </c>
      <c r="J1280" s="344" t="n">
        <v>-0.0253394047225303</v>
      </c>
      <c r="K1280" s="344" t="n">
        <v>-0.0270234426819556</v>
      </c>
      <c r="L1280" s="344" t="n">
        <v>-0.029186107862343</v>
      </c>
      <c r="M1280" s="344" t="n">
        <v>-0.0336580591264897</v>
      </c>
      <c r="N1280" s="344" t="n">
        <v>-0.038624905607075</v>
      </c>
      <c r="O1280" s="344" t="n">
        <v>-0.0413013967808377</v>
      </c>
      <c r="P1280" s="344" t="n">
        <v>-0.0440731931590839</v>
      </c>
      <c r="Q1280" s="344" t="n">
        <v>-0.0462776922588247</v>
      </c>
      <c r="R1280" s="344" t="n">
        <v>-0.0482552725284717</v>
      </c>
      <c r="S1280" s="344" t="n">
        <v>-0.0515354145552111</v>
      </c>
      <c r="T1280" s="344" t="n">
        <v>-0.054507131511533</v>
      </c>
      <c r="U1280" s="344" t="n">
        <v>-0.0578599954239944</v>
      </c>
      <c r="V1280" s="344" t="n">
        <v>-0.0607964023645077</v>
      </c>
      <c r="W1280" s="344" t="n">
        <v>-0.0631386546093315</v>
      </c>
      <c r="X1280" s="344" t="n">
        <v>-0.0668856352250738</v>
      </c>
      <c r="Y1280" s="344" t="n">
        <v>-0.0692289259290785</v>
      </c>
      <c r="Z1280" s="344" t="n">
        <v>-0.0718109109037179</v>
      </c>
      <c r="AA1280" s="344" t="n">
        <v>-0.0738711786544994</v>
      </c>
      <c r="AB1280" s="344" t="n">
        <v>-0.0750119207140391</v>
      </c>
    </row>
    <row r="1281" customFormat="false" ht="15" hidden="false" customHeight="false" outlineLevel="0" collapsed="false">
      <c r="A1281" s="62" t="s">
        <v>363</v>
      </c>
      <c r="B1281" s="62" t="s">
        <v>859</v>
      </c>
      <c r="C1281" s="62" t="s">
        <v>860</v>
      </c>
      <c r="D1281" s="62" t="s">
        <v>383</v>
      </c>
      <c r="E1281" s="344" t="n">
        <v>-0.442657799441707</v>
      </c>
      <c r="F1281" s="344" t="n">
        <v>-0.447695928764911</v>
      </c>
      <c r="G1281" s="344" t="n">
        <v>-0.448230940931284</v>
      </c>
      <c r="H1281" s="344" t="n">
        <v>-0.450040413287081</v>
      </c>
      <c r="I1281" s="344" t="n">
        <v>-0.46612275488953</v>
      </c>
      <c r="J1281" s="344" t="n">
        <v>-0.495903168455436</v>
      </c>
      <c r="K1281" s="344" t="n">
        <v>-0.52886052357182</v>
      </c>
      <c r="L1281" s="344" t="n">
        <v>-0.571184821518283</v>
      </c>
      <c r="M1281" s="344" t="n">
        <v>-0.658702852243639</v>
      </c>
      <c r="N1281" s="344" t="n">
        <v>-0.755906197544167</v>
      </c>
      <c r="O1281" s="344" t="n">
        <v>-0.808286293601902</v>
      </c>
      <c r="P1281" s="344" t="n">
        <v>-0.862531553951821</v>
      </c>
      <c r="Q1281" s="344" t="n">
        <v>-0.90567455989018</v>
      </c>
      <c r="R1281" s="344" t="n">
        <v>-0.944376665655155</v>
      </c>
      <c r="S1281" s="344" t="n">
        <v>-1.00857047138405</v>
      </c>
      <c r="T1281" s="344" t="n">
        <v>-1.06672826437602</v>
      </c>
      <c r="U1281" s="344" t="n">
        <v>-1.1323452690293</v>
      </c>
      <c r="V1281" s="344" t="n">
        <v>-1.18981202965846</v>
      </c>
      <c r="W1281" s="344" t="n">
        <v>-1.23565092454367</v>
      </c>
      <c r="X1281" s="344" t="n">
        <v>-1.30898096444929</v>
      </c>
      <c r="Y1281" s="344" t="n">
        <v>-1.35484018243222</v>
      </c>
      <c r="Z1281" s="344" t="n">
        <v>-1.40537075108009</v>
      </c>
      <c r="AA1281" s="344" t="n">
        <v>-1.44569108680489</v>
      </c>
      <c r="AB1281" s="344" t="n">
        <v>-1.46801590492554</v>
      </c>
    </row>
    <row r="1282" customFormat="false" ht="15" hidden="false" customHeight="false" outlineLevel="0" collapsed="false">
      <c r="A1282" s="62" t="s">
        <v>363</v>
      </c>
      <c r="B1282" s="62" t="s">
        <v>861</v>
      </c>
      <c r="C1282" s="62" t="s">
        <v>862</v>
      </c>
      <c r="D1282" s="62" t="s">
        <v>383</v>
      </c>
      <c r="E1282" s="344" t="n">
        <v>-0.327766661605436</v>
      </c>
      <c r="F1282" s="344" t="n">
        <v>-0.331497152361695</v>
      </c>
      <c r="G1282" s="344" t="n">
        <v>-0.33189330295909</v>
      </c>
      <c r="H1282" s="344" t="n">
        <v>-0.333233129601871</v>
      </c>
      <c r="I1282" s="344" t="n">
        <v>-0.34514132465566</v>
      </c>
      <c r="J1282" s="344" t="n">
        <v>-0.367192278570935</v>
      </c>
      <c r="K1282" s="344" t="n">
        <v>-0.391595603838142</v>
      </c>
      <c r="L1282" s="344" t="n">
        <v>-0.422934696609584</v>
      </c>
      <c r="M1282" s="344" t="n">
        <v>-0.487737559672905</v>
      </c>
      <c r="N1282" s="344" t="n">
        <v>-0.559711929098266</v>
      </c>
      <c r="O1282" s="344" t="n">
        <v>-0.598496853346904</v>
      </c>
      <c r="P1282" s="344" t="n">
        <v>-0.638662841419937</v>
      </c>
      <c r="Q1282" s="344" t="n">
        <v>-0.670608147807567</v>
      </c>
      <c r="R1282" s="344" t="n">
        <v>-0.699265182699272</v>
      </c>
      <c r="S1282" s="344" t="n">
        <v>-0.74679758679572</v>
      </c>
      <c r="T1282" s="344" t="n">
        <v>-0.789860615797719</v>
      </c>
      <c r="U1282" s="344" t="n">
        <v>-0.838446829769048</v>
      </c>
      <c r="V1282" s="344" t="n">
        <v>-0.880998182774586</v>
      </c>
      <c r="W1282" s="344" t="n">
        <v>-0.91493966435959</v>
      </c>
      <c r="X1282" s="344" t="n">
        <v>-0.969237007376185</v>
      </c>
      <c r="Y1282" s="344" t="n">
        <v>-1.00319353723075</v>
      </c>
      <c r="Z1282" s="344" t="n">
        <v>-1.04060897600903</v>
      </c>
      <c r="AA1282" s="344" t="n">
        <v>-1.07046423181159</v>
      </c>
      <c r="AB1282" s="344" t="n">
        <v>-1.08699467839037</v>
      </c>
    </row>
    <row r="1283" customFormat="false" ht="15" hidden="false" customHeight="false" outlineLevel="0" collapsed="false">
      <c r="A1283" s="62" t="s">
        <v>363</v>
      </c>
      <c r="B1283" s="62" t="s">
        <v>866</v>
      </c>
      <c r="C1283" s="62" t="s">
        <v>867</v>
      </c>
      <c r="D1283" s="62" t="s">
        <v>417</v>
      </c>
      <c r="E1283" s="344" t="n">
        <v>-0.20145599058992</v>
      </c>
      <c r="F1283" s="344" t="n">
        <v>-0.203748870857265</v>
      </c>
      <c r="G1283" s="344" t="n">
        <v>-0.203992357826409</v>
      </c>
      <c r="H1283" s="344" t="n">
        <v>-0.204815858612664</v>
      </c>
      <c r="I1283" s="344" t="n">
        <v>-0.212135020418044</v>
      </c>
      <c r="J1283" s="344" t="n">
        <v>-0.225688249848687</v>
      </c>
      <c r="K1283" s="344" t="n">
        <v>-0.24068732279074</v>
      </c>
      <c r="L1283" s="344" t="n">
        <v>-0.259949342751941</v>
      </c>
      <c r="M1283" s="344" t="n">
        <v>-0.299779278193025</v>
      </c>
      <c r="N1283" s="344" t="n">
        <v>-0.344017053379342</v>
      </c>
      <c r="O1283" s="344" t="n">
        <v>-0.367855522173555</v>
      </c>
      <c r="P1283" s="344" t="n">
        <v>-0.392542837459502</v>
      </c>
      <c r="Q1283" s="344" t="n">
        <v>-0.412177455914889</v>
      </c>
      <c r="R1283" s="344" t="n">
        <v>-0.429790996362233</v>
      </c>
      <c r="S1283" s="344" t="n">
        <v>-0.459005949174906</v>
      </c>
      <c r="T1283" s="344" t="n">
        <v>-0.485473879509577</v>
      </c>
      <c r="U1283" s="344" t="n">
        <v>-0.515336537952828</v>
      </c>
      <c r="V1283" s="344" t="n">
        <v>-0.541489975671858</v>
      </c>
      <c r="W1283" s="344" t="n">
        <v>-0.562351507962252</v>
      </c>
      <c r="X1283" s="344" t="n">
        <v>-0.595724411021491</v>
      </c>
      <c r="Y1283" s="344" t="n">
        <v>-0.616595192465039</v>
      </c>
      <c r="Z1283" s="344" t="n">
        <v>-0.639591931198362</v>
      </c>
      <c r="AA1283" s="344" t="n">
        <v>-0.657941936969419</v>
      </c>
      <c r="AB1283" s="344" t="n">
        <v>-0.668102084051224</v>
      </c>
    </row>
    <row r="1284" customFormat="false" ht="15" hidden="false" customHeight="false" outlineLevel="0" collapsed="false">
      <c r="A1284" s="62" t="s">
        <v>363</v>
      </c>
      <c r="B1284" s="62" t="s">
        <v>880</v>
      </c>
      <c r="C1284" s="62" t="s">
        <v>881</v>
      </c>
      <c r="D1284" s="62" t="s">
        <v>383</v>
      </c>
      <c r="E1284" s="344" t="n">
        <v>-0.61650982613515</v>
      </c>
      <c r="F1284" s="344" t="n">
        <v>-0.623526659989681</v>
      </c>
      <c r="G1284" s="344" t="n">
        <v>-0.6242717959798</v>
      </c>
      <c r="H1284" s="344" t="n">
        <v>-0.626791931147136</v>
      </c>
      <c r="I1284" s="344" t="n">
        <v>-0.649190546144267</v>
      </c>
      <c r="J1284" s="344" t="n">
        <v>-0.69066709442356</v>
      </c>
      <c r="K1284" s="344" t="n">
        <v>-0.736568314956222</v>
      </c>
      <c r="L1284" s="344" t="n">
        <v>-0.795515306517594</v>
      </c>
      <c r="M1284" s="344" t="n">
        <v>-0.917405683179274</v>
      </c>
      <c r="N1284" s="344" t="n">
        <v>-1.05278524180575</v>
      </c>
      <c r="O1284" s="344" t="n">
        <v>-1.12573740475018</v>
      </c>
      <c r="P1284" s="344" t="n">
        <v>-1.20128726757687</v>
      </c>
      <c r="Q1284" s="344" t="n">
        <v>-1.26137451132035</v>
      </c>
      <c r="R1284" s="344" t="n">
        <v>-1.31527670964673</v>
      </c>
      <c r="S1284" s="344" t="n">
        <v>-1.40468236805553</v>
      </c>
      <c r="T1284" s="344" t="n">
        <v>-1.48568139459727</v>
      </c>
      <c r="U1284" s="344" t="n">
        <v>-1.57706920744349</v>
      </c>
      <c r="V1284" s="344" t="n">
        <v>-1.65710580150942</v>
      </c>
      <c r="W1284" s="344" t="n">
        <v>-1.72094773347482</v>
      </c>
      <c r="X1284" s="344" t="n">
        <v>-1.82307784438603</v>
      </c>
      <c r="Y1284" s="344" t="n">
        <v>-1.88694808126203</v>
      </c>
      <c r="Z1284" s="344" t="n">
        <v>-1.95732432252763</v>
      </c>
      <c r="AA1284" s="344" t="n">
        <v>-2.01348030396241</v>
      </c>
      <c r="AB1284" s="344" t="n">
        <v>-2.04457310240721</v>
      </c>
    </row>
    <row r="1285" customFormat="false" ht="15" hidden="false" customHeight="false" outlineLevel="0" collapsed="false">
      <c r="A1285" s="62" t="s">
        <v>363</v>
      </c>
      <c r="B1285" s="62" t="s">
        <v>884</v>
      </c>
      <c r="C1285" s="62" t="s">
        <v>885</v>
      </c>
      <c r="D1285" s="62" t="s">
        <v>401</v>
      </c>
      <c r="E1285" s="344" t="n">
        <v>-0.175777304518687</v>
      </c>
      <c r="F1285" s="344" t="n">
        <v>-0.177777921684738</v>
      </c>
      <c r="G1285" s="344" t="n">
        <v>-0.177990372468636</v>
      </c>
      <c r="H1285" s="344" t="n">
        <v>-0.178708905325629</v>
      </c>
      <c r="I1285" s="344" t="n">
        <v>-0.185095126602635</v>
      </c>
      <c r="J1285" s="344" t="n">
        <v>-0.196920787035296</v>
      </c>
      <c r="K1285" s="344" t="n">
        <v>-0.210007995831187</v>
      </c>
      <c r="L1285" s="344" t="n">
        <v>-0.226814773025801</v>
      </c>
      <c r="M1285" s="344" t="n">
        <v>-0.261567766324663</v>
      </c>
      <c r="N1285" s="344" t="n">
        <v>-0.300166751926353</v>
      </c>
      <c r="O1285" s="344" t="n">
        <v>-0.320966638671986</v>
      </c>
      <c r="P1285" s="344" t="n">
        <v>-0.342507173277383</v>
      </c>
      <c r="Q1285" s="344" t="n">
        <v>-0.359639055517441</v>
      </c>
      <c r="R1285" s="344" t="n">
        <v>-0.375007477443237</v>
      </c>
      <c r="S1285" s="344" t="n">
        <v>-0.400498532050323</v>
      </c>
      <c r="T1285" s="344" t="n">
        <v>-0.423592714739024</v>
      </c>
      <c r="U1285" s="344" t="n">
        <v>-0.449648914862663</v>
      </c>
      <c r="V1285" s="344" t="n">
        <v>-0.472468691890323</v>
      </c>
      <c r="W1285" s="344" t="n">
        <v>-0.490671098795162</v>
      </c>
      <c r="X1285" s="344" t="n">
        <v>-0.519790108493204</v>
      </c>
      <c r="Y1285" s="344" t="n">
        <v>-0.538000585603379</v>
      </c>
      <c r="Z1285" s="344" t="n">
        <v>-0.558066033820765</v>
      </c>
      <c r="AA1285" s="344" t="n">
        <v>-0.574077047158682</v>
      </c>
      <c r="AB1285" s="344" t="n">
        <v>-0.58294212613858</v>
      </c>
    </row>
    <row r="1286" customFormat="false" ht="15" hidden="false" customHeight="false" outlineLevel="0" collapsed="false">
      <c r="A1286" s="62" t="s">
        <v>363</v>
      </c>
      <c r="B1286" s="62" t="s">
        <v>886</v>
      </c>
      <c r="C1286" s="62" t="s">
        <v>887</v>
      </c>
      <c r="D1286" s="62" t="s">
        <v>417</v>
      </c>
      <c r="E1286" s="344" t="n">
        <v>-0.495860367808329</v>
      </c>
      <c r="F1286" s="344" t="n">
        <v>-0.50150402451656</v>
      </c>
      <c r="G1286" s="344" t="n">
        <v>-0.502103339224071</v>
      </c>
      <c r="H1286" s="344" t="n">
        <v>-0.504130290130654</v>
      </c>
      <c r="I1286" s="344" t="n">
        <v>-0.522145551201999</v>
      </c>
      <c r="J1286" s="344" t="n">
        <v>-0.555505240883055</v>
      </c>
      <c r="K1286" s="344" t="n">
        <v>-0.592423705328076</v>
      </c>
      <c r="L1286" s="344" t="n">
        <v>-0.639834915462477</v>
      </c>
      <c r="M1286" s="344" t="n">
        <v>-0.737871644873026</v>
      </c>
      <c r="N1286" s="344" t="n">
        <v>-0.846757756478222</v>
      </c>
      <c r="O1286" s="344" t="n">
        <v>-0.905433360364073</v>
      </c>
      <c r="P1286" s="344" t="n">
        <v>-0.966198300647275</v>
      </c>
      <c r="Q1286" s="344" t="n">
        <v>-1.01452661841313</v>
      </c>
      <c r="R1286" s="344" t="n">
        <v>-1.05788028895453</v>
      </c>
      <c r="S1286" s="344" t="n">
        <v>-1.12978947966548</v>
      </c>
      <c r="T1286" s="344" t="n">
        <v>-1.19493719571227</v>
      </c>
      <c r="U1286" s="344" t="n">
        <v>-1.26844063810702</v>
      </c>
      <c r="V1286" s="344" t="n">
        <v>-1.332814267349</v>
      </c>
      <c r="W1286" s="344" t="n">
        <v>-1.3841624900763</v>
      </c>
      <c r="X1286" s="344" t="n">
        <v>-1.46630598919652</v>
      </c>
      <c r="Y1286" s="344" t="n">
        <v>-1.51767697763295</v>
      </c>
      <c r="Z1286" s="344" t="n">
        <v>-1.57428076138396</v>
      </c>
      <c r="AA1286" s="344" t="n">
        <v>-1.61944715521656</v>
      </c>
      <c r="AB1286" s="344" t="n">
        <v>-1.64445516939484</v>
      </c>
    </row>
    <row r="1287" customFormat="false" ht="15" hidden="false" customHeight="false" outlineLevel="0" collapsed="false">
      <c r="A1287" s="62" t="s">
        <v>363</v>
      </c>
      <c r="B1287" s="62" t="s">
        <v>922</v>
      </c>
      <c r="C1287" s="62" t="s">
        <v>923</v>
      </c>
      <c r="D1287" s="62" t="s">
        <v>417</v>
      </c>
      <c r="E1287" s="344" t="n">
        <v>0</v>
      </c>
      <c r="F1287" s="344" t="n">
        <v>0</v>
      </c>
      <c r="G1287" s="344" t="n">
        <v>0</v>
      </c>
      <c r="H1287" s="344" t="n">
        <v>0</v>
      </c>
      <c r="I1287" s="344" t="n">
        <v>0</v>
      </c>
      <c r="J1287" s="344" t="n">
        <v>0</v>
      </c>
      <c r="K1287" s="344" t="n">
        <v>0</v>
      </c>
      <c r="L1287" s="344" t="n">
        <v>0</v>
      </c>
      <c r="M1287" s="344" t="n">
        <v>0</v>
      </c>
      <c r="N1287" s="344" t="n">
        <v>0</v>
      </c>
      <c r="O1287" s="344" t="n">
        <v>0</v>
      </c>
      <c r="P1287" s="344" t="n">
        <v>0</v>
      </c>
      <c r="Q1287" s="344" t="n">
        <v>0</v>
      </c>
      <c r="R1287" s="344" t="n">
        <v>0</v>
      </c>
      <c r="S1287" s="344" t="n">
        <v>0</v>
      </c>
      <c r="T1287" s="344" t="n">
        <v>0</v>
      </c>
      <c r="U1287" s="344" t="n">
        <v>0</v>
      </c>
      <c r="V1287" s="344" t="n">
        <v>0</v>
      </c>
      <c r="W1287" s="344" t="n">
        <v>0</v>
      </c>
      <c r="X1287" s="344" t="n">
        <v>0</v>
      </c>
      <c r="Y1287" s="344" t="n">
        <v>0</v>
      </c>
      <c r="Z1287" s="344" t="n">
        <v>0</v>
      </c>
      <c r="AA1287" s="344" t="n">
        <v>0</v>
      </c>
      <c r="AB1287" s="344" t="n">
        <v>0</v>
      </c>
    </row>
    <row r="1288" customFormat="false" ht="15" hidden="false" customHeight="false" outlineLevel="0" collapsed="false">
      <c r="A1288" s="62" t="s">
        <v>363</v>
      </c>
      <c r="B1288" s="62" t="s">
        <v>952</v>
      </c>
      <c r="C1288" s="62" t="s">
        <v>953</v>
      </c>
      <c r="D1288" s="62" t="s">
        <v>524</v>
      </c>
      <c r="E1288" s="344" t="n">
        <v>-0.717288509067946</v>
      </c>
      <c r="F1288" s="344" t="n">
        <v>-0.725452359959742</v>
      </c>
      <c r="G1288" s="344" t="n">
        <v>-0.726319300697339</v>
      </c>
      <c r="H1288" s="344" t="n">
        <v>-0.729251393455958</v>
      </c>
      <c r="I1288" s="344" t="n">
        <v>-0.755311430904504</v>
      </c>
      <c r="J1288" s="344" t="n">
        <v>-0.803568003979816</v>
      </c>
      <c r="K1288" s="344" t="n">
        <v>-0.856972534847836</v>
      </c>
      <c r="L1288" s="344" t="n">
        <v>-0.925555382839343</v>
      </c>
      <c r="M1288" s="344" t="n">
        <v>-1.06737074869244</v>
      </c>
      <c r="N1288" s="344" t="n">
        <v>-1.2248803254241</v>
      </c>
      <c r="O1288" s="344" t="n">
        <v>-1.30975772067948</v>
      </c>
      <c r="P1288" s="344" t="n">
        <v>-1.39765745263827</v>
      </c>
      <c r="Q1288" s="344" t="n">
        <v>-1.46756694580718</v>
      </c>
      <c r="R1288" s="344" t="n">
        <v>-1.53028034603861</v>
      </c>
      <c r="S1288" s="344" t="n">
        <v>-1.63430083152593</v>
      </c>
      <c r="T1288" s="344" t="n">
        <v>-1.72854048273847</v>
      </c>
      <c r="U1288" s="344" t="n">
        <v>-1.83486713844545</v>
      </c>
      <c r="V1288" s="344" t="n">
        <v>-1.92798703174598</v>
      </c>
      <c r="W1288" s="344" t="n">
        <v>-2.00226497875382</v>
      </c>
      <c r="X1288" s="344" t="n">
        <v>-2.12108993803417</v>
      </c>
      <c r="Y1288" s="344" t="n">
        <v>-2.19540081685633</v>
      </c>
      <c r="Z1288" s="344" t="n">
        <v>-2.27728121361766</v>
      </c>
      <c r="AA1288" s="344" t="n">
        <v>-2.3426168149188</v>
      </c>
      <c r="AB1288" s="344" t="n">
        <v>-2.37879224326362</v>
      </c>
    </row>
    <row r="1289" customFormat="false" ht="15" hidden="false" customHeight="false" outlineLevel="0" collapsed="false">
      <c r="A1289" s="62" t="s">
        <v>363</v>
      </c>
      <c r="B1289" s="62" t="s">
        <v>956</v>
      </c>
      <c r="C1289" s="62" t="s">
        <v>957</v>
      </c>
      <c r="D1289" s="62" t="s">
        <v>524</v>
      </c>
      <c r="E1289" s="344" t="n">
        <v>-0.0798327163304706</v>
      </c>
      <c r="F1289" s="344" t="n">
        <v>-0.0807413359224056</v>
      </c>
      <c r="G1289" s="344" t="n">
        <v>-0.0808378246199171</v>
      </c>
      <c r="H1289" s="344" t="n">
        <v>-0.0811641604338807</v>
      </c>
      <c r="I1289" s="344" t="n">
        <v>-0.0840645882964358</v>
      </c>
      <c r="J1289" s="344" t="n">
        <v>-0.0894354443197784</v>
      </c>
      <c r="K1289" s="344" t="n">
        <v>-0.0953792573178263</v>
      </c>
      <c r="L1289" s="344" t="n">
        <v>-0.103012385382231</v>
      </c>
      <c r="M1289" s="344" t="n">
        <v>-0.118796140078321</v>
      </c>
      <c r="N1289" s="344" t="n">
        <v>-0.136326627740657</v>
      </c>
      <c r="O1289" s="344" t="n">
        <v>-0.145773304959977</v>
      </c>
      <c r="P1289" s="344" t="n">
        <v>-0.15555636195626</v>
      </c>
      <c r="Q1289" s="344" t="n">
        <v>-0.163337142864367</v>
      </c>
      <c r="R1289" s="344" t="n">
        <v>-0.170317013624182</v>
      </c>
      <c r="S1289" s="344" t="n">
        <v>-0.181894276894798</v>
      </c>
      <c r="T1289" s="344" t="n">
        <v>-0.192382953692519</v>
      </c>
      <c r="U1289" s="344" t="n">
        <v>-0.204216888902848</v>
      </c>
      <c r="V1289" s="344" t="n">
        <v>-0.214580938978381</v>
      </c>
      <c r="W1289" s="344" t="n">
        <v>-0.222847919695515</v>
      </c>
      <c r="X1289" s="344" t="n">
        <v>-0.236072890048845</v>
      </c>
      <c r="Y1289" s="344" t="n">
        <v>-0.244343536008288</v>
      </c>
      <c r="Z1289" s="344" t="n">
        <v>-0.253456653540545</v>
      </c>
      <c r="AA1289" s="344" t="n">
        <v>-0.26072836981512</v>
      </c>
      <c r="AB1289" s="344" t="n">
        <v>-0.264754619605372</v>
      </c>
    </row>
    <row r="1290" customFormat="false" ht="15" hidden="false" customHeight="false" outlineLevel="0" collapsed="false">
      <c r="A1290" s="62" t="s">
        <v>363</v>
      </c>
      <c r="B1290" s="62" t="s">
        <v>954</v>
      </c>
      <c r="C1290" s="62" t="s">
        <v>955</v>
      </c>
      <c r="D1290" s="62" t="s">
        <v>524</v>
      </c>
      <c r="E1290" s="344" t="n">
        <v>-0.32493274525298</v>
      </c>
      <c r="F1290" s="344" t="n">
        <v>-0.328630981664928</v>
      </c>
      <c r="G1290" s="344" t="n">
        <v>-0.329023707088907</v>
      </c>
      <c r="H1290" s="344" t="n">
        <v>-0.330351949403331</v>
      </c>
      <c r="I1290" s="344" t="n">
        <v>-0.342157184538849</v>
      </c>
      <c r="J1290" s="344" t="n">
        <v>-0.364017482825569</v>
      </c>
      <c r="K1290" s="344" t="n">
        <v>-0.388209813532834</v>
      </c>
      <c r="L1290" s="344" t="n">
        <v>-0.419277944129413</v>
      </c>
      <c r="M1290" s="344" t="n">
        <v>-0.483520512584303</v>
      </c>
      <c r="N1290" s="344" t="n">
        <v>-0.554872581555208</v>
      </c>
      <c r="O1290" s="344" t="n">
        <v>-0.593322165929686</v>
      </c>
      <c r="P1290" s="344" t="n">
        <v>-0.633140873257767</v>
      </c>
      <c r="Q1290" s="344" t="n">
        <v>-0.664809976062907</v>
      </c>
      <c r="R1290" s="344" t="n">
        <v>-0.69321923822692</v>
      </c>
      <c r="S1290" s="344" t="n">
        <v>-0.740340670516227</v>
      </c>
      <c r="T1290" s="344" t="n">
        <v>-0.783031370552622</v>
      </c>
      <c r="U1290" s="344" t="n">
        <v>-0.831197501329391</v>
      </c>
      <c r="V1290" s="344" t="n">
        <v>-0.873380949391484</v>
      </c>
      <c r="W1290" s="344" t="n">
        <v>-0.907028968184332</v>
      </c>
      <c r="X1290" s="344" t="n">
        <v>-0.960856848786671</v>
      </c>
      <c r="Y1290" s="344" t="n">
        <v>-0.994519785739642</v>
      </c>
      <c r="Z1290" s="344" t="n">
        <v>-1.03161172540648</v>
      </c>
      <c r="AA1290" s="344" t="n">
        <v>-1.06120884849593</v>
      </c>
      <c r="AB1290" s="344" t="n">
        <v>-1.07759637052393</v>
      </c>
    </row>
    <row r="1291" customFormat="false" ht="15" hidden="false" customHeight="false" outlineLevel="0" collapsed="false">
      <c r="A1291" s="62" t="s">
        <v>363</v>
      </c>
      <c r="B1291" s="62" t="s">
        <v>962</v>
      </c>
      <c r="C1291" s="62" t="s">
        <v>963</v>
      </c>
      <c r="D1291" s="62" t="s">
        <v>414</v>
      </c>
      <c r="E1291" s="344" t="n">
        <v>-0.187403197063671</v>
      </c>
      <c r="F1291" s="344" t="n">
        <v>-0.189536134839938</v>
      </c>
      <c r="G1291" s="344" t="n">
        <v>-0.189762637096473</v>
      </c>
      <c r="H1291" s="344" t="n">
        <v>-0.190528693641511</v>
      </c>
      <c r="I1291" s="344" t="n">
        <v>-0.197337298926159</v>
      </c>
      <c r="J1291" s="344" t="n">
        <v>-0.209945107303573</v>
      </c>
      <c r="K1291" s="344" t="n">
        <v>-0.223897902721078</v>
      </c>
      <c r="L1291" s="344" t="n">
        <v>-0.241816278402352</v>
      </c>
      <c r="M1291" s="344" t="n">
        <v>-0.278867831044899</v>
      </c>
      <c r="N1291" s="344" t="n">
        <v>-0.320019749519119</v>
      </c>
      <c r="O1291" s="344" t="n">
        <v>-0.342195338599673</v>
      </c>
      <c r="P1291" s="344" t="n">
        <v>-0.365160561912009</v>
      </c>
      <c r="Q1291" s="344" t="n">
        <v>-0.383425545052445</v>
      </c>
      <c r="R1291" s="344" t="n">
        <v>-0.399810432797787</v>
      </c>
      <c r="S1291" s="344" t="n">
        <v>-0.426987463091734</v>
      </c>
      <c r="T1291" s="344" t="n">
        <v>-0.451609092609183</v>
      </c>
      <c r="U1291" s="344" t="n">
        <v>-0.479388647085066</v>
      </c>
      <c r="V1291" s="344" t="n">
        <v>-0.503717721779741</v>
      </c>
      <c r="W1291" s="344" t="n">
        <v>-0.523124033974373</v>
      </c>
      <c r="X1291" s="344" t="n">
        <v>-0.554168971929722</v>
      </c>
      <c r="Y1291" s="344" t="n">
        <v>-0.573583888092228</v>
      </c>
      <c r="Z1291" s="344" t="n">
        <v>-0.594976462957055</v>
      </c>
      <c r="AA1291" s="344" t="n">
        <v>-0.61204644304334</v>
      </c>
      <c r="AB1291" s="344" t="n">
        <v>-0.621497857420206</v>
      </c>
    </row>
    <row r="1292" customFormat="false" ht="15" hidden="false" customHeight="false" outlineLevel="0" collapsed="false">
      <c r="A1292" s="62" t="s">
        <v>363</v>
      </c>
      <c r="B1292" s="62" t="s">
        <v>970</v>
      </c>
      <c r="C1292" s="62" t="s">
        <v>971</v>
      </c>
      <c r="D1292" s="62" t="s">
        <v>417</v>
      </c>
      <c r="E1292" s="344" t="n">
        <v>0</v>
      </c>
      <c r="F1292" s="344" t="n">
        <v>0</v>
      </c>
      <c r="G1292" s="344" t="n">
        <v>0</v>
      </c>
      <c r="H1292" s="344" t="n">
        <v>0</v>
      </c>
      <c r="I1292" s="344" t="n">
        <v>0</v>
      </c>
      <c r="J1292" s="344" t="n">
        <v>0</v>
      </c>
      <c r="K1292" s="344" t="n">
        <v>0</v>
      </c>
      <c r="L1292" s="344" t="n">
        <v>0</v>
      </c>
      <c r="M1292" s="344" t="n">
        <v>0</v>
      </c>
      <c r="N1292" s="344" t="n">
        <v>0</v>
      </c>
      <c r="O1292" s="344" t="n">
        <v>0</v>
      </c>
      <c r="P1292" s="344" t="n">
        <v>0</v>
      </c>
      <c r="Q1292" s="344" t="n">
        <v>0</v>
      </c>
      <c r="R1292" s="344" t="n">
        <v>0</v>
      </c>
      <c r="S1292" s="344" t="n">
        <v>0</v>
      </c>
      <c r="T1292" s="344" t="n">
        <v>0</v>
      </c>
      <c r="U1292" s="344" t="n">
        <v>0</v>
      </c>
      <c r="V1292" s="344" t="n">
        <v>0</v>
      </c>
      <c r="W1292" s="344" t="n">
        <v>0</v>
      </c>
      <c r="X1292" s="344" t="n">
        <v>0</v>
      </c>
      <c r="Y1292" s="344" t="n">
        <v>0</v>
      </c>
      <c r="Z1292" s="344" t="n">
        <v>0</v>
      </c>
      <c r="AA1292" s="344" t="n">
        <v>0</v>
      </c>
      <c r="AB1292" s="344" t="n">
        <v>0</v>
      </c>
    </row>
    <row r="1293" customFormat="false" ht="15" hidden="false" customHeight="false" outlineLevel="0" collapsed="false">
      <c r="A1293" s="62" t="s">
        <v>363</v>
      </c>
      <c r="B1293" s="62" t="s">
        <v>974</v>
      </c>
      <c r="C1293" s="62" t="s">
        <v>975</v>
      </c>
      <c r="D1293" s="62" t="s">
        <v>383</v>
      </c>
      <c r="E1293" s="344" t="n">
        <v>-0.0200962168910503</v>
      </c>
      <c r="F1293" s="344" t="n">
        <v>-0.0203249428724562</v>
      </c>
      <c r="G1293" s="344" t="n">
        <v>-0.0203492318843032</v>
      </c>
      <c r="H1293" s="344" t="n">
        <v>-0.0204313801012019</v>
      </c>
      <c r="I1293" s="344" t="n">
        <v>-0.0211615021624565</v>
      </c>
      <c r="J1293" s="344" t="n">
        <v>-0.0225135028521098</v>
      </c>
      <c r="K1293" s="344" t="n">
        <v>-0.0240097334785882</v>
      </c>
      <c r="L1293" s="344" t="n">
        <v>-0.0259312138464171</v>
      </c>
      <c r="M1293" s="344" t="n">
        <v>-0.029904444024565</v>
      </c>
      <c r="N1293" s="344" t="n">
        <v>-0.0343173776996494</v>
      </c>
      <c r="O1293" s="344" t="n">
        <v>-0.0366953811426655</v>
      </c>
      <c r="P1293" s="344" t="n">
        <v>-0.0391580611602284</v>
      </c>
      <c r="Q1293" s="344" t="n">
        <v>-0.0411167100437737</v>
      </c>
      <c r="R1293" s="344" t="n">
        <v>-0.0428737465459527</v>
      </c>
      <c r="S1293" s="344" t="n">
        <v>-0.0457880804730107</v>
      </c>
      <c r="T1293" s="344" t="n">
        <v>-0.0484283855198112</v>
      </c>
      <c r="U1293" s="344" t="n">
        <v>-0.0514073312402218</v>
      </c>
      <c r="V1293" s="344" t="n">
        <v>-0.0540162641158794</v>
      </c>
      <c r="W1293" s="344" t="n">
        <v>-0.056097303634038</v>
      </c>
      <c r="X1293" s="344" t="n">
        <v>-0.0594264133626619</v>
      </c>
      <c r="Y1293" s="344" t="n">
        <v>-0.0615083755289248</v>
      </c>
      <c r="Z1293" s="344" t="n">
        <v>-0.063802412296054</v>
      </c>
      <c r="AA1293" s="344" t="n">
        <v>-0.065632914803561</v>
      </c>
      <c r="AB1293" s="344" t="n">
        <v>-0.0666464389921594</v>
      </c>
    </row>
    <row r="1294" customFormat="false" ht="15" hidden="false" customHeight="false" outlineLevel="0" collapsed="false">
      <c r="A1294" s="62" t="s">
        <v>363</v>
      </c>
      <c r="B1294" s="62" t="s">
        <v>990</v>
      </c>
      <c r="C1294" s="62" t="s">
        <v>991</v>
      </c>
      <c r="D1294" s="62" t="s">
        <v>524</v>
      </c>
      <c r="E1294" s="344" t="n">
        <v>-0.841584412405435</v>
      </c>
      <c r="F1294" s="344" t="n">
        <v>-0.851162942618703</v>
      </c>
      <c r="G1294" s="344" t="n">
        <v>-0.852180111863737</v>
      </c>
      <c r="H1294" s="344" t="n">
        <v>-0.8556202946217</v>
      </c>
      <c r="I1294" s="344" t="n">
        <v>-0.886196166151968</v>
      </c>
      <c r="J1294" s="344" t="n">
        <v>-0.942814917439449</v>
      </c>
      <c r="K1294" s="344" t="n">
        <v>-1.00547369443387</v>
      </c>
      <c r="L1294" s="344" t="n">
        <v>-1.08594097517008</v>
      </c>
      <c r="M1294" s="344" t="n">
        <v>-1.2523309282123</v>
      </c>
      <c r="N1294" s="344" t="n">
        <v>-1.4371346758064</v>
      </c>
      <c r="O1294" s="344" t="n">
        <v>-1.5367201172424</v>
      </c>
      <c r="P1294" s="344" t="n">
        <v>-1.6398516233741</v>
      </c>
      <c r="Q1294" s="344" t="n">
        <v>-1.72187543804049</v>
      </c>
      <c r="R1294" s="344" t="n">
        <v>-1.79545617914603</v>
      </c>
      <c r="S1294" s="344" t="n">
        <v>-1.91750193625809</v>
      </c>
      <c r="T1294" s="344" t="n">
        <v>-2.02807197953684</v>
      </c>
      <c r="U1294" s="344" t="n">
        <v>-2.15282353338855</v>
      </c>
      <c r="V1294" s="344" t="n">
        <v>-2.26207978062498</v>
      </c>
      <c r="W1294" s="344" t="n">
        <v>-2.34922904008893</v>
      </c>
      <c r="X1294" s="344" t="n">
        <v>-2.48864467587682</v>
      </c>
      <c r="Y1294" s="344" t="n">
        <v>-2.57583257377043</v>
      </c>
      <c r="Z1294" s="344" t="n">
        <v>-2.67190167947164</v>
      </c>
      <c r="AA1294" s="344" t="n">
        <v>-2.74855901182125</v>
      </c>
      <c r="AB1294" s="344" t="n">
        <v>-2.79100312771354</v>
      </c>
    </row>
    <row r="1295" customFormat="false" ht="15" hidden="false" customHeight="false" outlineLevel="0" collapsed="false">
      <c r="A1295" s="62" t="s">
        <v>363</v>
      </c>
      <c r="B1295" s="62" t="s">
        <v>1017</v>
      </c>
      <c r="C1295" s="62" t="s">
        <v>1018</v>
      </c>
      <c r="D1295" s="62" t="s">
        <v>401</v>
      </c>
      <c r="E1295" s="344" t="n">
        <v>-0.0141362667503726</v>
      </c>
      <c r="F1295" s="344" t="n">
        <v>-0.0142971592956424</v>
      </c>
      <c r="G1295" s="344" t="n">
        <v>-0.0143142448969987</v>
      </c>
      <c r="H1295" s="344" t="n">
        <v>-0.0143720303554979</v>
      </c>
      <c r="I1295" s="344" t="n">
        <v>-0.0148856195685414</v>
      </c>
      <c r="J1295" s="344" t="n">
        <v>-0.0158366563979727</v>
      </c>
      <c r="K1295" s="344" t="n">
        <v>-0.0168891487835119</v>
      </c>
      <c r="L1295" s="344" t="n">
        <v>-0.0182407742751401</v>
      </c>
      <c r="M1295" s="344" t="n">
        <v>-0.0210356605944624</v>
      </c>
      <c r="N1295" s="344" t="n">
        <v>-0.0241398472143071</v>
      </c>
      <c r="O1295" s="344" t="n">
        <v>-0.0258126043897509</v>
      </c>
      <c r="P1295" s="344" t="n">
        <v>-0.0275449255444149</v>
      </c>
      <c r="Q1295" s="344" t="n">
        <v>-0.0289226964571306</v>
      </c>
      <c r="R1295" s="344" t="n">
        <v>-0.0301586473238833</v>
      </c>
      <c r="S1295" s="344" t="n">
        <v>-0.0322086750487981</v>
      </c>
      <c r="T1295" s="344" t="n">
        <v>-0.0340659428443376</v>
      </c>
      <c r="U1295" s="344" t="n">
        <v>-0.0361614203945107</v>
      </c>
      <c r="V1295" s="344" t="n">
        <v>-0.0379966200872716</v>
      </c>
      <c r="W1295" s="344" t="n">
        <v>-0.0394604841521474</v>
      </c>
      <c r="X1295" s="344" t="n">
        <v>-0.041802277307557</v>
      </c>
      <c r="Y1295" s="344" t="n">
        <v>-0.0432667903900956</v>
      </c>
      <c r="Z1295" s="344" t="n">
        <v>-0.0448804829498002</v>
      </c>
      <c r="AA1295" s="344" t="n">
        <v>-0.0461681119534895</v>
      </c>
      <c r="AB1295" s="344" t="n">
        <v>-0.0468810545120644</v>
      </c>
    </row>
    <row r="1296" customFormat="false" ht="15" hidden="false" customHeight="false" outlineLevel="0" collapsed="false">
      <c r="A1296" s="62" t="s">
        <v>363</v>
      </c>
      <c r="B1296" s="62" t="s">
        <v>1027</v>
      </c>
      <c r="C1296" s="62" t="s">
        <v>1028</v>
      </c>
      <c r="D1296" s="62" t="s">
        <v>414</v>
      </c>
      <c r="E1296" s="344" t="n">
        <v>-0.0374305306666726</v>
      </c>
      <c r="F1296" s="344" t="n">
        <v>-0.0378565479070165</v>
      </c>
      <c r="G1296" s="344" t="n">
        <v>-0.0379017877950874</v>
      </c>
      <c r="H1296" s="344" t="n">
        <v>-0.038054794272302</v>
      </c>
      <c r="I1296" s="344" t="n">
        <v>-0.0394146948124068</v>
      </c>
      <c r="J1296" s="344" t="n">
        <v>-0.0419328853529344</v>
      </c>
      <c r="K1296" s="344" t="n">
        <v>-0.044719713672535</v>
      </c>
      <c r="L1296" s="344" t="n">
        <v>-0.0482985977094333</v>
      </c>
      <c r="M1296" s="344" t="n">
        <v>-0.0556990012199641</v>
      </c>
      <c r="N1296" s="344" t="n">
        <v>-0.063918381521776</v>
      </c>
      <c r="O1296" s="344" t="n">
        <v>-0.0683475699248383</v>
      </c>
      <c r="P1296" s="344" t="n">
        <v>-0.0729344740381513</v>
      </c>
      <c r="Q1296" s="344" t="n">
        <v>-0.0765825868893536</v>
      </c>
      <c r="R1296" s="344" t="n">
        <v>-0.0798551833702645</v>
      </c>
      <c r="S1296" s="344" t="n">
        <v>-0.0852833227071886</v>
      </c>
      <c r="T1296" s="344" t="n">
        <v>-0.090201065163862</v>
      </c>
      <c r="U1296" s="344" t="n">
        <v>-0.0957495482314308</v>
      </c>
      <c r="V1296" s="344" t="n">
        <v>-0.10060885794823</v>
      </c>
      <c r="W1296" s="344" t="n">
        <v>-0.104484931436354</v>
      </c>
      <c r="X1296" s="344" t="n">
        <v>-0.110685618086262</v>
      </c>
      <c r="Y1296" s="344" t="n">
        <v>-0.114563410067391</v>
      </c>
      <c r="Z1296" s="344" t="n">
        <v>-0.118836204993323</v>
      </c>
      <c r="AA1296" s="344" t="n">
        <v>-0.122245636759218</v>
      </c>
      <c r="AB1296" s="344" t="n">
        <v>-0.124133392471072</v>
      </c>
    </row>
    <row r="1297" customFormat="false" ht="15" hidden="false" customHeight="false" outlineLevel="0" collapsed="false">
      <c r="A1297" s="62" t="s">
        <v>363</v>
      </c>
      <c r="B1297" s="62" t="s">
        <v>1040</v>
      </c>
      <c r="C1297" s="62" t="s">
        <v>1041</v>
      </c>
      <c r="D1297" s="62" t="s">
        <v>524</v>
      </c>
      <c r="E1297" s="344" t="n">
        <v>-0.140357964143507</v>
      </c>
      <c r="F1297" s="344" t="n">
        <v>-0.141955454520472</v>
      </c>
      <c r="G1297" s="344" t="n">
        <v>-0.142125096213352</v>
      </c>
      <c r="H1297" s="344" t="n">
        <v>-0.142698843826868</v>
      </c>
      <c r="I1297" s="344" t="n">
        <v>-0.147798233759288</v>
      </c>
      <c r="J1297" s="344" t="n">
        <v>-0.157241009250274</v>
      </c>
      <c r="K1297" s="344" t="n">
        <v>-0.167691129576911</v>
      </c>
      <c r="L1297" s="344" t="n">
        <v>-0.181111320751812</v>
      </c>
      <c r="M1297" s="344" t="n">
        <v>-0.208861543686894</v>
      </c>
      <c r="N1297" s="344" t="n">
        <v>-0.2396827868041</v>
      </c>
      <c r="O1297" s="344" t="n">
        <v>-0.256291471105105</v>
      </c>
      <c r="P1297" s="344" t="n">
        <v>-0.273491561822476</v>
      </c>
      <c r="Q1297" s="344" t="n">
        <v>-0.287171348981262</v>
      </c>
      <c r="R1297" s="344" t="n">
        <v>-0.299443015221165</v>
      </c>
      <c r="S1297" s="344" t="n">
        <v>-0.319797591361234</v>
      </c>
      <c r="T1297" s="344" t="n">
        <v>-0.338238268185924</v>
      </c>
      <c r="U1297" s="344" t="n">
        <v>-0.359044112334484</v>
      </c>
      <c r="V1297" s="344" t="n">
        <v>-0.377265676572151</v>
      </c>
      <c r="W1297" s="344" t="n">
        <v>-0.391800276375411</v>
      </c>
      <c r="X1297" s="344" t="n">
        <v>-0.415051770248772</v>
      </c>
      <c r="Y1297" s="344" t="n">
        <v>-0.42959281410119</v>
      </c>
      <c r="Z1297" s="344" t="n">
        <v>-0.445615050129504</v>
      </c>
      <c r="AA1297" s="344" t="n">
        <v>-0.458399824831438</v>
      </c>
      <c r="AB1297" s="344" t="n">
        <v>-0.465478579628577</v>
      </c>
    </row>
    <row r="1298" customFormat="false" ht="15" hidden="false" customHeight="false" outlineLevel="0" collapsed="false">
      <c r="A1298" s="62" t="s">
        <v>363</v>
      </c>
      <c r="B1298" s="62" t="s">
        <v>1042</v>
      </c>
      <c r="C1298" s="62" t="s">
        <v>1043</v>
      </c>
      <c r="D1298" s="62" t="s">
        <v>383</v>
      </c>
      <c r="E1298" s="344" t="n">
        <v>-0.025643246390967</v>
      </c>
      <c r="F1298" s="344" t="n">
        <v>-0.0259351061339726</v>
      </c>
      <c r="G1298" s="344" t="n">
        <v>-0.0259660994855452</v>
      </c>
      <c r="H1298" s="344" t="n">
        <v>-0.0260709225464195</v>
      </c>
      <c r="I1298" s="344" t="n">
        <v>-0.027002575504473</v>
      </c>
      <c r="J1298" s="344" t="n">
        <v>-0.028727760249119</v>
      </c>
      <c r="K1298" s="344" t="n">
        <v>-0.0306369857924393</v>
      </c>
      <c r="L1298" s="344" t="n">
        <v>-0.0330888400282275</v>
      </c>
      <c r="M1298" s="344" t="n">
        <v>-0.0381587753786789</v>
      </c>
      <c r="N1298" s="344" t="n">
        <v>-0.0437897827543796</v>
      </c>
      <c r="O1298" s="344" t="n">
        <v>-0.0468241711936776</v>
      </c>
      <c r="P1298" s="344" t="n">
        <v>-0.0499666089377985</v>
      </c>
      <c r="Q1298" s="344" t="n">
        <v>-0.0524658910756477</v>
      </c>
      <c r="R1298" s="344" t="n">
        <v>-0.054707911063169</v>
      </c>
      <c r="S1298" s="344" t="n">
        <v>-0.0584266698406175</v>
      </c>
      <c r="T1298" s="344" t="n">
        <v>-0.0617957613084037</v>
      </c>
      <c r="U1298" s="344" t="n">
        <v>-0.0655969662569742</v>
      </c>
      <c r="V1298" s="344" t="n">
        <v>-0.0689260260949865</v>
      </c>
      <c r="W1298" s="344" t="n">
        <v>-0.0715814815671678</v>
      </c>
      <c r="X1298" s="344" t="n">
        <v>-0.0758295040430641</v>
      </c>
      <c r="Y1298" s="344" t="n">
        <v>-0.0784861368359718</v>
      </c>
      <c r="Z1298" s="344" t="n">
        <v>-0.0814133818178683</v>
      </c>
      <c r="AA1298" s="344" t="n">
        <v>-0.0837491461596729</v>
      </c>
      <c r="AB1298" s="344" t="n">
        <v>-0.0850424269115843</v>
      </c>
    </row>
    <row r="1299" customFormat="false" ht="15" hidden="false" customHeight="false" outlineLevel="0" collapsed="false">
      <c r="A1299" s="62" t="s">
        <v>363</v>
      </c>
      <c r="B1299" s="62" t="s">
        <v>1069</v>
      </c>
      <c r="C1299" s="62" t="s">
        <v>1070</v>
      </c>
      <c r="D1299" s="62" t="s">
        <v>524</v>
      </c>
      <c r="E1299" s="344" t="n">
        <v>-0.233057967700605</v>
      </c>
      <c r="F1299" s="344" t="n">
        <v>-0.235710527268198</v>
      </c>
      <c r="G1299" s="344" t="n">
        <v>-0.235992209525569</v>
      </c>
      <c r="H1299" s="344" t="n">
        <v>-0.236944891146416</v>
      </c>
      <c r="I1299" s="344" t="n">
        <v>-0.245412194454888</v>
      </c>
      <c r="J1299" s="344" t="n">
        <v>-0.261091490452173</v>
      </c>
      <c r="K1299" s="344" t="n">
        <v>-0.278443436388513</v>
      </c>
      <c r="L1299" s="344" t="n">
        <v>-0.300727048867946</v>
      </c>
      <c r="M1299" s="344" t="n">
        <v>-0.346805022426156</v>
      </c>
      <c r="N1299" s="344" t="n">
        <v>-0.397982284270437</v>
      </c>
      <c r="O1299" s="344" t="n">
        <v>-0.42556024347634</v>
      </c>
      <c r="P1299" s="344" t="n">
        <v>-0.454120205936025</v>
      </c>
      <c r="Q1299" s="344" t="n">
        <v>-0.47683486565098</v>
      </c>
      <c r="R1299" s="344" t="n">
        <v>-0.497211405105825</v>
      </c>
      <c r="S1299" s="344" t="n">
        <v>-0.531009246058843</v>
      </c>
      <c r="T1299" s="344" t="n">
        <v>-0.561629144901147</v>
      </c>
      <c r="U1299" s="344" t="n">
        <v>-0.596176295703371</v>
      </c>
      <c r="V1299" s="344" t="n">
        <v>-0.626432368135532</v>
      </c>
      <c r="W1299" s="344" t="n">
        <v>-0.650566405075722</v>
      </c>
      <c r="X1299" s="344" t="n">
        <v>-0.68917444517659</v>
      </c>
      <c r="Y1299" s="344" t="n">
        <v>-0.713319182165116</v>
      </c>
      <c r="Z1299" s="344" t="n">
        <v>-0.739923370887605</v>
      </c>
      <c r="AA1299" s="344" t="n">
        <v>-0.761151903430984</v>
      </c>
      <c r="AB1299" s="344" t="n">
        <v>-0.772905851394958</v>
      </c>
    </row>
    <row r="1300" customFormat="false" ht="15" hidden="false" customHeight="false" outlineLevel="0" collapsed="false">
      <c r="A1300" s="62" t="s">
        <v>363</v>
      </c>
      <c r="B1300" s="62" t="s">
        <v>1075</v>
      </c>
      <c r="C1300" s="62" t="s">
        <v>1076</v>
      </c>
      <c r="D1300" s="62" t="s">
        <v>524</v>
      </c>
      <c r="E1300" s="344" t="n">
        <v>-0.223354595500548</v>
      </c>
      <c r="F1300" s="344" t="n">
        <v>-0.225896715708264</v>
      </c>
      <c r="G1300" s="344" t="n">
        <v>-0.22616667012036</v>
      </c>
      <c r="H1300" s="344" t="n">
        <v>-0.227079686826737</v>
      </c>
      <c r="I1300" s="344" t="n">
        <v>-0.235194453826996</v>
      </c>
      <c r="J1300" s="344" t="n">
        <v>-0.250220942085513</v>
      </c>
      <c r="K1300" s="344" t="n">
        <v>-0.266850439476211</v>
      </c>
      <c r="L1300" s="344" t="n">
        <v>-0.288206273394872</v>
      </c>
      <c r="M1300" s="344" t="n">
        <v>-0.332365789789523</v>
      </c>
      <c r="N1300" s="344" t="n">
        <v>-0.381412285521174</v>
      </c>
      <c r="O1300" s="344" t="n">
        <v>-0.407842035955959</v>
      </c>
      <c r="P1300" s="344" t="n">
        <v>-0.435212903923402</v>
      </c>
      <c r="Q1300" s="344" t="n">
        <v>-0.456981838419063</v>
      </c>
      <c r="R1300" s="344" t="n">
        <v>-0.476510000328913</v>
      </c>
      <c r="S1300" s="344" t="n">
        <v>-0.508900667635129</v>
      </c>
      <c r="T1300" s="344" t="n">
        <v>-0.538245706501066</v>
      </c>
      <c r="U1300" s="344" t="n">
        <v>-0.571354486128972</v>
      </c>
      <c r="V1300" s="344" t="n">
        <v>-0.600350846503152</v>
      </c>
      <c r="W1300" s="344" t="n">
        <v>-0.623480062430652</v>
      </c>
      <c r="X1300" s="344" t="n">
        <v>-0.660480656166525</v>
      </c>
      <c r="Y1300" s="344" t="n">
        <v>-0.683620126645677</v>
      </c>
      <c r="Z1300" s="344" t="n">
        <v>-0.709116649546646</v>
      </c>
      <c r="AA1300" s="344" t="n">
        <v>-0.729461331799208</v>
      </c>
      <c r="AB1300" s="344" t="n">
        <v>-0.740725903952349</v>
      </c>
    </row>
    <row r="1301" customFormat="false" ht="15" hidden="false" customHeight="false" outlineLevel="0" collapsed="false">
      <c r="A1301" s="62" t="s">
        <v>363</v>
      </c>
      <c r="B1301" s="62" t="s">
        <v>1080</v>
      </c>
      <c r="C1301" s="62" t="s">
        <v>1081</v>
      </c>
      <c r="D1301" s="62" t="s">
        <v>414</v>
      </c>
      <c r="E1301" s="344" t="n">
        <v>-0.343422561363409</v>
      </c>
      <c r="F1301" s="344" t="n">
        <v>-0.347331240435227</v>
      </c>
      <c r="G1301" s="344" t="n">
        <v>-0.347746313317187</v>
      </c>
      <c r="H1301" s="344" t="n">
        <v>-0.349150137291209</v>
      </c>
      <c r="I1301" s="344" t="n">
        <v>-0.361627131829203</v>
      </c>
      <c r="J1301" s="344" t="n">
        <v>-0.384731357978982</v>
      </c>
      <c r="K1301" s="344" t="n">
        <v>-0.410300317396634</v>
      </c>
      <c r="L1301" s="344" t="n">
        <v>-0.443136333901968</v>
      </c>
      <c r="M1301" s="344" t="n">
        <v>-0.511034530466199</v>
      </c>
      <c r="N1301" s="344" t="n">
        <v>-0.586446783132483</v>
      </c>
      <c r="O1301" s="344" t="n">
        <v>-0.62708428409891</v>
      </c>
      <c r="P1301" s="344" t="n">
        <v>-0.669168815930698</v>
      </c>
      <c r="Q1301" s="344" t="n">
        <v>-0.702640002077096</v>
      </c>
      <c r="R1301" s="344" t="n">
        <v>-0.732665851183852</v>
      </c>
      <c r="S1301" s="344" t="n">
        <v>-0.782468658713475</v>
      </c>
      <c r="T1301" s="344" t="n">
        <v>-0.827588609740514</v>
      </c>
      <c r="U1301" s="344" t="n">
        <v>-0.878495562776116</v>
      </c>
      <c r="V1301" s="344" t="n">
        <v>-0.923079397407327</v>
      </c>
      <c r="W1301" s="344" t="n">
        <v>-0.958642106821693</v>
      </c>
      <c r="X1301" s="344" t="n">
        <v>-1.01553298316236</v>
      </c>
      <c r="Y1301" s="344" t="n">
        <v>-1.05111145963263</v>
      </c>
      <c r="Z1301" s="344" t="n">
        <v>-1.09031406113222</v>
      </c>
      <c r="AA1301" s="344" t="n">
        <v>-1.12159536462921</v>
      </c>
      <c r="AB1301" s="344" t="n">
        <v>-1.13891539430143</v>
      </c>
    </row>
    <row r="1302" customFormat="false" ht="15" hidden="false" customHeight="false" outlineLevel="0" collapsed="false">
      <c r="A1302" s="62" t="s">
        <v>363</v>
      </c>
      <c r="B1302" s="62" t="s">
        <v>1090</v>
      </c>
      <c r="C1302" s="62" t="s">
        <v>1091</v>
      </c>
      <c r="D1302" s="62" t="s">
        <v>401</v>
      </c>
      <c r="E1302" s="344" t="n">
        <v>-0.55482321459228</v>
      </c>
      <c r="F1302" s="344" t="n">
        <v>-0.561137959549123</v>
      </c>
      <c r="G1302" s="344" t="n">
        <v>-0.561808538877822</v>
      </c>
      <c r="H1302" s="344" t="n">
        <v>-0.564076514886435</v>
      </c>
      <c r="I1302" s="344" t="n">
        <v>-0.584233973937864</v>
      </c>
      <c r="J1302" s="344" t="n">
        <v>-0.621560470403898</v>
      </c>
      <c r="K1302" s="344" t="n">
        <v>-0.662868916190223</v>
      </c>
      <c r="L1302" s="344" t="n">
        <v>-0.715917801969791</v>
      </c>
      <c r="M1302" s="344" t="n">
        <v>-0.825612096757027</v>
      </c>
      <c r="N1302" s="344" t="n">
        <v>-0.947445875754667</v>
      </c>
      <c r="O1302" s="344" t="n">
        <v>-1.01309860640136</v>
      </c>
      <c r="P1302" s="344" t="n">
        <v>-1.08108911681752</v>
      </c>
      <c r="Q1302" s="344" t="n">
        <v>-1.13516416366428</v>
      </c>
      <c r="R1302" s="344" t="n">
        <v>-1.18367302707773</v>
      </c>
      <c r="S1302" s="344" t="n">
        <v>-1.26413295277279</v>
      </c>
      <c r="T1302" s="344" t="n">
        <v>-1.33702739561802</v>
      </c>
      <c r="U1302" s="344" t="n">
        <v>-1.4192711457554</v>
      </c>
      <c r="V1302" s="344" t="n">
        <v>-1.49129945499267</v>
      </c>
      <c r="W1302" s="344" t="n">
        <v>-1.54875350425069</v>
      </c>
      <c r="X1302" s="344" t="n">
        <v>-1.64066470183476</v>
      </c>
      <c r="Y1302" s="344" t="n">
        <v>-1.69814422387654</v>
      </c>
      <c r="Z1302" s="344" t="n">
        <v>-1.76147877387825</v>
      </c>
      <c r="AA1302" s="344" t="n">
        <v>-1.8120159118401</v>
      </c>
      <c r="AB1302" s="344" t="n">
        <v>-1.83999763354592</v>
      </c>
    </row>
    <row r="1303" customFormat="false" ht="15" hidden="false" customHeight="false" outlineLevel="0" collapsed="false">
      <c r="A1303" s="62" t="s">
        <v>363</v>
      </c>
      <c r="B1303" s="62" t="s">
        <v>1104</v>
      </c>
      <c r="C1303" s="62" t="s">
        <v>1105</v>
      </c>
      <c r="D1303" s="62" t="s">
        <v>383</v>
      </c>
      <c r="E1303" s="344" t="n">
        <v>-0.176117427587121</v>
      </c>
      <c r="F1303" s="344" t="n">
        <v>-0.178121915878919</v>
      </c>
      <c r="G1303" s="344" t="n">
        <v>-0.178334777747813</v>
      </c>
      <c r="H1303" s="344" t="n">
        <v>-0.179054700941293</v>
      </c>
      <c r="I1303" s="344" t="n">
        <v>-0.185453279337907</v>
      </c>
      <c r="J1303" s="344" t="n">
        <v>-0.197301822018784</v>
      </c>
      <c r="K1303" s="344" t="n">
        <v>-0.210414354115798</v>
      </c>
      <c r="L1303" s="344" t="n">
        <v>-0.227253651849088</v>
      </c>
      <c r="M1303" s="344" t="n">
        <v>-0.262073891000595</v>
      </c>
      <c r="N1303" s="344" t="n">
        <v>-0.300747564318411</v>
      </c>
      <c r="O1303" s="344" t="n">
        <v>-0.32158769813304</v>
      </c>
      <c r="P1303" s="344" t="n">
        <v>-0.343169912935695</v>
      </c>
      <c r="Q1303" s="344" t="n">
        <v>-0.360334944781565</v>
      </c>
      <c r="R1303" s="344" t="n">
        <v>-0.375733104077818</v>
      </c>
      <c r="S1303" s="344" t="n">
        <v>-0.401273483003162</v>
      </c>
      <c r="T1303" s="344" t="n">
        <v>-0.424412352144989</v>
      </c>
      <c r="U1303" s="344" t="n">
        <v>-0.450518970124119</v>
      </c>
      <c r="V1303" s="344" t="n">
        <v>-0.473382902639343</v>
      </c>
      <c r="W1303" s="344" t="n">
        <v>-0.491620530578582</v>
      </c>
      <c r="X1303" s="344" t="n">
        <v>-0.52079588456382</v>
      </c>
      <c r="Y1303" s="344" t="n">
        <v>-0.539041598323967</v>
      </c>
      <c r="Z1303" s="344" t="n">
        <v>-0.559145872496932</v>
      </c>
      <c r="AA1303" s="344" t="n">
        <v>-0.575187866597697</v>
      </c>
      <c r="AB1303" s="344" t="n">
        <v>-0.584070099202022</v>
      </c>
    </row>
    <row r="1304" customFormat="false" ht="15" hidden="false" customHeight="false" outlineLevel="0" collapsed="false">
      <c r="A1304" s="62" t="s">
        <v>363</v>
      </c>
      <c r="B1304" s="62" t="s">
        <v>1162</v>
      </c>
      <c r="C1304" s="62" t="s">
        <v>1163</v>
      </c>
      <c r="D1304" s="62" t="s">
        <v>524</v>
      </c>
      <c r="E1304" s="344" t="n">
        <v>-0.656275662985618</v>
      </c>
      <c r="F1304" s="344" t="n">
        <v>-0.663745093471115</v>
      </c>
      <c r="G1304" s="344" t="n">
        <v>-0.664538291884505</v>
      </c>
      <c r="H1304" s="344" t="n">
        <v>-0.66722097966602</v>
      </c>
      <c r="I1304" s="344" t="n">
        <v>-0.691064339956565</v>
      </c>
      <c r="J1304" s="344" t="n">
        <v>-0.735216189718617</v>
      </c>
      <c r="K1304" s="344" t="n">
        <v>-0.784078109934497</v>
      </c>
      <c r="L1304" s="344" t="n">
        <v>-0.846827273577944</v>
      </c>
      <c r="M1304" s="344" t="n">
        <v>-0.976579767965072</v>
      </c>
      <c r="N1304" s="344" t="n">
        <v>-1.1206915174067</v>
      </c>
      <c r="O1304" s="344" t="n">
        <v>-1.19834920763806</v>
      </c>
      <c r="P1304" s="344" t="n">
        <v>-1.27877215340987</v>
      </c>
      <c r="Q1304" s="344" t="n">
        <v>-1.34273511726389</v>
      </c>
      <c r="R1304" s="344" t="n">
        <v>-1.40011409070993</v>
      </c>
      <c r="S1304" s="344" t="n">
        <v>-1.49528655229862</v>
      </c>
      <c r="T1304" s="344" t="n">
        <v>-1.58151014126898</v>
      </c>
      <c r="U1304" s="344" t="n">
        <v>-1.67879260932054</v>
      </c>
      <c r="V1304" s="344" t="n">
        <v>-1.76399168743258</v>
      </c>
      <c r="W1304" s="344" t="n">
        <v>-1.83195152270322</v>
      </c>
      <c r="X1304" s="344" t="n">
        <v>-1.94066918365151</v>
      </c>
      <c r="Y1304" s="344" t="n">
        <v>-2.00865914954323</v>
      </c>
      <c r="Z1304" s="344" t="n">
        <v>-2.08357476716535</v>
      </c>
      <c r="AA1304" s="344" t="n">
        <v>-2.1433528962144</v>
      </c>
      <c r="AB1304" s="344" t="n">
        <v>-2.17645122822537</v>
      </c>
    </row>
    <row r="1305" customFormat="false" ht="15" hidden="false" customHeight="false" outlineLevel="0" collapsed="false">
      <c r="A1305" s="62" t="s">
        <v>363</v>
      </c>
      <c r="B1305" s="62" t="s">
        <v>1172</v>
      </c>
      <c r="C1305" s="62" t="s">
        <v>1173</v>
      </c>
      <c r="D1305" s="62" t="s">
        <v>524</v>
      </c>
      <c r="E1305" s="344" t="n">
        <v>-0.558426844658154</v>
      </c>
      <c r="F1305" s="344" t="n">
        <v>-0.564782604489981</v>
      </c>
      <c r="G1305" s="344" t="n">
        <v>-0.565457539295824</v>
      </c>
      <c r="H1305" s="344" t="n">
        <v>-0.567740246026437</v>
      </c>
      <c r="I1305" s="344" t="n">
        <v>-0.588028629710396</v>
      </c>
      <c r="J1305" s="344" t="n">
        <v>-0.62559756535594</v>
      </c>
      <c r="K1305" s="344" t="n">
        <v>-0.66717431346505</v>
      </c>
      <c r="L1305" s="344" t="n">
        <v>-0.72056775685275</v>
      </c>
      <c r="M1305" s="344" t="n">
        <v>-0.83097452662004</v>
      </c>
      <c r="N1305" s="344" t="n">
        <v>-0.953599627713597</v>
      </c>
      <c r="O1305" s="344" t="n">
        <v>-1.01967877915135</v>
      </c>
      <c r="P1305" s="344" t="n">
        <v>-1.08811089446271</v>
      </c>
      <c r="Q1305" s="344" t="n">
        <v>-1.14253716393229</v>
      </c>
      <c r="R1305" s="344" t="n">
        <v>-1.19136109707256</v>
      </c>
      <c r="S1305" s="344" t="n">
        <v>-1.27234361771265</v>
      </c>
      <c r="T1305" s="344" t="n">
        <v>-1.34571151696519</v>
      </c>
      <c r="U1305" s="344" t="n">
        <v>-1.42848944815868</v>
      </c>
      <c r="V1305" s="344" t="n">
        <v>-1.50098558818228</v>
      </c>
      <c r="W1305" s="344" t="n">
        <v>-1.55881280700832</v>
      </c>
      <c r="X1305" s="344" t="n">
        <v>-1.65132097664816</v>
      </c>
      <c r="Y1305" s="344" t="n">
        <v>-1.70917383370612</v>
      </c>
      <c r="Z1305" s="344" t="n">
        <v>-1.77291974769296</v>
      </c>
      <c r="AA1305" s="344" t="n">
        <v>-1.82378512921963</v>
      </c>
      <c r="AB1305" s="344" t="n">
        <v>-1.85194859489539</v>
      </c>
    </row>
    <row r="1306" customFormat="false" ht="15" hidden="false" customHeight="false" outlineLevel="0" collapsed="false">
      <c r="A1306" s="62" t="s">
        <v>363</v>
      </c>
      <c r="B1306" s="62" t="s">
        <v>1209</v>
      </c>
      <c r="C1306" s="62" t="s">
        <v>1210</v>
      </c>
      <c r="D1306" s="62" t="s">
        <v>524</v>
      </c>
      <c r="E1306" s="344" t="n">
        <v>0</v>
      </c>
      <c r="F1306" s="344" t="n">
        <v>0</v>
      </c>
      <c r="G1306" s="344" t="n">
        <v>0</v>
      </c>
      <c r="H1306" s="344" t="n">
        <v>-0.235309991153814</v>
      </c>
      <c r="I1306" s="344" t="n">
        <v>-0.244064187143812</v>
      </c>
      <c r="J1306" s="344" t="n">
        <v>-0.25994685839164</v>
      </c>
      <c r="K1306" s="344" t="n">
        <v>-0.277563908222434</v>
      </c>
      <c r="L1306" s="344" t="n">
        <v>-0.300033153814172</v>
      </c>
      <c r="M1306" s="344" t="n">
        <v>-0.346245961307602</v>
      </c>
      <c r="N1306" s="344" t="n">
        <v>-0.397422451608687</v>
      </c>
      <c r="O1306" s="344" t="n">
        <v>-0.424840069329718</v>
      </c>
      <c r="P1306" s="344" t="n">
        <v>-0.452847866564377</v>
      </c>
      <c r="Q1306" s="344" t="n">
        <v>-0.475000007346936</v>
      </c>
      <c r="R1306" s="344" t="n">
        <v>-0.497682726407261</v>
      </c>
      <c r="S1306" s="344" t="n">
        <v>-0.530689168175362</v>
      </c>
      <c r="T1306" s="344" t="n">
        <v>-0.560290271356985</v>
      </c>
      <c r="U1306" s="344" t="n">
        <v>-0.59374449106111</v>
      </c>
      <c r="V1306" s="344" t="n">
        <v>-0.622682754688547</v>
      </c>
      <c r="W1306" s="344" t="n">
        <v>-0.645403585299003</v>
      </c>
      <c r="X1306" s="344" t="n">
        <v>-0.682262447808991</v>
      </c>
      <c r="Y1306" s="344" t="n">
        <v>-0.704630085308672</v>
      </c>
      <c r="Z1306" s="344" t="n">
        <v>-0.729487680954427</v>
      </c>
      <c r="AA1306" s="344" t="n">
        <v>-0.749180583295603</v>
      </c>
      <c r="AB1306" s="344" t="n">
        <v>-0.759528138012025</v>
      </c>
    </row>
    <row r="1307" customFormat="false" ht="15" hidden="false" customHeight="false" outlineLevel="0" collapsed="false">
      <c r="A1307" s="62" t="s">
        <v>363</v>
      </c>
      <c r="B1307" s="62" t="s">
        <v>1213</v>
      </c>
      <c r="C1307" s="62" t="s">
        <v>1214</v>
      </c>
      <c r="D1307" s="62" t="e">
        <f aca="false">#N/A</f>
        <v>#N/A</v>
      </c>
      <c r="E1307" s="344" t="n">
        <v>0</v>
      </c>
      <c r="F1307" s="344" t="n">
        <v>0</v>
      </c>
      <c r="G1307" s="344" t="n">
        <v>0</v>
      </c>
      <c r="H1307" s="344" t="n">
        <v>0</v>
      </c>
      <c r="I1307" s="344" t="n">
        <v>0</v>
      </c>
      <c r="J1307" s="344" t="n">
        <v>0</v>
      </c>
      <c r="K1307" s="344" t="n">
        <v>0</v>
      </c>
      <c r="L1307" s="344" t="n">
        <v>0</v>
      </c>
      <c r="M1307" s="344" t="n">
        <v>0</v>
      </c>
      <c r="N1307" s="344" t="n">
        <v>0</v>
      </c>
      <c r="O1307" s="344" t="n">
        <v>0</v>
      </c>
      <c r="P1307" s="344" t="n">
        <v>0</v>
      </c>
      <c r="Q1307" s="344" t="n">
        <v>0</v>
      </c>
      <c r="R1307" s="344" t="n">
        <v>0</v>
      </c>
      <c r="S1307" s="344" t="n">
        <v>0</v>
      </c>
      <c r="T1307" s="344" t="n">
        <v>0</v>
      </c>
      <c r="U1307" s="344" t="n">
        <v>0</v>
      </c>
      <c r="V1307" s="344" t="n">
        <v>0</v>
      </c>
      <c r="W1307" s="344" t="n">
        <v>0</v>
      </c>
      <c r="X1307" s="344" t="n">
        <v>0</v>
      </c>
      <c r="Y1307" s="344" t="n">
        <v>0</v>
      </c>
      <c r="Z1307" s="344" t="n">
        <v>0</v>
      </c>
      <c r="AA1307" s="344" t="n">
        <v>0</v>
      </c>
      <c r="AB1307" s="344" t="n">
        <v>0</v>
      </c>
    </row>
    <row r="1308" customFormat="false" ht="15" hidden="false" customHeight="false" outlineLevel="0" collapsed="false">
      <c r="A1308" s="62" t="s">
        <v>365</v>
      </c>
      <c r="B1308" s="62" t="s">
        <v>381</v>
      </c>
      <c r="C1308" s="62" t="s">
        <v>384</v>
      </c>
      <c r="D1308" s="62" t="s">
        <v>383</v>
      </c>
      <c r="E1308" s="344" t="n">
        <v>-0.5690608605035</v>
      </c>
      <c r="F1308" s="344" t="n">
        <v>-0.575951699454024</v>
      </c>
      <c r="G1308" s="344" t="n">
        <v>-0.575745601506677</v>
      </c>
      <c r="H1308" s="344" t="n">
        <v>-0.576385179236904</v>
      </c>
      <c r="I1308" s="344" t="n">
        <v>-0.577997341471982</v>
      </c>
      <c r="J1308" s="344" t="n">
        <v>-0.580344155797423</v>
      </c>
      <c r="K1308" s="344" t="n">
        <v>-0.584732234002828</v>
      </c>
      <c r="L1308" s="344" t="n">
        <v>-0.592723031749241</v>
      </c>
      <c r="M1308" s="344" t="n">
        <v>-0.608186376294455</v>
      </c>
      <c r="N1308" s="344" t="n">
        <v>-0.639161267396348</v>
      </c>
      <c r="O1308" s="344" t="n">
        <v>-0.67182952701446</v>
      </c>
      <c r="P1308" s="344" t="n">
        <v>-0.704841287834227</v>
      </c>
      <c r="Q1308" s="344" t="n">
        <v>-0.741978407158357</v>
      </c>
      <c r="R1308" s="344" t="n">
        <v>-0.763182875662838</v>
      </c>
      <c r="S1308" s="344" t="n">
        <v>-0.778761380755245</v>
      </c>
      <c r="T1308" s="344" t="n">
        <v>-0.795339519750109</v>
      </c>
      <c r="U1308" s="344" t="n">
        <v>-0.816533269619192</v>
      </c>
      <c r="V1308" s="344" t="n">
        <v>-0.837406087940036</v>
      </c>
      <c r="W1308" s="344" t="n">
        <v>-0.872683845389549</v>
      </c>
      <c r="X1308" s="344" t="n">
        <v>-0.894175471740792</v>
      </c>
      <c r="Y1308" s="344" t="n">
        <v>-0.907308317143838</v>
      </c>
      <c r="Z1308" s="344" t="n">
        <v>-0.917594512876672</v>
      </c>
      <c r="AA1308" s="344" t="n">
        <v>-0.926935228931387</v>
      </c>
      <c r="AB1308" s="344" t="n">
        <v>-0.93700708719713</v>
      </c>
    </row>
    <row r="1309" customFormat="false" ht="15" hidden="false" customHeight="false" outlineLevel="0" collapsed="false">
      <c r="A1309" s="62" t="s">
        <v>365</v>
      </c>
      <c r="B1309" s="62" t="s">
        <v>400</v>
      </c>
      <c r="C1309" s="62" t="s">
        <v>402</v>
      </c>
      <c r="D1309" s="62" t="s">
        <v>401</v>
      </c>
      <c r="E1309" s="344" t="n">
        <v>-0.497816816350961</v>
      </c>
      <c r="F1309" s="344" t="n">
        <v>-0.503844951031146</v>
      </c>
      <c r="G1309" s="344" t="n">
        <v>-0.503664655686436</v>
      </c>
      <c r="H1309" s="344" t="n">
        <v>-0.504224160954799</v>
      </c>
      <c r="I1309" s="344" t="n">
        <v>-0.505634487208124</v>
      </c>
      <c r="J1309" s="344" t="n">
        <v>-0.507687490176953</v>
      </c>
      <c r="K1309" s="344" t="n">
        <v>-0.511526199309366</v>
      </c>
      <c r="L1309" s="344" t="n">
        <v>-0.518516582536046</v>
      </c>
      <c r="M1309" s="344" t="n">
        <v>-0.532043980896961</v>
      </c>
      <c r="N1309" s="344" t="n">
        <v>-0.559140944939646</v>
      </c>
      <c r="O1309" s="344" t="n">
        <v>-0.587719274829398</v>
      </c>
      <c r="P1309" s="344" t="n">
        <v>-0.616598101004326</v>
      </c>
      <c r="Q1309" s="344" t="n">
        <v>-0.649085808020455</v>
      </c>
      <c r="R1309" s="344" t="n">
        <v>-0.667635565587643</v>
      </c>
      <c r="S1309" s="344" t="n">
        <v>-0.681263706875988</v>
      </c>
      <c r="T1309" s="344" t="n">
        <v>-0.695766332075242</v>
      </c>
      <c r="U1309" s="344" t="n">
        <v>-0.714306712935437</v>
      </c>
      <c r="V1309" s="344" t="n">
        <v>-0.732566341537483</v>
      </c>
      <c r="W1309" s="344" t="n">
        <v>-0.763427471023667</v>
      </c>
      <c r="X1309" s="344" t="n">
        <v>-0.782228435473961</v>
      </c>
      <c r="Y1309" s="344" t="n">
        <v>-0.793717103456485</v>
      </c>
      <c r="Z1309" s="344" t="n">
        <v>-0.802715510423977</v>
      </c>
      <c r="AA1309" s="344" t="n">
        <v>-0.810886807822084</v>
      </c>
      <c r="AB1309" s="344" t="n">
        <v>-0.8196977114786</v>
      </c>
    </row>
    <row r="1310" customFormat="false" ht="15" hidden="false" customHeight="false" outlineLevel="0" collapsed="false">
      <c r="A1310" s="62" t="s">
        <v>365</v>
      </c>
      <c r="B1310" s="62" t="s">
        <v>411</v>
      </c>
      <c r="C1310" s="62" t="s">
        <v>412</v>
      </c>
      <c r="D1310" s="62" t="s">
        <v>383</v>
      </c>
      <c r="E1310" s="344" t="n">
        <v>-0.407109779172245</v>
      </c>
      <c r="F1310" s="344" t="n">
        <v>-0.412039529429497</v>
      </c>
      <c r="G1310" s="344" t="n">
        <v>-0.411892085639815</v>
      </c>
      <c r="H1310" s="344" t="n">
        <v>-0.412349643638595</v>
      </c>
      <c r="I1310" s="344" t="n">
        <v>-0.413502994812549</v>
      </c>
      <c r="J1310" s="344" t="n">
        <v>-0.415181920790595</v>
      </c>
      <c r="K1310" s="344" t="n">
        <v>-0.418321180003769</v>
      </c>
      <c r="L1310" s="344" t="n">
        <v>-0.424037847818657</v>
      </c>
      <c r="M1310" s="344" t="n">
        <v>-0.435100423405908</v>
      </c>
      <c r="N1310" s="344" t="n">
        <v>-0.457260058607702</v>
      </c>
      <c r="O1310" s="344" t="n">
        <v>-0.48063114047635</v>
      </c>
      <c r="P1310" s="344" t="n">
        <v>-0.504247965301609</v>
      </c>
      <c r="Q1310" s="344" t="n">
        <v>-0.53081609798563</v>
      </c>
      <c r="R1310" s="344" t="n">
        <v>-0.545985910372105</v>
      </c>
      <c r="S1310" s="344" t="n">
        <v>-0.557130872551356</v>
      </c>
      <c r="T1310" s="344" t="n">
        <v>-0.568990979217828</v>
      </c>
      <c r="U1310" s="344" t="n">
        <v>-0.584153123423985</v>
      </c>
      <c r="V1310" s="344" t="n">
        <v>-0.599085671147936</v>
      </c>
      <c r="W1310" s="344" t="n">
        <v>-0.624323604454852</v>
      </c>
      <c r="X1310" s="344" t="n">
        <v>-0.639698851401488</v>
      </c>
      <c r="Y1310" s="344" t="n">
        <v>-0.649094172997155</v>
      </c>
      <c r="Z1310" s="344" t="n">
        <v>-0.656452983212307</v>
      </c>
      <c r="AA1310" s="344" t="n">
        <v>-0.663135391218687</v>
      </c>
      <c r="AB1310" s="344" t="n">
        <v>-0.670340863039035</v>
      </c>
    </row>
    <row r="1311" customFormat="false" ht="15" hidden="false" customHeight="false" outlineLevel="0" collapsed="false">
      <c r="A1311" s="62" t="s">
        <v>365</v>
      </c>
      <c r="B1311" s="62" t="s">
        <v>413</v>
      </c>
      <c r="C1311" s="62" t="s">
        <v>415</v>
      </c>
      <c r="D1311" s="62" t="s">
        <v>414</v>
      </c>
      <c r="E1311" s="344" t="n">
        <v>0</v>
      </c>
      <c r="F1311" s="344" t="n">
        <v>0</v>
      </c>
      <c r="G1311" s="344" t="n">
        <v>0</v>
      </c>
      <c r="H1311" s="344" t="n">
        <v>0</v>
      </c>
      <c r="I1311" s="344" t="n">
        <v>0</v>
      </c>
      <c r="J1311" s="344" t="n">
        <v>0</v>
      </c>
      <c r="K1311" s="344" t="n">
        <v>0</v>
      </c>
      <c r="L1311" s="344" t="n">
        <v>0</v>
      </c>
      <c r="M1311" s="344" t="n">
        <v>0</v>
      </c>
      <c r="N1311" s="344" t="n">
        <v>0</v>
      </c>
      <c r="O1311" s="344" t="n">
        <v>0</v>
      </c>
      <c r="P1311" s="344" t="n">
        <v>0</v>
      </c>
      <c r="Q1311" s="344" t="n">
        <v>0</v>
      </c>
      <c r="R1311" s="344" t="n">
        <v>0</v>
      </c>
      <c r="S1311" s="344" t="n">
        <v>0</v>
      </c>
      <c r="T1311" s="344" t="n">
        <v>0</v>
      </c>
      <c r="U1311" s="344" t="n">
        <v>0</v>
      </c>
      <c r="V1311" s="344" t="n">
        <v>0</v>
      </c>
      <c r="W1311" s="344" t="n">
        <v>0</v>
      </c>
      <c r="X1311" s="344" t="n">
        <v>0</v>
      </c>
      <c r="Y1311" s="344" t="n">
        <v>0</v>
      </c>
      <c r="Z1311" s="344" t="n">
        <v>0</v>
      </c>
      <c r="AA1311" s="344" t="n">
        <v>0</v>
      </c>
      <c r="AB1311" s="344" t="n">
        <v>0</v>
      </c>
    </row>
    <row r="1312" customFormat="false" ht="15" hidden="false" customHeight="false" outlineLevel="0" collapsed="false">
      <c r="A1312" s="62" t="s">
        <v>365</v>
      </c>
      <c r="B1312" s="62" t="s">
        <v>416</v>
      </c>
      <c r="C1312" s="62" t="s">
        <v>418</v>
      </c>
      <c r="D1312" s="62" t="s">
        <v>417</v>
      </c>
      <c r="E1312" s="344" t="n">
        <v>-0.481889102742275</v>
      </c>
      <c r="F1312" s="344" t="n">
        <v>-0.487724366471486</v>
      </c>
      <c r="G1312" s="344" t="n">
        <v>-0.487549839699716</v>
      </c>
      <c r="H1312" s="344" t="n">
        <v>-0.488091443524446</v>
      </c>
      <c r="I1312" s="344" t="n">
        <v>-0.489456646206369</v>
      </c>
      <c r="J1312" s="344" t="n">
        <v>-0.491443963078925</v>
      </c>
      <c r="K1312" s="344" t="n">
        <v>-0.495159852214745</v>
      </c>
      <c r="L1312" s="344" t="n">
        <v>-0.501926577223396</v>
      </c>
      <c r="M1312" s="344" t="n">
        <v>-0.515021164719178</v>
      </c>
      <c r="N1312" s="344" t="n">
        <v>-0.541251157882694</v>
      </c>
      <c r="O1312" s="344" t="n">
        <v>-0.568915120400859</v>
      </c>
      <c r="P1312" s="344" t="n">
        <v>-0.59686996478658</v>
      </c>
      <c r="Q1312" s="344" t="n">
        <v>-0.628318223402897</v>
      </c>
      <c r="R1312" s="344" t="n">
        <v>-0.646274479070718</v>
      </c>
      <c r="S1312" s="344" t="n">
        <v>-0.6594665862109</v>
      </c>
      <c r="T1312" s="344" t="n">
        <v>-0.673505198035834</v>
      </c>
      <c r="U1312" s="344" t="n">
        <v>-0.691452377005619</v>
      </c>
      <c r="V1312" s="344" t="n">
        <v>-0.70912778642217</v>
      </c>
      <c r="W1312" s="344" t="n">
        <v>-0.739001510067588</v>
      </c>
      <c r="X1312" s="344" t="n">
        <v>-0.757200935221708</v>
      </c>
      <c r="Y1312" s="344" t="n">
        <v>-0.768322021781988</v>
      </c>
      <c r="Z1312" s="344" t="n">
        <v>-0.777032523551414</v>
      </c>
      <c r="AA1312" s="344" t="n">
        <v>-0.784942379229407</v>
      </c>
      <c r="AB1312" s="344" t="n">
        <v>-0.793471376880611</v>
      </c>
    </row>
    <row r="1313" customFormat="false" ht="15" hidden="false" customHeight="false" outlineLevel="0" collapsed="false">
      <c r="A1313" s="62" t="s">
        <v>365</v>
      </c>
      <c r="B1313" s="62" t="s">
        <v>436</v>
      </c>
      <c r="C1313" s="62" t="s">
        <v>437</v>
      </c>
      <c r="D1313" s="62" t="s">
        <v>417</v>
      </c>
      <c r="E1313" s="344" t="n">
        <v>-0.473012685602213</v>
      </c>
      <c r="F1313" s="344" t="n">
        <v>-0.478740463532952</v>
      </c>
      <c r="G1313" s="344" t="n">
        <v>-0.478569151551514</v>
      </c>
      <c r="H1313" s="344" t="n">
        <v>-0.479100779011463</v>
      </c>
      <c r="I1313" s="344" t="n">
        <v>-0.4804408346037</v>
      </c>
      <c r="J1313" s="344" t="n">
        <v>-0.482391545017529</v>
      </c>
      <c r="K1313" s="344" t="n">
        <v>-0.486038987322267</v>
      </c>
      <c r="L1313" s="344" t="n">
        <v>-0.492681068977277</v>
      </c>
      <c r="M1313" s="344" t="n">
        <v>-0.505534453631517</v>
      </c>
      <c r="N1313" s="344" t="n">
        <v>-0.531281289239538</v>
      </c>
      <c r="O1313" s="344" t="n">
        <v>-0.558435680427576</v>
      </c>
      <c r="P1313" s="344" t="n">
        <v>-0.585875595427176</v>
      </c>
      <c r="Q1313" s="344" t="n">
        <v>-0.616744575823217</v>
      </c>
      <c r="R1313" s="344" t="n">
        <v>-0.634370076521328</v>
      </c>
      <c r="S1313" s="344" t="n">
        <v>-0.647319184504097</v>
      </c>
      <c r="T1313" s="344" t="n">
        <v>-0.661099204520426</v>
      </c>
      <c r="U1313" s="344" t="n">
        <v>-0.678715795713653</v>
      </c>
      <c r="V1313" s="344" t="n">
        <v>-0.696065623360021</v>
      </c>
      <c r="W1313" s="344" t="n">
        <v>-0.725389071784243</v>
      </c>
      <c r="X1313" s="344" t="n">
        <v>-0.74325326277669</v>
      </c>
      <c r="Y1313" s="344" t="n">
        <v>-0.754169498464024</v>
      </c>
      <c r="Z1313" s="344" t="n">
        <v>-0.762719552431736</v>
      </c>
      <c r="AA1313" s="344" t="n">
        <v>-0.770483708242029</v>
      </c>
      <c r="AB1313" s="344" t="n">
        <v>-0.778855601404861</v>
      </c>
    </row>
    <row r="1314" customFormat="false" ht="15" hidden="false" customHeight="false" outlineLevel="0" collapsed="false">
      <c r="A1314" s="62" t="s">
        <v>365</v>
      </c>
      <c r="B1314" s="62" t="s">
        <v>448</v>
      </c>
      <c r="C1314" s="62" t="s">
        <v>449</v>
      </c>
      <c r="D1314" s="62" t="s">
        <v>417</v>
      </c>
      <c r="E1314" s="344" t="n">
        <v>0</v>
      </c>
      <c r="F1314" s="344" t="n">
        <v>0</v>
      </c>
      <c r="G1314" s="344" t="n">
        <v>0</v>
      </c>
      <c r="H1314" s="344" t="n">
        <v>0</v>
      </c>
      <c r="I1314" s="344" t="n">
        <v>0</v>
      </c>
      <c r="J1314" s="344" t="n">
        <v>0</v>
      </c>
      <c r="K1314" s="344" t="n">
        <v>0</v>
      </c>
      <c r="L1314" s="344" t="n">
        <v>0</v>
      </c>
      <c r="M1314" s="344" t="n">
        <v>0</v>
      </c>
      <c r="N1314" s="344" t="n">
        <v>0</v>
      </c>
      <c r="O1314" s="344" t="n">
        <v>0</v>
      </c>
      <c r="P1314" s="344" t="n">
        <v>0</v>
      </c>
      <c r="Q1314" s="344" t="n">
        <v>0</v>
      </c>
      <c r="R1314" s="344" t="n">
        <v>0</v>
      </c>
      <c r="S1314" s="344" t="n">
        <v>0</v>
      </c>
      <c r="T1314" s="344" t="n">
        <v>0</v>
      </c>
      <c r="U1314" s="344" t="n">
        <v>0</v>
      </c>
      <c r="V1314" s="344" t="n">
        <v>0</v>
      </c>
      <c r="W1314" s="344" t="n">
        <v>0</v>
      </c>
      <c r="X1314" s="344" t="n">
        <v>0</v>
      </c>
      <c r="Y1314" s="344" t="n">
        <v>0</v>
      </c>
      <c r="Z1314" s="344" t="n">
        <v>0</v>
      </c>
      <c r="AA1314" s="344" t="n">
        <v>0</v>
      </c>
      <c r="AB1314" s="344" t="n">
        <v>0</v>
      </c>
    </row>
    <row r="1315" customFormat="false" ht="15" hidden="false" customHeight="false" outlineLevel="0" collapsed="false">
      <c r="A1315" s="62" t="s">
        <v>365</v>
      </c>
      <c r="B1315" s="62" t="s">
        <v>469</v>
      </c>
      <c r="C1315" s="62" t="s">
        <v>470</v>
      </c>
      <c r="D1315" s="62" t="s">
        <v>417</v>
      </c>
      <c r="E1315" s="344" t="n">
        <v>-0.352827479173545</v>
      </c>
      <c r="F1315" s="344" t="n">
        <v>-0.35709991733447</v>
      </c>
      <c r="G1315" s="344" t="n">
        <v>-0.356972133077508</v>
      </c>
      <c r="H1315" s="344" t="n">
        <v>-0.357368682223573</v>
      </c>
      <c r="I1315" s="344" t="n">
        <v>-0.358368250419</v>
      </c>
      <c r="J1315" s="344" t="n">
        <v>-0.359823315492007</v>
      </c>
      <c r="K1315" s="344" t="n">
        <v>-0.362543999129007</v>
      </c>
      <c r="L1315" s="344" t="n">
        <v>-0.367498430581133</v>
      </c>
      <c r="M1315" s="344" t="n">
        <v>-0.377085969022368</v>
      </c>
      <c r="N1315" s="344" t="n">
        <v>-0.396290931977449</v>
      </c>
      <c r="O1315" s="344" t="n">
        <v>-0.416545812412992</v>
      </c>
      <c r="P1315" s="344" t="n">
        <v>-0.437013669476316</v>
      </c>
      <c r="Q1315" s="344" t="n">
        <v>-0.460039319462693</v>
      </c>
      <c r="R1315" s="344" t="n">
        <v>-0.473186453080407</v>
      </c>
      <c r="S1315" s="344" t="n">
        <v>-0.482845393033127</v>
      </c>
      <c r="T1315" s="344" t="n">
        <v>-0.493124123124968</v>
      </c>
      <c r="U1315" s="344" t="n">
        <v>-0.50626461100517</v>
      </c>
      <c r="V1315" s="344" t="n">
        <v>-0.519206115829231</v>
      </c>
      <c r="W1315" s="344" t="n">
        <v>-0.541078929610159</v>
      </c>
      <c r="X1315" s="344" t="n">
        <v>-0.554404106010693</v>
      </c>
      <c r="Y1315" s="344" t="n">
        <v>-0.562546695071962</v>
      </c>
      <c r="Z1315" s="344" t="n">
        <v>-0.568924312586353</v>
      </c>
      <c r="AA1315" s="344" t="n">
        <v>-0.57471571650815</v>
      </c>
      <c r="AB1315" s="344" t="n">
        <v>-0.58096044112223</v>
      </c>
    </row>
    <row r="1316" customFormat="false" ht="15" hidden="false" customHeight="false" outlineLevel="0" collapsed="false">
      <c r="A1316" s="62" t="s">
        <v>365</v>
      </c>
      <c r="B1316" s="62" t="s">
        <v>479</v>
      </c>
      <c r="C1316" s="62" t="s">
        <v>480</v>
      </c>
      <c r="D1316" s="62" t="s">
        <v>383</v>
      </c>
      <c r="E1316" s="344" t="n">
        <v>-0.425970574076803</v>
      </c>
      <c r="F1316" s="344" t="n">
        <v>-0.431128712383887</v>
      </c>
      <c r="G1316" s="344" t="n">
        <v>-0.430974437741154</v>
      </c>
      <c r="H1316" s="344" t="n">
        <v>-0.431453193726358</v>
      </c>
      <c r="I1316" s="344" t="n">
        <v>-0.432659977957088</v>
      </c>
      <c r="J1316" s="344" t="n">
        <v>-0.434416686096487</v>
      </c>
      <c r="K1316" s="344" t="n">
        <v>-0.437701382553376</v>
      </c>
      <c r="L1316" s="344" t="n">
        <v>-0.443682895146527</v>
      </c>
      <c r="M1316" s="344" t="n">
        <v>-0.455257983525025</v>
      </c>
      <c r="N1316" s="344" t="n">
        <v>-0.478444241903375</v>
      </c>
      <c r="O1316" s="344" t="n">
        <v>-0.502898071483755</v>
      </c>
      <c r="P1316" s="344" t="n">
        <v>-0.527609028929045</v>
      </c>
      <c r="Q1316" s="344" t="n">
        <v>-0.555408023968102</v>
      </c>
      <c r="R1316" s="344" t="n">
        <v>-0.571280631361722</v>
      </c>
      <c r="S1316" s="344" t="n">
        <v>-0.582941923181369</v>
      </c>
      <c r="T1316" s="344" t="n">
        <v>-0.595351491076302</v>
      </c>
      <c r="U1316" s="344" t="n">
        <v>-0.611216075034133</v>
      </c>
      <c r="V1316" s="344" t="n">
        <v>-0.626840425643774</v>
      </c>
      <c r="W1316" s="344" t="n">
        <v>-0.653247595132843</v>
      </c>
      <c r="X1316" s="344" t="n">
        <v>-0.669335154566439</v>
      </c>
      <c r="Y1316" s="344" t="n">
        <v>-0.679165747537896</v>
      </c>
      <c r="Z1316" s="344" t="n">
        <v>-0.686865480563824</v>
      </c>
      <c r="AA1316" s="344" t="n">
        <v>-0.693857474665466</v>
      </c>
      <c r="AB1316" s="344" t="n">
        <v>-0.701396765355187</v>
      </c>
    </row>
    <row r="1317" customFormat="false" ht="15" hidden="false" customHeight="false" outlineLevel="0" collapsed="false">
      <c r="A1317" s="62" t="s">
        <v>365</v>
      </c>
      <c r="B1317" s="62" t="s">
        <v>500</v>
      </c>
      <c r="C1317" s="62" t="s">
        <v>501</v>
      </c>
      <c r="D1317" s="62" t="s">
        <v>383</v>
      </c>
      <c r="E1317" s="344" t="n">
        <v>-0.390464784111866</v>
      </c>
      <c r="F1317" s="344" t="n">
        <v>-0.395192977754959</v>
      </c>
      <c r="G1317" s="344" t="n">
        <v>-0.395051562317521</v>
      </c>
      <c r="H1317" s="344" t="n">
        <v>-0.395490412707152</v>
      </c>
      <c r="I1317" s="344" t="n">
        <v>-0.396596608235195</v>
      </c>
      <c r="J1317" s="344" t="n">
        <v>-0.398206890039014</v>
      </c>
      <c r="K1317" s="344" t="n">
        <v>-0.401217798235412</v>
      </c>
      <c r="L1317" s="344" t="n">
        <v>-0.406700735709224</v>
      </c>
      <c r="M1317" s="344" t="n">
        <v>-0.41731100942257</v>
      </c>
      <c r="N1317" s="344" t="n">
        <v>-0.438564630970691</v>
      </c>
      <c r="O1317" s="344" t="n">
        <v>-0.460980168261044</v>
      </c>
      <c r="P1317" s="344" t="n">
        <v>-0.483631401119051</v>
      </c>
      <c r="Q1317" s="344" t="n">
        <v>-0.50911327535409</v>
      </c>
      <c r="R1317" s="344" t="n">
        <v>-0.523662858345061</v>
      </c>
      <c r="S1317" s="344" t="n">
        <v>-0.534352150211506</v>
      </c>
      <c r="T1317" s="344" t="n">
        <v>-0.5457273473352</v>
      </c>
      <c r="U1317" s="344" t="n">
        <v>-0.560269575665277</v>
      </c>
      <c r="V1317" s="344" t="n">
        <v>-0.574591594741134</v>
      </c>
      <c r="W1317" s="344" t="n">
        <v>-0.598797655819183</v>
      </c>
      <c r="X1317" s="344" t="n">
        <v>-0.613544274021015</v>
      </c>
      <c r="Y1317" s="344" t="n">
        <v>-0.6225554606989</v>
      </c>
      <c r="Z1317" s="344" t="n">
        <v>-0.629613400323494</v>
      </c>
      <c r="AA1317" s="344" t="n">
        <v>-0.636022592961567</v>
      </c>
      <c r="AB1317" s="344" t="n">
        <v>-0.642933463549046</v>
      </c>
    </row>
    <row r="1318" customFormat="false" ht="15" hidden="false" customHeight="false" outlineLevel="0" collapsed="false">
      <c r="A1318" s="62" t="s">
        <v>365</v>
      </c>
      <c r="B1318" s="62" t="s">
        <v>508</v>
      </c>
      <c r="C1318" s="62" t="s">
        <v>509</v>
      </c>
      <c r="D1318" s="62" t="s">
        <v>417</v>
      </c>
      <c r="E1318" s="344" t="n">
        <v>-0.150478168716984</v>
      </c>
      <c r="F1318" s="344" t="n">
        <v>-0.152300330278546</v>
      </c>
      <c r="G1318" s="344" t="n">
        <v>-0.152245831289341</v>
      </c>
      <c r="H1318" s="344" t="n">
        <v>-0.15241495640807</v>
      </c>
      <c r="I1318" s="344" t="n">
        <v>-0.152841264449349</v>
      </c>
      <c r="J1318" s="344" t="n">
        <v>-0.153461838357206</v>
      </c>
      <c r="K1318" s="344" t="n">
        <v>-0.154622188714023</v>
      </c>
      <c r="L1318" s="344" t="n">
        <v>-0.156735215096481</v>
      </c>
      <c r="M1318" s="344" t="n">
        <v>-0.160824225483428</v>
      </c>
      <c r="N1318" s="344" t="n">
        <v>-0.169014992434254</v>
      </c>
      <c r="O1318" s="344" t="n">
        <v>-0.177653541003831</v>
      </c>
      <c r="P1318" s="344" t="n">
        <v>-0.186382922444484</v>
      </c>
      <c r="Q1318" s="344" t="n">
        <v>-0.196203182622587</v>
      </c>
      <c r="R1318" s="344" t="n">
        <v>-0.201810332596577</v>
      </c>
      <c r="S1318" s="344" t="n">
        <v>-0.205929795171423</v>
      </c>
      <c r="T1318" s="344" t="n">
        <v>-0.210313593407829</v>
      </c>
      <c r="U1318" s="344" t="n">
        <v>-0.21591790902659</v>
      </c>
      <c r="V1318" s="344" t="n">
        <v>-0.221437359923465</v>
      </c>
      <c r="W1318" s="344" t="n">
        <v>-0.230765944449113</v>
      </c>
      <c r="X1318" s="344" t="n">
        <v>-0.236449028281699</v>
      </c>
      <c r="Y1318" s="344" t="n">
        <v>-0.239921779024994</v>
      </c>
      <c r="Z1318" s="344" t="n">
        <v>-0.242641783165802</v>
      </c>
      <c r="AA1318" s="344" t="n">
        <v>-0.245111771780333</v>
      </c>
      <c r="AB1318" s="344" t="n">
        <v>-0.247775098135382</v>
      </c>
    </row>
    <row r="1319" customFormat="false" ht="15" hidden="false" customHeight="false" outlineLevel="0" collapsed="false">
      <c r="A1319" s="62" t="s">
        <v>365</v>
      </c>
      <c r="B1319" s="62" t="s">
        <v>510</v>
      </c>
      <c r="C1319" s="62" t="s">
        <v>511</v>
      </c>
      <c r="D1319" s="62" t="s">
        <v>401</v>
      </c>
      <c r="E1319" s="344" t="n">
        <v>-0.112416657740457</v>
      </c>
      <c r="F1319" s="344" t="n">
        <v>-0.113777927048559</v>
      </c>
      <c r="G1319" s="344" t="n">
        <v>-0.113737212875408</v>
      </c>
      <c r="H1319" s="344" t="n">
        <v>-0.113863559977779</v>
      </c>
      <c r="I1319" s="344" t="n">
        <v>-0.11418203890118</v>
      </c>
      <c r="J1319" s="344" t="n">
        <v>-0.114645646647055</v>
      </c>
      <c r="K1319" s="344" t="n">
        <v>-0.115512501354509</v>
      </c>
      <c r="L1319" s="344" t="n">
        <v>-0.11709106498044</v>
      </c>
      <c r="M1319" s="344" t="n">
        <v>-0.120145812955418</v>
      </c>
      <c r="N1319" s="344" t="n">
        <v>-0.12626483110133</v>
      </c>
      <c r="O1319" s="344" t="n">
        <v>-0.132718370283794</v>
      </c>
      <c r="P1319" s="344" t="n">
        <v>-0.13923976733472</v>
      </c>
      <c r="Q1319" s="344" t="n">
        <v>-0.146576119423377</v>
      </c>
      <c r="R1319" s="344" t="n">
        <v>-0.150765013167233</v>
      </c>
      <c r="S1319" s="344" t="n">
        <v>-0.153842510842142</v>
      </c>
      <c r="T1319" s="344" t="n">
        <v>-0.157117483884059</v>
      </c>
      <c r="U1319" s="344" t="n">
        <v>-0.161304260186266</v>
      </c>
      <c r="V1319" s="344" t="n">
        <v>-0.165427637202877</v>
      </c>
      <c r="W1319" s="344" t="n">
        <v>-0.172396676650686</v>
      </c>
      <c r="X1319" s="344" t="n">
        <v>-0.176642297763471</v>
      </c>
      <c r="Y1319" s="344" t="n">
        <v>-0.179236661019321</v>
      </c>
      <c r="Z1319" s="344" t="n">
        <v>-0.18126867521219</v>
      </c>
      <c r="AA1319" s="344" t="n">
        <v>-0.183113912079903</v>
      </c>
      <c r="AB1319" s="344" t="n">
        <v>-0.18510358440154</v>
      </c>
    </row>
    <row r="1320" customFormat="false" ht="15" hidden="false" customHeight="false" outlineLevel="0" collapsed="false">
      <c r="A1320" s="62" t="s">
        <v>365</v>
      </c>
      <c r="B1320" s="62" t="s">
        <v>514</v>
      </c>
      <c r="C1320" s="62" t="s">
        <v>515</v>
      </c>
      <c r="D1320" s="62" t="s">
        <v>383</v>
      </c>
      <c r="E1320" s="344" t="n">
        <v>-0.6431001935002</v>
      </c>
      <c r="F1320" s="344" t="n">
        <v>-0.650887585271512</v>
      </c>
      <c r="G1320" s="344" t="n">
        <v>-0.650654672345991</v>
      </c>
      <c r="H1320" s="344" t="n">
        <v>-0.651377464213461</v>
      </c>
      <c r="I1320" s="344" t="n">
        <v>-0.653199381546547</v>
      </c>
      <c r="J1320" s="344" t="n">
        <v>-0.655851535035833</v>
      </c>
      <c r="K1320" s="344" t="n">
        <v>-0.66081053703167</v>
      </c>
      <c r="L1320" s="344" t="n">
        <v>-0.669841000965514</v>
      </c>
      <c r="M1320" s="344" t="n">
        <v>-0.687316249325397</v>
      </c>
      <c r="N1320" s="344" t="n">
        <v>-0.722321219520765</v>
      </c>
      <c r="O1320" s="344" t="n">
        <v>-0.759239878911843</v>
      </c>
      <c r="P1320" s="344" t="n">
        <v>-0.79654673173632</v>
      </c>
      <c r="Q1320" s="344" t="n">
        <v>-0.838515684938015</v>
      </c>
      <c r="R1320" s="344" t="n">
        <v>-0.862479023035517</v>
      </c>
      <c r="S1320" s="344" t="n">
        <v>-0.880084415243491</v>
      </c>
      <c r="T1320" s="344" t="n">
        <v>-0.89881950165593</v>
      </c>
      <c r="U1320" s="344" t="n">
        <v>-0.922770726538524</v>
      </c>
      <c r="V1320" s="344" t="n">
        <v>-0.946359264132117</v>
      </c>
      <c r="W1320" s="344" t="n">
        <v>-0.986226937726751</v>
      </c>
      <c r="X1320" s="344" t="n">
        <v>-1.01051479518525</v>
      </c>
      <c r="Y1320" s="344" t="n">
        <v>-1.02535632797391</v>
      </c>
      <c r="Z1320" s="344" t="n">
        <v>-1.03698083938437</v>
      </c>
      <c r="AA1320" s="344" t="n">
        <v>-1.04753685670895</v>
      </c>
      <c r="AB1320" s="344" t="n">
        <v>-1.05891914364725</v>
      </c>
    </row>
    <row r="1321" customFormat="false" ht="15" hidden="false" customHeight="false" outlineLevel="0" collapsed="false">
      <c r="A1321" s="62" t="s">
        <v>365</v>
      </c>
      <c r="B1321" s="62" t="s">
        <v>540</v>
      </c>
      <c r="C1321" s="62" t="s">
        <v>541</v>
      </c>
      <c r="D1321" s="62" t="s">
        <v>414</v>
      </c>
      <c r="E1321" s="344" t="n">
        <v>-0.222371685571307</v>
      </c>
      <c r="F1321" s="344" t="n">
        <v>-0.225064415960588</v>
      </c>
      <c r="G1321" s="344" t="n">
        <v>-0.224983879147875</v>
      </c>
      <c r="H1321" s="344" t="n">
        <v>-0.225233806682513</v>
      </c>
      <c r="I1321" s="344" t="n">
        <v>-0.225863790676337</v>
      </c>
      <c r="J1321" s="344" t="n">
        <v>-0.226780854374602</v>
      </c>
      <c r="K1321" s="344" t="n">
        <v>-0.228495581945377</v>
      </c>
      <c r="L1321" s="344" t="n">
        <v>-0.231618142794769</v>
      </c>
      <c r="M1321" s="344" t="n">
        <v>-0.237660747777383</v>
      </c>
      <c r="N1321" s="344" t="n">
        <v>-0.249764793623413</v>
      </c>
      <c r="O1321" s="344" t="n">
        <v>-0.262530556409371</v>
      </c>
      <c r="P1321" s="344" t="n">
        <v>-0.275430549022943</v>
      </c>
      <c r="Q1321" s="344" t="n">
        <v>-0.289942606334463</v>
      </c>
      <c r="R1321" s="344" t="n">
        <v>-0.298228668037622</v>
      </c>
      <c r="S1321" s="344" t="n">
        <v>-0.304316274261348</v>
      </c>
      <c r="T1321" s="344" t="n">
        <v>-0.310794507026577</v>
      </c>
      <c r="U1321" s="344" t="n">
        <v>-0.319076380212856</v>
      </c>
      <c r="V1321" s="344" t="n">
        <v>-0.327232843105986</v>
      </c>
      <c r="W1321" s="344" t="n">
        <v>-0.3410183183191</v>
      </c>
      <c r="X1321" s="344" t="n">
        <v>-0.349416592579547</v>
      </c>
      <c r="Y1321" s="344" t="n">
        <v>-0.354548509341559</v>
      </c>
      <c r="Z1321" s="344" t="n">
        <v>-0.358568041946916</v>
      </c>
      <c r="AA1321" s="344" t="n">
        <v>-0.362218109835424</v>
      </c>
      <c r="AB1321" s="344" t="n">
        <v>-0.366153885874224</v>
      </c>
    </row>
    <row r="1322" customFormat="false" ht="15" hidden="false" customHeight="false" outlineLevel="0" collapsed="false">
      <c r="A1322" s="62" t="s">
        <v>365</v>
      </c>
      <c r="B1322" s="62" t="s">
        <v>546</v>
      </c>
      <c r="C1322" s="62" t="s">
        <v>547</v>
      </c>
      <c r="D1322" s="62" t="s">
        <v>401</v>
      </c>
      <c r="E1322" s="344" t="n">
        <v>-0.0402288674733973</v>
      </c>
      <c r="F1322" s="344" t="n">
        <v>-0.0407160045551426</v>
      </c>
      <c r="G1322" s="344" t="n">
        <v>-0.0407014347831097</v>
      </c>
      <c r="H1322" s="344" t="n">
        <v>-0.0407466487303937</v>
      </c>
      <c r="I1322" s="344" t="n">
        <v>-0.0408606180180429</v>
      </c>
      <c r="J1322" s="344" t="n">
        <v>-0.0410265223861615</v>
      </c>
      <c r="K1322" s="344" t="n">
        <v>-0.0413367307115626</v>
      </c>
      <c r="L1322" s="344" t="n">
        <v>-0.0419016276599536</v>
      </c>
      <c r="M1322" s="344" t="n">
        <v>-0.0429947846165829</v>
      </c>
      <c r="N1322" s="344" t="n">
        <v>-0.0451845060956502</v>
      </c>
      <c r="O1322" s="344" t="n">
        <v>-0.0474939376133981</v>
      </c>
      <c r="P1322" s="344" t="n">
        <v>-0.0498276524113318</v>
      </c>
      <c r="Q1322" s="344" t="n">
        <v>-0.0524530029763176</v>
      </c>
      <c r="R1322" s="344" t="n">
        <v>-0.053952019711638</v>
      </c>
      <c r="S1322" s="344" t="n">
        <v>-0.0550533177630303</v>
      </c>
      <c r="T1322" s="344" t="n">
        <v>-0.0562252833696437</v>
      </c>
      <c r="U1322" s="344" t="n">
        <v>-0.0577235423677995</v>
      </c>
      <c r="V1322" s="344" t="n">
        <v>-0.059199113612117</v>
      </c>
      <c r="W1322" s="344" t="n">
        <v>-0.0616930194975779</v>
      </c>
      <c r="X1322" s="344" t="n">
        <v>-0.0632123364077357</v>
      </c>
      <c r="Y1322" s="344" t="n">
        <v>-0.0641407423726096</v>
      </c>
      <c r="Z1322" s="344" t="n">
        <v>-0.0648679088914517</v>
      </c>
      <c r="AA1322" s="344" t="n">
        <v>-0.0655282362032603</v>
      </c>
      <c r="AB1322" s="344" t="n">
        <v>-0.0662402504701086</v>
      </c>
    </row>
    <row r="1323" customFormat="false" ht="15" hidden="false" customHeight="false" outlineLevel="0" collapsed="false">
      <c r="A1323" s="62" t="s">
        <v>365</v>
      </c>
      <c r="B1323" s="62" t="s">
        <v>548</v>
      </c>
      <c r="C1323" s="62" t="s">
        <v>549</v>
      </c>
      <c r="D1323" s="62" t="s">
        <v>417</v>
      </c>
      <c r="E1323" s="344" t="n">
        <v>0</v>
      </c>
      <c r="F1323" s="344" t="n">
        <v>0</v>
      </c>
      <c r="G1323" s="344" t="n">
        <v>0</v>
      </c>
      <c r="H1323" s="344" t="n">
        <v>0</v>
      </c>
      <c r="I1323" s="344" t="n">
        <v>0</v>
      </c>
      <c r="J1323" s="344" t="n">
        <v>0</v>
      </c>
      <c r="K1323" s="344" t="n">
        <v>0</v>
      </c>
      <c r="L1323" s="344" t="n">
        <v>0</v>
      </c>
      <c r="M1323" s="344" t="n">
        <v>0</v>
      </c>
      <c r="N1323" s="344" t="n">
        <v>0</v>
      </c>
      <c r="O1323" s="344" t="n">
        <v>0</v>
      </c>
      <c r="P1323" s="344" t="n">
        <v>0</v>
      </c>
      <c r="Q1323" s="344" t="n">
        <v>0</v>
      </c>
      <c r="R1323" s="344" t="n">
        <v>0</v>
      </c>
      <c r="S1323" s="344" t="n">
        <v>0</v>
      </c>
      <c r="T1323" s="344" t="n">
        <v>0</v>
      </c>
      <c r="U1323" s="344" t="n">
        <v>0</v>
      </c>
      <c r="V1323" s="344" t="n">
        <v>0</v>
      </c>
      <c r="W1323" s="344" t="n">
        <v>0</v>
      </c>
      <c r="X1323" s="344" t="n">
        <v>0</v>
      </c>
      <c r="Y1323" s="344" t="n">
        <v>0</v>
      </c>
      <c r="Z1323" s="344" t="n">
        <v>0</v>
      </c>
      <c r="AA1323" s="344" t="n">
        <v>0</v>
      </c>
      <c r="AB1323" s="344" t="n">
        <v>0</v>
      </c>
    </row>
    <row r="1324" customFormat="false" ht="15" hidden="false" customHeight="false" outlineLevel="0" collapsed="false">
      <c r="A1324" s="62" t="s">
        <v>365</v>
      </c>
      <c r="B1324" s="62" t="s">
        <v>555</v>
      </c>
      <c r="C1324" s="62" t="s">
        <v>556</v>
      </c>
      <c r="D1324" s="62" t="s">
        <v>383</v>
      </c>
      <c r="E1324" s="344" t="n">
        <v>-0.316910368641277</v>
      </c>
      <c r="F1324" s="344" t="n">
        <v>-0.320747881398921</v>
      </c>
      <c r="G1324" s="344" t="n">
        <v>-0.320633105316074</v>
      </c>
      <c r="H1324" s="344" t="n">
        <v>-0.320989286575986</v>
      </c>
      <c r="I1324" s="344" t="n">
        <v>-0.321887100788294</v>
      </c>
      <c r="J1324" s="344" t="n">
        <v>-0.323194043234398</v>
      </c>
      <c r="K1324" s="344" t="n">
        <v>-0.325637766881937</v>
      </c>
      <c r="L1324" s="344" t="n">
        <v>-0.330087847418689</v>
      </c>
      <c r="M1324" s="344" t="n">
        <v>-0.33869939419756</v>
      </c>
      <c r="N1324" s="344" t="n">
        <v>-0.355949331487289</v>
      </c>
      <c r="O1324" s="344" t="n">
        <v>-0.374142306820867</v>
      </c>
      <c r="P1324" s="344" t="n">
        <v>-0.392526578200264</v>
      </c>
      <c r="Q1324" s="344" t="n">
        <v>-0.413208264452368</v>
      </c>
      <c r="R1324" s="344" t="n">
        <v>-0.42501704695175</v>
      </c>
      <c r="S1324" s="344" t="n">
        <v>-0.433692726715329</v>
      </c>
      <c r="T1324" s="344" t="n">
        <v>-0.442925103258675</v>
      </c>
      <c r="U1324" s="344" t="n">
        <v>-0.454727916542933</v>
      </c>
      <c r="V1324" s="344" t="n">
        <v>-0.466352002836248</v>
      </c>
      <c r="W1324" s="344" t="n">
        <v>-0.485998209233699</v>
      </c>
      <c r="X1324" s="344" t="n">
        <v>-0.49796691012739</v>
      </c>
      <c r="Y1324" s="344" t="n">
        <v>-0.505280600396487</v>
      </c>
      <c r="Z1324" s="344" t="n">
        <v>-0.51100898958622</v>
      </c>
      <c r="AA1324" s="344" t="n">
        <v>-0.516210840519448</v>
      </c>
      <c r="AB1324" s="344" t="n">
        <v>-0.521819865032354</v>
      </c>
    </row>
    <row r="1325" customFormat="false" ht="15" hidden="false" customHeight="false" outlineLevel="0" collapsed="false">
      <c r="A1325" s="62" t="s">
        <v>365</v>
      </c>
      <c r="B1325" s="62" t="s">
        <v>568</v>
      </c>
      <c r="C1325" s="62" t="s">
        <v>569</v>
      </c>
      <c r="D1325" s="62" t="s">
        <v>414</v>
      </c>
      <c r="E1325" s="344" t="n">
        <v>0</v>
      </c>
      <c r="F1325" s="344" t="n">
        <v>0</v>
      </c>
      <c r="G1325" s="344" t="n">
        <v>0</v>
      </c>
      <c r="H1325" s="344" t="n">
        <v>0</v>
      </c>
      <c r="I1325" s="344" t="n">
        <v>0</v>
      </c>
      <c r="J1325" s="344" t="n">
        <v>0</v>
      </c>
      <c r="K1325" s="344" t="n">
        <v>0</v>
      </c>
      <c r="L1325" s="344" t="n">
        <v>0</v>
      </c>
      <c r="M1325" s="344" t="n">
        <v>0</v>
      </c>
      <c r="N1325" s="344" t="n">
        <v>0</v>
      </c>
      <c r="O1325" s="344" t="n">
        <v>0</v>
      </c>
      <c r="P1325" s="344" t="n">
        <v>0</v>
      </c>
      <c r="Q1325" s="344" t="n">
        <v>0</v>
      </c>
      <c r="R1325" s="344" t="n">
        <v>0</v>
      </c>
      <c r="S1325" s="344" t="n">
        <v>0</v>
      </c>
      <c r="T1325" s="344" t="n">
        <v>0</v>
      </c>
      <c r="U1325" s="344" t="n">
        <v>0</v>
      </c>
      <c r="V1325" s="344" t="n">
        <v>0</v>
      </c>
      <c r="W1325" s="344" t="n">
        <v>0</v>
      </c>
      <c r="X1325" s="344" t="n">
        <v>0</v>
      </c>
      <c r="Y1325" s="344" t="n">
        <v>0</v>
      </c>
      <c r="Z1325" s="344" t="n">
        <v>0</v>
      </c>
      <c r="AA1325" s="344" t="n">
        <v>0</v>
      </c>
      <c r="AB1325" s="344" t="n">
        <v>0</v>
      </c>
    </row>
    <row r="1326" customFormat="false" ht="15" hidden="false" customHeight="false" outlineLevel="0" collapsed="false">
      <c r="A1326" s="62" t="s">
        <v>365</v>
      </c>
      <c r="B1326" s="62" t="s">
        <v>572</v>
      </c>
      <c r="C1326" s="62" t="s">
        <v>573</v>
      </c>
      <c r="D1326" s="62" t="s">
        <v>524</v>
      </c>
      <c r="E1326" s="344" t="n">
        <v>-0.597117552135746</v>
      </c>
      <c r="F1326" s="344" t="n">
        <v>-0.604348133558369</v>
      </c>
      <c r="G1326" s="344" t="n">
        <v>-0.604131874261057</v>
      </c>
      <c r="H1326" s="344" t="n">
        <v>-0.60480298541134</v>
      </c>
      <c r="I1326" s="344" t="n">
        <v>-0.606494632885749</v>
      </c>
      <c r="J1326" s="344" t="n">
        <v>-0.608957153369208</v>
      </c>
      <c r="K1326" s="344" t="n">
        <v>-0.613561579184529</v>
      </c>
      <c r="L1326" s="344" t="n">
        <v>-0.621946351220561</v>
      </c>
      <c r="M1326" s="344" t="n">
        <v>-0.638172092759875</v>
      </c>
      <c r="N1326" s="344" t="n">
        <v>-0.6706741543778</v>
      </c>
      <c r="O1326" s="344" t="n">
        <v>-0.704953073505084</v>
      </c>
      <c r="P1326" s="344" t="n">
        <v>-0.739592429645214</v>
      </c>
      <c r="Q1326" s="344" t="n">
        <v>-0.778560538899077</v>
      </c>
      <c r="R1326" s="344" t="n">
        <v>-0.800810461897704</v>
      </c>
      <c r="S1326" s="344" t="n">
        <v>-0.817157041802148</v>
      </c>
      <c r="T1326" s="344" t="n">
        <v>-0.834552541058275</v>
      </c>
      <c r="U1326" s="344" t="n">
        <v>-0.856791216955272</v>
      </c>
      <c r="V1326" s="344" t="n">
        <v>-0.878693138255727</v>
      </c>
      <c r="W1326" s="344" t="n">
        <v>-0.915710212588433</v>
      </c>
      <c r="X1326" s="344" t="n">
        <v>-0.938261451320465</v>
      </c>
      <c r="Y1326" s="344" t="n">
        <v>-0.952041791955219</v>
      </c>
      <c r="Z1326" s="344" t="n">
        <v>-0.962835133130263</v>
      </c>
      <c r="AA1326" s="344" t="n">
        <v>-0.972636379170717</v>
      </c>
      <c r="AB1326" s="344" t="n">
        <v>-0.983204815291552</v>
      </c>
    </row>
    <row r="1327" customFormat="false" ht="15" hidden="false" customHeight="false" outlineLevel="0" collapsed="false">
      <c r="A1327" s="62" t="s">
        <v>365</v>
      </c>
      <c r="B1327" s="62" t="s">
        <v>583</v>
      </c>
      <c r="C1327" s="62" t="s">
        <v>584</v>
      </c>
      <c r="D1327" s="62" t="s">
        <v>383</v>
      </c>
      <c r="E1327" s="344" t="n">
        <v>-0.366917632766797</v>
      </c>
      <c r="F1327" s="344" t="n">
        <v>-0.371360690602942</v>
      </c>
      <c r="G1327" s="344" t="n">
        <v>-0.371227803285948</v>
      </c>
      <c r="H1327" s="344" t="n">
        <v>-0.371640188608912</v>
      </c>
      <c r="I1327" s="344" t="n">
        <v>-0.372679674526829</v>
      </c>
      <c r="J1327" s="344" t="n">
        <v>-0.374192847574914</v>
      </c>
      <c r="K1327" s="344" t="n">
        <v>-0.377022181622063</v>
      </c>
      <c r="L1327" s="344" t="n">
        <v>-0.382174468128709</v>
      </c>
      <c r="M1327" s="344" t="n">
        <v>-0.392144884597287</v>
      </c>
      <c r="N1327" s="344" t="n">
        <v>-0.412116797106364</v>
      </c>
      <c r="O1327" s="344" t="n">
        <v>-0.433180555515408</v>
      </c>
      <c r="P1327" s="344" t="n">
        <v>-0.45446579576675</v>
      </c>
      <c r="Q1327" s="344" t="n">
        <v>-0.478410974316074</v>
      </c>
      <c r="R1327" s="344" t="n">
        <v>-0.492083138275581</v>
      </c>
      <c r="S1327" s="344" t="n">
        <v>-0.502127807672619</v>
      </c>
      <c r="T1327" s="344" t="n">
        <v>-0.512817018507278</v>
      </c>
      <c r="U1327" s="344" t="n">
        <v>-0.526482271331967</v>
      </c>
      <c r="V1327" s="344" t="n">
        <v>-0.539940594718818</v>
      </c>
      <c r="W1327" s="344" t="n">
        <v>-0.562686898587342</v>
      </c>
      <c r="X1327" s="344" t="n">
        <v>-0.576544215462253</v>
      </c>
      <c r="Y1327" s="344" t="n">
        <v>-0.585011978545651</v>
      </c>
      <c r="Z1327" s="344" t="n">
        <v>-0.59164428600241</v>
      </c>
      <c r="AA1327" s="344" t="n">
        <v>-0.59766696944634</v>
      </c>
      <c r="AB1327" s="344" t="n">
        <v>-0.604161076929254</v>
      </c>
    </row>
    <row r="1328" customFormat="false" ht="15" hidden="false" customHeight="false" outlineLevel="0" collapsed="false">
      <c r="A1328" s="62" t="s">
        <v>365</v>
      </c>
      <c r="B1328" s="62" t="s">
        <v>592</v>
      </c>
      <c r="C1328" s="62" t="s">
        <v>1556</v>
      </c>
      <c r="D1328" s="62" t="s">
        <v>524</v>
      </c>
      <c r="E1328" s="344" t="n">
        <v>-0.266784521526644</v>
      </c>
      <c r="F1328" s="344" t="n">
        <v>-0.270015053267495</v>
      </c>
      <c r="G1328" s="344" t="n">
        <v>-0.269918431366242</v>
      </c>
      <c r="H1328" s="344" t="n">
        <v>-0.270218275285549</v>
      </c>
      <c r="I1328" s="344" t="n">
        <v>-0.270974081843969</v>
      </c>
      <c r="J1328" s="344" t="n">
        <v>-0.272074304650315</v>
      </c>
      <c r="K1328" s="344" t="n">
        <v>-0.274131503494415</v>
      </c>
      <c r="L1328" s="344" t="n">
        <v>-0.277877712909532</v>
      </c>
      <c r="M1328" s="344" t="n">
        <v>-0.28512716769025</v>
      </c>
      <c r="N1328" s="344" t="n">
        <v>-0.299648675099224</v>
      </c>
      <c r="O1328" s="344" t="n">
        <v>-0.314964059825587</v>
      </c>
      <c r="P1328" s="344" t="n">
        <v>-0.330440483221251</v>
      </c>
      <c r="Q1328" s="344" t="n">
        <v>-0.347850938407011</v>
      </c>
      <c r="R1328" s="344" t="n">
        <v>-0.357791920781356</v>
      </c>
      <c r="S1328" s="344" t="n">
        <v>-0.36509536460545</v>
      </c>
      <c r="T1328" s="344" t="n">
        <v>-0.372867452244079</v>
      </c>
      <c r="U1328" s="344" t="n">
        <v>-0.382803409556582</v>
      </c>
      <c r="V1328" s="344" t="n">
        <v>-0.392588909201931</v>
      </c>
      <c r="W1328" s="344" t="n">
        <v>-0.409127666819831</v>
      </c>
      <c r="X1328" s="344" t="n">
        <v>-0.419203273228384</v>
      </c>
      <c r="Y1328" s="344" t="n">
        <v>-0.425360154012691</v>
      </c>
      <c r="Z1328" s="344" t="n">
        <v>-0.430182481460207</v>
      </c>
      <c r="AA1328" s="344" t="n">
        <v>-0.434561553430064</v>
      </c>
      <c r="AB1328" s="344" t="n">
        <v>-0.439283396162199</v>
      </c>
    </row>
    <row r="1329" customFormat="false" ht="15" hidden="false" customHeight="false" outlineLevel="0" collapsed="false">
      <c r="A1329" s="62" t="s">
        <v>365</v>
      </c>
      <c r="B1329" s="62" t="s">
        <v>603</v>
      </c>
      <c r="C1329" s="62" t="s">
        <v>604</v>
      </c>
      <c r="D1329" s="62" t="s">
        <v>417</v>
      </c>
      <c r="E1329" s="344" t="n">
        <v>0</v>
      </c>
      <c r="F1329" s="344" t="n">
        <v>0</v>
      </c>
      <c r="G1329" s="344" t="n">
        <v>0</v>
      </c>
      <c r="H1329" s="344" t="n">
        <v>0</v>
      </c>
      <c r="I1329" s="344" t="n">
        <v>0</v>
      </c>
      <c r="J1329" s="344" t="n">
        <v>0</v>
      </c>
      <c r="K1329" s="344" t="n">
        <v>0</v>
      </c>
      <c r="L1329" s="344" t="n">
        <v>0</v>
      </c>
      <c r="M1329" s="344" t="n">
        <v>0</v>
      </c>
      <c r="N1329" s="344" t="n">
        <v>0</v>
      </c>
      <c r="O1329" s="344" t="n">
        <v>0</v>
      </c>
      <c r="P1329" s="344" t="n">
        <v>0</v>
      </c>
      <c r="Q1329" s="344" t="n">
        <v>0</v>
      </c>
      <c r="R1329" s="344" t="n">
        <v>0</v>
      </c>
      <c r="S1329" s="344" t="n">
        <v>0</v>
      </c>
      <c r="T1329" s="344" t="n">
        <v>0</v>
      </c>
      <c r="U1329" s="344" t="n">
        <v>0</v>
      </c>
      <c r="V1329" s="344" t="n">
        <v>0</v>
      </c>
      <c r="W1329" s="344" t="n">
        <v>0</v>
      </c>
      <c r="X1329" s="344" t="n">
        <v>0</v>
      </c>
      <c r="Y1329" s="344" t="n">
        <v>0</v>
      </c>
      <c r="Z1329" s="344" t="n">
        <v>0</v>
      </c>
      <c r="AA1329" s="344" t="n">
        <v>0</v>
      </c>
      <c r="AB1329" s="344" t="n">
        <v>0</v>
      </c>
    </row>
    <row r="1330" customFormat="false" ht="15" hidden="false" customHeight="false" outlineLevel="0" collapsed="false">
      <c r="A1330" s="62" t="s">
        <v>365</v>
      </c>
      <c r="B1330" s="62" t="s">
        <v>613</v>
      </c>
      <c r="C1330" s="62" t="s">
        <v>614</v>
      </c>
      <c r="D1330" s="62" t="s">
        <v>401</v>
      </c>
      <c r="E1330" s="344" t="n">
        <v>-0.112335840588954</v>
      </c>
      <c r="F1330" s="344" t="n">
        <v>-0.113696131270667</v>
      </c>
      <c r="G1330" s="344" t="n">
        <v>-0.11365544636723</v>
      </c>
      <c r="H1330" s="344" t="n">
        <v>-0.113781702637752</v>
      </c>
      <c r="I1330" s="344" t="n">
        <v>-0.114099952604343</v>
      </c>
      <c r="J1330" s="344" t="n">
        <v>-0.114563227059243</v>
      </c>
      <c r="K1330" s="344" t="n">
        <v>-0.115429458578553</v>
      </c>
      <c r="L1330" s="344" t="n">
        <v>-0.117006887363632</v>
      </c>
      <c r="M1330" s="344" t="n">
        <v>-0.12005943925811</v>
      </c>
      <c r="N1330" s="344" t="n">
        <v>-0.126174058397447</v>
      </c>
      <c r="O1330" s="344" t="n">
        <v>-0.132622958083733</v>
      </c>
      <c r="P1330" s="344" t="n">
        <v>-0.139139666854969</v>
      </c>
      <c r="Q1330" s="344" t="n">
        <v>-0.146470744786839</v>
      </c>
      <c r="R1330" s="344" t="n">
        <v>-0.150656627104568</v>
      </c>
      <c r="S1330" s="344" t="n">
        <v>-0.153731912344052</v>
      </c>
      <c r="T1330" s="344" t="n">
        <v>-0.15700453098407</v>
      </c>
      <c r="U1330" s="344" t="n">
        <v>-0.161188297382394</v>
      </c>
      <c r="V1330" s="344" t="n">
        <v>-0.165308710073328</v>
      </c>
      <c r="W1330" s="344" t="n">
        <v>-0.172272739428076</v>
      </c>
      <c r="X1330" s="344" t="n">
        <v>-0.176515308333016</v>
      </c>
      <c r="Y1330" s="344" t="n">
        <v>-0.179107806482283</v>
      </c>
      <c r="Z1330" s="344" t="n">
        <v>-0.181138359845394</v>
      </c>
      <c r="AA1330" s="344" t="n">
        <v>-0.182982270158925</v>
      </c>
      <c r="AB1330" s="344" t="n">
        <v>-0.184970512090683</v>
      </c>
    </row>
    <row r="1331" customFormat="false" ht="15" hidden="false" customHeight="false" outlineLevel="0" collapsed="false">
      <c r="A1331" s="62" t="s">
        <v>365</v>
      </c>
      <c r="B1331" s="62" t="s">
        <v>623</v>
      </c>
      <c r="C1331" s="62" t="s">
        <v>624</v>
      </c>
      <c r="D1331" s="62" t="s">
        <v>383</v>
      </c>
      <c r="E1331" s="344" t="n">
        <v>-0.81497779556746</v>
      </c>
      <c r="F1331" s="344" t="n">
        <v>-0.824846477684412</v>
      </c>
      <c r="G1331" s="344" t="n">
        <v>-0.824551315492706</v>
      </c>
      <c r="H1331" s="344" t="n">
        <v>-0.825467283686711</v>
      </c>
      <c r="I1331" s="344" t="n">
        <v>-0.827776134137749</v>
      </c>
      <c r="J1331" s="344" t="n">
        <v>-0.831137113073924</v>
      </c>
      <c r="K1331" s="344" t="n">
        <v>-0.837421478334002</v>
      </c>
      <c r="L1331" s="344" t="n">
        <v>-0.848865461191012</v>
      </c>
      <c r="M1331" s="344" t="n">
        <v>-0.871011216283724</v>
      </c>
      <c r="N1331" s="344" t="n">
        <v>-0.915371758749828</v>
      </c>
      <c r="O1331" s="344" t="n">
        <v>-0.962157450854953</v>
      </c>
      <c r="P1331" s="344" t="n">
        <v>-1.00943508656669</v>
      </c>
      <c r="Q1331" s="344" t="n">
        <v>-1.06262083477248</v>
      </c>
      <c r="R1331" s="344" t="n">
        <v>-1.09298871314434</v>
      </c>
      <c r="S1331" s="344" t="n">
        <v>-1.11529939486512</v>
      </c>
      <c r="T1331" s="344" t="n">
        <v>-1.13904169750863</v>
      </c>
      <c r="U1331" s="344" t="n">
        <v>-1.16939422523796</v>
      </c>
      <c r="V1331" s="344" t="n">
        <v>-1.19928713238211</v>
      </c>
      <c r="W1331" s="344" t="n">
        <v>-1.24981000435284</v>
      </c>
      <c r="X1331" s="344" t="n">
        <v>-1.2805891344645</v>
      </c>
      <c r="Y1331" s="344" t="n">
        <v>-1.2993972763329</v>
      </c>
      <c r="Z1331" s="344" t="n">
        <v>-1.31412860246154</v>
      </c>
      <c r="AA1331" s="344" t="n">
        <v>-1.3275058643814</v>
      </c>
      <c r="AB1331" s="344" t="n">
        <v>-1.34193022812945</v>
      </c>
    </row>
    <row r="1332" customFormat="false" ht="15" hidden="false" customHeight="false" outlineLevel="0" collapsed="false">
      <c r="A1332" s="62" t="s">
        <v>365</v>
      </c>
      <c r="B1332" s="62" t="s">
        <v>627</v>
      </c>
      <c r="C1332" s="62" t="s">
        <v>628</v>
      </c>
      <c r="D1332" s="62" t="s">
        <v>401</v>
      </c>
      <c r="E1332" s="344" t="n">
        <v>-0.025794140854658</v>
      </c>
      <c r="F1332" s="344" t="n">
        <v>-0.0261064857773773</v>
      </c>
      <c r="G1332" s="344" t="n">
        <v>-0.0260971438601015</v>
      </c>
      <c r="H1332" s="344" t="n">
        <v>-0.0261261343586685</v>
      </c>
      <c r="I1332" s="344" t="n">
        <v>-0.0261992097406854</v>
      </c>
      <c r="J1332" s="344" t="n">
        <v>-0.0263055851101259</v>
      </c>
      <c r="K1332" s="344" t="n">
        <v>-0.0265044859925575</v>
      </c>
      <c r="L1332" s="344" t="n">
        <v>-0.0268666893646708</v>
      </c>
      <c r="M1332" s="344" t="n">
        <v>-0.0275676050574676</v>
      </c>
      <c r="N1332" s="344" t="n">
        <v>-0.0289716213226752</v>
      </c>
      <c r="O1332" s="344" t="n">
        <v>-0.0304523938525599</v>
      </c>
      <c r="P1332" s="344" t="n">
        <v>-0.0319487364541085</v>
      </c>
      <c r="Q1332" s="344" t="n">
        <v>-0.0336320714948198</v>
      </c>
      <c r="R1332" s="344" t="n">
        <v>-0.0345932183339625</v>
      </c>
      <c r="S1332" s="344" t="n">
        <v>-0.0352993539734844</v>
      </c>
      <c r="T1332" s="344" t="n">
        <v>-0.0360508005796757</v>
      </c>
      <c r="U1332" s="344" t="n">
        <v>-0.0370114615692187</v>
      </c>
      <c r="V1332" s="344" t="n">
        <v>-0.0379575755144392</v>
      </c>
      <c r="W1332" s="344" t="n">
        <v>-0.0395566302163986</v>
      </c>
      <c r="X1332" s="344" t="n">
        <v>-0.0405307932203507</v>
      </c>
      <c r="Y1332" s="344" t="n">
        <v>-0.0411260730711717</v>
      </c>
      <c r="Z1332" s="344" t="n">
        <v>-0.0415923212354833</v>
      </c>
      <c r="AA1332" s="344" t="n">
        <v>-0.0420157131120314</v>
      </c>
      <c r="AB1332" s="344" t="n">
        <v>-0.0424722458817336</v>
      </c>
    </row>
    <row r="1333" customFormat="false" ht="15" hidden="false" customHeight="false" outlineLevel="0" collapsed="false">
      <c r="A1333" s="62" t="s">
        <v>365</v>
      </c>
      <c r="B1333" s="62" t="s">
        <v>633</v>
      </c>
      <c r="C1333" s="62" t="s">
        <v>634</v>
      </c>
      <c r="D1333" s="62" t="s">
        <v>417</v>
      </c>
      <c r="E1333" s="344" t="n">
        <v>-0.12954989385906</v>
      </c>
      <c r="F1333" s="344" t="n">
        <v>-0.131118631961783</v>
      </c>
      <c r="G1333" s="344" t="n">
        <v>-0.131071712609115</v>
      </c>
      <c r="H1333" s="344" t="n">
        <v>-0.131217316063537</v>
      </c>
      <c r="I1333" s="344" t="n">
        <v>-0.131584333830764</v>
      </c>
      <c r="J1333" s="344" t="n">
        <v>-0.132118599263285</v>
      </c>
      <c r="K1333" s="344" t="n">
        <v>-0.133117569857137</v>
      </c>
      <c r="L1333" s="344" t="n">
        <v>-0.134936719743814</v>
      </c>
      <c r="M1333" s="344" t="n">
        <v>-0.138457036784712</v>
      </c>
      <c r="N1333" s="344" t="n">
        <v>-0.145508644324538</v>
      </c>
      <c r="O1333" s="344" t="n">
        <v>-0.152945756696564</v>
      </c>
      <c r="P1333" s="344" t="n">
        <v>-0.160461069042097</v>
      </c>
      <c r="Q1333" s="344" t="n">
        <v>-0.168915542369283</v>
      </c>
      <c r="R1333" s="344" t="n">
        <v>-0.173742858452246</v>
      </c>
      <c r="S1333" s="344" t="n">
        <v>-0.177289392437062</v>
      </c>
      <c r="T1333" s="344" t="n">
        <v>-0.18106349868163</v>
      </c>
      <c r="U1333" s="344" t="n">
        <v>-0.185888374607178</v>
      </c>
      <c r="V1333" s="344" t="n">
        <v>-0.190640188667298</v>
      </c>
      <c r="W1333" s="344" t="n">
        <v>-0.198671367844032</v>
      </c>
      <c r="X1333" s="344" t="n">
        <v>-0.203564057020017</v>
      </c>
      <c r="Y1333" s="344" t="n">
        <v>-0.206553822871295</v>
      </c>
      <c r="Z1333" s="344" t="n">
        <v>-0.208895532972782</v>
      </c>
      <c r="AA1333" s="344" t="n">
        <v>-0.211021999327164</v>
      </c>
      <c r="AB1333" s="344" t="n">
        <v>-0.21331491430314</v>
      </c>
    </row>
    <row r="1334" customFormat="false" ht="15" hidden="false" customHeight="false" outlineLevel="0" collapsed="false">
      <c r="A1334" s="62" t="s">
        <v>365</v>
      </c>
      <c r="B1334" s="62" t="s">
        <v>635</v>
      </c>
      <c r="C1334" s="62" t="s">
        <v>636</v>
      </c>
      <c r="D1334" s="62" t="s">
        <v>524</v>
      </c>
      <c r="E1334" s="344" t="n">
        <v>-0.551333742533844</v>
      </c>
      <c r="F1334" s="344" t="n">
        <v>-0.558009921289889</v>
      </c>
      <c r="G1334" s="344" t="n">
        <v>-0.557810243609476</v>
      </c>
      <c r="H1334" s="344" t="n">
        <v>-0.558429897513164</v>
      </c>
      <c r="I1334" s="344" t="n">
        <v>-0.559991838423757</v>
      </c>
      <c r="J1334" s="344" t="n">
        <v>-0.562265545886141</v>
      </c>
      <c r="K1334" s="344" t="n">
        <v>-0.566516928730106</v>
      </c>
      <c r="L1334" s="344" t="n">
        <v>-0.574258800879709</v>
      </c>
      <c r="M1334" s="344" t="n">
        <v>-0.589240438542612</v>
      </c>
      <c r="N1334" s="344" t="n">
        <v>-0.61925041431335</v>
      </c>
      <c r="O1334" s="344" t="n">
        <v>-0.650901007575702</v>
      </c>
      <c r="P1334" s="344" t="n">
        <v>-0.682884401450815</v>
      </c>
      <c r="Q1334" s="344" t="n">
        <v>-0.718864642590195</v>
      </c>
      <c r="R1334" s="344" t="n">
        <v>-0.739408559401962</v>
      </c>
      <c r="S1334" s="344" t="n">
        <v>-0.754501770184513</v>
      </c>
      <c r="T1334" s="344" t="n">
        <v>-0.770563474741381</v>
      </c>
      <c r="U1334" s="344" t="n">
        <v>-0.791097006819671</v>
      </c>
      <c r="V1334" s="344" t="n">
        <v>-0.811319604859322</v>
      </c>
      <c r="W1334" s="344" t="n">
        <v>-0.845498406096209</v>
      </c>
      <c r="X1334" s="344" t="n">
        <v>-0.866320535347702</v>
      </c>
      <c r="Y1334" s="344" t="n">
        <v>-0.87904427248853</v>
      </c>
      <c r="Z1334" s="344" t="n">
        <v>-0.889010037459259</v>
      </c>
      <c r="AA1334" s="344" t="n">
        <v>-0.898059775892923</v>
      </c>
      <c r="AB1334" s="344" t="n">
        <v>-0.907817880337164</v>
      </c>
    </row>
    <row r="1335" customFormat="false" ht="15" hidden="false" customHeight="false" outlineLevel="0" collapsed="false">
      <c r="A1335" s="62" t="s">
        <v>365</v>
      </c>
      <c r="B1335" s="62" t="s">
        <v>657</v>
      </c>
      <c r="C1335" s="62" t="s">
        <v>1557</v>
      </c>
      <c r="D1335" s="62" t="s">
        <v>417</v>
      </c>
      <c r="E1335" s="344" t="n">
        <v>-0.792476464989109</v>
      </c>
      <c r="F1335" s="344" t="n">
        <v>-0.802072675291621</v>
      </c>
      <c r="G1335" s="344" t="n">
        <v>-0.801785662453291</v>
      </c>
      <c r="H1335" s="344" t="n">
        <v>-0.802676340997388</v>
      </c>
      <c r="I1335" s="344" t="n">
        <v>-0.804921444672088</v>
      </c>
      <c r="J1335" s="344" t="n">
        <v>-0.808189627830856</v>
      </c>
      <c r="K1335" s="344" t="n">
        <v>-0.814300483357342</v>
      </c>
      <c r="L1335" s="344" t="n">
        <v>-0.825428500745354</v>
      </c>
      <c r="M1335" s="344" t="n">
        <v>-0.846962817147394</v>
      </c>
      <c r="N1335" s="344" t="n">
        <v>-0.890098576268365</v>
      </c>
      <c r="O1335" s="344" t="n">
        <v>-0.935592527260885</v>
      </c>
      <c r="P1335" s="344" t="n">
        <v>-0.981564839421604</v>
      </c>
      <c r="Q1335" s="344" t="n">
        <v>-1.03328214258638</v>
      </c>
      <c r="R1335" s="344" t="n">
        <v>-1.06281157152573</v>
      </c>
      <c r="S1335" s="344" t="n">
        <v>-1.08450626097339</v>
      </c>
      <c r="T1335" s="344" t="n">
        <v>-1.1075930446526</v>
      </c>
      <c r="U1335" s="344" t="n">
        <v>-1.13710754677677</v>
      </c>
      <c r="V1335" s="344" t="n">
        <v>-1.16617511832374</v>
      </c>
      <c r="W1335" s="344" t="n">
        <v>-1.21530306659204</v>
      </c>
      <c r="X1335" s="344" t="n">
        <v>-1.24523239271479</v>
      </c>
      <c r="Y1335" s="344" t="n">
        <v>-1.26352124654854</v>
      </c>
      <c r="Z1335" s="344" t="n">
        <v>-1.27784584449282</v>
      </c>
      <c r="AA1335" s="344" t="n">
        <v>-1.29085376359827</v>
      </c>
      <c r="AB1335" s="344" t="n">
        <v>-1.30487987431558</v>
      </c>
    </row>
    <row r="1336" customFormat="false" ht="15" hidden="false" customHeight="false" outlineLevel="0" collapsed="false">
      <c r="A1336" s="62" t="s">
        <v>365</v>
      </c>
      <c r="B1336" s="62" t="s">
        <v>670</v>
      </c>
      <c r="C1336" s="62" t="s">
        <v>671</v>
      </c>
      <c r="D1336" s="62" t="s">
        <v>417</v>
      </c>
      <c r="E1336" s="344" t="n">
        <v>-0.00556964869107105</v>
      </c>
      <c r="F1336" s="344" t="n">
        <v>-0.00563709235976267</v>
      </c>
      <c r="G1336" s="344" t="n">
        <v>-0.0056350751885911</v>
      </c>
      <c r="H1336" s="344" t="n">
        <v>-0.00564133501687176</v>
      </c>
      <c r="I1336" s="344" t="n">
        <v>-0.00565711395706184</v>
      </c>
      <c r="J1336" s="344" t="n">
        <v>-0.00568008326007157</v>
      </c>
      <c r="K1336" s="344" t="n">
        <v>-0.00572303130962012</v>
      </c>
      <c r="L1336" s="344" t="n">
        <v>-0.0058012407583767</v>
      </c>
      <c r="M1336" s="344" t="n">
        <v>-0.00595258730614248</v>
      </c>
      <c r="N1336" s="344" t="n">
        <v>-0.00625575217594057</v>
      </c>
      <c r="O1336" s="344" t="n">
        <v>-0.00657549078748486</v>
      </c>
      <c r="P1336" s="344" t="n">
        <v>-0.00689859139622657</v>
      </c>
      <c r="Q1336" s="344" t="n">
        <v>-0.00726206870136187</v>
      </c>
      <c r="R1336" s="344" t="n">
        <v>-0.00746960615200704</v>
      </c>
      <c r="S1336" s="344" t="n">
        <v>-0.00762207982665056</v>
      </c>
      <c r="T1336" s="344" t="n">
        <v>-0.00778433735754355</v>
      </c>
      <c r="U1336" s="344" t="n">
        <v>-0.00799176990019422</v>
      </c>
      <c r="V1336" s="344" t="n">
        <v>-0.00819606134476272</v>
      </c>
      <c r="W1336" s="344" t="n">
        <v>-0.00854134025821454</v>
      </c>
      <c r="X1336" s="344" t="n">
        <v>-0.00875168824888513</v>
      </c>
      <c r="Y1336" s="344" t="n">
        <v>-0.00888022517750889</v>
      </c>
      <c r="Z1336" s="344" t="n">
        <v>-0.0089809006949725</v>
      </c>
      <c r="AA1336" s="344" t="n">
        <v>-0.00907232238737598</v>
      </c>
      <c r="AB1336" s="344" t="n">
        <v>-0.0091709000898678</v>
      </c>
    </row>
    <row r="1337" customFormat="false" ht="15" hidden="false" customHeight="false" outlineLevel="0" collapsed="false">
      <c r="A1337" s="62" t="s">
        <v>365</v>
      </c>
      <c r="B1337" s="62" t="s">
        <v>681</v>
      </c>
      <c r="C1337" s="62" t="s">
        <v>682</v>
      </c>
      <c r="D1337" s="62" t="s">
        <v>524</v>
      </c>
      <c r="E1337" s="344" t="n">
        <v>0</v>
      </c>
      <c r="F1337" s="344" t="n">
        <v>0</v>
      </c>
      <c r="G1337" s="344" t="n">
        <v>0</v>
      </c>
      <c r="H1337" s="344" t="n">
        <v>0</v>
      </c>
      <c r="I1337" s="344" t="n">
        <v>0</v>
      </c>
      <c r="J1337" s="344" t="n">
        <v>0</v>
      </c>
      <c r="K1337" s="344" t="n">
        <v>0</v>
      </c>
      <c r="L1337" s="344" t="n">
        <v>0</v>
      </c>
      <c r="M1337" s="344" t="n">
        <v>0</v>
      </c>
      <c r="N1337" s="344" t="n">
        <v>0</v>
      </c>
      <c r="O1337" s="344" t="n">
        <v>0</v>
      </c>
      <c r="P1337" s="344" t="n">
        <v>0</v>
      </c>
      <c r="Q1337" s="344" t="n">
        <v>0</v>
      </c>
      <c r="R1337" s="344" t="n">
        <v>0</v>
      </c>
      <c r="S1337" s="344" t="n">
        <v>0</v>
      </c>
      <c r="T1337" s="344" t="n">
        <v>0</v>
      </c>
      <c r="U1337" s="344" t="n">
        <v>0</v>
      </c>
      <c r="V1337" s="344" t="n">
        <v>0</v>
      </c>
      <c r="W1337" s="344" t="n">
        <v>0</v>
      </c>
      <c r="X1337" s="344" t="n">
        <v>0</v>
      </c>
      <c r="Y1337" s="344" t="n">
        <v>0</v>
      </c>
      <c r="Z1337" s="344" t="n">
        <v>0</v>
      </c>
      <c r="AA1337" s="344" t="n">
        <v>0</v>
      </c>
      <c r="AB1337" s="344" t="n">
        <v>0</v>
      </c>
    </row>
    <row r="1338" customFormat="false" ht="15" hidden="false" customHeight="false" outlineLevel="0" collapsed="false">
      <c r="A1338" s="62" t="s">
        <v>365</v>
      </c>
      <c r="B1338" s="62" t="s">
        <v>683</v>
      </c>
      <c r="C1338" s="62" t="s">
        <v>684</v>
      </c>
      <c r="D1338" s="62" t="s">
        <v>524</v>
      </c>
      <c r="E1338" s="344" t="n">
        <v>-0.198623231540772</v>
      </c>
      <c r="F1338" s="344" t="n">
        <v>-0.201028388520237</v>
      </c>
      <c r="G1338" s="344" t="n">
        <v>-0.200956452734177</v>
      </c>
      <c r="H1338" s="344" t="n">
        <v>-0.201179688954442</v>
      </c>
      <c r="I1338" s="344" t="n">
        <v>-0.201742393043097</v>
      </c>
      <c r="J1338" s="344" t="n">
        <v>-0.202561517810759</v>
      </c>
      <c r="K1338" s="344" t="n">
        <v>-0.204093118969623</v>
      </c>
      <c r="L1338" s="344" t="n">
        <v>-0.206882202143568</v>
      </c>
      <c r="M1338" s="344" t="n">
        <v>-0.212279479793768</v>
      </c>
      <c r="N1338" s="344" t="n">
        <v>-0.223090859374219</v>
      </c>
      <c r="O1338" s="344" t="n">
        <v>-0.23449328703094</v>
      </c>
      <c r="P1338" s="344" t="n">
        <v>-0.246015609277934</v>
      </c>
      <c r="Q1338" s="344" t="n">
        <v>-0.258977833817059</v>
      </c>
      <c r="R1338" s="344" t="n">
        <v>-0.266378975504677</v>
      </c>
      <c r="S1338" s="344" t="n">
        <v>-0.27181644843383</v>
      </c>
      <c r="T1338" s="344" t="n">
        <v>-0.277602830468923</v>
      </c>
      <c r="U1338" s="344" t="n">
        <v>-0.285000230957404</v>
      </c>
      <c r="V1338" s="344" t="n">
        <v>-0.292285614497191</v>
      </c>
      <c r="W1338" s="344" t="n">
        <v>-0.304598853154888</v>
      </c>
      <c r="X1338" s="344" t="n">
        <v>-0.312100223523558</v>
      </c>
      <c r="Y1338" s="344" t="n">
        <v>-0.316684071006884</v>
      </c>
      <c r="Z1338" s="344" t="n">
        <v>-0.320274332749554</v>
      </c>
      <c r="AA1338" s="344" t="n">
        <v>-0.323534587208191</v>
      </c>
      <c r="AB1338" s="344" t="n">
        <v>-0.327050037268475</v>
      </c>
    </row>
    <row r="1339" customFormat="false" ht="15" hidden="false" customHeight="false" outlineLevel="0" collapsed="false">
      <c r="A1339" s="62" t="s">
        <v>365</v>
      </c>
      <c r="B1339" s="62" t="s">
        <v>693</v>
      </c>
      <c r="C1339" s="62" t="s">
        <v>694</v>
      </c>
      <c r="D1339" s="62" t="s">
        <v>417</v>
      </c>
      <c r="E1339" s="344" t="n">
        <v>-0.0262723090010498</v>
      </c>
      <c r="F1339" s="344" t="n">
        <v>-0.0265904441299083</v>
      </c>
      <c r="G1339" s="344" t="n">
        <v>-0.0265809290334872</v>
      </c>
      <c r="H1339" s="344" t="n">
        <v>-0.0266104569538292</v>
      </c>
      <c r="I1339" s="344" t="n">
        <v>-0.0266848869969749</v>
      </c>
      <c r="J1339" s="344" t="n">
        <v>-0.0267932343380159</v>
      </c>
      <c r="K1339" s="344" t="n">
        <v>-0.0269958224169626</v>
      </c>
      <c r="L1339" s="344" t="n">
        <v>-0.0273647402641203</v>
      </c>
      <c r="M1339" s="344" t="n">
        <v>-0.0280786494332066</v>
      </c>
      <c r="N1339" s="344" t="n">
        <v>-0.0295086931539833</v>
      </c>
      <c r="O1339" s="344" t="n">
        <v>-0.0310169160362496</v>
      </c>
      <c r="P1339" s="344" t="n">
        <v>-0.0325409976259732</v>
      </c>
      <c r="Q1339" s="344" t="n">
        <v>-0.0342555380943321</v>
      </c>
      <c r="R1339" s="344" t="n">
        <v>-0.0352345025380646</v>
      </c>
      <c r="S1339" s="344" t="n">
        <v>-0.0359537284205125</v>
      </c>
      <c r="T1339" s="344" t="n">
        <v>-0.0367191052379412</v>
      </c>
      <c r="U1339" s="344" t="n">
        <v>-0.0376975748254627</v>
      </c>
      <c r="V1339" s="344" t="n">
        <v>-0.038661227697605</v>
      </c>
      <c r="W1339" s="344" t="n">
        <v>-0.0402899254501752</v>
      </c>
      <c r="X1339" s="344" t="n">
        <v>-0.0412821473505452</v>
      </c>
      <c r="Y1339" s="344" t="n">
        <v>-0.041888462415311</v>
      </c>
      <c r="Z1339" s="344" t="n">
        <v>-0.0423633538223551</v>
      </c>
      <c r="AA1339" s="344" t="n">
        <v>-0.0427945944778158</v>
      </c>
      <c r="AB1339" s="344" t="n">
        <v>-0.0432595903876352</v>
      </c>
    </row>
    <row r="1340" customFormat="false" ht="15" hidden="false" customHeight="false" outlineLevel="0" collapsed="false">
      <c r="A1340" s="62" t="s">
        <v>365</v>
      </c>
      <c r="B1340" s="62" t="s">
        <v>695</v>
      </c>
      <c r="C1340" s="62" t="s">
        <v>696</v>
      </c>
      <c r="D1340" s="62" t="s">
        <v>417</v>
      </c>
      <c r="E1340" s="344" t="n">
        <v>-0.406399148475993</v>
      </c>
      <c r="F1340" s="344" t="n">
        <v>-0.411320293605005</v>
      </c>
      <c r="G1340" s="344" t="n">
        <v>-0.41117310718591</v>
      </c>
      <c r="H1340" s="344" t="n">
        <v>-0.411629866494076</v>
      </c>
      <c r="I1340" s="344" t="n">
        <v>-0.412781204435261</v>
      </c>
      <c r="J1340" s="344" t="n">
        <v>-0.414457199763154</v>
      </c>
      <c r="K1340" s="344" t="n">
        <v>-0.417590979240704</v>
      </c>
      <c r="L1340" s="344" t="n">
        <v>-0.42329766832298</v>
      </c>
      <c r="M1340" s="344" t="n">
        <v>-0.434340933625404</v>
      </c>
      <c r="N1340" s="344" t="n">
        <v>-0.45646188806393</v>
      </c>
      <c r="O1340" s="344" t="n">
        <v>-0.479792174527923</v>
      </c>
      <c r="P1340" s="344" t="n">
        <v>-0.503367774991775</v>
      </c>
      <c r="Q1340" s="344" t="n">
        <v>-0.529889531657352</v>
      </c>
      <c r="R1340" s="344" t="n">
        <v>-0.545032864369573</v>
      </c>
      <c r="S1340" s="344" t="n">
        <v>-0.556158372454036</v>
      </c>
      <c r="T1340" s="344" t="n">
        <v>-0.567997776704872</v>
      </c>
      <c r="U1340" s="344" t="n">
        <v>-0.583133454621971</v>
      </c>
      <c r="V1340" s="344" t="n">
        <v>-0.598039936829129</v>
      </c>
      <c r="W1340" s="344" t="n">
        <v>-0.623233816047847</v>
      </c>
      <c r="X1340" s="344" t="n">
        <v>-0.638582224723821</v>
      </c>
      <c r="Y1340" s="344" t="n">
        <v>-0.647961146310771</v>
      </c>
      <c r="Z1340" s="344" t="n">
        <v>-0.655307111350753</v>
      </c>
      <c r="AA1340" s="344" t="n">
        <v>-0.661977854876206</v>
      </c>
      <c r="AB1340" s="344" t="n">
        <v>-0.669170749181303</v>
      </c>
    </row>
    <row r="1341" customFormat="false" ht="15" hidden="false" customHeight="false" outlineLevel="0" collapsed="false">
      <c r="A1341" s="62" t="s">
        <v>365</v>
      </c>
      <c r="B1341" s="62" t="s">
        <v>700</v>
      </c>
      <c r="C1341" s="62" t="s">
        <v>701</v>
      </c>
      <c r="D1341" s="62" t="s">
        <v>524</v>
      </c>
      <c r="E1341" s="344" t="n">
        <v>-0.265844142156037</v>
      </c>
      <c r="F1341" s="344" t="n">
        <v>-0.269063286709252</v>
      </c>
      <c r="G1341" s="344" t="n">
        <v>-0.268967005387137</v>
      </c>
      <c r="H1341" s="344" t="n">
        <v>-0.269265792397166</v>
      </c>
      <c r="I1341" s="344" t="n">
        <v>-0.270018934839649</v>
      </c>
      <c r="J1341" s="344" t="n">
        <v>-0.271115279509346</v>
      </c>
      <c r="K1341" s="344" t="n">
        <v>-0.273165227005642</v>
      </c>
      <c r="L1341" s="344" t="n">
        <v>-0.276898231539038</v>
      </c>
      <c r="M1341" s="344" t="n">
        <v>-0.284122132971739</v>
      </c>
      <c r="N1341" s="344" t="n">
        <v>-0.298592454030323</v>
      </c>
      <c r="O1341" s="344" t="n">
        <v>-0.31385385409608</v>
      </c>
      <c r="P1341" s="344" t="n">
        <v>-0.329275725191601</v>
      </c>
      <c r="Q1341" s="344" t="n">
        <v>-0.346624810876626</v>
      </c>
      <c r="R1341" s="344" t="n">
        <v>-0.356530752632067</v>
      </c>
      <c r="S1341" s="344" t="n">
        <v>-0.363808452804066</v>
      </c>
      <c r="T1341" s="344" t="n">
        <v>-0.371553144884512</v>
      </c>
      <c r="U1341" s="344" t="n">
        <v>-0.381454079290774</v>
      </c>
      <c r="V1341" s="344" t="n">
        <v>-0.391205086372817</v>
      </c>
      <c r="W1341" s="344" t="n">
        <v>-0.407685547106063</v>
      </c>
      <c r="X1341" s="344" t="n">
        <v>-0.417725638364191</v>
      </c>
      <c r="Y1341" s="344" t="n">
        <v>-0.423860816976109</v>
      </c>
      <c r="Z1341" s="344" t="n">
        <v>-0.428666146371325</v>
      </c>
      <c r="AA1341" s="344" t="n">
        <v>-0.433029782704514</v>
      </c>
      <c r="AB1341" s="344" t="n">
        <v>-0.437734981579384</v>
      </c>
    </row>
    <row r="1342" customFormat="false" ht="15" hidden="false" customHeight="false" outlineLevel="0" collapsed="false">
      <c r="A1342" s="62" t="s">
        <v>365</v>
      </c>
      <c r="B1342" s="62" t="s">
        <v>708</v>
      </c>
      <c r="C1342" s="62" t="s">
        <v>709</v>
      </c>
      <c r="D1342" s="62" t="s">
        <v>417</v>
      </c>
      <c r="E1342" s="344" t="n">
        <v>0</v>
      </c>
      <c r="F1342" s="344" t="n">
        <v>0</v>
      </c>
      <c r="G1342" s="344" t="n">
        <v>0</v>
      </c>
      <c r="H1342" s="344" t="n">
        <v>0</v>
      </c>
      <c r="I1342" s="344" t="n">
        <v>0</v>
      </c>
      <c r="J1342" s="344" t="n">
        <v>0</v>
      </c>
      <c r="K1342" s="344" t="n">
        <v>0</v>
      </c>
      <c r="L1342" s="344" t="n">
        <v>0</v>
      </c>
      <c r="M1342" s="344" t="n">
        <v>0</v>
      </c>
      <c r="N1342" s="344" t="n">
        <v>0</v>
      </c>
      <c r="O1342" s="344" t="n">
        <v>0</v>
      </c>
      <c r="P1342" s="344" t="n">
        <v>0</v>
      </c>
      <c r="Q1342" s="344" t="n">
        <v>0</v>
      </c>
      <c r="R1342" s="344" t="n">
        <v>0</v>
      </c>
      <c r="S1342" s="344" t="n">
        <v>0</v>
      </c>
      <c r="T1342" s="344" t="n">
        <v>0</v>
      </c>
      <c r="U1342" s="344" t="n">
        <v>0</v>
      </c>
      <c r="V1342" s="344" t="n">
        <v>0</v>
      </c>
      <c r="W1342" s="344" t="n">
        <v>0</v>
      </c>
      <c r="X1342" s="344" t="n">
        <v>0</v>
      </c>
      <c r="Y1342" s="344" t="n">
        <v>0</v>
      </c>
      <c r="Z1342" s="344" t="n">
        <v>0</v>
      </c>
      <c r="AA1342" s="344" t="n">
        <v>0</v>
      </c>
      <c r="AB1342" s="344" t="n">
        <v>0</v>
      </c>
    </row>
    <row r="1343" customFormat="false" ht="15" hidden="false" customHeight="false" outlineLevel="0" collapsed="false">
      <c r="A1343" s="62" t="s">
        <v>365</v>
      </c>
      <c r="B1343" s="62" t="s">
        <v>730</v>
      </c>
      <c r="C1343" s="62" t="s">
        <v>731</v>
      </c>
      <c r="D1343" s="62" t="s">
        <v>417</v>
      </c>
      <c r="E1343" s="344" t="n">
        <v>-0.0621281852178119</v>
      </c>
      <c r="F1343" s="344" t="n">
        <v>-0.0628805042549101</v>
      </c>
      <c r="G1343" s="344" t="n">
        <v>-0.0628580031617327</v>
      </c>
      <c r="H1343" s="344" t="n">
        <v>-0.0629278301458791</v>
      </c>
      <c r="I1343" s="344" t="n">
        <v>-0.0631038406939486</v>
      </c>
      <c r="J1343" s="344" t="n">
        <v>-0.0633600581307862</v>
      </c>
      <c r="K1343" s="344" t="n">
        <v>-0.0638391340160165</v>
      </c>
      <c r="L1343" s="344" t="n">
        <v>-0.064711542921433</v>
      </c>
      <c r="M1343" s="344" t="n">
        <v>-0.0663997798055193</v>
      </c>
      <c r="N1343" s="344" t="n">
        <v>-0.0697815161100989</v>
      </c>
      <c r="O1343" s="344" t="n">
        <v>-0.0733481287963093</v>
      </c>
      <c r="P1343" s="344" t="n">
        <v>-0.0769522438091778</v>
      </c>
      <c r="Q1343" s="344" t="n">
        <v>-0.0810067518380451</v>
      </c>
      <c r="R1343" s="344" t="n">
        <v>-0.0833217856738391</v>
      </c>
      <c r="S1343" s="344" t="n">
        <v>-0.085022595406108</v>
      </c>
      <c r="T1343" s="344" t="n">
        <v>-0.0868325418661901</v>
      </c>
      <c r="U1343" s="344" t="n">
        <v>-0.0891464054767735</v>
      </c>
      <c r="V1343" s="344" t="n">
        <v>-0.0914252308409142</v>
      </c>
      <c r="W1343" s="344" t="n">
        <v>-0.0952767398815346</v>
      </c>
      <c r="X1343" s="344" t="n">
        <v>-0.097623124662594</v>
      </c>
      <c r="Y1343" s="344" t="n">
        <v>-0.0990569253476656</v>
      </c>
      <c r="Z1343" s="344" t="n">
        <v>-0.100179938223847</v>
      </c>
      <c r="AA1343" s="344" t="n">
        <v>-0.101199726751564</v>
      </c>
      <c r="AB1343" s="344" t="n">
        <v>-0.102299338971016</v>
      </c>
    </row>
    <row r="1344" customFormat="false" ht="15" hidden="false" customHeight="false" outlineLevel="0" collapsed="false">
      <c r="A1344" s="62" t="s">
        <v>365</v>
      </c>
      <c r="B1344" s="62" t="s">
        <v>770</v>
      </c>
      <c r="C1344" s="62" t="s">
        <v>771</v>
      </c>
      <c r="D1344" s="62" t="s">
        <v>417</v>
      </c>
      <c r="E1344" s="344" t="n">
        <v>-1.06992479922091</v>
      </c>
      <c r="F1344" s="344" t="n">
        <v>-1.08288067089003</v>
      </c>
      <c r="G1344" s="344" t="n">
        <v>-1.08249317401537</v>
      </c>
      <c r="H1344" s="344" t="n">
        <v>-1.08369568172956</v>
      </c>
      <c r="I1344" s="344" t="n">
        <v>-1.08672680278426</v>
      </c>
      <c r="J1344" s="344" t="n">
        <v>-1.09113918645046</v>
      </c>
      <c r="K1344" s="344" t="n">
        <v>-1.09938947041609</v>
      </c>
      <c r="L1344" s="344" t="n">
        <v>-1.11441343932318</v>
      </c>
      <c r="M1344" s="344" t="n">
        <v>-1.14348698304429</v>
      </c>
      <c r="N1344" s="344" t="n">
        <v>-1.20172469792379</v>
      </c>
      <c r="O1344" s="344" t="n">
        <v>-1.26314621456417</v>
      </c>
      <c r="P1344" s="344" t="n">
        <v>-1.32521356802047</v>
      </c>
      <c r="Q1344" s="344" t="n">
        <v>-1.39503725067782</v>
      </c>
      <c r="R1344" s="344" t="n">
        <v>-1.43490501928023</v>
      </c>
      <c r="S1344" s="344" t="n">
        <v>-1.46419508312052</v>
      </c>
      <c r="T1344" s="344" t="n">
        <v>-1.49536461746495</v>
      </c>
      <c r="U1344" s="344" t="n">
        <v>-1.53521223333042</v>
      </c>
      <c r="V1344" s="344" t="n">
        <v>-1.57445644691303</v>
      </c>
      <c r="W1344" s="344" t="n">
        <v>-1.64078423393169</v>
      </c>
      <c r="X1344" s="344" t="n">
        <v>-1.68119190489406</v>
      </c>
      <c r="Y1344" s="344" t="n">
        <v>-1.7058837400848</v>
      </c>
      <c r="Z1344" s="344" t="n">
        <v>-1.72522342177449</v>
      </c>
      <c r="AA1344" s="344" t="n">
        <v>-1.74278545150287</v>
      </c>
      <c r="AB1344" s="344" t="n">
        <v>-1.76172214471214</v>
      </c>
    </row>
    <row r="1345" customFormat="false" ht="15" hidden="false" customHeight="false" outlineLevel="0" collapsed="false">
      <c r="A1345" s="62" t="s">
        <v>365</v>
      </c>
      <c r="B1345" s="62" t="s">
        <v>794</v>
      </c>
      <c r="C1345" s="62" t="s">
        <v>795</v>
      </c>
      <c r="D1345" s="62" t="s">
        <v>417</v>
      </c>
      <c r="E1345" s="344" t="n">
        <v>-0.409393104368951</v>
      </c>
      <c r="F1345" s="344" t="n">
        <v>-0.414350503735981</v>
      </c>
      <c r="G1345" s="344" t="n">
        <v>-0.414202232989695</v>
      </c>
      <c r="H1345" s="344" t="n">
        <v>-0.292751624224648</v>
      </c>
      <c r="I1345" s="344" t="n">
        <v>-0.293570457063927</v>
      </c>
      <c r="J1345" s="344" t="n">
        <v>-0.294762426826987</v>
      </c>
      <c r="K1345" s="344" t="n">
        <v>-0.296991174317611</v>
      </c>
      <c r="L1345" s="344" t="n">
        <v>-0.301049778014205</v>
      </c>
      <c r="M1345" s="344" t="n">
        <v>-0.308903760723389</v>
      </c>
      <c r="N1345" s="344" t="n">
        <v>-0.324636208411004</v>
      </c>
      <c r="O1345" s="344" t="n">
        <v>-0.341228734395896</v>
      </c>
      <c r="P1345" s="344" t="n">
        <v>-0.357995727973518</v>
      </c>
      <c r="Q1345" s="344" t="n">
        <v>-0.376858031156882</v>
      </c>
      <c r="R1345" s="344" t="n">
        <v>-0.38762798642139</v>
      </c>
      <c r="S1345" s="344" t="n">
        <v>-0.395540460289702</v>
      </c>
      <c r="T1345" s="344" t="n">
        <v>-0.403960657914828</v>
      </c>
      <c r="U1345" s="344" t="n">
        <v>-0.414725169080433</v>
      </c>
      <c r="V1345" s="344" t="n">
        <v>-0.425326675999232</v>
      </c>
      <c r="W1345" s="344" t="n">
        <v>-0.443244591248235</v>
      </c>
      <c r="X1345" s="344" t="n">
        <v>-0.45416039676892</v>
      </c>
      <c r="Y1345" s="344" t="n">
        <v>-0.460830696354907</v>
      </c>
      <c r="Z1345" s="344" t="n">
        <v>-0.466055154957168</v>
      </c>
      <c r="AA1345" s="344" t="n">
        <v>-0.470799395258522</v>
      </c>
      <c r="AB1345" s="344" t="n">
        <v>-0.475914989781894</v>
      </c>
    </row>
    <row r="1346" customFormat="false" ht="15" hidden="false" customHeight="false" outlineLevel="0" collapsed="false">
      <c r="A1346" s="62" t="s">
        <v>365</v>
      </c>
      <c r="B1346" s="62" t="s">
        <v>803</v>
      </c>
      <c r="C1346" s="62" t="s">
        <v>804</v>
      </c>
      <c r="D1346" s="62" t="s">
        <v>383</v>
      </c>
      <c r="E1346" s="344" t="n">
        <v>-0.0562658894852606</v>
      </c>
      <c r="F1346" s="344" t="n">
        <v>-0.0569472211489913</v>
      </c>
      <c r="G1346" s="344" t="n">
        <v>-0.056926843215569</v>
      </c>
      <c r="H1346" s="344" t="n">
        <v>-0.0569900814601643</v>
      </c>
      <c r="I1346" s="344" t="n">
        <v>-0.0571494839923838</v>
      </c>
      <c r="J1346" s="344" t="n">
        <v>-0.0573815252460396</v>
      </c>
      <c r="K1346" s="344" t="n">
        <v>-0.0578153964547176</v>
      </c>
      <c r="L1346" s="344" t="n">
        <v>-0.0586054865384055</v>
      </c>
      <c r="M1346" s="344" t="n">
        <v>-0.0601344246461568</v>
      </c>
      <c r="N1346" s="344" t="n">
        <v>-0.0631970668352806</v>
      </c>
      <c r="O1346" s="344" t="n">
        <v>-0.0664271408272296</v>
      </c>
      <c r="P1346" s="344" t="n">
        <v>-0.0696911784986227</v>
      </c>
      <c r="Q1346" s="344" t="n">
        <v>-0.0733631109696833</v>
      </c>
      <c r="R1346" s="344" t="n">
        <v>-0.0754597026776619</v>
      </c>
      <c r="S1346" s="344" t="n">
        <v>-0.0770000272838901</v>
      </c>
      <c r="T1346" s="344" t="n">
        <v>-0.0786391906867834</v>
      </c>
      <c r="U1346" s="344" t="n">
        <v>-0.0807347225897454</v>
      </c>
      <c r="V1346" s="344" t="n">
        <v>-0.0827985223876218</v>
      </c>
      <c r="W1346" s="344" t="n">
        <v>-0.0862866104634489</v>
      </c>
      <c r="X1346" s="344" t="n">
        <v>-0.0884115949019633</v>
      </c>
      <c r="Y1346" s="344" t="n">
        <v>-0.089710104919716</v>
      </c>
      <c r="Z1346" s="344" t="n">
        <v>-0.090727152466819</v>
      </c>
      <c r="AA1346" s="344" t="n">
        <v>-0.0916507157158936</v>
      </c>
      <c r="AB1346" s="344" t="n">
        <v>-0.0926465706471045</v>
      </c>
    </row>
    <row r="1347" customFormat="false" ht="15" hidden="false" customHeight="false" outlineLevel="0" collapsed="false">
      <c r="A1347" s="62" t="s">
        <v>365</v>
      </c>
      <c r="B1347" s="62" t="s">
        <v>814</v>
      </c>
      <c r="C1347" s="62" t="s">
        <v>815</v>
      </c>
      <c r="D1347" s="62" t="s">
        <v>417</v>
      </c>
      <c r="E1347" s="344" t="n">
        <v>-0.0517229769618207</v>
      </c>
      <c r="F1347" s="344" t="n">
        <v>-0.0523492978512422</v>
      </c>
      <c r="G1347" s="344" t="n">
        <v>-0.0523305652338327</v>
      </c>
      <c r="H1347" s="344" t="n">
        <v>-0.0523886976173823</v>
      </c>
      <c r="I1347" s="344" t="n">
        <v>-0.0525352299761003</v>
      </c>
      <c r="J1347" s="344" t="n">
        <v>-0.0527485361999391</v>
      </c>
      <c r="K1347" s="344" t="n">
        <v>-0.053147376611708</v>
      </c>
      <c r="L1347" s="344" t="n">
        <v>-0.0538736747573556</v>
      </c>
      <c r="M1347" s="344" t="n">
        <v>-0.0552791662771152</v>
      </c>
      <c r="N1347" s="344" t="n">
        <v>-0.0580945304851555</v>
      </c>
      <c r="O1347" s="344" t="n">
        <v>-0.0610638080385534</v>
      </c>
      <c r="P1347" s="344" t="n">
        <v>-0.0640643070411367</v>
      </c>
      <c r="Q1347" s="344" t="n">
        <v>-0.0674397673838684</v>
      </c>
      <c r="R1347" s="344" t="n">
        <v>-0.0693670801057002</v>
      </c>
      <c r="S1347" s="344" t="n">
        <v>-0.0707830387771176</v>
      </c>
      <c r="T1347" s="344" t="n">
        <v>-0.0722898559926656</v>
      </c>
      <c r="U1347" s="344" t="n">
        <v>-0.0742161944782244</v>
      </c>
      <c r="V1347" s="344" t="n">
        <v>-0.0761133629114603</v>
      </c>
      <c r="W1347" s="344" t="n">
        <v>-0.0793198224704808</v>
      </c>
      <c r="X1347" s="344" t="n">
        <v>-0.0812732354914604</v>
      </c>
      <c r="Y1347" s="344" t="n">
        <v>-0.0824669037040728</v>
      </c>
      <c r="Z1347" s="344" t="n">
        <v>-0.0834018347489586</v>
      </c>
      <c r="AA1347" s="344" t="n">
        <v>-0.0842508294256923</v>
      </c>
      <c r="AB1347" s="344" t="n">
        <v>-0.0851662789482281</v>
      </c>
    </row>
    <row r="1348" customFormat="false" ht="15" hidden="false" customHeight="false" outlineLevel="0" collapsed="false">
      <c r="A1348" s="62" t="s">
        <v>365</v>
      </c>
      <c r="B1348" s="62" t="s">
        <v>816</v>
      </c>
      <c r="C1348" s="62" t="s">
        <v>817</v>
      </c>
      <c r="D1348" s="62" t="s">
        <v>524</v>
      </c>
      <c r="E1348" s="344" t="n">
        <v>-0.974458898870338</v>
      </c>
      <c r="F1348" s="344" t="n">
        <v>-0.98625876036508</v>
      </c>
      <c r="G1348" s="344" t="n">
        <v>-0.985905838572753</v>
      </c>
      <c r="H1348" s="344" t="n">
        <v>-0.874482930694713</v>
      </c>
      <c r="I1348" s="344" t="n">
        <v>-0.876928879006488</v>
      </c>
      <c r="J1348" s="344" t="n">
        <v>-0.880489430427719</v>
      </c>
      <c r="K1348" s="344" t="n">
        <v>-0.887146956726816</v>
      </c>
      <c r="L1348" s="344" t="n">
        <v>-0.899270474963568</v>
      </c>
      <c r="M1348" s="344" t="n">
        <v>-0.922731228888823</v>
      </c>
      <c r="N1348" s="344" t="n">
        <v>-0.969725868106637</v>
      </c>
      <c r="O1348" s="344" t="n">
        <v>-1.01928966058542</v>
      </c>
      <c r="P1348" s="344" t="n">
        <v>-1.06937460792442</v>
      </c>
      <c r="Q1348" s="344" t="n">
        <v>-1.12571848718086</v>
      </c>
      <c r="R1348" s="344" t="n">
        <v>-1.15788958808628</v>
      </c>
      <c r="S1348" s="344" t="n">
        <v>-1.18152506186284</v>
      </c>
      <c r="T1348" s="344" t="n">
        <v>-1.20667716517141</v>
      </c>
      <c r="U1348" s="344" t="n">
        <v>-1.23883200392431</v>
      </c>
      <c r="V1348" s="344" t="n">
        <v>-1.27049993015593</v>
      </c>
      <c r="W1348" s="344" t="n">
        <v>-1.32402281352297</v>
      </c>
      <c r="X1348" s="344" t="n">
        <v>-1.35662958599743</v>
      </c>
      <c r="Y1348" s="344" t="n">
        <v>-1.3765545416523</v>
      </c>
      <c r="Z1348" s="344" t="n">
        <v>-1.39216060321352</v>
      </c>
      <c r="AA1348" s="344" t="n">
        <v>-1.40633219721795</v>
      </c>
      <c r="AB1348" s="344" t="n">
        <v>-1.42161306919566</v>
      </c>
    </row>
    <row r="1349" customFormat="false" ht="15" hidden="false" customHeight="false" outlineLevel="0" collapsed="false">
      <c r="A1349" s="62" t="s">
        <v>365</v>
      </c>
      <c r="B1349" s="62" t="s">
        <v>832</v>
      </c>
      <c r="C1349" s="62" t="s">
        <v>833</v>
      </c>
      <c r="D1349" s="62" t="s">
        <v>401</v>
      </c>
      <c r="E1349" s="344" t="n">
        <v>-0.0226187002768587</v>
      </c>
      <c r="F1349" s="344" t="n">
        <v>-0.0228925933376819</v>
      </c>
      <c r="G1349" s="344" t="n">
        <v>-0.0228844014762796</v>
      </c>
      <c r="H1349" s="344" t="n">
        <v>-0.0229098230401013</v>
      </c>
      <c r="I1349" s="344" t="n">
        <v>-0.0229739023274392</v>
      </c>
      <c r="J1349" s="344" t="n">
        <v>-0.0230671821389968</v>
      </c>
      <c r="K1349" s="344" t="n">
        <v>-0.0232415969206278</v>
      </c>
      <c r="L1349" s="344" t="n">
        <v>-0.023559210504242</v>
      </c>
      <c r="M1349" s="344" t="n">
        <v>-0.0241738385340744</v>
      </c>
      <c r="N1349" s="344" t="n">
        <v>-0.0254050104992701</v>
      </c>
      <c r="O1349" s="344" t="n">
        <v>-0.0267034894918596</v>
      </c>
      <c r="P1349" s="344" t="n">
        <v>-0.0280156217705283</v>
      </c>
      <c r="Q1349" s="344" t="n">
        <v>-0.0294917264008753</v>
      </c>
      <c r="R1349" s="344" t="n">
        <v>-0.0303345492884107</v>
      </c>
      <c r="S1349" s="344" t="n">
        <v>-0.0309537546527278</v>
      </c>
      <c r="T1349" s="344" t="n">
        <v>-0.0316126928842926</v>
      </c>
      <c r="U1349" s="344" t="n">
        <v>-0.0324550897337392</v>
      </c>
      <c r="V1349" s="344" t="n">
        <v>-0.0332847303825702</v>
      </c>
      <c r="W1349" s="344" t="n">
        <v>-0.0346869301780091</v>
      </c>
      <c r="X1349" s="344" t="n">
        <v>-0.035541166848707</v>
      </c>
      <c r="Y1349" s="344" t="n">
        <v>-0.0360631635534022</v>
      </c>
      <c r="Z1349" s="344" t="n">
        <v>-0.03647201328182</v>
      </c>
      <c r="AA1349" s="344" t="n">
        <v>-0.0368432826336182</v>
      </c>
      <c r="AB1349" s="344" t="n">
        <v>-0.0372436130009927</v>
      </c>
    </row>
    <row r="1350" customFormat="false" ht="15" hidden="false" customHeight="false" outlineLevel="0" collapsed="false">
      <c r="A1350" s="62" t="s">
        <v>365</v>
      </c>
      <c r="B1350" s="62" t="s">
        <v>859</v>
      </c>
      <c r="C1350" s="62" t="s">
        <v>860</v>
      </c>
      <c r="D1350" s="62" t="s">
        <v>383</v>
      </c>
      <c r="E1350" s="344" t="n">
        <v>-0.442657799441707</v>
      </c>
      <c r="F1350" s="344" t="n">
        <v>-0.448018005735718</v>
      </c>
      <c r="G1350" s="344" t="n">
        <v>-0.447857687446104</v>
      </c>
      <c r="H1350" s="344" t="n">
        <v>-0.448355198503855</v>
      </c>
      <c r="I1350" s="344" t="n">
        <v>-0.4496092580199</v>
      </c>
      <c r="J1350" s="344" t="n">
        <v>-0.451434784491847</v>
      </c>
      <c r="K1350" s="344" t="n">
        <v>-0.454848157607095</v>
      </c>
      <c r="L1350" s="344" t="n">
        <v>-0.461063993542606</v>
      </c>
      <c r="M1350" s="344" t="n">
        <v>-0.473092531337908</v>
      </c>
      <c r="N1350" s="344" t="n">
        <v>-0.497187102032823</v>
      </c>
      <c r="O1350" s="344" t="n">
        <v>-0.522598900520157</v>
      </c>
      <c r="P1350" s="344" t="n">
        <v>-0.54827789975276</v>
      </c>
      <c r="Q1350" s="344" t="n">
        <v>-0.577165909205876</v>
      </c>
      <c r="R1350" s="344" t="n">
        <v>-0.593660319589714</v>
      </c>
      <c r="S1350" s="344" t="n">
        <v>-0.60577843781119</v>
      </c>
      <c r="T1350" s="344" t="n">
        <v>-0.61867414552128</v>
      </c>
      <c r="U1350" s="344" t="n">
        <v>-0.635160218154469</v>
      </c>
      <c r="V1350" s="344" t="n">
        <v>-0.651396646394986</v>
      </c>
      <c r="W1350" s="344" t="n">
        <v>-0.67883830609378</v>
      </c>
      <c r="X1350" s="344" t="n">
        <v>-0.695556089177028</v>
      </c>
      <c r="Y1350" s="344" t="n">
        <v>-0.705771791661604</v>
      </c>
      <c r="Z1350" s="344" t="n">
        <v>-0.713773158622063</v>
      </c>
      <c r="AA1350" s="344" t="n">
        <v>-0.721039061271442</v>
      </c>
      <c r="AB1350" s="344" t="n">
        <v>-0.72887370063191</v>
      </c>
    </row>
    <row r="1351" customFormat="false" ht="15" hidden="false" customHeight="false" outlineLevel="0" collapsed="false">
      <c r="A1351" s="62" t="s">
        <v>365</v>
      </c>
      <c r="B1351" s="62" t="s">
        <v>861</v>
      </c>
      <c r="C1351" s="62" t="s">
        <v>862</v>
      </c>
      <c r="D1351" s="62" t="s">
        <v>383</v>
      </c>
      <c r="E1351" s="344" t="n">
        <v>-0.327766661605436</v>
      </c>
      <c r="F1351" s="344" t="n">
        <v>-0.331735634759688</v>
      </c>
      <c r="G1351" s="344" t="n">
        <v>-0.331616926830793</v>
      </c>
      <c r="H1351" s="344" t="n">
        <v>-0.331985309673514</v>
      </c>
      <c r="I1351" s="344" t="n">
        <v>-0.332913880008311</v>
      </c>
      <c r="J1351" s="344" t="n">
        <v>-0.334265593946566</v>
      </c>
      <c r="K1351" s="344" t="n">
        <v>-0.336793031421314</v>
      </c>
      <c r="L1351" s="344" t="n">
        <v>-0.341395556885091</v>
      </c>
      <c r="M1351" s="344" t="n">
        <v>-0.350302106554233</v>
      </c>
      <c r="N1351" s="344" t="n">
        <v>-0.368142969201291</v>
      </c>
      <c r="O1351" s="344" t="n">
        <v>-0.386959175232425</v>
      </c>
      <c r="P1351" s="344" t="n">
        <v>-0.405973230474317</v>
      </c>
      <c r="Q1351" s="344" t="n">
        <v>-0.427363402365146</v>
      </c>
      <c r="R1351" s="344" t="n">
        <v>-0.439576714394165</v>
      </c>
      <c r="S1351" s="344" t="n">
        <v>-0.448549594030315</v>
      </c>
      <c r="T1351" s="344" t="n">
        <v>-0.45809824102243</v>
      </c>
      <c r="U1351" s="344" t="n">
        <v>-0.47030537935091</v>
      </c>
      <c r="V1351" s="344" t="n">
        <v>-0.482327668097436</v>
      </c>
      <c r="W1351" s="344" t="n">
        <v>-0.502646888045058</v>
      </c>
      <c r="X1351" s="344" t="n">
        <v>-0.515025596739564</v>
      </c>
      <c r="Y1351" s="344" t="n">
        <v>-0.522589829660676</v>
      </c>
      <c r="Z1351" s="344" t="n">
        <v>-0.52851445437127</v>
      </c>
      <c r="AA1351" s="344" t="n">
        <v>-0.533894503379648</v>
      </c>
      <c r="AB1351" s="344" t="n">
        <v>-0.53969567437743</v>
      </c>
    </row>
    <row r="1352" customFormat="false" ht="15" hidden="false" customHeight="false" outlineLevel="0" collapsed="false">
      <c r="A1352" s="62" t="s">
        <v>365</v>
      </c>
      <c r="B1352" s="62" t="s">
        <v>866</v>
      </c>
      <c r="C1352" s="62" t="s">
        <v>867</v>
      </c>
      <c r="D1352" s="62" t="s">
        <v>417</v>
      </c>
      <c r="E1352" s="344" t="n">
        <v>-0.20145599058992</v>
      </c>
      <c r="F1352" s="344" t="n">
        <v>-0.203895449851879</v>
      </c>
      <c r="G1352" s="344" t="n">
        <v>-0.203822488119622</v>
      </c>
      <c r="H1352" s="344" t="n">
        <v>-0.204048908128702</v>
      </c>
      <c r="I1352" s="344" t="n">
        <v>-0.204619637487548</v>
      </c>
      <c r="J1352" s="344" t="n">
        <v>-0.20545044459005</v>
      </c>
      <c r="K1352" s="344" t="n">
        <v>-0.207003889402392</v>
      </c>
      <c r="L1352" s="344" t="n">
        <v>-0.209832750403626</v>
      </c>
      <c r="M1352" s="344" t="n">
        <v>-0.215307003878787</v>
      </c>
      <c r="N1352" s="344" t="n">
        <v>-0.226272575056579</v>
      </c>
      <c r="O1352" s="344" t="n">
        <v>-0.237837623822</v>
      </c>
      <c r="P1352" s="344" t="n">
        <v>-0.249524277111034</v>
      </c>
      <c r="Q1352" s="344" t="n">
        <v>-0.262671368538969</v>
      </c>
      <c r="R1352" s="344" t="n">
        <v>-0.270178065105173</v>
      </c>
      <c r="S1352" s="344" t="n">
        <v>-0.275693087123247</v>
      </c>
      <c r="T1352" s="344" t="n">
        <v>-0.281561994379305</v>
      </c>
      <c r="U1352" s="344" t="n">
        <v>-0.289064896389494</v>
      </c>
      <c r="V1352" s="344" t="n">
        <v>-0.296454183868356</v>
      </c>
      <c r="W1352" s="344" t="n">
        <v>-0.308943033596124</v>
      </c>
      <c r="X1352" s="344" t="n">
        <v>-0.316551388302064</v>
      </c>
      <c r="Y1352" s="344" t="n">
        <v>-0.32120061049175</v>
      </c>
      <c r="Z1352" s="344" t="n">
        <v>-0.324842076448355</v>
      </c>
      <c r="AA1352" s="344" t="n">
        <v>-0.328148828566146</v>
      </c>
      <c r="AB1352" s="344" t="n">
        <v>-0.331714415878216</v>
      </c>
    </row>
    <row r="1353" customFormat="false" ht="15" hidden="false" customHeight="false" outlineLevel="0" collapsed="false">
      <c r="A1353" s="62" t="s">
        <v>365</v>
      </c>
      <c r="B1353" s="62" t="s">
        <v>880</v>
      </c>
      <c r="C1353" s="62" t="s">
        <v>881</v>
      </c>
      <c r="D1353" s="62" t="s">
        <v>383</v>
      </c>
      <c r="E1353" s="344" t="n">
        <v>-0.61650982613515</v>
      </c>
      <c r="F1353" s="344" t="n">
        <v>-0.623975231363606</v>
      </c>
      <c r="G1353" s="344" t="n">
        <v>-0.623751948726361</v>
      </c>
      <c r="H1353" s="344" t="n">
        <v>-0.624444855201977</v>
      </c>
      <c r="I1353" s="344" t="n">
        <v>-0.626191441425409</v>
      </c>
      <c r="J1353" s="344" t="n">
        <v>-0.62873393589686</v>
      </c>
      <c r="K1353" s="344" t="n">
        <v>-0.63348789723781</v>
      </c>
      <c r="L1353" s="344" t="n">
        <v>-0.642144977123718</v>
      </c>
      <c r="M1353" s="344" t="n">
        <v>-0.658897673572745</v>
      </c>
      <c r="N1353" s="344" t="n">
        <v>-0.692455287622827</v>
      </c>
      <c r="O1353" s="344" t="n">
        <v>-0.727847465252967</v>
      </c>
      <c r="P1353" s="344" t="n">
        <v>-0.763611785620039</v>
      </c>
      <c r="Q1353" s="344" t="n">
        <v>-0.803845441748528</v>
      </c>
      <c r="R1353" s="344" t="n">
        <v>-0.826817963842947</v>
      </c>
      <c r="S1353" s="344" t="n">
        <v>-0.8436954230614</v>
      </c>
      <c r="T1353" s="344" t="n">
        <v>-0.861655866835946</v>
      </c>
      <c r="U1353" s="344" t="n">
        <v>-0.884616776562507</v>
      </c>
      <c r="V1353" s="344" t="n">
        <v>-0.907229995089869</v>
      </c>
      <c r="W1353" s="344" t="n">
        <v>-0.945449253557925</v>
      </c>
      <c r="X1353" s="344" t="n">
        <v>-0.968732877059009</v>
      </c>
      <c r="Y1353" s="344" t="n">
        <v>-0.98296075459908</v>
      </c>
      <c r="Z1353" s="344" t="n">
        <v>-0.994104625462437</v>
      </c>
      <c r="AA1353" s="344" t="n">
        <v>-1.00422418143713</v>
      </c>
      <c r="AB1353" s="344" t="n">
        <v>-1.01513584312262</v>
      </c>
    </row>
    <row r="1354" customFormat="false" ht="15" hidden="false" customHeight="false" outlineLevel="0" collapsed="false">
      <c r="A1354" s="62" t="s">
        <v>365</v>
      </c>
      <c r="B1354" s="62" t="s">
        <v>884</v>
      </c>
      <c r="C1354" s="62" t="s">
        <v>885</v>
      </c>
      <c r="D1354" s="62" t="s">
        <v>401</v>
      </c>
      <c r="E1354" s="344" t="n">
        <v>-0.175777304518687</v>
      </c>
      <c r="F1354" s="344" t="n">
        <v>-0.177905816916331</v>
      </c>
      <c r="G1354" s="344" t="n">
        <v>-0.177842155286853</v>
      </c>
      <c r="H1354" s="344" t="n">
        <v>-0.178039714559073</v>
      </c>
      <c r="I1354" s="344" t="n">
        <v>-0.178537695621903</v>
      </c>
      <c r="J1354" s="344" t="n">
        <v>-0.179262603491981</v>
      </c>
      <c r="K1354" s="344" t="n">
        <v>-0.180618037703852</v>
      </c>
      <c r="L1354" s="344" t="n">
        <v>-0.183086316558201</v>
      </c>
      <c r="M1354" s="344" t="n">
        <v>-0.187862791644884</v>
      </c>
      <c r="N1354" s="344" t="n">
        <v>-0.197430630945646</v>
      </c>
      <c r="O1354" s="344" t="n">
        <v>-0.207521535131021</v>
      </c>
      <c r="P1354" s="344" t="n">
        <v>-0.217718543460113</v>
      </c>
      <c r="Q1354" s="344" t="n">
        <v>-0.229189834468615</v>
      </c>
      <c r="R1354" s="344" t="n">
        <v>-0.235739686296716</v>
      </c>
      <c r="S1354" s="344" t="n">
        <v>-0.240551733344111</v>
      </c>
      <c r="T1354" s="344" t="n">
        <v>-0.245672557475074</v>
      </c>
      <c r="U1354" s="344" t="n">
        <v>-0.252219098422091</v>
      </c>
      <c r="V1354" s="344" t="n">
        <v>-0.258666506769416</v>
      </c>
      <c r="W1354" s="344" t="n">
        <v>-0.269563459177025</v>
      </c>
      <c r="X1354" s="344" t="n">
        <v>-0.27620201124051</v>
      </c>
      <c r="Y1354" s="344" t="n">
        <v>-0.28025861805681</v>
      </c>
      <c r="Z1354" s="344" t="n">
        <v>-0.283435922779664</v>
      </c>
      <c r="AA1354" s="344" t="n">
        <v>-0.286321178126376</v>
      </c>
      <c r="AB1354" s="344" t="n">
        <v>-0.289432276113119</v>
      </c>
    </row>
    <row r="1355" customFormat="false" ht="15" hidden="false" customHeight="false" outlineLevel="0" collapsed="false">
      <c r="A1355" s="62" t="s">
        <v>365</v>
      </c>
      <c r="B1355" s="62" t="s">
        <v>886</v>
      </c>
      <c r="C1355" s="62" t="s">
        <v>887</v>
      </c>
      <c r="D1355" s="62" t="s">
        <v>417</v>
      </c>
      <c r="E1355" s="344" t="n">
        <v>-0.495860367808329</v>
      </c>
      <c r="F1355" s="344" t="n">
        <v>-0.501864811574663</v>
      </c>
      <c r="G1355" s="344" t="n">
        <v>-0.501685224800964</v>
      </c>
      <c r="H1355" s="344" t="n">
        <v>-0.502242531181641</v>
      </c>
      <c r="I1355" s="344" t="n">
        <v>-0.503647314772179</v>
      </c>
      <c r="J1355" s="344" t="n">
        <v>-0.505692249321994</v>
      </c>
      <c r="K1355" s="344" t="n">
        <v>-0.509515872108103</v>
      </c>
      <c r="L1355" s="344" t="n">
        <v>-0.516478782729143</v>
      </c>
      <c r="M1355" s="344" t="n">
        <v>-0.529953017641297</v>
      </c>
      <c r="N1355" s="344" t="n">
        <v>-0.556943489066477</v>
      </c>
      <c r="O1355" s="344" t="n">
        <v>-0.585409504486273</v>
      </c>
      <c r="P1355" s="344" t="n">
        <v>-0.614174835223668</v>
      </c>
      <c r="Q1355" s="344" t="n">
        <v>-0.646534863694281</v>
      </c>
      <c r="R1355" s="344" t="n">
        <v>-0.665011719653957</v>
      </c>
      <c r="S1355" s="344" t="n">
        <v>-0.678586301568078</v>
      </c>
      <c r="T1355" s="344" t="n">
        <v>-0.693031930621352</v>
      </c>
      <c r="U1355" s="344" t="n">
        <v>-0.71149944672503</v>
      </c>
      <c r="V1355" s="344" t="n">
        <v>-0.72968731394298</v>
      </c>
      <c r="W1355" s="344" t="n">
        <v>-0.760427157426314</v>
      </c>
      <c r="X1355" s="344" t="n">
        <v>-0.779154233011687</v>
      </c>
      <c r="Y1355" s="344" t="n">
        <v>-0.790597749872366</v>
      </c>
      <c r="Z1355" s="344" t="n">
        <v>-0.799560792586143</v>
      </c>
      <c r="AA1355" s="344" t="n">
        <v>-0.807699976318417</v>
      </c>
      <c r="AB1355" s="344" t="n">
        <v>-0.816476252619947</v>
      </c>
    </row>
    <row r="1356" customFormat="false" ht="15" hidden="false" customHeight="false" outlineLevel="0" collapsed="false">
      <c r="A1356" s="62" t="s">
        <v>365</v>
      </c>
      <c r="B1356" s="62" t="s">
        <v>922</v>
      </c>
      <c r="C1356" s="62" t="s">
        <v>923</v>
      </c>
      <c r="D1356" s="62" t="s">
        <v>417</v>
      </c>
      <c r="E1356" s="344" t="n">
        <v>0</v>
      </c>
      <c r="F1356" s="344" t="n">
        <v>0</v>
      </c>
      <c r="G1356" s="344" t="n">
        <v>0</v>
      </c>
      <c r="H1356" s="344" t="n">
        <v>0</v>
      </c>
      <c r="I1356" s="344" t="n">
        <v>0</v>
      </c>
      <c r="J1356" s="344" t="n">
        <v>0</v>
      </c>
      <c r="K1356" s="344" t="n">
        <v>0</v>
      </c>
      <c r="L1356" s="344" t="n">
        <v>0</v>
      </c>
      <c r="M1356" s="344" t="n">
        <v>0</v>
      </c>
      <c r="N1356" s="344" t="n">
        <v>0</v>
      </c>
      <c r="O1356" s="344" t="n">
        <v>0</v>
      </c>
      <c r="P1356" s="344" t="n">
        <v>0</v>
      </c>
      <c r="Q1356" s="344" t="n">
        <v>0</v>
      </c>
      <c r="R1356" s="344" t="n">
        <v>0</v>
      </c>
      <c r="S1356" s="344" t="n">
        <v>0</v>
      </c>
      <c r="T1356" s="344" t="n">
        <v>0</v>
      </c>
      <c r="U1356" s="344" t="n">
        <v>0</v>
      </c>
      <c r="V1356" s="344" t="n">
        <v>0</v>
      </c>
      <c r="W1356" s="344" t="n">
        <v>0</v>
      </c>
      <c r="X1356" s="344" t="n">
        <v>0</v>
      </c>
      <c r="Y1356" s="344" t="n">
        <v>0</v>
      </c>
      <c r="Z1356" s="344" t="n">
        <v>0</v>
      </c>
      <c r="AA1356" s="344" t="n">
        <v>0</v>
      </c>
      <c r="AB1356" s="344" t="n">
        <v>0</v>
      </c>
    </row>
    <row r="1357" customFormat="false" ht="15" hidden="false" customHeight="false" outlineLevel="0" collapsed="false">
      <c r="A1357" s="62" t="s">
        <v>365</v>
      </c>
      <c r="B1357" s="62" t="s">
        <v>952</v>
      </c>
      <c r="C1357" s="62" t="s">
        <v>953</v>
      </c>
      <c r="D1357" s="62" t="s">
        <v>524</v>
      </c>
      <c r="E1357" s="344" t="n">
        <v>-0.717288509067946</v>
      </c>
      <c r="F1357" s="344" t="n">
        <v>-0.725974257711203</v>
      </c>
      <c r="G1357" s="344" t="n">
        <v>-0.725714475850183</v>
      </c>
      <c r="H1357" s="344" t="n">
        <v>-0.726520649299086</v>
      </c>
      <c r="I1357" s="344" t="n">
        <v>-0.72855274380116</v>
      </c>
      <c r="J1357" s="344" t="n">
        <v>-0.731510850860334</v>
      </c>
      <c r="K1357" s="344" t="n">
        <v>-0.737041925464276</v>
      </c>
      <c r="L1357" s="344" t="n">
        <v>-0.747114147610633</v>
      </c>
      <c r="M1357" s="344" t="n">
        <v>-0.766605348155029</v>
      </c>
      <c r="N1357" s="344" t="n">
        <v>-0.805648506803053</v>
      </c>
      <c r="O1357" s="344" t="n">
        <v>-0.846826118657411</v>
      </c>
      <c r="P1357" s="344" t="n">
        <v>-0.888436706106997</v>
      </c>
      <c r="Q1357" s="344" t="n">
        <v>-0.935247215843187</v>
      </c>
      <c r="R1357" s="344" t="n">
        <v>-0.961974974954401</v>
      </c>
      <c r="S1357" s="344" t="n">
        <v>-0.981611332797309</v>
      </c>
      <c r="T1357" s="344" t="n">
        <v>-1.00250770685513</v>
      </c>
      <c r="U1357" s="344" t="n">
        <v>-1.02922195536574</v>
      </c>
      <c r="V1357" s="344" t="n">
        <v>-1.05553167682534</v>
      </c>
      <c r="W1357" s="344" t="n">
        <v>-1.09999850243312</v>
      </c>
      <c r="X1357" s="344" t="n">
        <v>-1.12708821759871</v>
      </c>
      <c r="Y1357" s="344" t="n">
        <v>-1.14364187600818</v>
      </c>
      <c r="Z1357" s="344" t="n">
        <v>-1.15660739606636</v>
      </c>
      <c r="AA1357" s="344" t="n">
        <v>-1.16838116010029</v>
      </c>
      <c r="AB1357" s="344" t="n">
        <v>-1.18107651256679</v>
      </c>
    </row>
    <row r="1358" customFormat="false" ht="15" hidden="false" customHeight="false" outlineLevel="0" collapsed="false">
      <c r="A1358" s="62" t="s">
        <v>365</v>
      </c>
      <c r="B1358" s="62" t="s">
        <v>956</v>
      </c>
      <c r="C1358" s="62" t="s">
        <v>957</v>
      </c>
      <c r="D1358" s="62" t="s">
        <v>524</v>
      </c>
      <c r="E1358" s="344" t="n">
        <v>-0.0798327163304706</v>
      </c>
      <c r="F1358" s="344" t="n">
        <v>-0.0807994220545814</v>
      </c>
      <c r="G1358" s="344" t="n">
        <v>-0.0807705088747989</v>
      </c>
      <c r="H1358" s="344" t="n">
        <v>-0.0808602342997092</v>
      </c>
      <c r="I1358" s="344" t="n">
        <v>-0.0810864021831898</v>
      </c>
      <c r="J1358" s="344" t="n">
        <v>-0.0814156333345951</v>
      </c>
      <c r="K1358" s="344" t="n">
        <v>-0.082031230412029</v>
      </c>
      <c r="L1358" s="344" t="n">
        <v>-0.0831522477478182</v>
      </c>
      <c r="M1358" s="344" t="n">
        <v>-0.0853215777514774</v>
      </c>
      <c r="N1358" s="344" t="n">
        <v>-0.0896669999485282</v>
      </c>
      <c r="O1358" s="344" t="n">
        <v>-0.0942499823395423</v>
      </c>
      <c r="P1358" s="344" t="n">
        <v>-0.0988811540120449</v>
      </c>
      <c r="Q1358" s="344" t="n">
        <v>-0.104091066199137</v>
      </c>
      <c r="R1358" s="344" t="n">
        <v>-0.107065810091308</v>
      </c>
      <c r="S1358" s="344" t="n">
        <v>-0.109251295799804</v>
      </c>
      <c r="T1358" s="344" t="n">
        <v>-0.111577018687323</v>
      </c>
      <c r="U1358" s="344" t="n">
        <v>-0.114550258877802</v>
      </c>
      <c r="V1358" s="344" t="n">
        <v>-0.11747847605048</v>
      </c>
      <c r="W1358" s="344" t="n">
        <v>-0.122427541077989</v>
      </c>
      <c r="X1358" s="344" t="n">
        <v>-0.125442569924748</v>
      </c>
      <c r="Y1358" s="344" t="n">
        <v>-0.127284957610215</v>
      </c>
      <c r="Z1358" s="344" t="n">
        <v>-0.128727992974363</v>
      </c>
      <c r="AA1358" s="344" t="n">
        <v>-0.130038388376464</v>
      </c>
      <c r="AB1358" s="344" t="n">
        <v>-0.131451354650649</v>
      </c>
    </row>
    <row r="1359" customFormat="false" ht="15" hidden="false" customHeight="false" outlineLevel="0" collapsed="false">
      <c r="A1359" s="62" t="s">
        <v>365</v>
      </c>
      <c r="B1359" s="62" t="s">
        <v>954</v>
      </c>
      <c r="C1359" s="62" t="s">
        <v>955</v>
      </c>
      <c r="D1359" s="62" t="s">
        <v>524</v>
      </c>
      <c r="E1359" s="344" t="n">
        <v>-0.32493274525298</v>
      </c>
      <c r="F1359" s="344" t="n">
        <v>-0.328867402110787</v>
      </c>
      <c r="G1359" s="344" t="n">
        <v>-0.328749720547231</v>
      </c>
      <c r="H1359" s="344" t="n">
        <v>-0.329114918300423</v>
      </c>
      <c r="I1359" s="344" t="n">
        <v>-0.330035460086364</v>
      </c>
      <c r="J1359" s="344" t="n">
        <v>-0.331375486917045</v>
      </c>
      <c r="K1359" s="344" t="n">
        <v>-0.333881071814247</v>
      </c>
      <c r="L1359" s="344" t="n">
        <v>-0.33844380319979</v>
      </c>
      <c r="M1359" s="344" t="n">
        <v>-0.347273345596052</v>
      </c>
      <c r="N1359" s="344" t="n">
        <v>-0.364959953651903</v>
      </c>
      <c r="O1359" s="344" t="n">
        <v>-0.383613472136653</v>
      </c>
      <c r="P1359" s="344" t="n">
        <v>-0.402463129200242</v>
      </c>
      <c r="Q1359" s="344" t="n">
        <v>-0.423668358676225</v>
      </c>
      <c r="R1359" s="344" t="n">
        <v>-0.435776072702973</v>
      </c>
      <c r="S1359" s="344" t="n">
        <v>-0.444671371568079</v>
      </c>
      <c r="T1359" s="344" t="n">
        <v>-0.454137459624145</v>
      </c>
      <c r="U1359" s="344" t="n">
        <v>-0.466239053329031</v>
      </c>
      <c r="V1359" s="344" t="n">
        <v>-0.478157395687276</v>
      </c>
      <c r="W1359" s="344" t="n">
        <v>-0.498300932820188</v>
      </c>
      <c r="X1359" s="344" t="n">
        <v>-0.510572613469744</v>
      </c>
      <c r="Y1359" s="344" t="n">
        <v>-0.51807144497613</v>
      </c>
      <c r="Z1359" s="344" t="n">
        <v>-0.523944844553676</v>
      </c>
      <c r="AA1359" s="344" t="n">
        <v>-0.529278376906616</v>
      </c>
      <c r="AB1359" s="344" t="n">
        <v>-0.5350293901694</v>
      </c>
    </row>
    <row r="1360" customFormat="false" ht="15" hidden="false" customHeight="false" outlineLevel="0" collapsed="false">
      <c r="A1360" s="62" t="s">
        <v>365</v>
      </c>
      <c r="B1360" s="62" t="s">
        <v>962</v>
      </c>
      <c r="C1360" s="62" t="s">
        <v>963</v>
      </c>
      <c r="D1360" s="62" t="s">
        <v>414</v>
      </c>
      <c r="E1360" s="344" t="n">
        <v>-0.187403197063671</v>
      </c>
      <c r="F1360" s="344" t="n">
        <v>-0.189672489048778</v>
      </c>
      <c r="G1360" s="344" t="n">
        <v>-0.189604616845782</v>
      </c>
      <c r="H1360" s="344" t="n">
        <v>-0.189815242667613</v>
      </c>
      <c r="I1360" s="344" t="n">
        <v>-0.19034616014588</v>
      </c>
      <c r="J1360" s="344" t="n">
        <v>-0.191119013346702</v>
      </c>
      <c r="K1360" s="344" t="n">
        <v>-0.192564095835648</v>
      </c>
      <c r="L1360" s="344" t="n">
        <v>-0.195195626395388</v>
      </c>
      <c r="M1360" s="344" t="n">
        <v>-0.200288017044968</v>
      </c>
      <c r="N1360" s="344" t="n">
        <v>-0.210488672236854</v>
      </c>
      <c r="O1360" s="344" t="n">
        <v>-0.22124698777014</v>
      </c>
      <c r="P1360" s="344" t="n">
        <v>-0.232118425164115</v>
      </c>
      <c r="Q1360" s="344" t="n">
        <v>-0.244348426160703</v>
      </c>
      <c r="R1360" s="344" t="n">
        <v>-0.251331484503988</v>
      </c>
      <c r="S1360" s="344" t="n">
        <v>-0.256461799840043</v>
      </c>
      <c r="T1360" s="344" t="n">
        <v>-0.261921314743694</v>
      </c>
      <c r="U1360" s="344" t="n">
        <v>-0.268900843224566</v>
      </c>
      <c r="V1360" s="344" t="n">
        <v>-0.275774682485967</v>
      </c>
      <c r="W1360" s="344" t="n">
        <v>-0.28739235818664</v>
      </c>
      <c r="X1360" s="344" t="n">
        <v>-0.294469983389605</v>
      </c>
      <c r="Y1360" s="344" t="n">
        <v>-0.298794893756655</v>
      </c>
      <c r="Z1360" s="344" t="n">
        <v>-0.302182345081721</v>
      </c>
      <c r="AA1360" s="344" t="n">
        <v>-0.305258430915438</v>
      </c>
      <c r="AB1360" s="344" t="n">
        <v>-0.308575296597788</v>
      </c>
    </row>
    <row r="1361" customFormat="false" ht="15" hidden="false" customHeight="false" outlineLevel="0" collapsed="false">
      <c r="A1361" s="62" t="s">
        <v>365</v>
      </c>
      <c r="B1361" s="62" t="s">
        <v>970</v>
      </c>
      <c r="C1361" s="62" t="s">
        <v>971</v>
      </c>
      <c r="D1361" s="62" t="s">
        <v>417</v>
      </c>
      <c r="E1361" s="344" t="n">
        <v>0</v>
      </c>
      <c r="F1361" s="344" t="n">
        <v>0</v>
      </c>
      <c r="G1361" s="344" t="n">
        <v>0</v>
      </c>
      <c r="H1361" s="344" t="n">
        <v>0</v>
      </c>
      <c r="I1361" s="344" t="n">
        <v>0</v>
      </c>
      <c r="J1361" s="344" t="n">
        <v>0</v>
      </c>
      <c r="K1361" s="344" t="n">
        <v>0</v>
      </c>
      <c r="L1361" s="344" t="n">
        <v>0</v>
      </c>
      <c r="M1361" s="344" t="n">
        <v>0</v>
      </c>
      <c r="N1361" s="344" t="n">
        <v>0</v>
      </c>
      <c r="O1361" s="344" t="n">
        <v>0</v>
      </c>
      <c r="P1361" s="344" t="n">
        <v>0</v>
      </c>
      <c r="Q1361" s="344" t="n">
        <v>0</v>
      </c>
      <c r="R1361" s="344" t="n">
        <v>0</v>
      </c>
      <c r="S1361" s="344" t="n">
        <v>0</v>
      </c>
      <c r="T1361" s="344" t="n">
        <v>0</v>
      </c>
      <c r="U1361" s="344" t="n">
        <v>0</v>
      </c>
      <c r="V1361" s="344" t="n">
        <v>0</v>
      </c>
      <c r="W1361" s="344" t="n">
        <v>0</v>
      </c>
      <c r="X1361" s="344" t="n">
        <v>0</v>
      </c>
      <c r="Y1361" s="344" t="n">
        <v>0</v>
      </c>
      <c r="Z1361" s="344" t="n">
        <v>0</v>
      </c>
      <c r="AA1361" s="344" t="n">
        <v>0</v>
      </c>
      <c r="AB1361" s="344" t="n">
        <v>0</v>
      </c>
    </row>
    <row r="1362" customFormat="false" ht="15" hidden="false" customHeight="false" outlineLevel="0" collapsed="false">
      <c r="A1362" s="62" t="s">
        <v>365</v>
      </c>
      <c r="B1362" s="62" t="s">
        <v>974</v>
      </c>
      <c r="C1362" s="62" t="s">
        <v>975</v>
      </c>
      <c r="D1362" s="62" t="s">
        <v>383</v>
      </c>
      <c r="E1362" s="344" t="n">
        <v>-0.0200962168910503</v>
      </c>
      <c r="F1362" s="344" t="n">
        <v>-0.0203395648415464</v>
      </c>
      <c r="G1362" s="344" t="n">
        <v>-0.0203322865531625</v>
      </c>
      <c r="H1362" s="344" t="n">
        <v>-0.0203548730525643</v>
      </c>
      <c r="I1362" s="344" t="n">
        <v>-0.0204118060876548</v>
      </c>
      <c r="J1362" s="344" t="n">
        <v>-0.0204946831452078</v>
      </c>
      <c r="K1362" s="344" t="n">
        <v>-0.0206496468362138</v>
      </c>
      <c r="L1362" s="344" t="n">
        <v>-0.0209318395080176</v>
      </c>
      <c r="M1362" s="344" t="n">
        <v>-0.0214779229718614</v>
      </c>
      <c r="N1362" s="344" t="n">
        <v>-0.0225717921394044</v>
      </c>
      <c r="O1362" s="344" t="n">
        <v>-0.0237254621179685</v>
      </c>
      <c r="P1362" s="344" t="n">
        <v>-0.0248912627404231</v>
      </c>
      <c r="Q1362" s="344" t="n">
        <v>-0.0262027491849243</v>
      </c>
      <c r="R1362" s="344" t="n">
        <v>-0.0269515787525534</v>
      </c>
      <c r="S1362" s="344" t="n">
        <v>-0.0275017290772451</v>
      </c>
      <c r="T1362" s="344" t="n">
        <v>-0.0280871811791451</v>
      </c>
      <c r="U1362" s="344" t="n">
        <v>-0.0288356322213181</v>
      </c>
      <c r="V1362" s="344" t="n">
        <v>-0.0295727496602719</v>
      </c>
      <c r="W1362" s="344" t="n">
        <v>-0.0308185732871297</v>
      </c>
      <c r="X1362" s="344" t="n">
        <v>-0.0315775437496455</v>
      </c>
      <c r="Y1362" s="344" t="n">
        <v>-0.0320413263218342</v>
      </c>
      <c r="Z1362" s="344" t="n">
        <v>-0.0324045802983033</v>
      </c>
      <c r="AA1362" s="344" t="n">
        <v>-0.0327344449380665</v>
      </c>
      <c r="AB1362" s="344" t="n">
        <v>-0.0330901296499358</v>
      </c>
    </row>
    <row r="1363" customFormat="false" ht="15" hidden="false" customHeight="false" outlineLevel="0" collapsed="false">
      <c r="A1363" s="62" t="s">
        <v>365</v>
      </c>
      <c r="B1363" s="62" t="s">
        <v>990</v>
      </c>
      <c r="C1363" s="62" t="s">
        <v>991</v>
      </c>
      <c r="D1363" s="62" t="s">
        <v>524</v>
      </c>
      <c r="E1363" s="344" t="n">
        <v>-0.841584412405435</v>
      </c>
      <c r="F1363" s="344" t="n">
        <v>-0.851775277832422</v>
      </c>
      <c r="G1363" s="344" t="n">
        <v>-0.851470479467335</v>
      </c>
      <c r="H1363" s="344" t="n">
        <v>-0.852416351316269</v>
      </c>
      <c r="I1363" s="344" t="n">
        <v>-0.854800578912085</v>
      </c>
      <c r="J1363" s="344" t="n">
        <v>-0.858271283879131</v>
      </c>
      <c r="K1363" s="344" t="n">
        <v>-0.864760815095207</v>
      </c>
      <c r="L1363" s="344" t="n">
        <v>-0.876578410176541</v>
      </c>
      <c r="M1363" s="344" t="n">
        <v>-0.899447158734282</v>
      </c>
      <c r="N1363" s="344" t="n">
        <v>-0.945255941830425</v>
      </c>
      <c r="O1363" s="344" t="n">
        <v>-0.993569048535201</v>
      </c>
      <c r="P1363" s="344" t="n">
        <v>-1.0423901593517</v>
      </c>
      <c r="Q1363" s="344" t="n">
        <v>-1.09731226507722</v>
      </c>
      <c r="R1363" s="344" t="n">
        <v>-1.12867156494353</v>
      </c>
      <c r="S1363" s="344" t="n">
        <v>-1.1517106244964</v>
      </c>
      <c r="T1363" s="344" t="n">
        <v>-1.17622804316481</v>
      </c>
      <c r="U1363" s="344" t="n">
        <v>-1.20757149123548</v>
      </c>
      <c r="V1363" s="344" t="n">
        <v>-1.23844031346699</v>
      </c>
      <c r="W1363" s="344" t="n">
        <v>-1.29061260791694</v>
      </c>
      <c r="X1363" s="344" t="n">
        <v>-1.32239658567714</v>
      </c>
      <c r="Y1363" s="344" t="n">
        <v>-1.34181875780115</v>
      </c>
      <c r="Z1363" s="344" t="n">
        <v>-1.35703101819812</v>
      </c>
      <c r="AA1363" s="344" t="n">
        <v>-1.37084500819103</v>
      </c>
      <c r="AB1363" s="344" t="n">
        <v>-1.38574028479274</v>
      </c>
    </row>
    <row r="1364" customFormat="false" ht="15" hidden="false" customHeight="false" outlineLevel="0" collapsed="false">
      <c r="A1364" s="62" t="s">
        <v>365</v>
      </c>
      <c r="B1364" s="62" t="s">
        <v>1017</v>
      </c>
      <c r="C1364" s="62" t="s">
        <v>1018</v>
      </c>
      <c r="D1364" s="62" t="s">
        <v>401</v>
      </c>
      <c r="E1364" s="344" t="n">
        <v>-0.0141362667503726</v>
      </c>
      <c r="F1364" s="344" t="n">
        <v>-0.0143074448163747</v>
      </c>
      <c r="G1364" s="344" t="n">
        <v>-0.0143023250554447</v>
      </c>
      <c r="H1364" s="344" t="n">
        <v>-0.0143182130597507</v>
      </c>
      <c r="I1364" s="344" t="n">
        <v>-0.0143582614218535</v>
      </c>
      <c r="J1364" s="344" t="n">
        <v>-0.0144165595681865</v>
      </c>
      <c r="K1364" s="344" t="n">
        <v>-0.0145255655609343</v>
      </c>
      <c r="L1364" s="344" t="n">
        <v>-0.0147240681400637</v>
      </c>
      <c r="M1364" s="344" t="n">
        <v>-0.0151081992207897</v>
      </c>
      <c r="N1364" s="344" t="n">
        <v>-0.0158776587875445</v>
      </c>
      <c r="O1364" s="344" t="n">
        <v>-0.0166891839938703</v>
      </c>
      <c r="P1364" s="344" t="n">
        <v>-0.0175092422499148</v>
      </c>
      <c r="Q1364" s="344" t="n">
        <v>-0.0184317801743151</v>
      </c>
      <c r="R1364" s="344" t="n">
        <v>-0.0189585287945137</v>
      </c>
      <c r="S1364" s="344" t="n">
        <v>-0.0193455206241107</v>
      </c>
      <c r="T1364" s="344" t="n">
        <v>-0.0197573447563288</v>
      </c>
      <c r="U1364" s="344" t="n">
        <v>-0.0202838271106502</v>
      </c>
      <c r="V1364" s="344" t="n">
        <v>-0.0208023370769734</v>
      </c>
      <c r="W1364" s="344" t="n">
        <v>-0.021678685854888</v>
      </c>
      <c r="X1364" s="344" t="n">
        <v>-0.0222125678771583</v>
      </c>
      <c r="Y1364" s="344" t="n">
        <v>-0.022538806103496</v>
      </c>
      <c r="Z1364" s="344" t="n">
        <v>-0.0227943295752688</v>
      </c>
      <c r="AA1364" s="344" t="n">
        <v>-0.0230263660110063</v>
      </c>
      <c r="AB1364" s="344" t="n">
        <v>-0.0232765650406681</v>
      </c>
    </row>
    <row r="1365" customFormat="false" ht="15" hidden="false" customHeight="false" outlineLevel="0" collapsed="false">
      <c r="A1365" s="62" t="s">
        <v>365</v>
      </c>
      <c r="B1365" s="62" t="s">
        <v>1027</v>
      </c>
      <c r="C1365" s="62" t="s">
        <v>1028</v>
      </c>
      <c r="D1365" s="62" t="s">
        <v>414</v>
      </c>
      <c r="E1365" s="344" t="n">
        <v>-0.0374305306666726</v>
      </c>
      <c r="F1365" s="344" t="n">
        <v>-0.0378837822897564</v>
      </c>
      <c r="G1365" s="344" t="n">
        <v>-0.0378702259971453</v>
      </c>
      <c r="H1365" s="344" t="n">
        <v>-0.037912294843391</v>
      </c>
      <c r="I1365" s="344" t="n">
        <v>-0.0380183363798382</v>
      </c>
      <c r="J1365" s="344" t="n">
        <v>-0.0381727003708878</v>
      </c>
      <c r="K1365" s="344" t="n">
        <v>-0.0384613304757413</v>
      </c>
      <c r="L1365" s="344" t="n">
        <v>-0.038986932956702</v>
      </c>
      <c r="M1365" s="344" t="n">
        <v>-0.0400040494593144</v>
      </c>
      <c r="N1365" s="344" t="n">
        <v>-0.0420414529986484</v>
      </c>
      <c r="O1365" s="344" t="n">
        <v>-0.0441902394964241</v>
      </c>
      <c r="P1365" s="344" t="n">
        <v>-0.0463616201192838</v>
      </c>
      <c r="Q1365" s="344" t="n">
        <v>-0.048804350203556</v>
      </c>
      <c r="R1365" s="344" t="n">
        <v>-0.050199094709311</v>
      </c>
      <c r="S1365" s="344" t="n">
        <v>-0.0512237860087378</v>
      </c>
      <c r="T1365" s="344" t="n">
        <v>-0.052314229198759</v>
      </c>
      <c r="U1365" s="344" t="n">
        <v>-0.0537082686758627</v>
      </c>
      <c r="V1365" s="344" t="n">
        <v>-0.0550811985687514</v>
      </c>
      <c r="W1365" s="344" t="n">
        <v>-0.057401627320251</v>
      </c>
      <c r="X1365" s="344" t="n">
        <v>-0.0588152599122116</v>
      </c>
      <c r="Y1365" s="344" t="n">
        <v>-0.0596790855707966</v>
      </c>
      <c r="Z1365" s="344" t="n">
        <v>-0.0603556700831817</v>
      </c>
      <c r="AA1365" s="344" t="n">
        <v>-0.060970064751663</v>
      </c>
      <c r="AB1365" s="344" t="n">
        <v>-0.0616325510090252</v>
      </c>
    </row>
    <row r="1366" customFormat="false" ht="15" hidden="false" customHeight="false" outlineLevel="0" collapsed="false">
      <c r="A1366" s="62" t="s">
        <v>365</v>
      </c>
      <c r="B1366" s="62" t="s">
        <v>1040</v>
      </c>
      <c r="C1366" s="62" t="s">
        <v>1041</v>
      </c>
      <c r="D1366" s="62" t="s">
        <v>524</v>
      </c>
      <c r="E1366" s="344" t="n">
        <v>-0.140357964143507</v>
      </c>
      <c r="F1366" s="344" t="n">
        <v>-0.142057578707546</v>
      </c>
      <c r="G1366" s="344" t="n">
        <v>-0.142006744973737</v>
      </c>
      <c r="H1366" s="344" t="n">
        <v>-0.142164495812631</v>
      </c>
      <c r="I1366" s="344" t="n">
        <v>-0.142562133086409</v>
      </c>
      <c r="J1366" s="344" t="n">
        <v>-0.143140971140129</v>
      </c>
      <c r="K1366" s="344" t="n">
        <v>-0.144223283711878</v>
      </c>
      <c r="L1366" s="344" t="n">
        <v>-0.146194201378885</v>
      </c>
      <c r="M1366" s="344" t="n">
        <v>-0.150008210933673</v>
      </c>
      <c r="N1366" s="344" t="n">
        <v>-0.157648118993387</v>
      </c>
      <c r="O1366" s="344" t="n">
        <v>-0.165705693728105</v>
      </c>
      <c r="P1366" s="344" t="n">
        <v>-0.173847992492696</v>
      </c>
      <c r="Q1366" s="344" t="n">
        <v>-0.18300780442894</v>
      </c>
      <c r="R1366" s="344" t="n">
        <v>-0.188237853157648</v>
      </c>
      <c r="S1366" s="344" t="n">
        <v>-0.192080266879855</v>
      </c>
      <c r="T1366" s="344" t="n">
        <v>-0.196169238728224</v>
      </c>
      <c r="U1366" s="344" t="n">
        <v>-0.201396643722409</v>
      </c>
      <c r="V1366" s="344" t="n">
        <v>-0.206544891456155</v>
      </c>
      <c r="W1366" s="344" t="n">
        <v>-0.215246094717228</v>
      </c>
      <c r="X1366" s="344" t="n">
        <v>-0.220546970476149</v>
      </c>
      <c r="Y1366" s="344" t="n">
        <v>-0.223786166091451</v>
      </c>
      <c r="Z1366" s="344" t="n">
        <v>-0.226323240053214</v>
      </c>
      <c r="AA1366" s="344" t="n">
        <v>-0.228627112942878</v>
      </c>
      <c r="AB1366" s="344" t="n">
        <v>-0.231111320906277</v>
      </c>
    </row>
    <row r="1367" customFormat="false" ht="15" hidden="false" customHeight="false" outlineLevel="0" collapsed="false">
      <c r="A1367" s="62" t="s">
        <v>365</v>
      </c>
      <c r="B1367" s="62" t="s">
        <v>1042</v>
      </c>
      <c r="C1367" s="62" t="s">
        <v>1043</v>
      </c>
      <c r="D1367" s="62" t="s">
        <v>383</v>
      </c>
      <c r="E1367" s="344" t="n">
        <v>-0.025643246390967</v>
      </c>
      <c r="F1367" s="344" t="n">
        <v>-0.0259537641111497</v>
      </c>
      <c r="G1367" s="344" t="n">
        <v>-0.0259444768436335</v>
      </c>
      <c r="H1367" s="344" t="n">
        <v>-0.0259732977492004</v>
      </c>
      <c r="I1367" s="344" t="n">
        <v>-0.026045945643803</v>
      </c>
      <c r="J1367" s="344" t="n">
        <v>-0.0261516987225298</v>
      </c>
      <c r="K1367" s="344" t="n">
        <v>-0.0263494360445175</v>
      </c>
      <c r="L1367" s="344" t="n">
        <v>-0.0267095205446013</v>
      </c>
      <c r="M1367" s="344" t="n">
        <v>-0.0274063359148422</v>
      </c>
      <c r="N1367" s="344" t="n">
        <v>-0.0288021387534989</v>
      </c>
      <c r="O1367" s="344" t="n">
        <v>-0.0302742488364347</v>
      </c>
      <c r="P1367" s="344" t="n">
        <v>-0.031761837906876</v>
      </c>
      <c r="Q1367" s="344" t="n">
        <v>-0.0334353255198474</v>
      </c>
      <c r="R1367" s="344" t="n">
        <v>-0.0343908496969429</v>
      </c>
      <c r="S1367" s="344" t="n">
        <v>-0.0350928544774757</v>
      </c>
      <c r="T1367" s="344" t="n">
        <v>-0.0358399051577366</v>
      </c>
      <c r="U1367" s="344" t="n">
        <v>-0.036794946327429</v>
      </c>
      <c r="V1367" s="344" t="n">
        <v>-0.0377355255522973</v>
      </c>
      <c r="W1367" s="344" t="n">
        <v>-0.0393252258623805</v>
      </c>
      <c r="X1367" s="344" t="n">
        <v>-0.0402936900603573</v>
      </c>
      <c r="Y1367" s="344" t="n">
        <v>-0.0408854875531366</v>
      </c>
      <c r="Z1367" s="344" t="n">
        <v>-0.0413490081884679</v>
      </c>
      <c r="AA1367" s="344" t="n">
        <v>-0.0417699232432254</v>
      </c>
      <c r="AB1367" s="344" t="n">
        <v>-0.042223785318531</v>
      </c>
    </row>
    <row r="1368" customFormat="false" ht="15" hidden="false" customHeight="false" outlineLevel="0" collapsed="false">
      <c r="A1368" s="62" t="s">
        <v>365</v>
      </c>
      <c r="B1368" s="62" t="s">
        <v>1069</v>
      </c>
      <c r="C1368" s="62" t="s">
        <v>1070</v>
      </c>
      <c r="D1368" s="62" t="s">
        <v>524</v>
      </c>
      <c r="E1368" s="344" t="n">
        <v>-0.233057967700605</v>
      </c>
      <c r="F1368" s="344" t="n">
        <v>-0.235880099801098</v>
      </c>
      <c r="G1368" s="344" t="n">
        <v>-0.235795692715512</v>
      </c>
      <c r="H1368" s="344" t="n">
        <v>-0.236057630754725</v>
      </c>
      <c r="I1368" s="344" t="n">
        <v>-0.236717889226514</v>
      </c>
      <c r="J1368" s="344" t="n">
        <v>-0.237679023290056</v>
      </c>
      <c r="K1368" s="344" t="n">
        <v>-0.239476153719581</v>
      </c>
      <c r="L1368" s="344" t="n">
        <v>-0.242748772190368</v>
      </c>
      <c r="M1368" s="344" t="n">
        <v>-0.249081760283018</v>
      </c>
      <c r="N1368" s="344" t="n">
        <v>-0.261767477525226</v>
      </c>
      <c r="O1368" s="344" t="n">
        <v>-0.27514671114213</v>
      </c>
      <c r="P1368" s="344" t="n">
        <v>-0.288666625128247</v>
      </c>
      <c r="Q1368" s="344" t="n">
        <v>-0.303876073109398</v>
      </c>
      <c r="R1368" s="344" t="n">
        <v>-0.312560329361801</v>
      </c>
      <c r="S1368" s="344" t="n">
        <v>-0.31894048127286</v>
      </c>
      <c r="T1368" s="344" t="n">
        <v>-0.325730031654136</v>
      </c>
      <c r="U1368" s="344" t="n">
        <v>-0.33440989810651</v>
      </c>
      <c r="V1368" s="344" t="n">
        <v>-0.342958327555226</v>
      </c>
      <c r="W1368" s="344" t="n">
        <v>-0.357406276846527</v>
      </c>
      <c r="X1368" s="344" t="n">
        <v>-0.366208138137022</v>
      </c>
      <c r="Y1368" s="344" t="n">
        <v>-0.371586674023415</v>
      </c>
      <c r="Z1368" s="344" t="n">
        <v>-0.375799369078113</v>
      </c>
      <c r="AA1368" s="344" t="n">
        <v>-0.379624844438787</v>
      </c>
      <c r="AB1368" s="344" t="n">
        <v>-0.383749757925731</v>
      </c>
    </row>
    <row r="1369" customFormat="false" ht="15" hidden="false" customHeight="false" outlineLevel="0" collapsed="false">
      <c r="A1369" s="62" t="s">
        <v>365</v>
      </c>
      <c r="B1369" s="62" t="s">
        <v>1075</v>
      </c>
      <c r="C1369" s="62" t="s">
        <v>1076</v>
      </c>
      <c r="D1369" s="62" t="s">
        <v>524</v>
      </c>
      <c r="E1369" s="344" t="n">
        <v>-0.223354595500548</v>
      </c>
      <c r="F1369" s="344" t="n">
        <v>-0.226059228086054</v>
      </c>
      <c r="G1369" s="344" t="n">
        <v>-0.225978335290822</v>
      </c>
      <c r="H1369" s="344" t="n">
        <v>-0.226229367535597</v>
      </c>
      <c r="I1369" s="344" t="n">
        <v>-0.226862136135389</v>
      </c>
      <c r="J1369" s="344" t="n">
        <v>-0.227783253366875</v>
      </c>
      <c r="K1369" s="344" t="n">
        <v>-0.229505560242322</v>
      </c>
      <c r="L1369" s="344" t="n">
        <v>-0.232641923190913</v>
      </c>
      <c r="M1369" s="344" t="n">
        <v>-0.238711237223381</v>
      </c>
      <c r="N1369" s="344" t="n">
        <v>-0.250868784426004</v>
      </c>
      <c r="O1369" s="344" t="n">
        <v>-0.26369097343801</v>
      </c>
      <c r="P1369" s="344" t="n">
        <v>-0.276647985589813</v>
      </c>
      <c r="Q1369" s="344" t="n">
        <v>-0.291224187961837</v>
      </c>
      <c r="R1369" s="344" t="n">
        <v>-0.299546875066748</v>
      </c>
      <c r="S1369" s="344" t="n">
        <v>-0.305661389251293</v>
      </c>
      <c r="T1369" s="344" t="n">
        <v>-0.312168256594223</v>
      </c>
      <c r="U1369" s="344" t="n">
        <v>-0.320486736668499</v>
      </c>
      <c r="V1369" s="344" t="n">
        <v>-0.328679252120859</v>
      </c>
      <c r="W1369" s="344" t="n">
        <v>-0.342525660813123</v>
      </c>
      <c r="X1369" s="344" t="n">
        <v>-0.35096105646849</v>
      </c>
      <c r="Y1369" s="344" t="n">
        <v>-0.356115656927522</v>
      </c>
      <c r="Z1369" s="344" t="n">
        <v>-0.360152956356469</v>
      </c>
      <c r="AA1369" s="344" t="n">
        <v>-0.363819157989525</v>
      </c>
      <c r="AB1369" s="344" t="n">
        <v>-0.367772330637691</v>
      </c>
    </row>
    <row r="1370" customFormat="false" ht="15" hidden="false" customHeight="false" outlineLevel="0" collapsed="false">
      <c r="A1370" s="62" t="s">
        <v>365</v>
      </c>
      <c r="B1370" s="62" t="s">
        <v>1080</v>
      </c>
      <c r="C1370" s="62" t="s">
        <v>1081</v>
      </c>
      <c r="D1370" s="62" t="s">
        <v>414</v>
      </c>
      <c r="E1370" s="344" t="n">
        <v>-0.343422561363409</v>
      </c>
      <c r="F1370" s="344" t="n">
        <v>-0.347581114036031</v>
      </c>
      <c r="G1370" s="344" t="n">
        <v>-0.34745673597758</v>
      </c>
      <c r="H1370" s="344" t="n">
        <v>-0.347842714767461</v>
      </c>
      <c r="I1370" s="344" t="n">
        <v>-0.3488156386189</v>
      </c>
      <c r="J1370" s="344" t="n">
        <v>-0.350231917689603</v>
      </c>
      <c r="K1370" s="344" t="n">
        <v>-0.352880079180501</v>
      </c>
      <c r="L1370" s="344" t="n">
        <v>-0.357702446030651</v>
      </c>
      <c r="M1370" s="344" t="n">
        <v>-0.367034420445943</v>
      </c>
      <c r="N1370" s="344" t="n">
        <v>-0.385727458710344</v>
      </c>
      <c r="O1370" s="344" t="n">
        <v>-0.405442428008022</v>
      </c>
      <c r="P1370" s="344" t="n">
        <v>-0.425364696859564</v>
      </c>
      <c r="Q1370" s="344" t="n">
        <v>-0.447776578479162</v>
      </c>
      <c r="R1370" s="344" t="n">
        <v>-0.460573264021224</v>
      </c>
      <c r="S1370" s="344" t="n">
        <v>-0.469974736679727</v>
      </c>
      <c r="T1370" s="344" t="n">
        <v>-0.479979478441824</v>
      </c>
      <c r="U1370" s="344" t="n">
        <v>-0.492769695394183</v>
      </c>
      <c r="V1370" s="344" t="n">
        <v>-0.505366233353717</v>
      </c>
      <c r="W1370" s="344" t="n">
        <v>-0.526656008601569</v>
      </c>
      <c r="X1370" s="344" t="n">
        <v>-0.539625991044008</v>
      </c>
      <c r="Y1370" s="344" t="n">
        <v>-0.547551532439199</v>
      </c>
      <c r="Z1370" s="344" t="n">
        <v>-0.553759149111569</v>
      </c>
      <c r="AA1370" s="344" t="n">
        <v>-0.559396178215347</v>
      </c>
      <c r="AB1370" s="344" t="n">
        <v>-0.565474444361169</v>
      </c>
    </row>
    <row r="1371" customFormat="false" ht="15" hidden="false" customHeight="false" outlineLevel="0" collapsed="false">
      <c r="A1371" s="62" t="s">
        <v>365</v>
      </c>
      <c r="B1371" s="62" t="s">
        <v>1090</v>
      </c>
      <c r="C1371" s="62" t="s">
        <v>1091</v>
      </c>
      <c r="D1371" s="62" t="s">
        <v>401</v>
      </c>
      <c r="E1371" s="344" t="n">
        <v>-0.55482321459228</v>
      </c>
      <c r="F1371" s="344" t="n">
        <v>-0.561541647862114</v>
      </c>
      <c r="G1371" s="344" t="n">
        <v>-0.561340706392397</v>
      </c>
      <c r="H1371" s="344" t="n">
        <v>-0.561964282176456</v>
      </c>
      <c r="I1371" s="344" t="n">
        <v>-0.563536108839986</v>
      </c>
      <c r="J1371" s="344" t="n">
        <v>-0.565824206930128</v>
      </c>
      <c r="K1371" s="344" t="n">
        <v>-0.570102497399184</v>
      </c>
      <c r="L1371" s="344" t="n">
        <v>-0.577893368992248</v>
      </c>
      <c r="M1371" s="344" t="n">
        <v>-0.592969827635587</v>
      </c>
      <c r="N1371" s="344" t="n">
        <v>-0.623169740941156</v>
      </c>
      <c r="O1371" s="344" t="n">
        <v>-0.655020655446889</v>
      </c>
      <c r="P1371" s="344" t="n">
        <v>-0.687206476909234</v>
      </c>
      <c r="Q1371" s="344" t="n">
        <v>-0.723414442267949</v>
      </c>
      <c r="R1371" s="344" t="n">
        <v>-0.744088384540077</v>
      </c>
      <c r="S1371" s="344" t="n">
        <v>-0.75927712246569</v>
      </c>
      <c r="T1371" s="344" t="n">
        <v>-0.775440483904658</v>
      </c>
      <c r="U1371" s="344" t="n">
        <v>-0.796103975716808</v>
      </c>
      <c r="V1371" s="344" t="n">
        <v>-0.816454565543219</v>
      </c>
      <c r="W1371" s="344" t="n">
        <v>-0.850849689422285</v>
      </c>
      <c r="X1371" s="344" t="n">
        <v>-0.871803604981444</v>
      </c>
      <c r="Y1371" s="344" t="n">
        <v>-0.884607872519391</v>
      </c>
      <c r="Z1371" s="344" t="n">
        <v>-0.894636712277175</v>
      </c>
      <c r="AA1371" s="344" t="n">
        <v>-0.90374372783169</v>
      </c>
      <c r="AB1371" s="344" t="n">
        <v>-0.913563592749079</v>
      </c>
    </row>
    <row r="1372" customFormat="false" ht="15" hidden="false" customHeight="false" outlineLevel="0" collapsed="false">
      <c r="A1372" s="62" t="s">
        <v>365</v>
      </c>
      <c r="B1372" s="62" t="s">
        <v>1104</v>
      </c>
      <c r="C1372" s="62" t="s">
        <v>1105</v>
      </c>
      <c r="D1372" s="62" t="s">
        <v>383</v>
      </c>
      <c r="E1372" s="344" t="n">
        <v>-0.176117427587121</v>
      </c>
      <c r="F1372" s="344" t="n">
        <v>-0.178250058583408</v>
      </c>
      <c r="G1372" s="344" t="n">
        <v>-0.178186273770856</v>
      </c>
      <c r="H1372" s="344" t="n">
        <v>-0.178384215313506</v>
      </c>
      <c r="I1372" s="344" t="n">
        <v>-0.17888315995265</v>
      </c>
      <c r="J1372" s="344" t="n">
        <v>-0.179609470494647</v>
      </c>
      <c r="K1372" s="344" t="n">
        <v>-0.180967527425329</v>
      </c>
      <c r="L1372" s="344" t="n">
        <v>-0.183440582314787</v>
      </c>
      <c r="M1372" s="344" t="n">
        <v>-0.188226299717293</v>
      </c>
      <c r="N1372" s="344" t="n">
        <v>-0.197812652459651</v>
      </c>
      <c r="O1372" s="344" t="n">
        <v>-0.207923082199274</v>
      </c>
      <c r="P1372" s="344" t="n">
        <v>-0.2181398213905</v>
      </c>
      <c r="Q1372" s="344" t="n">
        <v>-0.22963330895451</v>
      </c>
      <c r="R1372" s="344" t="n">
        <v>-0.236195834521735</v>
      </c>
      <c r="S1372" s="344" t="n">
        <v>-0.241017192715479</v>
      </c>
      <c r="T1372" s="344" t="n">
        <v>-0.246147925465881</v>
      </c>
      <c r="U1372" s="344" t="n">
        <v>-0.252707133745581</v>
      </c>
      <c r="V1372" s="344" t="n">
        <v>-0.259167017607401</v>
      </c>
      <c r="W1372" s="344" t="n">
        <v>-0.270085055244981</v>
      </c>
      <c r="X1372" s="344" t="n">
        <v>-0.276736452679511</v>
      </c>
      <c r="Y1372" s="344" t="n">
        <v>-0.280800908891167</v>
      </c>
      <c r="Z1372" s="344" t="n">
        <v>-0.28398436158992</v>
      </c>
      <c r="AA1372" s="344" t="n">
        <v>-0.286875199806983</v>
      </c>
      <c r="AB1372" s="344" t="n">
        <v>-0.289992317661856</v>
      </c>
    </row>
    <row r="1373" customFormat="false" ht="15" hidden="false" customHeight="false" outlineLevel="0" collapsed="false">
      <c r="A1373" s="62" t="s">
        <v>365</v>
      </c>
      <c r="B1373" s="62" t="s">
        <v>1162</v>
      </c>
      <c r="C1373" s="62" t="s">
        <v>1163</v>
      </c>
      <c r="D1373" s="62" t="s">
        <v>524</v>
      </c>
      <c r="E1373" s="344" t="n">
        <v>-0.656275662985618</v>
      </c>
      <c r="F1373" s="344" t="n">
        <v>-0.664222598392106</v>
      </c>
      <c r="G1373" s="344" t="n">
        <v>-0.663984913679586</v>
      </c>
      <c r="H1373" s="344" t="n">
        <v>-0.664722513694045</v>
      </c>
      <c r="I1373" s="344" t="n">
        <v>-0.666581757428942</v>
      </c>
      <c r="J1373" s="344" t="n">
        <v>-0.669288246724253</v>
      </c>
      <c r="K1373" s="344" t="n">
        <v>-0.67434884592086</v>
      </c>
      <c r="L1373" s="344" t="n">
        <v>-0.68356432084242</v>
      </c>
      <c r="M1373" s="344" t="n">
        <v>-0.701397592110463</v>
      </c>
      <c r="N1373" s="344" t="n">
        <v>-0.737119724143611</v>
      </c>
      <c r="O1373" s="344" t="n">
        <v>-0.774794751943789</v>
      </c>
      <c r="P1373" s="344" t="n">
        <v>-0.812865926262729</v>
      </c>
      <c r="Q1373" s="344" t="n">
        <v>-0.855694715408859</v>
      </c>
      <c r="R1373" s="344" t="n">
        <v>-0.880149000691672</v>
      </c>
      <c r="S1373" s="344" t="n">
        <v>-0.89811508212064</v>
      </c>
      <c r="T1373" s="344" t="n">
        <v>-0.917234002283759</v>
      </c>
      <c r="U1373" s="344" t="n">
        <v>-0.941675926183036</v>
      </c>
      <c r="V1373" s="344" t="n">
        <v>-0.965747732263268</v>
      </c>
      <c r="W1373" s="344" t="n">
        <v>-1.0064321919858</v>
      </c>
      <c r="X1373" s="344" t="n">
        <v>-1.03121764519694</v>
      </c>
      <c r="Y1373" s="344" t="n">
        <v>-1.04636324283328</v>
      </c>
      <c r="Z1373" s="344" t="n">
        <v>-1.05822591059467</v>
      </c>
      <c r="AA1373" s="344" t="n">
        <v>-1.06899819357358</v>
      </c>
      <c r="AB1373" s="344" t="n">
        <v>-1.08061367430617</v>
      </c>
    </row>
    <row r="1374" customFormat="false" ht="15" hidden="false" customHeight="false" outlineLevel="0" collapsed="false">
      <c r="A1374" s="62" t="s">
        <v>365</v>
      </c>
      <c r="B1374" s="62" t="s">
        <v>1172</v>
      </c>
      <c r="C1374" s="62" t="s">
        <v>1173</v>
      </c>
      <c r="D1374" s="62" t="s">
        <v>524</v>
      </c>
      <c r="E1374" s="344" t="n">
        <v>-0.558426844658154</v>
      </c>
      <c r="F1374" s="344" t="n">
        <v>-0.565188914797337</v>
      </c>
      <c r="G1374" s="344" t="n">
        <v>-0.564986668193474</v>
      </c>
      <c r="H1374" s="344" t="n">
        <v>-0.565614294162142</v>
      </c>
      <c r="I1374" s="344" t="n">
        <v>-0.567196329990814</v>
      </c>
      <c r="J1374" s="344" t="n">
        <v>-0.569499289497808</v>
      </c>
      <c r="K1374" s="344" t="n">
        <v>-0.573805367874362</v>
      </c>
      <c r="L1374" s="344" t="n">
        <v>-0.581646841926685</v>
      </c>
      <c r="M1374" s="344" t="n">
        <v>-0.596821223616906</v>
      </c>
      <c r="N1374" s="344" t="n">
        <v>-0.627217288259897</v>
      </c>
      <c r="O1374" s="344" t="n">
        <v>-0.659275077514415</v>
      </c>
      <c r="P1374" s="344" t="n">
        <v>-0.691669948978393</v>
      </c>
      <c r="Q1374" s="344" t="n">
        <v>-0.728113088549648</v>
      </c>
      <c r="R1374" s="344" t="n">
        <v>-0.748921310062429</v>
      </c>
      <c r="S1374" s="344" t="n">
        <v>-0.764208700299646</v>
      </c>
      <c r="T1374" s="344" t="n">
        <v>-0.780477044323544</v>
      </c>
      <c r="U1374" s="344" t="n">
        <v>-0.801274747499606</v>
      </c>
      <c r="V1374" s="344" t="n">
        <v>-0.821757516361479</v>
      </c>
      <c r="W1374" s="344" t="n">
        <v>-0.856376039873563</v>
      </c>
      <c r="X1374" s="344" t="n">
        <v>-0.877466053126764</v>
      </c>
      <c r="Y1374" s="344" t="n">
        <v>-0.890353485612135</v>
      </c>
      <c r="Z1374" s="344" t="n">
        <v>-0.900447463647349</v>
      </c>
      <c r="AA1374" s="344" t="n">
        <v>-0.90961363014256</v>
      </c>
      <c r="AB1374" s="344" t="n">
        <v>-0.91949727602572</v>
      </c>
    </row>
    <row r="1375" customFormat="false" ht="15" hidden="false" customHeight="false" outlineLevel="0" collapsed="false">
      <c r="A1375" s="62" t="s">
        <v>365</v>
      </c>
      <c r="B1375" s="62" t="s">
        <v>1209</v>
      </c>
      <c r="C1375" s="62" t="s">
        <v>1210</v>
      </c>
      <c r="D1375" s="62" t="s">
        <v>524</v>
      </c>
      <c r="E1375" s="344" t="n">
        <v>0</v>
      </c>
      <c r="F1375" s="344" t="n">
        <v>0</v>
      </c>
      <c r="G1375" s="344" t="n">
        <v>0</v>
      </c>
      <c r="H1375" s="344" t="n">
        <v>-0.234428852784847</v>
      </c>
      <c r="I1375" s="344" t="n">
        <v>-0.235224891325604</v>
      </c>
      <c r="J1375" s="344" t="n">
        <v>-0.236588314976254</v>
      </c>
      <c r="K1375" s="344" t="n">
        <v>-0.238802110539503</v>
      </c>
      <c r="L1375" s="344" t="n">
        <v>-0.242594715879906</v>
      </c>
      <c r="M1375" s="344" t="n">
        <v>-0.249655348259467</v>
      </c>
      <c r="N1375" s="344" t="n">
        <v>-0.262989409715707</v>
      </c>
      <c r="O1375" s="344" t="n">
        <v>-0.276997870036556</v>
      </c>
      <c r="P1375" s="344" t="n">
        <v>-0.29122637873819</v>
      </c>
      <c r="Q1375" s="344" t="n">
        <v>-0.307273347527841</v>
      </c>
      <c r="R1375" s="344" t="n">
        <v>-0.316753909780518</v>
      </c>
      <c r="S1375" s="344" t="n">
        <v>-0.323993714711289</v>
      </c>
      <c r="T1375" s="344" t="n">
        <v>-0.331793577635962</v>
      </c>
      <c r="U1375" s="344" t="n">
        <v>-0.341577689443421</v>
      </c>
      <c r="V1375" s="344" t="n">
        <v>-0.351301277903541</v>
      </c>
      <c r="W1375" s="344" t="n">
        <v>-0.367195283595677</v>
      </c>
      <c r="X1375" s="344" t="n">
        <v>-0.377363671899136</v>
      </c>
      <c r="Y1375" s="344" t="n">
        <v>-0.3840151137634</v>
      </c>
      <c r="Z1375" s="344" t="n">
        <v>-0.389642370742102</v>
      </c>
      <c r="AA1375" s="344" t="n">
        <v>-0.394727873111707</v>
      </c>
      <c r="AB1375" s="344" t="n">
        <v>-0.400251979732069</v>
      </c>
    </row>
    <row r="1376" customFormat="false" ht="15" hidden="false" customHeight="false" outlineLevel="0" collapsed="false">
      <c r="A1376" s="62" t="s">
        <v>365</v>
      </c>
      <c r="B1376" s="62" t="s">
        <v>1213</v>
      </c>
      <c r="C1376" s="62" t="s">
        <v>1214</v>
      </c>
      <c r="D1376" s="62" t="e">
        <f aca="false">#N/A</f>
        <v>#N/A</v>
      </c>
      <c r="E1376" s="344" t="n">
        <v>0</v>
      </c>
      <c r="F1376" s="344" t="n">
        <v>0</v>
      </c>
      <c r="G1376" s="344" t="n">
        <v>0</v>
      </c>
      <c r="H1376" s="344" t="n">
        <v>0</v>
      </c>
      <c r="I1376" s="344" t="n">
        <v>0</v>
      </c>
      <c r="J1376" s="344" t="n">
        <v>0</v>
      </c>
      <c r="K1376" s="344" t="n">
        <v>0</v>
      </c>
      <c r="L1376" s="344" t="n">
        <v>0</v>
      </c>
      <c r="M1376" s="344" t="n">
        <v>0</v>
      </c>
      <c r="N1376" s="344" t="n">
        <v>0</v>
      </c>
      <c r="O1376" s="344" t="n">
        <v>0</v>
      </c>
      <c r="P1376" s="344" t="n">
        <v>0</v>
      </c>
      <c r="Q1376" s="344" t="n">
        <v>0</v>
      </c>
      <c r="R1376" s="344" t="n">
        <v>0</v>
      </c>
      <c r="S1376" s="344" t="n">
        <v>0</v>
      </c>
      <c r="T1376" s="344" t="n">
        <v>0</v>
      </c>
      <c r="U1376" s="344" t="n">
        <v>0</v>
      </c>
      <c r="V1376" s="344" t="n">
        <v>0</v>
      </c>
      <c r="W1376" s="344" t="n">
        <v>0</v>
      </c>
      <c r="X1376" s="344" t="n">
        <v>0</v>
      </c>
      <c r="Y1376" s="344" t="n">
        <v>0</v>
      </c>
      <c r="Z1376" s="344" t="n">
        <v>0</v>
      </c>
      <c r="AA1376" s="344" t="n">
        <v>0</v>
      </c>
      <c r="AB1376" s="344" t="n">
        <v>0</v>
      </c>
    </row>
    <row r="1377" customFormat="false" ht="15" hidden="false" customHeight="false" outlineLevel="0" collapsed="false">
      <c r="A1377" s="62" t="s">
        <v>366</v>
      </c>
      <c r="B1377" s="62" t="s">
        <v>381</v>
      </c>
      <c r="C1377" s="62" t="s">
        <v>384</v>
      </c>
      <c r="D1377" s="62" t="s">
        <v>383</v>
      </c>
      <c r="E1377" s="344" t="n">
        <v>-0.5690608605035</v>
      </c>
      <c r="F1377" s="344" t="n">
        <v>-0.575958072285833</v>
      </c>
      <c r="G1377" s="344" t="n">
        <v>-0.576787821456957</v>
      </c>
      <c r="H1377" s="344" t="n">
        <v>-0.579206158698452</v>
      </c>
      <c r="I1377" s="344" t="n">
        <v>-0.590642020234357</v>
      </c>
      <c r="J1377" s="344" t="n">
        <v>-0.600356769455351</v>
      </c>
      <c r="K1377" s="344" t="n">
        <v>-0.613324194967776</v>
      </c>
      <c r="L1377" s="344" t="n">
        <v>-0.634114029349628</v>
      </c>
      <c r="M1377" s="344" t="n">
        <v>-0.674575712291087</v>
      </c>
      <c r="N1377" s="344" t="n">
        <v>-0.717513667779568</v>
      </c>
      <c r="O1377" s="344" t="n">
        <v>-0.776861305723324</v>
      </c>
      <c r="P1377" s="344" t="n">
        <v>-0.810158358180442</v>
      </c>
      <c r="Q1377" s="344" t="n">
        <v>-0.839284520569793</v>
      </c>
      <c r="R1377" s="344" t="n">
        <v>-0.862875491418439</v>
      </c>
      <c r="S1377" s="344" t="n">
        <v>-0.890282197859447</v>
      </c>
      <c r="T1377" s="344" t="n">
        <v>-0.917556009942802</v>
      </c>
      <c r="U1377" s="344" t="n">
        <v>-0.948141668686773</v>
      </c>
      <c r="V1377" s="344" t="n">
        <v>-0.974543957769164</v>
      </c>
      <c r="W1377" s="344" t="n">
        <v>-1.00129700673536</v>
      </c>
      <c r="X1377" s="344" t="n">
        <v>-1.01919675829551</v>
      </c>
      <c r="Y1377" s="344" t="n">
        <v>-1.03103432323608</v>
      </c>
      <c r="Z1377" s="344" t="n">
        <v>-1.0417449182725</v>
      </c>
      <c r="AA1377" s="344" t="n">
        <v>-1.05253537415694</v>
      </c>
      <c r="AB1377" s="344" t="n">
        <v>-1.06494228749848</v>
      </c>
    </row>
    <row r="1378" customFormat="false" ht="15" hidden="false" customHeight="false" outlineLevel="0" collapsed="false">
      <c r="A1378" s="62" t="s">
        <v>366</v>
      </c>
      <c r="B1378" s="62" t="s">
        <v>400</v>
      </c>
      <c r="C1378" s="62" t="s">
        <v>402</v>
      </c>
      <c r="D1378" s="62" t="s">
        <v>401</v>
      </c>
      <c r="E1378" s="344" t="n">
        <v>-0.497816816350961</v>
      </c>
      <c r="F1378" s="344" t="n">
        <v>-0.503850526011015</v>
      </c>
      <c r="G1378" s="344" t="n">
        <v>-0.504576394049758</v>
      </c>
      <c r="H1378" s="344" t="n">
        <v>-0.506691965564129</v>
      </c>
      <c r="I1378" s="344" t="n">
        <v>-0.516696104975504</v>
      </c>
      <c r="J1378" s="344" t="n">
        <v>-0.525194608148898</v>
      </c>
      <c r="K1378" s="344" t="n">
        <v>-0.53653856612055</v>
      </c>
      <c r="L1378" s="344" t="n">
        <v>-0.554725600026343</v>
      </c>
      <c r="M1378" s="344" t="n">
        <v>-0.590121649173524</v>
      </c>
      <c r="N1378" s="344" t="n">
        <v>-0.627683951882205</v>
      </c>
      <c r="O1378" s="344" t="n">
        <v>-0.679601513306074</v>
      </c>
      <c r="P1378" s="344" t="n">
        <v>-0.708729913796326</v>
      </c>
      <c r="Q1378" s="344" t="n">
        <v>-0.734209602243636</v>
      </c>
      <c r="R1378" s="344" t="n">
        <v>-0.754847082024113</v>
      </c>
      <c r="S1378" s="344" t="n">
        <v>-0.778822583229829</v>
      </c>
      <c r="T1378" s="344" t="n">
        <v>-0.802681827896695</v>
      </c>
      <c r="U1378" s="344" t="n">
        <v>-0.829438289847793</v>
      </c>
      <c r="V1378" s="344" t="n">
        <v>-0.852535122555184</v>
      </c>
      <c r="W1378" s="344" t="n">
        <v>-0.875938801473196</v>
      </c>
      <c r="X1378" s="344" t="n">
        <v>-0.891597578861727</v>
      </c>
      <c r="Y1378" s="344" t="n">
        <v>-0.901953130088442</v>
      </c>
      <c r="Z1378" s="344" t="n">
        <v>-0.911322803338395</v>
      </c>
      <c r="AA1378" s="344" t="n">
        <v>-0.920762339191575</v>
      </c>
      <c r="AB1378" s="344" t="n">
        <v>-0.931615958776245</v>
      </c>
    </row>
    <row r="1379" customFormat="false" ht="15" hidden="false" customHeight="false" outlineLevel="0" collapsed="false">
      <c r="A1379" s="62" t="s">
        <v>366</v>
      </c>
      <c r="B1379" s="62" t="s">
        <v>411</v>
      </c>
      <c r="C1379" s="62" t="s">
        <v>412</v>
      </c>
      <c r="D1379" s="62" t="s">
        <v>383</v>
      </c>
      <c r="E1379" s="344" t="n">
        <v>-0.407109779172245</v>
      </c>
      <c r="F1379" s="344" t="n">
        <v>-0.412044088594132</v>
      </c>
      <c r="G1379" s="344" t="n">
        <v>-0.412637696458018</v>
      </c>
      <c r="H1379" s="344" t="n">
        <v>-0.414367790387652</v>
      </c>
      <c r="I1379" s="344" t="n">
        <v>-0.42254907887129</v>
      </c>
      <c r="J1379" s="344" t="n">
        <v>-0.429499072597046</v>
      </c>
      <c r="K1379" s="344" t="n">
        <v>-0.438776051744979</v>
      </c>
      <c r="L1379" s="344" t="n">
        <v>-0.453649232228232</v>
      </c>
      <c r="M1379" s="344" t="n">
        <v>-0.48259577898715</v>
      </c>
      <c r="N1379" s="344" t="n">
        <v>-0.513313866963814</v>
      </c>
      <c r="O1379" s="344" t="n">
        <v>-0.555771546721124</v>
      </c>
      <c r="P1379" s="344" t="n">
        <v>-0.579592471008396</v>
      </c>
      <c r="Q1379" s="344" t="n">
        <v>-0.60042951386524</v>
      </c>
      <c r="R1379" s="344" t="n">
        <v>-0.617306645292191</v>
      </c>
      <c r="S1379" s="344" t="n">
        <v>-0.636913578366388</v>
      </c>
      <c r="T1379" s="344" t="n">
        <v>-0.656425437967162</v>
      </c>
      <c r="U1379" s="344" t="n">
        <v>-0.678306613850667</v>
      </c>
      <c r="V1379" s="344" t="n">
        <v>-0.697194980322512</v>
      </c>
      <c r="W1379" s="344" t="n">
        <v>-0.716334282658601</v>
      </c>
      <c r="X1379" s="344" t="n">
        <v>-0.729139879406979</v>
      </c>
      <c r="Y1379" s="344" t="n">
        <v>-0.737608549075508</v>
      </c>
      <c r="Z1379" s="344" t="n">
        <v>-0.745270977266795</v>
      </c>
      <c r="AA1379" s="344" t="n">
        <v>-0.752990538419521</v>
      </c>
      <c r="AB1379" s="344" t="n">
        <v>-0.761866523575514</v>
      </c>
    </row>
    <row r="1380" customFormat="false" ht="15" hidden="false" customHeight="false" outlineLevel="0" collapsed="false">
      <c r="A1380" s="62" t="s">
        <v>366</v>
      </c>
      <c r="B1380" s="62" t="s">
        <v>413</v>
      </c>
      <c r="C1380" s="62" t="s">
        <v>415</v>
      </c>
      <c r="D1380" s="62" t="s">
        <v>414</v>
      </c>
      <c r="E1380" s="344" t="n">
        <v>0</v>
      </c>
      <c r="F1380" s="344" t="n">
        <v>0</v>
      </c>
      <c r="G1380" s="344" t="n">
        <v>0</v>
      </c>
      <c r="H1380" s="344" t="n">
        <v>0</v>
      </c>
      <c r="I1380" s="344" t="n">
        <v>0</v>
      </c>
      <c r="J1380" s="344" t="n">
        <v>0</v>
      </c>
      <c r="K1380" s="344" t="n">
        <v>0</v>
      </c>
      <c r="L1380" s="344" t="n">
        <v>0</v>
      </c>
      <c r="M1380" s="344" t="n">
        <v>0</v>
      </c>
      <c r="N1380" s="344" t="n">
        <v>0</v>
      </c>
      <c r="O1380" s="344" t="n">
        <v>0</v>
      </c>
      <c r="P1380" s="344" t="n">
        <v>0</v>
      </c>
      <c r="Q1380" s="344" t="n">
        <v>0</v>
      </c>
      <c r="R1380" s="344" t="n">
        <v>0</v>
      </c>
      <c r="S1380" s="344" t="n">
        <v>0</v>
      </c>
      <c r="T1380" s="344" t="n">
        <v>0</v>
      </c>
      <c r="U1380" s="344" t="n">
        <v>0</v>
      </c>
      <c r="V1380" s="344" t="n">
        <v>0</v>
      </c>
      <c r="W1380" s="344" t="n">
        <v>0</v>
      </c>
      <c r="X1380" s="344" t="n">
        <v>0</v>
      </c>
      <c r="Y1380" s="344" t="n">
        <v>0</v>
      </c>
      <c r="Z1380" s="344" t="n">
        <v>0</v>
      </c>
      <c r="AA1380" s="344" t="n">
        <v>0</v>
      </c>
      <c r="AB1380" s="344" t="n">
        <v>0</v>
      </c>
    </row>
    <row r="1381" customFormat="false" ht="15" hidden="false" customHeight="false" outlineLevel="0" collapsed="false">
      <c r="A1381" s="62" t="s">
        <v>366</v>
      </c>
      <c r="B1381" s="62" t="s">
        <v>416</v>
      </c>
      <c r="C1381" s="62" t="s">
        <v>418</v>
      </c>
      <c r="D1381" s="62" t="s">
        <v>417</v>
      </c>
      <c r="E1381" s="344" t="n">
        <v>-0.481889102742275</v>
      </c>
      <c r="F1381" s="344" t="n">
        <v>-0.487729763079152</v>
      </c>
      <c r="G1381" s="344" t="n">
        <v>-0.488432406875845</v>
      </c>
      <c r="H1381" s="344" t="n">
        <v>-0.490480290405213</v>
      </c>
      <c r="I1381" s="344" t="n">
        <v>-0.50016434607853</v>
      </c>
      <c r="J1381" s="344" t="n">
        <v>-0.50839093854059</v>
      </c>
      <c r="K1381" s="344" t="n">
        <v>-0.519371945105565</v>
      </c>
      <c r="L1381" s="344" t="n">
        <v>-0.536977082502587</v>
      </c>
      <c r="M1381" s="344" t="n">
        <v>-0.571240630466244</v>
      </c>
      <c r="N1381" s="344" t="n">
        <v>-0.607601122427726</v>
      </c>
      <c r="O1381" s="344" t="n">
        <v>-0.65785757473985</v>
      </c>
      <c r="P1381" s="344" t="n">
        <v>-0.686054008278305</v>
      </c>
      <c r="Q1381" s="344" t="n">
        <v>-0.710718470788891</v>
      </c>
      <c r="R1381" s="344" t="n">
        <v>-0.730695651726997</v>
      </c>
      <c r="S1381" s="344" t="n">
        <v>-0.753904053661885</v>
      </c>
      <c r="T1381" s="344" t="n">
        <v>-0.776999918700961</v>
      </c>
      <c r="U1381" s="344" t="n">
        <v>-0.802900304181476</v>
      </c>
      <c r="V1381" s="344" t="n">
        <v>-0.82525815073061</v>
      </c>
      <c r="W1381" s="344" t="n">
        <v>-0.847913025906056</v>
      </c>
      <c r="X1381" s="344" t="n">
        <v>-0.863070798681012</v>
      </c>
      <c r="Y1381" s="344" t="n">
        <v>-0.873095022703058</v>
      </c>
      <c r="Z1381" s="344" t="n">
        <v>-0.882164912042081</v>
      </c>
      <c r="AA1381" s="344" t="n">
        <v>-0.89130242872128</v>
      </c>
      <c r="AB1381" s="344" t="n">
        <v>-0.901808785339565</v>
      </c>
    </row>
    <row r="1382" customFormat="false" ht="15" hidden="false" customHeight="false" outlineLevel="0" collapsed="false">
      <c r="A1382" s="62" t="s">
        <v>366</v>
      </c>
      <c r="B1382" s="62" t="s">
        <v>436</v>
      </c>
      <c r="C1382" s="62" t="s">
        <v>437</v>
      </c>
      <c r="D1382" s="62" t="s">
        <v>417</v>
      </c>
      <c r="E1382" s="344" t="n">
        <v>-0.473012685602213</v>
      </c>
      <c r="F1382" s="344" t="n">
        <v>-0.478745760734882</v>
      </c>
      <c r="G1382" s="344" t="n">
        <v>-0.479435461803872</v>
      </c>
      <c r="H1382" s="344" t="n">
        <v>-0.481445623234197</v>
      </c>
      <c r="I1382" s="344" t="n">
        <v>-0.490951298202753</v>
      </c>
      <c r="J1382" s="344" t="n">
        <v>-0.499026356492492</v>
      </c>
      <c r="K1382" s="344" t="n">
        <v>-0.509805092463811</v>
      </c>
      <c r="L1382" s="344" t="n">
        <v>-0.527085942504146</v>
      </c>
      <c r="M1382" s="344" t="n">
        <v>-0.56071835450168</v>
      </c>
      <c r="N1382" s="344" t="n">
        <v>-0.596409084702144</v>
      </c>
      <c r="O1382" s="344" t="n">
        <v>-0.645739811090681</v>
      </c>
      <c r="P1382" s="344" t="n">
        <v>-0.673416865160863</v>
      </c>
      <c r="Q1382" s="344" t="n">
        <v>-0.697627007255125</v>
      </c>
      <c r="R1382" s="344" t="n">
        <v>-0.717236207696724</v>
      </c>
      <c r="S1382" s="344" t="n">
        <v>-0.740017109911123</v>
      </c>
      <c r="T1382" s="344" t="n">
        <v>-0.762687548163973</v>
      </c>
      <c r="U1382" s="344" t="n">
        <v>-0.788110847476103</v>
      </c>
      <c r="V1382" s="344" t="n">
        <v>-0.810056861570022</v>
      </c>
      <c r="W1382" s="344" t="n">
        <v>-0.832294433010711</v>
      </c>
      <c r="X1382" s="344" t="n">
        <v>-0.84717299898622</v>
      </c>
      <c r="Y1382" s="344" t="n">
        <v>-0.857012576388497</v>
      </c>
      <c r="Z1382" s="344" t="n">
        <v>-0.865915397991958</v>
      </c>
      <c r="AA1382" s="344" t="n">
        <v>-0.8748846012372</v>
      </c>
      <c r="AB1382" s="344" t="n">
        <v>-0.885197430333415</v>
      </c>
    </row>
    <row r="1383" customFormat="false" ht="15" hidden="false" customHeight="false" outlineLevel="0" collapsed="false">
      <c r="A1383" s="62" t="s">
        <v>366</v>
      </c>
      <c r="B1383" s="62" t="s">
        <v>448</v>
      </c>
      <c r="C1383" s="62" t="s">
        <v>449</v>
      </c>
      <c r="D1383" s="62" t="s">
        <v>417</v>
      </c>
      <c r="E1383" s="344" t="n">
        <v>0</v>
      </c>
      <c r="F1383" s="344" t="n">
        <v>0</v>
      </c>
      <c r="G1383" s="344" t="n">
        <v>0</v>
      </c>
      <c r="H1383" s="344" t="n">
        <v>0</v>
      </c>
      <c r="I1383" s="344" t="n">
        <v>0</v>
      </c>
      <c r="J1383" s="344" t="n">
        <v>0</v>
      </c>
      <c r="K1383" s="344" t="n">
        <v>0</v>
      </c>
      <c r="L1383" s="344" t="n">
        <v>0</v>
      </c>
      <c r="M1383" s="344" t="n">
        <v>0</v>
      </c>
      <c r="N1383" s="344" t="n">
        <v>0</v>
      </c>
      <c r="O1383" s="344" t="n">
        <v>0</v>
      </c>
      <c r="P1383" s="344" t="n">
        <v>0</v>
      </c>
      <c r="Q1383" s="344" t="n">
        <v>0</v>
      </c>
      <c r="R1383" s="344" t="n">
        <v>0</v>
      </c>
      <c r="S1383" s="344" t="n">
        <v>0</v>
      </c>
      <c r="T1383" s="344" t="n">
        <v>0</v>
      </c>
      <c r="U1383" s="344" t="n">
        <v>0</v>
      </c>
      <c r="V1383" s="344" t="n">
        <v>0</v>
      </c>
      <c r="W1383" s="344" t="n">
        <v>0</v>
      </c>
      <c r="X1383" s="344" t="n">
        <v>0</v>
      </c>
      <c r="Y1383" s="344" t="n">
        <v>0</v>
      </c>
      <c r="Z1383" s="344" t="n">
        <v>0</v>
      </c>
      <c r="AA1383" s="344" t="n">
        <v>0</v>
      </c>
      <c r="AB1383" s="344" t="n">
        <v>0</v>
      </c>
    </row>
    <row r="1384" customFormat="false" ht="15" hidden="false" customHeight="false" outlineLevel="0" collapsed="false">
      <c r="A1384" s="62" t="s">
        <v>366</v>
      </c>
      <c r="B1384" s="62" t="s">
        <v>469</v>
      </c>
      <c r="C1384" s="62" t="s">
        <v>470</v>
      </c>
      <c r="D1384" s="62" t="s">
        <v>417</v>
      </c>
      <c r="E1384" s="344" t="n">
        <v>-0.352827479173545</v>
      </c>
      <c r="F1384" s="344" t="n">
        <v>-0.357103868599332</v>
      </c>
      <c r="G1384" s="344" t="n">
        <v>-0.357618327295604</v>
      </c>
      <c r="H1384" s="344" t="n">
        <v>-0.359117737801456</v>
      </c>
      <c r="I1384" s="344" t="n">
        <v>-0.366208167802776</v>
      </c>
      <c r="J1384" s="344" t="n">
        <v>-0.372231478693309</v>
      </c>
      <c r="K1384" s="344" t="n">
        <v>-0.380271504589434</v>
      </c>
      <c r="L1384" s="344" t="n">
        <v>-0.393161557950149</v>
      </c>
      <c r="M1384" s="344" t="n">
        <v>-0.418248494315308</v>
      </c>
      <c r="N1384" s="344" t="n">
        <v>-0.444870762067938</v>
      </c>
      <c r="O1384" s="344" t="n">
        <v>-0.481667313972901</v>
      </c>
      <c r="P1384" s="344" t="n">
        <v>-0.502312056737251</v>
      </c>
      <c r="Q1384" s="344" t="n">
        <v>-0.520370776229471</v>
      </c>
      <c r="R1384" s="344" t="n">
        <v>-0.534997582171492</v>
      </c>
      <c r="S1384" s="344" t="n">
        <v>-0.551990209528563</v>
      </c>
      <c r="T1384" s="344" t="n">
        <v>-0.568900440107958</v>
      </c>
      <c r="U1384" s="344" t="n">
        <v>-0.587864072335185</v>
      </c>
      <c r="V1384" s="344" t="n">
        <v>-0.604233943728394</v>
      </c>
      <c r="W1384" s="344" t="n">
        <v>-0.620821292256628</v>
      </c>
      <c r="X1384" s="344" t="n">
        <v>-0.631919444772713</v>
      </c>
      <c r="Y1384" s="344" t="n">
        <v>-0.639258937764446</v>
      </c>
      <c r="Z1384" s="344" t="n">
        <v>-0.645899690115266</v>
      </c>
      <c r="AA1384" s="344" t="n">
        <v>-0.652589957559542</v>
      </c>
      <c r="AB1384" s="344" t="n">
        <v>-0.660282456310464</v>
      </c>
    </row>
    <row r="1385" customFormat="false" ht="15" hidden="false" customHeight="false" outlineLevel="0" collapsed="false">
      <c r="A1385" s="62" t="s">
        <v>366</v>
      </c>
      <c r="B1385" s="62" t="s">
        <v>479</v>
      </c>
      <c r="C1385" s="62" t="s">
        <v>480</v>
      </c>
      <c r="D1385" s="62" t="s">
        <v>383</v>
      </c>
      <c r="E1385" s="344" t="n">
        <v>-0.425970574076803</v>
      </c>
      <c r="F1385" s="344" t="n">
        <v>-0.431133482767887</v>
      </c>
      <c r="G1385" s="344" t="n">
        <v>-0.431754591607548</v>
      </c>
      <c r="H1385" s="344" t="n">
        <v>-0.433564838234173</v>
      </c>
      <c r="I1385" s="344" t="n">
        <v>-0.442125153732241</v>
      </c>
      <c r="J1385" s="344" t="n">
        <v>-0.449397130404504</v>
      </c>
      <c r="K1385" s="344" t="n">
        <v>-0.459103898297377</v>
      </c>
      <c r="L1385" s="344" t="n">
        <v>-0.474666131269723</v>
      </c>
      <c r="M1385" s="344" t="n">
        <v>-0.504953728795648</v>
      </c>
      <c r="N1385" s="344" t="n">
        <v>-0.537094940427967</v>
      </c>
      <c r="O1385" s="344" t="n">
        <v>-0.581519621792691</v>
      </c>
      <c r="P1385" s="344" t="n">
        <v>-0.606444134326684</v>
      </c>
      <c r="Q1385" s="344" t="n">
        <v>-0.628246526609766</v>
      </c>
      <c r="R1385" s="344" t="n">
        <v>-0.64590555061387</v>
      </c>
      <c r="S1385" s="344" t="n">
        <v>-0.666420843944536</v>
      </c>
      <c r="T1385" s="344" t="n">
        <v>-0.686836659188146</v>
      </c>
      <c r="U1385" s="344" t="n">
        <v>-0.709731557639182</v>
      </c>
      <c r="V1385" s="344" t="n">
        <v>-0.729494994237891</v>
      </c>
      <c r="W1385" s="344" t="n">
        <v>-0.749520992188886</v>
      </c>
      <c r="X1385" s="344" t="n">
        <v>-0.762919853325048</v>
      </c>
      <c r="Y1385" s="344" t="n">
        <v>-0.771780863953938</v>
      </c>
      <c r="Z1385" s="344" t="n">
        <v>-0.779798281128493</v>
      </c>
      <c r="AA1385" s="344" t="n">
        <v>-0.787875478150224</v>
      </c>
      <c r="AB1385" s="344" t="n">
        <v>-0.797162674591642</v>
      </c>
    </row>
    <row r="1386" customFormat="false" ht="15" hidden="false" customHeight="false" outlineLevel="0" collapsed="false">
      <c r="A1386" s="62" t="s">
        <v>366</v>
      </c>
      <c r="B1386" s="62" t="s">
        <v>500</v>
      </c>
      <c r="C1386" s="62" t="s">
        <v>501</v>
      </c>
      <c r="D1386" s="62" t="s">
        <v>383</v>
      </c>
      <c r="E1386" s="344" t="n">
        <v>-0.390464784111866</v>
      </c>
      <c r="F1386" s="344" t="n">
        <v>-0.395197350514657</v>
      </c>
      <c r="G1386" s="344" t="n">
        <v>-0.395766688266481</v>
      </c>
      <c r="H1386" s="344" t="n">
        <v>-0.397426045981005</v>
      </c>
      <c r="I1386" s="344" t="n">
        <v>-0.405272836220276</v>
      </c>
      <c r="J1386" s="344" t="n">
        <v>-0.411938674130689</v>
      </c>
      <c r="K1386" s="344" t="n">
        <v>-0.420836356882435</v>
      </c>
      <c r="L1386" s="344" t="n">
        <v>-0.435101435992688</v>
      </c>
      <c r="M1386" s="344" t="n">
        <v>-0.462864481021933</v>
      </c>
      <c r="N1386" s="344" t="n">
        <v>-0.492326636449703</v>
      </c>
      <c r="O1386" s="344" t="n">
        <v>-0.533048401458729</v>
      </c>
      <c r="P1386" s="344" t="n">
        <v>-0.555895389015959</v>
      </c>
      <c r="Q1386" s="344" t="n">
        <v>-0.575880493419911</v>
      </c>
      <c r="R1386" s="344" t="n">
        <v>-0.592067590405031</v>
      </c>
      <c r="S1386" s="344" t="n">
        <v>-0.61087287900674</v>
      </c>
      <c r="T1386" s="344" t="n">
        <v>-0.629586981286789</v>
      </c>
      <c r="U1386" s="344" t="n">
        <v>-0.650573528539076</v>
      </c>
      <c r="V1386" s="344" t="n">
        <v>-0.668689629684204</v>
      </c>
      <c r="W1386" s="344" t="n">
        <v>-0.687046406988614</v>
      </c>
      <c r="X1386" s="344" t="n">
        <v>-0.699328437108219</v>
      </c>
      <c r="Y1386" s="344" t="n">
        <v>-0.707450858732578</v>
      </c>
      <c r="Z1386" s="344" t="n">
        <v>-0.714800002679862</v>
      </c>
      <c r="AA1386" s="344" t="n">
        <v>-0.722203943663707</v>
      </c>
      <c r="AB1386" s="344" t="n">
        <v>-0.730717027369928</v>
      </c>
    </row>
    <row r="1387" customFormat="false" ht="15" hidden="false" customHeight="false" outlineLevel="0" collapsed="false">
      <c r="A1387" s="62" t="s">
        <v>366</v>
      </c>
      <c r="B1387" s="62" t="s">
        <v>508</v>
      </c>
      <c r="C1387" s="62" t="s">
        <v>509</v>
      </c>
      <c r="D1387" s="62" t="s">
        <v>417</v>
      </c>
      <c r="E1387" s="344" t="n">
        <v>-0.150478168716984</v>
      </c>
      <c r="F1387" s="344" t="n">
        <v>-0.152302015462199</v>
      </c>
      <c r="G1387" s="344" t="n">
        <v>-0.152521428084699</v>
      </c>
      <c r="H1387" s="344" t="n">
        <v>-0.153160914973885</v>
      </c>
      <c r="I1387" s="344" t="n">
        <v>-0.156184928082256</v>
      </c>
      <c r="J1387" s="344" t="n">
        <v>-0.158753823210673</v>
      </c>
      <c r="K1387" s="344" t="n">
        <v>-0.162182831563764</v>
      </c>
      <c r="L1387" s="344" t="n">
        <v>-0.167680338812712</v>
      </c>
      <c r="M1387" s="344" t="n">
        <v>-0.178379721558611</v>
      </c>
      <c r="N1387" s="344" t="n">
        <v>-0.189733911169615</v>
      </c>
      <c r="O1387" s="344" t="n">
        <v>-0.205427353638235</v>
      </c>
      <c r="P1387" s="344" t="n">
        <v>-0.214232175451121</v>
      </c>
      <c r="Q1387" s="344" t="n">
        <v>-0.2219340785028</v>
      </c>
      <c r="R1387" s="344" t="n">
        <v>-0.228172297185454</v>
      </c>
      <c r="S1387" s="344" t="n">
        <v>-0.235419520254279</v>
      </c>
      <c r="T1387" s="344" t="n">
        <v>-0.24263160173991</v>
      </c>
      <c r="U1387" s="344" t="n">
        <v>-0.250719443017069</v>
      </c>
      <c r="V1387" s="344" t="n">
        <v>-0.257701065523208</v>
      </c>
      <c r="W1387" s="344" t="n">
        <v>-0.264775440331672</v>
      </c>
      <c r="X1387" s="344" t="n">
        <v>-0.269508715842622</v>
      </c>
      <c r="Y1387" s="344" t="n">
        <v>-0.272638952374351</v>
      </c>
      <c r="Z1387" s="344" t="n">
        <v>-0.275471181471119</v>
      </c>
      <c r="AA1387" s="344" t="n">
        <v>-0.278324528369154</v>
      </c>
      <c r="AB1387" s="344" t="n">
        <v>-0.281605319104637</v>
      </c>
    </row>
    <row r="1388" customFormat="false" ht="15" hidden="false" customHeight="false" outlineLevel="0" collapsed="false">
      <c r="A1388" s="62" t="s">
        <v>366</v>
      </c>
      <c r="B1388" s="62" t="s">
        <v>510</v>
      </c>
      <c r="C1388" s="62" t="s">
        <v>511</v>
      </c>
      <c r="D1388" s="62" t="s">
        <v>401</v>
      </c>
      <c r="E1388" s="344" t="n">
        <v>-0.112416657740457</v>
      </c>
      <c r="F1388" s="344" t="n">
        <v>-0.113779185986754</v>
      </c>
      <c r="G1388" s="344" t="n">
        <v>-0.113943101017737</v>
      </c>
      <c r="H1388" s="344" t="n">
        <v>-0.114420837950369</v>
      </c>
      <c r="I1388" s="344" t="n">
        <v>-0.116679965965449</v>
      </c>
      <c r="J1388" s="344" t="n">
        <v>-0.11859909222067</v>
      </c>
      <c r="K1388" s="344" t="n">
        <v>-0.121160777159458</v>
      </c>
      <c r="L1388" s="344" t="n">
        <v>-0.125267760890719</v>
      </c>
      <c r="M1388" s="344" t="n">
        <v>-0.133260872838022</v>
      </c>
      <c r="N1388" s="344" t="n">
        <v>-0.14174316670366</v>
      </c>
      <c r="O1388" s="344" t="n">
        <v>-0.153467155411168</v>
      </c>
      <c r="P1388" s="344" t="n">
        <v>-0.160044911165668</v>
      </c>
      <c r="Q1388" s="344" t="n">
        <v>-0.165798717227325</v>
      </c>
      <c r="R1388" s="344" t="n">
        <v>-0.170459058993425</v>
      </c>
      <c r="S1388" s="344" t="n">
        <v>-0.17587319050661</v>
      </c>
      <c r="T1388" s="344" t="n">
        <v>-0.181261069046594</v>
      </c>
      <c r="U1388" s="344" t="n">
        <v>-0.18730319523982</v>
      </c>
      <c r="V1388" s="344" t="n">
        <v>-0.192518906425287</v>
      </c>
      <c r="W1388" s="344" t="n">
        <v>-0.197803909415099</v>
      </c>
      <c r="X1388" s="344" t="n">
        <v>-0.20133996396469</v>
      </c>
      <c r="Y1388" s="344" t="n">
        <v>-0.203678447558917</v>
      </c>
      <c r="Z1388" s="344" t="n">
        <v>-0.205794300853309</v>
      </c>
      <c r="AA1388" s="344" t="n">
        <v>-0.207925930473647</v>
      </c>
      <c r="AB1388" s="344" t="n">
        <v>-0.21037688752857</v>
      </c>
    </row>
    <row r="1389" customFormat="false" ht="15" hidden="false" customHeight="false" outlineLevel="0" collapsed="false">
      <c r="A1389" s="62" t="s">
        <v>366</v>
      </c>
      <c r="B1389" s="62" t="s">
        <v>514</v>
      </c>
      <c r="C1389" s="62" t="s">
        <v>515</v>
      </c>
      <c r="D1389" s="62" t="s">
        <v>383</v>
      </c>
      <c r="E1389" s="344" t="n">
        <v>-0.6431001935002</v>
      </c>
      <c r="F1389" s="344" t="n">
        <v>-0.650894787259302</v>
      </c>
      <c r="G1389" s="344" t="n">
        <v>-0.651832493380988</v>
      </c>
      <c r="H1389" s="344" t="n">
        <v>-0.654565475485185</v>
      </c>
      <c r="I1389" s="344" t="n">
        <v>-0.667489233341373</v>
      </c>
      <c r="J1389" s="344" t="n">
        <v>-0.678467948514825</v>
      </c>
      <c r="K1389" s="344" t="n">
        <v>-0.693122538972622</v>
      </c>
      <c r="L1389" s="344" t="n">
        <v>-0.716617295758349</v>
      </c>
      <c r="M1389" s="344" t="n">
        <v>-0.762343364681755</v>
      </c>
      <c r="N1389" s="344" t="n">
        <v>-0.810867888857802</v>
      </c>
      <c r="O1389" s="344" t="n">
        <v>-0.877937125374332</v>
      </c>
      <c r="P1389" s="344" t="n">
        <v>-0.915566388541742</v>
      </c>
      <c r="Q1389" s="344" t="n">
        <v>-0.948482095750874</v>
      </c>
      <c r="R1389" s="344" t="n">
        <v>-0.975142439082514</v>
      </c>
      <c r="S1389" s="344" t="n">
        <v>-1.00611497548191</v>
      </c>
      <c r="T1389" s="344" t="n">
        <v>-1.03693732691331</v>
      </c>
      <c r="U1389" s="344" t="n">
        <v>-1.07150242253274</v>
      </c>
      <c r="V1389" s="344" t="n">
        <v>-1.10133985890591</v>
      </c>
      <c r="W1389" s="344" t="n">
        <v>-1.13157369180676</v>
      </c>
      <c r="X1389" s="344" t="n">
        <v>-1.15180234306518</v>
      </c>
      <c r="Y1389" s="344" t="n">
        <v>-1.16518006912618</v>
      </c>
      <c r="Z1389" s="344" t="n">
        <v>-1.17728419755689</v>
      </c>
      <c r="AA1389" s="344" t="n">
        <v>-1.18947857736557</v>
      </c>
      <c r="AB1389" s="344" t="n">
        <v>-1.20349972857184</v>
      </c>
    </row>
    <row r="1390" customFormat="false" ht="15" hidden="false" customHeight="false" outlineLevel="0" collapsed="false">
      <c r="A1390" s="62" t="s">
        <v>366</v>
      </c>
      <c r="B1390" s="62" t="s">
        <v>540</v>
      </c>
      <c r="C1390" s="62" t="s">
        <v>541</v>
      </c>
      <c r="D1390" s="62" t="s">
        <v>414</v>
      </c>
      <c r="E1390" s="344" t="n">
        <v>-0.222371685571307</v>
      </c>
      <c r="F1390" s="344" t="n">
        <v>-0.225066906269533</v>
      </c>
      <c r="G1390" s="344" t="n">
        <v>-0.225391147022308</v>
      </c>
      <c r="H1390" s="344" t="n">
        <v>-0.226336159701963</v>
      </c>
      <c r="I1390" s="344" t="n">
        <v>-0.230804946754808</v>
      </c>
      <c r="J1390" s="344" t="n">
        <v>-0.234601175434573</v>
      </c>
      <c r="K1390" s="344" t="n">
        <v>-0.239668451131881</v>
      </c>
      <c r="L1390" s="344" t="n">
        <v>-0.247792486424257</v>
      </c>
      <c r="M1390" s="344" t="n">
        <v>-0.263603682134999</v>
      </c>
      <c r="N1390" s="344" t="n">
        <v>-0.280382529881637</v>
      </c>
      <c r="O1390" s="344" t="n">
        <v>-0.303573782698695</v>
      </c>
      <c r="P1390" s="344" t="n">
        <v>-0.316585258611647</v>
      </c>
      <c r="Q1390" s="344" t="n">
        <v>-0.327966877475775</v>
      </c>
      <c r="R1390" s="344" t="n">
        <v>-0.337185511748453</v>
      </c>
      <c r="S1390" s="344" t="n">
        <v>-0.347895219497203</v>
      </c>
      <c r="T1390" s="344" t="n">
        <v>-0.3585529961708</v>
      </c>
      <c r="U1390" s="344" t="n">
        <v>-0.370504941843514</v>
      </c>
      <c r="V1390" s="344" t="n">
        <v>-0.380822153821504</v>
      </c>
      <c r="W1390" s="344" t="n">
        <v>-0.391276432099438</v>
      </c>
      <c r="X1390" s="344" t="n">
        <v>-0.398271110879872</v>
      </c>
      <c r="Y1390" s="344" t="n">
        <v>-0.402896871411998</v>
      </c>
      <c r="Z1390" s="344" t="n">
        <v>-0.407082246364007</v>
      </c>
      <c r="AA1390" s="344" t="n">
        <v>-0.411298828507754</v>
      </c>
      <c r="AB1390" s="344" t="n">
        <v>-0.416147073087526</v>
      </c>
    </row>
    <row r="1391" customFormat="false" ht="15" hidden="false" customHeight="false" outlineLevel="0" collapsed="false">
      <c r="A1391" s="62" t="s">
        <v>366</v>
      </c>
      <c r="B1391" s="62" t="s">
        <v>546</v>
      </c>
      <c r="C1391" s="62" t="s">
        <v>547</v>
      </c>
      <c r="D1391" s="62" t="s">
        <v>401</v>
      </c>
      <c r="E1391" s="344" t="n">
        <v>-0.0402288674733973</v>
      </c>
      <c r="F1391" s="344" t="n">
        <v>-0.0407164550725196</v>
      </c>
      <c r="G1391" s="344" t="n">
        <v>-0.0407751128923735</v>
      </c>
      <c r="H1391" s="344" t="n">
        <v>-0.0409460734611746</v>
      </c>
      <c r="I1391" s="344" t="n">
        <v>-0.041754513805789</v>
      </c>
      <c r="J1391" s="344" t="n">
        <v>-0.0424412828072678</v>
      </c>
      <c r="K1391" s="344" t="n">
        <v>-0.0433579946717052</v>
      </c>
      <c r="L1391" s="344" t="n">
        <v>-0.0448276994962496</v>
      </c>
      <c r="M1391" s="344" t="n">
        <v>-0.0476880748862604</v>
      </c>
      <c r="N1391" s="344" t="n">
        <v>-0.0507235064908806</v>
      </c>
      <c r="O1391" s="344" t="n">
        <v>-0.0549189949305286</v>
      </c>
      <c r="P1391" s="344" t="n">
        <v>-0.0572728779745442</v>
      </c>
      <c r="Q1391" s="344" t="n">
        <v>-0.0593319064688482</v>
      </c>
      <c r="R1391" s="344" t="n">
        <v>-0.0609996332546955</v>
      </c>
      <c r="S1391" s="344" t="n">
        <v>-0.0629371075001076</v>
      </c>
      <c r="T1391" s="344" t="n">
        <v>-0.0648651869867636</v>
      </c>
      <c r="U1391" s="344" t="n">
        <v>-0.0670273922930803</v>
      </c>
      <c r="V1391" s="344" t="n">
        <v>-0.0688938608243197</v>
      </c>
      <c r="W1391" s="344" t="n">
        <v>-0.0707851257769261</v>
      </c>
      <c r="X1391" s="344" t="n">
        <v>-0.0720505207167276</v>
      </c>
      <c r="Y1391" s="344" t="n">
        <v>-0.0728873588552364</v>
      </c>
      <c r="Z1391" s="344" t="n">
        <v>-0.0736445276190487</v>
      </c>
      <c r="AA1391" s="344" t="n">
        <v>-0.074407342020602</v>
      </c>
      <c r="AB1391" s="344" t="n">
        <v>-0.075284429353808</v>
      </c>
    </row>
    <row r="1392" customFormat="false" ht="15" hidden="false" customHeight="false" outlineLevel="0" collapsed="false">
      <c r="A1392" s="62" t="s">
        <v>366</v>
      </c>
      <c r="B1392" s="62" t="s">
        <v>548</v>
      </c>
      <c r="C1392" s="62" t="s">
        <v>549</v>
      </c>
      <c r="D1392" s="62" t="s">
        <v>417</v>
      </c>
      <c r="E1392" s="344" t="n">
        <v>0</v>
      </c>
      <c r="F1392" s="344" t="n">
        <v>0</v>
      </c>
      <c r="G1392" s="344" t="n">
        <v>0</v>
      </c>
      <c r="H1392" s="344" t="n">
        <v>0</v>
      </c>
      <c r="I1392" s="344" t="n">
        <v>0</v>
      </c>
      <c r="J1392" s="344" t="n">
        <v>0</v>
      </c>
      <c r="K1392" s="344" t="n">
        <v>0</v>
      </c>
      <c r="L1392" s="344" t="n">
        <v>0</v>
      </c>
      <c r="M1392" s="344" t="n">
        <v>0</v>
      </c>
      <c r="N1392" s="344" t="n">
        <v>0</v>
      </c>
      <c r="O1392" s="344" t="n">
        <v>0</v>
      </c>
      <c r="P1392" s="344" t="n">
        <v>0</v>
      </c>
      <c r="Q1392" s="344" t="n">
        <v>0</v>
      </c>
      <c r="R1392" s="344" t="n">
        <v>0</v>
      </c>
      <c r="S1392" s="344" t="n">
        <v>0</v>
      </c>
      <c r="T1392" s="344" t="n">
        <v>0</v>
      </c>
      <c r="U1392" s="344" t="n">
        <v>0</v>
      </c>
      <c r="V1392" s="344" t="n">
        <v>0</v>
      </c>
      <c r="W1392" s="344" t="n">
        <v>0</v>
      </c>
      <c r="X1392" s="344" t="n">
        <v>0</v>
      </c>
      <c r="Y1392" s="344" t="n">
        <v>0</v>
      </c>
      <c r="Z1392" s="344" t="n">
        <v>0</v>
      </c>
      <c r="AA1392" s="344" t="n">
        <v>0</v>
      </c>
      <c r="AB1392" s="344" t="n">
        <v>0</v>
      </c>
    </row>
    <row r="1393" customFormat="false" ht="15" hidden="false" customHeight="false" outlineLevel="0" collapsed="false">
      <c r="A1393" s="62" t="s">
        <v>366</v>
      </c>
      <c r="B1393" s="62" t="s">
        <v>555</v>
      </c>
      <c r="C1393" s="62" t="s">
        <v>556</v>
      </c>
      <c r="D1393" s="62" t="s">
        <v>383</v>
      </c>
      <c r="E1393" s="344" t="n">
        <v>-0.316910368641277</v>
      </c>
      <c r="F1393" s="344" t="n">
        <v>-0.32075143043316</v>
      </c>
      <c r="G1393" s="344" t="n">
        <v>-0.32121351829397</v>
      </c>
      <c r="H1393" s="344" t="n">
        <v>-0.32256029189921</v>
      </c>
      <c r="I1393" s="344" t="n">
        <v>-0.328928930733143</v>
      </c>
      <c r="J1393" s="344" t="n">
        <v>-0.334339080983432</v>
      </c>
      <c r="K1393" s="344" t="n">
        <v>-0.341560648806309</v>
      </c>
      <c r="L1393" s="344" t="n">
        <v>-0.353138521289253</v>
      </c>
      <c r="M1393" s="344" t="n">
        <v>-0.375671659213163</v>
      </c>
      <c r="N1393" s="344" t="n">
        <v>-0.399583834952182</v>
      </c>
      <c r="O1393" s="344" t="n">
        <v>-0.432634573676514</v>
      </c>
      <c r="P1393" s="344" t="n">
        <v>-0.451177724156969</v>
      </c>
      <c r="Q1393" s="344" t="n">
        <v>-0.46739810320702</v>
      </c>
      <c r="R1393" s="344" t="n">
        <v>-0.480535930436316</v>
      </c>
      <c r="S1393" s="344" t="n">
        <v>-0.495798743334357</v>
      </c>
      <c r="T1393" s="344" t="n">
        <v>-0.510987547276947</v>
      </c>
      <c r="U1393" s="344" t="n">
        <v>-0.528020720809761</v>
      </c>
      <c r="V1393" s="344" t="n">
        <v>-0.542724173018142</v>
      </c>
      <c r="W1393" s="344" t="n">
        <v>-0.557622963637221</v>
      </c>
      <c r="X1393" s="344" t="n">
        <v>-0.567591347090086</v>
      </c>
      <c r="Y1393" s="344" t="n">
        <v>-0.574183694815094</v>
      </c>
      <c r="Z1393" s="344" t="n">
        <v>-0.580148432256984</v>
      </c>
      <c r="AA1393" s="344" t="n">
        <v>-0.586157644257819</v>
      </c>
      <c r="AB1393" s="344" t="n">
        <v>-0.593067062482946</v>
      </c>
    </row>
    <row r="1394" customFormat="false" ht="15" hidden="false" customHeight="false" outlineLevel="0" collapsed="false">
      <c r="A1394" s="62" t="s">
        <v>366</v>
      </c>
      <c r="B1394" s="62" t="s">
        <v>568</v>
      </c>
      <c r="C1394" s="62" t="s">
        <v>569</v>
      </c>
      <c r="D1394" s="62" t="s">
        <v>414</v>
      </c>
      <c r="E1394" s="344" t="n">
        <v>0</v>
      </c>
      <c r="F1394" s="344" t="n">
        <v>0</v>
      </c>
      <c r="G1394" s="344" t="n">
        <v>0</v>
      </c>
      <c r="H1394" s="344" t="n">
        <v>0</v>
      </c>
      <c r="I1394" s="344" t="n">
        <v>0</v>
      </c>
      <c r="J1394" s="344" t="n">
        <v>0</v>
      </c>
      <c r="K1394" s="344" t="n">
        <v>0</v>
      </c>
      <c r="L1394" s="344" t="n">
        <v>0</v>
      </c>
      <c r="M1394" s="344" t="n">
        <v>0</v>
      </c>
      <c r="N1394" s="344" t="n">
        <v>0</v>
      </c>
      <c r="O1394" s="344" t="n">
        <v>0</v>
      </c>
      <c r="P1394" s="344" t="n">
        <v>0</v>
      </c>
      <c r="Q1394" s="344" t="n">
        <v>0</v>
      </c>
      <c r="R1394" s="344" t="n">
        <v>0</v>
      </c>
      <c r="S1394" s="344" t="n">
        <v>0</v>
      </c>
      <c r="T1394" s="344" t="n">
        <v>0</v>
      </c>
      <c r="U1394" s="344" t="n">
        <v>0</v>
      </c>
      <c r="V1394" s="344" t="n">
        <v>0</v>
      </c>
      <c r="W1394" s="344" t="n">
        <v>0</v>
      </c>
      <c r="X1394" s="344" t="n">
        <v>0</v>
      </c>
      <c r="Y1394" s="344" t="n">
        <v>0</v>
      </c>
      <c r="Z1394" s="344" t="n">
        <v>0</v>
      </c>
      <c r="AA1394" s="344" t="n">
        <v>0</v>
      </c>
      <c r="AB1394" s="344" t="n">
        <v>0</v>
      </c>
    </row>
    <row r="1395" customFormat="false" ht="15" hidden="false" customHeight="false" outlineLevel="0" collapsed="false">
      <c r="A1395" s="62" t="s">
        <v>366</v>
      </c>
      <c r="B1395" s="62" t="s">
        <v>572</v>
      </c>
      <c r="C1395" s="62" t="s">
        <v>573</v>
      </c>
      <c r="D1395" s="62" t="s">
        <v>524</v>
      </c>
      <c r="E1395" s="344" t="n">
        <v>-0.597117552135746</v>
      </c>
      <c r="F1395" s="344" t="n">
        <v>-0.604354820593085</v>
      </c>
      <c r="G1395" s="344" t="n">
        <v>-0.605225479301733</v>
      </c>
      <c r="H1395" s="344" t="n">
        <v>-0.607763049031275</v>
      </c>
      <c r="I1395" s="344" t="n">
        <v>-0.619762738556294</v>
      </c>
      <c r="J1395" s="344" t="n">
        <v>-0.629956458906909</v>
      </c>
      <c r="K1395" s="344" t="n">
        <v>-0.64356322387161</v>
      </c>
      <c r="L1395" s="344" t="n">
        <v>-0.66537806983451</v>
      </c>
      <c r="M1395" s="344" t="n">
        <v>-0.707834655325067</v>
      </c>
      <c r="N1395" s="344" t="n">
        <v>-0.752889602263975</v>
      </c>
      <c r="O1395" s="344" t="n">
        <v>-0.815163286422572</v>
      </c>
      <c r="P1395" s="344" t="n">
        <v>-0.850102000076043</v>
      </c>
      <c r="Q1395" s="344" t="n">
        <v>-0.880664184186983</v>
      </c>
      <c r="R1395" s="344" t="n">
        <v>-0.905418272445988</v>
      </c>
      <c r="S1395" s="344" t="n">
        <v>-0.934176225413757</v>
      </c>
      <c r="T1395" s="344" t="n">
        <v>-0.962794731867028</v>
      </c>
      <c r="U1395" s="344" t="n">
        <v>-0.994888370609816</v>
      </c>
      <c r="V1395" s="344" t="n">
        <v>-1.02259238492862</v>
      </c>
      <c r="W1395" s="344" t="n">
        <v>-1.05066445282084</v>
      </c>
      <c r="X1395" s="344" t="n">
        <v>-1.0694467247662</v>
      </c>
      <c r="Y1395" s="344" t="n">
        <v>-1.08186792307934</v>
      </c>
      <c r="Z1395" s="344" t="n">
        <v>-1.09310658792866</v>
      </c>
      <c r="AA1395" s="344" t="n">
        <v>-1.10442905104525</v>
      </c>
      <c r="AB1395" s="344" t="n">
        <v>-1.11744766862775</v>
      </c>
    </row>
    <row r="1396" customFormat="false" ht="15" hidden="false" customHeight="false" outlineLevel="0" collapsed="false">
      <c r="A1396" s="62" t="s">
        <v>366</v>
      </c>
      <c r="B1396" s="62" t="s">
        <v>583</v>
      </c>
      <c r="C1396" s="62" t="s">
        <v>584</v>
      </c>
      <c r="D1396" s="62" t="s">
        <v>383</v>
      </c>
      <c r="E1396" s="344" t="n">
        <v>-0.366917632766797</v>
      </c>
      <c r="F1396" s="344" t="n">
        <v>-0.371364799661434</v>
      </c>
      <c r="G1396" s="344" t="n">
        <v>-0.371899803248554</v>
      </c>
      <c r="H1396" s="344" t="n">
        <v>-0.373459092662864</v>
      </c>
      <c r="I1396" s="344" t="n">
        <v>-0.380832678749404</v>
      </c>
      <c r="J1396" s="344" t="n">
        <v>-0.387096530359118</v>
      </c>
      <c r="K1396" s="344" t="n">
        <v>-0.395457634420798</v>
      </c>
      <c r="L1396" s="344" t="n">
        <v>-0.408862451631832</v>
      </c>
      <c r="M1396" s="344" t="n">
        <v>-0.434951233962609</v>
      </c>
      <c r="N1396" s="344" t="n">
        <v>-0.462636661088523</v>
      </c>
      <c r="O1396" s="344" t="n">
        <v>-0.500902682064481</v>
      </c>
      <c r="P1396" s="344" t="n">
        <v>-0.522371871941409</v>
      </c>
      <c r="Q1396" s="344" t="n">
        <v>-0.541151765793231</v>
      </c>
      <c r="R1396" s="344" t="n">
        <v>-0.556362692741883</v>
      </c>
      <c r="S1396" s="344" t="n">
        <v>-0.574033920104755</v>
      </c>
      <c r="T1396" s="344" t="n">
        <v>-0.591619460177388</v>
      </c>
      <c r="U1396" s="344" t="n">
        <v>-0.611340404424057</v>
      </c>
      <c r="V1396" s="344" t="n">
        <v>-0.628364006084456</v>
      </c>
      <c r="W1396" s="344" t="n">
        <v>-0.645613769822002</v>
      </c>
      <c r="X1396" s="344" t="n">
        <v>-0.65715512668804</v>
      </c>
      <c r="Y1396" s="344" t="n">
        <v>-0.664787722087194</v>
      </c>
      <c r="Z1396" s="344" t="n">
        <v>-0.671693672661285</v>
      </c>
      <c r="AA1396" s="344" t="n">
        <v>-0.678651115712434</v>
      </c>
      <c r="AB1396" s="344" t="n">
        <v>-0.686650814143977</v>
      </c>
    </row>
    <row r="1397" customFormat="false" ht="15" hidden="false" customHeight="false" outlineLevel="0" collapsed="false">
      <c r="A1397" s="62" t="s">
        <v>366</v>
      </c>
      <c r="B1397" s="62" t="s">
        <v>592</v>
      </c>
      <c r="C1397" s="62" t="s">
        <v>1556</v>
      </c>
      <c r="D1397" s="62" t="s">
        <v>524</v>
      </c>
      <c r="E1397" s="344" t="n">
        <v>-0.266784521526644</v>
      </c>
      <c r="F1397" s="344" t="n">
        <v>-0.270018040949486</v>
      </c>
      <c r="G1397" s="344" t="n">
        <v>-0.270407040177811</v>
      </c>
      <c r="H1397" s="344" t="n">
        <v>-0.271540794031997</v>
      </c>
      <c r="I1397" s="344" t="n">
        <v>-0.276902102566557</v>
      </c>
      <c r="J1397" s="344" t="n">
        <v>-0.28145652706235</v>
      </c>
      <c r="K1397" s="344" t="n">
        <v>-0.287535856446739</v>
      </c>
      <c r="L1397" s="344" t="n">
        <v>-0.297282451939659</v>
      </c>
      <c r="M1397" s="344" t="n">
        <v>-0.316251513902819</v>
      </c>
      <c r="N1397" s="344" t="n">
        <v>-0.336381490686306</v>
      </c>
      <c r="O1397" s="344" t="n">
        <v>-0.364204580080562</v>
      </c>
      <c r="P1397" s="344" t="n">
        <v>-0.379814752602637</v>
      </c>
      <c r="Q1397" s="344" t="n">
        <v>-0.39346954743438</v>
      </c>
      <c r="R1397" s="344" t="n">
        <v>-0.404529358971298</v>
      </c>
      <c r="S1397" s="344" t="n">
        <v>-0.417378046294506</v>
      </c>
      <c r="T1397" s="344" t="n">
        <v>-0.430164430690066</v>
      </c>
      <c r="U1397" s="344" t="n">
        <v>-0.444503459957283</v>
      </c>
      <c r="V1397" s="344" t="n">
        <v>-0.45688126090782</v>
      </c>
      <c r="W1397" s="344" t="n">
        <v>-0.469423503509973</v>
      </c>
      <c r="X1397" s="344" t="n">
        <v>-0.477815183533787</v>
      </c>
      <c r="Y1397" s="344" t="n">
        <v>-0.483364816829454</v>
      </c>
      <c r="Z1397" s="344" t="n">
        <v>-0.488386109226068</v>
      </c>
      <c r="AA1397" s="344" t="n">
        <v>-0.493444841621819</v>
      </c>
      <c r="AB1397" s="344" t="n">
        <v>-0.499261394242426</v>
      </c>
    </row>
    <row r="1398" customFormat="false" ht="15" hidden="false" customHeight="false" outlineLevel="0" collapsed="false">
      <c r="A1398" s="62" t="s">
        <v>366</v>
      </c>
      <c r="B1398" s="62" t="s">
        <v>603</v>
      </c>
      <c r="C1398" s="62" t="s">
        <v>604</v>
      </c>
      <c r="D1398" s="62" t="s">
        <v>417</v>
      </c>
      <c r="E1398" s="344" t="n">
        <v>0</v>
      </c>
      <c r="F1398" s="344" t="n">
        <v>0</v>
      </c>
      <c r="G1398" s="344" t="n">
        <v>0</v>
      </c>
      <c r="H1398" s="344" t="n">
        <v>0</v>
      </c>
      <c r="I1398" s="344" t="n">
        <v>0</v>
      </c>
      <c r="J1398" s="344" t="n">
        <v>0</v>
      </c>
      <c r="K1398" s="344" t="n">
        <v>0</v>
      </c>
      <c r="L1398" s="344" t="n">
        <v>0</v>
      </c>
      <c r="M1398" s="344" t="n">
        <v>0</v>
      </c>
      <c r="N1398" s="344" t="n">
        <v>0</v>
      </c>
      <c r="O1398" s="344" t="n">
        <v>0</v>
      </c>
      <c r="P1398" s="344" t="n">
        <v>0</v>
      </c>
      <c r="Q1398" s="344" t="n">
        <v>0</v>
      </c>
      <c r="R1398" s="344" t="n">
        <v>0</v>
      </c>
      <c r="S1398" s="344" t="n">
        <v>0</v>
      </c>
      <c r="T1398" s="344" t="n">
        <v>0</v>
      </c>
      <c r="U1398" s="344" t="n">
        <v>0</v>
      </c>
      <c r="V1398" s="344" t="n">
        <v>0</v>
      </c>
      <c r="W1398" s="344" t="n">
        <v>0</v>
      </c>
      <c r="X1398" s="344" t="n">
        <v>0</v>
      </c>
      <c r="Y1398" s="344" t="n">
        <v>0</v>
      </c>
      <c r="Z1398" s="344" t="n">
        <v>0</v>
      </c>
      <c r="AA1398" s="344" t="n">
        <v>0</v>
      </c>
      <c r="AB1398" s="344" t="n">
        <v>0</v>
      </c>
    </row>
    <row r="1399" customFormat="false" ht="15" hidden="false" customHeight="false" outlineLevel="0" collapsed="false">
      <c r="A1399" s="62" t="s">
        <v>366</v>
      </c>
      <c r="B1399" s="62" t="s">
        <v>613</v>
      </c>
      <c r="C1399" s="62" t="s">
        <v>614</v>
      </c>
      <c r="D1399" s="62" t="s">
        <v>401</v>
      </c>
      <c r="E1399" s="344" t="n">
        <v>-0.112335840588954</v>
      </c>
      <c r="F1399" s="344" t="n">
        <v>-0.113697389303801</v>
      </c>
      <c r="G1399" s="344" t="n">
        <v>-0.113861186495078</v>
      </c>
      <c r="H1399" s="344" t="n">
        <v>-0.114338579979161</v>
      </c>
      <c r="I1399" s="344" t="n">
        <v>-0.116596083890708</v>
      </c>
      <c r="J1399" s="344" t="n">
        <v>-0.118513830472129</v>
      </c>
      <c r="K1399" s="344" t="n">
        <v>-0.121073673797014</v>
      </c>
      <c r="L1399" s="344" t="n">
        <v>-0.12517770498785</v>
      </c>
      <c r="M1399" s="344" t="n">
        <v>-0.133165070628936</v>
      </c>
      <c r="N1399" s="344" t="n">
        <v>-0.141641266511924</v>
      </c>
      <c r="O1399" s="344" t="n">
        <v>-0.153356826758823</v>
      </c>
      <c r="P1399" s="344" t="n">
        <v>-0.159929853716951</v>
      </c>
      <c r="Q1399" s="344" t="n">
        <v>-0.165679523325652</v>
      </c>
      <c r="R1399" s="344" t="n">
        <v>-0.170336514738218</v>
      </c>
      <c r="S1399" s="344" t="n">
        <v>-0.175746753992946</v>
      </c>
      <c r="T1399" s="344" t="n">
        <v>-0.181130759147927</v>
      </c>
      <c r="U1399" s="344" t="n">
        <v>-0.18716854161276</v>
      </c>
      <c r="V1399" s="344" t="n">
        <v>-0.192380503185585</v>
      </c>
      <c r="W1399" s="344" t="n">
        <v>-0.197661706748374</v>
      </c>
      <c r="X1399" s="344" t="n">
        <v>-0.201195219202673</v>
      </c>
      <c r="Y1399" s="344" t="n">
        <v>-0.203532021644066</v>
      </c>
      <c r="Z1399" s="344" t="n">
        <v>-0.205646353836161</v>
      </c>
      <c r="AA1399" s="344" t="n">
        <v>-0.207776451012487</v>
      </c>
      <c r="AB1399" s="344" t="n">
        <v>-0.210225646056587</v>
      </c>
    </row>
    <row r="1400" customFormat="false" ht="15" hidden="false" customHeight="false" outlineLevel="0" collapsed="false">
      <c r="A1400" s="62" t="s">
        <v>366</v>
      </c>
      <c r="B1400" s="62" t="s">
        <v>623</v>
      </c>
      <c r="C1400" s="62" t="s">
        <v>624</v>
      </c>
      <c r="D1400" s="62" t="s">
        <v>383</v>
      </c>
      <c r="E1400" s="344" t="n">
        <v>-0.81497779556746</v>
      </c>
      <c r="F1400" s="344" t="n">
        <v>-0.824855604505073</v>
      </c>
      <c r="G1400" s="344" t="n">
        <v>-0.826043925820579</v>
      </c>
      <c r="H1400" s="344" t="n">
        <v>-0.829507335959644</v>
      </c>
      <c r="I1400" s="344" t="n">
        <v>-0.84588515048145</v>
      </c>
      <c r="J1400" s="344" t="n">
        <v>-0.859798082215346</v>
      </c>
      <c r="K1400" s="344" t="n">
        <v>-0.878369318776846</v>
      </c>
      <c r="L1400" s="344" t="n">
        <v>-0.908143380868804</v>
      </c>
      <c r="M1400" s="344" t="n">
        <v>-0.9660903869929</v>
      </c>
      <c r="N1400" s="344" t="n">
        <v>-1.02758377502738</v>
      </c>
      <c r="O1400" s="344" t="n">
        <v>-1.11257821147613</v>
      </c>
      <c r="P1400" s="344" t="n">
        <v>-1.16026442624477</v>
      </c>
      <c r="Q1400" s="344" t="n">
        <v>-1.20197732070813</v>
      </c>
      <c r="R1400" s="344" t="n">
        <v>-1.23576301702279</v>
      </c>
      <c r="S1400" s="344" t="n">
        <v>-1.27501340085571</v>
      </c>
      <c r="T1400" s="344" t="n">
        <v>-1.31407346066855</v>
      </c>
      <c r="U1400" s="344" t="n">
        <v>-1.35787656587084</v>
      </c>
      <c r="V1400" s="344" t="n">
        <v>-1.39568847817713</v>
      </c>
      <c r="W1400" s="344" t="n">
        <v>-1.43400272957704</v>
      </c>
      <c r="X1400" s="344" t="n">
        <v>-1.45963777334862</v>
      </c>
      <c r="Y1400" s="344" t="n">
        <v>-1.47659088548432</v>
      </c>
      <c r="Z1400" s="344" t="n">
        <v>-1.49193001305017</v>
      </c>
      <c r="AA1400" s="344" t="n">
        <v>-1.50738351294838</v>
      </c>
      <c r="AB1400" s="344" t="n">
        <v>-1.52515201467935</v>
      </c>
    </row>
    <row r="1401" customFormat="false" ht="15" hidden="false" customHeight="false" outlineLevel="0" collapsed="false">
      <c r="A1401" s="62" t="s">
        <v>366</v>
      </c>
      <c r="B1401" s="62" t="s">
        <v>627</v>
      </c>
      <c r="C1401" s="62" t="s">
        <v>628</v>
      </c>
      <c r="D1401" s="62" t="s">
        <v>401</v>
      </c>
      <c r="E1401" s="344" t="n">
        <v>-0.025794140854658</v>
      </c>
      <c r="F1401" s="344" t="n">
        <v>-0.0261067746422997</v>
      </c>
      <c r="G1401" s="344" t="n">
        <v>-0.0261443851484503</v>
      </c>
      <c r="H1401" s="344" t="n">
        <v>-0.0262540024772295</v>
      </c>
      <c r="I1401" s="344" t="n">
        <v>-0.026772362188334</v>
      </c>
      <c r="J1401" s="344" t="n">
        <v>-0.0272127080760345</v>
      </c>
      <c r="K1401" s="344" t="n">
        <v>-0.0278004898466764</v>
      </c>
      <c r="L1401" s="344" t="n">
        <v>-0.0287428423323421</v>
      </c>
      <c r="M1401" s="344" t="n">
        <v>-0.030576871733143</v>
      </c>
      <c r="N1401" s="344" t="n">
        <v>-0.0325231445288172</v>
      </c>
      <c r="O1401" s="344" t="n">
        <v>-0.0352132282066123</v>
      </c>
      <c r="P1401" s="344" t="n">
        <v>-0.0367225023822495</v>
      </c>
      <c r="Q1401" s="344" t="n">
        <v>-0.0380427202840076</v>
      </c>
      <c r="R1401" s="344" t="n">
        <v>-0.0391120414536795</v>
      </c>
      <c r="S1401" s="344" t="n">
        <v>-0.04035432061109</v>
      </c>
      <c r="T1401" s="344" t="n">
        <v>-0.0415905759914005</v>
      </c>
      <c r="U1401" s="344" t="n">
        <v>-0.0429769493031697</v>
      </c>
      <c r="V1401" s="344" t="n">
        <v>-0.0441737006715102</v>
      </c>
      <c r="W1401" s="344" t="n">
        <v>-0.0453863511298724</v>
      </c>
      <c r="X1401" s="344" t="n">
        <v>-0.0461977032102062</v>
      </c>
      <c r="Y1401" s="344" t="n">
        <v>-0.0467342711568808</v>
      </c>
      <c r="Z1401" s="344" t="n">
        <v>-0.0472197563065046</v>
      </c>
      <c r="AA1401" s="344" t="n">
        <v>-0.0477088613535866</v>
      </c>
      <c r="AB1401" s="344" t="n">
        <v>-0.048271236474624</v>
      </c>
    </row>
    <row r="1402" customFormat="false" ht="15" hidden="false" customHeight="false" outlineLevel="0" collapsed="false">
      <c r="A1402" s="62" t="s">
        <v>366</v>
      </c>
      <c r="B1402" s="62" t="s">
        <v>633</v>
      </c>
      <c r="C1402" s="62" t="s">
        <v>634</v>
      </c>
      <c r="D1402" s="62" t="s">
        <v>417</v>
      </c>
      <c r="E1402" s="344" t="n">
        <v>-0.12954989385906</v>
      </c>
      <c r="F1402" s="344" t="n">
        <v>-0.131120082772657</v>
      </c>
      <c r="G1402" s="344" t="n">
        <v>-0.131308979821303</v>
      </c>
      <c r="H1402" s="344" t="n">
        <v>-0.131859527846472</v>
      </c>
      <c r="I1402" s="344" t="n">
        <v>-0.134462965810651</v>
      </c>
      <c r="J1402" s="344" t="n">
        <v>-0.136674582911384</v>
      </c>
      <c r="K1402" s="344" t="n">
        <v>-0.139626689997563</v>
      </c>
      <c r="L1402" s="344" t="n">
        <v>-0.144359612298938</v>
      </c>
      <c r="M1402" s="344" t="n">
        <v>-0.153570941164162</v>
      </c>
      <c r="N1402" s="344" t="n">
        <v>-0.163346007351521</v>
      </c>
      <c r="O1402" s="344" t="n">
        <v>-0.176856829708197</v>
      </c>
      <c r="P1402" s="344" t="n">
        <v>-0.184437090293721</v>
      </c>
      <c r="Q1402" s="344" t="n">
        <v>-0.191067824382029</v>
      </c>
      <c r="R1402" s="344" t="n">
        <v>-0.196438441097383</v>
      </c>
      <c r="S1402" s="344" t="n">
        <v>-0.202677731403375</v>
      </c>
      <c r="T1402" s="344" t="n">
        <v>-0.20888676756412</v>
      </c>
      <c r="U1402" s="344" t="n">
        <v>-0.215849764176442</v>
      </c>
      <c r="V1402" s="344" t="n">
        <v>-0.221860393242081</v>
      </c>
      <c r="W1402" s="344" t="n">
        <v>-0.227950874760894</v>
      </c>
      <c r="X1402" s="344" t="n">
        <v>-0.232025853512148</v>
      </c>
      <c r="Y1402" s="344" t="n">
        <v>-0.234720741507509</v>
      </c>
      <c r="Z1402" s="344" t="n">
        <v>-0.237159068488753</v>
      </c>
      <c r="AA1402" s="344" t="n">
        <v>-0.23961557623958</v>
      </c>
      <c r="AB1402" s="344" t="n">
        <v>-0.242440079588999</v>
      </c>
    </row>
    <row r="1403" customFormat="false" ht="15" hidden="false" customHeight="false" outlineLevel="0" collapsed="false">
      <c r="A1403" s="62" t="s">
        <v>366</v>
      </c>
      <c r="B1403" s="62" t="s">
        <v>635</v>
      </c>
      <c r="C1403" s="62" t="s">
        <v>636</v>
      </c>
      <c r="D1403" s="62" t="s">
        <v>524</v>
      </c>
      <c r="E1403" s="344" t="n">
        <v>-0.551333742533844</v>
      </c>
      <c r="F1403" s="344" t="n">
        <v>-0.55801609559822</v>
      </c>
      <c r="G1403" s="344" t="n">
        <v>-0.558819996810957</v>
      </c>
      <c r="H1403" s="344" t="n">
        <v>-0.561162999140942</v>
      </c>
      <c r="I1403" s="344" t="n">
        <v>-0.572242616062953</v>
      </c>
      <c r="J1403" s="344" t="n">
        <v>-0.581654735956509</v>
      </c>
      <c r="K1403" s="344" t="n">
        <v>-0.594218206289837</v>
      </c>
      <c r="L1403" s="344" t="n">
        <v>-0.61436040546738</v>
      </c>
      <c r="M1403" s="344" t="n">
        <v>-0.653561644972051</v>
      </c>
      <c r="N1403" s="344" t="n">
        <v>-0.695162017338673</v>
      </c>
      <c r="O1403" s="344" t="n">
        <v>-0.752660885401965</v>
      </c>
      <c r="P1403" s="344" t="n">
        <v>-0.784920683642677</v>
      </c>
      <c r="Q1403" s="344" t="n">
        <v>-0.813139521433702</v>
      </c>
      <c r="R1403" s="344" t="n">
        <v>-0.835995597383966</v>
      </c>
      <c r="S1403" s="344" t="n">
        <v>-0.862548542914745</v>
      </c>
      <c r="T1403" s="344" t="n">
        <v>-0.88897273395079</v>
      </c>
      <c r="U1403" s="344" t="n">
        <v>-0.918605602548108</v>
      </c>
      <c r="V1403" s="344" t="n">
        <v>-0.944185419860399</v>
      </c>
      <c r="W1403" s="344" t="n">
        <v>-0.970105070348525</v>
      </c>
      <c r="X1403" s="344" t="n">
        <v>-0.987447217213721</v>
      </c>
      <c r="Y1403" s="344" t="n">
        <v>-0.998916023863677</v>
      </c>
      <c r="Z1403" s="344" t="n">
        <v>-1.00929296744923</v>
      </c>
      <c r="AA1403" s="344" t="n">
        <v>-1.01974728409499</v>
      </c>
      <c r="AB1403" s="344" t="n">
        <v>-1.03176770307063</v>
      </c>
    </row>
    <row r="1404" customFormat="false" ht="15" hidden="false" customHeight="false" outlineLevel="0" collapsed="false">
      <c r="A1404" s="62" t="s">
        <v>366</v>
      </c>
      <c r="B1404" s="62" t="s">
        <v>657</v>
      </c>
      <c r="C1404" s="62" t="s">
        <v>1557</v>
      </c>
      <c r="D1404" s="62" t="s">
        <v>417</v>
      </c>
      <c r="E1404" s="344" t="n">
        <v>-0.792476464989109</v>
      </c>
      <c r="F1404" s="344" t="n">
        <v>-0.802081550123075</v>
      </c>
      <c r="G1404" s="344" t="n">
        <v>-0.803237062187949</v>
      </c>
      <c r="H1404" s="344" t="n">
        <v>-0.806604848450031</v>
      </c>
      <c r="I1404" s="344" t="n">
        <v>-0.822530475659852</v>
      </c>
      <c r="J1404" s="344" t="n">
        <v>-0.836059274871412</v>
      </c>
      <c r="K1404" s="344" t="n">
        <v>-0.854117764293797</v>
      </c>
      <c r="L1404" s="344" t="n">
        <v>-0.883069772070368</v>
      </c>
      <c r="M1404" s="344" t="n">
        <v>-0.939416876027907</v>
      </c>
      <c r="N1404" s="344" t="n">
        <v>-0.999212447189247</v>
      </c>
      <c r="O1404" s="344" t="n">
        <v>-1.08186020876875</v>
      </c>
      <c r="P1404" s="344" t="n">
        <v>-1.12822981922206</v>
      </c>
      <c r="Q1404" s="344" t="n">
        <v>-1.16879103123125</v>
      </c>
      <c r="R1404" s="344" t="n">
        <v>-1.20164391302539</v>
      </c>
      <c r="S1404" s="344" t="n">
        <v>-1.23981060369913</v>
      </c>
      <c r="T1404" s="344" t="n">
        <v>-1.27779222515078</v>
      </c>
      <c r="U1404" s="344" t="n">
        <v>-1.32038593770964</v>
      </c>
      <c r="V1404" s="344" t="n">
        <v>-1.35715387269136</v>
      </c>
      <c r="W1404" s="344" t="n">
        <v>-1.39441027731151</v>
      </c>
      <c r="X1404" s="344" t="n">
        <v>-1.4193375440155</v>
      </c>
      <c r="Y1404" s="344" t="n">
        <v>-1.43582258501777</v>
      </c>
      <c r="Z1404" s="344" t="n">
        <v>-1.45073820315548</v>
      </c>
      <c r="AA1404" s="344" t="n">
        <v>-1.46576503583442</v>
      </c>
      <c r="AB1404" s="344" t="n">
        <v>-1.4830429537317</v>
      </c>
    </row>
    <row r="1405" customFormat="false" ht="15" hidden="false" customHeight="false" outlineLevel="0" collapsed="false">
      <c r="A1405" s="62" t="s">
        <v>366</v>
      </c>
      <c r="B1405" s="62" t="s">
        <v>670</v>
      </c>
      <c r="C1405" s="62" t="s">
        <v>671</v>
      </c>
      <c r="D1405" s="62" t="s">
        <v>417</v>
      </c>
      <c r="E1405" s="344" t="n">
        <v>-0.00556964869107106</v>
      </c>
      <c r="F1405" s="344" t="n">
        <v>-0.00563715473346785</v>
      </c>
      <c r="G1405" s="344" t="n">
        <v>-0.00564527585320323</v>
      </c>
      <c r="H1405" s="344" t="n">
        <v>-0.00566894518242006</v>
      </c>
      <c r="I1405" s="344" t="n">
        <v>-0.00578087298426951</v>
      </c>
      <c r="J1405" s="344" t="n">
        <v>-0.00587595550362416</v>
      </c>
      <c r="K1405" s="344" t="n">
        <v>-0.00600287339509175</v>
      </c>
      <c r="L1405" s="344" t="n">
        <v>-0.00620635263938562</v>
      </c>
      <c r="M1405" s="344" t="n">
        <v>-0.00660236890948023</v>
      </c>
      <c r="N1405" s="344" t="n">
        <v>-0.00702262154708403</v>
      </c>
      <c r="O1405" s="344" t="n">
        <v>-0.00760348295740688</v>
      </c>
      <c r="P1405" s="344" t="n">
        <v>-0.00792937584076249</v>
      </c>
      <c r="Q1405" s="344" t="n">
        <v>-0.00821444639030659</v>
      </c>
      <c r="R1405" s="344" t="n">
        <v>-0.00844534158803993</v>
      </c>
      <c r="S1405" s="344" t="n">
        <v>-0.00871358306667662</v>
      </c>
      <c r="T1405" s="344" t="n">
        <v>-0.00898052384984026</v>
      </c>
      <c r="U1405" s="344" t="n">
        <v>-0.00927987913151994</v>
      </c>
      <c r="V1405" s="344" t="n">
        <v>-0.00953828993611983</v>
      </c>
      <c r="W1405" s="344" t="n">
        <v>-0.00980013378182885</v>
      </c>
      <c r="X1405" s="344" t="n">
        <v>-0.00997532651562415</v>
      </c>
      <c r="Y1405" s="344" t="n">
        <v>-0.0100911859652064</v>
      </c>
      <c r="Z1405" s="344" t="n">
        <v>-0.0101960152651382</v>
      </c>
      <c r="AA1405" s="344" t="n">
        <v>-0.010301626198281</v>
      </c>
      <c r="AB1405" s="344" t="n">
        <v>-0.0104230581108392</v>
      </c>
    </row>
    <row r="1406" customFormat="false" ht="15" hidden="false" customHeight="false" outlineLevel="0" collapsed="false">
      <c r="A1406" s="62" t="s">
        <v>366</v>
      </c>
      <c r="B1406" s="62" t="s">
        <v>681</v>
      </c>
      <c r="C1406" s="62" t="s">
        <v>682</v>
      </c>
      <c r="D1406" s="62" t="s">
        <v>524</v>
      </c>
      <c r="E1406" s="344" t="n">
        <v>0</v>
      </c>
      <c r="F1406" s="344" t="n">
        <v>0</v>
      </c>
      <c r="G1406" s="344" t="n">
        <v>0</v>
      </c>
      <c r="H1406" s="344" t="n">
        <v>0</v>
      </c>
      <c r="I1406" s="344" t="n">
        <v>0</v>
      </c>
      <c r="J1406" s="344" t="n">
        <v>0</v>
      </c>
      <c r="K1406" s="344" t="n">
        <v>0</v>
      </c>
      <c r="L1406" s="344" t="n">
        <v>0</v>
      </c>
      <c r="M1406" s="344" t="n">
        <v>0</v>
      </c>
      <c r="N1406" s="344" t="n">
        <v>0</v>
      </c>
      <c r="O1406" s="344" t="n">
        <v>0</v>
      </c>
      <c r="P1406" s="344" t="n">
        <v>0</v>
      </c>
      <c r="Q1406" s="344" t="n">
        <v>0</v>
      </c>
      <c r="R1406" s="344" t="n">
        <v>0</v>
      </c>
      <c r="S1406" s="344" t="n">
        <v>0</v>
      </c>
      <c r="T1406" s="344" t="n">
        <v>0</v>
      </c>
      <c r="U1406" s="344" t="n">
        <v>0</v>
      </c>
      <c r="V1406" s="344" t="n">
        <v>0</v>
      </c>
      <c r="W1406" s="344" t="n">
        <v>0</v>
      </c>
      <c r="X1406" s="344" t="n">
        <v>0</v>
      </c>
      <c r="Y1406" s="344" t="n">
        <v>0</v>
      </c>
      <c r="Z1406" s="344" t="n">
        <v>0</v>
      </c>
      <c r="AA1406" s="344" t="n">
        <v>0</v>
      </c>
      <c r="AB1406" s="344" t="n">
        <v>0</v>
      </c>
    </row>
    <row r="1407" customFormat="false" ht="15" hidden="false" customHeight="false" outlineLevel="0" collapsed="false">
      <c r="A1407" s="62" t="s">
        <v>366</v>
      </c>
      <c r="B1407" s="62" t="s">
        <v>683</v>
      </c>
      <c r="C1407" s="62" t="s">
        <v>684</v>
      </c>
      <c r="D1407" s="62" t="s">
        <v>524</v>
      </c>
      <c r="E1407" s="344" t="n">
        <v>-0.198623231540773</v>
      </c>
      <c r="F1407" s="344" t="n">
        <v>-0.201030612873616</v>
      </c>
      <c r="G1407" s="344" t="n">
        <v>-0.2013202259417</v>
      </c>
      <c r="H1407" s="344" t="n">
        <v>-0.202164314845365</v>
      </c>
      <c r="I1407" s="344" t="n">
        <v>-0.206155852361589</v>
      </c>
      <c r="J1407" s="344" t="n">
        <v>-0.209546658192401</v>
      </c>
      <c r="K1407" s="344" t="n">
        <v>-0.214072768031976</v>
      </c>
      <c r="L1407" s="344" t="n">
        <v>-0.221329187115986</v>
      </c>
      <c r="M1407" s="344" t="n">
        <v>-0.235451806992356</v>
      </c>
      <c r="N1407" s="344" t="n">
        <v>-0.250438737331107</v>
      </c>
      <c r="O1407" s="344" t="n">
        <v>-0.271153252158697</v>
      </c>
      <c r="P1407" s="344" t="n">
        <v>-0.282775151710818</v>
      </c>
      <c r="Q1407" s="344" t="n">
        <v>-0.292941256775636</v>
      </c>
      <c r="R1407" s="344" t="n">
        <v>-0.301175375813442</v>
      </c>
      <c r="S1407" s="344" t="n">
        <v>-0.310741327325879</v>
      </c>
      <c r="T1407" s="344" t="n">
        <v>-0.320260893805357</v>
      </c>
      <c r="U1407" s="344" t="n">
        <v>-0.33093641693509</v>
      </c>
      <c r="V1407" s="344" t="n">
        <v>-0.340151789738937</v>
      </c>
      <c r="W1407" s="344" t="n">
        <v>-0.349489590680883</v>
      </c>
      <c r="X1407" s="344" t="n">
        <v>-0.355737264252229</v>
      </c>
      <c r="Y1407" s="344" t="n">
        <v>-0.35986901107451</v>
      </c>
      <c r="Z1407" s="344" t="n">
        <v>-0.363607403829155</v>
      </c>
      <c r="AA1407" s="344" t="n">
        <v>-0.367373670965622</v>
      </c>
      <c r="AB1407" s="344" t="n">
        <v>-0.371704141381675</v>
      </c>
    </row>
    <row r="1408" customFormat="false" ht="15" hidden="false" customHeight="false" outlineLevel="0" collapsed="false">
      <c r="A1408" s="62" t="s">
        <v>366</v>
      </c>
      <c r="B1408" s="62" t="s">
        <v>693</v>
      </c>
      <c r="C1408" s="62" t="s">
        <v>694</v>
      </c>
      <c r="D1408" s="62" t="s">
        <v>417</v>
      </c>
      <c r="E1408" s="344" t="n">
        <v>-0.0262723090010498</v>
      </c>
      <c r="F1408" s="344" t="n">
        <v>-0.0265907383497679</v>
      </c>
      <c r="G1408" s="344" t="n">
        <v>-0.0266290460741787</v>
      </c>
      <c r="H1408" s="344" t="n">
        <v>-0.0267406954735437</v>
      </c>
      <c r="I1408" s="344" t="n">
        <v>-0.027268664463888</v>
      </c>
      <c r="J1408" s="344" t="n">
        <v>-0.0277171734215694</v>
      </c>
      <c r="K1408" s="344" t="n">
        <v>-0.0283158514078028</v>
      </c>
      <c r="L1408" s="344" t="n">
        <v>-0.0292756730909834</v>
      </c>
      <c r="M1408" s="344" t="n">
        <v>-0.0311437014702326</v>
      </c>
      <c r="N1408" s="344" t="n">
        <v>-0.0331260539965838</v>
      </c>
      <c r="O1408" s="344" t="n">
        <v>-0.0358660060663171</v>
      </c>
      <c r="P1408" s="344" t="n">
        <v>-0.0374032589538265</v>
      </c>
      <c r="Q1408" s="344" t="n">
        <v>-0.0387479508689069</v>
      </c>
      <c r="R1408" s="344" t="n">
        <v>-0.0398370949636563</v>
      </c>
      <c r="S1408" s="344" t="n">
        <v>-0.0411024033169353</v>
      </c>
      <c r="T1408" s="344" t="n">
        <v>-0.0423615762251836</v>
      </c>
      <c r="U1408" s="344" t="n">
        <v>-0.0437736499299387</v>
      </c>
      <c r="V1408" s="344" t="n">
        <v>-0.0449925865064129</v>
      </c>
      <c r="W1408" s="344" t="n">
        <v>-0.046227716907998</v>
      </c>
      <c r="X1408" s="344" t="n">
        <v>-0.0470541097188027</v>
      </c>
      <c r="Y1408" s="344" t="n">
        <v>-0.0476006244864209</v>
      </c>
      <c r="Z1408" s="344" t="n">
        <v>-0.0480951094912988</v>
      </c>
      <c r="AA1408" s="344" t="n">
        <v>-0.0485932814987836</v>
      </c>
      <c r="AB1408" s="344" t="n">
        <v>-0.0491660818505244</v>
      </c>
    </row>
    <row r="1409" customFormat="false" ht="15" hidden="false" customHeight="false" outlineLevel="0" collapsed="false">
      <c r="A1409" s="62" t="s">
        <v>366</v>
      </c>
      <c r="B1409" s="62" t="s">
        <v>695</v>
      </c>
      <c r="C1409" s="62" t="s">
        <v>696</v>
      </c>
      <c r="D1409" s="62" t="s">
        <v>417</v>
      </c>
      <c r="E1409" s="344" t="n">
        <v>-0.406399148475993</v>
      </c>
      <c r="F1409" s="344" t="n">
        <v>-0.411324844811387</v>
      </c>
      <c r="G1409" s="344" t="n">
        <v>-0.411917416502744</v>
      </c>
      <c r="H1409" s="344" t="n">
        <v>-0.413644490465979</v>
      </c>
      <c r="I1409" s="344" t="n">
        <v>-0.421811498097059</v>
      </c>
      <c r="J1409" s="344" t="n">
        <v>-0.42874936025749</v>
      </c>
      <c r="K1409" s="344" t="n">
        <v>-0.438010145969431</v>
      </c>
      <c r="L1409" s="344" t="n">
        <v>-0.452857364564409</v>
      </c>
      <c r="M1409" s="344" t="n">
        <v>-0.481753383662902</v>
      </c>
      <c r="N1409" s="344" t="n">
        <v>-0.512417851664407</v>
      </c>
      <c r="O1409" s="344" t="n">
        <v>-0.554801419395746</v>
      </c>
      <c r="P1409" s="344" t="n">
        <v>-0.578580763055685</v>
      </c>
      <c r="Q1409" s="344" t="n">
        <v>-0.599381433801047</v>
      </c>
      <c r="R1409" s="344" t="n">
        <v>-0.616229105342065</v>
      </c>
      <c r="S1409" s="344" t="n">
        <v>-0.63580181352358</v>
      </c>
      <c r="T1409" s="344" t="n">
        <v>-0.655279614187226</v>
      </c>
      <c r="U1409" s="344" t="n">
        <v>-0.677122595372278</v>
      </c>
      <c r="V1409" s="344" t="n">
        <v>-0.695977991245764</v>
      </c>
      <c r="W1409" s="344" t="n">
        <v>-0.71508388496226</v>
      </c>
      <c r="X1409" s="344" t="n">
        <v>-0.727867128894276</v>
      </c>
      <c r="Y1409" s="344" t="n">
        <v>-0.736321016071863</v>
      </c>
      <c r="Z1409" s="344" t="n">
        <v>-0.743970069107457</v>
      </c>
      <c r="AA1409" s="344" t="n">
        <v>-0.751676155376018</v>
      </c>
      <c r="AB1409" s="344" t="n">
        <v>-0.760536647051299</v>
      </c>
    </row>
    <row r="1410" customFormat="false" ht="15" hidden="false" customHeight="false" outlineLevel="0" collapsed="false">
      <c r="A1410" s="62" t="s">
        <v>366</v>
      </c>
      <c r="B1410" s="62" t="s">
        <v>700</v>
      </c>
      <c r="C1410" s="62" t="s">
        <v>701</v>
      </c>
      <c r="D1410" s="62" t="s">
        <v>524</v>
      </c>
      <c r="E1410" s="344" t="n">
        <v>-0.265844142156037</v>
      </c>
      <c r="F1410" s="344" t="n">
        <v>-0.269066263860068</v>
      </c>
      <c r="G1410" s="344" t="n">
        <v>-0.269453891918703</v>
      </c>
      <c r="H1410" s="344" t="n">
        <v>-0.27058364944383</v>
      </c>
      <c r="I1410" s="344" t="n">
        <v>-0.275926060090624</v>
      </c>
      <c r="J1410" s="344" t="n">
        <v>-0.280464430855803</v>
      </c>
      <c r="K1410" s="344" t="n">
        <v>-0.286522331426003</v>
      </c>
      <c r="L1410" s="344" t="n">
        <v>-0.296234571487496</v>
      </c>
      <c r="M1410" s="344" t="n">
        <v>-0.315136770071746</v>
      </c>
      <c r="N1410" s="344" t="n">
        <v>-0.335195791408532</v>
      </c>
      <c r="O1410" s="344" t="n">
        <v>-0.3629208081742</v>
      </c>
      <c r="P1410" s="344" t="n">
        <v>-0.378475956948542</v>
      </c>
      <c r="Q1410" s="344" t="n">
        <v>-0.392082620474555</v>
      </c>
      <c r="R1410" s="344" t="n">
        <v>-0.40310344767103</v>
      </c>
      <c r="S1410" s="344" t="n">
        <v>-0.415906845108494</v>
      </c>
      <c r="T1410" s="344" t="n">
        <v>-0.428648159227707</v>
      </c>
      <c r="U1410" s="344" t="n">
        <v>-0.442936645355314</v>
      </c>
      <c r="V1410" s="344" t="n">
        <v>-0.45527081623091</v>
      </c>
      <c r="W1410" s="344" t="n">
        <v>-0.467768849123531</v>
      </c>
      <c r="X1410" s="344" t="n">
        <v>-0.47613094960977</v>
      </c>
      <c r="Y1410" s="344" t="n">
        <v>-0.481661021198349</v>
      </c>
      <c r="Z1410" s="344" t="n">
        <v>-0.486664614218115</v>
      </c>
      <c r="AA1410" s="344" t="n">
        <v>-0.491705515266083</v>
      </c>
      <c r="AB1410" s="344" t="n">
        <v>-0.497501565325068</v>
      </c>
    </row>
    <row r="1411" customFormat="false" ht="15" hidden="false" customHeight="false" outlineLevel="0" collapsed="false">
      <c r="A1411" s="62" t="s">
        <v>366</v>
      </c>
      <c r="B1411" s="62" t="s">
        <v>708</v>
      </c>
      <c r="C1411" s="62" t="s">
        <v>709</v>
      </c>
      <c r="D1411" s="62" t="s">
        <v>417</v>
      </c>
      <c r="E1411" s="344" t="n">
        <v>0</v>
      </c>
      <c r="F1411" s="344" t="n">
        <v>0</v>
      </c>
      <c r="G1411" s="344" t="n">
        <v>0</v>
      </c>
      <c r="H1411" s="344" t="n">
        <v>0</v>
      </c>
      <c r="I1411" s="344" t="n">
        <v>0</v>
      </c>
      <c r="J1411" s="344" t="n">
        <v>0</v>
      </c>
      <c r="K1411" s="344" t="n">
        <v>0</v>
      </c>
      <c r="L1411" s="344" t="n">
        <v>0</v>
      </c>
      <c r="M1411" s="344" t="n">
        <v>0</v>
      </c>
      <c r="N1411" s="344" t="n">
        <v>0</v>
      </c>
      <c r="O1411" s="344" t="n">
        <v>0</v>
      </c>
      <c r="P1411" s="344" t="n">
        <v>0</v>
      </c>
      <c r="Q1411" s="344" t="n">
        <v>0</v>
      </c>
      <c r="R1411" s="344" t="n">
        <v>0</v>
      </c>
      <c r="S1411" s="344" t="n">
        <v>0</v>
      </c>
      <c r="T1411" s="344" t="n">
        <v>0</v>
      </c>
      <c r="U1411" s="344" t="n">
        <v>0</v>
      </c>
      <c r="V1411" s="344" t="n">
        <v>0</v>
      </c>
      <c r="W1411" s="344" t="n">
        <v>0</v>
      </c>
      <c r="X1411" s="344" t="n">
        <v>0</v>
      </c>
      <c r="Y1411" s="344" t="n">
        <v>0</v>
      </c>
      <c r="Z1411" s="344" t="n">
        <v>0</v>
      </c>
      <c r="AA1411" s="344" t="n">
        <v>0</v>
      </c>
      <c r="AB1411" s="344" t="n">
        <v>0</v>
      </c>
    </row>
    <row r="1412" customFormat="false" ht="15" hidden="false" customHeight="false" outlineLevel="0" collapsed="false">
      <c r="A1412" s="62" t="s">
        <v>366</v>
      </c>
      <c r="B1412" s="62" t="s">
        <v>730</v>
      </c>
      <c r="C1412" s="62" t="s">
        <v>731</v>
      </c>
      <c r="D1412" s="62" t="s">
        <v>417</v>
      </c>
      <c r="E1412" s="344" t="n">
        <v>-0.0621281852178119</v>
      </c>
      <c r="F1412" s="344" t="n">
        <v>-0.0628812000196383</v>
      </c>
      <c r="G1412" s="344" t="n">
        <v>-0.0629717892935911</v>
      </c>
      <c r="H1412" s="344" t="n">
        <v>-0.0632358153661729</v>
      </c>
      <c r="I1412" s="344" t="n">
        <v>-0.0644843449575408</v>
      </c>
      <c r="J1412" s="344" t="n">
        <v>-0.0655449691909708</v>
      </c>
      <c r="K1412" s="344" t="n">
        <v>-0.0669607098787442</v>
      </c>
      <c r="L1412" s="344" t="n">
        <v>-0.0692304753305106</v>
      </c>
      <c r="M1412" s="344" t="n">
        <v>-0.0736479482345285</v>
      </c>
      <c r="N1412" s="344" t="n">
        <v>-0.078335772396433</v>
      </c>
      <c r="O1412" s="344" t="n">
        <v>-0.0848151514898168</v>
      </c>
      <c r="P1412" s="344" t="n">
        <v>-0.0884504137013712</v>
      </c>
      <c r="Q1412" s="344" t="n">
        <v>-0.0916303119112192</v>
      </c>
      <c r="R1412" s="344" t="n">
        <v>-0.0942058961906509</v>
      </c>
      <c r="S1412" s="344" t="n">
        <v>-0.097198069879192</v>
      </c>
      <c r="T1412" s="344" t="n">
        <v>-0.100175734600697</v>
      </c>
      <c r="U1412" s="344" t="n">
        <v>-0.103514975802021</v>
      </c>
      <c r="V1412" s="344" t="n">
        <v>-0.106397490520805</v>
      </c>
      <c r="W1412" s="344" t="n">
        <v>-0.109318300045189</v>
      </c>
      <c r="X1412" s="344" t="n">
        <v>-0.11127253580004</v>
      </c>
      <c r="Y1412" s="344" t="n">
        <v>-0.112564922042356</v>
      </c>
      <c r="Z1412" s="344" t="n">
        <v>-0.113734269432769</v>
      </c>
      <c r="AA1412" s="344" t="n">
        <v>-0.114912335766798</v>
      </c>
      <c r="AB1412" s="344" t="n">
        <v>-0.116266881587051</v>
      </c>
    </row>
    <row r="1413" customFormat="false" ht="15" hidden="false" customHeight="false" outlineLevel="0" collapsed="false">
      <c r="A1413" s="62" t="s">
        <v>366</v>
      </c>
      <c r="B1413" s="62" t="s">
        <v>770</v>
      </c>
      <c r="C1413" s="62" t="s">
        <v>771</v>
      </c>
      <c r="D1413" s="62" t="s">
        <v>417</v>
      </c>
      <c r="E1413" s="344" t="n">
        <v>-1.06992479922091</v>
      </c>
      <c r="F1413" s="344" t="n">
        <v>-1.082892652826</v>
      </c>
      <c r="G1413" s="344" t="n">
        <v>-1.08445271305319</v>
      </c>
      <c r="H1413" s="344" t="n">
        <v>-1.08899957116124</v>
      </c>
      <c r="I1413" s="344" t="n">
        <v>-1.11050080715715</v>
      </c>
      <c r="J1413" s="344" t="n">
        <v>-1.1287660786442</v>
      </c>
      <c r="K1413" s="344" t="n">
        <v>-1.15314689816765</v>
      </c>
      <c r="L1413" s="344" t="n">
        <v>-1.19223508876498</v>
      </c>
      <c r="M1413" s="344" t="n">
        <v>-1.26830947904896</v>
      </c>
      <c r="N1413" s="344" t="n">
        <v>-1.34903965501699</v>
      </c>
      <c r="O1413" s="344" t="n">
        <v>-1.46062264027981</v>
      </c>
      <c r="P1413" s="344" t="n">
        <v>-1.52322638732597</v>
      </c>
      <c r="Q1413" s="344" t="n">
        <v>-1.5779881986003</v>
      </c>
      <c r="R1413" s="344" t="n">
        <v>-1.62234297064758</v>
      </c>
      <c r="S1413" s="344" t="n">
        <v>-1.67387193164528</v>
      </c>
      <c r="T1413" s="344" t="n">
        <v>-1.72515103014356</v>
      </c>
      <c r="U1413" s="344" t="n">
        <v>-1.78265692637007</v>
      </c>
      <c r="V1413" s="344" t="n">
        <v>-1.8322974232063</v>
      </c>
      <c r="W1413" s="344" t="n">
        <v>-1.88259740433376</v>
      </c>
      <c r="X1413" s="344" t="n">
        <v>-1.91625178020695</v>
      </c>
      <c r="Y1413" s="344" t="n">
        <v>-1.93850828240444</v>
      </c>
      <c r="Z1413" s="344" t="n">
        <v>-1.95864590219038</v>
      </c>
      <c r="AA1413" s="344" t="n">
        <v>-1.97893367305454</v>
      </c>
      <c r="AB1413" s="344" t="n">
        <v>-2.00226064067301</v>
      </c>
    </row>
    <row r="1414" customFormat="false" ht="15" hidden="false" customHeight="false" outlineLevel="0" collapsed="false">
      <c r="A1414" s="62" t="s">
        <v>366</v>
      </c>
      <c r="B1414" s="62" t="s">
        <v>794</v>
      </c>
      <c r="C1414" s="62" t="s">
        <v>795</v>
      </c>
      <c r="D1414" s="62" t="s">
        <v>417</v>
      </c>
      <c r="E1414" s="344" t="n">
        <v>-0.409393104368951</v>
      </c>
      <c r="F1414" s="344" t="n">
        <v>-0.41435508847125</v>
      </c>
      <c r="G1414" s="344" t="n">
        <v>-0.414952025657746</v>
      </c>
      <c r="H1414" s="344" t="n">
        <v>-0.294184427060359</v>
      </c>
      <c r="I1414" s="344" t="n">
        <v>-0.299992812077262</v>
      </c>
      <c r="J1414" s="344" t="n">
        <v>-0.30492702745238</v>
      </c>
      <c r="K1414" s="344" t="n">
        <v>-0.311513308671131</v>
      </c>
      <c r="L1414" s="344" t="n">
        <v>-0.322072667242263</v>
      </c>
      <c r="M1414" s="344" t="n">
        <v>-0.342623548539484</v>
      </c>
      <c r="N1414" s="344" t="n">
        <v>-0.36443215268642</v>
      </c>
      <c r="O1414" s="344" t="n">
        <v>-0.394575393747776</v>
      </c>
      <c r="P1414" s="344" t="n">
        <v>-0.411487289715712</v>
      </c>
      <c r="Q1414" s="344" t="n">
        <v>-0.426280750155139</v>
      </c>
      <c r="R1414" s="344" t="n">
        <v>-0.438262833112444</v>
      </c>
      <c r="S1414" s="344" t="n">
        <v>-0.452182965194736</v>
      </c>
      <c r="T1414" s="344" t="n">
        <v>-0.466035598943527</v>
      </c>
      <c r="U1414" s="344" t="n">
        <v>-0.48157035174049</v>
      </c>
      <c r="V1414" s="344" t="n">
        <v>-0.494980330502177</v>
      </c>
      <c r="W1414" s="344" t="n">
        <v>-0.508568463611678</v>
      </c>
      <c r="X1414" s="344" t="n">
        <v>-0.517659921080087</v>
      </c>
      <c r="Y1414" s="344" t="n">
        <v>-0.523672335153268</v>
      </c>
      <c r="Z1414" s="344" t="n">
        <v>-0.529112350279048</v>
      </c>
      <c r="AA1414" s="344" t="n">
        <v>-0.534592927504289</v>
      </c>
      <c r="AB1414" s="344" t="n">
        <v>-0.540894519153749</v>
      </c>
    </row>
    <row r="1415" customFormat="false" ht="15" hidden="false" customHeight="false" outlineLevel="0" collapsed="false">
      <c r="A1415" s="62" t="s">
        <v>366</v>
      </c>
      <c r="B1415" s="62" t="s">
        <v>803</v>
      </c>
      <c r="C1415" s="62" t="s">
        <v>804</v>
      </c>
      <c r="D1415" s="62" t="s">
        <v>383</v>
      </c>
      <c r="E1415" s="344" t="n">
        <v>-0.0562658894852606</v>
      </c>
      <c r="F1415" s="344" t="n">
        <v>-0.0569478512627017</v>
      </c>
      <c r="G1415" s="344" t="n">
        <v>-0.0570298927074808</v>
      </c>
      <c r="H1415" s="344" t="n">
        <v>-0.0572690057890723</v>
      </c>
      <c r="I1415" s="344" t="n">
        <v>-0.058399726536197</v>
      </c>
      <c r="J1415" s="344" t="n">
        <v>-0.0593602723125518</v>
      </c>
      <c r="K1415" s="344" t="n">
        <v>-0.0606424264395197</v>
      </c>
      <c r="L1415" s="344" t="n">
        <v>-0.06269802120088</v>
      </c>
      <c r="M1415" s="344" t="n">
        <v>-0.0666986698815104</v>
      </c>
      <c r="N1415" s="344" t="n">
        <v>-0.070944159996751</v>
      </c>
      <c r="O1415" s="344" t="n">
        <v>-0.0768121573754498</v>
      </c>
      <c r="P1415" s="344" t="n">
        <v>-0.0801044032559334</v>
      </c>
      <c r="Q1415" s="344" t="n">
        <v>-0.082984252403666</v>
      </c>
      <c r="R1415" s="344" t="n">
        <v>-0.0853168095179358</v>
      </c>
      <c r="S1415" s="344" t="n">
        <v>-0.0880266474681338</v>
      </c>
      <c r="T1415" s="344" t="n">
        <v>-0.0907233454894421</v>
      </c>
      <c r="U1415" s="344" t="n">
        <v>-0.0937475023312948</v>
      </c>
      <c r="V1415" s="344" t="n">
        <v>-0.0963580285206259</v>
      </c>
      <c r="W1415" s="344" t="n">
        <v>-0.0990032360915591</v>
      </c>
      <c r="X1415" s="344" t="n">
        <v>-0.100773073929653</v>
      </c>
      <c r="Y1415" s="344" t="n">
        <v>-0.101943513098728</v>
      </c>
      <c r="Z1415" s="344" t="n">
        <v>-0.103002523124663</v>
      </c>
      <c r="AA1415" s="344" t="n">
        <v>-0.104069429391511</v>
      </c>
      <c r="AB1415" s="344" t="n">
        <v>-0.105296162880634</v>
      </c>
    </row>
    <row r="1416" customFormat="false" ht="15" hidden="false" customHeight="false" outlineLevel="0" collapsed="false">
      <c r="A1416" s="62" t="s">
        <v>366</v>
      </c>
      <c r="B1416" s="62" t="s">
        <v>814</v>
      </c>
      <c r="C1416" s="62" t="s">
        <v>815</v>
      </c>
      <c r="D1416" s="62" t="s">
        <v>417</v>
      </c>
      <c r="E1416" s="344" t="n">
        <v>-0.0517229769618207</v>
      </c>
      <c r="F1416" s="344" t="n">
        <v>-0.0523498770895201</v>
      </c>
      <c r="G1416" s="344" t="n">
        <v>-0.0524252945013311</v>
      </c>
      <c r="H1416" s="344" t="n">
        <v>-0.0526451015731391</v>
      </c>
      <c r="I1416" s="344" t="n">
        <v>-0.0536845278345706</v>
      </c>
      <c r="J1416" s="344" t="n">
        <v>-0.0545675190663042</v>
      </c>
      <c r="K1416" s="344" t="n">
        <v>-0.0557461519640927</v>
      </c>
      <c r="L1416" s="344" t="n">
        <v>-0.0576357778361324</v>
      </c>
      <c r="M1416" s="344" t="n">
        <v>-0.061313413814762</v>
      </c>
      <c r="N1416" s="344" t="n">
        <v>-0.0652161227105264</v>
      </c>
      <c r="O1416" s="344" t="n">
        <v>-0.0706103375004653</v>
      </c>
      <c r="P1416" s="344" t="n">
        <v>-0.0736367671790277</v>
      </c>
      <c r="Q1416" s="344" t="n">
        <v>-0.0762840970708036</v>
      </c>
      <c r="R1416" s="344" t="n">
        <v>-0.0784283233327045</v>
      </c>
      <c r="S1416" s="344" t="n">
        <v>-0.0809193687449534</v>
      </c>
      <c r="T1416" s="344" t="n">
        <v>-0.0833983351472469</v>
      </c>
      <c r="U1416" s="344" t="n">
        <v>-0.0861783213181053</v>
      </c>
      <c r="V1416" s="344" t="n">
        <v>-0.0885780734091902</v>
      </c>
      <c r="W1416" s="344" t="n">
        <v>-0.0910097067042872</v>
      </c>
      <c r="X1416" s="344" t="n">
        <v>-0.0926366476904395</v>
      </c>
      <c r="Y1416" s="344" t="n">
        <v>-0.0937125855051813</v>
      </c>
      <c r="Z1416" s="344" t="n">
        <v>-0.0946860909749231</v>
      </c>
      <c r="AA1416" s="344" t="n">
        <v>-0.0956668551424398</v>
      </c>
      <c r="AB1416" s="344" t="n">
        <v>-0.0967945420692199</v>
      </c>
    </row>
    <row r="1417" customFormat="false" ht="15" hidden="false" customHeight="false" outlineLevel="0" collapsed="false">
      <c r="A1417" s="62" t="s">
        <v>366</v>
      </c>
      <c r="B1417" s="62" t="s">
        <v>816</v>
      </c>
      <c r="C1417" s="62" t="s">
        <v>817</v>
      </c>
      <c r="D1417" s="62" t="s">
        <v>524</v>
      </c>
      <c r="E1417" s="344" t="n">
        <v>-0.974458898870338</v>
      </c>
      <c r="F1417" s="344" t="n">
        <v>-0.986269673191981</v>
      </c>
      <c r="G1417" s="344" t="n">
        <v>-0.987690534333119</v>
      </c>
      <c r="H1417" s="344" t="n">
        <v>-0.878762878333601</v>
      </c>
      <c r="I1417" s="344" t="n">
        <v>-0.896113195571418</v>
      </c>
      <c r="J1417" s="344" t="n">
        <v>-0.910852267073893</v>
      </c>
      <c r="K1417" s="344" t="n">
        <v>-0.930526250157018</v>
      </c>
      <c r="L1417" s="344" t="n">
        <v>-0.962068274403667</v>
      </c>
      <c r="M1417" s="344" t="n">
        <v>-1.02345613161112</v>
      </c>
      <c r="N1417" s="344" t="n">
        <v>-1.08860095230779</v>
      </c>
      <c r="O1417" s="344" t="n">
        <v>-1.17864229658311</v>
      </c>
      <c r="P1417" s="344" t="n">
        <v>-1.22916008410629</v>
      </c>
      <c r="Q1417" s="344" t="n">
        <v>-1.27334985990838</v>
      </c>
      <c r="R1417" s="344" t="n">
        <v>-1.30914172630052</v>
      </c>
      <c r="S1417" s="344" t="n">
        <v>-1.35072276938174</v>
      </c>
      <c r="T1417" s="344" t="n">
        <v>-1.39210218714096</v>
      </c>
      <c r="U1417" s="344" t="n">
        <v>-1.43850628887562</v>
      </c>
      <c r="V1417" s="344" t="n">
        <v>-1.47856344503703</v>
      </c>
      <c r="W1417" s="344" t="n">
        <v>-1.51915276882213</v>
      </c>
      <c r="X1417" s="344" t="n">
        <v>-1.54631000285052</v>
      </c>
      <c r="Y1417" s="344" t="n">
        <v>-1.56426977845617</v>
      </c>
      <c r="Z1417" s="344" t="n">
        <v>-1.58051973226194</v>
      </c>
      <c r="AA1417" s="344" t="n">
        <v>-1.59689084974599</v>
      </c>
      <c r="AB1417" s="344" t="n">
        <v>-1.61571443218812</v>
      </c>
    </row>
    <row r="1418" customFormat="false" ht="15" hidden="false" customHeight="false" outlineLevel="0" collapsed="false">
      <c r="A1418" s="62" t="s">
        <v>366</v>
      </c>
      <c r="B1418" s="62" t="s">
        <v>832</v>
      </c>
      <c r="C1418" s="62" t="s">
        <v>833</v>
      </c>
      <c r="D1418" s="62" t="s">
        <v>401</v>
      </c>
      <c r="E1418" s="344" t="n">
        <v>-0.0226187002768587</v>
      </c>
      <c r="F1418" s="344" t="n">
        <v>-0.022892846641296</v>
      </c>
      <c r="G1418" s="344" t="n">
        <v>-0.0229258270290001</v>
      </c>
      <c r="H1418" s="344" t="n">
        <v>-0.0230219496918473</v>
      </c>
      <c r="I1418" s="344" t="n">
        <v>-0.0234764956682819</v>
      </c>
      <c r="J1418" s="344" t="n">
        <v>-0.0238626318729404</v>
      </c>
      <c r="K1418" s="344" t="n">
        <v>-0.0243780535639851</v>
      </c>
      <c r="L1418" s="344" t="n">
        <v>-0.0252043958154493</v>
      </c>
      <c r="M1418" s="344" t="n">
        <v>-0.0268126432678227</v>
      </c>
      <c r="N1418" s="344" t="n">
        <v>-0.0285193161618884</v>
      </c>
      <c r="O1418" s="344" t="n">
        <v>-0.0308782315749105</v>
      </c>
      <c r="P1418" s="344" t="n">
        <v>-0.032201703459735</v>
      </c>
      <c r="Q1418" s="344" t="n">
        <v>-0.0333593932307675</v>
      </c>
      <c r="R1418" s="344" t="n">
        <v>-0.0342970734261573</v>
      </c>
      <c r="S1418" s="344" t="n">
        <v>-0.0353864192617091</v>
      </c>
      <c r="T1418" s="344" t="n">
        <v>-0.0364704828895871</v>
      </c>
      <c r="U1418" s="344" t="n">
        <v>-0.0376861838732886</v>
      </c>
      <c r="V1418" s="344" t="n">
        <v>-0.038735606711558</v>
      </c>
      <c r="W1418" s="344" t="n">
        <v>-0.039798971349785</v>
      </c>
      <c r="X1418" s="344" t="n">
        <v>-0.0405104402693152</v>
      </c>
      <c r="Y1418" s="344" t="n">
        <v>-0.0409809529191603</v>
      </c>
      <c r="Z1418" s="344" t="n">
        <v>-0.0414066714243853</v>
      </c>
      <c r="AA1418" s="344" t="n">
        <v>-0.0418355641921724</v>
      </c>
      <c r="AB1418" s="344" t="n">
        <v>-0.0423287069712858</v>
      </c>
    </row>
    <row r="1419" customFormat="false" ht="15" hidden="false" customHeight="false" outlineLevel="0" collapsed="false">
      <c r="A1419" s="62" t="s">
        <v>366</v>
      </c>
      <c r="B1419" s="62" t="s">
        <v>859</v>
      </c>
      <c r="C1419" s="62" t="s">
        <v>860</v>
      </c>
      <c r="D1419" s="62" t="s">
        <v>383</v>
      </c>
      <c r="E1419" s="344" t="n">
        <v>-0.442657799441707</v>
      </c>
      <c r="F1419" s="344" t="n">
        <v>-0.448022962997587</v>
      </c>
      <c r="G1419" s="344" t="n">
        <v>-0.44866840352543</v>
      </c>
      <c r="H1419" s="344" t="n">
        <v>-0.450549565833239</v>
      </c>
      <c r="I1419" s="344" t="n">
        <v>-0.459445228236948</v>
      </c>
      <c r="J1419" s="344" t="n">
        <v>-0.467002081661182</v>
      </c>
      <c r="K1419" s="344" t="n">
        <v>-0.477089108269681</v>
      </c>
      <c r="L1419" s="344" t="n">
        <v>-0.493260985439525</v>
      </c>
      <c r="M1419" s="344" t="n">
        <v>-0.524735087377808</v>
      </c>
      <c r="N1419" s="344" t="n">
        <v>-0.558135418007188</v>
      </c>
      <c r="O1419" s="344" t="n">
        <v>-0.604300418339494</v>
      </c>
      <c r="P1419" s="344" t="n">
        <v>-0.630201338595232</v>
      </c>
      <c r="Q1419" s="344" t="n">
        <v>-0.652857830798974</v>
      </c>
      <c r="R1419" s="344" t="n">
        <v>-0.671208639943211</v>
      </c>
      <c r="S1419" s="344" t="n">
        <v>-0.692527611612405</v>
      </c>
      <c r="T1419" s="344" t="n">
        <v>-0.713743208180622</v>
      </c>
      <c r="U1419" s="344" t="n">
        <v>-0.737535005040632</v>
      </c>
      <c r="V1419" s="344" t="n">
        <v>-0.75807266629376</v>
      </c>
      <c r="W1419" s="344" t="n">
        <v>-0.77888317463421</v>
      </c>
      <c r="X1419" s="344" t="n">
        <v>-0.792806930749084</v>
      </c>
      <c r="Y1419" s="344" t="n">
        <v>-0.802015067894038</v>
      </c>
      <c r="Z1419" s="344" t="n">
        <v>-0.810346564151465</v>
      </c>
      <c r="AA1419" s="344" t="n">
        <v>-0.81874018210746</v>
      </c>
      <c r="AB1419" s="344" t="n">
        <v>-0.828391200722187</v>
      </c>
    </row>
    <row r="1420" customFormat="false" ht="15" hidden="false" customHeight="false" outlineLevel="0" collapsed="false">
      <c r="A1420" s="62" t="s">
        <v>366</v>
      </c>
      <c r="B1420" s="62" t="s">
        <v>861</v>
      </c>
      <c r="C1420" s="62" t="s">
        <v>862</v>
      </c>
      <c r="D1420" s="62" t="s">
        <v>383</v>
      </c>
      <c r="E1420" s="344" t="n">
        <v>-0.327766661605436</v>
      </c>
      <c r="F1420" s="344" t="n">
        <v>-0.331739305372011</v>
      </c>
      <c r="G1420" s="344" t="n">
        <v>-0.332217222822788</v>
      </c>
      <c r="H1420" s="344" t="n">
        <v>-0.333610132402934</v>
      </c>
      <c r="I1420" s="344" t="n">
        <v>-0.340196939576579</v>
      </c>
      <c r="J1420" s="344" t="n">
        <v>-0.345792423542358</v>
      </c>
      <c r="K1420" s="344" t="n">
        <v>-0.353261378209287</v>
      </c>
      <c r="L1420" s="344" t="n">
        <v>-0.36523587001433</v>
      </c>
      <c r="M1420" s="344" t="n">
        <v>-0.388540918140334</v>
      </c>
      <c r="N1420" s="344" t="n">
        <v>-0.413272245320646</v>
      </c>
      <c r="O1420" s="344" t="n">
        <v>-0.447455192195225</v>
      </c>
      <c r="P1420" s="344" t="n">
        <v>-0.46663356920663</v>
      </c>
      <c r="Q1420" s="344" t="n">
        <v>-0.483409604380247</v>
      </c>
      <c r="R1420" s="344" t="n">
        <v>-0.496997489781907</v>
      </c>
      <c r="S1420" s="344" t="n">
        <v>-0.512783155778724</v>
      </c>
      <c r="T1420" s="344" t="n">
        <v>-0.528492277519948</v>
      </c>
      <c r="U1420" s="344" t="n">
        <v>-0.546108950806255</v>
      </c>
      <c r="V1420" s="344" t="n">
        <v>-0.56131609428054</v>
      </c>
      <c r="W1420" s="344" t="n">
        <v>-0.576725267808407</v>
      </c>
      <c r="X1420" s="344" t="n">
        <v>-0.587035134853644</v>
      </c>
      <c r="Y1420" s="344" t="n">
        <v>-0.593853314439348</v>
      </c>
      <c r="Z1420" s="344" t="n">
        <v>-0.600022383905466</v>
      </c>
      <c r="AA1420" s="344" t="n">
        <v>-0.606237451480686</v>
      </c>
      <c r="AB1420" s="344" t="n">
        <v>-0.613383563345044</v>
      </c>
    </row>
    <row r="1421" customFormat="false" ht="15" hidden="false" customHeight="false" outlineLevel="0" collapsed="false">
      <c r="A1421" s="62" t="s">
        <v>366</v>
      </c>
      <c r="B1421" s="62" t="s">
        <v>866</v>
      </c>
      <c r="C1421" s="62" t="s">
        <v>867</v>
      </c>
      <c r="D1421" s="62" t="s">
        <v>417</v>
      </c>
      <c r="E1421" s="344" t="n">
        <v>-0.20145599058992</v>
      </c>
      <c r="F1421" s="344" t="n">
        <v>-0.203897705928924</v>
      </c>
      <c r="G1421" s="344" t="n">
        <v>-0.204191449450596</v>
      </c>
      <c r="H1421" s="344" t="n">
        <v>-0.205047576726921</v>
      </c>
      <c r="I1421" s="344" t="n">
        <v>-0.209096041441093</v>
      </c>
      <c r="J1421" s="344" t="n">
        <v>-0.212535206851127</v>
      </c>
      <c r="K1421" s="344" t="n">
        <v>-0.21712586794438</v>
      </c>
      <c r="L1421" s="344" t="n">
        <v>-0.224485777877196</v>
      </c>
      <c r="M1421" s="344" t="n">
        <v>-0.238809814168665</v>
      </c>
      <c r="N1421" s="344" t="n">
        <v>-0.254010487694489</v>
      </c>
      <c r="O1421" s="344" t="n">
        <v>-0.275020432361133</v>
      </c>
      <c r="P1421" s="344" t="n">
        <v>-0.286808083124072</v>
      </c>
      <c r="Q1421" s="344" t="n">
        <v>-0.297119176898889</v>
      </c>
      <c r="R1421" s="344" t="n">
        <v>-0.305470730715272</v>
      </c>
      <c r="S1421" s="344" t="n">
        <v>-0.315173111564299</v>
      </c>
      <c r="T1421" s="344" t="n">
        <v>-0.324828445838307</v>
      </c>
      <c r="U1421" s="344" t="n">
        <v>-0.335656222984428</v>
      </c>
      <c r="V1421" s="344" t="n">
        <v>-0.345003025180995</v>
      </c>
      <c r="W1421" s="344" t="n">
        <v>-0.354474001582389</v>
      </c>
      <c r="X1421" s="344" t="n">
        <v>-0.360810779301865</v>
      </c>
      <c r="Y1421" s="344" t="n">
        <v>-0.36500145298335</v>
      </c>
      <c r="Z1421" s="344" t="n">
        <v>-0.368793162592337</v>
      </c>
      <c r="AA1421" s="344" t="n">
        <v>-0.372613144126811</v>
      </c>
      <c r="AB1421" s="344" t="n">
        <v>-0.37700537559248</v>
      </c>
    </row>
    <row r="1422" customFormat="false" ht="15" hidden="false" customHeight="false" outlineLevel="0" collapsed="false">
      <c r="A1422" s="62" t="s">
        <v>366</v>
      </c>
      <c r="B1422" s="62" t="s">
        <v>880</v>
      </c>
      <c r="C1422" s="62" t="s">
        <v>881</v>
      </c>
      <c r="D1422" s="62" t="s">
        <v>383</v>
      </c>
      <c r="E1422" s="344" t="n">
        <v>-0.61650982613515</v>
      </c>
      <c r="F1422" s="344" t="n">
        <v>-0.623982135569646</v>
      </c>
      <c r="G1422" s="344" t="n">
        <v>-0.624881070205166</v>
      </c>
      <c r="H1422" s="344" t="n">
        <v>-0.627501051257758</v>
      </c>
      <c r="I1422" s="344" t="n">
        <v>-0.639890448414624</v>
      </c>
      <c r="J1422" s="344" t="n">
        <v>-0.650415224882088</v>
      </c>
      <c r="K1422" s="344" t="n">
        <v>-0.664463889625982</v>
      </c>
      <c r="L1422" s="344" t="n">
        <v>-0.686987204915658</v>
      </c>
      <c r="M1422" s="344" t="n">
        <v>-0.730822630696484</v>
      </c>
      <c r="N1422" s="344" t="n">
        <v>-0.777340803549524</v>
      </c>
      <c r="O1422" s="344" t="n">
        <v>-0.841636917532595</v>
      </c>
      <c r="P1422" s="344" t="n">
        <v>-0.87771031749018</v>
      </c>
      <c r="Q1422" s="344" t="n">
        <v>-0.909265053647496</v>
      </c>
      <c r="R1422" s="344" t="n">
        <v>-0.934823067465895</v>
      </c>
      <c r="S1422" s="344" t="n">
        <v>-0.964514977410171</v>
      </c>
      <c r="T1422" s="344" t="n">
        <v>-0.994062912108535</v>
      </c>
      <c r="U1422" s="344" t="n">
        <v>-1.02719883914768</v>
      </c>
      <c r="V1422" s="344" t="n">
        <v>-1.05580258222948</v>
      </c>
      <c r="W1422" s="344" t="n">
        <v>-1.08478633196785</v>
      </c>
      <c r="X1422" s="344" t="n">
        <v>-1.10417858592194</v>
      </c>
      <c r="Y1422" s="344" t="n">
        <v>-1.11700318098707</v>
      </c>
      <c r="Z1422" s="344" t="n">
        <v>-1.12860683806843</v>
      </c>
      <c r="AA1422" s="344" t="n">
        <v>-1.14029701488949</v>
      </c>
      <c r="AB1422" s="344" t="n">
        <v>-1.1537384312967</v>
      </c>
    </row>
    <row r="1423" customFormat="false" ht="15" hidden="false" customHeight="false" outlineLevel="0" collapsed="false">
      <c r="A1423" s="62" t="s">
        <v>366</v>
      </c>
      <c r="B1423" s="62" t="s">
        <v>884</v>
      </c>
      <c r="C1423" s="62" t="s">
        <v>885</v>
      </c>
      <c r="D1423" s="62" t="s">
        <v>401</v>
      </c>
      <c r="E1423" s="344" t="n">
        <v>-0.175777304518687</v>
      </c>
      <c r="F1423" s="344" t="n">
        <v>-0.177907785421416</v>
      </c>
      <c r="G1423" s="344" t="n">
        <v>-0.178164086781867</v>
      </c>
      <c r="H1423" s="344" t="n">
        <v>-0.178911087377465</v>
      </c>
      <c r="I1423" s="344" t="n">
        <v>-0.182443512562798</v>
      </c>
      <c r="J1423" s="344" t="n">
        <v>-0.185444303076893</v>
      </c>
      <c r="K1423" s="344" t="n">
        <v>-0.189449813315471</v>
      </c>
      <c r="L1423" s="344" t="n">
        <v>-0.195871588739981</v>
      </c>
      <c r="M1423" s="344" t="n">
        <v>-0.208369804761105</v>
      </c>
      <c r="N1423" s="344" t="n">
        <v>-0.221632917024054</v>
      </c>
      <c r="O1423" s="344" t="n">
        <v>-0.239964818849238</v>
      </c>
      <c r="P1423" s="344" t="n">
        <v>-0.250249950959977</v>
      </c>
      <c r="Q1423" s="344" t="n">
        <v>-0.259246736139059</v>
      </c>
      <c r="R1423" s="344" t="n">
        <v>-0.266533755075988</v>
      </c>
      <c r="S1423" s="344" t="n">
        <v>-0.274999417219177</v>
      </c>
      <c r="T1423" s="344" t="n">
        <v>-0.283424029601972</v>
      </c>
      <c r="U1423" s="344" t="n">
        <v>-0.292871638854499</v>
      </c>
      <c r="V1423" s="344" t="n">
        <v>-0.301027046351545</v>
      </c>
      <c r="W1423" s="344" t="n">
        <v>-0.309290800127851</v>
      </c>
      <c r="X1423" s="344" t="n">
        <v>-0.314819857385478</v>
      </c>
      <c r="Y1423" s="344" t="n">
        <v>-0.318476364802765</v>
      </c>
      <c r="Z1423" s="344" t="n">
        <v>-0.32178476229759</v>
      </c>
      <c r="AA1423" s="344" t="n">
        <v>-0.325117828023136</v>
      </c>
      <c r="AB1423" s="344" t="n">
        <v>-0.328950201563365</v>
      </c>
    </row>
    <row r="1424" customFormat="false" ht="15" hidden="false" customHeight="false" outlineLevel="0" collapsed="false">
      <c r="A1424" s="62" t="s">
        <v>366</v>
      </c>
      <c r="B1424" s="62" t="s">
        <v>886</v>
      </c>
      <c r="C1424" s="62" t="s">
        <v>887</v>
      </c>
      <c r="D1424" s="62" t="s">
        <v>417</v>
      </c>
      <c r="E1424" s="344" t="n">
        <v>-0.49586036780833</v>
      </c>
      <c r="F1424" s="344" t="n">
        <v>-0.501870364644543</v>
      </c>
      <c r="G1424" s="344" t="n">
        <v>-0.502593379980404</v>
      </c>
      <c r="H1424" s="344" t="n">
        <v>-0.504700637177801</v>
      </c>
      <c r="I1424" s="344" t="n">
        <v>-0.51466545974947</v>
      </c>
      <c r="J1424" s="344" t="n">
        <v>-0.523130563319632</v>
      </c>
      <c r="K1424" s="344" t="n">
        <v>-0.534429938888054</v>
      </c>
      <c r="L1424" s="344" t="n">
        <v>-0.552545496711058</v>
      </c>
      <c r="M1424" s="344" t="n">
        <v>-0.587802437361912</v>
      </c>
      <c r="N1424" s="344" t="n">
        <v>-0.625217118073949</v>
      </c>
      <c r="O1424" s="344" t="n">
        <v>-0.676930640513901</v>
      </c>
      <c r="P1424" s="344" t="n">
        <v>-0.705944564725296</v>
      </c>
      <c r="Q1424" s="344" t="n">
        <v>-0.731324116540633</v>
      </c>
      <c r="R1424" s="344" t="n">
        <v>-0.751880489845968</v>
      </c>
      <c r="S1424" s="344" t="n">
        <v>-0.775761765961547</v>
      </c>
      <c r="T1424" s="344" t="n">
        <v>-0.799527242433118</v>
      </c>
      <c r="U1424" s="344" t="n">
        <v>-0.826178549959394</v>
      </c>
      <c r="V1424" s="344" t="n">
        <v>-0.849184610794068</v>
      </c>
      <c r="W1424" s="344" t="n">
        <v>-0.872496311916218</v>
      </c>
      <c r="X1424" s="344" t="n">
        <v>-0.888093549414582</v>
      </c>
      <c r="Y1424" s="344" t="n">
        <v>-0.898408402733071</v>
      </c>
      <c r="Z1424" s="344" t="n">
        <v>-0.907741252631597</v>
      </c>
      <c r="AA1424" s="344" t="n">
        <v>-0.917143690569326</v>
      </c>
      <c r="AB1424" s="344" t="n">
        <v>-0.927954654808653</v>
      </c>
    </row>
    <row r="1425" customFormat="false" ht="15" hidden="false" customHeight="false" outlineLevel="0" collapsed="false">
      <c r="A1425" s="62" t="s">
        <v>366</v>
      </c>
      <c r="B1425" s="62" t="s">
        <v>922</v>
      </c>
      <c r="C1425" s="62" t="s">
        <v>923</v>
      </c>
      <c r="D1425" s="62" t="s">
        <v>417</v>
      </c>
      <c r="E1425" s="344" t="n">
        <v>0</v>
      </c>
      <c r="F1425" s="344" t="n">
        <v>0</v>
      </c>
      <c r="G1425" s="344" t="n">
        <v>0</v>
      </c>
      <c r="H1425" s="344" t="n">
        <v>0</v>
      </c>
      <c r="I1425" s="344" t="n">
        <v>0</v>
      </c>
      <c r="J1425" s="344" t="n">
        <v>0</v>
      </c>
      <c r="K1425" s="344" t="n">
        <v>0</v>
      </c>
      <c r="L1425" s="344" t="n">
        <v>0</v>
      </c>
      <c r="M1425" s="344" t="n">
        <v>0</v>
      </c>
      <c r="N1425" s="344" t="n">
        <v>0</v>
      </c>
      <c r="O1425" s="344" t="n">
        <v>0</v>
      </c>
      <c r="P1425" s="344" t="n">
        <v>0</v>
      </c>
      <c r="Q1425" s="344" t="n">
        <v>0</v>
      </c>
      <c r="R1425" s="344" t="n">
        <v>0</v>
      </c>
      <c r="S1425" s="344" t="n">
        <v>0</v>
      </c>
      <c r="T1425" s="344" t="n">
        <v>0</v>
      </c>
      <c r="U1425" s="344" t="n">
        <v>0</v>
      </c>
      <c r="V1425" s="344" t="n">
        <v>0</v>
      </c>
      <c r="W1425" s="344" t="n">
        <v>0</v>
      </c>
      <c r="X1425" s="344" t="n">
        <v>0</v>
      </c>
      <c r="Y1425" s="344" t="n">
        <v>0</v>
      </c>
      <c r="Z1425" s="344" t="n">
        <v>0</v>
      </c>
      <c r="AA1425" s="344" t="n">
        <v>0</v>
      </c>
      <c r="AB1425" s="344" t="n">
        <v>0</v>
      </c>
    </row>
    <row r="1426" customFormat="false" ht="15" hidden="false" customHeight="false" outlineLevel="0" collapsed="false">
      <c r="A1426" s="62" t="s">
        <v>366</v>
      </c>
      <c r="B1426" s="62" t="s">
        <v>952</v>
      </c>
      <c r="C1426" s="62" t="s">
        <v>953</v>
      </c>
      <c r="D1426" s="62" t="s">
        <v>524</v>
      </c>
      <c r="E1426" s="344" t="n">
        <v>-0.717288509067947</v>
      </c>
      <c r="F1426" s="344" t="n">
        <v>-0.725982290523409</v>
      </c>
      <c r="G1426" s="344" t="n">
        <v>-0.727028170827546</v>
      </c>
      <c r="H1426" s="344" t="n">
        <v>-0.730076430925493</v>
      </c>
      <c r="I1426" s="344" t="n">
        <v>-0.744491079059505</v>
      </c>
      <c r="J1426" s="344" t="n">
        <v>-0.756736303548377</v>
      </c>
      <c r="K1426" s="344" t="n">
        <v>-0.773081453879094</v>
      </c>
      <c r="L1426" s="344" t="n">
        <v>-0.799286575936397</v>
      </c>
      <c r="M1426" s="344" t="n">
        <v>-0.850287623883677</v>
      </c>
      <c r="N1426" s="344" t="n">
        <v>-0.904409958087978</v>
      </c>
      <c r="O1426" s="344" t="n">
        <v>-0.979216330643132</v>
      </c>
      <c r="P1426" s="344" t="n">
        <v>-1.02118652183181</v>
      </c>
      <c r="Q1426" s="344" t="n">
        <v>-1.0578993992148</v>
      </c>
      <c r="R1426" s="344" t="n">
        <v>-1.08763529124667</v>
      </c>
      <c r="S1426" s="344" t="n">
        <v>-1.1221808327976</v>
      </c>
      <c r="T1426" s="344" t="n">
        <v>-1.15655886397788</v>
      </c>
      <c r="U1426" s="344" t="n">
        <v>-1.19511140392926</v>
      </c>
      <c r="V1426" s="344" t="n">
        <v>-1.22839089982559</v>
      </c>
      <c r="W1426" s="344" t="n">
        <v>-1.26211252072393</v>
      </c>
      <c r="X1426" s="344" t="n">
        <v>-1.28467475791225</v>
      </c>
      <c r="Y1426" s="344" t="n">
        <v>-1.29959574421889</v>
      </c>
      <c r="Z1426" s="344" t="n">
        <v>-1.31309621012355</v>
      </c>
      <c r="AA1426" s="344" t="n">
        <v>-1.32669733884406</v>
      </c>
      <c r="AB1426" s="344" t="n">
        <v>-1.34233597609811</v>
      </c>
    </row>
    <row r="1427" customFormat="false" ht="15" hidden="false" customHeight="false" outlineLevel="0" collapsed="false">
      <c r="A1427" s="62" t="s">
        <v>366</v>
      </c>
      <c r="B1427" s="62" t="s">
        <v>956</v>
      </c>
      <c r="C1427" s="62" t="s">
        <v>957</v>
      </c>
      <c r="D1427" s="62" t="s">
        <v>524</v>
      </c>
      <c r="E1427" s="344" t="n">
        <v>-0.0798327163304707</v>
      </c>
      <c r="F1427" s="344" t="n">
        <v>-0.0808003160898407</v>
      </c>
      <c r="G1427" s="344" t="n">
        <v>-0.0809167203882231</v>
      </c>
      <c r="H1427" s="344" t="n">
        <v>-0.0812559853849774</v>
      </c>
      <c r="I1427" s="344" t="n">
        <v>-0.0828603056841851</v>
      </c>
      <c r="J1427" s="344" t="n">
        <v>-0.0842231736524638</v>
      </c>
      <c r="K1427" s="344" t="n">
        <v>-0.0860423548232686</v>
      </c>
      <c r="L1427" s="344" t="n">
        <v>-0.0889589303004423</v>
      </c>
      <c r="M1427" s="344" t="n">
        <v>-0.0946352406579336</v>
      </c>
      <c r="N1427" s="344" t="n">
        <v>-0.100658943671508</v>
      </c>
      <c r="O1427" s="344" t="n">
        <v>-0.108984737050893</v>
      </c>
      <c r="P1427" s="344" t="n">
        <v>-0.113655931870193</v>
      </c>
      <c r="Q1427" s="344" t="n">
        <v>-0.117741998618426</v>
      </c>
      <c r="R1427" s="344" t="n">
        <v>-0.121051541436138</v>
      </c>
      <c r="S1427" s="344" t="n">
        <v>-0.124896388222686</v>
      </c>
      <c r="T1427" s="344" t="n">
        <v>-0.12872259145405</v>
      </c>
      <c r="U1427" s="344" t="n">
        <v>-0.133013408812544</v>
      </c>
      <c r="V1427" s="344" t="n">
        <v>-0.136717347355997</v>
      </c>
      <c r="W1427" s="344" t="n">
        <v>-0.140470493490848</v>
      </c>
      <c r="X1427" s="344" t="n">
        <v>-0.142981623473366</v>
      </c>
      <c r="Y1427" s="344" t="n">
        <v>-0.144642298156049</v>
      </c>
      <c r="Z1427" s="344" t="n">
        <v>-0.146144871878157</v>
      </c>
      <c r="AA1427" s="344" t="n">
        <v>-0.147658649161902</v>
      </c>
      <c r="AB1427" s="344" t="n">
        <v>-0.149399196899548</v>
      </c>
    </row>
    <row r="1428" customFormat="false" ht="15" hidden="false" customHeight="false" outlineLevel="0" collapsed="false">
      <c r="A1428" s="62" t="s">
        <v>366</v>
      </c>
      <c r="B1428" s="62" t="s">
        <v>954</v>
      </c>
      <c r="C1428" s="62" t="s">
        <v>955</v>
      </c>
      <c r="D1428" s="62" t="s">
        <v>524</v>
      </c>
      <c r="E1428" s="344" t="n">
        <v>-0.32493274525298</v>
      </c>
      <c r="F1428" s="344" t="n">
        <v>-0.328871040986483</v>
      </c>
      <c r="G1428" s="344" t="n">
        <v>-0.329344826296206</v>
      </c>
      <c r="H1428" s="344" t="n">
        <v>-0.330725692585501</v>
      </c>
      <c r="I1428" s="344" t="n">
        <v>-0.337255549304001</v>
      </c>
      <c r="J1428" s="344" t="n">
        <v>-0.342802653933599</v>
      </c>
      <c r="K1428" s="344" t="n">
        <v>-0.350207030974901</v>
      </c>
      <c r="L1428" s="344" t="n">
        <v>-0.362077989650697</v>
      </c>
      <c r="M1428" s="344" t="n">
        <v>-0.385181539074376</v>
      </c>
      <c r="N1428" s="344" t="n">
        <v>-0.409699035744377</v>
      </c>
      <c r="O1428" s="344" t="n">
        <v>-0.443586432084168</v>
      </c>
      <c r="P1428" s="344" t="n">
        <v>-0.462598990168291</v>
      </c>
      <c r="Q1428" s="344" t="n">
        <v>-0.479229977397815</v>
      </c>
      <c r="R1428" s="344" t="n">
        <v>-0.492700380043766</v>
      </c>
      <c r="S1428" s="344" t="n">
        <v>-0.50834956096677</v>
      </c>
      <c r="T1428" s="344" t="n">
        <v>-0.523922859446509</v>
      </c>
      <c r="U1428" s="344" t="n">
        <v>-0.541387216514146</v>
      </c>
      <c r="V1428" s="344" t="n">
        <v>-0.556462876901179</v>
      </c>
      <c r="W1428" s="344" t="n">
        <v>-0.571738820561724</v>
      </c>
      <c r="X1428" s="344" t="n">
        <v>-0.581959547055972</v>
      </c>
      <c r="Y1428" s="344" t="n">
        <v>-0.588718775708329</v>
      </c>
      <c r="Z1428" s="344" t="n">
        <v>-0.594834506537888</v>
      </c>
      <c r="AA1428" s="344" t="n">
        <v>-0.60099583777047</v>
      </c>
      <c r="AB1428" s="344" t="n">
        <v>-0.60808016335318</v>
      </c>
    </row>
    <row r="1429" customFormat="false" ht="15" hidden="false" customHeight="false" outlineLevel="0" collapsed="false">
      <c r="A1429" s="62" t="s">
        <v>366</v>
      </c>
      <c r="B1429" s="62" t="s">
        <v>962</v>
      </c>
      <c r="C1429" s="62" t="s">
        <v>963</v>
      </c>
      <c r="D1429" s="62" t="s">
        <v>414</v>
      </c>
      <c r="E1429" s="344" t="n">
        <v>-0.187403197063671</v>
      </c>
      <c r="F1429" s="344" t="n">
        <v>-0.189674587750584</v>
      </c>
      <c r="G1429" s="344" t="n">
        <v>-0.189947840856221</v>
      </c>
      <c r="H1429" s="344" t="n">
        <v>-0.19074424799312</v>
      </c>
      <c r="I1429" s="344" t="n">
        <v>-0.194510307410929</v>
      </c>
      <c r="J1429" s="344" t="n">
        <v>-0.197709569895921</v>
      </c>
      <c r="K1429" s="344" t="n">
        <v>-0.20198000416294</v>
      </c>
      <c r="L1429" s="344" t="n">
        <v>-0.20882651514269</v>
      </c>
      <c r="M1429" s="344" t="n">
        <v>-0.222151361864879</v>
      </c>
      <c r="N1429" s="344" t="n">
        <v>-0.236291694986365</v>
      </c>
      <c r="O1429" s="344" t="n">
        <v>-0.255836066881836</v>
      </c>
      <c r="P1429" s="344" t="n">
        <v>-0.266801456555164</v>
      </c>
      <c r="Q1429" s="344" t="n">
        <v>-0.276393288165461</v>
      </c>
      <c r="R1429" s="344" t="n">
        <v>-0.284162269773088</v>
      </c>
      <c r="S1429" s="344" t="n">
        <v>-0.293187849925422</v>
      </c>
      <c r="T1429" s="344" t="n">
        <v>-0.302169665290499</v>
      </c>
      <c r="U1429" s="344" t="n">
        <v>-0.312242138431329</v>
      </c>
      <c r="V1429" s="344" t="n">
        <v>-0.320936943727657</v>
      </c>
      <c r="W1429" s="344" t="n">
        <v>-0.32974726131483</v>
      </c>
      <c r="X1429" s="344" t="n">
        <v>-0.335642009841465</v>
      </c>
      <c r="Y1429" s="344" t="n">
        <v>-0.339540358277077</v>
      </c>
      <c r="Z1429" s="344" t="n">
        <v>-0.343067572836348</v>
      </c>
      <c r="AA1429" s="344" t="n">
        <v>-0.34662108718054</v>
      </c>
      <c r="AB1429" s="344" t="n">
        <v>-0.350706933506081</v>
      </c>
    </row>
    <row r="1430" customFormat="false" ht="15" hidden="false" customHeight="false" outlineLevel="0" collapsed="false">
      <c r="A1430" s="62" t="s">
        <v>366</v>
      </c>
      <c r="B1430" s="62" t="s">
        <v>970</v>
      </c>
      <c r="C1430" s="62" t="s">
        <v>971</v>
      </c>
      <c r="D1430" s="62" t="s">
        <v>417</v>
      </c>
      <c r="E1430" s="344" t="n">
        <v>0</v>
      </c>
      <c r="F1430" s="344" t="n">
        <v>0</v>
      </c>
      <c r="G1430" s="344" t="n">
        <v>0</v>
      </c>
      <c r="H1430" s="344" t="n">
        <v>0</v>
      </c>
      <c r="I1430" s="344" t="n">
        <v>0</v>
      </c>
      <c r="J1430" s="344" t="n">
        <v>0</v>
      </c>
      <c r="K1430" s="344" t="n">
        <v>0</v>
      </c>
      <c r="L1430" s="344" t="n">
        <v>0</v>
      </c>
      <c r="M1430" s="344" t="n">
        <v>0</v>
      </c>
      <c r="N1430" s="344" t="n">
        <v>0</v>
      </c>
      <c r="O1430" s="344" t="n">
        <v>0</v>
      </c>
      <c r="P1430" s="344" t="n">
        <v>0</v>
      </c>
      <c r="Q1430" s="344" t="n">
        <v>0</v>
      </c>
      <c r="R1430" s="344" t="n">
        <v>0</v>
      </c>
      <c r="S1430" s="344" t="n">
        <v>0</v>
      </c>
      <c r="T1430" s="344" t="n">
        <v>0</v>
      </c>
      <c r="U1430" s="344" t="n">
        <v>0</v>
      </c>
      <c r="V1430" s="344" t="n">
        <v>0</v>
      </c>
      <c r="W1430" s="344" t="n">
        <v>0</v>
      </c>
      <c r="X1430" s="344" t="n">
        <v>0</v>
      </c>
      <c r="Y1430" s="344" t="n">
        <v>0</v>
      </c>
      <c r="Z1430" s="344" t="n">
        <v>0</v>
      </c>
      <c r="AA1430" s="344" t="n">
        <v>0</v>
      </c>
      <c r="AB1430" s="344" t="n">
        <v>0</v>
      </c>
    </row>
    <row r="1431" customFormat="false" ht="15" hidden="false" customHeight="false" outlineLevel="0" collapsed="false">
      <c r="A1431" s="62" t="s">
        <v>366</v>
      </c>
      <c r="B1431" s="62" t="s">
        <v>974</v>
      </c>
      <c r="C1431" s="62" t="s">
        <v>975</v>
      </c>
      <c r="D1431" s="62" t="s">
        <v>383</v>
      </c>
      <c r="E1431" s="344" t="n">
        <v>-0.0200962168910503</v>
      </c>
      <c r="F1431" s="344" t="n">
        <v>-0.020339789896227</v>
      </c>
      <c r="G1431" s="344" t="n">
        <v>-0.0203690922441223</v>
      </c>
      <c r="H1431" s="344" t="n">
        <v>-0.0204544951124162</v>
      </c>
      <c r="I1431" s="344" t="n">
        <v>-0.0208583491985296</v>
      </c>
      <c r="J1431" s="344" t="n">
        <v>-0.0212014227095325</v>
      </c>
      <c r="K1431" s="344" t="n">
        <v>-0.0216593635269447</v>
      </c>
      <c r="L1431" s="344" t="n">
        <v>-0.0223935504125039</v>
      </c>
      <c r="M1431" s="344" t="n">
        <v>-0.0238224428431818</v>
      </c>
      <c r="N1431" s="344" t="n">
        <v>-0.0253387841104256</v>
      </c>
      <c r="O1431" s="344" t="n">
        <v>-0.0274346284864279</v>
      </c>
      <c r="P1431" s="344" t="n">
        <v>-0.0286105040991327</v>
      </c>
      <c r="Q1431" s="344" t="n">
        <v>-0.0296390859560232</v>
      </c>
      <c r="R1431" s="344" t="n">
        <v>-0.0304721941519117</v>
      </c>
      <c r="S1431" s="344" t="n">
        <v>-0.0314400539277896</v>
      </c>
      <c r="T1431" s="344" t="n">
        <v>-0.0324032205785199</v>
      </c>
      <c r="U1431" s="344" t="n">
        <v>-0.0334833441198414</v>
      </c>
      <c r="V1431" s="344" t="n">
        <v>-0.034415733192164</v>
      </c>
      <c r="W1431" s="344" t="n">
        <v>-0.0353605092466019</v>
      </c>
      <c r="X1431" s="344" t="n">
        <v>-0.0359926337074733</v>
      </c>
      <c r="Y1431" s="344" t="n">
        <v>-0.0364106738311555</v>
      </c>
      <c r="Z1431" s="344" t="n">
        <v>-0.0367889153441875</v>
      </c>
      <c r="AA1431" s="344" t="n">
        <v>-0.0371699771195748</v>
      </c>
      <c r="AB1431" s="344" t="n">
        <v>-0.0376081236145552</v>
      </c>
    </row>
    <row r="1432" customFormat="false" ht="15" hidden="false" customHeight="false" outlineLevel="0" collapsed="false">
      <c r="A1432" s="62" t="s">
        <v>366</v>
      </c>
      <c r="B1432" s="62" t="s">
        <v>990</v>
      </c>
      <c r="C1432" s="62" t="s">
        <v>991</v>
      </c>
      <c r="D1432" s="62" t="s">
        <v>524</v>
      </c>
      <c r="E1432" s="344" t="n">
        <v>-0.841584412405435</v>
      </c>
      <c r="F1432" s="344" t="n">
        <v>-0.851784702616809</v>
      </c>
      <c r="G1432" s="344" t="n">
        <v>-0.853011819111882</v>
      </c>
      <c r="H1432" s="344" t="n">
        <v>-0.856588299357916</v>
      </c>
      <c r="I1432" s="344" t="n">
        <v>-0.873500801128867</v>
      </c>
      <c r="J1432" s="344" t="n">
        <v>-0.887867948972391</v>
      </c>
      <c r="K1432" s="344" t="n">
        <v>-0.907045481531262</v>
      </c>
      <c r="L1432" s="344" t="n">
        <v>-0.937791578770803</v>
      </c>
      <c r="M1432" s="344" t="n">
        <v>-0.997630383416573</v>
      </c>
      <c r="N1432" s="344" t="n">
        <v>-1.06113134886285</v>
      </c>
      <c r="O1432" s="344" t="n">
        <v>-1.14890060251062</v>
      </c>
      <c r="P1432" s="344" t="n">
        <v>-1.1981436312829</v>
      </c>
      <c r="Q1432" s="344" t="n">
        <v>-1.24121832849258</v>
      </c>
      <c r="R1432" s="344" t="n">
        <v>-1.27610702795816</v>
      </c>
      <c r="S1432" s="344" t="n">
        <v>-1.31663882084182</v>
      </c>
      <c r="T1432" s="344" t="n">
        <v>-1.35697407618853</v>
      </c>
      <c r="U1432" s="344" t="n">
        <v>-1.40220722334137</v>
      </c>
      <c r="V1432" s="344" t="n">
        <v>-1.44125358285361</v>
      </c>
      <c r="W1432" s="344" t="n">
        <v>-1.4808186813465</v>
      </c>
      <c r="X1432" s="344" t="n">
        <v>-1.50729063354793</v>
      </c>
      <c r="Y1432" s="344" t="n">
        <v>-1.52479721469992</v>
      </c>
      <c r="Z1432" s="344" t="n">
        <v>-1.54063711945503</v>
      </c>
      <c r="AA1432" s="344" t="n">
        <v>-1.55659513046118</v>
      </c>
      <c r="AB1432" s="344" t="n">
        <v>-1.57494372126933</v>
      </c>
    </row>
    <row r="1433" customFormat="false" ht="15" hidden="false" customHeight="false" outlineLevel="0" collapsed="false">
      <c r="A1433" s="62" t="s">
        <v>366</v>
      </c>
      <c r="B1433" s="62" t="s">
        <v>1017</v>
      </c>
      <c r="C1433" s="62" t="s">
        <v>1018</v>
      </c>
      <c r="D1433" s="62" t="s">
        <v>401</v>
      </c>
      <c r="E1433" s="344" t="n">
        <v>-0.0141362667503726</v>
      </c>
      <c r="F1433" s="344" t="n">
        <v>-0.0143076031264196</v>
      </c>
      <c r="G1433" s="344" t="n">
        <v>-0.0143282152549862</v>
      </c>
      <c r="H1433" s="344" t="n">
        <v>-0.0143882901304712</v>
      </c>
      <c r="I1433" s="344" t="n">
        <v>-0.0146723729068703</v>
      </c>
      <c r="J1433" s="344" t="n">
        <v>-0.0149137008489808</v>
      </c>
      <c r="K1433" s="344" t="n">
        <v>-0.0152358298141446</v>
      </c>
      <c r="L1433" s="344" t="n">
        <v>-0.0157522783434951</v>
      </c>
      <c r="M1433" s="344" t="n">
        <v>-0.0167574030725502</v>
      </c>
      <c r="N1433" s="344" t="n">
        <v>-0.017824041871015</v>
      </c>
      <c r="O1433" s="344" t="n">
        <v>-0.0192983201059215</v>
      </c>
      <c r="P1433" s="344" t="n">
        <v>-0.020125465404789</v>
      </c>
      <c r="Q1433" s="344" t="n">
        <v>-0.0208489999676585</v>
      </c>
      <c r="R1433" s="344" t="n">
        <v>-0.0214350326400191</v>
      </c>
      <c r="S1433" s="344" t="n">
        <v>-0.0221158535150595</v>
      </c>
      <c r="T1433" s="344" t="n">
        <v>-0.022793373108603</v>
      </c>
      <c r="U1433" s="344" t="n">
        <v>-0.0235531635998312</v>
      </c>
      <c r="V1433" s="344" t="n">
        <v>-0.024209033344517</v>
      </c>
      <c r="W1433" s="344" t="n">
        <v>-0.0248736164547264</v>
      </c>
      <c r="X1433" s="344" t="n">
        <v>-0.0253182712893532</v>
      </c>
      <c r="Y1433" s="344" t="n">
        <v>-0.0256123329395021</v>
      </c>
      <c r="Z1433" s="344" t="n">
        <v>-0.0258783990828599</v>
      </c>
      <c r="AA1433" s="344" t="n">
        <v>-0.0261464490812476</v>
      </c>
      <c r="AB1433" s="344" t="n">
        <v>-0.0264546541410538</v>
      </c>
    </row>
    <row r="1434" customFormat="false" ht="15" hidden="false" customHeight="false" outlineLevel="0" collapsed="false">
      <c r="A1434" s="62" t="s">
        <v>366</v>
      </c>
      <c r="B1434" s="62" t="s">
        <v>1027</v>
      </c>
      <c r="C1434" s="62" t="s">
        <v>1028</v>
      </c>
      <c r="D1434" s="62" t="s">
        <v>414</v>
      </c>
      <c r="E1434" s="344" t="n">
        <v>-0.0374305306666726</v>
      </c>
      <c r="F1434" s="344" t="n">
        <v>-0.0378842014689567</v>
      </c>
      <c r="G1434" s="344" t="n">
        <v>-0.0379387790263869</v>
      </c>
      <c r="H1434" s="344" t="n">
        <v>-0.0380978475066899</v>
      </c>
      <c r="I1434" s="344" t="n">
        <v>-0.0388500524036155</v>
      </c>
      <c r="J1434" s="344" t="n">
        <v>-0.0394890494668009</v>
      </c>
      <c r="K1434" s="344" t="n">
        <v>-0.040341994471455</v>
      </c>
      <c r="L1434" s="344" t="n">
        <v>-0.0417094660151778</v>
      </c>
      <c r="M1434" s="344" t="n">
        <v>-0.0443708724995834</v>
      </c>
      <c r="N1434" s="344" t="n">
        <v>-0.047195158215269</v>
      </c>
      <c r="O1434" s="344" t="n">
        <v>-0.0510988067285104</v>
      </c>
      <c r="P1434" s="344" t="n">
        <v>-0.0532889526858395</v>
      </c>
      <c r="Q1434" s="344" t="n">
        <v>-0.0552047542989613</v>
      </c>
      <c r="R1434" s="344" t="n">
        <v>-0.0567564733137351</v>
      </c>
      <c r="S1434" s="344" t="n">
        <v>-0.0585591760422358</v>
      </c>
      <c r="T1434" s="344" t="n">
        <v>-0.0603531375153195</v>
      </c>
      <c r="U1434" s="344" t="n">
        <v>-0.0623649389183604</v>
      </c>
      <c r="V1434" s="344" t="n">
        <v>-0.064101575119793</v>
      </c>
      <c r="W1434" s="344" t="n">
        <v>-0.0658612828931761</v>
      </c>
      <c r="X1434" s="344" t="n">
        <v>-0.0670386564329859</v>
      </c>
      <c r="Y1434" s="344" t="n">
        <v>-0.0678172837614139</v>
      </c>
      <c r="Z1434" s="344" t="n">
        <v>-0.0685217835500908</v>
      </c>
      <c r="AA1434" s="344" t="n">
        <v>-0.069231536263592</v>
      </c>
      <c r="AB1434" s="344" t="n">
        <v>-0.0700476130359403</v>
      </c>
    </row>
    <row r="1435" customFormat="false" ht="15" hidden="false" customHeight="false" outlineLevel="0" collapsed="false">
      <c r="A1435" s="62" t="s">
        <v>366</v>
      </c>
      <c r="B1435" s="62" t="s">
        <v>1040</v>
      </c>
      <c r="C1435" s="62" t="s">
        <v>1041</v>
      </c>
      <c r="D1435" s="62" t="s">
        <v>524</v>
      </c>
      <c r="E1435" s="344" t="n">
        <v>-0.140357964143507</v>
      </c>
      <c r="F1435" s="344" t="n">
        <v>-0.142059150556465</v>
      </c>
      <c r="G1435" s="344" t="n">
        <v>-0.142263806881459</v>
      </c>
      <c r="H1435" s="344" t="n">
        <v>-0.142860285949671</v>
      </c>
      <c r="I1435" s="344" t="n">
        <v>-0.145680923169363</v>
      </c>
      <c r="J1435" s="344" t="n">
        <v>-0.148077050749842</v>
      </c>
      <c r="K1435" s="344" t="n">
        <v>-0.1512754458099</v>
      </c>
      <c r="L1435" s="344" t="n">
        <v>-0.156403225685915</v>
      </c>
      <c r="M1435" s="344" t="n">
        <v>-0.166383035997343</v>
      </c>
      <c r="N1435" s="344" t="n">
        <v>-0.176973615028759</v>
      </c>
      <c r="O1435" s="344" t="n">
        <v>-0.191611616368618</v>
      </c>
      <c r="P1435" s="344" t="n">
        <v>-0.199824281865812</v>
      </c>
      <c r="Q1435" s="344" t="n">
        <v>-0.207008203903018</v>
      </c>
      <c r="R1435" s="344" t="n">
        <v>-0.212826879672697</v>
      </c>
      <c r="S1435" s="344" t="n">
        <v>-0.219586700610892</v>
      </c>
      <c r="T1435" s="344" t="n">
        <v>-0.226313743365274</v>
      </c>
      <c r="U1435" s="344" t="n">
        <v>-0.233857647877514</v>
      </c>
      <c r="V1435" s="344" t="n">
        <v>-0.240369730857626</v>
      </c>
      <c r="W1435" s="344" t="n">
        <v>-0.24696832821012</v>
      </c>
      <c r="X1435" s="344" t="n">
        <v>-0.251383273714253</v>
      </c>
      <c r="Y1435" s="344" t="n">
        <v>-0.254302990445439</v>
      </c>
      <c r="Z1435" s="344" t="n">
        <v>-0.256944741826385</v>
      </c>
      <c r="AA1435" s="344" t="n">
        <v>-0.259606190759596</v>
      </c>
      <c r="AB1435" s="344" t="n">
        <v>-0.262666336376329</v>
      </c>
    </row>
    <row r="1436" customFormat="false" ht="15" hidden="false" customHeight="false" outlineLevel="0" collapsed="false">
      <c r="A1436" s="62" t="s">
        <v>366</v>
      </c>
      <c r="B1436" s="62" t="s">
        <v>1042</v>
      </c>
      <c r="C1436" s="62" t="s">
        <v>1043</v>
      </c>
      <c r="D1436" s="62" t="s">
        <v>383</v>
      </c>
      <c r="E1436" s="344" t="n">
        <v>-0.025643246390967</v>
      </c>
      <c r="F1436" s="344" t="n">
        <v>-0.0259540512862265</v>
      </c>
      <c r="G1436" s="344" t="n">
        <v>-0.0259914417727537</v>
      </c>
      <c r="H1436" s="344" t="n">
        <v>-0.0261004178455155</v>
      </c>
      <c r="I1436" s="344" t="n">
        <v>-0.0266157451776372</v>
      </c>
      <c r="J1436" s="344" t="n">
        <v>-0.0270535150634101</v>
      </c>
      <c r="K1436" s="344" t="n">
        <v>-0.027637858339413</v>
      </c>
      <c r="L1436" s="344" t="n">
        <v>-0.0285746981090811</v>
      </c>
      <c r="M1436" s="344" t="n">
        <v>-0.0303979985274985</v>
      </c>
      <c r="N1436" s="344" t="n">
        <v>-0.0323328857224134</v>
      </c>
      <c r="O1436" s="344" t="n">
        <v>-0.0350072325421316</v>
      </c>
      <c r="P1436" s="344" t="n">
        <v>-0.0365076775375849</v>
      </c>
      <c r="Q1436" s="344" t="n">
        <v>-0.0378201722291239</v>
      </c>
      <c r="R1436" s="344" t="n">
        <v>-0.0388832379222005</v>
      </c>
      <c r="S1436" s="344" t="n">
        <v>-0.0401182498072384</v>
      </c>
      <c r="T1436" s="344" t="n">
        <v>-0.0413472731539778</v>
      </c>
      <c r="U1436" s="344" t="n">
        <v>-0.0427255362496117</v>
      </c>
      <c r="V1436" s="344" t="n">
        <v>-0.043915286680921</v>
      </c>
      <c r="W1436" s="344" t="n">
        <v>-0.0451208431933523</v>
      </c>
      <c r="X1436" s="344" t="n">
        <v>-0.0459274489036589</v>
      </c>
      <c r="Y1436" s="344" t="n">
        <v>-0.0464608779540624</v>
      </c>
      <c r="Z1436" s="344" t="n">
        <v>-0.0469435230392819</v>
      </c>
      <c r="AA1436" s="344" t="n">
        <v>-0.0474297668457362</v>
      </c>
      <c r="AB1436" s="344" t="n">
        <v>-0.0479888520997933</v>
      </c>
    </row>
    <row r="1437" customFormat="false" ht="15" hidden="false" customHeight="false" outlineLevel="0" collapsed="false">
      <c r="A1437" s="62" t="s">
        <v>366</v>
      </c>
      <c r="B1437" s="62" t="s">
        <v>1069</v>
      </c>
      <c r="C1437" s="62" t="s">
        <v>1070</v>
      </c>
      <c r="D1437" s="62" t="s">
        <v>524</v>
      </c>
      <c r="E1437" s="344" t="n">
        <v>-0.233057967700605</v>
      </c>
      <c r="F1437" s="344" t="n">
        <v>-0.2358827097842</v>
      </c>
      <c r="G1437" s="344" t="n">
        <v>-0.236222532233687</v>
      </c>
      <c r="H1437" s="344" t="n">
        <v>-0.237212958393411</v>
      </c>
      <c r="I1437" s="344" t="n">
        <v>-0.241896497243904</v>
      </c>
      <c r="J1437" s="344" t="n">
        <v>-0.245875157291202</v>
      </c>
      <c r="K1437" s="344" t="n">
        <v>-0.251185945725255</v>
      </c>
      <c r="L1437" s="344" t="n">
        <v>-0.259700389234126</v>
      </c>
      <c r="M1437" s="344" t="n">
        <v>-0.276271406941686</v>
      </c>
      <c r="N1437" s="344" t="n">
        <v>-0.293856578120934</v>
      </c>
      <c r="O1437" s="344" t="n">
        <v>-0.318162308574378</v>
      </c>
      <c r="P1437" s="344" t="n">
        <v>-0.331799063295499</v>
      </c>
      <c r="Q1437" s="344" t="n">
        <v>-0.343727636642424</v>
      </c>
      <c r="R1437" s="344" t="n">
        <v>-0.35338928112313</v>
      </c>
      <c r="S1437" s="344" t="n">
        <v>-0.364613654029144</v>
      </c>
      <c r="T1437" s="344" t="n">
        <v>-0.375783600262963</v>
      </c>
      <c r="U1437" s="344" t="n">
        <v>-0.388309908013855</v>
      </c>
      <c r="V1437" s="344" t="n">
        <v>-0.39912292339281</v>
      </c>
      <c r="W1437" s="344" t="n">
        <v>-0.410079591922674</v>
      </c>
      <c r="X1437" s="344" t="n">
        <v>-0.417410406621939</v>
      </c>
      <c r="Y1437" s="344" t="n">
        <v>-0.42225846246105</v>
      </c>
      <c r="Z1437" s="344" t="n">
        <v>-0.426644969573564</v>
      </c>
      <c r="AA1437" s="344" t="n">
        <v>-0.431064183568996</v>
      </c>
      <c r="AB1437" s="344" t="n">
        <v>-0.436145415137548</v>
      </c>
    </row>
    <row r="1438" customFormat="false" ht="15" hidden="false" customHeight="false" outlineLevel="0" collapsed="false">
      <c r="A1438" s="62" t="s">
        <v>366</v>
      </c>
      <c r="B1438" s="62" t="s">
        <v>1075</v>
      </c>
      <c r="C1438" s="62" t="s">
        <v>1076</v>
      </c>
      <c r="D1438" s="62" t="s">
        <v>524</v>
      </c>
      <c r="E1438" s="344" t="n">
        <v>-0.223354595500548</v>
      </c>
      <c r="F1438" s="344" t="n">
        <v>-0.226061729402468</v>
      </c>
      <c r="G1438" s="344" t="n">
        <v>-0.226387403338854</v>
      </c>
      <c r="H1438" s="344" t="n">
        <v>-0.22733659308963</v>
      </c>
      <c r="I1438" s="344" t="n">
        <v>-0.23182513272543</v>
      </c>
      <c r="J1438" s="344" t="n">
        <v>-0.23563814119824</v>
      </c>
      <c r="K1438" s="344" t="n">
        <v>-0.240727814871191</v>
      </c>
      <c r="L1438" s="344" t="n">
        <v>-0.248887759388853</v>
      </c>
      <c r="M1438" s="344" t="n">
        <v>-0.264768842510024</v>
      </c>
      <c r="N1438" s="344" t="n">
        <v>-0.281621854806924</v>
      </c>
      <c r="O1438" s="344" t="n">
        <v>-0.304915615785517</v>
      </c>
      <c r="P1438" s="344" t="n">
        <v>-0.31798460400646</v>
      </c>
      <c r="Q1438" s="344" t="n">
        <v>-0.329416531011949</v>
      </c>
      <c r="R1438" s="344" t="n">
        <v>-0.338675912770699</v>
      </c>
      <c r="S1438" s="344" t="n">
        <v>-0.349432958731859</v>
      </c>
      <c r="T1438" s="344" t="n">
        <v>-0.360137844076189</v>
      </c>
      <c r="U1438" s="344" t="n">
        <v>-0.372142618804209</v>
      </c>
      <c r="V1438" s="344" t="n">
        <v>-0.382505434115507</v>
      </c>
      <c r="W1438" s="344" t="n">
        <v>-0.393005921576485</v>
      </c>
      <c r="X1438" s="344" t="n">
        <v>-0.400031517688896</v>
      </c>
      <c r="Y1438" s="344" t="n">
        <v>-0.40467772464587</v>
      </c>
      <c r="Z1438" s="344" t="n">
        <v>-0.408881599464836</v>
      </c>
      <c r="AA1438" s="344" t="n">
        <v>-0.413116819415126</v>
      </c>
      <c r="AB1438" s="344" t="n">
        <v>-0.417986493826329</v>
      </c>
    </row>
    <row r="1439" customFormat="false" ht="15" hidden="false" customHeight="false" outlineLevel="0" collapsed="false">
      <c r="A1439" s="62" t="s">
        <v>366</v>
      </c>
      <c r="B1439" s="62" t="s">
        <v>1080</v>
      </c>
      <c r="C1439" s="62" t="s">
        <v>1081</v>
      </c>
      <c r="D1439" s="62" t="s">
        <v>414</v>
      </c>
      <c r="E1439" s="344" t="n">
        <v>-0.343422561363409</v>
      </c>
      <c r="F1439" s="344" t="n">
        <v>-0.347584959976553</v>
      </c>
      <c r="G1439" s="344" t="n">
        <v>-0.348085705336873</v>
      </c>
      <c r="H1439" s="344" t="n">
        <v>-0.349545147775033</v>
      </c>
      <c r="I1439" s="344" t="n">
        <v>-0.356446576308675</v>
      </c>
      <c r="J1439" s="344" t="n">
        <v>-0.362309330702863</v>
      </c>
      <c r="K1439" s="344" t="n">
        <v>-0.370135042841677</v>
      </c>
      <c r="L1439" s="344" t="n">
        <v>-0.382681500820564</v>
      </c>
      <c r="M1439" s="344" t="n">
        <v>-0.407099723469958</v>
      </c>
      <c r="N1439" s="344" t="n">
        <v>-0.43301235193735</v>
      </c>
      <c r="O1439" s="344" t="n">
        <v>-0.468828060323058</v>
      </c>
      <c r="P1439" s="344" t="n">
        <v>-0.488922499836184</v>
      </c>
      <c r="Q1439" s="344" t="n">
        <v>-0.506499848736243</v>
      </c>
      <c r="R1439" s="344" t="n">
        <v>-0.520736764673008</v>
      </c>
      <c r="S1439" s="344" t="n">
        <v>-0.537276439034337</v>
      </c>
      <c r="T1439" s="344" t="n">
        <v>-0.553735912974476</v>
      </c>
      <c r="U1439" s="344" t="n">
        <v>-0.572194053387697</v>
      </c>
      <c r="V1439" s="344" t="n">
        <v>-0.588127571877282</v>
      </c>
      <c r="W1439" s="344" t="n">
        <v>-0.604272770463109</v>
      </c>
      <c r="X1439" s="344" t="n">
        <v>-0.615075092244857</v>
      </c>
      <c r="Y1439" s="344" t="n">
        <v>-0.622218944782176</v>
      </c>
      <c r="Z1439" s="344" t="n">
        <v>-0.628682682207166</v>
      </c>
      <c r="AA1439" s="344" t="n">
        <v>-0.635194614858504</v>
      </c>
      <c r="AB1439" s="344" t="n">
        <v>-0.642682063484995</v>
      </c>
    </row>
    <row r="1440" customFormat="false" ht="15" hidden="false" customHeight="false" outlineLevel="0" collapsed="false">
      <c r="A1440" s="62" t="s">
        <v>366</v>
      </c>
      <c r="B1440" s="62" t="s">
        <v>1090</v>
      </c>
      <c r="C1440" s="62" t="s">
        <v>1091</v>
      </c>
      <c r="D1440" s="62" t="s">
        <v>401</v>
      </c>
      <c r="E1440" s="344" t="n">
        <v>-0.55482321459228</v>
      </c>
      <c r="F1440" s="344" t="n">
        <v>-0.561547861248547</v>
      </c>
      <c r="G1440" s="344" t="n">
        <v>-0.562356850469877</v>
      </c>
      <c r="H1440" s="344" t="n">
        <v>-0.564714682004993</v>
      </c>
      <c r="I1440" s="344" t="n">
        <v>-0.575864423446301</v>
      </c>
      <c r="J1440" s="344" t="n">
        <v>-0.585336114026077</v>
      </c>
      <c r="K1440" s="344" t="n">
        <v>-0.597979100404412</v>
      </c>
      <c r="L1440" s="344" t="n">
        <v>-0.618248782512534</v>
      </c>
      <c r="M1440" s="344" t="n">
        <v>-0.657698132407255</v>
      </c>
      <c r="N1440" s="344" t="n">
        <v>-0.69956179962742</v>
      </c>
      <c r="O1440" s="344" t="n">
        <v>-0.757424586453559</v>
      </c>
      <c r="P1440" s="344" t="n">
        <v>-0.789888561685243</v>
      </c>
      <c r="Q1440" s="344" t="n">
        <v>-0.818286000636321</v>
      </c>
      <c r="R1440" s="344" t="n">
        <v>-0.841286736040998</v>
      </c>
      <c r="S1440" s="344" t="n">
        <v>-0.868007739055566</v>
      </c>
      <c r="T1440" s="344" t="n">
        <v>-0.894599172669335</v>
      </c>
      <c r="U1440" s="344" t="n">
        <v>-0.924419592034916</v>
      </c>
      <c r="V1440" s="344" t="n">
        <v>-0.950161307759884</v>
      </c>
      <c r="W1440" s="344" t="n">
        <v>-0.97624500751466</v>
      </c>
      <c r="X1440" s="344" t="n">
        <v>-0.993696915368983</v>
      </c>
      <c r="Y1440" s="344" t="n">
        <v>-1.00523830977706</v>
      </c>
      <c r="Z1440" s="344" t="n">
        <v>-1.01568093055939</v>
      </c>
      <c r="AA1440" s="344" t="n">
        <v>-1.02620141410735</v>
      </c>
      <c r="AB1440" s="344" t="n">
        <v>-1.03829791207636</v>
      </c>
    </row>
    <row r="1441" customFormat="false" ht="15" hidden="false" customHeight="false" outlineLevel="0" collapsed="false">
      <c r="A1441" s="62" t="s">
        <v>366</v>
      </c>
      <c r="B1441" s="62" t="s">
        <v>1104</v>
      </c>
      <c r="C1441" s="62" t="s">
        <v>1105</v>
      </c>
      <c r="D1441" s="62" t="s">
        <v>383</v>
      </c>
      <c r="E1441" s="344" t="n">
        <v>-0.176117427587121</v>
      </c>
      <c r="F1441" s="344" t="n">
        <v>-0.178252030897483</v>
      </c>
      <c r="G1441" s="344" t="n">
        <v>-0.178508828192295</v>
      </c>
      <c r="H1441" s="344" t="n">
        <v>-0.17925727420848</v>
      </c>
      <c r="I1441" s="344" t="n">
        <v>-0.182796534515653</v>
      </c>
      <c r="J1441" s="344" t="n">
        <v>-0.185803131456693</v>
      </c>
      <c r="K1441" s="344" t="n">
        <v>-0.189816392220498</v>
      </c>
      <c r="L1441" s="344" t="n">
        <v>-0.196250593560676</v>
      </c>
      <c r="M1441" s="344" t="n">
        <v>-0.208772993202061</v>
      </c>
      <c r="N1441" s="344" t="n">
        <v>-0.222061769133322</v>
      </c>
      <c r="O1441" s="344" t="n">
        <v>-0.240429142561145</v>
      </c>
      <c r="P1441" s="344" t="n">
        <v>-0.25073417605052</v>
      </c>
      <c r="Q1441" s="344" t="n">
        <v>-0.259748369701017</v>
      </c>
      <c r="R1441" s="344" t="n">
        <v>-0.267049488770198</v>
      </c>
      <c r="S1441" s="344" t="n">
        <v>-0.275531531679905</v>
      </c>
      <c r="T1441" s="344" t="n">
        <v>-0.283972445399336</v>
      </c>
      <c r="U1441" s="344" t="n">
        <v>-0.293438335452431</v>
      </c>
      <c r="V1441" s="344" t="n">
        <v>-0.301609523383873</v>
      </c>
      <c r="W1441" s="344" t="n">
        <v>-0.309889267240917</v>
      </c>
      <c r="X1441" s="344" t="n">
        <v>-0.315429023035111</v>
      </c>
      <c r="Y1441" s="344" t="n">
        <v>-0.319092605669109</v>
      </c>
      <c r="Z1441" s="344" t="n">
        <v>-0.322407404799861</v>
      </c>
      <c r="AA1441" s="344" t="n">
        <v>-0.325746919893514</v>
      </c>
      <c r="AB1441" s="344" t="n">
        <v>-0.329586708945384</v>
      </c>
    </row>
    <row r="1442" customFormat="false" ht="15" hidden="false" customHeight="false" outlineLevel="0" collapsed="false">
      <c r="A1442" s="62" t="s">
        <v>366</v>
      </c>
      <c r="B1442" s="62" t="s">
        <v>1162</v>
      </c>
      <c r="C1442" s="62" t="s">
        <v>1163</v>
      </c>
      <c r="D1442" s="62" t="s">
        <v>524</v>
      </c>
      <c r="E1442" s="344" t="n">
        <v>-0.656275662985618</v>
      </c>
      <c r="F1442" s="344" t="n">
        <v>-0.664229947930109</v>
      </c>
      <c r="G1442" s="344" t="n">
        <v>-0.665186865239286</v>
      </c>
      <c r="H1442" s="344" t="n">
        <v>-0.667975839120008</v>
      </c>
      <c r="I1442" s="344" t="n">
        <v>-0.681164371546306</v>
      </c>
      <c r="J1442" s="344" t="n">
        <v>-0.692368012366211</v>
      </c>
      <c r="K1442" s="344" t="n">
        <v>-0.707322837703968</v>
      </c>
      <c r="L1442" s="344" t="n">
        <v>-0.731298941648701</v>
      </c>
      <c r="M1442" s="344" t="n">
        <v>-0.777961820157732</v>
      </c>
      <c r="N1442" s="344" t="n">
        <v>-0.827480487072404</v>
      </c>
      <c r="O1442" s="344" t="n">
        <v>-0.895923799802975</v>
      </c>
      <c r="P1442" s="344" t="n">
        <v>-0.934323989823823</v>
      </c>
      <c r="Q1442" s="344" t="n">
        <v>-0.967914055243866</v>
      </c>
      <c r="R1442" s="344" t="n">
        <v>-0.995120600463776</v>
      </c>
      <c r="S1442" s="344" t="n">
        <v>-1.02672768450029</v>
      </c>
      <c r="T1442" s="344" t="n">
        <v>-1.05818150666496</v>
      </c>
      <c r="U1442" s="344" t="n">
        <v>-1.09345475222307</v>
      </c>
      <c r="V1442" s="344" t="n">
        <v>-1.12390348095228</v>
      </c>
      <c r="W1442" s="344" t="n">
        <v>-1.15475672735486</v>
      </c>
      <c r="X1442" s="344" t="n">
        <v>-1.17539981166754</v>
      </c>
      <c r="Y1442" s="344" t="n">
        <v>-1.18905161293996</v>
      </c>
      <c r="Z1442" s="344" t="n">
        <v>-1.2014037238412</v>
      </c>
      <c r="AA1442" s="344" t="n">
        <v>-1.21384793513911</v>
      </c>
      <c r="AB1442" s="344" t="n">
        <v>-1.22815634368371</v>
      </c>
    </row>
    <row r="1443" customFormat="false" ht="15" hidden="false" customHeight="false" outlineLevel="0" collapsed="false">
      <c r="A1443" s="62" t="s">
        <v>366</v>
      </c>
      <c r="B1443" s="62" t="s">
        <v>1172</v>
      </c>
      <c r="C1443" s="62" t="s">
        <v>1173</v>
      </c>
      <c r="D1443" s="62" t="s">
        <v>524</v>
      </c>
      <c r="E1443" s="344" t="n">
        <v>-0.558426844658154</v>
      </c>
      <c r="F1443" s="344" t="n">
        <v>-0.565195168540311</v>
      </c>
      <c r="G1443" s="344" t="n">
        <v>-0.566009412224332</v>
      </c>
      <c r="H1443" s="344" t="n">
        <v>-0.568382558101722</v>
      </c>
      <c r="I1443" s="344" t="n">
        <v>-0.57960471818455</v>
      </c>
      <c r="J1443" s="344" t="n">
        <v>-0.589137928304335</v>
      </c>
      <c r="K1443" s="344" t="n">
        <v>-0.601863032093473</v>
      </c>
      <c r="L1443" s="344" t="n">
        <v>-0.622264367733656</v>
      </c>
      <c r="M1443" s="344" t="n">
        <v>-0.661969944944792</v>
      </c>
      <c r="N1443" s="344" t="n">
        <v>-0.704105520704279</v>
      </c>
      <c r="O1443" s="344" t="n">
        <v>-0.762344131888193</v>
      </c>
      <c r="P1443" s="344" t="n">
        <v>-0.795018963756955</v>
      </c>
      <c r="Q1443" s="344" t="n">
        <v>-0.823600846801408</v>
      </c>
      <c r="R1443" s="344" t="n">
        <v>-0.846750974191606</v>
      </c>
      <c r="S1443" s="344" t="n">
        <v>-0.873645532687129</v>
      </c>
      <c r="T1443" s="344" t="n">
        <v>-0.90040968021615</v>
      </c>
      <c r="U1443" s="344" t="n">
        <v>-0.930423786069565</v>
      </c>
      <c r="V1443" s="344" t="n">
        <v>-0.956332696710488</v>
      </c>
      <c r="W1443" s="344" t="n">
        <v>-0.982585812600338</v>
      </c>
      <c r="X1443" s="344" t="n">
        <v>-1.00015107227231</v>
      </c>
      <c r="Y1443" s="344" t="n">
        <v>-1.01176742914555</v>
      </c>
      <c r="Z1443" s="344" t="n">
        <v>-1.0222778757528</v>
      </c>
      <c r="AA1443" s="344" t="n">
        <v>-1.03286669085183</v>
      </c>
      <c r="AB1443" s="344" t="n">
        <v>-1.04504175673694</v>
      </c>
    </row>
    <row r="1444" customFormat="false" ht="15" hidden="false" customHeight="false" outlineLevel="0" collapsed="false">
      <c r="A1444" s="62" t="s">
        <v>366</v>
      </c>
      <c r="B1444" s="62" t="s">
        <v>1209</v>
      </c>
      <c r="C1444" s="62" t="s">
        <v>1210</v>
      </c>
      <c r="D1444" s="62" t="s">
        <v>524</v>
      </c>
      <c r="E1444" s="344" t="n">
        <v>0</v>
      </c>
      <c r="F1444" s="344" t="n">
        <v>0</v>
      </c>
      <c r="G1444" s="344" t="n">
        <v>0</v>
      </c>
      <c r="H1444" s="344" t="n">
        <v>-0.235576208759156</v>
      </c>
      <c r="I1444" s="344" t="n">
        <v>-0.240364349589076</v>
      </c>
      <c r="J1444" s="344" t="n">
        <v>-0.244729801050793</v>
      </c>
      <c r="K1444" s="344" t="n">
        <v>-0.250445370464052</v>
      </c>
      <c r="L1444" s="344" t="n">
        <v>-0.259479398353028</v>
      </c>
      <c r="M1444" s="344" t="n">
        <v>-0.276834357857269</v>
      </c>
      <c r="N1444" s="344" t="n">
        <v>-0.29513263733283</v>
      </c>
      <c r="O1444" s="344" t="n">
        <v>-0.32017875511335</v>
      </c>
      <c r="P1444" s="344" t="n">
        <v>-0.334594456301255</v>
      </c>
      <c r="Q1444" s="344" t="n">
        <v>-0.347406869258167</v>
      </c>
      <c r="R1444" s="344" t="n">
        <v>-0.357933330239733</v>
      </c>
      <c r="S1444" s="344" t="n">
        <v>-0.370153138546403</v>
      </c>
      <c r="T1444" s="344" t="n">
        <v>-0.382494248172758</v>
      </c>
      <c r="U1444" s="344" t="n">
        <v>-0.396282706545553</v>
      </c>
      <c r="V1444" s="344" t="n">
        <v>-0.4083992578012</v>
      </c>
      <c r="W1444" s="344" t="n">
        <v>-0.420784726867704</v>
      </c>
      <c r="X1444" s="344" t="n">
        <v>-0.429530875307337</v>
      </c>
      <c r="Y1444" s="344" t="n">
        <v>-0.435732951274187</v>
      </c>
      <c r="Z1444" s="344" t="n">
        <v>-0.441653058666811</v>
      </c>
      <c r="AA1444" s="344" t="n">
        <v>-0.447444290232234</v>
      </c>
      <c r="AB1444" s="344" t="n">
        <v>-0.454066104273132</v>
      </c>
    </row>
    <row r="1445" customFormat="false" ht="15" hidden="false" customHeight="false" outlineLevel="0" collapsed="false">
      <c r="A1445" s="62" t="s">
        <v>366</v>
      </c>
      <c r="B1445" s="62" t="s">
        <v>1213</v>
      </c>
      <c r="C1445" s="62" t="s">
        <v>1214</v>
      </c>
      <c r="D1445" s="62" t="e">
        <f aca="false">#N/A</f>
        <v>#N/A</v>
      </c>
      <c r="E1445" s="344" t="n">
        <v>0</v>
      </c>
      <c r="F1445" s="344" t="n">
        <v>0</v>
      </c>
      <c r="G1445" s="344" t="n">
        <v>0</v>
      </c>
      <c r="H1445" s="344" t="n">
        <v>0</v>
      </c>
      <c r="I1445" s="344" t="n">
        <v>0</v>
      </c>
      <c r="J1445" s="344" t="n">
        <v>0</v>
      </c>
      <c r="K1445" s="344" t="n">
        <v>0</v>
      </c>
      <c r="L1445" s="344" t="n">
        <v>0</v>
      </c>
      <c r="M1445" s="344" t="n">
        <v>0</v>
      </c>
      <c r="N1445" s="344" t="n">
        <v>0</v>
      </c>
      <c r="O1445" s="344" t="n">
        <v>0</v>
      </c>
      <c r="P1445" s="344" t="n">
        <v>0</v>
      </c>
      <c r="Q1445" s="344" t="n">
        <v>0</v>
      </c>
      <c r="R1445" s="344" t="n">
        <v>0</v>
      </c>
      <c r="S1445" s="344" t="n">
        <v>0</v>
      </c>
      <c r="T1445" s="344" t="n">
        <v>0</v>
      </c>
      <c r="U1445" s="344" t="n">
        <v>0</v>
      </c>
      <c r="V1445" s="344" t="n">
        <v>0</v>
      </c>
      <c r="W1445" s="344" t="n">
        <v>0</v>
      </c>
      <c r="X1445" s="344" t="n">
        <v>0</v>
      </c>
      <c r="Y1445" s="344" t="n">
        <v>0</v>
      </c>
      <c r="Z1445" s="344" t="n">
        <v>0</v>
      </c>
      <c r="AA1445" s="344" t="n">
        <v>0</v>
      </c>
      <c r="AB1445" s="344" t="n">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000000"/>
    <pageSetUpPr fitToPage="false"/>
  </sheetPr>
  <dimension ref="A1:AJ46"/>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72" width="42.41"/>
    <col collapsed="false" customWidth="true" hidden="false" outlineLevel="0" max="10" min="2" style="72" width="9.13"/>
    <col collapsed="false" customWidth="true" hidden="false" outlineLevel="0" max="75" min="11" style="73" width="9.13"/>
    <col collapsed="false" customWidth="true" hidden="false" outlineLevel="0" max="1025" min="76" style="0" width="8.67"/>
  </cols>
  <sheetData>
    <row r="1" s="76" customFormat="true" ht="20.25" hidden="false" customHeight="false" outlineLevel="0" collapsed="false">
      <c r="A1" s="74" t="s">
        <v>297</v>
      </c>
      <c r="B1" s="75"/>
      <c r="C1" s="75"/>
      <c r="D1" s="75"/>
      <c r="E1" s="75"/>
      <c r="F1" s="75"/>
      <c r="G1" s="75"/>
      <c r="H1" s="75"/>
      <c r="I1" s="75"/>
      <c r="J1" s="75"/>
    </row>
    <row r="4" customFormat="false" ht="24" hidden="false" customHeight="true" outlineLevel="0" collapsed="false">
      <c r="A4" s="77" t="s">
        <v>298</v>
      </c>
      <c r="B4" s="78" t="s">
        <v>299</v>
      </c>
      <c r="C4" s="79"/>
      <c r="D4" s="79"/>
      <c r="E4" s="79"/>
      <c r="F4" s="79"/>
      <c r="G4" s="79"/>
      <c r="H4" s="79"/>
      <c r="I4" s="79"/>
      <c r="J4" s="79"/>
    </row>
    <row r="5" customFormat="false" ht="24" hidden="false" customHeight="true" outlineLevel="0" collapsed="false">
      <c r="A5" s="77" t="s">
        <v>300</v>
      </c>
      <c r="B5" s="78" t="s">
        <v>301</v>
      </c>
      <c r="C5" s="79"/>
      <c r="D5" s="79"/>
      <c r="E5" s="79"/>
      <c r="F5" s="79"/>
      <c r="G5" s="79"/>
      <c r="H5" s="79"/>
      <c r="I5" s="79"/>
      <c r="J5" s="79"/>
    </row>
    <row r="6" customFormat="false" ht="24" hidden="false" customHeight="true" outlineLevel="0" collapsed="false">
      <c r="A6" s="77" t="s">
        <v>302</v>
      </c>
      <c r="B6" s="78" t="s">
        <v>303</v>
      </c>
      <c r="C6" s="79"/>
      <c r="D6" s="79"/>
      <c r="E6" s="79"/>
      <c r="F6" s="79"/>
      <c r="G6" s="79"/>
      <c r="H6" s="79"/>
      <c r="I6" s="79"/>
      <c r="J6" s="79"/>
    </row>
    <row r="7" s="73" customFormat="true" ht="24" hidden="false" customHeight="true" outlineLevel="0" collapsed="false">
      <c r="A7" s="77" t="s">
        <v>304</v>
      </c>
      <c r="B7" s="78" t="s">
        <v>305</v>
      </c>
      <c r="C7" s="79"/>
      <c r="D7" s="79"/>
      <c r="E7" s="79"/>
      <c r="F7" s="79"/>
      <c r="G7" s="79"/>
      <c r="H7" s="79"/>
      <c r="I7" s="79"/>
      <c r="J7" s="79"/>
    </row>
    <row r="8" s="73" customFormat="true" ht="24" hidden="false" customHeight="true" outlineLevel="0" collapsed="false">
      <c r="A8" s="77" t="s">
        <v>306</v>
      </c>
      <c r="B8" s="78" t="s">
        <v>307</v>
      </c>
      <c r="C8" s="79"/>
      <c r="D8" s="79"/>
      <c r="E8" s="79"/>
      <c r="F8" s="79"/>
      <c r="G8" s="79"/>
      <c r="H8" s="79"/>
      <c r="I8" s="79"/>
      <c r="J8" s="79"/>
    </row>
    <row r="9" s="73" customFormat="true" ht="24" hidden="false" customHeight="true" outlineLevel="0" collapsed="false">
      <c r="A9" s="77" t="s">
        <v>308</v>
      </c>
      <c r="B9" s="78" t="s">
        <v>309</v>
      </c>
      <c r="C9" s="79"/>
      <c r="D9" s="79"/>
      <c r="E9" s="79"/>
      <c r="F9" s="79"/>
      <c r="G9" s="79"/>
      <c r="H9" s="79"/>
      <c r="I9" s="79"/>
      <c r="J9" s="79"/>
    </row>
    <row r="10" customFormat="false" ht="24" hidden="false" customHeight="true" outlineLevel="0" collapsed="false">
      <c r="A10" s="77" t="s">
        <v>310</v>
      </c>
      <c r="B10" s="80" t="s">
        <v>311</v>
      </c>
      <c r="C10" s="80"/>
      <c r="D10" s="80"/>
      <c r="E10" s="80"/>
      <c r="F10" s="80"/>
      <c r="G10" s="80"/>
      <c r="H10" s="80"/>
      <c r="I10" s="80"/>
      <c r="J10" s="80"/>
    </row>
    <row r="11" customFormat="false" ht="24" hidden="false" customHeight="true" outlineLevel="0" collapsed="false">
      <c r="A11" s="77"/>
      <c r="B11" s="80"/>
      <c r="C11" s="80"/>
      <c r="D11" s="80"/>
      <c r="E11" s="80"/>
      <c r="F11" s="80"/>
      <c r="G11" s="80"/>
      <c r="H11" s="80"/>
      <c r="I11" s="80"/>
      <c r="J11" s="80"/>
    </row>
    <row r="12" customFormat="false" ht="24" hidden="false" customHeight="true" outlineLevel="0" collapsed="false">
      <c r="A12" s="77" t="s">
        <v>312</v>
      </c>
      <c r="B12" s="78" t="s">
        <v>313</v>
      </c>
      <c r="C12" s="79"/>
      <c r="D12" s="79"/>
      <c r="E12" s="79"/>
      <c r="F12" s="79"/>
      <c r="G12" s="79"/>
      <c r="H12" s="79"/>
      <c r="I12" s="79"/>
      <c r="J12" s="79"/>
    </row>
    <row r="13" customFormat="false" ht="24" hidden="false" customHeight="true" outlineLevel="0" collapsed="false">
      <c r="A13" s="77" t="s">
        <v>314</v>
      </c>
      <c r="B13" s="79" t="s">
        <v>315</v>
      </c>
      <c r="C13" s="79"/>
      <c r="D13" s="79"/>
      <c r="E13" s="79"/>
      <c r="F13" s="79"/>
      <c r="G13" s="79"/>
      <c r="H13" s="79"/>
      <c r="I13" s="79"/>
      <c r="J13" s="79"/>
    </row>
    <row r="14" customFormat="false" ht="24" hidden="false" customHeight="true" outlineLevel="0" collapsed="false">
      <c r="A14" s="77" t="s">
        <v>316</v>
      </c>
      <c r="B14" s="79" t="s">
        <v>317</v>
      </c>
      <c r="C14" s="79"/>
      <c r="D14" s="79"/>
      <c r="E14" s="79"/>
      <c r="F14" s="79"/>
      <c r="G14" s="79"/>
      <c r="H14" s="79"/>
      <c r="I14" s="79"/>
      <c r="J14" s="79"/>
    </row>
    <row r="15" customFormat="false" ht="12.75" hidden="false" customHeight="false" outlineLevel="0" collapsed="false">
      <c r="A15" s="81"/>
    </row>
    <row r="16" customFormat="false" ht="12.75" hidden="false" customHeight="false" outlineLevel="0" collapsed="false">
      <c r="A16" s="81"/>
    </row>
    <row r="17" s="76" customFormat="true" ht="20.25" hidden="false" customHeight="false" outlineLevel="0" collapsed="false">
      <c r="A17" s="74" t="s">
        <v>318</v>
      </c>
      <c r="B17" s="75"/>
      <c r="C17" s="75"/>
      <c r="D17" s="75"/>
      <c r="E17" s="75"/>
      <c r="F17" s="75"/>
      <c r="G17" s="75"/>
      <c r="H17" s="75"/>
      <c r="I17" s="75"/>
      <c r="J17" s="75"/>
    </row>
    <row r="18" s="84" customFormat="true" ht="20.25" hidden="false" customHeight="false" outlineLevel="0" collapsed="false">
      <c r="A18" s="82"/>
      <c r="B18" s="83"/>
      <c r="C18" s="83"/>
      <c r="D18" s="83"/>
      <c r="E18" s="83"/>
      <c r="F18" s="83"/>
      <c r="G18" s="83"/>
      <c r="H18" s="83"/>
      <c r="I18" s="83"/>
      <c r="J18" s="83"/>
    </row>
    <row r="19" customFormat="false" ht="24" hidden="false" customHeight="true" outlineLevel="0" collapsed="false">
      <c r="A19" s="77" t="s">
        <v>319</v>
      </c>
      <c r="B19" s="78" t="s">
        <v>320</v>
      </c>
      <c r="C19" s="79"/>
      <c r="D19" s="79"/>
      <c r="E19" s="79"/>
      <c r="F19" s="79"/>
      <c r="G19" s="79"/>
      <c r="H19" s="79"/>
      <c r="I19" s="79"/>
      <c r="J19" s="79"/>
      <c r="K19" s="85"/>
    </row>
    <row r="20" customFormat="false" ht="24" hidden="false" customHeight="true" outlineLevel="0" collapsed="false">
      <c r="A20" s="86" t="s">
        <v>321</v>
      </c>
      <c r="B20" s="87" t="s">
        <v>322</v>
      </c>
      <c r="C20" s="87"/>
      <c r="D20" s="87"/>
      <c r="E20" s="87"/>
      <c r="F20" s="87"/>
      <c r="G20" s="87"/>
      <c r="H20" s="87"/>
      <c r="I20" s="87"/>
      <c r="J20" s="87"/>
      <c r="K20" s="85"/>
    </row>
    <row r="21" customFormat="false" ht="24" hidden="false" customHeight="true" outlineLevel="0" collapsed="false">
      <c r="A21" s="86"/>
      <c r="B21" s="87"/>
      <c r="C21" s="87"/>
      <c r="D21" s="87"/>
      <c r="E21" s="87"/>
      <c r="F21" s="87"/>
      <c r="G21" s="87"/>
      <c r="H21" s="87"/>
      <c r="I21" s="87"/>
      <c r="J21" s="87"/>
      <c r="K21" s="85"/>
    </row>
    <row r="22" customFormat="false" ht="43.5" hidden="false" customHeight="true" outlineLevel="0" collapsed="false">
      <c r="A22" s="86" t="s">
        <v>323</v>
      </c>
      <c r="B22" s="88" t="s">
        <v>324</v>
      </c>
      <c r="C22" s="88"/>
      <c r="D22" s="88"/>
      <c r="E22" s="88"/>
      <c r="F22" s="88"/>
      <c r="G22" s="88"/>
      <c r="H22" s="88"/>
      <c r="I22" s="88"/>
      <c r="J22" s="88"/>
      <c r="K22" s="85"/>
    </row>
    <row r="23" customFormat="false" ht="47.25" hidden="false" customHeight="true" outlineLevel="0" collapsed="false">
      <c r="A23" s="86"/>
      <c r="B23" s="88"/>
      <c r="C23" s="88"/>
      <c r="D23" s="88"/>
      <c r="E23" s="88"/>
      <c r="F23" s="88"/>
      <c r="G23" s="88"/>
      <c r="H23" s="88"/>
      <c r="I23" s="88"/>
      <c r="J23" s="88"/>
      <c r="K23" s="85"/>
    </row>
    <row r="24" customFormat="false" ht="24" hidden="false" customHeight="true" outlineLevel="0" collapsed="false">
      <c r="A24" s="77"/>
      <c r="B24" s="79"/>
      <c r="C24" s="79"/>
      <c r="D24" s="79"/>
      <c r="E24" s="79"/>
      <c r="F24" s="79"/>
      <c r="G24" s="79"/>
      <c r="H24" s="79"/>
      <c r="I24" s="79"/>
      <c r="J24" s="79"/>
      <c r="K24" s="85"/>
    </row>
    <row r="25" customFormat="false" ht="44.25" hidden="false" customHeight="true" outlineLevel="0" collapsed="false">
      <c r="A25" s="86" t="s">
        <v>325</v>
      </c>
      <c r="B25" s="87" t="s">
        <v>326</v>
      </c>
      <c r="C25" s="87"/>
      <c r="D25" s="87"/>
      <c r="E25" s="87"/>
      <c r="F25" s="87"/>
      <c r="G25" s="87"/>
      <c r="H25" s="87"/>
      <c r="I25" s="87"/>
      <c r="J25" s="87"/>
      <c r="K25" s="87"/>
    </row>
    <row r="26" s="85" customFormat="true" ht="44.25" hidden="false" customHeight="true" outlineLevel="0" collapsed="false">
      <c r="A26" s="86"/>
      <c r="B26" s="87"/>
      <c r="C26" s="87"/>
      <c r="D26" s="87"/>
      <c r="E26" s="87"/>
      <c r="F26" s="87"/>
      <c r="G26" s="87"/>
      <c r="H26" s="87"/>
      <c r="I26" s="87"/>
      <c r="J26" s="87"/>
      <c r="K26" s="87"/>
    </row>
    <row r="27" s="85" customFormat="true" ht="27.75" hidden="false" customHeight="true" outlineLevel="0" collapsed="false">
      <c r="A27" s="77"/>
      <c r="B27" s="89"/>
      <c r="C27" s="89"/>
      <c r="D27" s="89"/>
      <c r="E27" s="89"/>
      <c r="F27" s="89"/>
      <c r="G27" s="89"/>
      <c r="H27" s="89"/>
      <c r="I27" s="89"/>
      <c r="J27" s="89"/>
    </row>
    <row r="28" s="85" customFormat="true" ht="27.75" hidden="false" customHeight="true" outlineLevel="0" collapsed="false">
      <c r="A28" s="77"/>
      <c r="B28" s="90" t="s">
        <v>327</v>
      </c>
      <c r="C28" s="90" t="s">
        <v>328</v>
      </c>
      <c r="D28" s="90" t="s">
        <v>329</v>
      </c>
      <c r="E28" s="90" t="s">
        <v>330</v>
      </c>
      <c r="F28" s="90" t="s">
        <v>331</v>
      </c>
      <c r="G28" s="90" t="s">
        <v>332</v>
      </c>
      <c r="H28" s="90" t="s">
        <v>333</v>
      </c>
      <c r="I28" s="90" t="s">
        <v>334</v>
      </c>
      <c r="J28" s="90" t="s">
        <v>335</v>
      </c>
      <c r="K28" s="90" t="s">
        <v>336</v>
      </c>
      <c r="L28" s="90" t="s">
        <v>337</v>
      </c>
      <c r="M28" s="90" t="s">
        <v>338</v>
      </c>
      <c r="N28" s="90" t="s">
        <v>339</v>
      </c>
      <c r="O28" s="90" t="s">
        <v>340</v>
      </c>
      <c r="P28" s="90" t="s">
        <v>341</v>
      </c>
      <c r="Q28" s="90" t="s">
        <v>342</v>
      </c>
      <c r="R28" s="90" t="s">
        <v>343</v>
      </c>
      <c r="S28" s="90" t="s">
        <v>344</v>
      </c>
      <c r="T28" s="90" t="s">
        <v>345</v>
      </c>
      <c r="U28" s="90" t="s">
        <v>346</v>
      </c>
      <c r="V28" s="90" t="s">
        <v>347</v>
      </c>
      <c r="W28" s="90" t="s">
        <v>348</v>
      </c>
      <c r="X28" s="90" t="s">
        <v>349</v>
      </c>
      <c r="Y28" s="90" t="s">
        <v>350</v>
      </c>
      <c r="Z28" s="90" t="s">
        <v>351</v>
      </c>
      <c r="AA28" s="90" t="s">
        <v>352</v>
      </c>
      <c r="AB28" s="90" t="s">
        <v>353</v>
      </c>
      <c r="AC28" s="90" t="s">
        <v>354</v>
      </c>
      <c r="AD28" s="90" t="s">
        <v>355</v>
      </c>
      <c r="AE28" s="90" t="s">
        <v>356</v>
      </c>
      <c r="AF28" s="90" t="s">
        <v>357</v>
      </c>
      <c r="AG28" s="90" t="s">
        <v>358</v>
      </c>
      <c r="AH28" s="90" t="s">
        <v>359</v>
      </c>
      <c r="AI28" s="90" t="s">
        <v>360</v>
      </c>
      <c r="AJ28" s="90" t="s">
        <v>361</v>
      </c>
    </row>
    <row r="29" s="73" customFormat="true" ht="15" hidden="false" customHeight="false" outlineLevel="0" collapsed="false">
      <c r="A29" s="91" t="s">
        <v>362</v>
      </c>
      <c r="B29" s="91"/>
      <c r="C29" s="91"/>
      <c r="D29" s="91"/>
      <c r="E29" s="91"/>
      <c r="F29" s="92"/>
      <c r="G29" s="92"/>
      <c r="H29" s="92"/>
      <c r="I29" s="92"/>
      <c r="J29" s="92"/>
    </row>
    <row r="30" customFormat="false" ht="15" hidden="false" customHeight="false" outlineLevel="0" collapsed="false">
      <c r="A30" s="93" t="s">
        <v>363</v>
      </c>
      <c r="B30" s="94" t="n">
        <v>0.783801411349326</v>
      </c>
      <c r="C30" s="94" t="n">
        <v>0.783125608373028</v>
      </c>
      <c r="D30" s="94" t="n">
        <v>0.783456416620738</v>
      </c>
      <c r="E30" s="94" t="n">
        <v>0.783330602782626</v>
      </c>
      <c r="F30" s="94" t="n">
        <v>0.783090211189426</v>
      </c>
      <c r="G30" s="94" t="n">
        <v>0.781838146577502</v>
      </c>
      <c r="H30" s="94" t="n">
        <v>0.779747333799192</v>
      </c>
      <c r="I30" s="94" t="n">
        <v>0.778442159735212</v>
      </c>
      <c r="J30" s="94" t="n">
        <v>0.77834871939952</v>
      </c>
      <c r="K30" s="94" t="n">
        <v>0.779057466800788</v>
      </c>
      <c r="L30" s="94" t="n">
        <v>0.779569618719205</v>
      </c>
      <c r="M30" s="94" t="n">
        <v>0.779693994797201</v>
      </c>
      <c r="N30" s="94" t="n">
        <v>0.779601124992738</v>
      </c>
      <c r="O30" s="94" t="n">
        <v>0.779509879479993</v>
      </c>
      <c r="P30" s="94" t="n">
        <v>0.779960155874553</v>
      </c>
      <c r="Q30" s="94" t="n">
        <v>0.780329090347221</v>
      </c>
      <c r="R30" s="94" t="n">
        <v>0.780770722968762</v>
      </c>
      <c r="S30" s="94" t="n">
        <v>0.781443213874142</v>
      </c>
      <c r="T30" s="94" t="n">
        <v>0.781990601793214</v>
      </c>
      <c r="U30" s="94" t="n">
        <v>0.782526727507119</v>
      </c>
      <c r="V30" s="94" t="n">
        <v>0.782927970922717</v>
      </c>
      <c r="W30" s="94" t="n">
        <v>0.782859026615658</v>
      </c>
      <c r="X30" s="94" t="n">
        <v>0.782871444264327</v>
      </c>
      <c r="Y30" s="94" t="n">
        <v>0.782893853212623</v>
      </c>
      <c r="Z30" s="94" t="n">
        <v>0.782635253632257</v>
      </c>
      <c r="AA30" s="94" t="n">
        <v>0.782522213214895</v>
      </c>
      <c r="AB30" s="94" t="n">
        <v>0.781988561546699</v>
      </c>
      <c r="AC30" s="94" t="n">
        <v>0.781431926938748</v>
      </c>
      <c r="AD30" s="94" t="n">
        <v>0.780878386323624</v>
      </c>
      <c r="AE30" s="94" t="n">
        <v>0.780665361764836</v>
      </c>
      <c r="AF30" s="94" t="n">
        <v>0.780821039399825</v>
      </c>
      <c r="AG30" s="94" t="n">
        <v>0.781006994228035</v>
      </c>
      <c r="AH30" s="94" t="n">
        <v>0.781229644136879</v>
      </c>
      <c r="AI30" s="94" t="n">
        <v>0.781700868233192</v>
      </c>
      <c r="AJ30" s="94" t="n">
        <v>0.782400913723799</v>
      </c>
    </row>
    <row r="31" customFormat="false" ht="15" hidden="false" customHeight="false" outlineLevel="0" collapsed="false">
      <c r="A31" s="95" t="s">
        <v>364</v>
      </c>
      <c r="B31" s="94" t="n">
        <v>0.783801411349326</v>
      </c>
      <c r="C31" s="94" t="n">
        <v>0.783125608373028</v>
      </c>
      <c r="D31" s="94" t="n">
        <v>0.78347640511184</v>
      </c>
      <c r="E31" s="94" t="n">
        <v>0.783373947910606</v>
      </c>
      <c r="F31" s="94" t="n">
        <v>0.783157365723384</v>
      </c>
      <c r="G31" s="94" t="n">
        <v>0.781924989850327</v>
      </c>
      <c r="H31" s="94" t="n">
        <v>0.7798302895159</v>
      </c>
      <c r="I31" s="94" t="n">
        <v>0.778519382240969</v>
      </c>
      <c r="J31" s="94" t="n">
        <v>0.778410359121519</v>
      </c>
      <c r="K31" s="94" t="n">
        <v>0.779105318550793</v>
      </c>
      <c r="L31" s="94" t="n">
        <v>0.779604028404521</v>
      </c>
      <c r="M31" s="94" t="n">
        <v>0.779708554474589</v>
      </c>
      <c r="N31" s="94" t="n">
        <v>0.779607952703982</v>
      </c>
      <c r="O31" s="94" t="n">
        <v>0.779472402917429</v>
      </c>
      <c r="P31" s="94" t="n">
        <v>0.779930568628669</v>
      </c>
      <c r="Q31" s="94" t="n">
        <v>0.780336004263769</v>
      </c>
      <c r="R31" s="94" t="n">
        <v>0.780872310881205</v>
      </c>
      <c r="S31" s="94" t="n">
        <v>0.781599641130948</v>
      </c>
      <c r="T31" s="94" t="n">
        <v>0.78234776483011</v>
      </c>
      <c r="U31" s="94" t="n">
        <v>0.783102778717705</v>
      </c>
      <c r="V31" s="94" t="n">
        <v>0.783915782262509</v>
      </c>
      <c r="W31" s="94" t="n">
        <v>0.784399774334296</v>
      </c>
      <c r="X31" s="94" t="n">
        <v>0.784815803455134</v>
      </c>
      <c r="Y31" s="94" t="n">
        <v>0.785220876689964</v>
      </c>
      <c r="Z31" s="94" t="n">
        <v>0.785615479703111</v>
      </c>
      <c r="AA31" s="94" t="n">
        <v>0.785906645086411</v>
      </c>
      <c r="AB31" s="94" t="n">
        <v>0.786155698685998</v>
      </c>
      <c r="AC31" s="94" t="n">
        <v>0.786370534735586</v>
      </c>
      <c r="AD31" s="94" t="n">
        <v>0.786632121031793</v>
      </c>
      <c r="AE31" s="94" t="n">
        <v>0.787082472243432</v>
      </c>
      <c r="AF31" s="94" t="n">
        <v>0.78755981063321</v>
      </c>
      <c r="AG31" s="94" t="n">
        <v>0.788067711612934</v>
      </c>
      <c r="AH31" s="94" t="n">
        <v>0.788597767621294</v>
      </c>
      <c r="AI31" s="94" t="n">
        <v>0.789153697187825</v>
      </c>
      <c r="AJ31" s="94" t="n">
        <v>0.789589290495249</v>
      </c>
    </row>
    <row r="32" customFormat="false" ht="15" hidden="false" customHeight="false" outlineLevel="0" collapsed="false">
      <c r="A32" s="96" t="s">
        <v>365</v>
      </c>
      <c r="B32" s="94" t="n">
        <v>0.783801411349326</v>
      </c>
      <c r="C32" s="94" t="n">
        <v>0.783126194455799</v>
      </c>
      <c r="D32" s="94" t="n">
        <v>0.783762528824046</v>
      </c>
      <c r="E32" s="94" t="n">
        <v>0.783949628903082</v>
      </c>
      <c r="F32" s="94" t="n">
        <v>0.783950255048366</v>
      </c>
      <c r="G32" s="94" t="n">
        <v>0.784040081968019</v>
      </c>
      <c r="H32" s="94" t="n">
        <v>0.784347688246371</v>
      </c>
      <c r="I32" s="94" t="n">
        <v>0.784804973349106</v>
      </c>
      <c r="J32" s="94" t="n">
        <v>0.78548407298962</v>
      </c>
      <c r="K32" s="94" t="n">
        <v>0.786099242802344</v>
      </c>
      <c r="L32" s="94" t="n">
        <v>0.786714969147766</v>
      </c>
      <c r="M32" s="94" t="n">
        <v>0.787425599188949</v>
      </c>
      <c r="N32" s="94" t="n">
        <v>0.78709730089588</v>
      </c>
      <c r="O32" s="94" t="n">
        <v>0.787310575356784</v>
      </c>
      <c r="P32" s="94" t="n">
        <v>0.787836918128265</v>
      </c>
      <c r="Q32" s="94" t="n">
        <v>0.787920651984927</v>
      </c>
      <c r="R32" s="94" t="n">
        <v>0.787939104977968</v>
      </c>
      <c r="S32" s="94" t="n">
        <v>0.787984778953765</v>
      </c>
      <c r="T32" s="94" t="n">
        <v>0.788068824623122</v>
      </c>
      <c r="U32" s="94" t="n">
        <v>0.788063246250186</v>
      </c>
      <c r="V32" s="94" t="n">
        <v>0.788023878281845</v>
      </c>
      <c r="W32" s="94" t="n">
        <v>0.787984897706503</v>
      </c>
      <c r="X32" s="94" t="n">
        <v>0.787949036293991</v>
      </c>
      <c r="Y32" s="94" t="n">
        <v>0.787902839016483</v>
      </c>
      <c r="Z32" s="94" t="n">
        <v>0.787835979685165</v>
      </c>
      <c r="AA32" s="94" t="n">
        <v>0.787767032610601</v>
      </c>
      <c r="AB32" s="94" t="n">
        <v>0.78769744349628</v>
      </c>
      <c r="AC32" s="94" t="n">
        <v>0.787628020764058</v>
      </c>
      <c r="AD32" s="94" t="n">
        <v>0.787551505791268</v>
      </c>
      <c r="AE32" s="94" t="n">
        <v>0.787471816444716</v>
      </c>
      <c r="AF32" s="94" t="n">
        <v>0.787354251040156</v>
      </c>
      <c r="AG32" s="94" t="n">
        <v>0.787232116292708</v>
      </c>
      <c r="AH32" s="94" t="n">
        <v>0.787107350614787</v>
      </c>
      <c r="AI32" s="94" t="n">
        <v>0.786976339624845</v>
      </c>
      <c r="AJ32" s="94" t="n">
        <v>0.786841962326777</v>
      </c>
    </row>
    <row r="33" customFormat="false" ht="15" hidden="false" customHeight="false" outlineLevel="0" collapsed="false">
      <c r="A33" s="97" t="s">
        <v>366</v>
      </c>
      <c r="B33" s="94" t="n">
        <v>0.783801411349326</v>
      </c>
      <c r="C33" s="94" t="n">
        <v>0.783126194455799</v>
      </c>
      <c r="D33" s="94" t="n">
        <v>0.783768370773504</v>
      </c>
      <c r="E33" s="94" t="n">
        <v>0.783958277936231</v>
      </c>
      <c r="F33" s="94" t="n">
        <v>0.783962163265348</v>
      </c>
      <c r="G33" s="94" t="n">
        <v>0.784058173202476</v>
      </c>
      <c r="H33" s="94" t="n">
        <v>0.784369258778846</v>
      </c>
      <c r="I33" s="94" t="n">
        <v>0.784829097950388</v>
      </c>
      <c r="J33" s="94" t="n">
        <v>0.785511360691683</v>
      </c>
      <c r="K33" s="94" t="n">
        <v>0.786108260345402</v>
      </c>
      <c r="L33" s="94" t="n">
        <v>0.786707435760278</v>
      </c>
      <c r="M33" s="94" t="n">
        <v>0.787399613450416</v>
      </c>
      <c r="N33" s="94" t="n">
        <v>0.787051409420282</v>
      </c>
      <c r="O33" s="94" t="n">
        <v>0.78724711845567</v>
      </c>
      <c r="P33" s="94" t="n">
        <v>0.787754014775404</v>
      </c>
      <c r="Q33" s="94" t="n">
        <v>0.787821553304009</v>
      </c>
      <c r="R33" s="94" t="n">
        <v>0.787823630711698</v>
      </c>
      <c r="S33" s="94" t="n">
        <v>0.787851894078309</v>
      </c>
      <c r="T33" s="94" t="n">
        <v>0.787947049549981</v>
      </c>
      <c r="U33" s="94" t="n">
        <v>0.787948047169383</v>
      </c>
      <c r="V33" s="94" t="n">
        <v>0.787913123225865</v>
      </c>
      <c r="W33" s="94" t="n">
        <v>0.787864493962508</v>
      </c>
      <c r="X33" s="94" t="n">
        <v>0.787815692880071</v>
      </c>
      <c r="Y33" s="94" t="n">
        <v>0.787754846014058</v>
      </c>
      <c r="Z33" s="94" t="n">
        <v>0.787679456603326</v>
      </c>
      <c r="AA33" s="94" t="n">
        <v>0.787599684264941</v>
      </c>
      <c r="AB33" s="94" t="n">
        <v>0.787521704679273</v>
      </c>
      <c r="AC33" s="94" t="n">
        <v>0.787445032991068</v>
      </c>
      <c r="AD33" s="94" t="n">
        <v>0.787351637157607</v>
      </c>
      <c r="AE33" s="94" t="n">
        <v>0.787257261397604</v>
      </c>
      <c r="AF33" s="94" t="n">
        <v>0.787122014596413</v>
      </c>
      <c r="AG33" s="94" t="n">
        <v>0.786984185677571</v>
      </c>
      <c r="AH33" s="94" t="n">
        <v>0.786845060739081</v>
      </c>
      <c r="AI33" s="94" t="n">
        <v>0.786699787703539</v>
      </c>
      <c r="AJ33" s="94" t="n">
        <v>0.786549498320784</v>
      </c>
    </row>
    <row r="34" customFormat="false" ht="15" hidden="false" customHeight="false" outlineLevel="0" collapsed="false">
      <c r="A34" s="98"/>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row>
    <row r="35" customFormat="false" ht="15" hidden="false" customHeight="false" outlineLevel="0" collapsed="false">
      <c r="A35" s="91" t="s">
        <v>367</v>
      </c>
      <c r="B35" s="91"/>
      <c r="C35" s="91"/>
      <c r="D35" s="91"/>
      <c r="E35" s="91"/>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row>
    <row r="36" customFormat="false" ht="15" hidden="false" customHeight="false" outlineLevel="0" collapsed="false">
      <c r="A36" s="93" t="s">
        <v>363</v>
      </c>
      <c r="B36" s="94" t="n">
        <v>0.934229208923966</v>
      </c>
      <c r="C36" s="94" t="n">
        <v>0.9346254567014</v>
      </c>
      <c r="D36" s="94" t="n">
        <v>0.93487347577013</v>
      </c>
      <c r="E36" s="94" t="n">
        <v>0.935213018032258</v>
      </c>
      <c r="F36" s="94" t="n">
        <v>0.93302998204445</v>
      </c>
      <c r="G36" s="94" t="n">
        <v>0.926969788649186</v>
      </c>
      <c r="H36" s="94" t="n">
        <v>0.91645530272238</v>
      </c>
      <c r="I36" s="94" t="n">
        <v>0.906068299920507</v>
      </c>
      <c r="J36" s="94" t="n">
        <v>0.898639702893975</v>
      </c>
      <c r="K36" s="94" t="n">
        <v>0.895136469363257</v>
      </c>
      <c r="L36" s="94" t="n">
        <v>0.893910377380698</v>
      </c>
      <c r="M36" s="94" t="n">
        <v>0.893724767167627</v>
      </c>
      <c r="N36" s="94" t="n">
        <v>0.893864436416522</v>
      </c>
      <c r="O36" s="94" t="n">
        <v>0.893876549095721</v>
      </c>
      <c r="P36" s="94" t="n">
        <v>0.893879076421755</v>
      </c>
      <c r="Q36" s="94" t="n">
        <v>0.893487775344383</v>
      </c>
      <c r="R36" s="94" t="n">
        <v>0.893186811585699</v>
      </c>
      <c r="S36" s="94" t="n">
        <v>0.893451473577194</v>
      </c>
      <c r="T36" s="94" t="n">
        <v>0.893766323604714</v>
      </c>
      <c r="U36" s="94" t="n">
        <v>0.894145118569865</v>
      </c>
      <c r="V36" s="94" t="n">
        <v>0.894589339270727</v>
      </c>
      <c r="W36" s="94" t="n">
        <v>0.895098470218005</v>
      </c>
      <c r="X36" s="94" t="n">
        <v>0.895795569466624</v>
      </c>
      <c r="Y36" s="94" t="n">
        <v>0.896558741999757</v>
      </c>
      <c r="Z36" s="94" t="n">
        <v>0.897494538921205</v>
      </c>
      <c r="AA36" s="94" t="n">
        <v>0.898365738755964</v>
      </c>
      <c r="AB36" s="94" t="n">
        <v>0.899402979620231</v>
      </c>
      <c r="AC36" s="94" t="n">
        <v>0.900182442420774</v>
      </c>
      <c r="AD36" s="94" t="n">
        <v>0.900195916059215</v>
      </c>
      <c r="AE36" s="94" t="n">
        <v>0.900198583278391</v>
      </c>
      <c r="AF36" s="94" t="n">
        <v>0.900220324275755</v>
      </c>
      <c r="AG36" s="94" t="n">
        <v>0.900226468934057</v>
      </c>
      <c r="AH36" s="94" t="n">
        <v>0.900240411936608</v>
      </c>
      <c r="AI36" s="94" t="n">
        <v>0.900255340140498</v>
      </c>
      <c r="AJ36" s="94" t="n">
        <v>0.900258643903199</v>
      </c>
    </row>
    <row r="37" customFormat="false" ht="15" hidden="false" customHeight="false" outlineLevel="0" collapsed="false">
      <c r="A37" s="95" t="s">
        <v>364</v>
      </c>
      <c r="B37" s="94" t="n">
        <v>0.934229208923966</v>
      </c>
      <c r="C37" s="94" t="n">
        <v>0.9346254567014</v>
      </c>
      <c r="D37" s="94" t="n">
        <v>0.934873475770129</v>
      </c>
      <c r="E37" s="94" t="n">
        <v>0.935213018032258</v>
      </c>
      <c r="F37" s="94" t="n">
        <v>0.93302998204445</v>
      </c>
      <c r="G37" s="94" t="n">
        <v>0.926969788649186</v>
      </c>
      <c r="H37" s="94" t="n">
        <v>0.91645530272238</v>
      </c>
      <c r="I37" s="94" t="n">
        <v>0.906068299920506</v>
      </c>
      <c r="J37" s="94" t="n">
        <v>0.898639702893975</v>
      </c>
      <c r="K37" s="94" t="n">
        <v>0.895136469363257</v>
      </c>
      <c r="L37" s="94" t="n">
        <v>0.893910377380698</v>
      </c>
      <c r="M37" s="94" t="n">
        <v>0.893724767167627</v>
      </c>
      <c r="N37" s="94" t="n">
        <v>0.893864436416522</v>
      </c>
      <c r="O37" s="94" t="n">
        <v>0.893876549095721</v>
      </c>
      <c r="P37" s="94" t="n">
        <v>0.893879076421755</v>
      </c>
      <c r="Q37" s="94" t="n">
        <v>0.893487775344383</v>
      </c>
      <c r="R37" s="94" t="n">
        <v>0.893186811585699</v>
      </c>
      <c r="S37" s="94" t="n">
        <v>0.893451473577194</v>
      </c>
      <c r="T37" s="94" t="n">
        <v>0.893766323604714</v>
      </c>
      <c r="U37" s="94" t="n">
        <v>0.894145118569865</v>
      </c>
      <c r="V37" s="94" t="n">
        <v>0.894589339270727</v>
      </c>
      <c r="W37" s="94" t="n">
        <v>0.895098470218005</v>
      </c>
      <c r="X37" s="94" t="n">
        <v>0.895795569466624</v>
      </c>
      <c r="Y37" s="94" t="n">
        <v>0.896558741999757</v>
      </c>
      <c r="Z37" s="94" t="n">
        <v>0.897494538921205</v>
      </c>
      <c r="AA37" s="94" t="n">
        <v>0.898365738755964</v>
      </c>
      <c r="AB37" s="94" t="n">
        <v>0.899402979620231</v>
      </c>
      <c r="AC37" s="94" t="n">
        <v>0.900182442420774</v>
      </c>
      <c r="AD37" s="94" t="n">
        <v>0.900195916059215</v>
      </c>
      <c r="AE37" s="94" t="n">
        <v>0.900198583278391</v>
      </c>
      <c r="AF37" s="94" t="n">
        <v>0.900220324275755</v>
      </c>
      <c r="AG37" s="94" t="n">
        <v>0.900226468934057</v>
      </c>
      <c r="AH37" s="94" t="n">
        <v>0.900240411936608</v>
      </c>
      <c r="AI37" s="94" t="n">
        <v>0.900255340140498</v>
      </c>
      <c r="AJ37" s="94" t="n">
        <v>0.900258643903199</v>
      </c>
    </row>
    <row r="38" customFormat="false" ht="15" hidden="false" customHeight="false" outlineLevel="0" collapsed="false">
      <c r="A38" s="96" t="s">
        <v>365</v>
      </c>
      <c r="B38" s="94" t="n">
        <v>0.934229208897182</v>
      </c>
      <c r="C38" s="94" t="n">
        <v>0.93462809840232</v>
      </c>
      <c r="D38" s="94" t="n">
        <v>0.934924430017567</v>
      </c>
      <c r="E38" s="94" t="n">
        <v>0.93526021827583</v>
      </c>
      <c r="F38" s="94" t="n">
        <v>0.93556898770432</v>
      </c>
      <c r="G38" s="94" t="n">
        <v>0.93586444640519</v>
      </c>
      <c r="H38" s="94" t="n">
        <v>0.935962791264365</v>
      </c>
      <c r="I38" s="94" t="n">
        <v>0.935967598173873</v>
      </c>
      <c r="J38" s="94" t="n">
        <v>0.935971470632074</v>
      </c>
      <c r="K38" s="94" t="n">
        <v>0.936033707559727</v>
      </c>
      <c r="L38" s="94" t="n">
        <v>0.936087515075728</v>
      </c>
      <c r="M38" s="94" t="n">
        <v>0.936142709155098</v>
      </c>
      <c r="N38" s="94" t="n">
        <v>0.936200288139418</v>
      </c>
      <c r="O38" s="94" t="n">
        <v>0.936252754142655</v>
      </c>
      <c r="P38" s="94" t="n">
        <v>0.936308706058629</v>
      </c>
      <c r="Q38" s="94" t="n">
        <v>0.936362261685736</v>
      </c>
      <c r="R38" s="94" t="n">
        <v>0.936416551666608</v>
      </c>
      <c r="S38" s="94" t="n">
        <v>0.936469122653335</v>
      </c>
      <c r="T38" s="94" t="n">
        <v>0.936522947573135</v>
      </c>
      <c r="U38" s="94" t="n">
        <v>0.93658090840781</v>
      </c>
      <c r="V38" s="94" t="n">
        <v>0.936638462085701</v>
      </c>
      <c r="W38" s="94" t="n">
        <v>0.93669978740186</v>
      </c>
      <c r="X38" s="94" t="n">
        <v>0.936761844494621</v>
      </c>
      <c r="Y38" s="94" t="n">
        <v>0.936827026799321</v>
      </c>
      <c r="Z38" s="94" t="n">
        <v>0.936893725288907</v>
      </c>
      <c r="AA38" s="94" t="n">
        <v>0.936962558361572</v>
      </c>
      <c r="AB38" s="94" t="n">
        <v>0.937028221384093</v>
      </c>
      <c r="AC38" s="94" t="n">
        <v>0.937104906049651</v>
      </c>
      <c r="AD38" s="94" t="n">
        <v>0.937178572492241</v>
      </c>
      <c r="AE38" s="94" t="n">
        <v>0.93725758214019</v>
      </c>
      <c r="AF38" s="94" t="n">
        <v>0.937338636535484</v>
      </c>
      <c r="AG38" s="94" t="n">
        <v>0.937422050867117</v>
      </c>
      <c r="AH38" s="94" t="n">
        <v>0.937504073842096</v>
      </c>
      <c r="AI38" s="94" t="n">
        <v>0.937597719012165</v>
      </c>
      <c r="AJ38" s="94" t="n">
        <v>0.937690006986519</v>
      </c>
    </row>
    <row r="39" customFormat="false" ht="15" hidden="false" customHeight="false" outlineLevel="0" collapsed="false">
      <c r="A39" s="97" t="s">
        <v>366</v>
      </c>
      <c r="B39" s="94" t="n">
        <v>0.934229208897182</v>
      </c>
      <c r="C39" s="94" t="n">
        <v>0.93462809840232</v>
      </c>
      <c r="D39" s="94" t="n">
        <v>0.934924430017567</v>
      </c>
      <c r="E39" s="94" t="n">
        <v>0.93526021827583</v>
      </c>
      <c r="F39" s="94" t="n">
        <v>0.93556898770432</v>
      </c>
      <c r="G39" s="94" t="n">
        <v>0.93586444640519</v>
      </c>
      <c r="H39" s="94" t="n">
        <v>0.935962791264365</v>
      </c>
      <c r="I39" s="94" t="n">
        <v>0.935967598173873</v>
      </c>
      <c r="J39" s="94" t="n">
        <v>0.935971470632073</v>
      </c>
      <c r="K39" s="94" t="n">
        <v>0.936033707559727</v>
      </c>
      <c r="L39" s="94" t="n">
        <v>0.936087515075728</v>
      </c>
      <c r="M39" s="94" t="n">
        <v>0.936142709155098</v>
      </c>
      <c r="N39" s="94" t="n">
        <v>0.936200288139418</v>
      </c>
      <c r="O39" s="94" t="n">
        <v>0.936252754142655</v>
      </c>
      <c r="P39" s="94" t="n">
        <v>0.936308706058629</v>
      </c>
      <c r="Q39" s="94" t="n">
        <v>0.936362261685735</v>
      </c>
      <c r="R39" s="94" t="n">
        <v>0.936416551666607</v>
      </c>
      <c r="S39" s="94" t="n">
        <v>0.936469122653335</v>
      </c>
      <c r="T39" s="94" t="n">
        <v>0.936522947573135</v>
      </c>
      <c r="U39" s="94" t="n">
        <v>0.93658090840781</v>
      </c>
      <c r="V39" s="94" t="n">
        <v>0.936638462085701</v>
      </c>
      <c r="W39" s="94" t="n">
        <v>0.93669978740186</v>
      </c>
      <c r="X39" s="94" t="n">
        <v>0.936761844494621</v>
      </c>
      <c r="Y39" s="94" t="n">
        <v>0.936827026799321</v>
      </c>
      <c r="Z39" s="94" t="n">
        <v>0.936893725288907</v>
      </c>
      <c r="AA39" s="94" t="n">
        <v>0.936962558361571</v>
      </c>
      <c r="AB39" s="94" t="n">
        <v>0.937028221384093</v>
      </c>
      <c r="AC39" s="94" t="n">
        <v>0.937104906049651</v>
      </c>
      <c r="AD39" s="94" t="n">
        <v>0.937178572492241</v>
      </c>
      <c r="AE39" s="94" t="n">
        <v>0.93725758214019</v>
      </c>
      <c r="AF39" s="94" t="n">
        <v>0.937338636535484</v>
      </c>
      <c r="AG39" s="94" t="n">
        <v>0.937422050867117</v>
      </c>
      <c r="AH39" s="94" t="n">
        <v>0.937504073842096</v>
      </c>
      <c r="AI39" s="94" t="n">
        <v>0.937597719012165</v>
      </c>
      <c r="AJ39" s="94" t="n">
        <v>0.937690006986519</v>
      </c>
    </row>
    <row r="40" customFormat="false" ht="15" hidden="false" customHeight="false" outlineLevel="0" collapsed="false">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row>
    <row r="41" customFormat="false" ht="15" hidden="false" customHeight="false" outlineLevel="0" collapsed="false">
      <c r="A41" s="100" t="s">
        <v>368</v>
      </c>
      <c r="B41" s="101" t="n">
        <v>0.96</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row>
    <row r="42" customFormat="false" ht="15" hidden="false" customHeight="false" outlineLevel="0" collapsed="false">
      <c r="A42" s="100" t="s">
        <v>369</v>
      </c>
      <c r="B42" s="101" t="n">
        <v>0.99</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row>
    <row r="43" customFormat="false" ht="15" hidden="false" customHeight="false" outlineLevel="0" collapsed="false">
      <c r="A43" s="100" t="s">
        <v>370</v>
      </c>
      <c r="B43" s="101" t="n">
        <v>0.90336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row>
    <row r="44" customFormat="false" ht="15" hidden="false" customHeight="false" outlineLevel="0" collapsed="false">
      <c r="A44" s="100" t="s">
        <v>371</v>
      </c>
      <c r="B44" s="101" t="n">
        <v>0.96</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row>
    <row r="45" customFormat="false" ht="15" hidden="false" customHeight="false" outlineLevel="0" collapsed="false">
      <c r="A45" s="100" t="s">
        <v>372</v>
      </c>
      <c r="B45" s="101" t="n">
        <v>0.96</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row>
    <row r="46" customFormat="false" ht="15" hidden="false" customHeight="false" outlineLevel="0" collapsed="false"/>
    <row r="47" customFormat="false" ht="15" hidden="false" customHeight="false" outlineLevel="0" collapsed="false"/>
    <row r="48" customFormat="false" ht="15" hidden="false" customHeight="false" outlineLevel="0" collapsed="false"/>
  </sheetData>
  <mergeCells count="10">
    <mergeCell ref="A10:A11"/>
    <mergeCell ref="B10:J11"/>
    <mergeCell ref="A20:A21"/>
    <mergeCell ref="B20:J21"/>
    <mergeCell ref="A22:A23"/>
    <mergeCell ref="B22:J23"/>
    <mergeCell ref="A25:A26"/>
    <mergeCell ref="B25:K26"/>
    <mergeCell ref="A29:E29"/>
    <mergeCell ref="A35:E3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000000"/>
    <pageSetUpPr fitToPage="false"/>
  </sheetPr>
  <dimension ref="A1:J369"/>
  <sheetViews>
    <sheetView showFormulas="false" showGridLines="false" showRowColHeaders="true" showZeros="true" rightToLeft="false" tabSelected="false" showOutlineSymbols="true" defaultGridColor="true" view="normal" topLeftCell="L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12.29"/>
    <col collapsed="false" customWidth="true" hidden="false" outlineLevel="0" max="3" min="3" style="0" width="13.29"/>
    <col collapsed="false" customWidth="true" hidden="false" outlineLevel="0" max="4" min="4" style="0" width="13.86"/>
    <col collapsed="false" customWidth="true" hidden="false" outlineLevel="0" max="5" min="5" style="0" width="20.98"/>
    <col collapsed="false" customWidth="true" hidden="false" outlineLevel="0" max="6" min="6" style="0" width="11.99"/>
    <col collapsed="false" customWidth="true" hidden="false" outlineLevel="0" max="7" min="7" style="0" width="12.57"/>
    <col collapsed="false" customWidth="true" hidden="false" outlineLevel="0" max="8" min="8" style="0" width="42.57"/>
    <col collapsed="false" customWidth="true" hidden="false" outlineLevel="0" max="1025" min="9" style="0" width="8.67"/>
  </cols>
  <sheetData>
    <row r="1" s="76" customFormat="true" ht="20.25" hidden="false" customHeight="false" outlineLevel="0" collapsed="false">
      <c r="A1" s="74" t="s">
        <v>289</v>
      </c>
      <c r="B1" s="75"/>
      <c r="C1" s="75"/>
      <c r="D1" s="75"/>
      <c r="E1" s="75"/>
      <c r="F1" s="75"/>
      <c r="G1" s="75"/>
      <c r="H1" s="75"/>
      <c r="I1" s="75"/>
      <c r="J1" s="75"/>
    </row>
    <row r="3" customFormat="false" ht="12.75" hidden="false" customHeight="false" outlineLevel="0" collapsed="false">
      <c r="B3" s="4" t="s">
        <v>373</v>
      </c>
    </row>
    <row r="5" customFormat="false" ht="12.75" hidden="false" customHeight="false" outlineLevel="0" collapsed="false">
      <c r="B5" s="102" t="s">
        <v>374</v>
      </c>
      <c r="C5" s="103" t="s">
        <v>375</v>
      </c>
      <c r="D5" s="103" t="s">
        <v>376</v>
      </c>
      <c r="E5" s="103" t="s">
        <v>377</v>
      </c>
      <c r="F5" s="103" t="s">
        <v>378</v>
      </c>
      <c r="G5" s="103" t="s">
        <v>379</v>
      </c>
      <c r="H5" s="104" t="s">
        <v>380</v>
      </c>
    </row>
    <row r="6" customFormat="false" ht="12.75" hidden="false" customHeight="false" outlineLevel="0" collapsed="false">
      <c r="B6" s="105" t="s">
        <v>381</v>
      </c>
      <c r="C6" s="106" t="s">
        <v>382</v>
      </c>
      <c r="D6" s="106" t="s">
        <v>383</v>
      </c>
      <c r="E6" s="106" t="s">
        <v>384</v>
      </c>
      <c r="F6" s="107" t="n">
        <v>56.33945602</v>
      </c>
      <c r="G6" s="107" t="n">
        <v>-3.293750933</v>
      </c>
      <c r="H6" s="108"/>
    </row>
    <row r="7" customFormat="false" ht="12.75" hidden="false" customHeight="false" outlineLevel="0" collapsed="false">
      <c r="B7" s="105" t="s">
        <v>385</v>
      </c>
      <c r="C7" s="106" t="s">
        <v>386</v>
      </c>
      <c r="D7" s="106" t="s">
        <v>387</v>
      </c>
      <c r="E7" s="106" t="s">
        <v>388</v>
      </c>
      <c r="F7" s="107" t="n">
        <v>51.3852095906496</v>
      </c>
      <c r="G7" s="107" t="n">
        <v>-3.40331839781902</v>
      </c>
      <c r="H7" s="108"/>
    </row>
    <row r="8" customFormat="false" ht="12.75" hidden="false" customHeight="false" outlineLevel="0" collapsed="false">
      <c r="B8" s="105" t="s">
        <v>389</v>
      </c>
      <c r="C8" s="106" t="s">
        <v>390</v>
      </c>
      <c r="D8" s="106" t="s">
        <v>391</v>
      </c>
      <c r="E8" s="106" t="s">
        <v>392</v>
      </c>
      <c r="F8" s="107" t="n">
        <v>50.4715586455625</v>
      </c>
      <c r="G8" s="107" t="n">
        <v>-3.72948869102531</v>
      </c>
      <c r="H8" s="108"/>
    </row>
    <row r="9" customFormat="false" ht="12.75" hidden="false" customHeight="false" outlineLevel="0" collapsed="false">
      <c r="B9" s="105" t="s">
        <v>393</v>
      </c>
      <c r="C9" s="106" t="s">
        <v>394</v>
      </c>
      <c r="D9" s="106" t="s">
        <v>395</v>
      </c>
      <c r="E9" s="106" t="s">
        <v>396</v>
      </c>
      <c r="F9" s="107" t="n">
        <v>51.5349505106617</v>
      </c>
      <c r="G9" s="107" t="n">
        <v>-0.257050263876382</v>
      </c>
      <c r="H9" s="108"/>
    </row>
    <row r="10" customFormat="false" ht="12.75" hidden="false" customHeight="false" outlineLevel="0" collapsed="false">
      <c r="B10" s="105" t="s">
        <v>397</v>
      </c>
      <c r="C10" s="106" t="s">
        <v>398</v>
      </c>
      <c r="D10" s="106" t="s">
        <v>395</v>
      </c>
      <c r="E10" s="106" t="s">
        <v>399</v>
      </c>
      <c r="F10" s="107" t="n">
        <v>51.5349505106617</v>
      </c>
      <c r="G10" s="107" t="n">
        <v>-0.257050263876382</v>
      </c>
      <c r="H10" s="108"/>
    </row>
    <row r="11" customFormat="false" ht="12.75" hidden="false" customHeight="false" outlineLevel="0" collapsed="false">
      <c r="B11" s="105" t="s">
        <v>400</v>
      </c>
      <c r="C11" s="106" t="s">
        <v>382</v>
      </c>
      <c r="D11" s="106" t="s">
        <v>401</v>
      </c>
      <c r="E11" s="106" t="s">
        <v>402</v>
      </c>
      <c r="F11" s="107" t="n">
        <v>57.70812973</v>
      </c>
      <c r="G11" s="107" t="n">
        <v>-4.27420198</v>
      </c>
      <c r="H11" s="108"/>
    </row>
    <row r="12" customFormat="false" ht="12.75" hidden="false" customHeight="false" outlineLevel="0" collapsed="false">
      <c r="B12" s="105" t="s">
        <v>403</v>
      </c>
      <c r="C12" s="106" t="s">
        <v>386</v>
      </c>
      <c r="D12" s="106" t="s">
        <v>387</v>
      </c>
      <c r="E12" s="106" t="s">
        <v>404</v>
      </c>
      <c r="F12" s="107" t="n">
        <v>51.5486874501034</v>
      </c>
      <c r="G12" s="107" t="n">
        <v>-2.97553993923219</v>
      </c>
      <c r="H12" s="108"/>
    </row>
    <row r="13" customFormat="false" ht="12.75" hidden="false" customHeight="false" outlineLevel="0" collapsed="false">
      <c r="B13" s="105" t="s">
        <v>405</v>
      </c>
      <c r="C13" s="106" t="s">
        <v>390</v>
      </c>
      <c r="D13" s="106" t="s">
        <v>391</v>
      </c>
      <c r="E13" s="106" t="s">
        <v>406</v>
      </c>
      <c r="F13" s="107" t="n">
        <v>51.0056911264244</v>
      </c>
      <c r="G13" s="107" t="n">
        <v>-4.13745511885055</v>
      </c>
      <c r="H13" s="108"/>
    </row>
    <row r="14" customFormat="false" ht="12.75" hidden="false" customHeight="false" outlineLevel="0" collapsed="false">
      <c r="B14" s="105" t="s">
        <v>407</v>
      </c>
      <c r="C14" s="106" t="s">
        <v>408</v>
      </c>
      <c r="D14" s="106" t="s">
        <v>409</v>
      </c>
      <c r="E14" s="106" t="s">
        <v>410</v>
      </c>
      <c r="F14" s="107" t="n">
        <v>51.6642494188948</v>
      </c>
      <c r="G14" s="107" t="n">
        <v>-0.655116208476585</v>
      </c>
      <c r="H14" s="108"/>
    </row>
    <row r="15" customFormat="false" ht="12.75" hidden="false" customHeight="false" outlineLevel="0" collapsed="false">
      <c r="B15" s="105" t="s">
        <v>411</v>
      </c>
      <c r="C15" s="106" t="s">
        <v>382</v>
      </c>
      <c r="D15" s="106" t="s">
        <v>383</v>
      </c>
      <c r="E15" s="106" t="s">
        <v>412</v>
      </c>
      <c r="F15" s="107" t="n">
        <v>56.56385676</v>
      </c>
      <c r="G15" s="107" t="n">
        <v>-2.619040477</v>
      </c>
      <c r="H15" s="108"/>
    </row>
    <row r="16" customFormat="false" ht="12.75" hidden="false" customHeight="false" outlineLevel="0" collapsed="false">
      <c r="B16" s="105" t="s">
        <v>413</v>
      </c>
      <c r="C16" s="106" t="s">
        <v>382</v>
      </c>
      <c r="D16" s="106" t="s">
        <v>414</v>
      </c>
      <c r="E16" s="106" t="s">
        <v>415</v>
      </c>
      <c r="F16" s="107" t="n">
        <v>56.287166</v>
      </c>
      <c r="G16" s="107" t="n">
        <v>-4.955504</v>
      </c>
      <c r="H16" s="108"/>
    </row>
    <row r="17" customFormat="false" ht="12.75" hidden="false" customHeight="false" outlineLevel="0" collapsed="false">
      <c r="B17" s="105" t="s">
        <v>416</v>
      </c>
      <c r="C17" s="106" t="s">
        <v>382</v>
      </c>
      <c r="D17" s="106" t="s">
        <v>417</v>
      </c>
      <c r="E17" s="106" t="s">
        <v>418</v>
      </c>
      <c r="F17" s="107" t="n">
        <v>57.55442865</v>
      </c>
      <c r="G17" s="107" t="n">
        <v>-6.645004363</v>
      </c>
      <c r="H17" s="108"/>
    </row>
    <row r="18" customFormat="false" ht="12.75" hidden="false" customHeight="false" outlineLevel="0" collapsed="false">
      <c r="B18" s="105" t="s">
        <v>419</v>
      </c>
      <c r="C18" s="106" t="s">
        <v>390</v>
      </c>
      <c r="D18" s="106" t="s">
        <v>420</v>
      </c>
      <c r="E18" s="106" t="s">
        <v>421</v>
      </c>
      <c r="F18" s="107" t="n">
        <v>50.7870700932772</v>
      </c>
      <c r="G18" s="107" t="n">
        <v>-2.92440753821947</v>
      </c>
      <c r="H18" s="108"/>
    </row>
    <row r="19" customFormat="false" ht="12.75" hidden="false" customHeight="false" outlineLevel="0" collapsed="false">
      <c r="B19" s="105" t="s">
        <v>422</v>
      </c>
      <c r="C19" s="106" t="s">
        <v>423</v>
      </c>
      <c r="D19" s="106" t="s">
        <v>424</v>
      </c>
      <c r="E19" s="106" t="s">
        <v>425</v>
      </c>
      <c r="F19" s="107" t="n">
        <v>55.45688294</v>
      </c>
      <c r="G19" s="107" t="n">
        <v>-4.587391665</v>
      </c>
      <c r="H19" s="108"/>
    </row>
    <row r="20" customFormat="false" ht="12.75" hidden="false" customHeight="false" outlineLevel="0" collapsed="false">
      <c r="B20" s="105" t="s">
        <v>426</v>
      </c>
      <c r="C20" s="106" t="s">
        <v>423</v>
      </c>
      <c r="D20" s="106" t="s">
        <v>427</v>
      </c>
      <c r="E20" s="106" t="s">
        <v>428</v>
      </c>
      <c r="F20" s="107" t="n">
        <v>56.01383993</v>
      </c>
      <c r="G20" s="107" t="n">
        <v>-3.767711215</v>
      </c>
      <c r="H20" s="108"/>
    </row>
    <row r="21" customFormat="false" ht="12.75" hidden="false" customHeight="false" outlineLevel="0" collapsed="false">
      <c r="B21" s="105" t="s">
        <v>429</v>
      </c>
      <c r="C21" s="106" t="s">
        <v>394</v>
      </c>
      <c r="D21" s="106" t="s">
        <v>430</v>
      </c>
      <c r="E21" s="106" t="s">
        <v>431</v>
      </c>
      <c r="F21" s="107" t="n">
        <v>51.5181549079292</v>
      </c>
      <c r="G21" s="107" t="n">
        <v>0.113163451807943</v>
      </c>
      <c r="H21" s="108"/>
    </row>
    <row r="22" customFormat="false" ht="12.75" hidden="false" customHeight="false" outlineLevel="0" collapsed="false">
      <c r="B22" s="105" t="s">
        <v>432</v>
      </c>
      <c r="C22" s="106" t="s">
        <v>394</v>
      </c>
      <c r="D22" s="106" t="s">
        <v>430</v>
      </c>
      <c r="E22" s="106" t="s">
        <v>433</v>
      </c>
      <c r="F22" s="107" t="n">
        <v>51.5164660150023</v>
      </c>
      <c r="G22" s="107" t="n">
        <v>0.106957791886323</v>
      </c>
      <c r="H22" s="108"/>
    </row>
    <row r="23" customFormat="false" ht="12.75" hidden="false" customHeight="false" outlineLevel="0" collapsed="false">
      <c r="B23" s="105" t="s">
        <v>434</v>
      </c>
      <c r="C23" s="106" t="s">
        <v>423</v>
      </c>
      <c r="D23" s="106" t="s">
        <v>427</v>
      </c>
      <c r="E23" s="106" t="s">
        <v>435</v>
      </c>
      <c r="F23" s="107" t="n">
        <v>55.90042458</v>
      </c>
      <c r="G23" s="107" t="n">
        <v>-3.673881129</v>
      </c>
      <c r="H23" s="108"/>
    </row>
    <row r="24" customFormat="false" ht="12.75" hidden="false" customHeight="false" outlineLevel="0" collapsed="false">
      <c r="B24" s="105" t="s">
        <v>436</v>
      </c>
      <c r="C24" s="106" t="s">
        <v>382</v>
      </c>
      <c r="D24" s="106" t="s">
        <v>417</v>
      </c>
      <c r="E24" s="106" t="s">
        <v>437</v>
      </c>
      <c r="F24" s="107" t="n">
        <v>57.46759907</v>
      </c>
      <c r="G24" s="107" t="n">
        <v>-4.489802119</v>
      </c>
      <c r="H24" s="108"/>
    </row>
    <row r="25" customFormat="false" ht="12.75" hidden="false" customHeight="false" outlineLevel="0" collapsed="false">
      <c r="B25" s="105" t="s">
        <v>438</v>
      </c>
      <c r="C25" s="106" t="s">
        <v>394</v>
      </c>
      <c r="D25" s="106" t="s">
        <v>439</v>
      </c>
      <c r="E25" s="106" t="s">
        <v>440</v>
      </c>
      <c r="F25" s="107" t="n">
        <v>51.37403</v>
      </c>
      <c r="G25" s="107" t="n">
        <v>-0.12918</v>
      </c>
      <c r="H25" s="108"/>
    </row>
    <row r="26" customFormat="false" ht="12.75" hidden="false" customHeight="false" outlineLevel="0" collapsed="false">
      <c r="B26" s="105" t="s">
        <v>441</v>
      </c>
      <c r="C26" s="106" t="s">
        <v>442</v>
      </c>
      <c r="D26" s="106" t="s">
        <v>439</v>
      </c>
      <c r="E26" s="106" t="s">
        <v>443</v>
      </c>
      <c r="F26" s="107" t="n">
        <v>51.37403</v>
      </c>
      <c r="G26" s="107" t="n">
        <v>-0.12918</v>
      </c>
      <c r="H26" s="108"/>
    </row>
    <row r="27" customFormat="false" ht="12.75" hidden="false" customHeight="false" outlineLevel="0" collapsed="false">
      <c r="B27" s="105" t="s">
        <v>444</v>
      </c>
      <c r="C27" s="106" t="s">
        <v>445</v>
      </c>
      <c r="D27" s="106" t="s">
        <v>446</v>
      </c>
      <c r="E27" s="106" t="s">
        <v>447</v>
      </c>
      <c r="F27" s="107" t="n">
        <v>52.3866349528541</v>
      </c>
      <c r="G27" s="107" t="n">
        <v>-1.61394501233134</v>
      </c>
      <c r="H27" s="108"/>
    </row>
    <row r="28" customFormat="false" ht="12.75" hidden="false" customHeight="false" outlineLevel="0" collapsed="false">
      <c r="B28" s="105" t="s">
        <v>448</v>
      </c>
      <c r="C28" s="106" t="s">
        <v>382</v>
      </c>
      <c r="D28" s="106" t="s">
        <v>417</v>
      </c>
      <c r="E28" s="106" t="s">
        <v>449</v>
      </c>
      <c r="F28" s="107" t="n">
        <v>57.504052</v>
      </c>
      <c r="G28" s="107" t="n">
        <v>-3.599413</v>
      </c>
      <c r="H28" s="108"/>
    </row>
    <row r="29" customFormat="false" ht="12.75" hidden="false" customHeight="false" outlineLevel="0" collapsed="false">
      <c r="B29" s="105" t="s">
        <v>450</v>
      </c>
      <c r="C29" s="106" t="s">
        <v>423</v>
      </c>
      <c r="D29" s="106" t="s">
        <v>424</v>
      </c>
      <c r="E29" s="106" t="s">
        <v>451</v>
      </c>
      <c r="F29" s="107" t="n">
        <v>55.77742429</v>
      </c>
      <c r="G29" s="107" t="n">
        <v>-2.078700087</v>
      </c>
      <c r="H29" s="108"/>
    </row>
    <row r="30" customFormat="false" ht="12.75" hidden="false" customHeight="false" outlineLevel="0" collapsed="false">
      <c r="B30" s="105" t="s">
        <v>452</v>
      </c>
      <c r="C30" s="106" t="s">
        <v>445</v>
      </c>
      <c r="D30" s="106" t="s">
        <v>453</v>
      </c>
      <c r="E30" s="106" t="s">
        <v>454</v>
      </c>
      <c r="F30" s="107" t="n">
        <v>52.9308003795624</v>
      </c>
      <c r="G30" s="107" t="n">
        <v>-0.221163845812817</v>
      </c>
      <c r="H30" s="108"/>
    </row>
    <row r="31" customFormat="false" ht="12.75" hidden="false" customHeight="false" outlineLevel="0" collapsed="false">
      <c r="B31" s="105" t="s">
        <v>455</v>
      </c>
      <c r="C31" s="106" t="s">
        <v>456</v>
      </c>
      <c r="D31" s="106" t="s">
        <v>457</v>
      </c>
      <c r="E31" s="106" t="s">
        <v>458</v>
      </c>
      <c r="F31" s="107" t="n">
        <v>53.3659053724535</v>
      </c>
      <c r="G31" s="107" t="n">
        <v>-3.0612959206555</v>
      </c>
      <c r="H31" s="108"/>
    </row>
    <row r="32" customFormat="false" ht="12.75" hidden="false" customHeight="false" outlineLevel="0" collapsed="false">
      <c r="B32" s="105" t="s">
        <v>459</v>
      </c>
      <c r="C32" s="106" t="s">
        <v>460</v>
      </c>
      <c r="D32" s="106" t="s">
        <v>461</v>
      </c>
      <c r="E32" s="106" t="s">
        <v>462</v>
      </c>
      <c r="F32" s="107" t="n">
        <v>52.3124968916547</v>
      </c>
      <c r="G32" s="107" t="n">
        <v>-2.24273544836671</v>
      </c>
      <c r="H32" s="108"/>
    </row>
    <row r="33" customFormat="false" ht="12.75" hidden="false" customHeight="false" outlineLevel="0" collapsed="false">
      <c r="B33" s="105" t="s">
        <v>463</v>
      </c>
      <c r="C33" s="106" t="s">
        <v>464</v>
      </c>
      <c r="D33" s="106" t="s">
        <v>465</v>
      </c>
      <c r="E33" s="106" t="s">
        <v>466</v>
      </c>
      <c r="F33" s="107" t="n">
        <v>55.1411409076686</v>
      </c>
      <c r="G33" s="107" t="n">
        <v>-1.53071263313482</v>
      </c>
      <c r="H33" s="108"/>
    </row>
    <row r="34" customFormat="false" ht="12.75" hidden="false" customHeight="false" outlineLevel="0" collapsed="false">
      <c r="B34" s="105" t="s">
        <v>467</v>
      </c>
      <c r="C34" s="106" t="s">
        <v>464</v>
      </c>
      <c r="D34" s="106" t="s">
        <v>465</v>
      </c>
      <c r="E34" s="106" t="s">
        <v>468</v>
      </c>
      <c r="F34" s="107" t="n">
        <v>55.1411409076686</v>
      </c>
      <c r="G34" s="107" t="n">
        <v>-1.53071263313482</v>
      </c>
      <c r="H34" s="108"/>
    </row>
    <row r="35" customFormat="false" ht="12.75" hidden="false" customHeight="false" outlineLevel="0" collapsed="false">
      <c r="B35" s="105" t="s">
        <v>469</v>
      </c>
      <c r="C35" s="106" t="s">
        <v>382</v>
      </c>
      <c r="D35" s="106" t="s">
        <v>417</v>
      </c>
      <c r="E35" s="106" t="s">
        <v>470</v>
      </c>
      <c r="F35" s="107" t="n">
        <v>57.24932862</v>
      </c>
      <c r="G35" s="107" t="n">
        <v>-3.723001408</v>
      </c>
      <c r="H35" s="108"/>
    </row>
    <row r="36" customFormat="false" ht="12.75" hidden="false" customHeight="false" outlineLevel="0" collapsed="false">
      <c r="B36" s="105" t="s">
        <v>471</v>
      </c>
      <c r="C36" s="106" t="s">
        <v>442</v>
      </c>
      <c r="D36" s="106" t="s">
        <v>472</v>
      </c>
      <c r="E36" s="106" t="s">
        <v>473</v>
      </c>
      <c r="F36" s="107" t="n">
        <v>50.9743730653955</v>
      </c>
      <c r="G36" s="107" t="n">
        <v>-0.236485756654133</v>
      </c>
      <c r="H36" s="108"/>
    </row>
    <row r="37" customFormat="false" ht="12.75" hidden="false" customHeight="false" outlineLevel="0" collapsed="false">
      <c r="B37" s="105" t="s">
        <v>474</v>
      </c>
      <c r="C37" s="106" t="s">
        <v>423</v>
      </c>
      <c r="D37" s="106" t="s">
        <v>427</v>
      </c>
      <c r="E37" s="106" t="s">
        <v>475</v>
      </c>
      <c r="F37" s="107" t="n">
        <v>56.0071049</v>
      </c>
      <c r="G37" s="107" t="n">
        <v>-3.860301279</v>
      </c>
      <c r="H37" s="108"/>
    </row>
    <row r="38" customFormat="false" ht="12.75" hidden="false" customHeight="false" outlineLevel="0" collapsed="false">
      <c r="B38" s="105" t="s">
        <v>476</v>
      </c>
      <c r="C38" s="106" t="s">
        <v>398</v>
      </c>
      <c r="D38" s="106" t="s">
        <v>477</v>
      </c>
      <c r="E38" s="106" t="s">
        <v>478</v>
      </c>
      <c r="F38" s="107" t="n">
        <v>50.8849719588107</v>
      </c>
      <c r="G38" s="107" t="n">
        <v>-1.23300343873876</v>
      </c>
      <c r="H38" s="108"/>
    </row>
    <row r="39" customFormat="false" ht="12.75" hidden="false" customHeight="false" outlineLevel="0" collapsed="false">
      <c r="B39" s="105" t="s">
        <v>479</v>
      </c>
      <c r="C39" s="106" t="s">
        <v>382</v>
      </c>
      <c r="D39" s="106" t="s">
        <v>383</v>
      </c>
      <c r="E39" s="106" t="s">
        <v>480</v>
      </c>
      <c r="F39" s="107" t="n">
        <v>56.27612575</v>
      </c>
      <c r="G39" s="107" t="n">
        <v>-3.877741345</v>
      </c>
      <c r="H39" s="108"/>
    </row>
    <row r="40" customFormat="false" ht="12.75" hidden="false" customHeight="false" outlineLevel="0" collapsed="false">
      <c r="B40" s="105" t="s">
        <v>481</v>
      </c>
      <c r="C40" s="106" t="s">
        <v>482</v>
      </c>
      <c r="D40" s="106" t="s">
        <v>483</v>
      </c>
      <c r="E40" s="106" t="s">
        <v>484</v>
      </c>
      <c r="F40" s="107" t="n">
        <v>53.8100997231477</v>
      </c>
      <c r="G40" s="107" t="n">
        <v>-1.86698606768366</v>
      </c>
      <c r="H40" s="108"/>
    </row>
    <row r="41" customFormat="false" ht="12.75" hidden="false" customHeight="false" outlineLevel="0" collapsed="false">
      <c r="B41" s="105" t="s">
        <v>485</v>
      </c>
      <c r="C41" s="106" t="s">
        <v>423</v>
      </c>
      <c r="D41" s="106" t="s">
        <v>424</v>
      </c>
      <c r="E41" s="106" t="s">
        <v>486</v>
      </c>
      <c r="F41" s="107" t="n">
        <v>55.88072439</v>
      </c>
      <c r="G41" s="107" t="n">
        <v>-4.381001627</v>
      </c>
      <c r="H41" s="108"/>
    </row>
    <row r="42" customFormat="false" ht="12.75" hidden="false" customHeight="false" outlineLevel="0" collapsed="false">
      <c r="B42" s="105" t="s">
        <v>487</v>
      </c>
      <c r="C42" s="106" t="s">
        <v>408</v>
      </c>
      <c r="D42" s="106" t="s">
        <v>488</v>
      </c>
      <c r="E42" s="106" t="s">
        <v>489</v>
      </c>
      <c r="F42" s="107" t="n">
        <v>51.8653634926497</v>
      </c>
      <c r="G42" s="107" t="n">
        <v>0.576043299992722</v>
      </c>
      <c r="H42" s="108"/>
    </row>
    <row r="43" customFormat="false" ht="12.75" hidden="false" customHeight="false" outlineLevel="0" collapsed="false">
      <c r="B43" s="105" t="s">
        <v>490</v>
      </c>
      <c r="C43" s="106" t="s">
        <v>408</v>
      </c>
      <c r="D43" s="106" t="s">
        <v>491</v>
      </c>
      <c r="E43" s="106" t="s">
        <v>492</v>
      </c>
      <c r="F43" s="107" t="n">
        <v>52.0701818656623</v>
      </c>
      <c r="G43" s="107" t="n">
        <v>1.06282257339503</v>
      </c>
      <c r="H43" s="108"/>
    </row>
    <row r="44" customFormat="false" ht="12.75" hidden="false" customHeight="false" outlineLevel="0" collapsed="false">
      <c r="B44" s="105" t="s">
        <v>493</v>
      </c>
      <c r="C44" s="106" t="s">
        <v>398</v>
      </c>
      <c r="D44" s="106" t="s">
        <v>494</v>
      </c>
      <c r="E44" s="106" t="s">
        <v>495</v>
      </c>
      <c r="F44" s="107" t="n">
        <v>51.33545</v>
      </c>
      <c r="G44" s="107" t="n">
        <v>-1.07695</v>
      </c>
      <c r="H44" s="108"/>
    </row>
    <row r="45" customFormat="false" ht="12.75" hidden="false" customHeight="false" outlineLevel="0" collapsed="false">
      <c r="B45" s="105" t="s">
        <v>496</v>
      </c>
      <c r="C45" s="106" t="s">
        <v>497</v>
      </c>
      <c r="D45" s="106" t="s">
        <v>498</v>
      </c>
      <c r="E45" s="106" t="s">
        <v>499</v>
      </c>
      <c r="F45" s="107" t="n">
        <v>53.4152317706168</v>
      </c>
      <c r="G45" s="107" t="n">
        <v>-2.13127571963909</v>
      </c>
      <c r="H45" s="108"/>
    </row>
    <row r="46" customFormat="false" ht="12.75" hidden="false" customHeight="false" outlineLevel="0" collapsed="false">
      <c r="B46" s="105" t="s">
        <v>500</v>
      </c>
      <c r="C46" s="106" t="s">
        <v>382</v>
      </c>
      <c r="D46" s="106" t="s">
        <v>383</v>
      </c>
      <c r="E46" s="106" t="s">
        <v>501</v>
      </c>
      <c r="F46" s="107" t="n">
        <v>56.72040723</v>
      </c>
      <c r="G46" s="107" t="n">
        <v>-2.556550442</v>
      </c>
      <c r="H46" s="108"/>
    </row>
    <row r="47" customFormat="false" ht="12.75" hidden="false" customHeight="false" outlineLevel="0" collapsed="false">
      <c r="B47" s="105" t="s">
        <v>502</v>
      </c>
      <c r="C47" s="106" t="s">
        <v>390</v>
      </c>
      <c r="D47" s="106" t="s">
        <v>503</v>
      </c>
      <c r="E47" s="106" t="s">
        <v>504</v>
      </c>
      <c r="F47" s="107" t="n">
        <v>51.1173159580318</v>
      </c>
      <c r="G47" s="107" t="n">
        <v>-2.96883946408321</v>
      </c>
      <c r="H47" s="108"/>
    </row>
    <row r="48" customFormat="false" ht="12.75" hidden="false" customHeight="false" outlineLevel="0" collapsed="false">
      <c r="B48" s="105" t="s">
        <v>505</v>
      </c>
      <c r="C48" s="106" t="s">
        <v>408</v>
      </c>
      <c r="D48" s="106" t="s">
        <v>506</v>
      </c>
      <c r="E48" s="106" t="s">
        <v>507</v>
      </c>
      <c r="F48" s="107" t="n">
        <v>51.663503834951</v>
      </c>
      <c r="G48" s="107" t="n">
        <v>-0.024884614353775</v>
      </c>
      <c r="H48" s="108"/>
    </row>
    <row r="49" customFormat="false" ht="12.75" hidden="false" customHeight="false" outlineLevel="0" collapsed="false">
      <c r="B49" s="105" t="s">
        <v>508</v>
      </c>
      <c r="C49" s="106" t="s">
        <v>382</v>
      </c>
      <c r="D49" s="106" t="s">
        <v>417</v>
      </c>
      <c r="E49" s="106" t="s">
        <v>509</v>
      </c>
      <c r="F49" s="107" t="n">
        <v>57.2479281</v>
      </c>
      <c r="G49" s="107" t="n">
        <v>-5.93580345</v>
      </c>
      <c r="H49" s="108"/>
    </row>
    <row r="50" customFormat="false" ht="12.75" hidden="false" customHeight="false" outlineLevel="0" collapsed="false">
      <c r="B50" s="105" t="s">
        <v>510</v>
      </c>
      <c r="C50" s="106" t="s">
        <v>382</v>
      </c>
      <c r="D50" s="106" t="s">
        <v>401</v>
      </c>
      <c r="E50" s="106" t="s">
        <v>511</v>
      </c>
      <c r="F50" s="107" t="n">
        <v>58.01993055</v>
      </c>
      <c r="G50" s="107" t="n">
        <v>-3.87470168</v>
      </c>
      <c r="H50" s="108"/>
    </row>
    <row r="51" customFormat="false" ht="12.75" hidden="false" customHeight="false" outlineLevel="0" collapsed="false">
      <c r="B51" s="105" t="s">
        <v>512</v>
      </c>
      <c r="C51" s="106" t="s">
        <v>423</v>
      </c>
      <c r="D51" s="106" t="s">
        <v>424</v>
      </c>
      <c r="E51" s="106" t="s">
        <v>513</v>
      </c>
      <c r="F51" s="107" t="n">
        <v>55.91932467</v>
      </c>
      <c r="G51" s="107" t="n">
        <v>-3.453400982</v>
      </c>
      <c r="H51" s="108"/>
    </row>
    <row r="52" customFormat="false" ht="12.75" hidden="false" customHeight="false" outlineLevel="0" collapsed="false">
      <c r="B52" s="105" t="s">
        <v>514</v>
      </c>
      <c r="C52" s="106" t="s">
        <v>382</v>
      </c>
      <c r="D52" s="106" t="s">
        <v>383</v>
      </c>
      <c r="E52" s="106" t="s">
        <v>515</v>
      </c>
      <c r="F52" s="107" t="n">
        <v>56.39669617</v>
      </c>
      <c r="G52" s="107" t="n">
        <v>-3.487501081</v>
      </c>
      <c r="H52" s="108"/>
    </row>
    <row r="53" customFormat="false" ht="12.75" hidden="false" customHeight="false" outlineLevel="0" collapsed="false">
      <c r="B53" s="105" t="s">
        <v>516</v>
      </c>
      <c r="C53" s="106" t="s">
        <v>408</v>
      </c>
      <c r="D53" s="106" t="s">
        <v>517</v>
      </c>
      <c r="E53" s="106" t="s">
        <v>518</v>
      </c>
      <c r="F53" s="107" t="n">
        <v>52.280053088948</v>
      </c>
      <c r="G53" s="107" t="n">
        <v>0.312061035588173</v>
      </c>
      <c r="H53" s="108"/>
    </row>
    <row r="54" customFormat="false" ht="12.75" hidden="false" customHeight="false" outlineLevel="0" collapsed="false">
      <c r="B54" s="105" t="s">
        <v>519</v>
      </c>
      <c r="C54" s="106" t="s">
        <v>460</v>
      </c>
      <c r="D54" s="106" t="s">
        <v>461</v>
      </c>
      <c r="E54" s="106" t="s">
        <v>520</v>
      </c>
      <c r="F54" s="107" t="n">
        <v>52.6362239154643</v>
      </c>
      <c r="G54" s="107" t="n">
        <v>-2.11475527869779</v>
      </c>
      <c r="H54" s="108"/>
    </row>
    <row r="55" customFormat="false" ht="12.75" hidden="false" customHeight="false" outlineLevel="0" collapsed="false">
      <c r="B55" s="105" t="s">
        <v>521</v>
      </c>
      <c r="C55" s="106" t="s">
        <v>460</v>
      </c>
      <c r="D55" s="106" t="s">
        <v>446</v>
      </c>
      <c r="E55" s="106" t="s">
        <v>522</v>
      </c>
      <c r="F55" s="107" t="n">
        <v>52.5529511664086</v>
      </c>
      <c r="G55" s="107" t="n">
        <v>-1.96402347986634</v>
      </c>
      <c r="H55" s="108"/>
    </row>
    <row r="56" customFormat="false" ht="12.75" hidden="false" customHeight="false" outlineLevel="0" collapsed="false">
      <c r="B56" s="105" t="s">
        <v>523</v>
      </c>
      <c r="C56" s="106" t="s">
        <v>382</v>
      </c>
      <c r="D56" s="106" t="s">
        <v>524</v>
      </c>
      <c r="E56" s="106" t="s">
        <v>525</v>
      </c>
      <c r="F56" s="107" t="n">
        <v>57.451749</v>
      </c>
      <c r="G56" s="107" t="n">
        <v>-2.84971</v>
      </c>
      <c r="H56" s="108"/>
    </row>
    <row r="57" customFormat="false" ht="12.75" hidden="false" customHeight="false" outlineLevel="0" collapsed="false">
      <c r="B57" s="105" t="s">
        <v>526</v>
      </c>
      <c r="C57" s="106" t="s">
        <v>482</v>
      </c>
      <c r="D57" s="106" t="s">
        <v>527</v>
      </c>
      <c r="E57" s="106" t="s">
        <v>528</v>
      </c>
      <c r="F57" s="107" t="n">
        <v>53.7294604318344</v>
      </c>
      <c r="G57" s="107" t="n">
        <v>-1.00084877866135</v>
      </c>
      <c r="H57" s="108"/>
    </row>
    <row r="58" customFormat="false" ht="12.75" hidden="false" customHeight="false" outlineLevel="0" collapsed="false">
      <c r="B58" s="105" t="s">
        <v>529</v>
      </c>
      <c r="C58" s="106" t="s">
        <v>398</v>
      </c>
      <c r="D58" s="106" t="s">
        <v>395</v>
      </c>
      <c r="E58" s="106" t="s">
        <v>530</v>
      </c>
      <c r="F58" s="107" t="n">
        <v>51.5349505106617</v>
      </c>
      <c r="G58" s="107" t="n">
        <v>-0.257050263876382</v>
      </c>
      <c r="H58" s="108"/>
    </row>
    <row r="59" customFormat="false" ht="12.75" hidden="false" customHeight="false" outlineLevel="0" collapsed="false">
      <c r="B59" s="105" t="s">
        <v>531</v>
      </c>
      <c r="C59" s="106" t="s">
        <v>442</v>
      </c>
      <c r="D59" s="106" t="s">
        <v>532</v>
      </c>
      <c r="E59" s="106" t="s">
        <v>533</v>
      </c>
      <c r="F59" s="107" t="n">
        <v>51.2923351864808</v>
      </c>
      <c r="G59" s="107" t="n">
        <v>1.09417611705541</v>
      </c>
      <c r="H59" s="108"/>
    </row>
    <row r="60" customFormat="false" ht="12.75" hidden="false" customHeight="false" outlineLevel="0" collapsed="false">
      <c r="B60" s="105" t="s">
        <v>534</v>
      </c>
      <c r="C60" s="106" t="s">
        <v>456</v>
      </c>
      <c r="D60" s="106" t="s">
        <v>457</v>
      </c>
      <c r="E60" s="106" t="s">
        <v>535</v>
      </c>
      <c r="F60" s="107" t="n">
        <v>53.26621</v>
      </c>
      <c r="G60" s="107" t="n">
        <v>-2.948</v>
      </c>
      <c r="H60" s="108"/>
    </row>
    <row r="61" customFormat="false" ht="12.75" hidden="false" customHeight="false" outlineLevel="0" collapsed="false">
      <c r="B61" s="105" t="s">
        <v>536</v>
      </c>
      <c r="C61" s="106" t="s">
        <v>386</v>
      </c>
      <c r="D61" s="106" t="s">
        <v>387</v>
      </c>
      <c r="E61" s="106" t="s">
        <v>537</v>
      </c>
      <c r="F61" s="107" t="n">
        <v>51.4954720269519</v>
      </c>
      <c r="G61" s="107" t="n">
        <v>-3.14472790611406</v>
      </c>
      <c r="H61" s="108"/>
    </row>
    <row r="62" customFormat="false" ht="12.75" hidden="false" customHeight="false" outlineLevel="0" collapsed="false">
      <c r="B62" s="105" t="s">
        <v>538</v>
      </c>
      <c r="C62" s="106" t="s">
        <v>423</v>
      </c>
      <c r="D62" s="106" t="s">
        <v>424</v>
      </c>
      <c r="E62" s="106" t="s">
        <v>539</v>
      </c>
      <c r="F62" s="107" t="n">
        <v>55.85698435</v>
      </c>
      <c r="G62" s="107" t="n">
        <v>-4.196611487</v>
      </c>
      <c r="H62" s="108"/>
    </row>
    <row r="63" customFormat="false" ht="12.75" hidden="false" customHeight="false" outlineLevel="0" collapsed="false">
      <c r="B63" s="105" t="s">
        <v>540</v>
      </c>
      <c r="C63" s="106" t="s">
        <v>382</v>
      </c>
      <c r="D63" s="106" t="s">
        <v>414</v>
      </c>
      <c r="E63" s="106" t="s">
        <v>541</v>
      </c>
      <c r="F63" s="107" t="n">
        <v>55.59026315</v>
      </c>
      <c r="G63" s="107" t="n">
        <v>-5.502312414</v>
      </c>
      <c r="H63" s="108"/>
    </row>
    <row r="64" customFormat="false" ht="12.75" hidden="false" customHeight="false" outlineLevel="0" collapsed="false">
      <c r="B64" s="105" t="s">
        <v>542</v>
      </c>
      <c r="C64" s="106" t="s">
        <v>497</v>
      </c>
      <c r="D64" s="106" t="s">
        <v>498</v>
      </c>
      <c r="E64" s="106" t="s">
        <v>543</v>
      </c>
      <c r="F64" s="107" t="n">
        <v>53.43491</v>
      </c>
      <c r="G64" s="107" t="n">
        <v>-2.40035</v>
      </c>
      <c r="H64" s="108"/>
    </row>
    <row r="65" customFormat="false" ht="12.75" hidden="false" customHeight="false" outlineLevel="0" collapsed="false">
      <c r="B65" s="105" t="s">
        <v>544</v>
      </c>
      <c r="C65" s="106" t="s">
        <v>423</v>
      </c>
      <c r="D65" s="106" t="s">
        <v>424</v>
      </c>
      <c r="E65" s="106" t="s">
        <v>545</v>
      </c>
      <c r="F65" s="107" t="n">
        <v>55.14350194</v>
      </c>
      <c r="G65" s="107" t="n">
        <v>-4.189291315</v>
      </c>
      <c r="H65" s="108"/>
    </row>
    <row r="66" customFormat="false" ht="12.75" hidden="false" customHeight="false" outlineLevel="0" collapsed="false">
      <c r="B66" s="105" t="s">
        <v>546</v>
      </c>
      <c r="C66" s="106" t="s">
        <v>382</v>
      </c>
      <c r="D66" s="106" t="s">
        <v>401</v>
      </c>
      <c r="E66" s="106" t="s">
        <v>547</v>
      </c>
      <c r="F66" s="107" t="n">
        <v>56.54213245</v>
      </c>
      <c r="G66" s="107" t="n">
        <v>-4.516696903</v>
      </c>
      <c r="H66" s="108"/>
    </row>
    <row r="67" customFormat="false" ht="12.75" hidden="false" customHeight="false" outlineLevel="0" collapsed="false">
      <c r="B67" s="105" t="s">
        <v>548</v>
      </c>
      <c r="C67" s="106" t="s">
        <v>382</v>
      </c>
      <c r="D67" s="106" t="s">
        <v>417</v>
      </c>
      <c r="E67" s="106" t="s">
        <v>549</v>
      </c>
      <c r="F67" s="107" t="n">
        <v>57.15401813</v>
      </c>
      <c r="G67" s="107" t="n">
        <v>-4.93670244</v>
      </c>
      <c r="H67" s="108"/>
    </row>
    <row r="68" customFormat="false" ht="12.75" hidden="false" customHeight="false" outlineLevel="0" collapsed="false">
      <c r="B68" s="105" t="s">
        <v>550</v>
      </c>
      <c r="C68" s="106" t="s">
        <v>460</v>
      </c>
      <c r="D68" s="106" t="s">
        <v>551</v>
      </c>
      <c r="E68" s="106" t="s">
        <v>552</v>
      </c>
      <c r="F68" s="107" t="n">
        <v>53.0411425558535</v>
      </c>
      <c r="G68" s="107" t="n">
        <v>-2.08575900076441</v>
      </c>
      <c r="H68" s="108"/>
    </row>
    <row r="69" customFormat="false" ht="12.75" hidden="false" customHeight="false" outlineLevel="0" collapsed="false">
      <c r="B69" s="105" t="s">
        <v>553</v>
      </c>
      <c r="C69" s="106" t="s">
        <v>423</v>
      </c>
      <c r="D69" s="106" t="s">
        <v>424</v>
      </c>
      <c r="E69" s="106" t="s">
        <v>554</v>
      </c>
      <c r="F69" s="107" t="n">
        <v>55.01352163</v>
      </c>
      <c r="G69" s="107" t="n">
        <v>-3.221100707</v>
      </c>
      <c r="H69" s="108"/>
    </row>
    <row r="70" customFormat="false" ht="12.75" hidden="false" customHeight="false" outlineLevel="0" collapsed="false">
      <c r="B70" s="105" t="s">
        <v>555</v>
      </c>
      <c r="C70" s="106" t="s">
        <v>382</v>
      </c>
      <c r="D70" s="106" t="s">
        <v>383</v>
      </c>
      <c r="E70" s="106" t="s">
        <v>556</v>
      </c>
      <c r="F70" s="107" t="n">
        <v>56.47382646</v>
      </c>
      <c r="G70" s="107" t="n">
        <v>-3.044800773</v>
      </c>
      <c r="H70" s="108"/>
    </row>
    <row r="71" customFormat="false" ht="12.75" hidden="false" customHeight="false" outlineLevel="0" collapsed="false">
      <c r="B71" s="105" t="s">
        <v>557</v>
      </c>
      <c r="C71" s="106" t="s">
        <v>423</v>
      </c>
      <c r="D71" s="106" t="s">
        <v>424</v>
      </c>
      <c r="E71" s="106" t="s">
        <v>558</v>
      </c>
      <c r="F71" s="107" t="n">
        <v>55.85505434</v>
      </c>
      <c r="G71" s="107" t="n">
        <v>-4.239011517</v>
      </c>
      <c r="H71" s="108"/>
    </row>
    <row r="72" customFormat="false" ht="12.75" hidden="false" customHeight="false" outlineLevel="0" collapsed="false">
      <c r="B72" s="105" t="s">
        <v>559</v>
      </c>
      <c r="C72" s="106" t="s">
        <v>442</v>
      </c>
      <c r="D72" s="106" t="s">
        <v>439</v>
      </c>
      <c r="E72" s="106" t="s">
        <v>560</v>
      </c>
      <c r="F72" s="107" t="n">
        <v>51.3434259186979</v>
      </c>
      <c r="G72" s="107" t="n">
        <v>-0.323348759414773</v>
      </c>
      <c r="H72" s="108"/>
    </row>
    <row r="73" customFormat="false" ht="12.75" hidden="false" customHeight="false" outlineLevel="0" collapsed="false">
      <c r="B73" s="105" t="s">
        <v>561</v>
      </c>
      <c r="C73" s="106" t="s">
        <v>445</v>
      </c>
      <c r="D73" s="106" t="s">
        <v>562</v>
      </c>
      <c r="E73" s="106" t="s">
        <v>563</v>
      </c>
      <c r="F73" s="107" t="n">
        <v>53.2242824894695</v>
      </c>
      <c r="G73" s="107" t="n">
        <v>-1.38748596330213</v>
      </c>
      <c r="H73" s="108"/>
    </row>
    <row r="74" customFormat="false" ht="12.75" hidden="false" customHeight="false" outlineLevel="0" collapsed="false">
      <c r="B74" s="105" t="s">
        <v>564</v>
      </c>
      <c r="C74" s="106" t="s">
        <v>398</v>
      </c>
      <c r="D74" s="106" t="s">
        <v>420</v>
      </c>
      <c r="E74" s="106" t="s">
        <v>565</v>
      </c>
      <c r="F74" s="107" t="n">
        <v>50.6243722004971</v>
      </c>
      <c r="G74" s="107" t="n">
        <v>-2.48926122391755</v>
      </c>
      <c r="H74" s="108"/>
    </row>
    <row r="75" customFormat="false" ht="12.75" hidden="false" customHeight="false" outlineLevel="0" collapsed="false">
      <c r="B75" s="105" t="s">
        <v>566</v>
      </c>
      <c r="C75" s="106" t="s">
        <v>394</v>
      </c>
      <c r="D75" s="106" t="s">
        <v>395</v>
      </c>
      <c r="E75" s="106" t="s">
        <v>567</v>
      </c>
      <c r="F75" s="107" t="n">
        <v>51.53069</v>
      </c>
      <c r="G75" s="107" t="n">
        <v>-0.0958</v>
      </c>
      <c r="H75" s="108"/>
    </row>
    <row r="76" customFormat="false" ht="12.75" hidden="false" customHeight="false" outlineLevel="0" collapsed="false">
      <c r="B76" s="105" t="s">
        <v>568</v>
      </c>
      <c r="C76" s="106" t="s">
        <v>382</v>
      </c>
      <c r="D76" s="106" t="s">
        <v>414</v>
      </c>
      <c r="E76" s="106" t="s">
        <v>569</v>
      </c>
      <c r="F76" s="107" t="n">
        <v>56.27712554</v>
      </c>
      <c r="G76" s="107" t="n">
        <v>-4.922002162</v>
      </c>
      <c r="H76" s="108"/>
    </row>
    <row r="77" customFormat="false" ht="12.75" hidden="false" customHeight="false" outlineLevel="0" collapsed="false">
      <c r="B77" s="105" t="s">
        <v>570</v>
      </c>
      <c r="C77" s="106" t="s">
        <v>408</v>
      </c>
      <c r="D77" s="106" t="s">
        <v>491</v>
      </c>
      <c r="E77" s="106" t="s">
        <v>571</v>
      </c>
      <c r="F77" s="107" t="n">
        <v>51.825998</v>
      </c>
      <c r="G77" s="107" t="n">
        <v>1.17942</v>
      </c>
      <c r="H77" s="108"/>
    </row>
    <row r="78" customFormat="false" ht="12.75" hidden="false" customHeight="false" outlineLevel="0" collapsed="false">
      <c r="B78" s="105" t="s">
        <v>572</v>
      </c>
      <c r="C78" s="106" t="s">
        <v>382</v>
      </c>
      <c r="D78" s="106" t="s">
        <v>524</v>
      </c>
      <c r="E78" s="106" t="s">
        <v>573</v>
      </c>
      <c r="F78" s="107" t="n">
        <v>57.14022844</v>
      </c>
      <c r="G78" s="107" t="n">
        <v>-2.098600116</v>
      </c>
      <c r="H78" s="108"/>
    </row>
    <row r="79" customFormat="false" ht="12.75" hidden="false" customHeight="false" outlineLevel="0" collapsed="false">
      <c r="B79" s="105" t="s">
        <v>574</v>
      </c>
      <c r="C79" s="106" t="s">
        <v>423</v>
      </c>
      <c r="D79" s="106" t="s">
        <v>424</v>
      </c>
      <c r="E79" s="106" t="s">
        <v>575</v>
      </c>
      <c r="F79" s="107" t="n">
        <v>55.822417</v>
      </c>
      <c r="G79" s="107" t="n">
        <v>-4.1492781</v>
      </c>
      <c r="H79" s="108"/>
    </row>
    <row r="80" customFormat="false" ht="12.75" hidden="false" customHeight="false" outlineLevel="0" collapsed="false">
      <c r="B80" s="105" t="s">
        <v>576</v>
      </c>
      <c r="C80" s="106" t="s">
        <v>423</v>
      </c>
      <c r="D80" s="106" t="s">
        <v>424</v>
      </c>
      <c r="E80" s="106" t="s">
        <v>577</v>
      </c>
      <c r="F80" s="107" t="n">
        <v>55.85144437</v>
      </c>
      <c r="G80" s="107" t="n">
        <v>-4.013441355</v>
      </c>
      <c r="H80" s="108"/>
    </row>
    <row r="81" customFormat="false" ht="12.75" hidden="false" customHeight="false" outlineLevel="0" collapsed="false">
      <c r="B81" s="105" t="s">
        <v>578</v>
      </c>
      <c r="C81" s="106" t="s">
        <v>423</v>
      </c>
      <c r="D81" s="106" t="s">
        <v>424</v>
      </c>
      <c r="E81" s="106" t="s">
        <v>579</v>
      </c>
      <c r="F81" s="107" t="n">
        <v>55.96662487</v>
      </c>
      <c r="G81" s="107" t="n">
        <v>-2.967000664</v>
      </c>
      <c r="H81" s="108"/>
    </row>
    <row r="82" customFormat="false" ht="12.75" hidden="false" customHeight="false" outlineLevel="0" collapsed="false">
      <c r="B82" s="105" t="s">
        <v>580</v>
      </c>
      <c r="C82" s="106" t="s">
        <v>456</v>
      </c>
      <c r="D82" s="106" t="s">
        <v>581</v>
      </c>
      <c r="E82" s="106" t="s">
        <v>582</v>
      </c>
      <c r="F82" s="107" t="n">
        <v>53.227549494603</v>
      </c>
      <c r="G82" s="107" t="n">
        <v>-3.07266269828474</v>
      </c>
      <c r="H82" s="108"/>
    </row>
    <row r="83" customFormat="false" ht="12.75" hidden="false" customHeight="false" outlineLevel="0" collapsed="false">
      <c r="B83" s="105" t="s">
        <v>583</v>
      </c>
      <c r="C83" s="106" t="s">
        <v>382</v>
      </c>
      <c r="D83" s="106" t="s">
        <v>383</v>
      </c>
      <c r="E83" s="106" t="s">
        <v>584</v>
      </c>
      <c r="F83" s="107" t="n">
        <v>56.53812663</v>
      </c>
      <c r="G83" s="107" t="n">
        <v>-3.273000945</v>
      </c>
      <c r="H83" s="108"/>
    </row>
    <row r="84" customFormat="false" ht="12.75" hidden="false" customHeight="false" outlineLevel="0" collapsed="false">
      <c r="B84" s="105" t="s">
        <v>585</v>
      </c>
      <c r="C84" s="106" t="s">
        <v>445</v>
      </c>
      <c r="D84" s="106" t="s">
        <v>446</v>
      </c>
      <c r="E84" s="106" t="s">
        <v>586</v>
      </c>
      <c r="F84" s="107" t="n">
        <v>52.4555290226171</v>
      </c>
      <c r="G84" s="107" t="n">
        <v>-1.46395748180888</v>
      </c>
      <c r="H84" s="108"/>
    </row>
    <row r="85" customFormat="false" ht="12.75" hidden="false" customHeight="false" outlineLevel="0" collapsed="false">
      <c r="B85" s="105" t="s">
        <v>587</v>
      </c>
      <c r="C85" s="106" t="s">
        <v>398</v>
      </c>
      <c r="D85" s="106" t="s">
        <v>588</v>
      </c>
      <c r="E85" s="106" t="s">
        <v>589</v>
      </c>
      <c r="F85" s="107" t="n">
        <v>51.71035</v>
      </c>
      <c r="G85" s="107" t="n">
        <v>-1.19091</v>
      </c>
      <c r="H85" s="108"/>
    </row>
    <row r="86" customFormat="false" ht="12.75" hidden="false" customHeight="false" outlineLevel="0" collapsed="false">
      <c r="B86" s="105" t="s">
        <v>590</v>
      </c>
      <c r="C86" s="106" t="s">
        <v>423</v>
      </c>
      <c r="D86" s="106" t="s">
        <v>424</v>
      </c>
      <c r="E86" s="106" t="s">
        <v>591</v>
      </c>
      <c r="F86" s="107" t="n">
        <v>55.44712294</v>
      </c>
      <c r="G86" s="107" t="n">
        <v>-4.429001551</v>
      </c>
      <c r="H86" s="108"/>
    </row>
    <row r="87" customFormat="false" ht="12.75" hidden="false" customHeight="false" outlineLevel="0" collapsed="false">
      <c r="B87" s="105" t="s">
        <v>592</v>
      </c>
      <c r="C87" s="106" t="s">
        <v>382</v>
      </c>
      <c r="D87" s="106" t="s">
        <v>524</v>
      </c>
      <c r="E87" s="106" t="s">
        <v>593</v>
      </c>
      <c r="F87" s="107" t="n">
        <v>57.13112841</v>
      </c>
      <c r="G87" s="107" t="n">
        <v>-2.153000157</v>
      </c>
      <c r="H87" s="108"/>
    </row>
    <row r="88" customFormat="false" ht="12.75" hidden="false" customHeight="false" outlineLevel="0" collapsed="false">
      <c r="B88" s="105" t="s">
        <v>594</v>
      </c>
      <c r="C88" s="106" t="s">
        <v>482</v>
      </c>
      <c r="D88" s="106" t="s">
        <v>595</v>
      </c>
      <c r="E88" s="106" t="s">
        <v>596</v>
      </c>
      <c r="F88" s="107" t="n">
        <v>53.8009731046268</v>
      </c>
      <c r="G88" s="107" t="n">
        <v>-0.41449140040276</v>
      </c>
      <c r="H88" s="108"/>
    </row>
    <row r="89" customFormat="false" ht="12.75" hidden="false" customHeight="false" outlineLevel="0" collapsed="false">
      <c r="B89" s="105" t="s">
        <v>597</v>
      </c>
      <c r="C89" s="106" t="s">
        <v>423</v>
      </c>
      <c r="D89" s="106" t="s">
        <v>427</v>
      </c>
      <c r="E89" s="106" t="s">
        <v>598</v>
      </c>
      <c r="F89" s="107" t="n">
        <v>55.94697769</v>
      </c>
      <c r="G89" s="107" t="n">
        <v>-3.96379534</v>
      </c>
      <c r="H89" s="108"/>
    </row>
    <row r="90" customFormat="false" ht="12.75" hidden="false" customHeight="false" outlineLevel="0" collapsed="false">
      <c r="B90" s="105" t="s">
        <v>599</v>
      </c>
      <c r="C90" s="106" t="s">
        <v>423</v>
      </c>
      <c r="D90" s="106" t="s">
        <v>427</v>
      </c>
      <c r="E90" s="106" t="s">
        <v>600</v>
      </c>
      <c r="F90" s="107" t="n">
        <v>56.31422597</v>
      </c>
      <c r="G90" s="107" t="n">
        <v>-3.035000748</v>
      </c>
      <c r="H90" s="108"/>
    </row>
    <row r="91" customFormat="false" ht="12.75" hidden="false" customHeight="false" outlineLevel="0" collapsed="false">
      <c r="B91" s="105" t="s">
        <v>601</v>
      </c>
      <c r="C91" s="106" t="s">
        <v>423</v>
      </c>
      <c r="D91" s="106" t="s">
        <v>424</v>
      </c>
      <c r="E91" s="106" t="s">
        <v>602</v>
      </c>
      <c r="F91" s="107" t="n">
        <v>55.90222463</v>
      </c>
      <c r="G91" s="107" t="n">
        <v>-3.308700882</v>
      </c>
      <c r="H91" s="108"/>
    </row>
    <row r="92" customFormat="false" ht="12.75" hidden="false" customHeight="false" outlineLevel="0" collapsed="false">
      <c r="B92" s="105" t="s">
        <v>603</v>
      </c>
      <c r="C92" s="106" t="s">
        <v>382</v>
      </c>
      <c r="D92" s="106" t="s">
        <v>417</v>
      </c>
      <c r="E92" s="106" t="s">
        <v>604</v>
      </c>
      <c r="F92" s="107" t="n">
        <v>57.556815</v>
      </c>
      <c r="G92" s="107" t="n">
        <v>-3.420461</v>
      </c>
      <c r="H92" s="108"/>
    </row>
    <row r="93" customFormat="false" ht="12.75" hidden="false" customHeight="false" outlineLevel="0" collapsed="false">
      <c r="B93" s="105" t="s">
        <v>605</v>
      </c>
      <c r="C93" s="106" t="s">
        <v>423</v>
      </c>
      <c r="D93" s="106" t="s">
        <v>424</v>
      </c>
      <c r="E93" s="106" t="s">
        <v>606</v>
      </c>
      <c r="F93" s="107" t="n">
        <v>55.835349</v>
      </c>
      <c r="G93" s="107" t="n">
        <v>-4.20354</v>
      </c>
      <c r="H93" s="108"/>
    </row>
    <row r="94" customFormat="false" ht="12.75" hidden="false" customHeight="false" outlineLevel="0" collapsed="false">
      <c r="B94" s="105" t="s">
        <v>607</v>
      </c>
      <c r="C94" s="106" t="s">
        <v>423</v>
      </c>
      <c r="D94" s="106" t="s">
        <v>424</v>
      </c>
      <c r="E94" s="106" t="s">
        <v>608</v>
      </c>
      <c r="F94" s="107" t="n">
        <v>55.92738048</v>
      </c>
      <c r="G94" s="107" t="n">
        <v>-4.676817863</v>
      </c>
      <c r="H94" s="108"/>
    </row>
    <row r="95" customFormat="false" ht="12.75" hidden="false" customHeight="false" outlineLevel="0" collapsed="false">
      <c r="B95" s="105" t="s">
        <v>609</v>
      </c>
      <c r="C95" s="106" t="s">
        <v>423</v>
      </c>
      <c r="D95" s="106" t="s">
        <v>427</v>
      </c>
      <c r="E95" s="106" t="s">
        <v>610</v>
      </c>
      <c r="F95" s="107" t="n">
        <v>56.13732532</v>
      </c>
      <c r="G95" s="107" t="n">
        <v>-3.779201246</v>
      </c>
      <c r="H95" s="108"/>
    </row>
    <row r="96" customFormat="false" ht="12.75" hidden="false" customHeight="false" outlineLevel="0" collapsed="false">
      <c r="B96" s="105" t="s">
        <v>611</v>
      </c>
      <c r="C96" s="106" t="s">
        <v>423</v>
      </c>
      <c r="D96" s="106" t="s">
        <v>424</v>
      </c>
      <c r="E96" s="106" t="s">
        <v>612</v>
      </c>
      <c r="F96" s="107" t="n">
        <v>55.94719479</v>
      </c>
      <c r="G96" s="107" t="n">
        <v>-3.209000822</v>
      </c>
      <c r="H96" s="108"/>
    </row>
    <row r="97" customFormat="false" ht="12.75" hidden="false" customHeight="false" outlineLevel="0" collapsed="false">
      <c r="B97" s="105" t="s">
        <v>613</v>
      </c>
      <c r="C97" s="106" t="s">
        <v>382</v>
      </c>
      <c r="D97" s="106" t="s">
        <v>401</v>
      </c>
      <c r="E97" s="106" t="s">
        <v>614</v>
      </c>
      <c r="F97" s="107" t="n">
        <v>58.57592179</v>
      </c>
      <c r="G97" s="107" t="n">
        <v>-3.753501664</v>
      </c>
      <c r="H97" s="108"/>
    </row>
    <row r="98" customFormat="false" ht="12.75" hidden="false" customHeight="false" outlineLevel="0" collapsed="false">
      <c r="B98" s="105" t="s">
        <v>615</v>
      </c>
      <c r="C98" s="106" t="s">
        <v>445</v>
      </c>
      <c r="D98" s="106" t="s">
        <v>461</v>
      </c>
      <c r="E98" s="106" t="s">
        <v>616</v>
      </c>
      <c r="F98" s="107" t="n">
        <v>52.7732043331199</v>
      </c>
      <c r="G98" s="107" t="n">
        <v>-1.64946033250986</v>
      </c>
      <c r="H98" s="108"/>
    </row>
    <row r="99" customFormat="false" ht="12.75" hidden="false" customHeight="false" outlineLevel="0" collapsed="false">
      <c r="B99" s="105" t="s">
        <v>617</v>
      </c>
      <c r="C99" s="106" t="s">
        <v>482</v>
      </c>
      <c r="D99" s="106" t="s">
        <v>527</v>
      </c>
      <c r="E99" s="106" t="s">
        <v>618</v>
      </c>
      <c r="F99" s="107" t="n">
        <v>53.7324778323588</v>
      </c>
      <c r="G99" s="107" t="n">
        <v>-0.99256706174979</v>
      </c>
      <c r="H99" s="108"/>
    </row>
    <row r="100" customFormat="false" ht="12.75" hidden="false" customHeight="false" outlineLevel="0" collapsed="false">
      <c r="B100" s="105" t="s">
        <v>619</v>
      </c>
      <c r="C100" s="106" t="s">
        <v>423</v>
      </c>
      <c r="D100" s="106" t="s">
        <v>427</v>
      </c>
      <c r="E100" s="106" t="s">
        <v>620</v>
      </c>
      <c r="F100" s="107" t="n">
        <v>55.91572452</v>
      </c>
      <c r="G100" s="107" t="n">
        <v>-4.348901612</v>
      </c>
      <c r="H100" s="108"/>
    </row>
    <row r="101" customFormat="false" ht="12.75" hidden="false" customHeight="false" outlineLevel="0" collapsed="false">
      <c r="B101" s="105" t="s">
        <v>621</v>
      </c>
      <c r="C101" s="106" t="s">
        <v>423</v>
      </c>
      <c r="D101" s="106" t="s">
        <v>427</v>
      </c>
      <c r="E101" s="106" t="s">
        <v>622</v>
      </c>
      <c r="F101" s="107" t="n">
        <v>55.90647761</v>
      </c>
      <c r="G101" s="107" t="n">
        <v>-3.587601071</v>
      </c>
      <c r="H101" s="108"/>
    </row>
    <row r="102" customFormat="false" ht="12.75" hidden="false" customHeight="false" outlineLevel="0" collapsed="false">
      <c r="B102" s="105" t="s">
        <v>623</v>
      </c>
      <c r="C102" s="106" t="s">
        <v>382</v>
      </c>
      <c r="D102" s="106" t="s">
        <v>383</v>
      </c>
      <c r="E102" s="106" t="s">
        <v>624</v>
      </c>
      <c r="F102" s="107" t="n">
        <v>56.46172643</v>
      </c>
      <c r="G102" s="107" t="n">
        <v>-2.950000704</v>
      </c>
      <c r="H102" s="108"/>
    </row>
    <row r="103" customFormat="false" ht="12.75" hidden="false" customHeight="false" outlineLevel="0" collapsed="false">
      <c r="B103" s="105" t="s">
        <v>625</v>
      </c>
      <c r="C103" s="106" t="s">
        <v>423</v>
      </c>
      <c r="D103" s="106" t="s">
        <v>424</v>
      </c>
      <c r="E103" s="106" t="s">
        <v>626</v>
      </c>
      <c r="F103" s="107" t="n">
        <v>55.97660493</v>
      </c>
      <c r="G103" s="107" t="n">
        <v>-2.572700408</v>
      </c>
      <c r="H103" s="108"/>
    </row>
    <row r="104" customFormat="false" ht="12.75" hidden="false" customHeight="false" outlineLevel="0" collapsed="false">
      <c r="B104" s="105" t="s">
        <v>627</v>
      </c>
      <c r="C104" s="106" t="s">
        <v>382</v>
      </c>
      <c r="D104" s="106" t="s">
        <v>401</v>
      </c>
      <c r="E104" s="106" t="s">
        <v>628</v>
      </c>
      <c r="F104" s="107" t="n">
        <v>58.25293114</v>
      </c>
      <c r="G104" s="107" t="n">
        <v>-3.429801313</v>
      </c>
      <c r="H104" s="108"/>
    </row>
    <row r="105" customFormat="false" ht="12.75" hidden="false" customHeight="false" outlineLevel="0" collapsed="false">
      <c r="B105" s="105" t="s">
        <v>629</v>
      </c>
      <c r="C105" s="106" t="s">
        <v>423</v>
      </c>
      <c r="D105" s="106" t="s">
        <v>427</v>
      </c>
      <c r="E105" s="106" t="s">
        <v>630</v>
      </c>
      <c r="F105" s="107" t="n">
        <v>56.08955522</v>
      </c>
      <c r="G105" s="107" t="n">
        <v>-3.448901005</v>
      </c>
      <c r="H105" s="108"/>
    </row>
    <row r="106" customFormat="false" ht="12.75" hidden="false" customHeight="false" outlineLevel="0" collapsed="false">
      <c r="B106" s="105" t="s">
        <v>631</v>
      </c>
      <c r="C106" s="106" t="s">
        <v>382</v>
      </c>
      <c r="D106" s="106" t="s">
        <v>427</v>
      </c>
      <c r="E106" s="106" t="s">
        <v>632</v>
      </c>
      <c r="F106" s="107" t="n">
        <v>55.97462457</v>
      </c>
      <c r="G106" s="107" t="n">
        <v>-4.940002084</v>
      </c>
      <c r="H106" s="108"/>
    </row>
    <row r="107" customFormat="false" ht="12.75" hidden="false" customHeight="false" outlineLevel="0" collapsed="false">
      <c r="B107" s="105" t="s">
        <v>633</v>
      </c>
      <c r="C107" s="106" t="s">
        <v>382</v>
      </c>
      <c r="D107" s="106" t="s">
        <v>417</v>
      </c>
      <c r="E107" s="106" t="s">
        <v>634</v>
      </c>
      <c r="F107" s="107" t="n">
        <v>57.42792837</v>
      </c>
      <c r="G107" s="107" t="n">
        <v>-6.531004176</v>
      </c>
      <c r="H107" s="108"/>
    </row>
    <row r="108" customFormat="false" ht="12.75" hidden="false" customHeight="false" outlineLevel="0" collapsed="false">
      <c r="B108" s="105" t="s">
        <v>635</v>
      </c>
      <c r="C108" s="106" t="s">
        <v>382</v>
      </c>
      <c r="D108" s="106" t="s">
        <v>524</v>
      </c>
      <c r="E108" s="106" t="s">
        <v>636</v>
      </c>
      <c r="F108" s="107" t="n">
        <v>57.21142863</v>
      </c>
      <c r="G108" s="107" t="n">
        <v>-2.18100018</v>
      </c>
      <c r="H108" s="108"/>
    </row>
    <row r="109" customFormat="false" ht="12.75" hidden="false" customHeight="false" outlineLevel="0" collapsed="false">
      <c r="B109" s="105" t="s">
        <v>637</v>
      </c>
      <c r="C109" s="106" t="s">
        <v>398</v>
      </c>
      <c r="D109" s="106" t="s">
        <v>395</v>
      </c>
      <c r="E109" s="106" t="s">
        <v>638</v>
      </c>
      <c r="F109" s="107" t="n">
        <v>51.501600702978</v>
      </c>
      <c r="G109" s="107" t="n">
        <v>-0.296757437853786</v>
      </c>
      <c r="H109" s="108"/>
    </row>
    <row r="110" customFormat="false" ht="12.75" hidden="false" customHeight="false" outlineLevel="0" collapsed="false">
      <c r="B110" s="105" t="s">
        <v>639</v>
      </c>
      <c r="C110" s="106" t="s">
        <v>423</v>
      </c>
      <c r="D110" s="106" t="s">
        <v>424</v>
      </c>
      <c r="E110" s="106" t="s">
        <v>640</v>
      </c>
      <c r="F110" s="107" t="n">
        <v>55.11022183</v>
      </c>
      <c r="G110" s="107" t="n">
        <v>-4.169301294</v>
      </c>
      <c r="H110" s="108"/>
    </row>
    <row r="111" customFormat="false" ht="12.75" hidden="false" customHeight="false" outlineLevel="0" collapsed="false">
      <c r="B111" s="105" t="s">
        <v>641</v>
      </c>
      <c r="C111" s="106" t="s">
        <v>445</v>
      </c>
      <c r="D111" s="106" t="s">
        <v>642</v>
      </c>
      <c r="E111" s="106" t="s">
        <v>643</v>
      </c>
      <c r="F111" s="107" t="n">
        <v>51.9271724776488</v>
      </c>
      <c r="G111" s="107" t="n">
        <v>-0.908263577653388</v>
      </c>
      <c r="H111" s="108"/>
    </row>
    <row r="112" customFormat="false" ht="12.75" hidden="false" customHeight="false" outlineLevel="0" collapsed="false">
      <c r="B112" s="105" t="s">
        <v>644</v>
      </c>
      <c r="C112" s="106" t="s">
        <v>423</v>
      </c>
      <c r="D112" s="106" t="s">
        <v>424</v>
      </c>
      <c r="E112" s="106" t="s">
        <v>645</v>
      </c>
      <c r="F112" s="107" t="n">
        <v>55.78492412</v>
      </c>
      <c r="G112" s="107" t="n">
        <v>-4.191601466</v>
      </c>
      <c r="H112" s="108"/>
    </row>
    <row r="113" customFormat="false" ht="12.75" hidden="false" customHeight="false" outlineLevel="0" collapsed="false">
      <c r="B113" s="105" t="s">
        <v>646</v>
      </c>
      <c r="C113" s="106" t="s">
        <v>423</v>
      </c>
      <c r="D113" s="106" t="s">
        <v>424</v>
      </c>
      <c r="E113" s="106" t="s">
        <v>647</v>
      </c>
      <c r="F113" s="107" t="n">
        <v>55.73952397</v>
      </c>
      <c r="G113" s="107" t="n">
        <v>-4.161101434</v>
      </c>
      <c r="H113" s="108"/>
    </row>
    <row r="114" customFormat="false" ht="12.75" hidden="false" customHeight="false" outlineLevel="0" collapsed="false">
      <c r="B114" s="105" t="s">
        <v>648</v>
      </c>
      <c r="C114" s="106" t="s">
        <v>423</v>
      </c>
      <c r="D114" s="106" t="s">
        <v>424</v>
      </c>
      <c r="E114" s="106" t="s">
        <v>649</v>
      </c>
      <c r="F114" s="107" t="n">
        <v>55.87860445</v>
      </c>
      <c r="G114" s="107" t="n">
        <v>-4.073001403</v>
      </c>
      <c r="H114" s="108"/>
    </row>
    <row r="115" customFormat="false" ht="12.75" hidden="false" customHeight="false" outlineLevel="0" collapsed="false">
      <c r="B115" s="105" t="s">
        <v>650</v>
      </c>
      <c r="C115" s="106" t="s">
        <v>408</v>
      </c>
      <c r="D115" s="106" t="s">
        <v>651</v>
      </c>
      <c r="E115" s="106" t="s">
        <v>652</v>
      </c>
      <c r="F115" s="107" t="n">
        <v>52.2149399443026</v>
      </c>
      <c r="G115" s="107" t="n">
        <v>-0.302532899162645</v>
      </c>
      <c r="H115" s="108"/>
    </row>
    <row r="116" customFormat="false" ht="12.75" hidden="false" customHeight="false" outlineLevel="0" collapsed="false">
      <c r="B116" s="105" t="s">
        <v>653</v>
      </c>
      <c r="C116" s="106" t="s">
        <v>423</v>
      </c>
      <c r="D116" s="106" t="s">
        <v>424</v>
      </c>
      <c r="E116" s="106" t="s">
        <v>654</v>
      </c>
      <c r="F116" s="107" t="n">
        <v>55.66812393</v>
      </c>
      <c r="G116" s="107" t="n">
        <v>-2.327700238</v>
      </c>
      <c r="H116" s="108"/>
    </row>
    <row r="117" customFormat="false" ht="12.75" hidden="false" customHeight="false" outlineLevel="0" collapsed="false">
      <c r="B117" s="105" t="s">
        <v>655</v>
      </c>
      <c r="C117" s="106" t="s">
        <v>423</v>
      </c>
      <c r="D117" s="106" t="s">
        <v>424</v>
      </c>
      <c r="E117" s="106" t="s">
        <v>656</v>
      </c>
      <c r="F117" s="107" t="n">
        <v>55.83952424</v>
      </c>
      <c r="G117" s="107" t="n">
        <v>-4.462901677</v>
      </c>
      <c r="H117" s="108"/>
    </row>
    <row r="118" customFormat="false" ht="12.75" hidden="false" customHeight="false" outlineLevel="0" collapsed="false">
      <c r="B118" s="105" t="s">
        <v>657</v>
      </c>
      <c r="C118" s="106" t="s">
        <v>382</v>
      </c>
      <c r="D118" s="106" t="s">
        <v>417</v>
      </c>
      <c r="E118" s="106" t="s">
        <v>658</v>
      </c>
      <c r="F118" s="107" t="n">
        <v>57.66232975</v>
      </c>
      <c r="G118" s="107" t="n">
        <v>-3.317201133</v>
      </c>
      <c r="H118" s="108"/>
    </row>
    <row r="119" customFormat="false" ht="12.75" hidden="false" customHeight="false" outlineLevel="0" collapsed="false">
      <c r="B119" s="105" t="s">
        <v>659</v>
      </c>
      <c r="C119" s="106" t="s">
        <v>482</v>
      </c>
      <c r="D119" s="106" t="s">
        <v>483</v>
      </c>
      <c r="E119" s="106" t="s">
        <v>660</v>
      </c>
      <c r="F119" s="107" t="n">
        <v>53.6949230473926</v>
      </c>
      <c r="G119" s="107" t="n">
        <v>-1.82261033083055</v>
      </c>
      <c r="H119" s="108"/>
    </row>
    <row r="120" customFormat="false" ht="12.75" hidden="false" customHeight="false" outlineLevel="0" collapsed="false">
      <c r="B120" s="105" t="s">
        <v>661</v>
      </c>
      <c r="C120" s="106" t="s">
        <v>408</v>
      </c>
      <c r="D120" s="106" t="s">
        <v>409</v>
      </c>
      <c r="E120" s="106" t="s">
        <v>662</v>
      </c>
      <c r="F120" s="107" t="n">
        <v>51.6600050009823</v>
      </c>
      <c r="G120" s="107" t="n">
        <v>-0.342297996455706</v>
      </c>
      <c r="H120" s="108"/>
    </row>
    <row r="121" customFormat="false" ht="12.75" hidden="false" customHeight="false" outlineLevel="0" collapsed="false">
      <c r="B121" s="105" t="s">
        <v>663</v>
      </c>
      <c r="C121" s="106" t="s">
        <v>445</v>
      </c>
      <c r="D121" s="106" t="s">
        <v>664</v>
      </c>
      <c r="E121" s="106" t="s">
        <v>665</v>
      </c>
      <c r="F121" s="107" t="n">
        <v>52.5980566804249</v>
      </c>
      <c r="G121" s="107" t="n">
        <v>-1.21483539962638</v>
      </c>
      <c r="H121" s="108"/>
    </row>
    <row r="122" customFormat="false" ht="12.75" hidden="false" customHeight="false" outlineLevel="0" collapsed="false">
      <c r="B122" s="105" t="s">
        <v>666</v>
      </c>
      <c r="C122" s="106" t="s">
        <v>423</v>
      </c>
      <c r="D122" s="106" t="s">
        <v>424</v>
      </c>
      <c r="E122" s="106" t="s">
        <v>667</v>
      </c>
      <c r="F122" s="107" t="n">
        <v>55.90362445</v>
      </c>
      <c r="G122" s="107" t="n">
        <v>-4.481001707</v>
      </c>
      <c r="H122" s="108"/>
    </row>
    <row r="123" customFormat="false" ht="12.75" hidden="false" customHeight="false" outlineLevel="0" collapsed="false">
      <c r="B123" s="105" t="s">
        <v>668</v>
      </c>
      <c r="C123" s="106" t="s">
        <v>390</v>
      </c>
      <c r="D123" s="106" t="s">
        <v>391</v>
      </c>
      <c r="E123" s="106" t="s">
        <v>669</v>
      </c>
      <c r="F123" s="107" t="n">
        <v>50.7665385326492</v>
      </c>
      <c r="G123" s="107" t="n">
        <v>-3.40593577275381</v>
      </c>
      <c r="H123" s="108"/>
    </row>
    <row r="124" customFormat="false" ht="12.75" hidden="false" customHeight="false" outlineLevel="0" collapsed="false">
      <c r="B124" s="105" t="s">
        <v>670</v>
      </c>
      <c r="C124" s="106" t="s">
        <v>382</v>
      </c>
      <c r="D124" s="106" t="s">
        <v>417</v>
      </c>
      <c r="E124" s="106" t="s">
        <v>671</v>
      </c>
      <c r="F124" s="107" t="n">
        <v>57.32282862</v>
      </c>
      <c r="G124" s="107" t="n">
        <v>-4.789402354</v>
      </c>
      <c r="H124" s="108"/>
    </row>
    <row r="125" customFormat="false" ht="12.75" hidden="false" customHeight="false" outlineLevel="0" collapsed="false">
      <c r="B125" s="105" t="s">
        <v>672</v>
      </c>
      <c r="C125" s="106" t="s">
        <v>398</v>
      </c>
      <c r="D125" s="106" t="s">
        <v>477</v>
      </c>
      <c r="E125" s="106" t="s">
        <v>673</v>
      </c>
      <c r="F125" s="107" t="n">
        <v>50.8210206177928</v>
      </c>
      <c r="G125" s="107" t="n">
        <v>-1.32973298940659</v>
      </c>
      <c r="H125" s="108"/>
    </row>
    <row r="126" customFormat="false" ht="12.75" hidden="false" customHeight="false" outlineLevel="0" collapsed="false">
      <c r="B126" s="105" t="s">
        <v>674</v>
      </c>
      <c r="C126" s="106" t="s">
        <v>460</v>
      </c>
      <c r="D126" s="106" t="s">
        <v>446</v>
      </c>
      <c r="E126" s="106" t="s">
        <v>675</v>
      </c>
      <c r="F126" s="107" t="n">
        <v>52.2524122249713</v>
      </c>
      <c r="G126" s="107" t="n">
        <v>-1.97214992680696</v>
      </c>
      <c r="H126" s="108"/>
    </row>
    <row r="127" customFormat="false" ht="12.75" hidden="false" customHeight="false" outlineLevel="0" collapsed="false">
      <c r="B127" s="105" t="s">
        <v>676</v>
      </c>
      <c r="C127" s="106" t="s">
        <v>482</v>
      </c>
      <c r="D127" s="106" t="s">
        <v>677</v>
      </c>
      <c r="E127" s="106" t="s">
        <v>678</v>
      </c>
      <c r="F127" s="107" t="n">
        <v>53.7201</v>
      </c>
      <c r="G127" s="107" t="n">
        <v>-1.27258</v>
      </c>
      <c r="H127" s="108"/>
    </row>
    <row r="128" customFormat="false" ht="12.75" hidden="false" customHeight="false" outlineLevel="0" collapsed="false">
      <c r="B128" s="105" t="s">
        <v>679</v>
      </c>
      <c r="C128" s="106" t="s">
        <v>464</v>
      </c>
      <c r="D128" s="106" t="s">
        <v>677</v>
      </c>
      <c r="E128" s="106" t="s">
        <v>680</v>
      </c>
      <c r="F128" s="107" t="n">
        <v>53.7221452416835</v>
      </c>
      <c r="G128" s="107" t="n">
        <v>-1.2781773950312</v>
      </c>
      <c r="H128" s="108"/>
    </row>
    <row r="129" customFormat="false" ht="12.75" hidden="false" customHeight="false" outlineLevel="0" collapsed="false">
      <c r="B129" s="105" t="s">
        <v>681</v>
      </c>
      <c r="C129" s="106" t="s">
        <v>382</v>
      </c>
      <c r="D129" s="106" t="s">
        <v>524</v>
      </c>
      <c r="E129" s="106" t="s">
        <v>682</v>
      </c>
      <c r="F129" s="107" t="n">
        <v>56.964638</v>
      </c>
      <c r="G129" s="107" t="n">
        <v>-2.347373</v>
      </c>
      <c r="H129" s="108"/>
    </row>
    <row r="130" customFormat="false" ht="12.75" hidden="false" customHeight="false" outlineLevel="0" collapsed="false">
      <c r="B130" s="105" t="s">
        <v>683</v>
      </c>
      <c r="C130" s="106" t="s">
        <v>382</v>
      </c>
      <c r="D130" s="106" t="s">
        <v>524</v>
      </c>
      <c r="E130" s="106" t="s">
        <v>684</v>
      </c>
      <c r="F130" s="107" t="n">
        <v>56.92102782</v>
      </c>
      <c r="G130" s="107" t="n">
        <v>-2.292000257</v>
      </c>
      <c r="H130" s="108"/>
    </row>
    <row r="131" customFormat="false" ht="12.75" hidden="false" customHeight="false" outlineLevel="0" collapsed="false">
      <c r="B131" s="105" t="s">
        <v>685</v>
      </c>
      <c r="C131" s="106" t="s">
        <v>456</v>
      </c>
      <c r="D131" s="106" t="s">
        <v>686</v>
      </c>
      <c r="E131" s="106" t="s">
        <v>687</v>
      </c>
      <c r="F131" s="107" t="n">
        <v>53.37157</v>
      </c>
      <c r="G131" s="107" t="n">
        <v>-2.68833</v>
      </c>
      <c r="H131" s="108"/>
    </row>
    <row r="132" customFormat="false" ht="12.75" hidden="false" customHeight="false" outlineLevel="0" collapsed="false">
      <c r="B132" s="105" t="s">
        <v>688</v>
      </c>
      <c r="C132" s="106" t="s">
        <v>423</v>
      </c>
      <c r="D132" s="106" t="s">
        <v>427</v>
      </c>
      <c r="E132" s="106" t="s">
        <v>689</v>
      </c>
      <c r="F132" s="107" t="n">
        <v>55.863398</v>
      </c>
      <c r="G132" s="107" t="n">
        <v>-4.286086</v>
      </c>
      <c r="H132" s="108"/>
    </row>
    <row r="133" customFormat="false" ht="12.75" hidden="false" customHeight="false" outlineLevel="0" collapsed="false">
      <c r="B133" s="105" t="s">
        <v>690</v>
      </c>
      <c r="C133" s="106" t="s">
        <v>398</v>
      </c>
      <c r="D133" s="106" t="s">
        <v>691</v>
      </c>
      <c r="E133" s="106" t="s">
        <v>692</v>
      </c>
      <c r="F133" s="107" t="n">
        <v>51.2502357571882</v>
      </c>
      <c r="G133" s="107" t="n">
        <v>-0.881029269702429</v>
      </c>
      <c r="H133" s="108"/>
    </row>
    <row r="134" customFormat="false" ht="12.75" hidden="false" customHeight="false" outlineLevel="0" collapsed="false">
      <c r="B134" s="105" t="s">
        <v>693</v>
      </c>
      <c r="C134" s="106" t="s">
        <v>382</v>
      </c>
      <c r="D134" s="106" t="s">
        <v>417</v>
      </c>
      <c r="E134" s="106" t="s">
        <v>694</v>
      </c>
      <c r="F134" s="107" t="n">
        <v>57.13662813</v>
      </c>
      <c r="G134" s="107" t="n">
        <v>-4.714502234</v>
      </c>
      <c r="H134" s="108"/>
    </row>
    <row r="135" customFormat="false" ht="12.75" hidden="false" customHeight="false" outlineLevel="0" collapsed="false">
      <c r="B135" s="105" t="s">
        <v>695</v>
      </c>
      <c r="C135" s="106" t="s">
        <v>382</v>
      </c>
      <c r="D135" s="106" t="s">
        <v>417</v>
      </c>
      <c r="E135" s="106" t="s">
        <v>696</v>
      </c>
      <c r="F135" s="107" t="n">
        <v>56.81932714</v>
      </c>
      <c r="G135" s="107" t="n">
        <v>-5.074302462</v>
      </c>
      <c r="H135" s="108"/>
    </row>
    <row r="136" customFormat="false" ht="12.75" hidden="false" customHeight="false" outlineLevel="0" collapsed="false">
      <c r="B136" s="105" t="s">
        <v>697</v>
      </c>
      <c r="C136" s="106" t="s">
        <v>464</v>
      </c>
      <c r="D136" s="106" t="s">
        <v>698</v>
      </c>
      <c r="E136" s="106" t="s">
        <v>699</v>
      </c>
      <c r="F136" s="107" t="n">
        <v>55.01232</v>
      </c>
      <c r="G136" s="107" t="n">
        <v>-2.16339</v>
      </c>
      <c r="H136" s="108"/>
    </row>
    <row r="137" customFormat="false" ht="12.75" hidden="false" customHeight="false" outlineLevel="0" collapsed="false">
      <c r="B137" s="105" t="s">
        <v>700</v>
      </c>
      <c r="C137" s="106" t="s">
        <v>382</v>
      </c>
      <c r="D137" s="106" t="s">
        <v>524</v>
      </c>
      <c r="E137" s="106" t="s">
        <v>701</v>
      </c>
      <c r="F137" s="107" t="n">
        <v>57.68624988</v>
      </c>
      <c r="G137" s="107" t="n">
        <v>-2.023970061</v>
      </c>
      <c r="H137" s="108"/>
    </row>
    <row r="138" customFormat="false" ht="12.75" hidden="false" customHeight="false" outlineLevel="0" collapsed="false">
      <c r="B138" s="105" t="s">
        <v>702</v>
      </c>
      <c r="C138" s="106" t="s">
        <v>456</v>
      </c>
      <c r="D138" s="106" t="s">
        <v>457</v>
      </c>
      <c r="E138" s="106" t="s">
        <v>703</v>
      </c>
      <c r="F138" s="107" t="n">
        <v>53.30938</v>
      </c>
      <c r="G138" s="107" t="n">
        <v>-2.71734</v>
      </c>
      <c r="H138" s="108"/>
    </row>
    <row r="139" customFormat="false" ht="12.75" hidden="false" customHeight="false" outlineLevel="0" collapsed="false">
      <c r="B139" s="105" t="s">
        <v>704</v>
      </c>
      <c r="C139" s="106" t="s">
        <v>423</v>
      </c>
      <c r="D139" s="106" t="s">
        <v>424</v>
      </c>
      <c r="E139" s="106" t="s">
        <v>705</v>
      </c>
      <c r="F139" s="107" t="n">
        <v>55.60782371</v>
      </c>
      <c r="G139" s="107" t="n">
        <v>-2.766500503</v>
      </c>
      <c r="H139" s="108"/>
    </row>
    <row r="140" customFormat="false" ht="12.75" hidden="false" customHeight="false" outlineLevel="0" collapsed="false">
      <c r="B140" s="105" t="s">
        <v>706</v>
      </c>
      <c r="C140" s="106" t="s">
        <v>423</v>
      </c>
      <c r="D140" s="106" t="s">
        <v>424</v>
      </c>
      <c r="E140" s="106" t="s">
        <v>707</v>
      </c>
      <c r="F140" s="107" t="n">
        <v>55.79802414</v>
      </c>
      <c r="G140" s="107" t="n">
        <v>-4.297701545</v>
      </c>
      <c r="H140" s="108"/>
    </row>
    <row r="141" customFormat="false" ht="12.75" hidden="false" customHeight="false" outlineLevel="0" collapsed="false">
      <c r="B141" s="105" t="s">
        <v>708</v>
      </c>
      <c r="C141" s="106" t="s">
        <v>382</v>
      </c>
      <c r="D141" s="106" t="s">
        <v>417</v>
      </c>
      <c r="E141" s="106" t="s">
        <v>709</v>
      </c>
      <c r="F141" s="107" t="n">
        <v>57.415992</v>
      </c>
      <c r="G141" s="107" t="n">
        <v>-3.315988</v>
      </c>
      <c r="H141" s="108"/>
    </row>
    <row r="142" customFormat="false" ht="12.75" hidden="false" customHeight="false" outlineLevel="0" collapsed="false">
      <c r="B142" s="105" t="s">
        <v>710</v>
      </c>
      <c r="C142" s="106" t="s">
        <v>423</v>
      </c>
      <c r="D142" s="106" t="s">
        <v>424</v>
      </c>
      <c r="E142" s="106" t="s">
        <v>711</v>
      </c>
      <c r="F142" s="107" t="n">
        <v>55.09722178</v>
      </c>
      <c r="G142" s="107" t="n">
        <v>-4.181001299</v>
      </c>
      <c r="H142" s="108"/>
    </row>
    <row r="143" customFormat="false" ht="12.75" hidden="false" customHeight="false" outlineLevel="0" collapsed="false">
      <c r="B143" s="105" t="s">
        <v>712</v>
      </c>
      <c r="C143" s="106" t="s">
        <v>423</v>
      </c>
      <c r="D143" s="106" t="s">
        <v>424</v>
      </c>
      <c r="E143" s="106" t="s">
        <v>713</v>
      </c>
      <c r="F143" s="107" t="n">
        <v>54.87662088</v>
      </c>
      <c r="G143" s="107" t="n">
        <v>-4.798001647</v>
      </c>
      <c r="H143" s="108"/>
    </row>
    <row r="144" customFormat="false" ht="12.75" hidden="false" customHeight="false" outlineLevel="0" collapsed="false">
      <c r="B144" s="105" t="s">
        <v>714</v>
      </c>
      <c r="C144" s="106" t="s">
        <v>423</v>
      </c>
      <c r="D144" s="106" t="s">
        <v>427</v>
      </c>
      <c r="E144" s="106" t="s">
        <v>715</v>
      </c>
      <c r="F144" s="107" t="n">
        <v>56.1084253</v>
      </c>
      <c r="G144" s="107" t="n">
        <v>-3.267100883</v>
      </c>
      <c r="H144" s="108"/>
    </row>
    <row r="145" customFormat="false" ht="12.75" hidden="false" customHeight="false" outlineLevel="0" collapsed="false">
      <c r="B145" s="105" t="s">
        <v>716</v>
      </c>
      <c r="C145" s="106" t="s">
        <v>423</v>
      </c>
      <c r="D145" s="106" t="s">
        <v>427</v>
      </c>
      <c r="E145" s="106" t="s">
        <v>717</v>
      </c>
      <c r="F145" s="107" t="n">
        <v>56.20402561</v>
      </c>
      <c r="G145" s="107" t="n">
        <v>-3.196300847</v>
      </c>
      <c r="H145" s="108"/>
    </row>
    <row r="146" customFormat="false" ht="12.75" hidden="false" customHeight="false" outlineLevel="0" collapsed="false">
      <c r="B146" s="105" t="s">
        <v>718</v>
      </c>
      <c r="C146" s="106" t="s">
        <v>423</v>
      </c>
      <c r="D146" s="106" t="s">
        <v>424</v>
      </c>
      <c r="E146" s="106" t="s">
        <v>719</v>
      </c>
      <c r="F146" s="107" t="n">
        <v>55.93502474</v>
      </c>
      <c r="G146" s="107" t="n">
        <v>-3.234800837</v>
      </c>
      <c r="H146" s="108"/>
    </row>
    <row r="147" customFormat="false" ht="12.75" hidden="false" customHeight="false" outlineLevel="0" collapsed="false">
      <c r="B147" s="105" t="s">
        <v>720</v>
      </c>
      <c r="C147" s="106" t="s">
        <v>423</v>
      </c>
      <c r="D147" s="106" t="s">
        <v>424</v>
      </c>
      <c r="E147" s="106" t="s">
        <v>721</v>
      </c>
      <c r="F147" s="107" t="n">
        <v>55.85352432</v>
      </c>
      <c r="G147" s="107" t="n">
        <v>-4.314201571</v>
      </c>
      <c r="H147" s="108"/>
    </row>
    <row r="148" customFormat="false" ht="12.75" hidden="false" customHeight="false" outlineLevel="0" collapsed="false">
      <c r="B148" s="105" t="s">
        <v>722</v>
      </c>
      <c r="C148" s="106" t="s">
        <v>398</v>
      </c>
      <c r="D148" s="106" t="s">
        <v>395</v>
      </c>
      <c r="E148" s="106" t="s">
        <v>723</v>
      </c>
      <c r="F148" s="107" t="n">
        <v>51.5349505106617</v>
      </c>
      <c r="G148" s="107" t="n">
        <v>-0.257050263876382</v>
      </c>
      <c r="H148" s="108"/>
    </row>
    <row r="149" customFormat="false" ht="12.75" hidden="false" customHeight="false" outlineLevel="0" collapsed="false">
      <c r="B149" s="105" t="s">
        <v>724</v>
      </c>
      <c r="C149" s="106" t="s">
        <v>445</v>
      </c>
      <c r="D149" s="106" t="s">
        <v>725</v>
      </c>
      <c r="E149" s="106" t="s">
        <v>726</v>
      </c>
      <c r="F149" s="107" t="n">
        <v>52.2433640362543</v>
      </c>
      <c r="G149" s="107" t="n">
        <v>-0.725684495076799</v>
      </c>
      <c r="H149" s="108"/>
    </row>
    <row r="150" customFormat="false" ht="12.75" hidden="false" customHeight="false" outlineLevel="0" collapsed="false">
      <c r="B150" s="105" t="s">
        <v>727</v>
      </c>
      <c r="C150" s="106" t="s">
        <v>482</v>
      </c>
      <c r="D150" s="106" t="s">
        <v>728</v>
      </c>
      <c r="E150" s="106" t="s">
        <v>729</v>
      </c>
      <c r="F150" s="107" t="n">
        <v>53.5659634903498</v>
      </c>
      <c r="G150" s="107" t="n">
        <v>-0.150760430005027</v>
      </c>
      <c r="H150" s="108"/>
    </row>
    <row r="151" customFormat="false" ht="12.75" hidden="false" customHeight="false" outlineLevel="0" collapsed="false">
      <c r="B151" s="105" t="s">
        <v>730</v>
      </c>
      <c r="C151" s="106" t="s">
        <v>382</v>
      </c>
      <c r="D151" s="106" t="s">
        <v>417</v>
      </c>
      <c r="E151" s="106" t="s">
        <v>731</v>
      </c>
      <c r="F151" s="107" t="n">
        <v>57.61452938</v>
      </c>
      <c r="G151" s="107" t="n">
        <v>-4.829902473</v>
      </c>
      <c r="H151" s="108"/>
    </row>
    <row r="152" customFormat="false" ht="12.75" hidden="false" customHeight="false" outlineLevel="0" collapsed="false">
      <c r="B152" s="105" t="s">
        <v>732</v>
      </c>
      <c r="C152" s="106" t="s">
        <v>394</v>
      </c>
      <c r="D152" s="106" t="s">
        <v>430</v>
      </c>
      <c r="E152" s="106" t="s">
        <v>733</v>
      </c>
      <c r="F152" s="107" t="n">
        <v>51.5594639054811</v>
      </c>
      <c r="G152" s="107" t="n">
        <v>-0.040783844142258</v>
      </c>
      <c r="H152" s="108"/>
    </row>
    <row r="153" customFormat="false" ht="12.75" hidden="false" customHeight="false" outlineLevel="0" collapsed="false">
      <c r="B153" s="105" t="s">
        <v>734</v>
      </c>
      <c r="C153" s="106" t="s">
        <v>394</v>
      </c>
      <c r="D153" s="106" t="s">
        <v>430</v>
      </c>
      <c r="E153" s="106" t="s">
        <v>735</v>
      </c>
      <c r="F153" s="107" t="n">
        <v>51.5595261634233</v>
      </c>
      <c r="G153" s="107" t="n">
        <v>-0.044431146715645</v>
      </c>
      <c r="H153" s="108"/>
    </row>
    <row r="154" customFormat="false" ht="12.75" hidden="false" customHeight="false" outlineLevel="0" collapsed="false">
      <c r="B154" s="105" t="s">
        <v>736</v>
      </c>
      <c r="C154" s="106" t="s">
        <v>423</v>
      </c>
      <c r="D154" s="106" t="s">
        <v>424</v>
      </c>
      <c r="E154" s="106" t="s">
        <v>737</v>
      </c>
      <c r="F154" s="107" t="n">
        <v>55.83002425</v>
      </c>
      <c r="G154" s="107" t="n">
        <v>-4.296476552</v>
      </c>
      <c r="H154" s="108"/>
    </row>
    <row r="155" customFormat="false" ht="12.75" hidden="false" customHeight="false" outlineLevel="0" collapsed="false">
      <c r="B155" s="105" t="s">
        <v>738</v>
      </c>
      <c r="C155" s="106" t="s">
        <v>460</v>
      </c>
      <c r="D155" s="106" t="s">
        <v>446</v>
      </c>
      <c r="E155" s="106" t="s">
        <v>739</v>
      </c>
      <c r="F155" s="107" t="n">
        <v>52.5286609296035</v>
      </c>
      <c r="G155" s="107" t="n">
        <v>-1.70874539818555</v>
      </c>
      <c r="H155" s="108"/>
    </row>
    <row r="156" customFormat="false" ht="12.75" hidden="false" customHeight="false" outlineLevel="0" collapsed="false">
      <c r="B156" s="105" t="s">
        <v>740</v>
      </c>
      <c r="C156" s="106" t="s">
        <v>497</v>
      </c>
      <c r="D156" s="106" t="s">
        <v>698</v>
      </c>
      <c r="E156" s="106" t="s">
        <v>741</v>
      </c>
      <c r="F156" s="107" t="n">
        <v>54.941525567156</v>
      </c>
      <c r="G156" s="107" t="n">
        <v>-2.96441654425612</v>
      </c>
      <c r="H156" s="108"/>
    </row>
    <row r="157" customFormat="false" ht="12.75" hidden="false" customHeight="false" outlineLevel="0" collapsed="false">
      <c r="B157" s="105" t="s">
        <v>742</v>
      </c>
      <c r="C157" s="106" t="s">
        <v>464</v>
      </c>
      <c r="D157" s="106" t="s">
        <v>743</v>
      </c>
      <c r="E157" s="106" t="s">
        <v>744</v>
      </c>
      <c r="F157" s="107" t="n">
        <v>54.701236464016</v>
      </c>
      <c r="G157" s="107" t="n">
        <v>-1.29057983701158</v>
      </c>
      <c r="H157" s="108"/>
    </row>
    <row r="158" customFormat="false" ht="12.75" hidden="false" customHeight="false" outlineLevel="0" collapsed="false">
      <c r="B158" s="105" t="s">
        <v>745</v>
      </c>
      <c r="C158" s="106" t="s">
        <v>423</v>
      </c>
      <c r="D158" s="106" t="s">
        <v>424</v>
      </c>
      <c r="E158" s="106" t="s">
        <v>746</v>
      </c>
      <c r="F158" s="107" t="n">
        <v>55.4282231</v>
      </c>
      <c r="G158" s="107" t="n">
        <v>-2.791000502</v>
      </c>
      <c r="H158" s="108"/>
    </row>
    <row r="159" customFormat="false" ht="12.75" hidden="false" customHeight="false" outlineLevel="0" collapsed="false">
      <c r="B159" s="105" t="s">
        <v>747</v>
      </c>
      <c r="C159" s="106" t="s">
        <v>464</v>
      </c>
      <c r="D159" s="106" t="s">
        <v>743</v>
      </c>
      <c r="E159" s="106" t="s">
        <v>748</v>
      </c>
      <c r="F159" s="107" t="n">
        <v>54.8062517941345</v>
      </c>
      <c r="G159" s="107" t="n">
        <v>-1.40160649259598</v>
      </c>
      <c r="H159" s="108"/>
    </row>
    <row r="160" customFormat="false" ht="12.75" hidden="false" customHeight="false" outlineLevel="0" collapsed="false">
      <c r="B160" s="105" t="s">
        <v>749</v>
      </c>
      <c r="C160" s="106" t="s">
        <v>423</v>
      </c>
      <c r="D160" s="106" t="s">
        <v>427</v>
      </c>
      <c r="E160" s="106" t="s">
        <v>750</v>
      </c>
      <c r="F160" s="107" t="n">
        <v>56.01992478</v>
      </c>
      <c r="G160" s="107" t="n">
        <v>-4.701001908</v>
      </c>
      <c r="H160" s="108"/>
    </row>
    <row r="161" customFormat="false" ht="12.75" hidden="false" customHeight="false" outlineLevel="0" collapsed="false">
      <c r="B161" s="105" t="s">
        <v>751</v>
      </c>
      <c r="C161" s="106" t="s">
        <v>497</v>
      </c>
      <c r="D161" s="106" t="s">
        <v>752</v>
      </c>
      <c r="E161" s="106" t="s">
        <v>753</v>
      </c>
      <c r="F161" s="107" t="n">
        <v>54.032691683699</v>
      </c>
      <c r="G161" s="107" t="n">
        <v>-2.88895866395436</v>
      </c>
      <c r="H161" s="108"/>
    </row>
    <row r="162" customFormat="false" ht="12.75" hidden="false" customHeight="false" outlineLevel="0" collapsed="false">
      <c r="B162" s="105" t="s">
        <v>754</v>
      </c>
      <c r="C162" s="106" t="s">
        <v>497</v>
      </c>
      <c r="D162" s="106" t="s">
        <v>752</v>
      </c>
      <c r="E162" s="106" t="s">
        <v>755</v>
      </c>
      <c r="F162" s="107" t="n">
        <v>54.032691683699</v>
      </c>
      <c r="G162" s="107" t="n">
        <v>-2.88895866395436</v>
      </c>
      <c r="H162" s="108"/>
    </row>
    <row r="163" customFormat="false" ht="12.75" hidden="false" customHeight="false" outlineLevel="0" collapsed="false">
      <c r="B163" s="105" t="s">
        <v>756</v>
      </c>
      <c r="C163" s="106" t="s">
        <v>423</v>
      </c>
      <c r="D163" s="106" t="s">
        <v>424</v>
      </c>
      <c r="E163" s="106" t="s">
        <v>757</v>
      </c>
      <c r="F163" s="107" t="n">
        <v>55.74322384</v>
      </c>
      <c r="G163" s="107" t="n">
        <v>-4.863501953</v>
      </c>
      <c r="H163" s="108"/>
    </row>
    <row r="164" customFormat="false" ht="12.75" hidden="false" customHeight="false" outlineLevel="0" collapsed="false">
      <c r="B164" s="105" t="s">
        <v>758</v>
      </c>
      <c r="C164" s="106" t="s">
        <v>394</v>
      </c>
      <c r="D164" s="106" t="s">
        <v>439</v>
      </c>
      <c r="E164" s="106" t="s">
        <v>759</v>
      </c>
      <c r="F164" s="107" t="n">
        <v>51.43577</v>
      </c>
      <c r="G164" s="107" t="n">
        <v>0.15361</v>
      </c>
      <c r="H164" s="108"/>
    </row>
    <row r="165" customFormat="false" ht="12.75" hidden="false" customHeight="false" outlineLevel="0" collapsed="false">
      <c r="B165" s="105" t="s">
        <v>760</v>
      </c>
      <c r="C165" s="106" t="s">
        <v>497</v>
      </c>
      <c r="D165" s="106" t="s">
        <v>761</v>
      </c>
      <c r="E165" s="106" t="s">
        <v>762</v>
      </c>
      <c r="F165" s="107" t="n">
        <v>54.29781087216</v>
      </c>
      <c r="G165" s="107" t="n">
        <v>-2.67214957404209</v>
      </c>
      <c r="H165" s="108"/>
    </row>
    <row r="166" customFormat="false" ht="12.75" hidden="false" customHeight="false" outlineLevel="0" collapsed="false">
      <c r="B166" s="105" t="s">
        <v>763</v>
      </c>
      <c r="C166" s="106" t="s">
        <v>456</v>
      </c>
      <c r="D166" s="106" t="s">
        <v>764</v>
      </c>
      <c r="E166" s="106" t="s">
        <v>765</v>
      </c>
      <c r="F166" s="107" t="n">
        <v>51.5474224851442</v>
      </c>
      <c r="G166" s="107" t="n">
        <v>-3.03149983750033</v>
      </c>
      <c r="H166" s="108"/>
    </row>
    <row r="167" customFormat="false" ht="12.75" hidden="false" customHeight="false" outlineLevel="0" collapsed="false">
      <c r="B167" s="105" t="s">
        <v>766</v>
      </c>
      <c r="C167" s="106" t="s">
        <v>390</v>
      </c>
      <c r="D167" s="106" t="s">
        <v>391</v>
      </c>
      <c r="E167" s="106" t="s">
        <v>767</v>
      </c>
      <c r="F167" s="107" t="n">
        <v>50.3948954616802</v>
      </c>
      <c r="G167" s="107" t="n">
        <v>-4.90081118840645</v>
      </c>
      <c r="H167" s="108"/>
    </row>
    <row r="168" customFormat="false" ht="12.75" hidden="false" customHeight="false" outlineLevel="0" collapsed="false">
      <c r="B168" s="105" t="s">
        <v>768</v>
      </c>
      <c r="C168" s="106" t="s">
        <v>423</v>
      </c>
      <c r="D168" s="106" t="s">
        <v>427</v>
      </c>
      <c r="E168" s="106" t="s">
        <v>769</v>
      </c>
      <c r="F168" s="107" t="n">
        <v>56.04217507</v>
      </c>
      <c r="G168" s="107" t="n">
        <v>-3.389520957</v>
      </c>
      <c r="H168" s="108"/>
    </row>
    <row r="169" customFormat="false" ht="12.75" hidden="false" customHeight="false" outlineLevel="0" collapsed="false">
      <c r="B169" s="105" t="s">
        <v>770</v>
      </c>
      <c r="C169" s="106" t="s">
        <v>382</v>
      </c>
      <c r="D169" s="106" t="s">
        <v>417</v>
      </c>
      <c r="E169" s="106" t="s">
        <v>771</v>
      </c>
      <c r="F169" s="107" t="n">
        <v>57.45202908</v>
      </c>
      <c r="G169" s="107" t="n">
        <v>-4.241401893</v>
      </c>
      <c r="H169" s="108"/>
    </row>
    <row r="170" customFormat="false" ht="12.75" hidden="false" customHeight="false" outlineLevel="0" collapsed="false">
      <c r="B170" s="105" t="s">
        <v>772</v>
      </c>
      <c r="C170" s="106" t="s">
        <v>390</v>
      </c>
      <c r="D170" s="106" t="s">
        <v>773</v>
      </c>
      <c r="E170" s="106" t="s">
        <v>774</v>
      </c>
      <c r="F170" s="107" t="n">
        <v>51.5689827903254</v>
      </c>
      <c r="G170" s="107" t="n">
        <v>-2.48126992508804</v>
      </c>
      <c r="H170" s="108"/>
    </row>
    <row r="171" customFormat="false" ht="12.75" hidden="false" customHeight="false" outlineLevel="0" collapsed="false">
      <c r="B171" s="105" t="s">
        <v>775</v>
      </c>
      <c r="C171" s="106" t="s">
        <v>460</v>
      </c>
      <c r="D171" s="106" t="s">
        <v>551</v>
      </c>
      <c r="E171" s="106" t="s">
        <v>776</v>
      </c>
      <c r="F171" s="107" t="n">
        <v>52.6324841883131</v>
      </c>
      <c r="G171" s="107" t="n">
        <v>-2.50997058101463</v>
      </c>
      <c r="H171" s="108"/>
    </row>
    <row r="172" customFormat="false" ht="12.75" hidden="false" customHeight="false" outlineLevel="0" collapsed="false">
      <c r="B172" s="105" t="s">
        <v>777</v>
      </c>
      <c r="C172" s="106" t="s">
        <v>398</v>
      </c>
      <c r="D172" s="106" t="s">
        <v>409</v>
      </c>
      <c r="E172" s="106" t="s">
        <v>778</v>
      </c>
      <c r="F172" s="107" t="n">
        <v>51.5418358172316</v>
      </c>
      <c r="G172" s="107" t="n">
        <v>-0.497640556057333</v>
      </c>
      <c r="H172" s="108"/>
    </row>
    <row r="173" customFormat="false" ht="12.75" hidden="false" customHeight="false" outlineLevel="0" collapsed="false">
      <c r="B173" s="105" t="s">
        <v>779</v>
      </c>
      <c r="C173" s="106" t="s">
        <v>398</v>
      </c>
      <c r="D173" s="106" t="s">
        <v>409</v>
      </c>
      <c r="E173" s="106" t="s">
        <v>780</v>
      </c>
      <c r="F173" s="107" t="n">
        <v>51.5413464580667</v>
      </c>
      <c r="G173" s="107" t="n">
        <v>-0.496506759066675</v>
      </c>
      <c r="H173" s="108"/>
    </row>
    <row r="174" customFormat="false" ht="12.75" hidden="false" customHeight="false" outlineLevel="0" collapsed="false">
      <c r="B174" s="105" t="s">
        <v>781</v>
      </c>
      <c r="C174" s="106" t="s">
        <v>423</v>
      </c>
      <c r="D174" s="106" t="s">
        <v>424</v>
      </c>
      <c r="E174" s="106" t="s">
        <v>782</v>
      </c>
      <c r="F174" s="107" t="n">
        <v>55.84432425</v>
      </c>
      <c r="G174" s="107" t="n">
        <v>-4.504101709</v>
      </c>
      <c r="H174" s="108"/>
    </row>
    <row r="175" customFormat="false" ht="12.75" hidden="false" customHeight="false" outlineLevel="0" collapsed="false">
      <c r="B175" s="105" t="s">
        <v>783</v>
      </c>
      <c r="C175" s="106" t="s">
        <v>482</v>
      </c>
      <c r="D175" s="106" t="s">
        <v>562</v>
      </c>
      <c r="E175" s="106" t="s">
        <v>784</v>
      </c>
      <c r="F175" s="107" t="n">
        <v>53.33006</v>
      </c>
      <c r="G175" s="107" t="n">
        <v>-1.45341</v>
      </c>
      <c r="H175" s="108"/>
    </row>
    <row r="176" customFormat="false" ht="12.75" hidden="false" customHeight="false" outlineLevel="0" collapsed="false">
      <c r="B176" s="105" t="s">
        <v>785</v>
      </c>
      <c r="C176" s="106" t="s">
        <v>423</v>
      </c>
      <c r="D176" s="106" t="s">
        <v>424</v>
      </c>
      <c r="E176" s="106" t="s">
        <v>786</v>
      </c>
      <c r="F176" s="107" t="n">
        <v>55.89052461</v>
      </c>
      <c r="G176" s="107" t="n">
        <v>-3.163400784</v>
      </c>
      <c r="H176" s="108"/>
    </row>
    <row r="177" customFormat="false" ht="12.75" hidden="false" customHeight="false" outlineLevel="0" collapsed="false">
      <c r="B177" s="105" t="s">
        <v>787</v>
      </c>
      <c r="C177" s="106" t="s">
        <v>482</v>
      </c>
      <c r="D177" s="106" t="s">
        <v>595</v>
      </c>
      <c r="E177" s="106" t="s">
        <v>788</v>
      </c>
      <c r="F177" s="107" t="n">
        <v>53.59722</v>
      </c>
      <c r="G177" s="107" t="n">
        <v>-0.75792</v>
      </c>
      <c r="H177" s="108"/>
    </row>
    <row r="178" customFormat="false" ht="12.75" hidden="false" customHeight="false" outlineLevel="0" collapsed="false">
      <c r="B178" s="105" t="s">
        <v>789</v>
      </c>
      <c r="C178" s="106" t="s">
        <v>497</v>
      </c>
      <c r="D178" s="106" t="s">
        <v>790</v>
      </c>
      <c r="E178" s="106" t="s">
        <v>791</v>
      </c>
      <c r="F178" s="107" t="n">
        <v>53.53816</v>
      </c>
      <c r="G178" s="107" t="n">
        <v>-2.35903</v>
      </c>
      <c r="H178" s="108"/>
    </row>
    <row r="179" customFormat="false" ht="12.75" hidden="false" customHeight="false" outlineLevel="0" collapsed="false">
      <c r="B179" s="105" t="s">
        <v>792</v>
      </c>
      <c r="C179" s="106" t="s">
        <v>497</v>
      </c>
      <c r="D179" s="106" t="s">
        <v>790</v>
      </c>
      <c r="E179" s="106" t="s">
        <v>793</v>
      </c>
      <c r="F179" s="107" t="n">
        <v>53.53816</v>
      </c>
      <c r="G179" s="107" t="n">
        <v>-2.35903</v>
      </c>
      <c r="H179" s="108"/>
    </row>
    <row r="180" customFormat="false" ht="12.75" hidden="false" customHeight="false" outlineLevel="0" collapsed="false">
      <c r="B180" s="105" t="s">
        <v>794</v>
      </c>
      <c r="C180" s="106" t="s">
        <v>382</v>
      </c>
      <c r="D180" s="106" t="s">
        <v>417</v>
      </c>
      <c r="E180" s="106" t="s">
        <v>795</v>
      </c>
      <c r="F180" s="107" t="n">
        <v>57.53762947</v>
      </c>
      <c r="G180" s="107" t="n">
        <v>-2.932700798</v>
      </c>
      <c r="H180" s="108"/>
    </row>
    <row r="181" customFormat="false" ht="12.75" hidden="false" customHeight="false" outlineLevel="0" collapsed="false">
      <c r="B181" s="105" t="s">
        <v>796</v>
      </c>
      <c r="C181" s="106" t="s">
        <v>442</v>
      </c>
      <c r="D181" s="106" t="s">
        <v>797</v>
      </c>
      <c r="E181" s="106" t="s">
        <v>798</v>
      </c>
      <c r="F181" s="107" t="n">
        <v>51.3672893601945</v>
      </c>
      <c r="G181" s="107" t="n">
        <v>0.740639339817038</v>
      </c>
      <c r="H181" s="108"/>
    </row>
    <row r="182" customFormat="false" ht="12.75" hidden="false" customHeight="false" outlineLevel="0" collapsed="false">
      <c r="B182" s="105" t="s">
        <v>799</v>
      </c>
      <c r="C182" s="106" t="s">
        <v>423</v>
      </c>
      <c r="D182" s="106" t="s">
        <v>424</v>
      </c>
      <c r="E182" s="106" t="s">
        <v>800</v>
      </c>
      <c r="F182" s="107" t="n">
        <v>55.16082201</v>
      </c>
      <c r="G182" s="107" t="n">
        <v>-4.180501313</v>
      </c>
      <c r="H182" s="108"/>
    </row>
    <row r="183" customFormat="false" ht="12.75" hidden="false" customHeight="false" outlineLevel="0" collapsed="false">
      <c r="B183" s="105" t="s">
        <v>801</v>
      </c>
      <c r="C183" s="106" t="s">
        <v>423</v>
      </c>
      <c r="D183" s="106" t="s">
        <v>427</v>
      </c>
      <c r="E183" s="106" t="s">
        <v>802</v>
      </c>
      <c r="F183" s="107" t="n">
        <v>55.90332448</v>
      </c>
      <c r="G183" s="107" t="n">
        <v>-4.30990158</v>
      </c>
      <c r="H183" s="108"/>
    </row>
    <row r="184" customFormat="false" ht="12.75" hidden="false" customHeight="false" outlineLevel="0" collapsed="false">
      <c r="B184" s="105" t="s">
        <v>803</v>
      </c>
      <c r="C184" s="106" t="s">
        <v>382</v>
      </c>
      <c r="D184" s="106" t="s">
        <v>383</v>
      </c>
      <c r="E184" s="106" t="s">
        <v>804</v>
      </c>
      <c r="F184" s="107" t="n">
        <v>56.47542628</v>
      </c>
      <c r="G184" s="107" t="n">
        <v>-4.324501732</v>
      </c>
      <c r="H184" s="108"/>
    </row>
    <row r="185" customFormat="false" ht="12.75" hidden="false" customHeight="false" outlineLevel="0" collapsed="false">
      <c r="B185" s="105" t="s">
        <v>805</v>
      </c>
      <c r="C185" s="106" t="s">
        <v>423</v>
      </c>
      <c r="D185" s="106" t="s">
        <v>424</v>
      </c>
      <c r="E185" s="106" t="s">
        <v>806</v>
      </c>
      <c r="F185" s="107" t="n">
        <v>55.57962338</v>
      </c>
      <c r="G185" s="107" t="n">
        <v>-4.456001604</v>
      </c>
      <c r="H185" s="108"/>
    </row>
    <row r="186" customFormat="false" ht="12.75" hidden="false" customHeight="false" outlineLevel="0" collapsed="false">
      <c r="B186" s="105" t="s">
        <v>807</v>
      </c>
      <c r="C186" s="106" t="s">
        <v>423</v>
      </c>
      <c r="D186" s="106" t="s">
        <v>424</v>
      </c>
      <c r="E186" s="106" t="s">
        <v>808</v>
      </c>
      <c r="F186" s="107" t="n">
        <v>55.59312342</v>
      </c>
      <c r="G186" s="107" t="n">
        <v>-4.48700163</v>
      </c>
      <c r="H186" s="108"/>
    </row>
    <row r="187" customFormat="false" ht="12.75" hidden="false" customHeight="false" outlineLevel="0" collapsed="false">
      <c r="B187" s="105" t="s">
        <v>809</v>
      </c>
      <c r="C187" s="106" t="s">
        <v>423</v>
      </c>
      <c r="D187" s="106" t="s">
        <v>424</v>
      </c>
      <c r="E187" s="106" t="s">
        <v>810</v>
      </c>
      <c r="F187" s="107" t="n">
        <v>55.66402362</v>
      </c>
      <c r="G187" s="107" t="n">
        <v>-4.678101789</v>
      </c>
      <c r="H187" s="108"/>
    </row>
    <row r="188" customFormat="false" ht="12.75" hidden="false" customHeight="false" outlineLevel="0" collapsed="false">
      <c r="B188" s="105" t="s">
        <v>811</v>
      </c>
      <c r="C188" s="106" t="s">
        <v>442</v>
      </c>
      <c r="D188" s="106" t="s">
        <v>812</v>
      </c>
      <c r="E188" s="106" t="s">
        <v>813</v>
      </c>
      <c r="F188" s="107" t="n">
        <v>51.420019770669</v>
      </c>
      <c r="G188" s="107" t="n">
        <v>0.596217440623096</v>
      </c>
      <c r="H188" s="108"/>
    </row>
    <row r="189" customFormat="false" ht="12.75" hidden="false" customHeight="false" outlineLevel="0" collapsed="false">
      <c r="B189" s="105" t="s">
        <v>814</v>
      </c>
      <c r="C189" s="106" t="s">
        <v>382</v>
      </c>
      <c r="D189" s="106" t="s">
        <v>417</v>
      </c>
      <c r="E189" s="106" t="s">
        <v>815</v>
      </c>
      <c r="F189" s="107" t="n">
        <v>56.71362686</v>
      </c>
      <c r="G189" s="107" t="n">
        <v>-4.950002319</v>
      </c>
      <c r="H189" s="108"/>
    </row>
    <row r="190" customFormat="false" ht="12.75" hidden="false" customHeight="false" outlineLevel="0" collapsed="false">
      <c r="B190" s="105" t="s">
        <v>816</v>
      </c>
      <c r="C190" s="106" t="s">
        <v>382</v>
      </c>
      <c r="D190" s="106" t="s">
        <v>524</v>
      </c>
      <c r="E190" s="106" t="s">
        <v>817</v>
      </c>
      <c r="F190" s="107" t="n">
        <v>57.21292863</v>
      </c>
      <c r="G190" s="107" t="n">
        <v>-2.37400033</v>
      </c>
      <c r="H190" s="108"/>
    </row>
    <row r="191" customFormat="false" ht="12.75" hidden="false" customHeight="false" outlineLevel="0" collapsed="false">
      <c r="B191" s="105" t="s">
        <v>818</v>
      </c>
      <c r="C191" s="106" t="s">
        <v>456</v>
      </c>
      <c r="D191" s="106" t="s">
        <v>686</v>
      </c>
      <c r="E191" s="106" t="s">
        <v>819</v>
      </c>
      <c r="F191" s="107" t="n">
        <v>53.4693383312189</v>
      </c>
      <c r="G191" s="107" t="n">
        <v>-2.84947513837139</v>
      </c>
      <c r="H191" s="108"/>
    </row>
    <row r="192" customFormat="false" ht="12.75" hidden="false" customHeight="false" outlineLevel="0" collapsed="false">
      <c r="B192" s="105" t="s">
        <v>820</v>
      </c>
      <c r="C192" s="106" t="s">
        <v>497</v>
      </c>
      <c r="D192" s="106" t="s">
        <v>686</v>
      </c>
      <c r="E192" s="106" t="s">
        <v>821</v>
      </c>
      <c r="F192" s="107" t="n">
        <v>53.4693383312189</v>
      </c>
      <c r="G192" s="107" t="n">
        <v>-2.84947513837139</v>
      </c>
      <c r="H192" s="108"/>
    </row>
    <row r="193" customFormat="false" ht="12.75" hidden="false" customHeight="false" outlineLevel="0" collapsed="false">
      <c r="B193" s="105" t="s">
        <v>822</v>
      </c>
      <c r="C193" s="106" t="s">
        <v>482</v>
      </c>
      <c r="D193" s="106" t="s">
        <v>483</v>
      </c>
      <c r="E193" s="106" t="s">
        <v>823</v>
      </c>
      <c r="F193" s="107" t="n">
        <v>53.80583</v>
      </c>
      <c r="G193" s="107" t="n">
        <v>-1.59684</v>
      </c>
      <c r="H193" s="108"/>
    </row>
    <row r="194" customFormat="false" ht="12.75" hidden="false" customHeight="false" outlineLevel="0" collapsed="false">
      <c r="B194" s="105" t="s">
        <v>824</v>
      </c>
      <c r="C194" s="106" t="s">
        <v>460</v>
      </c>
      <c r="D194" s="106" t="s">
        <v>461</v>
      </c>
      <c r="E194" s="106" t="s">
        <v>825</v>
      </c>
      <c r="F194" s="107" t="n">
        <v>52.4312757454766</v>
      </c>
      <c r="G194" s="107" t="n">
        <v>-2.01322482910249</v>
      </c>
      <c r="H194" s="108"/>
    </row>
    <row r="195" customFormat="false" ht="12.75" hidden="false" customHeight="false" outlineLevel="0" collapsed="false">
      <c r="B195" s="105" t="s">
        <v>826</v>
      </c>
      <c r="C195" s="106" t="s">
        <v>464</v>
      </c>
      <c r="D195" s="106" t="s">
        <v>827</v>
      </c>
      <c r="E195" s="106" t="s">
        <v>828</v>
      </c>
      <c r="F195" s="107" t="n">
        <v>54.0312106279307</v>
      </c>
      <c r="G195" s="107" t="n">
        <v>-1.48784376583142</v>
      </c>
      <c r="H195" s="108"/>
    </row>
    <row r="196" customFormat="false" ht="12.75" hidden="false" customHeight="false" outlineLevel="0" collapsed="false">
      <c r="B196" s="105" t="s">
        <v>829</v>
      </c>
      <c r="C196" s="106" t="s">
        <v>464</v>
      </c>
      <c r="D196" s="106" t="s">
        <v>830</v>
      </c>
      <c r="E196" s="106" t="s">
        <v>831</v>
      </c>
      <c r="F196" s="107" t="n">
        <v>54.5676700530259</v>
      </c>
      <c r="G196" s="107" t="n">
        <v>-1.13339074287996</v>
      </c>
      <c r="H196" s="108"/>
    </row>
    <row r="197" customFormat="false" ht="12.75" hidden="false" customHeight="false" outlineLevel="0" collapsed="false">
      <c r="B197" s="105" t="s">
        <v>832</v>
      </c>
      <c r="C197" s="106" t="s">
        <v>382</v>
      </c>
      <c r="D197" s="106" t="s">
        <v>401</v>
      </c>
      <c r="E197" s="106" t="s">
        <v>833</v>
      </c>
      <c r="F197" s="107" t="n">
        <v>58.00813043</v>
      </c>
      <c r="G197" s="107" t="n">
        <v>-4.395002162</v>
      </c>
      <c r="H197" s="108"/>
    </row>
    <row r="198" customFormat="false" ht="12.75" hidden="false" customHeight="false" outlineLevel="0" collapsed="false">
      <c r="B198" s="105" t="s">
        <v>834</v>
      </c>
      <c r="C198" s="106" t="s">
        <v>398</v>
      </c>
      <c r="D198" s="106" t="s">
        <v>409</v>
      </c>
      <c r="E198" s="106" t="s">
        <v>835</v>
      </c>
      <c r="F198" s="107" t="n">
        <v>51.4244413356603</v>
      </c>
      <c r="G198" s="107" t="n">
        <v>-0.469384552311846</v>
      </c>
      <c r="H198" s="108"/>
    </row>
    <row r="199" customFormat="false" ht="12.75" hidden="false" customHeight="false" outlineLevel="0" collapsed="false">
      <c r="B199" s="105" t="s">
        <v>836</v>
      </c>
      <c r="C199" s="106" t="s">
        <v>390</v>
      </c>
      <c r="D199" s="106" t="s">
        <v>391</v>
      </c>
      <c r="E199" s="106" t="s">
        <v>837</v>
      </c>
      <c r="F199" s="107" t="n">
        <v>50.4442795101067</v>
      </c>
      <c r="G199" s="107" t="n">
        <v>-4.2420626915012</v>
      </c>
      <c r="H199" s="108"/>
    </row>
    <row r="200" customFormat="false" ht="12.75" hidden="false" customHeight="false" outlineLevel="0" collapsed="false">
      <c r="B200" s="105" t="s">
        <v>838</v>
      </c>
      <c r="C200" s="106" t="s">
        <v>456</v>
      </c>
      <c r="D200" s="106" t="s">
        <v>839</v>
      </c>
      <c r="E200" s="106" t="s">
        <v>840</v>
      </c>
      <c r="F200" s="107" t="n">
        <v>53.0288714323859</v>
      </c>
      <c r="G200" s="107" t="n">
        <v>-3.05203571173178</v>
      </c>
      <c r="H200" s="108"/>
    </row>
    <row r="201" customFormat="false" ht="12.75" hidden="false" customHeight="false" outlineLevel="0" collapsed="false">
      <c r="B201" s="105" t="s">
        <v>841</v>
      </c>
      <c r="C201" s="106" t="s">
        <v>423</v>
      </c>
      <c r="D201" s="106" t="s">
        <v>427</v>
      </c>
      <c r="E201" s="106" t="s">
        <v>842</v>
      </c>
      <c r="F201" s="107" t="n">
        <v>56.20782564</v>
      </c>
      <c r="G201" s="107" t="n">
        <v>-2.99720071</v>
      </c>
      <c r="H201" s="108"/>
    </row>
    <row r="202" customFormat="false" ht="12.75" hidden="false" customHeight="false" outlineLevel="0" collapsed="false">
      <c r="B202" s="105" t="s">
        <v>843</v>
      </c>
      <c r="C202" s="106" t="s">
        <v>423</v>
      </c>
      <c r="D202" s="106" t="s">
        <v>424</v>
      </c>
      <c r="E202" s="106" t="s">
        <v>844</v>
      </c>
      <c r="F202" s="107" t="n">
        <v>55.90309249</v>
      </c>
      <c r="G202" s="107" t="n">
        <v>-4.256810541</v>
      </c>
      <c r="H202" s="108"/>
    </row>
    <row r="203" customFormat="false" ht="12.75" hidden="false" customHeight="false" outlineLevel="0" collapsed="false">
      <c r="B203" s="105" t="s">
        <v>845</v>
      </c>
      <c r="C203" s="106" t="s">
        <v>456</v>
      </c>
      <c r="D203" s="106" t="s">
        <v>686</v>
      </c>
      <c r="E203" s="106" t="s">
        <v>846</v>
      </c>
      <c r="F203" s="107" t="n">
        <v>53.41942</v>
      </c>
      <c r="G203" s="107" t="n">
        <v>-2.92383</v>
      </c>
      <c r="H203" s="108"/>
    </row>
    <row r="204" customFormat="false" ht="12.75" hidden="false" customHeight="false" outlineLevel="0" collapsed="false">
      <c r="B204" s="105" t="s">
        <v>847</v>
      </c>
      <c r="C204" s="106" t="s">
        <v>394</v>
      </c>
      <c r="D204" s="106" t="s">
        <v>439</v>
      </c>
      <c r="E204" s="106" t="s">
        <v>848</v>
      </c>
      <c r="F204" s="107" t="n">
        <v>51.4606206140159</v>
      </c>
      <c r="G204" s="107" t="n">
        <v>0.244394453575423</v>
      </c>
      <c r="H204" s="108"/>
    </row>
    <row r="205" customFormat="false" ht="12.75" hidden="false" customHeight="false" outlineLevel="0" collapsed="false">
      <c r="B205" s="105" t="s">
        <v>849</v>
      </c>
      <c r="C205" s="106" t="s">
        <v>442</v>
      </c>
      <c r="D205" s="106" t="s">
        <v>439</v>
      </c>
      <c r="E205" s="106" t="s">
        <v>850</v>
      </c>
      <c r="F205" s="107" t="n">
        <v>51.4606206140159</v>
      </c>
      <c r="G205" s="107" t="n">
        <v>0.244394453575423</v>
      </c>
      <c r="H205" s="108"/>
    </row>
    <row r="206" customFormat="false" ht="12.75" hidden="false" customHeight="false" outlineLevel="0" collapsed="false">
      <c r="B206" s="105" t="s">
        <v>851</v>
      </c>
      <c r="C206" s="106" t="s">
        <v>423</v>
      </c>
      <c r="D206" s="106" t="s">
        <v>424</v>
      </c>
      <c r="E206" s="106" t="s">
        <v>852</v>
      </c>
      <c r="F206" s="107" t="n">
        <v>55.90742562</v>
      </c>
      <c r="G206" s="107" t="n">
        <v>-3.506793016</v>
      </c>
      <c r="H206" s="108"/>
    </row>
    <row r="207" customFormat="false" ht="12.75" hidden="false" customHeight="false" outlineLevel="0" collapsed="false">
      <c r="B207" s="105" t="s">
        <v>853</v>
      </c>
      <c r="C207" s="106" t="s">
        <v>394</v>
      </c>
      <c r="D207" s="106" t="s">
        <v>395</v>
      </c>
      <c r="E207" s="106" t="s">
        <v>854</v>
      </c>
      <c r="F207" s="107" t="n">
        <v>51.5284427641569</v>
      </c>
      <c r="G207" s="107" t="n">
        <v>-0.170525490532858</v>
      </c>
      <c r="H207" s="108"/>
    </row>
    <row r="208" customFormat="false" ht="12.75" hidden="false" customHeight="false" outlineLevel="0" collapsed="false">
      <c r="B208" s="105" t="s">
        <v>855</v>
      </c>
      <c r="C208" s="106" t="s">
        <v>398</v>
      </c>
      <c r="D208" s="106" t="s">
        <v>409</v>
      </c>
      <c r="E208" s="106" t="s">
        <v>856</v>
      </c>
      <c r="F208" s="107" t="n">
        <v>51.6642494188948</v>
      </c>
      <c r="G208" s="107" t="n">
        <v>-0.655116208476585</v>
      </c>
      <c r="H208" s="108"/>
    </row>
    <row r="209" customFormat="false" ht="12.75" hidden="false" customHeight="false" outlineLevel="0" collapsed="false">
      <c r="B209" s="105" t="s">
        <v>857</v>
      </c>
      <c r="C209" s="106" t="s">
        <v>398</v>
      </c>
      <c r="D209" s="106" t="s">
        <v>477</v>
      </c>
      <c r="E209" s="106" t="s">
        <v>858</v>
      </c>
      <c r="F209" s="107" t="n">
        <v>50.9162156798626</v>
      </c>
      <c r="G209" s="107" t="n">
        <v>-1.04022630123011</v>
      </c>
      <c r="H209" s="108"/>
    </row>
    <row r="210" customFormat="false" ht="12.75" hidden="false" customHeight="false" outlineLevel="0" collapsed="false">
      <c r="B210" s="105" t="s">
        <v>859</v>
      </c>
      <c r="C210" s="106" t="s">
        <v>382</v>
      </c>
      <c r="D210" s="106" t="s">
        <v>383</v>
      </c>
      <c r="E210" s="106" t="s">
        <v>860</v>
      </c>
      <c r="F210" s="107" t="n">
        <v>56.65442701</v>
      </c>
      <c r="G210" s="107" t="n">
        <v>-2.865000661</v>
      </c>
      <c r="H210" s="108"/>
    </row>
    <row r="211" customFormat="false" ht="12.75" hidden="false" customHeight="false" outlineLevel="0" collapsed="false">
      <c r="B211" s="105" t="s">
        <v>861</v>
      </c>
      <c r="C211" s="106" t="s">
        <v>382</v>
      </c>
      <c r="D211" s="106" t="s">
        <v>383</v>
      </c>
      <c r="E211" s="106" t="s">
        <v>862</v>
      </c>
      <c r="F211" s="107" t="n">
        <v>56.48108948</v>
      </c>
      <c r="G211" s="107" t="n">
        <v>-3.017000753</v>
      </c>
      <c r="H211" s="108"/>
    </row>
    <row r="212" customFormat="false" ht="12.75" hidden="false" customHeight="false" outlineLevel="0" collapsed="false">
      <c r="B212" s="105" t="s">
        <v>863</v>
      </c>
      <c r="C212" s="106" t="s">
        <v>497</v>
      </c>
      <c r="D212" s="106" t="s">
        <v>864</v>
      </c>
      <c r="E212" s="106" t="s">
        <v>865</v>
      </c>
      <c r="F212" s="107" t="n">
        <v>53.26858</v>
      </c>
      <c r="G212" s="107" t="n">
        <v>-2.12055</v>
      </c>
      <c r="H212" s="108"/>
    </row>
    <row r="213" customFormat="false" ht="12.75" hidden="false" customHeight="false" outlineLevel="0" collapsed="false">
      <c r="B213" s="105" t="s">
        <v>866</v>
      </c>
      <c r="C213" s="106" t="s">
        <v>382</v>
      </c>
      <c r="D213" s="106" t="s">
        <v>417</v>
      </c>
      <c r="E213" s="106" t="s">
        <v>867</v>
      </c>
      <c r="F213" s="107" t="n">
        <v>57.65942981</v>
      </c>
      <c r="G213" s="107" t="n">
        <v>-2.491000444</v>
      </c>
      <c r="H213" s="108"/>
    </row>
    <row r="214" customFormat="false" ht="12.75" hidden="false" customHeight="false" outlineLevel="0" collapsed="false">
      <c r="B214" s="105" t="s">
        <v>868</v>
      </c>
      <c r="C214" s="106" t="s">
        <v>398</v>
      </c>
      <c r="D214" s="106" t="s">
        <v>420</v>
      </c>
      <c r="E214" s="106" t="s">
        <v>869</v>
      </c>
      <c r="F214" s="107" t="n">
        <v>50.84717</v>
      </c>
      <c r="G214" s="107" t="n">
        <v>-1.89484</v>
      </c>
      <c r="H214" s="108"/>
    </row>
    <row r="215" customFormat="false" ht="12.75" hidden="false" customHeight="false" outlineLevel="0" collapsed="false">
      <c r="B215" s="105" t="s">
        <v>870</v>
      </c>
      <c r="C215" s="106" t="s">
        <v>386</v>
      </c>
      <c r="D215" s="106" t="s">
        <v>871</v>
      </c>
      <c r="E215" s="106" t="s">
        <v>872</v>
      </c>
      <c r="F215" s="107" t="n">
        <v>51.560015258165</v>
      </c>
      <c r="G215" s="107" t="n">
        <v>-3.75406374327436</v>
      </c>
      <c r="H215" s="108"/>
    </row>
    <row r="216" customFormat="false" ht="12.75" hidden="false" customHeight="false" outlineLevel="0" collapsed="false">
      <c r="B216" s="105" t="s">
        <v>873</v>
      </c>
      <c r="C216" s="106" t="s">
        <v>423</v>
      </c>
      <c r="D216" s="106" t="s">
        <v>424</v>
      </c>
      <c r="E216" s="106" t="s">
        <v>874</v>
      </c>
      <c r="F216" s="107" t="n">
        <v>55.33702251</v>
      </c>
      <c r="G216" s="107" t="n">
        <v>-4.677001696</v>
      </c>
      <c r="H216" s="108"/>
    </row>
    <row r="217" customFormat="false" ht="12.75" hidden="false" customHeight="false" outlineLevel="0" collapsed="false">
      <c r="B217" s="105" t="s">
        <v>875</v>
      </c>
      <c r="C217" s="106" t="s">
        <v>398</v>
      </c>
      <c r="D217" s="106" t="s">
        <v>876</v>
      </c>
      <c r="E217" s="106" t="s">
        <v>877</v>
      </c>
      <c r="F217" s="107" t="n">
        <v>51.3918146478679</v>
      </c>
      <c r="G217" s="107" t="n">
        <v>-2.15038347717227</v>
      </c>
      <c r="H217" s="108"/>
    </row>
    <row r="218" customFormat="false" ht="12.75" hidden="false" customHeight="false" outlineLevel="0" collapsed="false">
      <c r="B218" s="105" t="s">
        <v>878</v>
      </c>
      <c r="C218" s="106" t="s">
        <v>408</v>
      </c>
      <c r="D218" s="106" t="s">
        <v>409</v>
      </c>
      <c r="E218" s="106" t="s">
        <v>879</v>
      </c>
      <c r="F218" s="107" t="n">
        <v>51.618032705311</v>
      </c>
      <c r="G218" s="107" t="n">
        <v>-0.209537732548296</v>
      </c>
      <c r="H218" s="108"/>
    </row>
    <row r="219" customFormat="false" ht="12.75" hidden="false" customHeight="false" outlineLevel="0" collapsed="false">
      <c r="B219" s="105" t="s">
        <v>880</v>
      </c>
      <c r="C219" s="106" t="s">
        <v>382</v>
      </c>
      <c r="D219" s="106" t="s">
        <v>383</v>
      </c>
      <c r="E219" s="106" t="s">
        <v>881</v>
      </c>
      <c r="F219" s="107" t="n">
        <v>56.46862645</v>
      </c>
      <c r="G219" s="107" t="n">
        <v>-2.917000681</v>
      </c>
      <c r="H219" s="108"/>
    </row>
    <row r="220" customFormat="false" ht="12.75" hidden="false" customHeight="false" outlineLevel="0" collapsed="false">
      <c r="B220" s="105" t="s">
        <v>882</v>
      </c>
      <c r="C220" s="106" t="s">
        <v>398</v>
      </c>
      <c r="D220" s="106" t="s">
        <v>876</v>
      </c>
      <c r="E220" s="106" t="s">
        <v>883</v>
      </c>
      <c r="F220" s="107" t="n">
        <v>51.6074840351973</v>
      </c>
      <c r="G220" s="107" t="n">
        <v>-2.00123389193729</v>
      </c>
      <c r="H220" s="108"/>
    </row>
    <row r="221" customFormat="false" ht="12.75" hidden="false" customHeight="false" outlineLevel="0" collapsed="false">
      <c r="B221" s="105" t="s">
        <v>884</v>
      </c>
      <c r="C221" s="106" t="s">
        <v>382</v>
      </c>
      <c r="D221" s="106" t="s">
        <v>401</v>
      </c>
      <c r="E221" s="106" t="s">
        <v>885</v>
      </c>
      <c r="F221" s="107" t="n">
        <v>58.44493156</v>
      </c>
      <c r="G221" s="107" t="n">
        <v>-3.421901332</v>
      </c>
      <c r="H221" s="108"/>
    </row>
    <row r="222" customFormat="false" ht="12.75" hidden="false" customHeight="false" outlineLevel="0" collapsed="false">
      <c r="B222" s="105" t="s">
        <v>886</v>
      </c>
      <c r="C222" s="106" t="s">
        <v>382</v>
      </c>
      <c r="D222" s="106" t="s">
        <v>417</v>
      </c>
      <c r="E222" s="106" t="s">
        <v>887</v>
      </c>
      <c r="F222" s="107" t="n">
        <v>57.57402946</v>
      </c>
      <c r="G222" s="107" t="n">
        <v>-3.844501571</v>
      </c>
      <c r="H222" s="108"/>
    </row>
    <row r="223" customFormat="false" ht="12.75" hidden="false" customHeight="false" outlineLevel="0" collapsed="false">
      <c r="B223" s="105" t="s">
        <v>888</v>
      </c>
      <c r="C223" s="106" t="s">
        <v>460</v>
      </c>
      <c r="D223" s="106" t="s">
        <v>446</v>
      </c>
      <c r="E223" s="106" t="s">
        <v>889</v>
      </c>
      <c r="F223" s="107" t="n">
        <v>52.50702</v>
      </c>
      <c r="G223" s="107" t="n">
        <v>-1.85117</v>
      </c>
      <c r="H223" s="108"/>
    </row>
    <row r="224" customFormat="false" ht="12.75" hidden="false" customHeight="false" outlineLevel="0" collapsed="false">
      <c r="B224" s="105" t="s">
        <v>890</v>
      </c>
      <c r="C224" s="106" t="s">
        <v>482</v>
      </c>
      <c r="D224" s="106" t="s">
        <v>562</v>
      </c>
      <c r="E224" s="106" t="s">
        <v>891</v>
      </c>
      <c r="F224" s="107" t="n">
        <v>53.40605</v>
      </c>
      <c r="G224" s="107" t="n">
        <v>-1.48924</v>
      </c>
      <c r="H224" s="108"/>
    </row>
    <row r="225" customFormat="false" ht="12.75" hidden="false" customHeight="false" outlineLevel="0" collapsed="false">
      <c r="B225" s="105" t="s">
        <v>892</v>
      </c>
      <c r="C225" s="106" t="s">
        <v>394</v>
      </c>
      <c r="D225" s="106" t="s">
        <v>893</v>
      </c>
      <c r="E225" s="106" t="s">
        <v>894</v>
      </c>
      <c r="F225" s="107" t="n">
        <v>51.48381</v>
      </c>
      <c r="G225" s="107" t="n">
        <v>-0.06132</v>
      </c>
      <c r="H225" s="108"/>
    </row>
    <row r="226" customFormat="false" ht="12.75" hidden="false" customHeight="false" outlineLevel="0" collapsed="false">
      <c r="B226" s="105" t="s">
        <v>895</v>
      </c>
      <c r="C226" s="106" t="s">
        <v>423</v>
      </c>
      <c r="D226" s="106" t="s">
        <v>424</v>
      </c>
      <c r="E226" s="106" t="s">
        <v>896</v>
      </c>
      <c r="F226" s="107" t="n">
        <v>55.82132428</v>
      </c>
      <c r="G226" s="107" t="n">
        <v>-3.936001294</v>
      </c>
      <c r="H226" s="108"/>
    </row>
    <row r="227" customFormat="false" ht="12.75" hidden="false" customHeight="false" outlineLevel="0" collapsed="false">
      <c r="B227" s="105" t="s">
        <v>897</v>
      </c>
      <c r="C227" s="106" t="s">
        <v>423</v>
      </c>
      <c r="D227" s="106" t="s">
        <v>424</v>
      </c>
      <c r="E227" s="106" t="s">
        <v>898</v>
      </c>
      <c r="F227" s="107" t="n">
        <v>54.9484212</v>
      </c>
      <c r="G227" s="107" t="n">
        <v>-4.491001462</v>
      </c>
      <c r="H227" s="108"/>
    </row>
    <row r="228" customFormat="false" ht="12.75" hidden="false" customHeight="false" outlineLevel="0" collapsed="false">
      <c r="B228" s="105" t="s">
        <v>899</v>
      </c>
      <c r="C228" s="106" t="s">
        <v>442</v>
      </c>
      <c r="D228" s="106" t="s">
        <v>472</v>
      </c>
      <c r="E228" s="106" t="s">
        <v>900</v>
      </c>
      <c r="F228" s="107" t="n">
        <v>50.8806946874265</v>
      </c>
      <c r="G228" s="107" t="n">
        <v>0.449501810120066</v>
      </c>
      <c r="H228" s="108"/>
    </row>
    <row r="229" customFormat="false" ht="12.75" hidden="false" customHeight="false" outlineLevel="0" collapsed="false">
      <c r="B229" s="105" t="s">
        <v>901</v>
      </c>
      <c r="C229" s="106" t="s">
        <v>398</v>
      </c>
      <c r="D229" s="106" t="s">
        <v>409</v>
      </c>
      <c r="E229" s="106" t="s">
        <v>902</v>
      </c>
      <c r="F229" s="107" t="n">
        <v>51.4992286928277</v>
      </c>
      <c r="G229" s="107" t="n">
        <v>-0.411422633225696</v>
      </c>
      <c r="H229" s="108"/>
    </row>
    <row r="230" customFormat="false" ht="12.75" hidden="false" customHeight="false" outlineLevel="0" collapsed="false">
      <c r="B230" s="105" t="s">
        <v>903</v>
      </c>
      <c r="C230" s="106" t="s">
        <v>442</v>
      </c>
      <c r="D230" s="106" t="s">
        <v>812</v>
      </c>
      <c r="E230" s="106" t="s">
        <v>904</v>
      </c>
      <c r="F230" s="107" t="n">
        <v>51.4279521848808</v>
      </c>
      <c r="G230" s="107" t="n">
        <v>0.329731638585024</v>
      </c>
      <c r="H230" s="108"/>
    </row>
    <row r="231" customFormat="false" ht="12.75" hidden="false" customHeight="false" outlineLevel="0" collapsed="false">
      <c r="B231" s="105" t="s">
        <v>905</v>
      </c>
      <c r="C231" s="106" t="s">
        <v>464</v>
      </c>
      <c r="D231" s="106" t="s">
        <v>743</v>
      </c>
      <c r="E231" s="106" t="s">
        <v>906</v>
      </c>
      <c r="F231" s="107" t="n">
        <v>54.592156341117</v>
      </c>
      <c r="G231" s="107" t="n">
        <v>-1.36280152878165</v>
      </c>
      <c r="H231" s="108"/>
    </row>
    <row r="232" customFormat="false" ht="12.75" hidden="false" customHeight="false" outlineLevel="0" collapsed="false">
      <c r="B232" s="105" t="s">
        <v>907</v>
      </c>
      <c r="C232" s="106" t="s">
        <v>482</v>
      </c>
      <c r="D232" s="106" t="s">
        <v>562</v>
      </c>
      <c r="E232" s="106" t="s">
        <v>908</v>
      </c>
      <c r="F232" s="107" t="n">
        <v>53.34987</v>
      </c>
      <c r="G232" s="107" t="n">
        <v>-1.46993</v>
      </c>
      <c r="H232" s="108"/>
    </row>
    <row r="233" customFormat="false" ht="12.75" hidden="false" customHeight="false" outlineLevel="0" collapsed="false">
      <c r="B233" s="105" t="s">
        <v>909</v>
      </c>
      <c r="C233" s="106" t="s">
        <v>408</v>
      </c>
      <c r="D233" s="106" t="s">
        <v>910</v>
      </c>
      <c r="E233" s="106" t="s">
        <v>911</v>
      </c>
      <c r="F233" s="107" t="n">
        <v>52.57327</v>
      </c>
      <c r="G233" s="107" t="n">
        <v>1.27176</v>
      </c>
      <c r="H233" s="108"/>
    </row>
    <row r="234" customFormat="false" ht="12.75" hidden="false" customHeight="false" outlineLevel="0" collapsed="false">
      <c r="B234" s="105" t="s">
        <v>912</v>
      </c>
      <c r="C234" s="106" t="s">
        <v>398</v>
      </c>
      <c r="D234" s="106" t="s">
        <v>477</v>
      </c>
      <c r="E234" s="106" t="s">
        <v>913</v>
      </c>
      <c r="F234" s="107" t="n">
        <v>50.9408931600839</v>
      </c>
      <c r="G234" s="107" t="n">
        <v>-1.48793889247888</v>
      </c>
      <c r="H234" s="108"/>
    </row>
    <row r="235" customFormat="false" ht="12.75" hidden="false" customHeight="false" outlineLevel="0" collapsed="false">
      <c r="B235" s="105" t="s">
        <v>914</v>
      </c>
      <c r="C235" s="106" t="s">
        <v>460</v>
      </c>
      <c r="D235" s="106" t="s">
        <v>461</v>
      </c>
      <c r="E235" s="106" t="s">
        <v>915</v>
      </c>
      <c r="F235" s="107" t="n">
        <v>52.541005849112</v>
      </c>
      <c r="G235" s="107" t="n">
        <v>-2.03311304612385</v>
      </c>
      <c r="H235" s="108"/>
    </row>
    <row r="236" customFormat="false" ht="12.75" hidden="false" customHeight="false" outlineLevel="0" collapsed="false">
      <c r="B236" s="105" t="s">
        <v>916</v>
      </c>
      <c r="C236" s="106" t="s">
        <v>464</v>
      </c>
      <c r="D236" s="106" t="s">
        <v>743</v>
      </c>
      <c r="E236" s="106" t="s">
        <v>917</v>
      </c>
      <c r="F236" s="107" t="n">
        <v>54.88123</v>
      </c>
      <c r="G236" s="107" t="n">
        <v>-1.45761</v>
      </c>
      <c r="H236" s="108"/>
    </row>
    <row r="237" customFormat="false" ht="12.75" hidden="false" customHeight="false" outlineLevel="0" collapsed="false">
      <c r="B237" s="105" t="s">
        <v>918</v>
      </c>
      <c r="C237" s="106" t="s">
        <v>460</v>
      </c>
      <c r="D237" s="106" t="s">
        <v>461</v>
      </c>
      <c r="E237" s="106" t="s">
        <v>919</v>
      </c>
      <c r="F237" s="107" t="n">
        <v>52.4985485476369</v>
      </c>
      <c r="G237" s="107" t="n">
        <v>-2.02234972360764</v>
      </c>
      <c r="H237" s="108"/>
    </row>
    <row r="238" customFormat="false" ht="12.75" hidden="false" customHeight="false" outlineLevel="0" collapsed="false">
      <c r="B238" s="105" t="s">
        <v>920</v>
      </c>
      <c r="C238" s="106" t="s">
        <v>497</v>
      </c>
      <c r="D238" s="106" t="s">
        <v>752</v>
      </c>
      <c r="E238" s="106" t="s">
        <v>921</v>
      </c>
      <c r="F238" s="107" t="n">
        <v>54.032691683699</v>
      </c>
      <c r="G238" s="107" t="n">
        <v>-2.88895866395436</v>
      </c>
      <c r="H238" s="108"/>
    </row>
    <row r="239" customFormat="false" ht="12.75" hidden="false" customHeight="false" outlineLevel="0" collapsed="false">
      <c r="B239" s="105" t="s">
        <v>922</v>
      </c>
      <c r="C239" s="106" t="s">
        <v>382</v>
      </c>
      <c r="D239" s="106" t="s">
        <v>417</v>
      </c>
      <c r="E239" s="106" t="s">
        <v>923</v>
      </c>
      <c r="F239" s="107" t="n">
        <v>57.553719</v>
      </c>
      <c r="G239" s="107" t="n">
        <v>-4.616254</v>
      </c>
      <c r="H239" s="108"/>
    </row>
    <row r="240" customFormat="false" ht="12.75" hidden="false" customHeight="false" outlineLevel="0" collapsed="false">
      <c r="B240" s="105" t="s">
        <v>924</v>
      </c>
      <c r="C240" s="106" t="s">
        <v>464</v>
      </c>
      <c r="D240" s="106" t="s">
        <v>925</v>
      </c>
      <c r="E240" s="106" t="s">
        <v>926</v>
      </c>
      <c r="F240" s="107" t="n">
        <v>53.9564234707772</v>
      </c>
      <c r="G240" s="107" t="n">
        <v>-1.02433922600574</v>
      </c>
      <c r="H240" s="108"/>
    </row>
    <row r="241" customFormat="false" ht="12.75" hidden="false" customHeight="false" outlineLevel="0" collapsed="false">
      <c r="B241" s="105" t="s">
        <v>927</v>
      </c>
      <c r="C241" s="106" t="s">
        <v>497</v>
      </c>
      <c r="D241" s="106" t="s">
        <v>928</v>
      </c>
      <c r="E241" s="106" t="s">
        <v>929</v>
      </c>
      <c r="F241" s="107" t="n">
        <v>53.7945268736165</v>
      </c>
      <c r="G241" s="107" t="n">
        <v>-2.32743655937942</v>
      </c>
      <c r="H241" s="108"/>
    </row>
    <row r="242" customFormat="false" ht="12.75" hidden="false" customHeight="false" outlineLevel="0" collapsed="false">
      <c r="B242" s="105" t="s">
        <v>930</v>
      </c>
      <c r="C242" s="106" t="s">
        <v>423</v>
      </c>
      <c r="D242" s="106" t="s">
        <v>424</v>
      </c>
      <c r="E242" s="106" t="s">
        <v>931</v>
      </c>
      <c r="F242" s="107" t="n">
        <v>55.83912425</v>
      </c>
      <c r="G242" s="107" t="n">
        <v>-4.410701638</v>
      </c>
      <c r="H242" s="108"/>
    </row>
    <row r="243" customFormat="false" ht="12.75" hidden="false" customHeight="false" outlineLevel="0" collapsed="false">
      <c r="B243" s="105" t="s">
        <v>932</v>
      </c>
      <c r="C243" s="106" t="s">
        <v>423</v>
      </c>
      <c r="D243" s="106" t="s">
        <v>427</v>
      </c>
      <c r="E243" s="106" t="s">
        <v>933</v>
      </c>
      <c r="F243" s="107" t="n">
        <v>55.86952437</v>
      </c>
      <c r="G243" s="107" t="n">
        <v>-4.316101576</v>
      </c>
      <c r="H243" s="108"/>
    </row>
    <row r="244" customFormat="false" ht="12.75" hidden="false" customHeight="false" outlineLevel="0" collapsed="false">
      <c r="B244" s="105" t="s">
        <v>934</v>
      </c>
      <c r="C244" s="106" t="s">
        <v>408</v>
      </c>
      <c r="D244" s="106" t="s">
        <v>935</v>
      </c>
      <c r="E244" s="106" t="s">
        <v>936</v>
      </c>
      <c r="F244" s="107" t="n">
        <v>51.935138402009</v>
      </c>
      <c r="G244" s="107" t="n">
        <v>0.116788355260503</v>
      </c>
      <c r="H244" s="108"/>
    </row>
    <row r="245" customFormat="false" ht="12.75" hidden="false" customHeight="false" outlineLevel="0" collapsed="false">
      <c r="B245" s="105" t="s">
        <v>937</v>
      </c>
      <c r="C245" s="106" t="s">
        <v>386</v>
      </c>
      <c r="D245" s="106" t="s">
        <v>764</v>
      </c>
      <c r="E245" s="106" t="s">
        <v>938</v>
      </c>
      <c r="F245" s="107" t="n">
        <v>51.6821646249541</v>
      </c>
      <c r="G245" s="107" t="n">
        <v>-4.9872516447336</v>
      </c>
      <c r="H245" s="108"/>
    </row>
    <row r="246" customFormat="false" ht="12.75" hidden="false" customHeight="false" outlineLevel="0" collapsed="false">
      <c r="B246" s="105" t="s">
        <v>939</v>
      </c>
      <c r="C246" s="106" t="s">
        <v>460</v>
      </c>
      <c r="D246" s="106" t="s">
        <v>940</v>
      </c>
      <c r="E246" s="106" t="s">
        <v>941</v>
      </c>
      <c r="F246" s="107" t="n">
        <v>52.5564841306026</v>
      </c>
      <c r="G246" s="107" t="n">
        <v>-2.20834478890739</v>
      </c>
      <c r="H246" s="108"/>
    </row>
    <row r="247" customFormat="false" ht="12.75" hidden="false" customHeight="false" outlineLevel="0" collapsed="false">
      <c r="B247" s="105" t="s">
        <v>942</v>
      </c>
      <c r="C247" s="106" t="s">
        <v>456</v>
      </c>
      <c r="D247" s="106" t="s">
        <v>943</v>
      </c>
      <c r="E247" s="106" t="s">
        <v>944</v>
      </c>
      <c r="F247" s="107" t="n">
        <v>53.187012418508</v>
      </c>
      <c r="G247" s="107" t="n">
        <v>-4.15956411923555</v>
      </c>
      <c r="H247" s="108"/>
    </row>
    <row r="248" customFormat="false" ht="12.75" hidden="false" customHeight="false" outlineLevel="0" collapsed="false">
      <c r="B248" s="105" t="s">
        <v>945</v>
      </c>
      <c r="C248" s="106" t="s">
        <v>497</v>
      </c>
      <c r="D248" s="106" t="s">
        <v>946</v>
      </c>
      <c r="E248" s="106" t="s">
        <v>947</v>
      </c>
      <c r="F248" s="107" t="n">
        <v>53.74431</v>
      </c>
      <c r="G248" s="107" t="n">
        <v>-2.75511</v>
      </c>
      <c r="H248" s="108"/>
    </row>
    <row r="249" customFormat="false" ht="12.75" hidden="false" customHeight="false" outlineLevel="0" collapsed="false">
      <c r="B249" s="105" t="s">
        <v>948</v>
      </c>
      <c r="C249" s="106" t="s">
        <v>497</v>
      </c>
      <c r="D249" s="106" t="s">
        <v>946</v>
      </c>
      <c r="E249" s="106" t="s">
        <v>949</v>
      </c>
      <c r="F249" s="107" t="n">
        <v>53.74431</v>
      </c>
      <c r="G249" s="107" t="n">
        <v>-2.75511</v>
      </c>
      <c r="H249" s="108"/>
    </row>
    <row r="250" customFormat="false" ht="12.75" hidden="false" customHeight="false" outlineLevel="0" collapsed="false">
      <c r="B250" s="105" t="s">
        <v>950</v>
      </c>
      <c r="C250" s="106" t="s">
        <v>398</v>
      </c>
      <c r="D250" s="106" t="s">
        <v>395</v>
      </c>
      <c r="E250" s="106" t="s">
        <v>951</v>
      </c>
      <c r="F250" s="107" t="n">
        <v>51.5349505106617</v>
      </c>
      <c r="G250" s="107" t="n">
        <v>-0.257050263876382</v>
      </c>
      <c r="H250" s="108"/>
    </row>
    <row r="251" customFormat="false" ht="12.75" hidden="false" customHeight="false" outlineLevel="0" collapsed="false">
      <c r="B251" s="105" t="s">
        <v>952</v>
      </c>
      <c r="C251" s="106" t="s">
        <v>382</v>
      </c>
      <c r="D251" s="106" t="s">
        <v>524</v>
      </c>
      <c r="E251" s="106" t="s">
        <v>953</v>
      </c>
      <c r="F251" s="107" t="n">
        <v>57.17412853</v>
      </c>
      <c r="G251" s="107" t="n">
        <v>-2.138400147</v>
      </c>
      <c r="H251" s="108"/>
    </row>
    <row r="252" customFormat="false" ht="12.75" hidden="false" customHeight="false" outlineLevel="0" collapsed="false">
      <c r="B252" s="105" t="s">
        <v>954</v>
      </c>
      <c r="C252" s="106" t="s">
        <v>382</v>
      </c>
      <c r="D252" s="106" t="s">
        <v>524</v>
      </c>
      <c r="E252" s="106" t="s">
        <v>955</v>
      </c>
      <c r="F252" s="107" t="n">
        <v>57.50456142</v>
      </c>
      <c r="G252" s="107" t="n">
        <v>-1.784124868</v>
      </c>
      <c r="H252" s="108"/>
    </row>
    <row r="253" customFormat="false" ht="12.75" hidden="false" customHeight="false" outlineLevel="0" collapsed="false">
      <c r="B253" s="105" t="s">
        <v>956</v>
      </c>
      <c r="C253" s="106" t="s">
        <v>382</v>
      </c>
      <c r="D253" s="106" t="s">
        <v>524</v>
      </c>
      <c r="E253" s="106" t="s">
        <v>957</v>
      </c>
      <c r="F253" s="107" t="n">
        <v>57.50789843</v>
      </c>
      <c r="G253" s="107" t="n">
        <v>-1.784285868</v>
      </c>
      <c r="H253" s="108"/>
    </row>
    <row r="254" customFormat="false" ht="12.75" hidden="false" customHeight="false" outlineLevel="0" collapsed="false">
      <c r="B254" s="105" t="s">
        <v>958</v>
      </c>
      <c r="C254" s="106" t="s">
        <v>482</v>
      </c>
      <c r="D254" s="106" t="s">
        <v>562</v>
      </c>
      <c r="E254" s="106" t="s">
        <v>959</v>
      </c>
      <c r="F254" s="107" t="n">
        <v>53.39975</v>
      </c>
      <c r="G254" s="107" t="n">
        <v>-1.4463</v>
      </c>
      <c r="H254" s="108"/>
    </row>
    <row r="255" customFormat="false" ht="12.75" hidden="false" customHeight="false" outlineLevel="0" collapsed="false">
      <c r="B255" s="105" t="s">
        <v>960</v>
      </c>
      <c r="C255" s="106" t="s">
        <v>464</v>
      </c>
      <c r="D255" s="106" t="s">
        <v>827</v>
      </c>
      <c r="E255" s="106" t="s">
        <v>961</v>
      </c>
      <c r="F255" s="107" t="n">
        <v>53.97442</v>
      </c>
      <c r="G255" s="107" t="n">
        <v>-1.13288</v>
      </c>
      <c r="H255" s="108"/>
    </row>
    <row r="256" customFormat="false" ht="12.75" hidden="false" customHeight="false" outlineLevel="0" collapsed="false">
      <c r="B256" s="105" t="s">
        <v>962</v>
      </c>
      <c r="C256" s="106" t="s">
        <v>382</v>
      </c>
      <c r="D256" s="106" t="s">
        <v>414</v>
      </c>
      <c r="E256" s="106" t="s">
        <v>963</v>
      </c>
      <c r="F256" s="107" t="n">
        <v>56.02602463</v>
      </c>
      <c r="G256" s="107" t="n">
        <v>-5.350002441</v>
      </c>
      <c r="H256" s="108"/>
    </row>
    <row r="257" customFormat="false" ht="12.75" hidden="false" customHeight="false" outlineLevel="0" collapsed="false">
      <c r="B257" s="105" t="s">
        <v>964</v>
      </c>
      <c r="C257" s="106" t="s">
        <v>423</v>
      </c>
      <c r="D257" s="106" t="s">
        <v>427</v>
      </c>
      <c r="E257" s="106" t="s">
        <v>965</v>
      </c>
      <c r="F257" s="107" t="n">
        <v>55.87312439</v>
      </c>
      <c r="G257" s="107" t="n">
        <v>-4.253801532</v>
      </c>
      <c r="H257" s="108"/>
    </row>
    <row r="258" customFormat="false" ht="12.75" hidden="false" customHeight="false" outlineLevel="0" collapsed="false">
      <c r="B258" s="105" t="s">
        <v>966</v>
      </c>
      <c r="C258" s="106" t="s">
        <v>423</v>
      </c>
      <c r="D258" s="106" t="s">
        <v>424</v>
      </c>
      <c r="E258" s="106" t="s">
        <v>967</v>
      </c>
      <c r="F258" s="107" t="n">
        <v>55.95232481</v>
      </c>
      <c r="G258" s="107" t="n">
        <v>-3.122500765</v>
      </c>
      <c r="H258" s="108"/>
    </row>
    <row r="259" customFormat="false" ht="12.75" hidden="false" customHeight="false" outlineLevel="0" collapsed="false">
      <c r="B259" s="105" t="s">
        <v>968</v>
      </c>
      <c r="C259" s="106" t="s">
        <v>386</v>
      </c>
      <c r="D259" s="106" t="s">
        <v>871</v>
      </c>
      <c r="E259" s="106" t="s">
        <v>969</v>
      </c>
      <c r="F259" s="107" t="n">
        <v>51.5358222032209</v>
      </c>
      <c r="G259" s="107" t="n">
        <v>-3.68769404609431</v>
      </c>
      <c r="H259" s="108"/>
    </row>
    <row r="260" customFormat="false" ht="12.75" hidden="false" customHeight="false" outlineLevel="0" collapsed="false">
      <c r="B260" s="105" t="s">
        <v>970</v>
      </c>
      <c r="C260" s="106" t="s">
        <v>382</v>
      </c>
      <c r="D260" s="106" t="s">
        <v>417</v>
      </c>
      <c r="E260" s="106" t="s">
        <v>971</v>
      </c>
      <c r="F260" s="107" t="n">
        <v>57.069517</v>
      </c>
      <c r="G260" s="107" t="n">
        <v>-5.107652</v>
      </c>
      <c r="H260" s="108"/>
    </row>
    <row r="261" customFormat="false" ht="12.75" hidden="false" customHeight="false" outlineLevel="0" collapsed="false">
      <c r="B261" s="105" t="s">
        <v>972</v>
      </c>
      <c r="C261" s="106" t="s">
        <v>456</v>
      </c>
      <c r="D261" s="106" t="s">
        <v>686</v>
      </c>
      <c r="E261" s="106" t="s">
        <v>973</v>
      </c>
      <c r="F261" s="107" t="n">
        <v>53.4210645907246</v>
      </c>
      <c r="G261" s="107" t="n">
        <v>-2.73775936001295</v>
      </c>
      <c r="H261" s="108"/>
    </row>
    <row r="262" customFormat="false" ht="12.75" hidden="false" customHeight="false" outlineLevel="0" collapsed="false">
      <c r="B262" s="105" t="s">
        <v>974</v>
      </c>
      <c r="C262" s="106" t="s">
        <v>382</v>
      </c>
      <c r="D262" s="106" t="s">
        <v>383</v>
      </c>
      <c r="E262" s="106" t="s">
        <v>975</v>
      </c>
      <c r="F262" s="107" t="n">
        <v>56.69022691</v>
      </c>
      <c r="G262" s="107" t="n">
        <v>-4.398701845</v>
      </c>
      <c r="H262" s="108"/>
    </row>
    <row r="263" customFormat="false" ht="12.75" hidden="false" customHeight="false" outlineLevel="0" collapsed="false">
      <c r="B263" s="105" t="s">
        <v>976</v>
      </c>
      <c r="C263" s="106" t="s">
        <v>386</v>
      </c>
      <c r="D263" s="106" t="s">
        <v>764</v>
      </c>
      <c r="E263" s="106" t="s">
        <v>977</v>
      </c>
      <c r="F263" s="107" t="n">
        <v>51.8086886237788</v>
      </c>
      <c r="G263" s="107" t="n">
        <v>-3.22573232493373</v>
      </c>
      <c r="H263" s="108"/>
    </row>
    <row r="264" customFormat="false" ht="12.75" hidden="false" customHeight="false" outlineLevel="0" collapsed="false">
      <c r="B264" s="105" t="s">
        <v>978</v>
      </c>
      <c r="C264" s="106" t="s">
        <v>445</v>
      </c>
      <c r="D264" s="106" t="s">
        <v>979</v>
      </c>
      <c r="E264" s="106" t="s">
        <v>980</v>
      </c>
      <c r="F264" s="107" t="n">
        <v>52.8632993254963</v>
      </c>
      <c r="G264" s="107" t="n">
        <v>-1.25270485764889</v>
      </c>
      <c r="H264" s="108"/>
    </row>
    <row r="265" customFormat="false" ht="12.75" hidden="false" customHeight="false" outlineLevel="0" collapsed="false">
      <c r="B265" s="105" t="s">
        <v>981</v>
      </c>
      <c r="C265" s="106" t="s">
        <v>423</v>
      </c>
      <c r="D265" s="106" t="s">
        <v>424</v>
      </c>
      <c r="E265" s="106" t="s">
        <v>982</v>
      </c>
      <c r="F265" s="107" t="n">
        <v>55.76416809</v>
      </c>
      <c r="G265" s="107" t="n">
        <v>-3.928794278</v>
      </c>
      <c r="H265" s="108"/>
    </row>
    <row r="266" customFormat="false" ht="12.75" hidden="false" customHeight="false" outlineLevel="0" collapsed="false">
      <c r="B266" s="105" t="s">
        <v>983</v>
      </c>
      <c r="C266" s="106" t="s">
        <v>408</v>
      </c>
      <c r="D266" s="106" t="s">
        <v>984</v>
      </c>
      <c r="E266" s="106" t="s">
        <v>985</v>
      </c>
      <c r="F266" s="107" t="n">
        <v>51.5936418505589</v>
      </c>
      <c r="G266" s="107" t="n">
        <v>0.568515445016987</v>
      </c>
      <c r="H266" s="108"/>
    </row>
    <row r="267" customFormat="false" ht="12.75" hidden="false" customHeight="false" outlineLevel="0" collapsed="false">
      <c r="B267" s="105" t="s">
        <v>986</v>
      </c>
      <c r="C267" s="106" t="s">
        <v>394</v>
      </c>
      <c r="D267" s="106" t="s">
        <v>430</v>
      </c>
      <c r="E267" s="106" t="s">
        <v>987</v>
      </c>
      <c r="F267" s="107" t="n">
        <v>51.58924</v>
      </c>
      <c r="G267" s="107" t="n">
        <v>0.04405</v>
      </c>
      <c r="H267" s="108"/>
    </row>
    <row r="268" customFormat="false" ht="12.75" hidden="false" customHeight="false" outlineLevel="0" collapsed="false">
      <c r="B268" s="105" t="s">
        <v>988</v>
      </c>
      <c r="C268" s="106" t="s">
        <v>423</v>
      </c>
      <c r="D268" s="106" t="s">
        <v>427</v>
      </c>
      <c r="E268" s="106" t="s">
        <v>989</v>
      </c>
      <c r="F268" s="107" t="n">
        <v>56.14532543</v>
      </c>
      <c r="G268" s="107" t="n">
        <v>-3.148000806</v>
      </c>
      <c r="H268" s="108"/>
    </row>
    <row r="269" customFormat="false" ht="12.75" hidden="false" customHeight="false" outlineLevel="0" collapsed="false">
      <c r="B269" s="105" t="s">
        <v>990</v>
      </c>
      <c r="C269" s="106" t="s">
        <v>382</v>
      </c>
      <c r="D269" s="106" t="s">
        <v>524</v>
      </c>
      <c r="E269" s="106" t="s">
        <v>991</v>
      </c>
      <c r="F269" s="107" t="n">
        <v>57.10842835</v>
      </c>
      <c r="G269" s="107" t="n">
        <v>-2.09160011</v>
      </c>
      <c r="H269" s="108"/>
    </row>
    <row r="270" customFormat="false" ht="12.75" hidden="false" customHeight="false" outlineLevel="0" collapsed="false">
      <c r="B270" s="105" t="s">
        <v>992</v>
      </c>
      <c r="C270" s="106" t="s">
        <v>442</v>
      </c>
      <c r="D270" s="106" t="s">
        <v>532</v>
      </c>
      <c r="E270" s="106" t="s">
        <v>993</v>
      </c>
      <c r="F270" s="107" t="n">
        <v>51.30873</v>
      </c>
      <c r="G270" s="107" t="n">
        <v>1.3459</v>
      </c>
      <c r="H270" s="108"/>
    </row>
    <row r="271" customFormat="false" ht="12.75" hidden="false" customHeight="false" outlineLevel="0" collapsed="false">
      <c r="B271" s="105" t="s">
        <v>994</v>
      </c>
      <c r="C271" s="106" t="s">
        <v>497</v>
      </c>
      <c r="D271" s="106" t="s">
        <v>698</v>
      </c>
      <c r="E271" s="106" t="s">
        <v>995</v>
      </c>
      <c r="F271" s="107" t="n">
        <v>54.941525567156</v>
      </c>
      <c r="G271" s="107" t="n">
        <v>-2.96441654425612</v>
      </c>
      <c r="H271" s="108"/>
    </row>
    <row r="272" customFormat="false" ht="12.75" hidden="false" customHeight="false" outlineLevel="0" collapsed="false">
      <c r="B272" s="105" t="s">
        <v>996</v>
      </c>
      <c r="C272" s="106" t="s">
        <v>497</v>
      </c>
      <c r="D272" s="106" t="s">
        <v>790</v>
      </c>
      <c r="E272" s="106" t="s">
        <v>997</v>
      </c>
      <c r="F272" s="107" t="n">
        <v>53.6216716337268</v>
      </c>
      <c r="G272" s="107" t="n">
        <v>-2.21546102094549</v>
      </c>
      <c r="H272" s="108"/>
    </row>
    <row r="273" customFormat="false" ht="12.75" hidden="false" customHeight="false" outlineLevel="0" collapsed="false">
      <c r="B273" s="105" t="s">
        <v>998</v>
      </c>
      <c r="C273" s="106" t="s">
        <v>460</v>
      </c>
      <c r="D273" s="106" t="s">
        <v>551</v>
      </c>
      <c r="E273" s="106" t="s">
        <v>999</v>
      </c>
      <c r="F273" s="107" t="n">
        <v>52.753784183321</v>
      </c>
      <c r="G273" s="107" t="n">
        <v>-1.91262533505471</v>
      </c>
      <c r="H273" s="108"/>
    </row>
    <row r="274" customFormat="false" ht="12.75" hidden="false" customHeight="false" outlineLevel="0" collapsed="false">
      <c r="B274" s="105" t="s">
        <v>1000</v>
      </c>
      <c r="C274" s="106" t="s">
        <v>408</v>
      </c>
      <c r="D274" s="106" t="s">
        <v>1001</v>
      </c>
      <c r="E274" s="106" t="s">
        <v>1002</v>
      </c>
      <c r="F274" s="107" t="n">
        <v>51.7581482690426</v>
      </c>
      <c r="G274" s="107" t="n">
        <v>0.003460778012639</v>
      </c>
      <c r="H274" s="108"/>
    </row>
    <row r="275" customFormat="false" ht="12.75" hidden="false" customHeight="false" outlineLevel="0" collapsed="false">
      <c r="B275" s="105" t="s">
        <v>1003</v>
      </c>
      <c r="C275" s="106" t="s">
        <v>482</v>
      </c>
      <c r="D275" s="106" t="s">
        <v>595</v>
      </c>
      <c r="E275" s="106" t="s">
        <v>1004</v>
      </c>
      <c r="F275" s="107" t="n">
        <v>53.7427673439305</v>
      </c>
      <c r="G275" s="107" t="n">
        <v>-0.238077698675649</v>
      </c>
      <c r="H275" s="108"/>
    </row>
    <row r="276" customFormat="false" ht="12.75" hidden="false" customHeight="false" outlineLevel="0" collapsed="false">
      <c r="B276" s="105" t="s">
        <v>1005</v>
      </c>
      <c r="C276" s="106" t="s">
        <v>464</v>
      </c>
      <c r="D276" s="106" t="s">
        <v>830</v>
      </c>
      <c r="E276" s="106" t="s">
        <v>1006</v>
      </c>
      <c r="F276" s="107" t="n">
        <v>54.60697</v>
      </c>
      <c r="G276" s="107" t="n">
        <v>-1.23828</v>
      </c>
      <c r="H276" s="108"/>
    </row>
    <row r="277" customFormat="false" ht="12.75" hidden="false" customHeight="false" outlineLevel="0" collapsed="false">
      <c r="B277" s="105" t="s">
        <v>1007</v>
      </c>
      <c r="C277" s="106" t="s">
        <v>390</v>
      </c>
      <c r="D277" s="106" t="s">
        <v>1008</v>
      </c>
      <c r="E277" s="106" t="s">
        <v>1009</v>
      </c>
      <c r="F277" s="107" t="n">
        <v>51.5362862580935</v>
      </c>
      <c r="G277" s="107" t="n">
        <v>-2.67048621544359</v>
      </c>
      <c r="H277" s="108"/>
    </row>
    <row r="278" customFormat="false" ht="12.75" hidden="false" customHeight="false" outlineLevel="0" collapsed="false">
      <c r="B278" s="105" t="s">
        <v>1010</v>
      </c>
      <c r="C278" s="106" t="s">
        <v>442</v>
      </c>
      <c r="D278" s="106" t="s">
        <v>1011</v>
      </c>
      <c r="E278" s="106" t="s">
        <v>1012</v>
      </c>
      <c r="F278" s="107" t="n">
        <v>51.1061728246487</v>
      </c>
      <c r="G278" s="107" t="n">
        <v>0.977553686048071</v>
      </c>
      <c r="H278" s="108"/>
    </row>
    <row r="279" customFormat="false" ht="12.75" hidden="false" customHeight="false" outlineLevel="0" collapsed="false">
      <c r="B279" s="105" t="s">
        <v>1013</v>
      </c>
      <c r="C279" s="106" t="s">
        <v>482</v>
      </c>
      <c r="D279" s="106" t="s">
        <v>562</v>
      </c>
      <c r="E279" s="106" t="s">
        <v>1014</v>
      </c>
      <c r="F279" s="107" t="n">
        <v>53.37526</v>
      </c>
      <c r="G279" s="107" t="n">
        <v>-1.47706</v>
      </c>
      <c r="H279" s="108"/>
    </row>
    <row r="280" customFormat="false" ht="12.75" hidden="false" customHeight="false" outlineLevel="0" collapsed="false">
      <c r="B280" s="105" t="s">
        <v>1015</v>
      </c>
      <c r="C280" s="106" t="s">
        <v>408</v>
      </c>
      <c r="D280" s="106" t="s">
        <v>910</v>
      </c>
      <c r="E280" s="106" t="s">
        <v>1016</v>
      </c>
      <c r="F280" s="107" t="n">
        <v>52.57327</v>
      </c>
      <c r="G280" s="107" t="n">
        <v>1.27176</v>
      </c>
      <c r="H280" s="108"/>
    </row>
    <row r="281" customFormat="false" ht="12.75" hidden="false" customHeight="false" outlineLevel="0" collapsed="false">
      <c r="B281" s="105" t="s">
        <v>1017</v>
      </c>
      <c r="C281" s="106" t="s">
        <v>382</v>
      </c>
      <c r="D281" s="106" t="s">
        <v>401</v>
      </c>
      <c r="E281" s="106" t="s">
        <v>1018</v>
      </c>
      <c r="F281" s="107" t="n">
        <v>57.93823027</v>
      </c>
      <c r="G281" s="107" t="n">
        <v>-4.404002154</v>
      </c>
      <c r="H281" s="108"/>
    </row>
    <row r="282" customFormat="false" ht="12.75" hidden="false" customHeight="false" outlineLevel="0" collapsed="false">
      <c r="B282" s="105" t="s">
        <v>1019</v>
      </c>
      <c r="C282" s="106" t="s">
        <v>460</v>
      </c>
      <c r="D282" s="106" t="s">
        <v>551</v>
      </c>
      <c r="E282" s="106" t="s">
        <v>1020</v>
      </c>
      <c r="F282" s="107" t="n">
        <v>52.7096656084972</v>
      </c>
      <c r="G282" s="107" t="n">
        <v>-2.69268117623072</v>
      </c>
      <c r="H282" s="108"/>
    </row>
    <row r="283" customFormat="false" ht="12.75" hidden="false" customHeight="false" outlineLevel="0" collapsed="false">
      <c r="B283" s="105" t="s">
        <v>1021</v>
      </c>
      <c r="C283" s="106" t="s">
        <v>423</v>
      </c>
      <c r="D283" s="106" t="s">
        <v>424</v>
      </c>
      <c r="E283" s="106" t="s">
        <v>1022</v>
      </c>
      <c r="F283" s="107" t="n">
        <v>55.96532485</v>
      </c>
      <c r="G283" s="107" t="n">
        <v>-3.184900808</v>
      </c>
      <c r="H283" s="108"/>
    </row>
    <row r="284" customFormat="false" ht="12.75" hidden="false" customHeight="false" outlineLevel="0" collapsed="false">
      <c r="B284" s="105" t="s">
        <v>1023</v>
      </c>
      <c r="C284" s="106" t="s">
        <v>423</v>
      </c>
      <c r="D284" s="106" t="s">
        <v>424</v>
      </c>
      <c r="E284" s="106" t="s">
        <v>1024</v>
      </c>
      <c r="F284" s="107" t="n">
        <v>55.92572471</v>
      </c>
      <c r="G284" s="107" t="n">
        <v>-3.30000088</v>
      </c>
      <c r="H284" s="108"/>
    </row>
    <row r="285" customFormat="false" ht="12.75" hidden="false" customHeight="false" outlineLevel="0" collapsed="false">
      <c r="B285" s="105" t="s">
        <v>1025</v>
      </c>
      <c r="C285" s="106" t="s">
        <v>482</v>
      </c>
      <c r="D285" s="106" t="s">
        <v>483</v>
      </c>
      <c r="E285" s="106" t="s">
        <v>1026</v>
      </c>
      <c r="F285" s="107" t="n">
        <v>53.77561</v>
      </c>
      <c r="G285" s="107" t="n">
        <v>-1.49645</v>
      </c>
      <c r="H285" s="108"/>
    </row>
    <row r="286" customFormat="false" ht="12.75" hidden="false" customHeight="false" outlineLevel="0" collapsed="false">
      <c r="B286" s="105" t="s">
        <v>1027</v>
      </c>
      <c r="C286" s="106" t="s">
        <v>382</v>
      </c>
      <c r="D286" s="106" t="s">
        <v>414</v>
      </c>
      <c r="E286" s="106" t="s">
        <v>1028</v>
      </c>
      <c r="F286" s="107" t="n">
        <v>56.2464255</v>
      </c>
      <c r="G286" s="107" t="n">
        <v>-4.704001974</v>
      </c>
      <c r="H286" s="108"/>
    </row>
    <row r="287" customFormat="false" ht="12.75" hidden="false" customHeight="false" outlineLevel="0" collapsed="false">
      <c r="B287" s="105" t="s">
        <v>1029</v>
      </c>
      <c r="C287" s="106" t="s">
        <v>497</v>
      </c>
      <c r="D287" s="106" t="s">
        <v>498</v>
      </c>
      <c r="E287" s="106" t="s">
        <v>1030</v>
      </c>
      <c r="F287" s="107" t="n">
        <v>53.422068132722</v>
      </c>
      <c r="G287" s="107" t="n">
        <v>-2.27511590700325</v>
      </c>
      <c r="H287" s="108"/>
    </row>
    <row r="288" customFormat="false" ht="12.75" hidden="false" customHeight="false" outlineLevel="0" collapsed="false">
      <c r="B288" s="105" t="s">
        <v>1031</v>
      </c>
      <c r="C288" s="106" t="s">
        <v>464</v>
      </c>
      <c r="D288" s="106" t="s">
        <v>743</v>
      </c>
      <c r="E288" s="106" t="s">
        <v>1032</v>
      </c>
      <c r="F288" s="107" t="n">
        <v>54.9732947167932</v>
      </c>
      <c r="G288" s="107" t="n">
        <v>-1.45010039106732</v>
      </c>
      <c r="H288" s="108"/>
    </row>
    <row r="289" customFormat="false" ht="12.75" hidden="false" customHeight="false" outlineLevel="0" collapsed="false">
      <c r="B289" s="105" t="s">
        <v>1033</v>
      </c>
      <c r="C289" s="106" t="s">
        <v>423</v>
      </c>
      <c r="D289" s="106" t="s">
        <v>424</v>
      </c>
      <c r="E289" s="106" t="s">
        <v>1034</v>
      </c>
      <c r="F289" s="107" t="n">
        <v>55.93552448</v>
      </c>
      <c r="G289" s="107" t="n">
        <v>-4.81130197</v>
      </c>
      <c r="H289" s="108"/>
    </row>
    <row r="290" customFormat="false" ht="12.75" hidden="false" customHeight="false" outlineLevel="0" collapsed="false">
      <c r="B290" s="105" t="s">
        <v>1035</v>
      </c>
      <c r="C290" s="106" t="s">
        <v>464</v>
      </c>
      <c r="D290" s="106" t="s">
        <v>1036</v>
      </c>
      <c r="E290" s="106" t="s">
        <v>1037</v>
      </c>
      <c r="F290" s="107" t="n">
        <v>54.7048395441197</v>
      </c>
      <c r="G290" s="107" t="n">
        <v>-1.55440830707092</v>
      </c>
      <c r="H290" s="108"/>
    </row>
    <row r="291" customFormat="false" ht="12.75" hidden="false" customHeight="false" outlineLevel="0" collapsed="false">
      <c r="B291" s="105" t="s">
        <v>1038</v>
      </c>
      <c r="C291" s="106" t="s">
        <v>423</v>
      </c>
      <c r="D291" s="106" t="s">
        <v>424</v>
      </c>
      <c r="E291" s="106" t="s">
        <v>1039</v>
      </c>
      <c r="F291" s="107" t="n">
        <v>56.34068707</v>
      </c>
      <c r="G291" s="107" t="n">
        <v>-2.795897584</v>
      </c>
      <c r="H291" s="108"/>
    </row>
    <row r="292" customFormat="false" ht="12.75" hidden="false" customHeight="false" outlineLevel="0" collapsed="false">
      <c r="B292" s="105" t="s">
        <v>1040</v>
      </c>
      <c r="C292" s="106" t="s">
        <v>382</v>
      </c>
      <c r="D292" s="106" t="s">
        <v>524</v>
      </c>
      <c r="E292" s="106" t="s">
        <v>1041</v>
      </c>
      <c r="F292" s="107" t="n">
        <v>57.57877961</v>
      </c>
      <c r="G292" s="107" t="n">
        <v>-1.841299912</v>
      </c>
      <c r="H292" s="108"/>
    </row>
    <row r="293" customFormat="false" ht="12.75" hidden="false" customHeight="false" outlineLevel="0" collapsed="false">
      <c r="B293" s="105" t="s">
        <v>1042</v>
      </c>
      <c r="C293" s="106" t="s">
        <v>382</v>
      </c>
      <c r="D293" s="106" t="s">
        <v>383</v>
      </c>
      <c r="E293" s="106" t="s">
        <v>1043</v>
      </c>
      <c r="F293" s="107" t="n">
        <v>56.43459221</v>
      </c>
      <c r="G293" s="107" t="n">
        <v>-4.06534752</v>
      </c>
      <c r="H293" s="108"/>
    </row>
    <row r="294" customFormat="false" ht="12.75" hidden="false" customHeight="false" outlineLevel="0" collapsed="false">
      <c r="B294" s="105" t="s">
        <v>1044</v>
      </c>
      <c r="C294" s="106" t="s">
        <v>394</v>
      </c>
      <c r="D294" s="106" t="s">
        <v>395</v>
      </c>
      <c r="E294" s="106" t="s">
        <v>1045</v>
      </c>
      <c r="F294" s="107" t="n">
        <v>51.5271004703347</v>
      </c>
      <c r="G294" s="107" t="n">
        <v>-0.171751570415474</v>
      </c>
      <c r="H294" s="108"/>
    </row>
    <row r="295" customFormat="false" ht="12.75" hidden="false" customHeight="false" outlineLevel="0" collapsed="false">
      <c r="B295" s="105" t="s">
        <v>1046</v>
      </c>
      <c r="C295" s="106" t="s">
        <v>456</v>
      </c>
      <c r="D295" s="106" t="s">
        <v>943</v>
      </c>
      <c r="E295" s="106" t="s">
        <v>1047</v>
      </c>
      <c r="F295" s="107" t="n">
        <v>53.256682</v>
      </c>
      <c r="G295" s="107" t="n">
        <v>-3.469149</v>
      </c>
      <c r="H295" s="108"/>
    </row>
    <row r="296" customFormat="false" ht="12.75" hidden="false" customHeight="false" outlineLevel="0" collapsed="false">
      <c r="B296" s="105" t="s">
        <v>1048</v>
      </c>
      <c r="C296" s="106" t="s">
        <v>497</v>
      </c>
      <c r="D296" s="106" t="s">
        <v>1049</v>
      </c>
      <c r="E296" s="106" t="s">
        <v>1050</v>
      </c>
      <c r="F296" s="107" t="n">
        <v>53.4922</v>
      </c>
      <c r="G296" s="107" t="n">
        <v>-2.04367</v>
      </c>
      <c r="H296" s="108"/>
    </row>
    <row r="297" customFormat="false" ht="12.75" hidden="false" customHeight="false" outlineLevel="0" collapsed="false">
      <c r="B297" s="105" t="s">
        <v>1051</v>
      </c>
      <c r="C297" s="106" t="s">
        <v>497</v>
      </c>
      <c r="D297" s="106" t="s">
        <v>946</v>
      </c>
      <c r="E297" s="106" t="s">
        <v>1052</v>
      </c>
      <c r="F297" s="107" t="n">
        <v>53.8796620058011</v>
      </c>
      <c r="G297" s="107" t="n">
        <v>-2.98977420779373</v>
      </c>
      <c r="H297" s="108"/>
    </row>
    <row r="298" customFormat="false" ht="12.75" hidden="false" customHeight="false" outlineLevel="0" collapsed="false">
      <c r="B298" s="105" t="s">
        <v>1053</v>
      </c>
      <c r="C298" s="106" t="s">
        <v>445</v>
      </c>
      <c r="D298" s="106" t="s">
        <v>1054</v>
      </c>
      <c r="E298" s="106" t="s">
        <v>1055</v>
      </c>
      <c r="F298" s="107" t="n">
        <v>53.0774806145883</v>
      </c>
      <c r="G298" s="107" t="n">
        <v>-0.868966579065533</v>
      </c>
      <c r="H298" s="108"/>
    </row>
    <row r="299" customFormat="false" ht="12.75" hidden="false" customHeight="false" outlineLevel="0" collapsed="false">
      <c r="B299" s="105" t="s">
        <v>1056</v>
      </c>
      <c r="C299" s="106" t="s">
        <v>464</v>
      </c>
      <c r="D299" s="106" t="s">
        <v>1057</v>
      </c>
      <c r="E299" s="106" t="s">
        <v>1058</v>
      </c>
      <c r="F299" s="107" t="n">
        <v>54.9780572903754</v>
      </c>
      <c r="G299" s="107" t="n">
        <v>-1.72448826378106</v>
      </c>
      <c r="H299" s="108"/>
    </row>
    <row r="300" customFormat="false" ht="12.75" hidden="false" customHeight="false" outlineLevel="0" collapsed="false">
      <c r="B300" s="105" t="s">
        <v>1059</v>
      </c>
      <c r="C300" s="106" t="s">
        <v>464</v>
      </c>
      <c r="D300" s="106" t="s">
        <v>1057</v>
      </c>
      <c r="E300" s="106" t="s">
        <v>1060</v>
      </c>
      <c r="F300" s="107" t="n">
        <v>54.9743521720391</v>
      </c>
      <c r="G300" s="107" t="n">
        <v>-1.73251019656459</v>
      </c>
      <c r="H300" s="108"/>
    </row>
    <row r="301" customFormat="false" ht="12.75" hidden="false" customHeight="false" outlineLevel="0" collapsed="false">
      <c r="B301" s="105" t="s">
        <v>1061</v>
      </c>
      <c r="C301" s="106" t="s">
        <v>423</v>
      </c>
      <c r="D301" s="106" t="s">
        <v>427</v>
      </c>
      <c r="E301" s="106" t="s">
        <v>1062</v>
      </c>
      <c r="F301" s="107" t="n">
        <v>56.11572524</v>
      </c>
      <c r="G301" s="107" t="n">
        <v>-3.91460134</v>
      </c>
      <c r="H301" s="108"/>
    </row>
    <row r="302" customFormat="false" ht="12.75" hidden="false" customHeight="false" outlineLevel="0" collapsed="false">
      <c r="B302" s="105" t="s">
        <v>1063</v>
      </c>
      <c r="C302" s="106" t="s">
        <v>445</v>
      </c>
      <c r="D302" s="106" t="s">
        <v>979</v>
      </c>
      <c r="E302" s="106" t="s">
        <v>1064</v>
      </c>
      <c r="F302" s="107" t="n">
        <v>52.9597580930006</v>
      </c>
      <c r="G302" s="107" t="n">
        <v>-1.0506165455844</v>
      </c>
      <c r="H302" s="108"/>
    </row>
    <row r="303" customFormat="false" ht="12.75" hidden="false" customHeight="false" outlineLevel="0" collapsed="false">
      <c r="B303" s="105" t="s">
        <v>1065</v>
      </c>
      <c r="C303" s="106" t="s">
        <v>423</v>
      </c>
      <c r="D303" s="106" t="s">
        <v>424</v>
      </c>
      <c r="E303" s="106" t="s">
        <v>1066</v>
      </c>
      <c r="F303" s="107" t="n">
        <v>55.75262403</v>
      </c>
      <c r="G303" s="107" t="n">
        <v>-4.08020138</v>
      </c>
      <c r="H303" s="108"/>
    </row>
    <row r="304" customFormat="false" ht="12.75" hidden="false" customHeight="false" outlineLevel="0" collapsed="false">
      <c r="B304" s="105" t="s">
        <v>1067</v>
      </c>
      <c r="C304" s="106" t="s">
        <v>423</v>
      </c>
      <c r="D304" s="106" t="s">
        <v>427</v>
      </c>
      <c r="E304" s="106" t="s">
        <v>1068</v>
      </c>
      <c r="F304" s="107" t="n">
        <v>55.94692457</v>
      </c>
      <c r="G304" s="107" t="n">
        <v>-4.576101791</v>
      </c>
      <c r="H304" s="108"/>
    </row>
    <row r="305" customFormat="false" ht="12.75" hidden="false" customHeight="false" outlineLevel="0" collapsed="false">
      <c r="B305" s="105" t="s">
        <v>1069</v>
      </c>
      <c r="C305" s="106" t="s">
        <v>382</v>
      </c>
      <c r="D305" s="106" t="s">
        <v>524</v>
      </c>
      <c r="E305" s="106" t="s">
        <v>1070</v>
      </c>
      <c r="F305" s="107" t="n">
        <v>57.58622963</v>
      </c>
      <c r="G305" s="107" t="n">
        <v>-2.070000098</v>
      </c>
      <c r="H305" s="108"/>
    </row>
    <row r="306" customFormat="false" ht="12.75" hidden="false" customHeight="false" outlineLevel="0" collapsed="false">
      <c r="B306" s="105" t="s">
        <v>1071</v>
      </c>
      <c r="C306" s="106" t="s">
        <v>408</v>
      </c>
      <c r="D306" s="106" t="s">
        <v>642</v>
      </c>
      <c r="E306" s="106" t="s">
        <v>1072</v>
      </c>
      <c r="F306" s="107" t="n">
        <v>51.9332783047422</v>
      </c>
      <c r="G306" s="107" t="n">
        <v>-0.501574698721291</v>
      </c>
      <c r="H306" s="108"/>
    </row>
    <row r="307" customFormat="false" ht="12.75" hidden="false" customHeight="false" outlineLevel="0" collapsed="false">
      <c r="B307" s="105" t="s">
        <v>1073</v>
      </c>
      <c r="C307" s="106" t="s">
        <v>386</v>
      </c>
      <c r="D307" s="106" t="s">
        <v>764</v>
      </c>
      <c r="E307" s="106" t="s">
        <v>1074</v>
      </c>
      <c r="F307" s="107" t="n">
        <v>51.6827182596444</v>
      </c>
      <c r="G307" s="107" t="n">
        <v>-3.96097250700145</v>
      </c>
      <c r="H307" s="108"/>
    </row>
    <row r="308" customFormat="false" ht="12.75" hidden="false" customHeight="false" outlineLevel="0" collapsed="false">
      <c r="B308" s="105" t="s">
        <v>1075</v>
      </c>
      <c r="C308" s="106" t="s">
        <v>382</v>
      </c>
      <c r="D308" s="106" t="s">
        <v>524</v>
      </c>
      <c r="E308" s="106" t="s">
        <v>1076</v>
      </c>
      <c r="F308" s="107" t="n">
        <v>57.15152845</v>
      </c>
      <c r="G308" s="107" t="n">
        <v>-2.788000647</v>
      </c>
      <c r="H308" s="108"/>
    </row>
    <row r="309" customFormat="false" ht="12.75" hidden="false" customHeight="false" outlineLevel="0" collapsed="false">
      <c r="B309" s="105" t="s">
        <v>1077</v>
      </c>
      <c r="C309" s="106" t="s">
        <v>390</v>
      </c>
      <c r="D309" s="106" t="s">
        <v>1078</v>
      </c>
      <c r="E309" s="106" t="s">
        <v>1079</v>
      </c>
      <c r="F309" s="107" t="n">
        <v>51.0168866155191</v>
      </c>
      <c r="G309" s="107" t="n">
        <v>-3.15281345742416</v>
      </c>
      <c r="H309" s="108"/>
    </row>
    <row r="310" customFormat="false" ht="12.75" hidden="false" customHeight="false" outlineLevel="0" collapsed="false">
      <c r="B310" s="105" t="s">
        <v>1080</v>
      </c>
      <c r="C310" s="106" t="s">
        <v>382</v>
      </c>
      <c r="D310" s="106" t="s">
        <v>414</v>
      </c>
      <c r="E310" s="106" t="s">
        <v>1081</v>
      </c>
      <c r="F310" s="107" t="n">
        <v>56.43007894</v>
      </c>
      <c r="G310" s="107" t="n">
        <v>-5.21400246</v>
      </c>
      <c r="H310" s="108"/>
    </row>
    <row r="311" customFormat="false" ht="12.75" hidden="false" customHeight="false" outlineLevel="0" collapsed="false">
      <c r="B311" s="105" t="s">
        <v>1082</v>
      </c>
      <c r="C311" s="106" t="s">
        <v>423</v>
      </c>
      <c r="D311" s="106" t="s">
        <v>424</v>
      </c>
      <c r="E311" s="106" t="s">
        <v>1083</v>
      </c>
      <c r="F311" s="107" t="n">
        <v>55.96152483</v>
      </c>
      <c r="G311" s="107" t="n">
        <v>-3.241300845</v>
      </c>
      <c r="H311" s="108"/>
    </row>
    <row r="312" customFormat="false" ht="12.75" hidden="false" customHeight="false" outlineLevel="0" collapsed="false">
      <c r="B312" s="105" t="s">
        <v>1084</v>
      </c>
      <c r="C312" s="106" t="s">
        <v>482</v>
      </c>
      <c r="D312" s="106" t="s">
        <v>562</v>
      </c>
      <c r="E312" s="106" t="s">
        <v>1085</v>
      </c>
      <c r="F312" s="107" t="n">
        <v>53.41208</v>
      </c>
      <c r="G312" s="107" t="n">
        <v>-1.38499</v>
      </c>
      <c r="H312" s="108"/>
    </row>
    <row r="313" customFormat="false" ht="12.75" hidden="false" customHeight="false" outlineLevel="0" collapsed="false">
      <c r="B313" s="105" t="s">
        <v>1086</v>
      </c>
      <c r="C313" s="106" t="s">
        <v>482</v>
      </c>
      <c r="D313" s="106" t="s">
        <v>925</v>
      </c>
      <c r="E313" s="106" t="s">
        <v>1087</v>
      </c>
      <c r="F313" s="107" t="n">
        <v>53.5791863876057</v>
      </c>
      <c r="G313" s="107" t="n">
        <v>-1.08704167047602</v>
      </c>
      <c r="H313" s="108"/>
    </row>
    <row r="314" customFormat="false" ht="12.75" hidden="false" customHeight="false" outlineLevel="0" collapsed="false">
      <c r="B314" s="105" t="s">
        <v>1088</v>
      </c>
      <c r="C314" s="106" t="s">
        <v>482</v>
      </c>
      <c r="D314" s="106" t="s">
        <v>562</v>
      </c>
      <c r="E314" s="106" t="s">
        <v>1089</v>
      </c>
      <c r="F314" s="107" t="n">
        <v>53.4048473094853</v>
      </c>
      <c r="G314" s="107" t="n">
        <v>-1.26659030986776</v>
      </c>
      <c r="H314" s="108"/>
    </row>
    <row r="315" customFormat="false" ht="12.75" hidden="false" customHeight="false" outlineLevel="0" collapsed="false">
      <c r="B315" s="105" t="s">
        <v>1090</v>
      </c>
      <c r="C315" s="106" t="s">
        <v>382</v>
      </c>
      <c r="D315" s="106" t="s">
        <v>401</v>
      </c>
      <c r="E315" s="106" t="s">
        <v>1091</v>
      </c>
      <c r="F315" s="107" t="n">
        <v>58.57223181</v>
      </c>
      <c r="G315" s="107" t="n">
        <v>-3.509401431</v>
      </c>
      <c r="H315" s="108"/>
    </row>
    <row r="316" customFormat="false" ht="12.75" hidden="false" customHeight="false" outlineLevel="0" collapsed="false">
      <c r="B316" s="105" t="s">
        <v>1092</v>
      </c>
      <c r="C316" s="106" t="s">
        <v>408</v>
      </c>
      <c r="D316" s="106" t="s">
        <v>1093</v>
      </c>
      <c r="E316" s="106" t="s">
        <v>1094</v>
      </c>
      <c r="F316" s="107" t="n">
        <v>51.4610787884466</v>
      </c>
      <c r="G316" s="107" t="n">
        <v>0.391610896669333</v>
      </c>
      <c r="H316" s="108"/>
    </row>
    <row r="317" customFormat="false" ht="12.75" hidden="false" customHeight="false" outlineLevel="0" collapsed="false">
      <c r="B317" s="105" t="s">
        <v>1095</v>
      </c>
      <c r="C317" s="106" t="s">
        <v>423</v>
      </c>
      <c r="D317" s="106" t="s">
        <v>424</v>
      </c>
      <c r="E317" s="106" t="s">
        <v>1096</v>
      </c>
      <c r="F317" s="107" t="n">
        <v>54.85452096</v>
      </c>
      <c r="G317" s="107" t="n">
        <v>-4.026001148</v>
      </c>
      <c r="H317" s="108"/>
    </row>
    <row r="318" customFormat="false" ht="12.75" hidden="false" customHeight="false" outlineLevel="0" collapsed="false">
      <c r="B318" s="105" t="s">
        <v>1097</v>
      </c>
      <c r="C318" s="106" t="s">
        <v>408</v>
      </c>
      <c r="D318" s="106" t="s">
        <v>430</v>
      </c>
      <c r="E318" s="106" t="s">
        <v>1098</v>
      </c>
      <c r="F318" s="107" t="n">
        <v>51.60378016084</v>
      </c>
      <c r="G318" s="107" t="n">
        <v>-0.048684300656886</v>
      </c>
      <c r="H318" s="108"/>
    </row>
    <row r="319" customFormat="false" ht="12.75" hidden="false" customHeight="false" outlineLevel="0" collapsed="false">
      <c r="B319" s="105" t="s">
        <v>1099</v>
      </c>
      <c r="C319" s="106" t="s">
        <v>423</v>
      </c>
      <c r="D319" s="106" t="s">
        <v>427</v>
      </c>
      <c r="E319" s="106" t="s">
        <v>1100</v>
      </c>
      <c r="F319" s="107" t="n">
        <v>56.16282547</v>
      </c>
      <c r="G319" s="107" t="n">
        <v>-3.29590091</v>
      </c>
      <c r="H319" s="108"/>
    </row>
    <row r="320" customFormat="false" ht="12.75" hidden="false" customHeight="false" outlineLevel="0" collapsed="false">
      <c r="B320" s="105" t="s">
        <v>1101</v>
      </c>
      <c r="C320" s="106" t="s">
        <v>456</v>
      </c>
      <c r="D320" s="106" t="s">
        <v>1102</v>
      </c>
      <c r="E320" s="106" t="s">
        <v>1103</v>
      </c>
      <c r="F320" s="107" t="n">
        <v>52.9289282044496</v>
      </c>
      <c r="G320" s="107" t="n">
        <v>-3.95062815699155</v>
      </c>
      <c r="H320" s="108"/>
    </row>
    <row r="321" customFormat="false" ht="12.75" hidden="false" customHeight="false" outlineLevel="0" collapsed="false">
      <c r="B321" s="105" t="s">
        <v>1104</v>
      </c>
      <c r="C321" s="106" t="s">
        <v>382</v>
      </c>
      <c r="D321" s="106" t="s">
        <v>383</v>
      </c>
      <c r="E321" s="106" t="s">
        <v>1105</v>
      </c>
      <c r="F321" s="107" t="n">
        <v>56.70642703</v>
      </c>
      <c r="G321" s="107" t="n">
        <v>-4.01620154</v>
      </c>
      <c r="H321" s="108"/>
    </row>
    <row r="322" customFormat="false" ht="12.75" hidden="false" customHeight="false" outlineLevel="0" collapsed="false">
      <c r="B322" s="105" t="s">
        <v>1106</v>
      </c>
      <c r="C322" s="106" t="s">
        <v>464</v>
      </c>
      <c r="D322" s="106" t="s">
        <v>743</v>
      </c>
      <c r="E322" s="106" t="s">
        <v>1107</v>
      </c>
      <c r="F322" s="107" t="n">
        <v>55.0238096698133</v>
      </c>
      <c r="G322" s="107" t="n">
        <v>-1.49928856178968</v>
      </c>
      <c r="H322" s="108"/>
    </row>
    <row r="323" customFormat="false" ht="12.75" hidden="false" customHeight="false" outlineLevel="0" collapsed="false">
      <c r="B323" s="105" t="s">
        <v>1108</v>
      </c>
      <c r="C323" s="106" t="s">
        <v>464</v>
      </c>
      <c r="D323" s="106" t="s">
        <v>743</v>
      </c>
      <c r="E323" s="106" t="s">
        <v>1109</v>
      </c>
      <c r="F323" s="107" t="n">
        <v>55.0238096698133</v>
      </c>
      <c r="G323" s="107" t="n">
        <v>-1.49928856178968</v>
      </c>
      <c r="H323" s="108"/>
    </row>
    <row r="324" customFormat="false" ht="12.75" hidden="false" customHeight="false" outlineLevel="0" collapsed="false">
      <c r="B324" s="105" t="s">
        <v>1110</v>
      </c>
      <c r="C324" s="106" t="s">
        <v>386</v>
      </c>
      <c r="D324" s="106" t="s">
        <v>387</v>
      </c>
      <c r="E324" s="106" t="s">
        <v>1111</v>
      </c>
      <c r="F324" s="107" t="n">
        <v>51.5751741445981</v>
      </c>
      <c r="G324" s="107" t="n">
        <v>-3.29750970294396</v>
      </c>
      <c r="H324" s="108"/>
    </row>
    <row r="325" customFormat="false" ht="12.75" hidden="false" customHeight="false" outlineLevel="0" collapsed="false">
      <c r="B325" s="105" t="s">
        <v>1112</v>
      </c>
      <c r="C325" s="106" t="s">
        <v>386</v>
      </c>
      <c r="D325" s="106" t="s">
        <v>387</v>
      </c>
      <c r="E325" s="106" t="s">
        <v>1113</v>
      </c>
      <c r="F325" s="107" t="n">
        <v>51.57575</v>
      </c>
      <c r="G325" s="107" t="n">
        <v>-3.2996</v>
      </c>
      <c r="H325" s="108"/>
    </row>
    <row r="326" customFormat="false" ht="12.75" hidden="false" customHeight="false" outlineLevel="0" collapsed="false">
      <c r="B326" s="105" t="s">
        <v>1114</v>
      </c>
      <c r="C326" s="106" t="s">
        <v>386</v>
      </c>
      <c r="D326" s="106" t="s">
        <v>387</v>
      </c>
      <c r="E326" s="106" t="s">
        <v>1115</v>
      </c>
      <c r="F326" s="107" t="n">
        <v>51.5486874501034</v>
      </c>
      <c r="G326" s="107" t="n">
        <v>-2.97553993923219</v>
      </c>
      <c r="H326" s="108"/>
    </row>
    <row r="327" customFormat="false" ht="12.75" hidden="false" customHeight="false" outlineLevel="0" collapsed="false">
      <c r="B327" s="105" t="s">
        <v>1116</v>
      </c>
      <c r="C327" s="106" t="s">
        <v>460</v>
      </c>
      <c r="D327" s="106" t="s">
        <v>1117</v>
      </c>
      <c r="E327" s="106" t="s">
        <v>1118</v>
      </c>
      <c r="F327" s="107" t="n">
        <v>51.871634667016</v>
      </c>
      <c r="G327" s="107" t="n">
        <v>-2.26620591073413</v>
      </c>
      <c r="H327" s="108"/>
    </row>
    <row r="328" customFormat="false" ht="12.75" hidden="false" customHeight="false" outlineLevel="0" collapsed="false">
      <c r="B328" s="105" t="s">
        <v>1119</v>
      </c>
      <c r="C328" s="106" t="s">
        <v>497</v>
      </c>
      <c r="D328" s="106" t="s">
        <v>946</v>
      </c>
      <c r="E328" s="106" t="s">
        <v>1120</v>
      </c>
      <c r="F328" s="107" t="n">
        <v>53.8796620058011</v>
      </c>
      <c r="G328" s="107" t="n">
        <v>-2.98977420779373</v>
      </c>
      <c r="H328" s="108"/>
    </row>
    <row r="329" customFormat="false" ht="12.75" hidden="false" customHeight="false" outlineLevel="0" collapsed="false">
      <c r="B329" s="105" t="s">
        <v>1121</v>
      </c>
      <c r="C329" s="106" t="s">
        <v>408</v>
      </c>
      <c r="D329" s="106" t="s">
        <v>1122</v>
      </c>
      <c r="E329" s="106" t="s">
        <v>1123</v>
      </c>
      <c r="F329" s="107" t="n">
        <v>52.727748112031</v>
      </c>
      <c r="G329" s="107" t="n">
        <v>0.198926176327788</v>
      </c>
      <c r="H329" s="108"/>
    </row>
    <row r="330" customFormat="false" ht="12.75" hidden="false" customHeight="false" outlineLevel="0" collapsed="false">
      <c r="B330" s="105" t="s">
        <v>1124</v>
      </c>
      <c r="C330" s="106" t="s">
        <v>445</v>
      </c>
      <c r="D330" s="106" t="s">
        <v>1122</v>
      </c>
      <c r="E330" s="106" t="s">
        <v>1125</v>
      </c>
      <c r="F330" s="107" t="n">
        <v>52.727748112031</v>
      </c>
      <c r="G330" s="107" t="n">
        <v>0.198926176327788</v>
      </c>
      <c r="H330" s="108"/>
    </row>
    <row r="331" customFormat="false" ht="12.75" hidden="false" customHeight="false" outlineLevel="0" collapsed="false">
      <c r="B331" s="105" t="s">
        <v>1126</v>
      </c>
      <c r="C331" s="106" t="s">
        <v>408</v>
      </c>
      <c r="D331" s="106" t="s">
        <v>1127</v>
      </c>
      <c r="E331" s="106" t="s">
        <v>1128</v>
      </c>
      <c r="F331" s="107" t="n">
        <v>51.55302</v>
      </c>
      <c r="G331" s="107" t="n">
        <v>0.30064</v>
      </c>
      <c r="H331" s="108"/>
    </row>
    <row r="332" customFormat="false" ht="12.75" hidden="false" customHeight="false" outlineLevel="0" collapsed="false">
      <c r="B332" s="105" t="s">
        <v>1129</v>
      </c>
      <c r="C332" s="106" t="s">
        <v>497</v>
      </c>
      <c r="D332" s="106" t="s">
        <v>686</v>
      </c>
      <c r="E332" s="106" t="s">
        <v>1130</v>
      </c>
      <c r="F332" s="107" t="n">
        <v>53.5622</v>
      </c>
      <c r="G332" s="107" t="n">
        <v>-2.81975</v>
      </c>
      <c r="H332" s="108"/>
    </row>
    <row r="333" customFormat="false" ht="12.75" hidden="false" customHeight="false" outlineLevel="0" collapsed="false">
      <c r="B333" s="105" t="s">
        <v>1131</v>
      </c>
      <c r="C333" s="106" t="s">
        <v>408</v>
      </c>
      <c r="D333" s="106" t="s">
        <v>409</v>
      </c>
      <c r="E333" s="106" t="s">
        <v>1132</v>
      </c>
      <c r="F333" s="107" t="n">
        <v>51.6422755634414</v>
      </c>
      <c r="G333" s="107" t="n">
        <v>-0.405094633696607</v>
      </c>
      <c r="H333" s="108"/>
    </row>
    <row r="334" customFormat="false" ht="12.75" hidden="false" customHeight="false" outlineLevel="0" collapsed="false">
      <c r="B334" s="105" t="s">
        <v>1133</v>
      </c>
      <c r="C334" s="106" t="s">
        <v>464</v>
      </c>
      <c r="D334" s="106" t="s">
        <v>743</v>
      </c>
      <c r="E334" s="106" t="s">
        <v>1134</v>
      </c>
      <c r="F334" s="107" t="n">
        <v>54.9400602008997</v>
      </c>
      <c r="G334" s="107" t="n">
        <v>-1.4719663703924</v>
      </c>
      <c r="H334" s="108"/>
    </row>
    <row r="335" customFormat="false" ht="12.75" hidden="false" customHeight="false" outlineLevel="0" collapsed="false">
      <c r="B335" s="105" t="s">
        <v>1135</v>
      </c>
      <c r="C335" s="106" t="s">
        <v>445</v>
      </c>
      <c r="D335" s="106" t="s">
        <v>1136</v>
      </c>
      <c r="E335" s="106" t="s">
        <v>1137</v>
      </c>
      <c r="F335" s="107" t="n">
        <v>53.3603845021072</v>
      </c>
      <c r="G335" s="107" t="n">
        <v>-0.807174594665659</v>
      </c>
      <c r="H335" s="108"/>
    </row>
    <row r="336" customFormat="false" ht="12.75" hidden="false" customHeight="false" outlineLevel="0" collapsed="false">
      <c r="B336" s="105" t="s">
        <v>1138</v>
      </c>
      <c r="C336" s="106" t="s">
        <v>423</v>
      </c>
      <c r="D336" s="106" t="s">
        <v>427</v>
      </c>
      <c r="E336" s="106" t="s">
        <v>1139</v>
      </c>
      <c r="F336" s="107" t="n">
        <v>55.86262436</v>
      </c>
      <c r="G336" s="107" t="n">
        <v>-4.264101537</v>
      </c>
      <c r="H336" s="108"/>
    </row>
    <row r="337" customFormat="false" ht="12.75" hidden="false" customHeight="false" outlineLevel="0" collapsed="false">
      <c r="B337" s="105" t="s">
        <v>1140</v>
      </c>
      <c r="C337" s="106" t="s">
        <v>394</v>
      </c>
      <c r="D337" s="106" t="s">
        <v>430</v>
      </c>
      <c r="E337" s="106" t="s">
        <v>1141</v>
      </c>
      <c r="F337" s="107" t="n">
        <v>51.5195888903978</v>
      </c>
      <c r="G337" s="107" t="n">
        <v>0.001843447146194</v>
      </c>
      <c r="H337" s="108"/>
    </row>
    <row r="338" customFormat="false" ht="12.75" hidden="false" customHeight="false" outlineLevel="0" collapsed="false">
      <c r="B338" s="105" t="s">
        <v>1142</v>
      </c>
      <c r="C338" s="106" t="s">
        <v>482</v>
      </c>
      <c r="D338" s="106" t="s">
        <v>562</v>
      </c>
      <c r="E338" s="106" t="s">
        <v>1143</v>
      </c>
      <c r="F338" s="107" t="n">
        <v>53.5018661692682</v>
      </c>
      <c r="G338" s="107" t="n">
        <v>-1.37847431163734</v>
      </c>
      <c r="H338" s="108"/>
    </row>
    <row r="339" customFormat="false" ht="12.75" hidden="false" customHeight="false" outlineLevel="0" collapsed="false">
      <c r="B339" s="105" t="s">
        <v>1144</v>
      </c>
      <c r="C339" s="106" t="s">
        <v>408</v>
      </c>
      <c r="D339" s="106" t="s">
        <v>430</v>
      </c>
      <c r="E339" s="106" t="s">
        <v>1145</v>
      </c>
      <c r="F339" s="107" t="n">
        <v>51.4723</v>
      </c>
      <c r="G339" s="107" t="n">
        <v>0.28938</v>
      </c>
      <c r="H339" s="108"/>
    </row>
    <row r="340" customFormat="false" ht="12.75" hidden="false" customHeight="false" outlineLevel="0" collapsed="false">
      <c r="B340" s="105" t="s">
        <v>1146</v>
      </c>
      <c r="C340" s="106" t="s">
        <v>442</v>
      </c>
      <c r="D340" s="106" t="s">
        <v>439</v>
      </c>
      <c r="E340" s="106" t="s">
        <v>1147</v>
      </c>
      <c r="F340" s="107" t="n">
        <v>51.3480470900257</v>
      </c>
      <c r="G340" s="107" t="n">
        <v>-0.489078811134267</v>
      </c>
      <c r="H340" s="108"/>
    </row>
    <row r="341" customFormat="false" ht="12.75" hidden="false" customHeight="false" outlineLevel="0" collapsed="false">
      <c r="B341" s="105" t="s">
        <v>1148</v>
      </c>
      <c r="C341" s="106" t="s">
        <v>423</v>
      </c>
      <c r="D341" s="106" t="s">
        <v>427</v>
      </c>
      <c r="E341" s="106" t="s">
        <v>1149</v>
      </c>
      <c r="F341" s="107" t="n">
        <v>56.16282547</v>
      </c>
      <c r="G341" s="107" t="n">
        <v>-3.29590091</v>
      </c>
      <c r="H341" s="108"/>
    </row>
    <row r="342" customFormat="false" ht="12.75" hidden="false" customHeight="false" outlineLevel="0" collapsed="false">
      <c r="B342" s="105" t="s">
        <v>1150</v>
      </c>
      <c r="C342" s="106" t="s">
        <v>497</v>
      </c>
      <c r="D342" s="106" t="s">
        <v>790</v>
      </c>
      <c r="E342" s="106" t="s">
        <v>1151</v>
      </c>
      <c r="F342" s="107" t="n">
        <v>53.5296017617988</v>
      </c>
      <c r="G342" s="107" t="n">
        <v>-2.16354293202393</v>
      </c>
      <c r="H342" s="108"/>
    </row>
    <row r="343" customFormat="false" ht="12.75" hidden="false" customHeight="false" outlineLevel="0" collapsed="false">
      <c r="B343" s="105" t="s">
        <v>1152</v>
      </c>
      <c r="C343" s="106" t="s">
        <v>423</v>
      </c>
      <c r="D343" s="106" t="s">
        <v>424</v>
      </c>
      <c r="E343" s="106" t="s">
        <v>1153</v>
      </c>
      <c r="F343" s="107" t="n">
        <v>55.93022473</v>
      </c>
      <c r="G343" s="107" t="n">
        <v>-3.199400813</v>
      </c>
      <c r="H343" s="108"/>
    </row>
    <row r="344" customFormat="false" ht="12.75" hidden="false" customHeight="false" outlineLevel="0" collapsed="false">
      <c r="B344" s="105" t="s">
        <v>1154</v>
      </c>
      <c r="C344" s="106" t="s">
        <v>460</v>
      </c>
      <c r="D344" s="106" t="s">
        <v>461</v>
      </c>
      <c r="E344" s="106" t="s">
        <v>1155</v>
      </c>
      <c r="F344" s="107" t="n">
        <v>52.5767882220383</v>
      </c>
      <c r="G344" s="107" t="n">
        <v>-2.05975752987289</v>
      </c>
      <c r="H344" s="108"/>
    </row>
    <row r="345" customFormat="false" ht="12.75" hidden="false" customHeight="false" outlineLevel="0" collapsed="false">
      <c r="B345" s="105" t="s">
        <v>1156</v>
      </c>
      <c r="C345" s="106" t="s">
        <v>394</v>
      </c>
      <c r="D345" s="106" t="s">
        <v>395</v>
      </c>
      <c r="E345" s="106" t="s">
        <v>1157</v>
      </c>
      <c r="F345" s="107" t="n">
        <v>51.5346109023268</v>
      </c>
      <c r="G345" s="107" t="n">
        <v>-0.25715122753812</v>
      </c>
      <c r="H345" s="108"/>
    </row>
    <row r="346" customFormat="false" ht="12.75" hidden="false" customHeight="false" outlineLevel="0" collapsed="false">
      <c r="B346" s="105" t="s">
        <v>1158</v>
      </c>
      <c r="C346" s="106" t="s">
        <v>394</v>
      </c>
      <c r="D346" s="106" t="s">
        <v>395</v>
      </c>
      <c r="E346" s="106" t="s">
        <v>1159</v>
      </c>
      <c r="F346" s="107" t="n">
        <v>51.5349505106617</v>
      </c>
      <c r="G346" s="107" t="n">
        <v>-0.257050263876382</v>
      </c>
      <c r="H346" s="108"/>
    </row>
    <row r="347" customFormat="false" ht="12.75" hidden="false" customHeight="false" outlineLevel="0" collapsed="false">
      <c r="B347" s="105" t="s">
        <v>1160</v>
      </c>
      <c r="C347" s="106" t="s">
        <v>445</v>
      </c>
      <c r="D347" s="106" t="s">
        <v>446</v>
      </c>
      <c r="E347" s="106" t="s">
        <v>1161</v>
      </c>
      <c r="F347" s="107" t="n">
        <v>52.8561201062848</v>
      </c>
      <c r="G347" s="107" t="n">
        <v>-1.54878083999664</v>
      </c>
      <c r="H347" s="108"/>
    </row>
    <row r="348" customFormat="false" ht="12.75" hidden="false" customHeight="false" outlineLevel="0" collapsed="false">
      <c r="B348" s="105" t="s">
        <v>1162</v>
      </c>
      <c r="C348" s="106" t="s">
        <v>382</v>
      </c>
      <c r="D348" s="106" t="s">
        <v>524</v>
      </c>
      <c r="E348" s="106" t="s">
        <v>1163</v>
      </c>
      <c r="F348" s="107" t="n">
        <v>57.15382848</v>
      </c>
      <c r="G348" s="107" t="n">
        <v>-2.097100115</v>
      </c>
      <c r="H348" s="108"/>
    </row>
    <row r="349" customFormat="false" ht="12.75" hidden="false" customHeight="false" outlineLevel="0" collapsed="false">
      <c r="B349" s="105" t="s">
        <v>1164</v>
      </c>
      <c r="C349" s="106" t="s">
        <v>394</v>
      </c>
      <c r="D349" s="106" t="s">
        <v>893</v>
      </c>
      <c r="E349" s="106" t="s">
        <v>1165</v>
      </c>
      <c r="F349" s="107" t="n">
        <v>51.4309966455444</v>
      </c>
      <c r="G349" s="107" t="n">
        <v>-0.188030020090066</v>
      </c>
      <c r="H349" s="108"/>
    </row>
    <row r="350" customFormat="false" ht="12.75" hidden="false" customHeight="false" outlineLevel="0" collapsed="false">
      <c r="B350" s="105" t="s">
        <v>1166</v>
      </c>
      <c r="C350" s="106" t="s">
        <v>394</v>
      </c>
      <c r="D350" s="106" t="s">
        <v>893</v>
      </c>
      <c r="E350" s="106" t="s">
        <v>1167</v>
      </c>
      <c r="F350" s="107" t="n">
        <v>51.4309966455444</v>
      </c>
      <c r="G350" s="107" t="n">
        <v>-0.188030020090066</v>
      </c>
      <c r="H350" s="108"/>
    </row>
    <row r="351" customFormat="false" ht="12.75" hidden="false" customHeight="false" outlineLevel="0" collapsed="false">
      <c r="B351" s="105" t="s">
        <v>1168</v>
      </c>
      <c r="C351" s="106" t="s">
        <v>482</v>
      </c>
      <c r="D351" s="106" t="s">
        <v>562</v>
      </c>
      <c r="E351" s="106" t="s">
        <v>1169</v>
      </c>
      <c r="F351" s="107" t="n">
        <v>53.41332</v>
      </c>
      <c r="G351" s="107" t="n">
        <v>-1.41769</v>
      </c>
      <c r="H351" s="108"/>
    </row>
    <row r="352" customFormat="false" ht="12.75" hidden="false" customHeight="false" outlineLevel="0" collapsed="false">
      <c r="B352" s="105" t="s">
        <v>1170</v>
      </c>
      <c r="C352" s="106" t="s">
        <v>423</v>
      </c>
      <c r="D352" s="106" t="s">
        <v>424</v>
      </c>
      <c r="E352" s="106" t="s">
        <v>1171</v>
      </c>
      <c r="F352" s="107" t="n">
        <v>55.76416809</v>
      </c>
      <c r="G352" s="107" t="n">
        <v>-3.928794278</v>
      </c>
      <c r="H352" s="108"/>
    </row>
    <row r="353" customFormat="false" ht="12.75" hidden="false" customHeight="false" outlineLevel="0" collapsed="false">
      <c r="B353" s="105" t="s">
        <v>1172</v>
      </c>
      <c r="C353" s="106" t="s">
        <v>382</v>
      </c>
      <c r="D353" s="106" t="s">
        <v>524</v>
      </c>
      <c r="E353" s="106" t="s">
        <v>1173</v>
      </c>
      <c r="F353" s="107" t="n">
        <v>57.15422848</v>
      </c>
      <c r="G353" s="107" t="n">
        <v>-2.146300153</v>
      </c>
      <c r="H353" s="108"/>
    </row>
    <row r="354" customFormat="false" ht="12.75" hidden="false" customHeight="false" outlineLevel="0" collapsed="false">
      <c r="B354" s="105" t="s">
        <v>1174</v>
      </c>
      <c r="C354" s="106" t="s">
        <v>456</v>
      </c>
      <c r="D354" s="106" t="s">
        <v>1175</v>
      </c>
      <c r="E354" s="106" t="s">
        <v>1176</v>
      </c>
      <c r="F354" s="107" t="n">
        <v>53.413644</v>
      </c>
      <c r="G354" s="107" t="n">
        <v>-4.482279</v>
      </c>
      <c r="H354" s="108"/>
    </row>
    <row r="355" customFormat="false" ht="12.75" hidden="false" customHeight="false" outlineLevel="0" collapsed="false">
      <c r="B355" s="109" t="s">
        <v>1177</v>
      </c>
      <c r="C355" s="110" t="s">
        <v>408</v>
      </c>
      <c r="D355" s="110" t="s">
        <v>935</v>
      </c>
      <c r="E355" s="110" t="s">
        <v>1178</v>
      </c>
      <c r="F355" s="111" t="n">
        <v>51.9285</v>
      </c>
      <c r="G355" s="111" t="n">
        <v>-0.25037</v>
      </c>
      <c r="H355" s="112"/>
    </row>
    <row r="356" customFormat="false" ht="12.75" hidden="false" customHeight="false" outlineLevel="0" collapsed="false">
      <c r="B356" s="105" t="s">
        <v>1179</v>
      </c>
      <c r="C356" s="106" t="s">
        <v>423</v>
      </c>
      <c r="D356" s="106" t="s">
        <v>424</v>
      </c>
      <c r="E356" s="106" t="s">
        <v>1180</v>
      </c>
      <c r="F356" s="107" t="n">
        <v>55.06192176</v>
      </c>
      <c r="G356" s="107" t="n">
        <v>-3.583000924</v>
      </c>
      <c r="H356" s="108" t="s">
        <v>1181</v>
      </c>
    </row>
    <row r="357" customFormat="false" ht="12.75" hidden="false" customHeight="false" outlineLevel="0" collapsed="false">
      <c r="B357" s="105" t="s">
        <v>1182</v>
      </c>
      <c r="C357" s="106" t="s">
        <v>423</v>
      </c>
      <c r="D357" s="106" t="s">
        <v>424</v>
      </c>
      <c r="E357" s="106" t="s">
        <v>1183</v>
      </c>
      <c r="F357" s="107" t="n">
        <v>55.06192176</v>
      </c>
      <c r="G357" s="107" t="n">
        <v>-3.583000924</v>
      </c>
      <c r="H357" s="108" t="s">
        <v>1181</v>
      </c>
    </row>
    <row r="358" customFormat="false" ht="12.75" hidden="false" customHeight="false" outlineLevel="0" collapsed="false">
      <c r="B358" s="105" t="s">
        <v>1184</v>
      </c>
      <c r="C358" s="106" t="s">
        <v>423</v>
      </c>
      <c r="D358" s="106" t="s">
        <v>424</v>
      </c>
      <c r="E358" s="106" t="s">
        <v>1185</v>
      </c>
      <c r="F358" s="107" t="n">
        <v>55.06192176</v>
      </c>
      <c r="G358" s="107" t="n">
        <v>-3.583000924</v>
      </c>
      <c r="H358" s="108" t="s">
        <v>1181</v>
      </c>
    </row>
    <row r="359" customFormat="false" ht="12.75" hidden="false" customHeight="false" outlineLevel="0" collapsed="false">
      <c r="B359" s="105" t="s">
        <v>1186</v>
      </c>
      <c r="C359" s="106" t="s">
        <v>423</v>
      </c>
      <c r="D359" s="106" t="s">
        <v>424</v>
      </c>
      <c r="E359" s="106" t="s">
        <v>1187</v>
      </c>
      <c r="F359" s="107" t="n">
        <v>56.0018249</v>
      </c>
      <c r="G359" s="107" t="n">
        <v>-3.689301158</v>
      </c>
      <c r="H359" s="108" t="s">
        <v>1188</v>
      </c>
    </row>
    <row r="360" customFormat="false" ht="12.75" hidden="false" customHeight="false" outlineLevel="0" collapsed="false">
      <c r="B360" s="105" t="s">
        <v>1189</v>
      </c>
      <c r="C360" s="106" t="s">
        <v>423</v>
      </c>
      <c r="D360" s="106" t="s">
        <v>424</v>
      </c>
      <c r="E360" s="106" t="s">
        <v>1190</v>
      </c>
      <c r="F360" s="107" t="n">
        <v>56.0018249</v>
      </c>
      <c r="G360" s="107" t="n">
        <v>-3.689301158</v>
      </c>
      <c r="H360" s="108" t="s">
        <v>1188</v>
      </c>
    </row>
    <row r="361" customFormat="false" ht="12.75" hidden="false" customHeight="false" outlineLevel="0" collapsed="false">
      <c r="B361" s="105" t="s">
        <v>1191</v>
      </c>
      <c r="C361" s="106" t="s">
        <v>423</v>
      </c>
      <c r="D361" s="106" t="s">
        <v>427</v>
      </c>
      <c r="E361" s="106" t="s">
        <v>1192</v>
      </c>
      <c r="F361" s="107" t="n">
        <v>55.90472447</v>
      </c>
      <c r="G361" s="107" t="n">
        <v>-4.412101656</v>
      </c>
      <c r="H361" s="108" t="s">
        <v>1193</v>
      </c>
    </row>
    <row r="362" customFormat="false" ht="12.75" hidden="false" customHeight="false" outlineLevel="0" collapsed="false">
      <c r="B362" s="105" t="s">
        <v>1194</v>
      </c>
      <c r="C362" s="106" t="s">
        <v>423</v>
      </c>
      <c r="D362" s="106" t="s">
        <v>427</v>
      </c>
      <c r="E362" s="106" t="s">
        <v>1195</v>
      </c>
      <c r="F362" s="107" t="n">
        <v>55.90472447</v>
      </c>
      <c r="G362" s="107" t="n">
        <v>-4.412101656</v>
      </c>
      <c r="H362" s="108" t="s">
        <v>1193</v>
      </c>
    </row>
    <row r="363" customFormat="false" ht="12.75" hidden="false" customHeight="false" outlineLevel="0" collapsed="false">
      <c r="B363" s="105" t="s">
        <v>1196</v>
      </c>
      <c r="C363" s="106" t="s">
        <v>423</v>
      </c>
      <c r="D363" s="106" t="s">
        <v>424</v>
      </c>
      <c r="E363" s="106" t="s">
        <v>1197</v>
      </c>
      <c r="F363" s="107" t="n">
        <v>55.64602353</v>
      </c>
      <c r="G363" s="107" t="n">
        <v>-4.793801871</v>
      </c>
      <c r="H363" s="108" t="s">
        <v>1198</v>
      </c>
    </row>
    <row r="364" customFormat="false" ht="12.75" hidden="false" customHeight="false" outlineLevel="0" collapsed="false">
      <c r="B364" s="105" t="s">
        <v>1199</v>
      </c>
      <c r="C364" s="106" t="s">
        <v>423</v>
      </c>
      <c r="D364" s="106" t="s">
        <v>424</v>
      </c>
      <c r="E364" s="106" t="s">
        <v>1200</v>
      </c>
      <c r="F364" s="107" t="n">
        <v>55.64602353</v>
      </c>
      <c r="G364" s="107" t="n">
        <v>-4.793801871</v>
      </c>
      <c r="H364" s="108" t="s">
        <v>1198</v>
      </c>
    </row>
    <row r="365" customFormat="false" ht="12.75" hidden="false" customHeight="false" outlineLevel="0" collapsed="false">
      <c r="B365" s="105" t="s">
        <v>1201</v>
      </c>
      <c r="C365" s="106" t="s">
        <v>423</v>
      </c>
      <c r="D365" s="106" t="s">
        <v>424</v>
      </c>
      <c r="E365" s="106" t="s">
        <v>1202</v>
      </c>
      <c r="F365" s="107" t="n">
        <v>55.8211242</v>
      </c>
      <c r="G365" s="107" t="n">
        <v>-4.3643016</v>
      </c>
      <c r="H365" s="108" t="s">
        <v>1203</v>
      </c>
    </row>
    <row r="366" customFormat="false" ht="12.75" hidden="false" customHeight="false" outlineLevel="0" collapsed="false">
      <c r="B366" s="105" t="s">
        <v>1204</v>
      </c>
      <c r="C366" s="106" t="s">
        <v>423</v>
      </c>
      <c r="D366" s="106" t="s">
        <v>424</v>
      </c>
      <c r="E366" s="106" t="s">
        <v>1205</v>
      </c>
      <c r="F366" s="107" t="n">
        <v>55.8211242</v>
      </c>
      <c r="G366" s="107" t="n">
        <v>-4.3643016</v>
      </c>
      <c r="H366" s="108" t="s">
        <v>1203</v>
      </c>
    </row>
    <row r="367" customFormat="false" ht="12.75" hidden="false" customHeight="false" outlineLevel="0" collapsed="false">
      <c r="B367" s="105" t="s">
        <v>1206</v>
      </c>
      <c r="C367" s="106" t="s">
        <v>382</v>
      </c>
      <c r="D367" s="113" t="e">
        <f aca="false">#N/A</f>
        <v>#N/A</v>
      </c>
      <c r="E367" s="106" t="s">
        <v>1207</v>
      </c>
      <c r="F367" s="107" t="n">
        <v>60.275831</v>
      </c>
      <c r="G367" s="107" t="n">
        <v>-1.275884</v>
      </c>
      <c r="H367" s="108" t="s">
        <v>1208</v>
      </c>
    </row>
    <row r="368" customFormat="false" ht="12.75" hidden="false" customHeight="false" outlineLevel="0" collapsed="false">
      <c r="B368" s="105" t="s">
        <v>1209</v>
      </c>
      <c r="C368" s="106" t="s">
        <v>382</v>
      </c>
      <c r="D368" s="113" t="s">
        <v>524</v>
      </c>
      <c r="E368" s="106" t="s">
        <v>1210</v>
      </c>
      <c r="F368" s="107" t="s">
        <v>1211</v>
      </c>
      <c r="G368" s="107" t="s">
        <v>1211</v>
      </c>
      <c r="H368" s="108" t="s">
        <v>1212</v>
      </c>
    </row>
    <row r="369" customFormat="false" ht="12.75" hidden="false" customHeight="false" outlineLevel="0" collapsed="false">
      <c r="B369" s="109" t="s">
        <v>1213</v>
      </c>
      <c r="C369" s="110" t="s">
        <v>382</v>
      </c>
      <c r="D369" s="114" t="s">
        <v>1211</v>
      </c>
      <c r="E369" s="110" t="s">
        <v>1214</v>
      </c>
      <c r="F369" s="111" t="s">
        <v>1211</v>
      </c>
      <c r="G369" s="111" t="s">
        <v>1211</v>
      </c>
      <c r="H369" s="112" t="s">
        <v>1212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K67"/>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49" activeCellId="0" sqref="B49"/>
    </sheetView>
  </sheetViews>
  <sheetFormatPr defaultRowHeight="12.75" zeroHeight="false" outlineLevelRow="0" outlineLevelCol="0"/>
  <cols>
    <col collapsed="false" customWidth="true" hidden="false" outlineLevel="0" max="1" min="1" style="0" width="13.29"/>
    <col collapsed="false" customWidth="true" hidden="false" outlineLevel="0" max="2" min="2" style="0" width="84"/>
    <col collapsed="false" customWidth="true" hidden="false" outlineLevel="0" max="3" min="3" style="0" width="20.71"/>
    <col collapsed="false" customWidth="true" hidden="false" outlineLevel="0" max="4" min="4" style="0" width="45.42"/>
    <col collapsed="false" customWidth="true" hidden="false" outlineLevel="0" max="5" min="5" style="0" width="27.85"/>
    <col collapsed="false" customWidth="true" hidden="false" outlineLevel="0" max="6" min="6" style="0" width="27.42"/>
    <col collapsed="false" customWidth="true" hidden="false" outlineLevel="0" max="7" min="7" style="0" width="32.15"/>
    <col collapsed="false" customWidth="true" hidden="false" outlineLevel="0" max="8" min="8" style="0" width="16.29"/>
    <col collapsed="false" customWidth="true" hidden="false" outlineLevel="0" max="9" min="9" style="0" width="19.14"/>
    <col collapsed="false" customWidth="true" hidden="false" outlineLevel="0" max="10" min="10" style="0" width="16.29"/>
    <col collapsed="false" customWidth="true" hidden="false" outlineLevel="0" max="11" min="11" style="0" width="22.57"/>
    <col collapsed="false" customWidth="true" hidden="false" outlineLevel="0" max="12" min="12" style="0" width="23.57"/>
    <col collapsed="false" customWidth="true" hidden="false" outlineLevel="0" max="13" min="13" style="0" width="25.86"/>
    <col collapsed="false" customWidth="true" hidden="false" outlineLevel="0" max="14" min="14" style="0" width="26.71"/>
    <col collapsed="false" customWidth="true" hidden="false" outlineLevel="0" max="1025" min="15" style="0" width="8.67"/>
  </cols>
  <sheetData>
    <row r="1" customFormat="false" ht="12.75" hidden="false" customHeight="false" outlineLevel="0" collapsed="false">
      <c r="A1" s="4" t="s">
        <v>1215</v>
      </c>
    </row>
    <row r="8" customFormat="false" ht="12.75" hidden="false" customHeight="false" outlineLevel="0" collapsed="false">
      <c r="A8" s="4" t="s">
        <v>1216</v>
      </c>
    </row>
    <row r="10" customFormat="false" ht="12.75" hidden="false" customHeight="false" outlineLevel="0" collapsed="false">
      <c r="A10" s="0" t="n">
        <v>1</v>
      </c>
      <c r="B10" s="0" t="s">
        <v>1217</v>
      </c>
      <c r="C10" s="115" t="s">
        <v>1218</v>
      </c>
      <c r="D10" s="115" t="s">
        <v>1219</v>
      </c>
      <c r="E10" s="115" t="s">
        <v>1220</v>
      </c>
      <c r="F10" s="115" t="s">
        <v>1221</v>
      </c>
      <c r="G10" s="115" t="s">
        <v>1222</v>
      </c>
      <c r="H10" s="115" t="s">
        <v>1223</v>
      </c>
      <c r="I10" s="115" t="s">
        <v>1224</v>
      </c>
      <c r="J10" s="115" t="s">
        <v>1225</v>
      </c>
      <c r="K10" s="115" t="s">
        <v>1226</v>
      </c>
      <c r="L10" s="115" t="s">
        <v>1227</v>
      </c>
      <c r="M10" s="115" t="s">
        <v>1228</v>
      </c>
      <c r="N10" s="115" t="s">
        <v>1229</v>
      </c>
      <c r="O10" s="115" t="s">
        <v>1230</v>
      </c>
      <c r="P10" s="115" t="s">
        <v>1231</v>
      </c>
      <c r="Q10" s="115" t="s">
        <v>1232</v>
      </c>
      <c r="R10" s="115" t="s">
        <v>1233</v>
      </c>
      <c r="S10" s="115" t="s">
        <v>1234</v>
      </c>
      <c r="T10" s="115" t="s">
        <v>1235</v>
      </c>
      <c r="U10" s="115" t="s">
        <v>1236</v>
      </c>
      <c r="V10" s="115" t="s">
        <v>1237</v>
      </c>
      <c r="W10" s="115" t="s">
        <v>1238</v>
      </c>
      <c r="X10" s="115" t="s">
        <v>1239</v>
      </c>
      <c r="Y10" s="115" t="s">
        <v>1240</v>
      </c>
      <c r="Z10" s="115" t="s">
        <v>1241</v>
      </c>
      <c r="AA10" s="115"/>
      <c r="AB10" s="115"/>
      <c r="AC10" s="115"/>
      <c r="AD10" s="115"/>
      <c r="AE10" s="116"/>
      <c r="AF10" s="116"/>
      <c r="AG10" s="116"/>
      <c r="AH10" s="116"/>
      <c r="AI10" s="116"/>
      <c r="AJ10" s="116"/>
      <c r="AK10" s="116"/>
    </row>
    <row r="11" customFormat="false" ht="12.75" hidden="false" customHeight="false" outlineLevel="0" collapsed="false">
      <c r="A11" s="0" t="n">
        <v>2</v>
      </c>
      <c r="B11" s="0" t="s">
        <v>1242</v>
      </c>
      <c r="C11" s="117" t="n">
        <v>1</v>
      </c>
      <c r="D11" s="117" t="n">
        <v>2</v>
      </c>
      <c r="E11" s="117" t="n">
        <v>3</v>
      </c>
      <c r="F11" s="117" t="n">
        <v>4</v>
      </c>
      <c r="G11" s="117" t="n">
        <v>5</v>
      </c>
      <c r="H11" s="117" t="n">
        <v>6</v>
      </c>
      <c r="I11" s="117" t="n">
        <v>7</v>
      </c>
      <c r="J11" s="117" t="n">
        <v>8</v>
      </c>
      <c r="K11" s="117" t="n">
        <v>9</v>
      </c>
      <c r="L11" s="117" t="n">
        <v>10</v>
      </c>
      <c r="M11" s="117" t="n">
        <v>11</v>
      </c>
      <c r="N11" s="117" t="n">
        <v>12</v>
      </c>
      <c r="O11" s="117" t="n">
        <v>13</v>
      </c>
      <c r="P11" s="117" t="n">
        <v>14</v>
      </c>
      <c r="Q11" s="117" t="n">
        <v>15</v>
      </c>
      <c r="R11" s="117" t="n">
        <v>16</v>
      </c>
      <c r="S11" s="117" t="n">
        <v>17</v>
      </c>
      <c r="T11" s="117" t="n">
        <v>18</v>
      </c>
      <c r="U11" s="117" t="n">
        <v>19</v>
      </c>
      <c r="V11" s="117" t="n">
        <v>20</v>
      </c>
      <c r="W11" s="117" t="n">
        <v>21</v>
      </c>
      <c r="X11" s="117" t="n">
        <v>22</v>
      </c>
      <c r="Y11" s="117" t="n">
        <v>23</v>
      </c>
      <c r="Z11" s="117" t="n">
        <v>24</v>
      </c>
      <c r="AA11" s="117"/>
      <c r="AB11" s="117"/>
      <c r="AC11" s="117"/>
      <c r="AD11" s="117"/>
    </row>
    <row r="12" customFormat="false" ht="12.75" hidden="false" customHeight="false" outlineLevel="0" collapsed="false">
      <c r="A12" s="0" t="n">
        <v>3</v>
      </c>
      <c r="B12" s="4" t="s">
        <v>1243</v>
      </c>
      <c r="C12" s="118" t="n">
        <v>5</v>
      </c>
      <c r="D12" s="118" t="n">
        <v>6</v>
      </c>
      <c r="E12" s="118" t="n">
        <v>7</v>
      </c>
      <c r="F12" s="118" t="n">
        <v>8</v>
      </c>
      <c r="G12" s="118" t="n">
        <v>9</v>
      </c>
      <c r="H12" s="118" t="n">
        <v>10</v>
      </c>
      <c r="I12" s="118" t="n">
        <v>11</v>
      </c>
      <c r="J12" s="118" t="n">
        <v>12</v>
      </c>
      <c r="K12" s="118" t="n">
        <v>13</v>
      </c>
      <c r="L12" s="118" t="n">
        <v>14</v>
      </c>
      <c r="M12" s="118" t="n">
        <v>15</v>
      </c>
      <c r="N12" s="118" t="n">
        <v>16</v>
      </c>
      <c r="O12" s="118" t="n">
        <v>17</v>
      </c>
      <c r="P12" s="118" t="n">
        <v>18</v>
      </c>
      <c r="Q12" s="118" t="n">
        <v>19</v>
      </c>
      <c r="R12" s="118" t="n">
        <v>20</v>
      </c>
      <c r="S12" s="118" t="n">
        <v>21</v>
      </c>
      <c r="T12" s="118" t="n">
        <v>22</v>
      </c>
      <c r="U12" s="118" t="n">
        <v>23</v>
      </c>
      <c r="V12" s="118" t="n">
        <v>24</v>
      </c>
      <c r="W12" s="118" t="n">
        <v>25</v>
      </c>
      <c r="X12" s="118" t="n">
        <v>26</v>
      </c>
      <c r="Y12" s="118" t="n">
        <v>27</v>
      </c>
      <c r="Z12" s="118" t="n">
        <v>28</v>
      </c>
      <c r="AA12" s="118"/>
    </row>
    <row r="15" customFormat="false" ht="60" hidden="false" customHeight="false" outlineLevel="0" collapsed="false">
      <c r="B15" s="119" t="s">
        <v>1244</v>
      </c>
      <c r="D15" s="119" t="s">
        <v>1245</v>
      </c>
      <c r="E15" s="120"/>
      <c r="F15" s="121" t="s">
        <v>1246</v>
      </c>
      <c r="G15" s="122"/>
      <c r="H15" s="123" t="s">
        <v>1247</v>
      </c>
      <c r="I15" s="124" t="s">
        <v>1248</v>
      </c>
      <c r="J15" s="125" t="s">
        <v>1249</v>
      </c>
    </row>
    <row r="16" customFormat="false" ht="15" hidden="false" customHeight="false" outlineLevel="0" collapsed="false">
      <c r="B16" s="126" t="s">
        <v>1250</v>
      </c>
      <c r="D16" s="127" t="s">
        <v>1251</v>
      </c>
      <c r="E16" s="128"/>
      <c r="F16" s="129" t="s">
        <v>1252</v>
      </c>
      <c r="H16" s="130" t="s">
        <v>1253</v>
      </c>
      <c r="I16" s="131" t="s">
        <v>57</v>
      </c>
      <c r="J16" s="132" t="s">
        <v>57</v>
      </c>
    </row>
    <row r="17" customFormat="false" ht="15" hidden="false" customHeight="false" outlineLevel="0" collapsed="false">
      <c r="B17" s="126" t="s">
        <v>1254</v>
      </c>
      <c r="D17" s="127" t="s">
        <v>1255</v>
      </c>
      <c r="E17" s="1"/>
      <c r="F17" s="129" t="s">
        <v>1256</v>
      </c>
      <c r="H17" s="130" t="s">
        <v>1257</v>
      </c>
      <c r="I17" s="62" t="s">
        <v>59</v>
      </c>
      <c r="J17" s="133" t="s">
        <v>1258</v>
      </c>
    </row>
    <row r="18" customFormat="false" ht="15.75" hidden="false" customHeight="false" outlineLevel="0" collapsed="false">
      <c r="B18" s="134" t="s">
        <v>1259</v>
      </c>
      <c r="D18" s="127" t="s">
        <v>1260</v>
      </c>
      <c r="E18" s="1"/>
      <c r="F18" s="129" t="s">
        <v>1261</v>
      </c>
      <c r="H18" s="130" t="s">
        <v>1262</v>
      </c>
      <c r="I18" s="62" t="s">
        <v>60</v>
      </c>
      <c r="J18" s="133" t="s">
        <v>1263</v>
      </c>
    </row>
    <row r="19" customFormat="false" ht="15.75" hidden="false" customHeight="false" outlineLevel="0" collapsed="false">
      <c r="D19" s="127" t="s">
        <v>1264</v>
      </c>
      <c r="E19" s="1"/>
      <c r="F19" s="135" t="s">
        <v>1265</v>
      </c>
      <c r="H19" s="136"/>
      <c r="I19" s="137" t="s">
        <v>61</v>
      </c>
      <c r="J19" s="138"/>
    </row>
    <row r="20" customFormat="false" ht="12.75" hidden="false" customHeight="false" outlineLevel="0" collapsed="false">
      <c r="D20" s="127" t="s">
        <v>1266</v>
      </c>
    </row>
    <row r="21" customFormat="false" ht="12.75" hidden="false" customHeight="false" outlineLevel="0" collapsed="false">
      <c r="D21" s="127" t="s">
        <v>1267</v>
      </c>
    </row>
    <row r="22" customFormat="false" ht="12.75" hidden="false" customHeight="false" outlineLevel="0" collapsed="false">
      <c r="D22" s="127" t="s">
        <v>1268</v>
      </c>
    </row>
    <row r="23" customFormat="false" ht="12.75" hidden="false" customHeight="false" outlineLevel="0" collapsed="false">
      <c r="D23" s="127" t="s">
        <v>1269</v>
      </c>
    </row>
    <row r="24" customFormat="false" ht="12.75" hidden="false" customHeight="false" outlineLevel="0" collapsed="false">
      <c r="D24" s="127" t="s">
        <v>1270</v>
      </c>
    </row>
    <row r="25" customFormat="false" ht="12.75" hidden="false" customHeight="false" outlineLevel="0" collapsed="false">
      <c r="D25" s="127" t="s">
        <v>1271</v>
      </c>
    </row>
    <row r="26" customFormat="false" ht="12.75" hidden="false" customHeight="false" outlineLevel="0" collapsed="false">
      <c r="D26" s="127" t="s">
        <v>1272</v>
      </c>
    </row>
    <row r="27" customFormat="false" ht="12.75" hidden="false" customHeight="false" outlineLevel="0" collapsed="false">
      <c r="D27" s="127" t="s">
        <v>1273</v>
      </c>
    </row>
    <row r="28" customFormat="false" ht="12.75" hidden="false" customHeight="false" outlineLevel="0" collapsed="false">
      <c r="D28" s="127" t="s">
        <v>1274</v>
      </c>
    </row>
    <row r="29" customFormat="false" ht="12.75" hidden="false" customHeight="false" outlineLevel="0" collapsed="false">
      <c r="D29" s="127" t="s">
        <v>1275</v>
      </c>
    </row>
    <row r="30" customFormat="false" ht="12.75" hidden="false" customHeight="false" outlineLevel="0" collapsed="false">
      <c r="D30" s="127" t="s">
        <v>1276</v>
      </c>
    </row>
    <row r="31" customFormat="false" ht="12.75" hidden="false" customHeight="false" outlineLevel="0" collapsed="false">
      <c r="D31" s="127" t="s">
        <v>1277</v>
      </c>
    </row>
    <row r="32" customFormat="false" ht="12.75" hidden="false" customHeight="false" outlineLevel="0" collapsed="false">
      <c r="D32" s="126" t="s">
        <v>1278</v>
      </c>
      <c r="G32" s="4"/>
    </row>
    <row r="33" customFormat="false" ht="13.5" hidden="false" customHeight="false" outlineLevel="0" collapsed="false">
      <c r="D33" s="134" t="s">
        <v>1279</v>
      </c>
      <c r="G33" s="4"/>
    </row>
    <row r="37" customFormat="false" ht="15" hidden="false" customHeight="false" outlineLevel="0" collapsed="false">
      <c r="B37" s="139" t="s">
        <v>1280</v>
      </c>
      <c r="C37" s="140"/>
      <c r="D37" s="140"/>
      <c r="E37" s="140"/>
      <c r="F37" s="140"/>
      <c r="G37" s="140"/>
      <c r="H37" s="141"/>
    </row>
    <row r="38" customFormat="false" ht="15" hidden="false" customHeight="false" outlineLevel="0" collapsed="false">
      <c r="B38" s="142" t="s">
        <v>1281</v>
      </c>
      <c r="C38" s="85"/>
      <c r="D38" s="85"/>
      <c r="E38" s="85"/>
      <c r="F38" s="85"/>
      <c r="G38" s="85"/>
      <c r="H38" s="143"/>
    </row>
    <row r="39" customFormat="false" ht="15" hidden="false" customHeight="false" outlineLevel="0" collapsed="false">
      <c r="B39" s="142"/>
      <c r="C39" s="144" t="str">
        <f aca="false">'MAIN DATA'!B5</f>
        <v>Winter Peak</v>
      </c>
      <c r="D39" s="145" t="str">
        <f aca="false">'MAIN DATA'!B4</f>
        <v>Two Degrees</v>
      </c>
      <c r="E39" s="146" t="n">
        <f aca="false">HLOOKUP(D39,$C$47:$F$48,2,FALSE())</f>
        <v>5</v>
      </c>
      <c r="F39" s="85"/>
      <c r="G39" s="131"/>
      <c r="H39" s="143"/>
    </row>
    <row r="40" customFormat="false" ht="15" hidden="false" customHeight="false" outlineLevel="0" collapsed="false">
      <c r="B40" s="147"/>
      <c r="C40" s="148"/>
      <c r="D40" s="148" t="s">
        <v>1282</v>
      </c>
      <c r="E40" s="149"/>
      <c r="F40" s="150"/>
      <c r="G40" s="148"/>
      <c r="H40" s="151"/>
    </row>
    <row r="41" customFormat="false" ht="15.75" hidden="false" customHeight="false" outlineLevel="0" collapsed="false">
      <c r="B41" s="152" t="s">
        <v>39</v>
      </c>
      <c r="C41" s="149"/>
      <c r="D41" s="149" t="str">
        <f aca="false">VLOOKUP($C$39,$B$49:$F$51,$E$39,FALSE())</f>
        <v>$A$3001:$AG$3286</v>
      </c>
      <c r="E41" s="149"/>
      <c r="F41" s="153" t="str">
        <f aca="false">"'"&amp; $B41 &amp; "'!"&amp;$D41</f>
        <v>'Active'!$A$3001:$AG$3286</v>
      </c>
      <c r="G41" s="149"/>
      <c r="H41" s="154"/>
    </row>
    <row r="42" customFormat="false" ht="15.75" hidden="false" customHeight="false" outlineLevel="0" collapsed="false">
      <c r="B42" s="147" t="s">
        <v>67</v>
      </c>
      <c r="C42" s="149"/>
      <c r="D42" s="149" t="str">
        <f aca="false">VLOOKUP($C$39,$B$49:$F$51,$E$39,FALSE())</f>
        <v>$A$3001:$AG$3286</v>
      </c>
      <c r="E42" s="149"/>
      <c r="F42" s="153" t="str">
        <f aca="false">"'"&amp; $B42 &amp; "'!"&amp;$D42</f>
        <v>'Reactive inc LV Gain'!$A$3001:$AG$3286</v>
      </c>
      <c r="G42" s="149"/>
      <c r="H42" s="154"/>
    </row>
    <row r="43" customFormat="false" ht="15.75" hidden="false" customHeight="false" outlineLevel="0" collapsed="false">
      <c r="B43" s="155" t="s">
        <v>204</v>
      </c>
      <c r="C43" s="149"/>
      <c r="D43" s="149" t="str">
        <f aca="false">VLOOKUP($C$39,$B$49:$F$51,$E$39,FALSE())</f>
        <v>$A$3001:$AG$3286</v>
      </c>
      <c r="E43" s="149"/>
      <c r="F43" s="153" t="str">
        <f aca="false">"'"&amp; $B43 &amp; "'!"&amp;$D43</f>
        <v>'Reactive INC LV Gain'!$A$3001:$AG$3286</v>
      </c>
      <c r="G43" s="149"/>
      <c r="H43" s="154"/>
    </row>
    <row r="44" customFormat="false" ht="15.75" hidden="false" customHeight="false" outlineLevel="0" collapsed="false">
      <c r="B44" s="156" t="s">
        <v>1283</v>
      </c>
      <c r="C44" s="85"/>
      <c r="D44" s="149" t="str">
        <f aca="false">VLOOKUP($C$39,$B$49:$F$51,$E$39,FALSE())</f>
        <v>$A$3001:$AG$3286</v>
      </c>
      <c r="E44" s="85"/>
      <c r="F44" s="153" t="str">
        <f aca="false">"'"&amp; $B44 &amp; "'!"&amp;$D44</f>
        <v>'LV Gain'!$A$3001:$AG$3286</v>
      </c>
      <c r="G44" s="85"/>
      <c r="H44" s="143"/>
    </row>
    <row r="45" customFormat="false" ht="12.75" hidden="false" customHeight="false" outlineLevel="0" collapsed="false">
      <c r="B45" s="156"/>
      <c r="C45" s="85"/>
      <c r="D45" s="85"/>
      <c r="E45" s="85"/>
      <c r="F45" s="85"/>
      <c r="G45" s="85"/>
      <c r="H45" s="143"/>
    </row>
    <row r="46" customFormat="false" ht="12.75" hidden="false" customHeight="false" outlineLevel="0" collapsed="false">
      <c r="B46" s="157"/>
      <c r="C46" s="146"/>
      <c r="D46" s="146"/>
      <c r="E46" s="146"/>
      <c r="F46" s="146"/>
      <c r="G46" s="146"/>
      <c r="H46" s="158"/>
    </row>
    <row r="47" customFormat="false" ht="15" hidden="false" customHeight="false" outlineLevel="0" collapsed="false">
      <c r="B47" s="159"/>
      <c r="C47" s="160" t="str">
        <f aca="false">$F$16</f>
        <v>Community Renewables</v>
      </c>
      <c r="D47" s="160" t="str">
        <f aca="false">$F$18</f>
        <v>Steady Progression</v>
      </c>
      <c r="E47" s="160" t="str">
        <f aca="false">$F$19</f>
        <v>Consumer Evolution</v>
      </c>
      <c r="F47" s="90" t="str">
        <f aca="false">$F$17</f>
        <v>Two Degrees</v>
      </c>
      <c r="G47" s="90"/>
      <c r="H47" s="143"/>
    </row>
    <row r="48" s="161" customFormat="true" ht="12.75" hidden="false" customHeight="false" outlineLevel="0" collapsed="false">
      <c r="B48" s="162" t="n">
        <v>1</v>
      </c>
      <c r="C48" s="163" t="n">
        <v>2</v>
      </c>
      <c r="D48" s="163" t="n">
        <v>3</v>
      </c>
      <c r="E48" s="163" t="n">
        <v>4</v>
      </c>
      <c r="F48" s="163" t="n">
        <v>5</v>
      </c>
      <c r="G48" s="164"/>
      <c r="H48" s="165"/>
    </row>
    <row r="49" customFormat="false" ht="15" hidden="false" customHeight="false" outlineLevel="0" collapsed="false">
      <c r="B49" s="155" t="str">
        <f aca="false">$H$16</f>
        <v>Winter Peak</v>
      </c>
      <c r="C49" s="166" t="str">
        <f aca="false">"$A$400:$AG$685"</f>
        <v>$A$400:$AG$685</v>
      </c>
      <c r="D49" s="166" t="str">
        <f aca="false">"$A$1267:$AG$1552"</f>
        <v>$A$1267:$AG$1552</v>
      </c>
      <c r="E49" s="166" t="str">
        <f aca="false">"$A$2134:$AG$2419"</f>
        <v>$A$2134:$AG$2419</v>
      </c>
      <c r="F49" s="166" t="str">
        <f aca="false">"$A$3001:$AG$3286"</f>
        <v>$A$3001:$AG$3286</v>
      </c>
      <c r="G49" s="85"/>
      <c r="H49" s="143"/>
    </row>
    <row r="50" customFormat="false" ht="15.75" hidden="false" customHeight="false" outlineLevel="0" collapsed="false">
      <c r="B50" s="147" t="str">
        <f aca="false">$H$17</f>
        <v>Summer Minimum AM</v>
      </c>
      <c r="C50" s="166" t="str">
        <f aca="false">"$A$688:$AG$973"</f>
        <v>$A$688:$AG$973</v>
      </c>
      <c r="D50" s="166" t="str">
        <f aca="false">"$A$1555:$AG$1840"</f>
        <v>$A$1555:$AG$1840</v>
      </c>
      <c r="E50" s="166" t="str">
        <f aca="false">"$A$2422:$AG$2707"</f>
        <v>$A$2422:$AG$2707</v>
      </c>
      <c r="F50" s="166" t="str">
        <f aca="false">"$A$3289:$AG$3574"</f>
        <v>$A$3289:$AG$3574</v>
      </c>
      <c r="G50" s="85"/>
      <c r="H50" s="143"/>
    </row>
    <row r="51" customFormat="false" ht="15.75" hidden="false" customHeight="false" outlineLevel="0" collapsed="false">
      <c r="B51" s="147" t="str">
        <f aca="false">$H$18</f>
        <v>Summer Minimum PM</v>
      </c>
      <c r="C51" s="166" t="str">
        <f aca="false">"$A$976:$AG$1261"</f>
        <v>$A$976:$AG$1261</v>
      </c>
      <c r="D51" s="166" t="str">
        <f aca="false">"$A$1843:$AG$2128"</f>
        <v>$A$1843:$AG$2128</v>
      </c>
      <c r="E51" s="166" t="str">
        <f aca="false">"$A$2710:$AG$2995"</f>
        <v>$A$2710:$AG$2995</v>
      </c>
      <c r="F51" s="166" t="str">
        <f aca="false">"$A$3577:$AG$3862"</f>
        <v>$A$3577:$AG$3862</v>
      </c>
      <c r="G51" s="85"/>
      <c r="H51" s="143"/>
    </row>
    <row r="52" customFormat="false" ht="15.75" hidden="false" customHeight="false" outlineLevel="0" collapsed="false">
      <c r="B52" s="147"/>
      <c r="C52" s="166"/>
      <c r="D52" s="166"/>
      <c r="E52" s="85"/>
      <c r="F52" s="85"/>
      <c r="G52" s="85"/>
      <c r="H52" s="143"/>
    </row>
    <row r="53" customFormat="false" ht="16.5" hidden="false" customHeight="false" outlineLevel="0" collapsed="false">
      <c r="B53" s="167"/>
      <c r="C53" s="168"/>
      <c r="D53" s="168"/>
      <c r="E53" s="169"/>
      <c r="F53" s="169"/>
      <c r="G53" s="169"/>
      <c r="H53" s="170"/>
    </row>
    <row r="55" customFormat="false" ht="15" hidden="false" customHeight="false" outlineLevel="0" collapsed="false">
      <c r="B55" s="121" t="s">
        <v>1246</v>
      </c>
      <c r="C55" s="4" t="s">
        <v>1284</v>
      </c>
      <c r="D55" s="4" t="s">
        <v>1285</v>
      </c>
      <c r="E55" s="4" t="s">
        <v>1286</v>
      </c>
    </row>
    <row r="56" customFormat="false" ht="15" hidden="false" customHeight="false" outlineLevel="0" collapsed="false">
      <c r="B56" s="129" t="s">
        <v>1287</v>
      </c>
      <c r="C56" s="0" t="s">
        <v>1288</v>
      </c>
      <c r="D56" s="0" t="str">
        <f aca="false">INDEX($C$56:$C$67,MATCH('MAIN DATA'!$B$4&amp; " "&amp;'MAIN DATA'!$B$5,Controls!B56:B67,0))</f>
        <v>TD Peak</v>
      </c>
      <c r="E56" s="4" t="s">
        <v>364</v>
      </c>
      <c r="F56" s="0" t="str">
        <f aca="false">INDEX($E$56:$E$59,MATCH('MAIN DATA'!$B$4&amp; " "&amp;'MAIN DATA'!$B$5,Controls!B56:B59,0))</f>
        <v>TD</v>
      </c>
    </row>
    <row r="57" customFormat="false" ht="15" hidden="false" customHeight="false" outlineLevel="0" collapsed="false">
      <c r="B57" s="129" t="s">
        <v>1289</v>
      </c>
      <c r="C57" s="0" t="s">
        <v>1290</v>
      </c>
      <c r="E57" s="4" t="s">
        <v>363</v>
      </c>
    </row>
    <row r="58" customFormat="false" ht="15" hidden="false" customHeight="false" outlineLevel="0" collapsed="false">
      <c r="B58" s="129" t="s">
        <v>1291</v>
      </c>
      <c r="C58" s="0" t="s">
        <v>1292</v>
      </c>
      <c r="E58" s="4" t="s">
        <v>365</v>
      </c>
    </row>
    <row r="59" customFormat="false" ht="15.75" hidden="false" customHeight="false" outlineLevel="0" collapsed="false">
      <c r="B59" s="135" t="s">
        <v>1293</v>
      </c>
      <c r="C59" s="0" t="s">
        <v>1294</v>
      </c>
      <c r="E59" s="4" t="s">
        <v>366</v>
      </c>
    </row>
    <row r="60" customFormat="false" ht="15" hidden="false" customHeight="false" outlineLevel="0" collapsed="false">
      <c r="B60" s="129" t="s">
        <v>1295</v>
      </c>
      <c r="C60" s="4" t="s">
        <v>1296</v>
      </c>
    </row>
    <row r="61" customFormat="false" ht="15" hidden="false" customHeight="false" outlineLevel="0" collapsed="false">
      <c r="B61" s="129" t="s">
        <v>1297</v>
      </c>
      <c r="C61" s="4" t="s">
        <v>1298</v>
      </c>
    </row>
    <row r="62" customFormat="false" ht="15" hidden="false" customHeight="false" outlineLevel="0" collapsed="false">
      <c r="B62" s="129" t="s">
        <v>1299</v>
      </c>
      <c r="C62" s="4" t="s">
        <v>1300</v>
      </c>
    </row>
    <row r="63" customFormat="false" ht="15" hidden="false" customHeight="false" outlineLevel="0" collapsed="false">
      <c r="B63" s="129" t="s">
        <v>1301</v>
      </c>
      <c r="C63" s="4" t="s">
        <v>1302</v>
      </c>
    </row>
    <row r="64" customFormat="false" ht="15" hidden="false" customHeight="false" outlineLevel="0" collapsed="false">
      <c r="B64" s="129" t="s">
        <v>1303</v>
      </c>
      <c r="C64" s="4" t="s">
        <v>1304</v>
      </c>
    </row>
    <row r="65" customFormat="false" ht="15" hidden="false" customHeight="false" outlineLevel="0" collapsed="false">
      <c r="B65" s="129" t="s">
        <v>1305</v>
      </c>
      <c r="C65" s="4" t="s">
        <v>1306</v>
      </c>
    </row>
    <row r="66" customFormat="false" ht="15" hidden="false" customHeight="false" outlineLevel="0" collapsed="false">
      <c r="B66" s="129" t="s">
        <v>1307</v>
      </c>
      <c r="C66" s="4" t="s">
        <v>1308</v>
      </c>
    </row>
    <row r="67" customFormat="false" ht="15" hidden="false" customHeight="false" outlineLevel="0" collapsed="false">
      <c r="B67" s="129" t="s">
        <v>1309</v>
      </c>
      <c r="C67" s="4" t="s">
        <v>1310</v>
      </c>
    </row>
  </sheetData>
  <conditionalFormatting sqref="C49">
    <cfRule type="cellIs" priority="2" operator="equal" aboveAverage="0" equalAverage="0" bottom="0" percent="0" rank="0" text="" dxfId="0">
      <formula>$D$41</formula>
    </cfRule>
  </conditionalFormatting>
  <conditionalFormatting sqref="C49:F51">
    <cfRule type="cellIs" priority="3" operator="equal" aboveAverage="0" equalAverage="0" bottom="0" percent="0" rank="0" text="" dxfId="1">
      <formula>$D$41</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5.xml><?xml version="1.0" encoding="utf-8"?>
<worksheet xmlns="http://schemas.openxmlformats.org/spreadsheetml/2006/main" xmlns:r="http://schemas.openxmlformats.org/officeDocument/2006/relationships">
  <sheetPr filterMode="false">
    <pageSetUpPr fitToPage="false"/>
  </sheetPr>
  <dimension ref="A2:A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67"/>
  </cols>
  <sheetData>
    <row r="2" customFormat="false" ht="12.75" hidden="false" customHeight="false" outlineLevel="0" collapsed="false">
      <c r="A2" s="0" t="s">
        <v>1219</v>
      </c>
    </row>
    <row r="3" customFormat="false" ht="12.75" hidden="false" customHeight="false" outlineLevel="0" collapsed="false">
      <c r="A3" s="0" t="s">
        <v>1220</v>
      </c>
    </row>
    <row r="4" customFormat="false" ht="12.75" hidden="false" customHeight="false" outlineLevel="0" collapsed="false">
      <c r="A4" s="0" t="s">
        <v>1221</v>
      </c>
    </row>
    <row r="5" customFormat="false" ht="12.75" hidden="false" customHeight="false" outlineLevel="0" collapsed="false">
      <c r="A5" s="0" t="s">
        <v>1222</v>
      </c>
    </row>
    <row r="6" customFormat="false" ht="12.75" hidden="false" customHeight="false" outlineLevel="0" collapsed="false">
      <c r="A6" s="0" t="s">
        <v>1223</v>
      </c>
    </row>
    <row r="7" customFormat="false" ht="12.75" hidden="false" customHeight="false" outlineLevel="0" collapsed="false">
      <c r="A7" s="0" t="s">
        <v>1224</v>
      </c>
    </row>
    <row r="8" customFormat="false" ht="12.75" hidden="false" customHeight="false" outlineLevel="0" collapsed="false">
      <c r="A8" s="0" t="s">
        <v>1225</v>
      </c>
    </row>
    <row r="9" customFormat="false" ht="12.75" hidden="false" customHeight="false" outlineLevel="0" collapsed="false">
      <c r="A9" s="0" t="s">
        <v>1226</v>
      </c>
    </row>
    <row r="10" customFormat="false" ht="12.75" hidden="false" customHeight="false" outlineLevel="0" collapsed="false">
      <c r="A10" s="0" t="s">
        <v>1227</v>
      </c>
    </row>
    <row r="11" customFormat="false" ht="12.75" hidden="false" customHeight="false" outlineLevel="0" collapsed="false">
      <c r="A11" s="0" t="s">
        <v>1228</v>
      </c>
    </row>
    <row r="12" customFormat="false" ht="12.75" hidden="false" customHeight="false" outlineLevel="0" collapsed="false">
      <c r="A12" s="0" t="s">
        <v>1229</v>
      </c>
    </row>
    <row r="13" customFormat="false" ht="12.75" hidden="false" customHeight="false" outlineLevel="0" collapsed="false">
      <c r="A13" s="0" t="s">
        <v>1230</v>
      </c>
    </row>
    <row r="14" customFormat="false" ht="12.75" hidden="false" customHeight="false" outlineLevel="0" collapsed="false">
      <c r="A14" s="0" t="s">
        <v>1231</v>
      </c>
    </row>
    <row r="15" customFormat="false" ht="12.75" hidden="false" customHeight="false" outlineLevel="0" collapsed="false">
      <c r="A15" s="0" t="s">
        <v>1232</v>
      </c>
    </row>
    <row r="16" customFormat="false" ht="12.75" hidden="false" customHeight="false" outlineLevel="0" collapsed="false">
      <c r="A16" s="0" t="s">
        <v>1233</v>
      </c>
    </row>
    <row r="17" customFormat="false" ht="12.75" hidden="false" customHeight="false" outlineLevel="0" collapsed="false">
      <c r="A17" s="0" t="s">
        <v>1234</v>
      </c>
    </row>
    <row r="18" customFormat="false" ht="12.75" hidden="false" customHeight="false" outlineLevel="0" collapsed="false">
      <c r="A18" s="0" t="s">
        <v>1235</v>
      </c>
    </row>
    <row r="19" customFormat="false" ht="12.75" hidden="false" customHeight="false" outlineLevel="0" collapsed="false">
      <c r="A19" s="0" t="s">
        <v>1236</v>
      </c>
    </row>
    <row r="20" customFormat="false" ht="12.75" hidden="false" customHeight="false" outlineLevel="0" collapsed="false">
      <c r="A20" s="0" t="s">
        <v>1237</v>
      </c>
    </row>
    <row r="21" customFormat="false" ht="12.75" hidden="false" customHeight="false" outlineLevel="0" collapsed="false">
      <c r="A21" s="0" t="s">
        <v>1238</v>
      </c>
    </row>
    <row r="22" customFormat="false" ht="12.75" hidden="false" customHeight="false" outlineLevel="0" collapsed="false">
      <c r="A22" s="0" t="s">
        <v>1239</v>
      </c>
    </row>
    <row r="23" customFormat="false" ht="12.75" hidden="false" customHeight="false" outlineLevel="0" collapsed="false">
      <c r="A23" s="0" t="s">
        <v>1240</v>
      </c>
    </row>
    <row r="24" customFormat="false" ht="12.75" hidden="false" customHeight="false" outlineLevel="0" collapsed="false">
      <c r="A24" s="0" t="s">
        <v>1241</v>
      </c>
    </row>
    <row r="25" customFormat="false" ht="12.75" hidden="false" customHeight="false" outlineLevel="0" collapsed="false">
      <c r="A25" s="0" t="s">
        <v>1311</v>
      </c>
    </row>
    <row r="26" customFormat="false" ht="12.75" hidden="false" customHeight="false" outlineLevel="0" collapsed="false">
      <c r="A26" s="0" t="s">
        <v>1312</v>
      </c>
    </row>
    <row r="27" customFormat="false" ht="12.75" hidden="false" customHeight="false" outlineLevel="0" collapsed="false">
      <c r="A27" s="0" t="s">
        <v>1313</v>
      </c>
    </row>
    <row r="28" customFormat="false" ht="12.75" hidden="false" customHeight="false" outlineLevel="0" collapsed="false">
      <c r="A28" s="0" t="s">
        <v>1314</v>
      </c>
    </row>
    <row r="29" customFormat="false" ht="12.75" hidden="false" customHeight="false" outlineLevel="0" collapsed="false">
      <c r="A29" s="0" t="s">
        <v>1315</v>
      </c>
    </row>
    <row r="30" customFormat="false" ht="12.75" hidden="false" customHeight="false" outlineLevel="0" collapsed="false">
      <c r="A30" s="0" t="s">
        <v>1316</v>
      </c>
    </row>
    <row r="31" customFormat="false" ht="12.75" hidden="false" customHeight="false" outlineLevel="0" collapsed="false">
      <c r="A31" s="0" t="s">
        <v>1317</v>
      </c>
    </row>
    <row r="32" customFormat="false" ht="12.75" hidden="false" customHeight="false" outlineLevel="0" collapsed="false">
      <c r="A32" s="0" t="s">
        <v>1318</v>
      </c>
    </row>
    <row r="33" customFormat="false" ht="12.75" hidden="false" customHeight="false" outlineLevel="0" collapsed="false">
      <c r="A33" s="0" t="s">
        <v>1319</v>
      </c>
    </row>
    <row r="34" customFormat="false" ht="12.75" hidden="false" customHeight="false" outlineLevel="0" collapsed="false">
      <c r="A34" s="0" t="s">
        <v>1320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7030A0"/>
    <pageSetUpPr fitToPage="false"/>
  </sheetPr>
  <dimension ref="A1:AA448"/>
  <sheetViews>
    <sheetView showFormulas="false" showGridLines="true" showRowColHeaders="true" showZeros="true" rightToLeft="false" tabSelected="true" showOutlineSymbols="true" defaultGridColor="true" view="normal" topLeftCell="A1" colorId="64" zoomScale="70" zoomScaleNormal="70" zoomScalePageLayoutView="100" workbookViewId="0">
      <pane xSplit="4" ySplit="16" topLeftCell="E17" activePane="bottomRight" state="frozen"/>
      <selection pane="topLeft" activeCell="A1" activeCellId="0" sqref="A1"/>
      <selection pane="topRight" activeCell="E1" activeCellId="0" sqref="E1"/>
      <selection pane="bottomLeft" activeCell="A17" activeCellId="0" sqref="A17"/>
      <selection pane="bottomRight" activeCell="A1" activeCellId="0" sqref="A1"/>
    </sheetView>
  </sheetViews>
  <sheetFormatPr defaultRowHeight="12.75" zeroHeight="false" outlineLevelRow="0" outlineLevelCol="0"/>
  <cols>
    <col collapsed="false" customWidth="true" hidden="false" outlineLevel="0" max="1" min="1" style="0" width="19.71"/>
    <col collapsed="false" customWidth="true" hidden="false" outlineLevel="0" max="2" min="2" style="0" width="35.71"/>
    <col collapsed="false" customWidth="true" hidden="false" outlineLevel="0" max="3" min="3" style="0" width="9"/>
    <col collapsed="false" customWidth="true" hidden="false" outlineLevel="0" max="4" min="4" style="0" width="8.41"/>
    <col collapsed="false" customWidth="true" hidden="false" outlineLevel="0" max="5" min="5" style="0" width="19.57"/>
    <col collapsed="false" customWidth="true" hidden="false" outlineLevel="0" max="7" min="6" style="0" width="18.42"/>
    <col collapsed="false" customWidth="true" hidden="false" outlineLevel="0" max="9" min="8" style="0" width="21.14"/>
    <col collapsed="false" customWidth="true" hidden="false" outlineLevel="0" max="10" min="10" style="0" width="15.87"/>
    <col collapsed="false" customWidth="true" hidden="false" outlineLevel="0" max="11" min="11" style="0" width="13.43"/>
    <col collapsed="false" customWidth="true" hidden="false" outlineLevel="0" max="12" min="12" style="0" width="12.14"/>
    <col collapsed="false" customWidth="true" hidden="false" outlineLevel="0" max="14" min="13" style="0" width="12.57"/>
    <col collapsed="false" customWidth="true" hidden="false" outlineLevel="0" max="19" min="15" style="0" width="12.29"/>
    <col collapsed="false" customWidth="true" hidden="false" outlineLevel="0" max="21" min="20" style="0" width="25"/>
    <col collapsed="false" customWidth="true" hidden="false" outlineLevel="0" max="22" min="22" style="0" width="14.43"/>
    <col collapsed="false" customWidth="true" hidden="false" outlineLevel="0" max="23" min="23" style="0" width="14.86"/>
    <col collapsed="false" customWidth="true" hidden="true" outlineLevel="0" max="24" min="24" style="0" width="17.29"/>
    <col collapsed="false" customWidth="true" hidden="true" outlineLevel="0" max="25" min="25" style="0" width="11.71"/>
    <col collapsed="false" customWidth="true" hidden="true" outlineLevel="0" max="26" min="26" style="0" width="18.71"/>
    <col collapsed="false" customWidth="true" hidden="false" outlineLevel="0" max="1025" min="27" style="0" width="8.67"/>
  </cols>
  <sheetData>
    <row r="1" customFormat="false" ht="26.25" hidden="false" customHeight="false" outlineLevel="0" collapsed="false">
      <c r="A1" s="171" t="s">
        <v>1321</v>
      </c>
      <c r="B1" s="172"/>
      <c r="C1" s="173"/>
      <c r="D1" s="173"/>
      <c r="E1" s="173"/>
      <c r="F1" s="173"/>
      <c r="G1" s="173"/>
      <c r="H1" s="173"/>
      <c r="I1" s="173"/>
      <c r="J1" s="173"/>
      <c r="K1" s="173"/>
      <c r="L1" s="173"/>
      <c r="M1" s="173"/>
      <c r="N1" s="174"/>
      <c r="O1" s="174"/>
      <c r="P1" s="173"/>
      <c r="Q1" s="173"/>
      <c r="R1" s="173"/>
      <c r="S1" s="173"/>
      <c r="T1" s="175"/>
      <c r="U1" s="175"/>
      <c r="V1" s="173"/>
      <c r="W1" s="173"/>
      <c r="X1" s="173"/>
      <c r="Y1" s="173"/>
      <c r="Z1" s="173"/>
      <c r="AA1" s="173"/>
    </row>
    <row r="2" customFormat="false" ht="13.5" hidden="false" customHeight="false" outlineLevel="0" collapsed="false">
      <c r="C2" s="176"/>
      <c r="H2" s="177"/>
      <c r="I2" s="177"/>
      <c r="K2" s="178"/>
      <c r="L2" s="178"/>
      <c r="M2" s="178"/>
      <c r="N2" s="179"/>
      <c r="O2" s="179"/>
      <c r="P2" s="178"/>
      <c r="Q2" s="178"/>
      <c r="T2" s="180"/>
      <c r="U2" s="180"/>
    </row>
    <row r="3" customFormat="false" ht="18" hidden="false" customHeight="false" outlineLevel="0" collapsed="false">
      <c r="A3" s="181" t="s">
        <v>1322</v>
      </c>
      <c r="B3" s="182"/>
      <c r="C3" s="183"/>
      <c r="D3" s="184"/>
      <c r="H3" s="177"/>
      <c r="I3" s="185"/>
      <c r="J3" s="186"/>
      <c r="K3" s="178"/>
      <c r="L3" s="178"/>
      <c r="M3" s="178"/>
      <c r="N3" s="179"/>
      <c r="O3" s="179"/>
      <c r="P3" s="178"/>
      <c r="Q3" s="178"/>
      <c r="T3" s="187"/>
      <c r="U3" s="187"/>
    </row>
    <row r="4" customFormat="false" ht="21" hidden="false" customHeight="false" outlineLevel="0" collapsed="false">
      <c r="A4" s="188" t="s">
        <v>1323</v>
      </c>
      <c r="B4" s="189" t="s">
        <v>1256</v>
      </c>
      <c r="C4" s="190"/>
      <c r="D4" s="191"/>
      <c r="H4" s="177"/>
      <c r="I4" s="192"/>
      <c r="J4" s="178"/>
      <c r="K4" s="178"/>
      <c r="L4" s="178"/>
      <c r="M4" s="178"/>
      <c r="N4" s="179"/>
      <c r="O4" s="179"/>
      <c r="P4" s="178"/>
      <c r="Q4" s="178"/>
      <c r="T4" s="193" t="s">
        <v>1324</v>
      </c>
      <c r="U4" s="193" t="s">
        <v>1324</v>
      </c>
    </row>
    <row r="5" customFormat="false" ht="21" hidden="false" customHeight="false" outlineLevel="0" collapsed="false">
      <c r="A5" s="188" t="s">
        <v>1325</v>
      </c>
      <c r="B5" s="189" t="s">
        <v>1253</v>
      </c>
      <c r="C5" s="190"/>
      <c r="D5" s="191"/>
      <c r="H5" s="194" t="str">
        <f aca="false">"Column assumes " &amp; T$5 *100 &amp; "% Wind"</f>
        <v>Column assumes 70% Wind</v>
      </c>
      <c r="I5" s="194" t="str">
        <f aca="false">"Column assumes " &amp; U$5 *100 &amp; "% Wind"</f>
        <v>Column assumes 0% Wind</v>
      </c>
      <c r="J5" s="178"/>
      <c r="K5" s="178"/>
      <c r="L5" s="179"/>
      <c r="M5" s="179"/>
      <c r="N5" s="179"/>
      <c r="O5" s="179"/>
      <c r="P5" s="178"/>
      <c r="Q5" s="178"/>
      <c r="R5" s="178"/>
      <c r="S5" s="178"/>
      <c r="T5" s="195" t="n">
        <f aca="false">IF(B5="Winter Peak",0.7,IF(B5="Summer Minimum AM",0.47,IF(B5="Summer Minimum PM",0.39,"Err")))</f>
        <v>0.7</v>
      </c>
      <c r="U5" s="195" t="n">
        <v>0</v>
      </c>
    </row>
    <row r="6" customFormat="false" ht="25.5" hidden="false" customHeight="false" outlineLevel="0" collapsed="false">
      <c r="A6" s="188" t="s">
        <v>74</v>
      </c>
      <c r="B6" s="189" t="s">
        <v>1219</v>
      </c>
      <c r="C6" s="190"/>
      <c r="D6" s="191"/>
      <c r="F6" s="196" t="s">
        <v>1326</v>
      </c>
      <c r="G6" s="197" t="n">
        <f aca="false">HLOOKUP(B6,Controls!$C$10:$AA$12,Controls!$A$12,FALSE())</f>
        <v>6</v>
      </c>
      <c r="H6" s="198"/>
      <c r="I6" s="198"/>
      <c r="J6" s="178"/>
      <c r="K6" s="178"/>
      <c r="L6" s="179"/>
      <c r="M6" s="179"/>
      <c r="N6" s="179"/>
      <c r="O6" s="179"/>
      <c r="P6" s="178"/>
      <c r="Q6" s="178"/>
      <c r="R6" s="178"/>
      <c r="S6" s="178"/>
      <c r="T6" s="199" t="s">
        <v>1327</v>
      </c>
      <c r="U6" s="199" t="s">
        <v>1328</v>
      </c>
    </row>
    <row r="7" customFormat="false" ht="15" hidden="false" customHeight="false" outlineLevel="0" collapsed="false">
      <c r="A7" s="200"/>
      <c r="B7" s="190"/>
      <c r="C7" s="190"/>
      <c r="D7" s="191"/>
      <c r="F7" s="201" t="s">
        <v>1329</v>
      </c>
      <c r="G7" s="202" t="n">
        <f aca="false">HLOOKUP(B6,Controls!$C$10:$AA$11,Controls!$A$11,FALSE())</f>
        <v>2</v>
      </c>
      <c r="H7" s="177"/>
      <c r="I7" s="177"/>
      <c r="J7" s="203" t="s">
        <v>1330</v>
      </c>
      <c r="K7" s="178"/>
      <c r="L7" s="179"/>
      <c r="M7" s="179"/>
      <c r="N7" s="178"/>
      <c r="O7" s="178"/>
      <c r="P7" s="179"/>
      <c r="Q7" s="179"/>
      <c r="R7" s="178"/>
      <c r="S7" s="178"/>
      <c r="T7" s="180"/>
      <c r="U7" s="180"/>
    </row>
    <row r="8" customFormat="false" ht="15.75" hidden="false" customHeight="false" outlineLevel="0" collapsed="false">
      <c r="A8" s="204" t="s">
        <v>1331</v>
      </c>
      <c r="B8" s="205"/>
      <c r="C8" s="206"/>
      <c r="D8" s="207"/>
      <c r="F8" s="208" t="str">
        <f aca="false">LEFT(B4,1)&amp;MID(B4,FIND( " ", B4 )+1,1)</f>
        <v>TD</v>
      </c>
      <c r="G8" s="209" t="n">
        <f aca="false">MID(B6,3,2)+0</f>
        <v>18</v>
      </c>
      <c r="H8" s="177"/>
      <c r="I8" s="177"/>
      <c r="J8" s="178"/>
      <c r="K8" s="178"/>
      <c r="L8" s="179"/>
      <c r="M8" s="179"/>
      <c r="N8" s="178"/>
      <c r="O8" s="178"/>
      <c r="P8" s="202" t="n">
        <f aca="false">IF(B5="Winter Peak",0,IF(B5="Summer Minimum AM",1,IF(B5="Summer Minimum PM",2,"Err")))</f>
        <v>0</v>
      </c>
      <c r="Q8" s="178"/>
      <c r="R8" s="178"/>
      <c r="S8" s="178"/>
      <c r="T8" s="180"/>
      <c r="U8" s="180"/>
    </row>
    <row r="9" customFormat="false" ht="13.5" hidden="false" customHeight="false" outlineLevel="0" collapsed="false">
      <c r="H9" s="177"/>
      <c r="I9" s="177"/>
      <c r="J9" s="178"/>
      <c r="K9" s="178"/>
      <c r="L9" s="178"/>
      <c r="M9" s="178"/>
      <c r="N9" s="179"/>
      <c r="O9" s="179"/>
      <c r="P9" s="178"/>
      <c r="Q9" s="178"/>
      <c r="R9" s="178"/>
      <c r="S9" s="178"/>
      <c r="T9" s="180"/>
      <c r="U9" s="180"/>
    </row>
    <row r="10" customFormat="false" ht="12.75" hidden="false" customHeight="false" outlineLevel="0" collapsed="false">
      <c r="A10" s="210" t="s">
        <v>1332</v>
      </c>
      <c r="B10" s="211"/>
      <c r="C10" s="212"/>
      <c r="D10" s="212"/>
      <c r="E10" s="212" t="e">
        <f aca="false">E13-SUM(E11:E12)</f>
        <v>#VALUE!</v>
      </c>
      <c r="F10" s="212" t="e">
        <f aca="false">F13-SUM(F11:F12)</f>
        <v>#VALUE!</v>
      </c>
      <c r="G10" s="212" t="e">
        <f aca="false">G13-SUM(G11:G12)</f>
        <v>#VALUE!</v>
      </c>
      <c r="H10" s="213" t="e">
        <f aca="false">H13-SUM(H11:H12)</f>
        <v>#VALUE!</v>
      </c>
      <c r="I10" s="214" t="e">
        <f aca="false">I13-SUM(I11:I12)</f>
        <v>#VALUE!</v>
      </c>
      <c r="J10" s="215" t="e">
        <f aca="false">J13-SUM(J11:J12)</f>
        <v>#VALUE!</v>
      </c>
      <c r="K10" s="215" t="e">
        <f aca="false">K13-SUM(K11:K12)</f>
        <v>#VALUE!</v>
      </c>
      <c r="L10" s="215" t="e">
        <f aca="false">L13-SUM(L11:L12)</f>
        <v>#VALUE!</v>
      </c>
      <c r="M10" s="215" t="e">
        <f aca="false">M13-SUM(M11:M12)</f>
        <v>#VALUE!</v>
      </c>
      <c r="N10" s="215" t="e">
        <f aca="false">N13-SUM(N11:N12)</f>
        <v>#VALUE!</v>
      </c>
      <c r="O10" s="4"/>
      <c r="P10" s="4"/>
      <c r="Q10" s="4"/>
      <c r="R10" s="4"/>
      <c r="S10" s="4"/>
      <c r="T10" s="216" t="e">
        <f aca="false">T13-SUM(T11:T12)</f>
        <v>#VALUE!</v>
      </c>
      <c r="U10" s="216" t="e">
        <f aca="false">U13-SUM(U11:U12)</f>
        <v>#VALUE!</v>
      </c>
      <c r="AA10" s="217" t="n">
        <f aca="false">AA13-SUM(AA11:AA12)</f>
        <v>-947.389836947866</v>
      </c>
    </row>
    <row r="11" customFormat="false" ht="12.75" hidden="false" customHeight="false" outlineLevel="0" collapsed="false">
      <c r="A11" s="218" t="s">
        <v>1333</v>
      </c>
      <c r="B11" s="219"/>
      <c r="C11" s="220"/>
      <c r="D11" s="220"/>
      <c r="E11" s="220" t="e">
        <f aca="false">SUMIF($D$17:$D$448,"T",E$17:E$448)</f>
        <v>#VALUE!</v>
      </c>
      <c r="F11" s="220" t="e">
        <f aca="false">SUMIF($D$17:$D$448,"T",F$17:F$448)</f>
        <v>#VALUE!</v>
      </c>
      <c r="G11" s="220" t="e">
        <f aca="false">SUMIF($D$17:$D$448,"T",G$17:G$448)</f>
        <v>#VALUE!</v>
      </c>
      <c r="H11" s="221" t="e">
        <f aca="false">SUMIF($D$17:$D$448,"T",H$17:H$448)</f>
        <v>#VALUE!</v>
      </c>
      <c r="I11" s="222" t="e">
        <f aca="false">SUMIF($D$17:$D$448,"T",I$17:I$448)</f>
        <v>#VALUE!</v>
      </c>
      <c r="J11" s="223" t="n">
        <f aca="false">SUMIF($D$17:$D$448,"T",J$17:J$448)</f>
        <v>0</v>
      </c>
      <c r="K11" s="223" t="n">
        <f aca="false">SUMIF($D$17:$D$448,"T",K$17:K$448)</f>
        <v>0</v>
      </c>
      <c r="L11" s="223" t="n">
        <f aca="false">SUMIF($D$17:$D$448,"T",L$17:L$448)</f>
        <v>0</v>
      </c>
      <c r="M11" s="223" t="n">
        <f aca="false">SUMIF($D$17:$D$448,"T",M$17:M$448)</f>
        <v>0</v>
      </c>
      <c r="N11" s="223" t="n">
        <f aca="false">SUMIF($D$17:$D$448,"T",N$17:N$448)</f>
        <v>0</v>
      </c>
      <c r="O11" s="224"/>
      <c r="P11" s="224"/>
      <c r="Q11" s="224"/>
      <c r="R11" s="224"/>
      <c r="S11" s="224"/>
      <c r="T11" s="225" t="e">
        <f aca="false">SUMIF($D$17:$D$448,"T",T$17:T$448)</f>
        <v>#VALUE!</v>
      </c>
      <c r="U11" s="225" t="e">
        <f aca="false">SUMIF($D$17:$D$448,"T",U$17:U$448)</f>
        <v>#VALUE!</v>
      </c>
      <c r="AA11" s="226" t="n">
        <f aca="false">SUMIF($D$17:$D$448,"T",AA$17:AA$448)</f>
        <v>-19.9084172984153</v>
      </c>
    </row>
    <row r="12" customFormat="false" ht="12.75" hidden="false" customHeight="false" outlineLevel="0" collapsed="false">
      <c r="A12" s="218" t="s">
        <v>1334</v>
      </c>
      <c r="B12" s="219"/>
      <c r="C12" s="220"/>
      <c r="D12" s="220"/>
      <c r="E12" s="220" t="e">
        <f aca="false">SUMIF($D$17:$D$448,"S",E$17:E$448)</f>
        <v>#VALUE!</v>
      </c>
      <c r="F12" s="220" t="e">
        <f aca="false">SUMIF($D$17:$D$448,"S",F$17:F$448)</f>
        <v>#VALUE!</v>
      </c>
      <c r="G12" s="220" t="e">
        <f aca="false">SUMIF($D$17:$D$448,"S",G$17:G$448)</f>
        <v>#VALUE!</v>
      </c>
      <c r="H12" s="221" t="e">
        <f aca="false">SUMIF($D$17:$D$448,"S",H$17:H$448)</f>
        <v>#VALUE!</v>
      </c>
      <c r="I12" s="222" t="e">
        <f aca="false">SUMIF($D$17:$D$448,"S",I$17:I$448)</f>
        <v>#VALUE!</v>
      </c>
      <c r="J12" s="223" t="n">
        <f aca="false">SUMIF($D$17:$D$448,"S",J$17:J$448)</f>
        <v>0</v>
      </c>
      <c r="K12" s="223" t="n">
        <f aca="false">SUMIF($D$17:$D$448,"S",K$17:K$448)</f>
        <v>0</v>
      </c>
      <c r="L12" s="223" t="n">
        <f aca="false">SUMIF($D$17:$D$448,"S",L$17:L$448)</f>
        <v>0</v>
      </c>
      <c r="M12" s="223" t="n">
        <f aca="false">SUMIF($D$17:$D$448,"S",M$17:M$448)</f>
        <v>0</v>
      </c>
      <c r="N12" s="223" t="n">
        <f aca="false">SUMIF($D$17:$D$448,"S",N$17:N$448)</f>
        <v>0</v>
      </c>
      <c r="O12" s="224"/>
      <c r="P12" s="224"/>
      <c r="Q12" s="224"/>
      <c r="R12" s="224"/>
      <c r="S12" s="224"/>
      <c r="T12" s="225" t="e">
        <f aca="false">SUMIF($D$17:$D$448,"S",T$17:T$448)</f>
        <v>#VALUE!</v>
      </c>
      <c r="U12" s="225" t="e">
        <f aca="false">SUMIF($D$17:$D$448,"S",U$17:U$448)</f>
        <v>#VALUE!</v>
      </c>
      <c r="Z12" s="227" t="s">
        <v>1335</v>
      </c>
      <c r="AA12" s="226" t="n">
        <f aca="false">SUMIF($D$17:$D$448,"S",AA$17:AA$448)</f>
        <v>-54.0305121012054</v>
      </c>
    </row>
    <row r="13" customFormat="false" ht="13.5" hidden="false" customHeight="false" outlineLevel="0" collapsed="false">
      <c r="A13" s="228" t="s">
        <v>1336</v>
      </c>
      <c r="B13" s="229"/>
      <c r="C13" s="230"/>
      <c r="D13" s="230"/>
      <c r="E13" s="230" t="e">
        <f aca="false">SUM(E17:E448)</f>
        <v>#VALUE!</v>
      </c>
      <c r="F13" s="230" t="e">
        <f aca="false">SUM(F17:F448)</f>
        <v>#VALUE!</v>
      </c>
      <c r="G13" s="230" t="e">
        <f aca="false">SUM(G17:G448)</f>
        <v>#VALUE!</v>
      </c>
      <c r="H13" s="231" t="e">
        <f aca="false">SUM(H17:H448)</f>
        <v>#VALUE!</v>
      </c>
      <c r="I13" s="232" t="e">
        <f aca="false">SUM(I17:I448)</f>
        <v>#VALUE!</v>
      </c>
      <c r="J13" s="233" t="e">
        <f aca="false">SUM(J17:J448)</f>
        <v>#VALUE!</v>
      </c>
      <c r="K13" s="233" t="e">
        <f aca="false">SUM(K17:K448)</f>
        <v>#VALUE!</v>
      </c>
      <c r="L13" s="233" t="e">
        <f aca="false">SUM(L17:L448)</f>
        <v>#VALUE!</v>
      </c>
      <c r="M13" s="233" t="e">
        <f aca="false">SUM(M17:M448)</f>
        <v>#VALUE!</v>
      </c>
      <c r="N13" s="233" t="e">
        <f aca="false">SUM(N17:N448)</f>
        <v>#VALUE!</v>
      </c>
      <c r="O13" s="122"/>
      <c r="P13" s="122"/>
      <c r="Q13" s="122"/>
      <c r="R13" s="122"/>
      <c r="S13" s="122"/>
      <c r="T13" s="234" t="e">
        <f aca="false">SUM(T17:T448)</f>
        <v>#VALUE!</v>
      </c>
      <c r="U13" s="234" t="e">
        <f aca="false">SUM(U17:U448)</f>
        <v>#VALUE!</v>
      </c>
      <c r="Z13" s="235" t="e">
        <f aca="false">IF(B5="Winter Peak",#REF!,0)</f>
        <v>#REF!</v>
      </c>
      <c r="AA13" s="236" t="n">
        <f aca="false">SUM(AA17:AA448)</f>
        <v>-1021.32876634749</v>
      </c>
    </row>
    <row r="14" customFormat="false" ht="12.75" hidden="false" customHeight="false" outlineLevel="0" collapsed="false">
      <c r="E14" s="178" t="s">
        <v>1337</v>
      </c>
      <c r="H14" s="192"/>
      <c r="I14" s="192"/>
      <c r="J14" s="178"/>
      <c r="K14" s="178"/>
      <c r="L14" s="178"/>
      <c r="M14" s="178"/>
      <c r="N14" s="178"/>
      <c r="O14" s="178"/>
      <c r="P14" s="178"/>
      <c r="Q14" s="178"/>
      <c r="R14" s="178"/>
      <c r="S14" s="178"/>
      <c r="T14" s="237"/>
      <c r="U14" s="237"/>
    </row>
    <row r="15" s="245" customFormat="true" ht="25.5" hidden="false" customHeight="false" outlineLevel="0" collapsed="false">
      <c r="A15" s="238" t="s">
        <v>1338</v>
      </c>
      <c r="B15" s="238" t="s">
        <v>377</v>
      </c>
      <c r="C15" s="239" t="s">
        <v>376</v>
      </c>
      <c r="D15" s="239" t="s">
        <v>1339</v>
      </c>
      <c r="E15" s="239" t="s">
        <v>1340</v>
      </c>
      <c r="F15" s="239" t="s">
        <v>1341</v>
      </c>
      <c r="G15" s="239" t="s">
        <v>1342</v>
      </c>
      <c r="H15" s="240" t="s">
        <v>1343</v>
      </c>
      <c r="I15" s="240" t="s">
        <v>1344</v>
      </c>
      <c r="J15" s="241" t="s">
        <v>1345</v>
      </c>
      <c r="K15" s="241" t="s">
        <v>1346</v>
      </c>
      <c r="L15" s="241" t="s">
        <v>1347</v>
      </c>
      <c r="M15" s="241" t="s">
        <v>1348</v>
      </c>
      <c r="N15" s="241" t="s">
        <v>1349</v>
      </c>
      <c r="O15" s="242" t="s">
        <v>1345</v>
      </c>
      <c r="P15" s="242" t="s">
        <v>1346</v>
      </c>
      <c r="Q15" s="242" t="s">
        <v>1347</v>
      </c>
      <c r="R15" s="242" t="s">
        <v>1348</v>
      </c>
      <c r="S15" s="242" t="s">
        <v>1349</v>
      </c>
      <c r="T15" s="243" t="str">
        <f aca="false">"EG Output (" &amp; $T$5*100 &amp; "% Wind) incl Storage"</f>
        <v>EG Output (70% Wind) incl Storage</v>
      </c>
      <c r="U15" s="243" t="str">
        <f aca="false">"EG Output (0% Wind) incl Storage"</f>
        <v>EG Output (0% Wind) incl Storage</v>
      </c>
      <c r="V15" s="239" t="s">
        <v>1350</v>
      </c>
      <c r="W15" s="239" t="s">
        <v>1351</v>
      </c>
      <c r="X15" s="239" t="s">
        <v>1352</v>
      </c>
      <c r="Y15" s="239"/>
      <c r="Z15" s="244" t="s">
        <v>1353</v>
      </c>
      <c r="AA15" s="239" t="s">
        <v>1354</v>
      </c>
    </row>
    <row r="16" customFormat="false" ht="26.25" hidden="false" customHeight="false" outlineLevel="0" collapsed="false">
      <c r="A16" s="246"/>
      <c r="B16" s="246"/>
      <c r="C16" s="246"/>
      <c r="D16" s="247"/>
      <c r="E16" s="247" t="s">
        <v>1355</v>
      </c>
      <c r="F16" s="247" t="s">
        <v>1356</v>
      </c>
      <c r="G16" s="247" t="s">
        <v>1356</v>
      </c>
      <c r="H16" s="248" t="s">
        <v>1357</v>
      </c>
      <c r="I16" s="248" t="s">
        <v>1357</v>
      </c>
      <c r="J16" s="249" t="s">
        <v>1355</v>
      </c>
      <c r="K16" s="249" t="s">
        <v>1355</v>
      </c>
      <c r="L16" s="249" t="s">
        <v>1355</v>
      </c>
      <c r="M16" s="249" t="s">
        <v>1355</v>
      </c>
      <c r="N16" s="249" t="s">
        <v>1355</v>
      </c>
      <c r="O16" s="250" t="s">
        <v>1358</v>
      </c>
      <c r="P16" s="250" t="s">
        <v>1358</v>
      </c>
      <c r="Q16" s="250" t="s">
        <v>1358</v>
      </c>
      <c r="R16" s="250" t="s">
        <v>1358</v>
      </c>
      <c r="S16" s="250" t="s">
        <v>1358</v>
      </c>
      <c r="T16" s="251" t="s">
        <v>1359</v>
      </c>
      <c r="U16" s="251" t="s">
        <v>1359</v>
      </c>
      <c r="V16" s="252" t="s">
        <v>1357</v>
      </c>
      <c r="W16" s="252" t="s">
        <v>1357</v>
      </c>
      <c r="X16" s="252" t="s">
        <v>1357</v>
      </c>
      <c r="Y16" s="252"/>
      <c r="AA16" s="252" t="s">
        <v>1357</v>
      </c>
    </row>
    <row r="17" customFormat="false" ht="12.75" hidden="false" customHeight="false" outlineLevel="0" collapsed="false">
      <c r="A17" s="253" t="s">
        <v>429</v>
      </c>
      <c r="B17" s="253" t="s">
        <v>431</v>
      </c>
      <c r="C17" s="254" t="s">
        <v>430</v>
      </c>
      <c r="D17" s="254" t="str">
        <f aca="false">LEFT(C17,1)</f>
        <v>A</v>
      </c>
      <c r="E17" s="254" t="e">
        <f aca="false">SUMIFS(OFFSET(#NAME?,0,$P$8),#NAME?,A17,#NAME?,$F$8,#NAME?,$G$8)</f>
        <v>#VALUE!</v>
      </c>
      <c r="F17" s="255" t="e">
        <f aca="false">SUMIFS(OFFSET(#NAME?,0,$P$8),#NAME?,A17,#NAME?,$F$8,#NAME?,$G$8)</f>
        <v>#VALUE!</v>
      </c>
      <c r="G17" s="255" t="e">
        <f aca="false">F17-SUMIFS(OFFSET(#NAME?,0,$P$8),#NAME?,A17,#NAME?,$F$8,#NAME?,$G$8)</f>
        <v>#VALUE!</v>
      </c>
      <c r="H17" s="256" t="e">
        <f aca="false">E17-T17</f>
        <v>#VALUE!</v>
      </c>
      <c r="I17" s="256" t="e">
        <f aca="false">E17-U17</f>
        <v>#VALUE!</v>
      </c>
      <c r="J17" s="257" t="e">
        <f aca="false">SUMIFS(#NAME?,#NAME?,A17,#NAME?,$F$8,#NAME?,$G$8,#NAME?,"Storage")+SUMIFS(#NAME?,#NAME?,A17,#NAME?,$F$8,#NAME?,$G$8,#NAME?,"Battery")</f>
        <v>#VALUE!</v>
      </c>
      <c r="K17" s="257" t="e">
        <f aca="false">SUMIFS(#NAME?,#NAME?,A17,#NAME?,$F$8,#NAME?,$G$8,#NAME?,"Solar")+SUMIFS(#NAME?,#NAME?,A17,#NAME?,$F$8,#NAME?,$G$8,#NAME?,"Solar")</f>
        <v>#VALUE!</v>
      </c>
      <c r="L17" s="257" t="e">
        <f aca="false">SUMIFS(#NAME?,#NAME?,A17,#NAME?,$F$8,#NAME?,$G$8,#NAME?,"Wind")+SUMIFS(#NAME?,#NAME?,A17,#NAME?,$F$8,#NAME?,$G$8,#NAME?,"Wind")</f>
        <v>#VALUE!</v>
      </c>
      <c r="M17" s="257" t="e">
        <f aca="false">SUMIFS(#NAME?,#NAME?,A17,#NAME?,$F$8,#NAME?,$G$8,#NAME?,"Hydro")+SUMIFS(#NAME?,#NAME?,A17,#NAME?,$F$8,#NAME?,$G$8,#NAME?,"Hydro")</f>
        <v>#VALUE!</v>
      </c>
      <c r="N17" s="257" t="e">
        <f aca="false">SUMIFS(#NAME?,#NAME?,A17,#NAME?,$F$8,#NAME?,$G$8,#NAME?,"Other")+SUMIFS(#NAME?,#NAME?,A17,#NAME?,$F$8,#NAME?,$G$8,#NAME?,"Other")</f>
        <v>#VALUE!</v>
      </c>
      <c r="O17" s="258" t="e">
        <f aca="false">IF(J17=0,0,(SUMIFS(OFFSET(#NAME?,0,$P$8),#NAME?,A17,#NAME?,$F$8,#NAME?,$G$8,#NAME?,"Storage")+SUMIFS(OFFSET(#NAME?,0,$P$8),#NAME?,A17,#NAME?,$F$8,#NAME?,$G$8,#NAME?,"Battery"))/J17)</f>
        <v>#VALUE!</v>
      </c>
      <c r="P17" s="259" t="e">
        <f aca="false">IF(K17=0,0,(SUMIFS(OFFSET(#NAME?,0,$P$8),#NAME?,A17,#NAME?,$F$8,#NAME?,$G$8,#NAME?,"Solar")+SUMIFS(OFFSET(#NAME?,0,$P$8),#NAME?,A17,#NAME?,$F$8,#NAME?,$G$8,#NAME?,"Solar"))/K17)</f>
        <v>#VALUE!</v>
      </c>
      <c r="Q17" s="258" t="e">
        <f aca="false">IF(L17=0,0,(SUMIFS(OFFSET(#NAME?,0,$P$8),#NAME?,A17,#NAME?,$F$8,#NAME?,$G$8,#NAME?,"Wind")+SUMIFS(OFFSET(#NAME?,0,$P$8),#NAME?,A17,#NAME?,$F$8,#NAME?,$G$8,#NAME?,"Wind"))/L17)</f>
        <v>#VALUE!</v>
      </c>
      <c r="R17" s="258" t="e">
        <f aca="false">IF(M17=0,0,(SUMIFS(OFFSET(#NAME?,0,$P$8),#NAME?,A17,#NAME?,$F$8,#NAME?,$G$8,#NAME?,"Hydro")+SUMIFS(OFFSET(#NAME?,0,$P$8),#NAME?,A17,#NAME?,$F$8,#NAME?,$G$8,#NAME?,"Hydro"))/M17)</f>
        <v>#VALUE!</v>
      </c>
      <c r="S17" s="258" t="e">
        <f aca="false">IF(N17=0,0,(SUMIFS(OFFSET(#NAME?,0,$P$8),#NAME?,A17,#NAME?,$F$8,#NAME?,$G$8,#NAME?,"Other")+SUMIFS(OFFSET(#NAME?,0,$P$8),#NAME?,A17,#NAME?,$F$8,#NAME?,$G$8,#NAME?,"Other"))/N17)</f>
        <v>#VALUE!</v>
      </c>
      <c r="T17" s="260" t="e">
        <f aca="false">(J17*O17)+(K17*P17)+(L17*$T$5)+(M17*R17)+(N17*S17)</f>
        <v>#VALUE!</v>
      </c>
      <c r="U17" s="260" t="e">
        <f aca="false">(J17*O17)+(K17*P17)+(L17*$U$5)+(M17*R17)+(N17*S17)</f>
        <v>#VALUE!</v>
      </c>
      <c r="V17" s="261" t="e">
        <f aca="false">SUMIFS(OFFSET(#NAME?,0,$P$8),#NAME?,A17,#NAME?,$F$8,#NAME?,$G$8)*-1</f>
        <v>#VALUE!</v>
      </c>
      <c r="W17" s="261" t="e">
        <f aca="false">SUMIFS(OFFSET(#NAME?,0,$P$8),#NAME?,A17,#NAME?,$F$8,#NAME?,$G$8)*-1</f>
        <v>#VALUE!</v>
      </c>
      <c r="X17" s="262" t="e">
        <f aca="false">$Z$13*Z17</f>
        <v>#REF!</v>
      </c>
      <c r="Z17" s="263" t="e">
        <f aca="false">E17/$E$13</f>
        <v>#VALUE!</v>
      </c>
      <c r="AA17" s="264" t="n">
        <f aca="false">IFERROR(SUMPRODUCT((DSR!$E$1:$AB$1='MAIN DATA'!$B$6)*(DSR!$B$2:$B$1445='MAIN DATA'!A17)*(DSR!$A$2:$A$1445=Controls!$F$56)*(DSR!$E$2:$AB$1445)),"N/A for summer")</f>
        <v>-3.3959626630047</v>
      </c>
    </row>
    <row r="18" customFormat="false" ht="12.75" hidden="false" customHeight="false" outlineLevel="0" collapsed="false">
      <c r="A18" s="253" t="s">
        <v>432</v>
      </c>
      <c r="B18" s="253" t="s">
        <v>433</v>
      </c>
      <c r="C18" s="254" t="s">
        <v>430</v>
      </c>
      <c r="D18" s="254" t="str">
        <f aca="false">LEFT(C18,1)</f>
        <v>A</v>
      </c>
      <c r="E18" s="254" t="e">
        <f aca="false">SUMIFS(OFFSET(#NAME?,0,$P$8),#NAME?,A18,#NAME?,$F$8,#NAME?,$G$8)</f>
        <v>#VALUE!</v>
      </c>
      <c r="F18" s="255" t="e">
        <f aca="false">SUMIFS(OFFSET(#NAME?,0,$P$8),#NAME?,A18,#NAME?,$F$8,#NAME?,$G$8)</f>
        <v>#VALUE!</v>
      </c>
      <c r="G18" s="255" t="e">
        <f aca="false">F18-SUMIFS(OFFSET(#NAME?,0,$P$8),#NAME?,A18,#NAME?,$F$8,#NAME?,$G$8)</f>
        <v>#VALUE!</v>
      </c>
      <c r="H18" s="256" t="e">
        <f aca="false">E18-T18</f>
        <v>#VALUE!</v>
      </c>
      <c r="I18" s="256" t="e">
        <f aca="false">E18-U18</f>
        <v>#VALUE!</v>
      </c>
      <c r="J18" s="257" t="e">
        <f aca="false">SUMIFS(#NAME?,#NAME?,A18,#NAME?,$F$8,#NAME?,$G$8,#NAME?,"Storage")+SUMIFS(#NAME?,#NAME?,A18,#NAME?,$F$8,#NAME?,$G$8,#NAME?,"Battery")</f>
        <v>#VALUE!</v>
      </c>
      <c r="K18" s="257" t="e">
        <f aca="false">SUMIFS(#NAME?,#NAME?,A18,#NAME?,$F$8,#NAME?,$G$8,#NAME?,"Solar")+SUMIFS(#NAME?,#NAME?,A18,#NAME?,$F$8,#NAME?,$G$8,#NAME?,"Solar")</f>
        <v>#VALUE!</v>
      </c>
      <c r="L18" s="257" t="e">
        <f aca="false">SUMIFS(#NAME?,#NAME?,A18,#NAME?,$F$8,#NAME?,$G$8,#NAME?,"Wind")+SUMIFS(#NAME?,#NAME?,A18,#NAME?,$F$8,#NAME?,$G$8,#NAME?,"Wind")</f>
        <v>#VALUE!</v>
      </c>
      <c r="M18" s="257" t="e">
        <f aca="false">SUMIFS(#NAME?,#NAME?,A18,#NAME?,$F$8,#NAME?,$G$8,#NAME?,"Hydro")+SUMIFS(#NAME?,#NAME?,A18,#NAME?,$F$8,#NAME?,$G$8,#NAME?,"Hydro")</f>
        <v>#VALUE!</v>
      </c>
      <c r="N18" s="257" t="e">
        <f aca="false">SUMIFS(#NAME?,#NAME?,A18,#NAME?,$F$8,#NAME?,$G$8,#NAME?,"Other")+SUMIFS(#NAME?,#NAME?,A18,#NAME?,$F$8,#NAME?,$G$8,#NAME?,"Other")</f>
        <v>#VALUE!</v>
      </c>
      <c r="O18" s="258" t="e">
        <f aca="false">IF(J18=0,0,(SUMIFS(OFFSET(#NAME?,0,$P$8),#NAME?,A18,#NAME?,$F$8,#NAME?,$G$8,#NAME?,"Storage")+SUMIFS(OFFSET(#NAME?,0,$P$8),#NAME?,A18,#NAME?,$F$8,#NAME?,$G$8,#NAME?,"Battery"))/J18)</f>
        <v>#VALUE!</v>
      </c>
      <c r="P18" s="259" t="e">
        <f aca="false">IF(K18=0,0,(SUMIFS(OFFSET(#NAME?,0,$P$8),#NAME?,A18,#NAME?,$F$8,#NAME?,$G$8,#NAME?,"Solar")+SUMIFS(OFFSET(#NAME?,0,$P$8),#NAME?,A18,#NAME?,$F$8,#NAME?,$G$8,#NAME?,"Solar"))/K18)</f>
        <v>#VALUE!</v>
      </c>
      <c r="Q18" s="258" t="e">
        <f aca="false">IF(L18=0,0,(SUMIFS(OFFSET(#NAME?,0,$P$8),#NAME?,A18,#NAME?,$F$8,#NAME?,$G$8,#NAME?,"Wind")+SUMIFS(OFFSET(#NAME?,0,$P$8),#NAME?,A18,#NAME?,$F$8,#NAME?,$G$8,#NAME?,"Wind"))/L18)</f>
        <v>#VALUE!</v>
      </c>
      <c r="R18" s="258" t="e">
        <f aca="false">IF(M18=0,0,(SUMIFS(OFFSET(#NAME?,0,$P$8),#NAME?,A18,#NAME?,$F$8,#NAME?,$G$8,#NAME?,"Hydro")+SUMIFS(OFFSET(#NAME?,0,$P$8),#NAME?,A18,#NAME?,$F$8,#NAME?,$G$8,#NAME?,"Hydro"))/M18)</f>
        <v>#VALUE!</v>
      </c>
      <c r="S18" s="258" t="e">
        <f aca="false">IF(N18=0,0,(SUMIFS(OFFSET(#NAME?,0,$P$8),#NAME?,A18,#NAME?,$F$8,#NAME?,$G$8,#NAME?,"Other")+SUMIFS(OFFSET(#NAME?,0,$P$8),#NAME?,A18,#NAME?,$F$8,#NAME?,$G$8,#NAME?,"Other"))/N18)</f>
        <v>#VALUE!</v>
      </c>
      <c r="T18" s="260" t="e">
        <f aca="false">(J18*O18)+(K18*P18)+(L18*$T$5)+(M18*R18)+(N18*S18)</f>
        <v>#VALUE!</v>
      </c>
      <c r="U18" s="260" t="e">
        <f aca="false">(J18*O18)+(K18*P18)+(L18*$U$5)+(M18*R18)+(N18*S18)</f>
        <v>#VALUE!</v>
      </c>
      <c r="V18" s="261" t="e">
        <f aca="false">SUMIFS(OFFSET(#NAME?,0,$P$8),#NAME?,A18,#NAME?,$F$8,#NAME?,$G$8)*-1</f>
        <v>#VALUE!</v>
      </c>
      <c r="W18" s="261" t="e">
        <f aca="false">SUMIFS(OFFSET(#NAME?,0,$P$8),#NAME?,A18,#NAME?,$F$8,#NAME?,$G$8)*-1</f>
        <v>#VALUE!</v>
      </c>
      <c r="X18" s="262" t="e">
        <f aca="false">$Z$13*Z18</f>
        <v>#REF!</v>
      </c>
      <c r="Z18" s="263" t="e">
        <f aca="false">E18/$E$13</f>
        <v>#VALUE!</v>
      </c>
      <c r="AA18" s="264" t="n">
        <f aca="false">IFERROR(SUMPRODUCT((DSR!$E$1:$AB$1='MAIN DATA'!$B$6)*(DSR!$B$2:$B$1445='MAIN DATA'!A18)*(DSR!$A$2:$A$1445=Controls!$F$56)*(DSR!$E$2:$AB$1445)),"N/A for summer")</f>
        <v>-3.64023246805674</v>
      </c>
    </row>
    <row r="19" customFormat="false" ht="12.75" hidden="false" customHeight="false" outlineLevel="0" collapsed="false">
      <c r="A19" s="253" t="s">
        <v>732</v>
      </c>
      <c r="B19" s="253" t="s">
        <v>733</v>
      </c>
      <c r="C19" s="254" t="s">
        <v>430</v>
      </c>
      <c r="D19" s="254" t="str">
        <f aca="false">LEFT(C19,1)</f>
        <v>A</v>
      </c>
      <c r="E19" s="254" t="e">
        <f aca="false">SUMIFS(OFFSET(#NAME?,0,$P$8),#NAME?,A19,#NAME?,$F$8,#NAME?,$G$8)</f>
        <v>#VALUE!</v>
      </c>
      <c r="F19" s="255" t="e">
        <f aca="false">SUMIFS(OFFSET(#NAME?,0,$P$8),#NAME?,A19,#NAME?,$F$8,#NAME?,$G$8)</f>
        <v>#VALUE!</v>
      </c>
      <c r="G19" s="255" t="e">
        <f aca="false">F19-SUMIFS(OFFSET(#NAME?,0,$P$8),#NAME?,A19,#NAME?,$F$8,#NAME?,$G$8)</f>
        <v>#VALUE!</v>
      </c>
      <c r="H19" s="256" t="e">
        <f aca="false">E19-T19</f>
        <v>#VALUE!</v>
      </c>
      <c r="I19" s="256" t="e">
        <f aca="false">E19-U19</f>
        <v>#VALUE!</v>
      </c>
      <c r="J19" s="257" t="e">
        <f aca="false">SUMIFS(#NAME?,#NAME?,A19,#NAME?,$F$8,#NAME?,$G$8,#NAME?,"Storage")+SUMIFS(#NAME?,#NAME?,A19,#NAME?,$F$8,#NAME?,$G$8,#NAME?,"Battery")</f>
        <v>#VALUE!</v>
      </c>
      <c r="K19" s="257" t="e">
        <f aca="false">SUMIFS(#NAME?,#NAME?,A19,#NAME?,$F$8,#NAME?,$G$8,#NAME?,"Solar")+SUMIFS(#NAME?,#NAME?,A19,#NAME?,$F$8,#NAME?,$G$8,#NAME?,"Solar")</f>
        <v>#VALUE!</v>
      </c>
      <c r="L19" s="257" t="e">
        <f aca="false">SUMIFS(#NAME?,#NAME?,A19,#NAME?,$F$8,#NAME?,$G$8,#NAME?,"Wind")+SUMIFS(#NAME?,#NAME?,A19,#NAME?,$F$8,#NAME?,$G$8,#NAME?,"Wind")</f>
        <v>#VALUE!</v>
      </c>
      <c r="M19" s="257" t="e">
        <f aca="false">SUMIFS(#NAME?,#NAME?,A19,#NAME?,$F$8,#NAME?,$G$8,#NAME?,"Hydro")+SUMIFS(#NAME?,#NAME?,A19,#NAME?,$F$8,#NAME?,$G$8,#NAME?,"Hydro")</f>
        <v>#VALUE!</v>
      </c>
      <c r="N19" s="257" t="e">
        <f aca="false">SUMIFS(#NAME?,#NAME?,A19,#NAME?,$F$8,#NAME?,$G$8,#NAME?,"Other")+SUMIFS(#NAME?,#NAME?,A19,#NAME?,$F$8,#NAME?,$G$8,#NAME?,"Other")</f>
        <v>#VALUE!</v>
      </c>
      <c r="O19" s="258" t="e">
        <f aca="false">IF(J19=0,0,(SUMIFS(OFFSET(#NAME?,0,$P$8),#NAME?,A19,#NAME?,$F$8,#NAME?,$G$8,#NAME?,"Storage")+SUMIFS(OFFSET(#NAME?,0,$P$8),#NAME?,A19,#NAME?,$F$8,#NAME?,$G$8,#NAME?,"Battery"))/J19)</f>
        <v>#VALUE!</v>
      </c>
      <c r="P19" s="259" t="e">
        <f aca="false">IF(K19=0,0,(SUMIFS(OFFSET(#NAME?,0,$P$8),#NAME?,A19,#NAME?,$F$8,#NAME?,$G$8,#NAME?,"Solar")+SUMIFS(OFFSET(#NAME?,0,$P$8),#NAME?,A19,#NAME?,$F$8,#NAME?,$G$8,#NAME?,"Solar"))/K19)</f>
        <v>#VALUE!</v>
      </c>
      <c r="Q19" s="258" t="e">
        <f aca="false">IF(L19=0,0,(SUMIFS(OFFSET(#NAME?,0,$P$8),#NAME?,A19,#NAME?,$F$8,#NAME?,$G$8,#NAME?,"Wind")+SUMIFS(OFFSET(#NAME?,0,$P$8),#NAME?,A19,#NAME?,$F$8,#NAME?,$G$8,#NAME?,"Wind"))/L19)</f>
        <v>#VALUE!</v>
      </c>
      <c r="R19" s="258" t="e">
        <f aca="false">IF(M19=0,0,(SUMIFS(OFFSET(#NAME?,0,$P$8),#NAME?,A19,#NAME?,$F$8,#NAME?,$G$8,#NAME?,"Hydro")+SUMIFS(OFFSET(#NAME?,0,$P$8),#NAME?,A19,#NAME?,$F$8,#NAME?,$G$8,#NAME?,"Hydro"))/M19)</f>
        <v>#VALUE!</v>
      </c>
      <c r="S19" s="258" t="e">
        <f aca="false">IF(N19=0,0,(SUMIFS(OFFSET(#NAME?,0,$P$8),#NAME?,A19,#NAME?,$F$8,#NAME?,$G$8,#NAME?,"Other")+SUMIFS(OFFSET(#NAME?,0,$P$8),#NAME?,A19,#NAME?,$F$8,#NAME?,$G$8,#NAME?,"Other"))/N19)</f>
        <v>#VALUE!</v>
      </c>
      <c r="T19" s="260" t="e">
        <f aca="false">(J19*O19)+(K19*P19)+(L19*$T$5)+(M19*R19)+(N19*S19)</f>
        <v>#VALUE!</v>
      </c>
      <c r="U19" s="260" t="e">
        <f aca="false">(J19*O19)+(K19*P19)+(L19*$U$5)+(M19*R19)+(N19*S19)</f>
        <v>#VALUE!</v>
      </c>
      <c r="V19" s="261" t="e">
        <f aca="false">SUMIFS(OFFSET(#NAME?,0,$P$8),#NAME?,A19,#NAME?,$F$8,#NAME?,$G$8)*-1</f>
        <v>#VALUE!</v>
      </c>
      <c r="W19" s="261" t="e">
        <f aca="false">SUMIFS(OFFSET(#NAME?,0,$P$8),#NAME?,A19,#NAME?,$F$8,#NAME?,$G$8)*-1</f>
        <v>#VALUE!</v>
      </c>
      <c r="X19" s="262" t="e">
        <f aca="false">$Z$13*Z19</f>
        <v>#REF!</v>
      </c>
      <c r="Z19" s="263" t="e">
        <f aca="false">E19/$E$13</f>
        <v>#VALUE!</v>
      </c>
      <c r="AA19" s="264" t="n">
        <f aca="false">IFERROR(SUMPRODUCT((DSR!$E$1:$AB$1='MAIN DATA'!$B$6)*(DSR!$B$2:$B$1445='MAIN DATA'!A19)*(DSR!$A$2:$A$1445=Controls!$F$56)*(DSR!$E$2:$AB$1445)),"N/A for summer")</f>
        <v>-2.56611510054407</v>
      </c>
    </row>
    <row r="20" customFormat="false" ht="12.75" hidden="false" customHeight="false" outlineLevel="0" collapsed="false">
      <c r="A20" s="253" t="s">
        <v>734</v>
      </c>
      <c r="B20" s="253" t="s">
        <v>735</v>
      </c>
      <c r="C20" s="254" t="s">
        <v>430</v>
      </c>
      <c r="D20" s="254" t="str">
        <f aca="false">LEFT(C20,1)</f>
        <v>A</v>
      </c>
      <c r="E20" s="254" t="e">
        <f aca="false">SUMIFS(OFFSET(#NAME?,0,$P$8),#NAME?,A20,#NAME?,$F$8,#NAME?,$G$8)</f>
        <v>#VALUE!</v>
      </c>
      <c r="F20" s="255" t="e">
        <f aca="false">SUMIFS(OFFSET(#NAME?,0,$P$8),#NAME?,A20,#NAME?,$F$8,#NAME?,$G$8)</f>
        <v>#VALUE!</v>
      </c>
      <c r="G20" s="255" t="e">
        <f aca="false">F20-SUMIFS(OFFSET(#NAME?,0,$P$8),#NAME?,A20,#NAME?,$F$8,#NAME?,$G$8)</f>
        <v>#VALUE!</v>
      </c>
      <c r="H20" s="256" t="e">
        <f aca="false">E20-T20</f>
        <v>#VALUE!</v>
      </c>
      <c r="I20" s="256" t="e">
        <f aca="false">E20-U20</f>
        <v>#VALUE!</v>
      </c>
      <c r="J20" s="257" t="e">
        <f aca="false">SUMIFS(#NAME?,#NAME?,A20,#NAME?,$F$8,#NAME?,$G$8,#NAME?,"Storage")+SUMIFS(#NAME?,#NAME?,A20,#NAME?,$F$8,#NAME?,$G$8,#NAME?,"Battery")</f>
        <v>#VALUE!</v>
      </c>
      <c r="K20" s="257" t="e">
        <f aca="false">SUMIFS(#NAME?,#NAME?,A20,#NAME?,$F$8,#NAME?,$G$8,#NAME?,"Solar")+SUMIFS(#NAME?,#NAME?,A20,#NAME?,$F$8,#NAME?,$G$8,#NAME?,"Solar")</f>
        <v>#VALUE!</v>
      </c>
      <c r="L20" s="257" t="e">
        <f aca="false">SUMIFS(#NAME?,#NAME?,A20,#NAME?,$F$8,#NAME?,$G$8,#NAME?,"Wind")+SUMIFS(#NAME?,#NAME?,A20,#NAME?,$F$8,#NAME?,$G$8,#NAME?,"Wind")</f>
        <v>#VALUE!</v>
      </c>
      <c r="M20" s="257" t="e">
        <f aca="false">SUMIFS(#NAME?,#NAME?,A20,#NAME?,$F$8,#NAME?,$G$8,#NAME?,"Hydro")+SUMIFS(#NAME?,#NAME?,A20,#NAME?,$F$8,#NAME?,$G$8,#NAME?,"Hydro")</f>
        <v>#VALUE!</v>
      </c>
      <c r="N20" s="257" t="e">
        <f aca="false">SUMIFS(#NAME?,#NAME?,A20,#NAME?,$F$8,#NAME?,$G$8,#NAME?,"Other")+SUMIFS(#NAME?,#NAME?,A20,#NAME?,$F$8,#NAME?,$G$8,#NAME?,"Other")</f>
        <v>#VALUE!</v>
      </c>
      <c r="O20" s="258" t="e">
        <f aca="false">IF(J20=0,0,(SUMIFS(OFFSET(#NAME?,0,$P$8),#NAME?,A20,#NAME?,$F$8,#NAME?,$G$8,#NAME?,"Storage")+SUMIFS(OFFSET(#NAME?,0,$P$8),#NAME?,A20,#NAME?,$F$8,#NAME?,$G$8,#NAME?,"Battery"))/J20)</f>
        <v>#VALUE!</v>
      </c>
      <c r="P20" s="259" t="e">
        <f aca="false">IF(K20=0,0,(SUMIFS(OFFSET(#NAME?,0,$P$8),#NAME?,A20,#NAME?,$F$8,#NAME?,$G$8,#NAME?,"Solar")+SUMIFS(OFFSET(#NAME?,0,$P$8),#NAME?,A20,#NAME?,$F$8,#NAME?,$G$8,#NAME?,"Solar"))/K20)</f>
        <v>#VALUE!</v>
      </c>
      <c r="Q20" s="258" t="e">
        <f aca="false">IF(L20=0,0,(SUMIFS(OFFSET(#NAME?,0,$P$8),#NAME?,A20,#NAME?,$F$8,#NAME?,$G$8,#NAME?,"Wind")+SUMIFS(OFFSET(#NAME?,0,$P$8),#NAME?,A20,#NAME?,$F$8,#NAME?,$G$8,#NAME?,"Wind"))/L20)</f>
        <v>#VALUE!</v>
      </c>
      <c r="R20" s="258" t="e">
        <f aca="false">IF(M20=0,0,(SUMIFS(OFFSET(#NAME?,0,$P$8),#NAME?,A20,#NAME?,$F$8,#NAME?,$G$8,#NAME?,"Hydro")+SUMIFS(OFFSET(#NAME?,0,$P$8),#NAME?,A20,#NAME?,$F$8,#NAME?,$G$8,#NAME?,"Hydro"))/M20)</f>
        <v>#VALUE!</v>
      </c>
      <c r="S20" s="258" t="e">
        <f aca="false">IF(N20=0,0,(SUMIFS(OFFSET(#NAME?,0,$P$8),#NAME?,A20,#NAME?,$F$8,#NAME?,$G$8,#NAME?,"Other")+SUMIFS(OFFSET(#NAME?,0,$P$8),#NAME?,A20,#NAME?,$F$8,#NAME?,$G$8,#NAME?,"Other"))/N20)</f>
        <v>#VALUE!</v>
      </c>
      <c r="T20" s="260" t="e">
        <f aca="false">(J20*O20)+(K20*P20)+(L20*$T$5)+(M20*R20)+(N20*S20)</f>
        <v>#VALUE!</v>
      </c>
      <c r="U20" s="260" t="e">
        <f aca="false">(J20*O20)+(K20*P20)+(L20*$U$5)+(M20*R20)+(N20*S20)</f>
        <v>#VALUE!</v>
      </c>
      <c r="V20" s="261" t="e">
        <f aca="false">SUMIFS(OFFSET(#NAME?,0,$P$8),#NAME?,A20,#NAME?,$F$8,#NAME?,$G$8)*-1</f>
        <v>#VALUE!</v>
      </c>
      <c r="W20" s="261" t="e">
        <f aca="false">SUMIFS(OFFSET(#NAME?,0,$P$8),#NAME?,A20,#NAME?,$F$8,#NAME?,$G$8)*-1</f>
        <v>#VALUE!</v>
      </c>
      <c r="X20" s="262" t="e">
        <f aca="false">$Z$13*Z20</f>
        <v>#REF!</v>
      </c>
      <c r="Z20" s="263" t="e">
        <f aca="false">E20/$E$13</f>
        <v>#VALUE!</v>
      </c>
      <c r="AA20" s="264" t="n">
        <f aca="false">IFERROR(SUMPRODUCT((DSR!$E$1:$AB$1='MAIN DATA'!$B$6)*(DSR!$B$2:$B$1445='MAIN DATA'!A20)*(DSR!$A$2:$A$1445=Controls!$F$56)*(DSR!$E$2:$AB$1445)),"N/A for summer")</f>
        <v>-2.71062676838886</v>
      </c>
    </row>
    <row r="21" customFormat="false" ht="12.75" hidden="false" customHeight="false" outlineLevel="0" collapsed="false">
      <c r="A21" s="253" t="s">
        <v>986</v>
      </c>
      <c r="B21" s="253" t="s">
        <v>987</v>
      </c>
      <c r="C21" s="254" t="s">
        <v>430</v>
      </c>
      <c r="D21" s="254" t="str">
        <f aca="false">LEFT(C21,1)</f>
        <v>A</v>
      </c>
      <c r="E21" s="254" t="e">
        <f aca="false">SUMIFS(OFFSET(#NAME?,0,$P$8),#NAME?,A21,#NAME?,$F$8,#NAME?,$G$8)</f>
        <v>#VALUE!</v>
      </c>
      <c r="F21" s="255" t="e">
        <f aca="false">SUMIFS(OFFSET(#NAME?,0,$P$8),#NAME?,A21,#NAME?,$F$8,#NAME?,$G$8)</f>
        <v>#VALUE!</v>
      </c>
      <c r="G21" s="255" t="e">
        <f aca="false">F21-SUMIFS(OFFSET(#NAME?,0,$P$8),#NAME?,A21,#NAME?,$F$8,#NAME?,$G$8)</f>
        <v>#VALUE!</v>
      </c>
      <c r="H21" s="256" t="e">
        <f aca="false">E21-T21</f>
        <v>#VALUE!</v>
      </c>
      <c r="I21" s="256" t="e">
        <f aca="false">E21-U21</f>
        <v>#VALUE!</v>
      </c>
      <c r="J21" s="257" t="e">
        <f aca="false">SUMIFS(#NAME?,#NAME?,A21,#NAME?,$F$8,#NAME?,$G$8,#NAME?,"Storage")+SUMIFS(#NAME?,#NAME?,A21,#NAME?,$F$8,#NAME?,$G$8,#NAME?,"Battery")</f>
        <v>#VALUE!</v>
      </c>
      <c r="K21" s="257" t="e">
        <f aca="false">SUMIFS(#NAME?,#NAME?,A21,#NAME?,$F$8,#NAME?,$G$8,#NAME?,"Solar")+SUMIFS(#NAME?,#NAME?,A21,#NAME?,$F$8,#NAME?,$G$8,#NAME?,"Solar")</f>
        <v>#VALUE!</v>
      </c>
      <c r="L21" s="257" t="e">
        <f aca="false">SUMIFS(#NAME?,#NAME?,A21,#NAME?,$F$8,#NAME?,$G$8,#NAME?,"Wind")+SUMIFS(#NAME?,#NAME?,A21,#NAME?,$F$8,#NAME?,$G$8,#NAME?,"Wind")</f>
        <v>#VALUE!</v>
      </c>
      <c r="M21" s="257" t="e">
        <f aca="false">SUMIFS(#NAME?,#NAME?,A21,#NAME?,$F$8,#NAME?,$G$8,#NAME?,"Hydro")+SUMIFS(#NAME?,#NAME?,A21,#NAME?,$F$8,#NAME?,$G$8,#NAME?,"Hydro")</f>
        <v>#VALUE!</v>
      </c>
      <c r="N21" s="257" t="e">
        <f aca="false">SUMIFS(#NAME?,#NAME?,A21,#NAME?,$F$8,#NAME?,$G$8,#NAME?,"Other")+SUMIFS(#NAME?,#NAME?,A21,#NAME?,$F$8,#NAME?,$G$8,#NAME?,"Other")</f>
        <v>#VALUE!</v>
      </c>
      <c r="O21" s="258" t="e">
        <f aca="false">IF(J21=0,0,(SUMIFS(OFFSET(#NAME?,0,$P$8),#NAME?,A21,#NAME?,$F$8,#NAME?,$G$8,#NAME?,"Storage")+SUMIFS(OFFSET(#NAME?,0,$P$8),#NAME?,A21,#NAME?,$F$8,#NAME?,$G$8,#NAME?,"Battery"))/J21)</f>
        <v>#VALUE!</v>
      </c>
      <c r="P21" s="259" t="e">
        <f aca="false">IF(K21=0,0,(SUMIFS(OFFSET(#NAME?,0,$P$8),#NAME?,A21,#NAME?,$F$8,#NAME?,$G$8,#NAME?,"Solar")+SUMIFS(OFFSET(#NAME?,0,$P$8),#NAME?,A21,#NAME?,$F$8,#NAME?,$G$8,#NAME?,"Solar"))/K21)</f>
        <v>#VALUE!</v>
      </c>
      <c r="Q21" s="258" t="e">
        <f aca="false">IF(L21=0,0,(SUMIFS(OFFSET(#NAME?,0,$P$8),#NAME?,A21,#NAME?,$F$8,#NAME?,$G$8,#NAME?,"Wind")+SUMIFS(OFFSET(#NAME?,0,$P$8),#NAME?,A21,#NAME?,$F$8,#NAME?,$G$8,#NAME?,"Wind"))/L21)</f>
        <v>#VALUE!</v>
      </c>
      <c r="R21" s="258" t="e">
        <f aca="false">IF(M21=0,0,(SUMIFS(OFFSET(#NAME?,0,$P$8),#NAME?,A21,#NAME?,$F$8,#NAME?,$G$8,#NAME?,"Hydro")+SUMIFS(OFFSET(#NAME?,0,$P$8),#NAME?,A21,#NAME?,$F$8,#NAME?,$G$8,#NAME?,"Hydro"))/M21)</f>
        <v>#VALUE!</v>
      </c>
      <c r="S21" s="258" t="e">
        <f aca="false">IF(N21=0,0,(SUMIFS(OFFSET(#NAME?,0,$P$8),#NAME?,A21,#NAME?,$F$8,#NAME?,$G$8,#NAME?,"Other")+SUMIFS(OFFSET(#NAME?,0,$P$8),#NAME?,A21,#NAME?,$F$8,#NAME?,$G$8,#NAME?,"Other"))/N21)</f>
        <v>#VALUE!</v>
      </c>
      <c r="T21" s="260" t="e">
        <f aca="false">(J21*O21)+(K21*P21)+(L21*$T$5)+(M21*R21)+(N21*S21)</f>
        <v>#VALUE!</v>
      </c>
      <c r="U21" s="260" t="e">
        <f aca="false">(J21*O21)+(K21*P21)+(L21*$U$5)+(M21*R21)+(N21*S21)</f>
        <v>#VALUE!</v>
      </c>
      <c r="V21" s="261" t="e">
        <f aca="false">SUMIFS(OFFSET(#NAME?,0,$P$8),#NAME?,A21,#NAME?,$F$8,#NAME?,$G$8)*-1</f>
        <v>#VALUE!</v>
      </c>
      <c r="W21" s="261" t="e">
        <f aca="false">SUMIFS(OFFSET(#NAME?,0,$P$8),#NAME?,A21,#NAME?,$F$8,#NAME?,$G$8)*-1</f>
        <v>#VALUE!</v>
      </c>
      <c r="X21" s="262" t="e">
        <f aca="false">$Z$13*Z21</f>
        <v>#REF!</v>
      </c>
      <c r="Z21" s="263" t="e">
        <f aca="false">E21/$E$13</f>
        <v>#VALUE!</v>
      </c>
      <c r="AA21" s="264" t="n">
        <f aca="false">IFERROR(SUMPRODUCT((DSR!$E$1:$AB$1='MAIN DATA'!$B$6)*(DSR!$B$2:$B$1445='MAIN DATA'!A21)*(DSR!$A$2:$A$1445=Controls!$F$56)*(DSR!$E$2:$AB$1445)),"N/A for summer")</f>
        <v>-1.66525866227245</v>
      </c>
    </row>
    <row r="22" customFormat="false" ht="12.75" hidden="false" customHeight="false" outlineLevel="0" collapsed="false">
      <c r="A22" s="253" t="s">
        <v>1097</v>
      </c>
      <c r="B22" s="253" t="s">
        <v>1098</v>
      </c>
      <c r="C22" s="254" t="s">
        <v>430</v>
      </c>
      <c r="D22" s="254" t="str">
        <f aca="false">LEFT(C22,1)</f>
        <v>A</v>
      </c>
      <c r="E22" s="254" t="e">
        <f aca="false">SUMIFS(OFFSET(#NAME?,0,$P$8),#NAME?,A22,#NAME?,$F$8,#NAME?,$G$8)</f>
        <v>#VALUE!</v>
      </c>
      <c r="F22" s="255" t="e">
        <f aca="false">SUMIFS(OFFSET(#NAME?,0,$P$8),#NAME?,A22,#NAME?,$F$8,#NAME?,$G$8)</f>
        <v>#VALUE!</v>
      </c>
      <c r="G22" s="255" t="e">
        <f aca="false">F22-SUMIFS(OFFSET(#NAME?,0,$P$8),#NAME?,A22,#NAME?,$F$8,#NAME?,$G$8)</f>
        <v>#VALUE!</v>
      </c>
      <c r="H22" s="256" t="e">
        <f aca="false">E22-T22</f>
        <v>#VALUE!</v>
      </c>
      <c r="I22" s="256" t="e">
        <f aca="false">E22-U22</f>
        <v>#VALUE!</v>
      </c>
      <c r="J22" s="257" t="e">
        <f aca="false">SUMIFS(#NAME?,#NAME?,A22,#NAME?,$F$8,#NAME?,$G$8,#NAME?,"Storage")+SUMIFS(#NAME?,#NAME?,A22,#NAME?,$F$8,#NAME?,$G$8,#NAME?,"Battery")</f>
        <v>#VALUE!</v>
      </c>
      <c r="K22" s="257" t="e">
        <f aca="false">SUMIFS(#NAME?,#NAME?,A22,#NAME?,$F$8,#NAME?,$G$8,#NAME?,"Solar")+SUMIFS(#NAME?,#NAME?,A22,#NAME?,$F$8,#NAME?,$G$8,#NAME?,"Solar")</f>
        <v>#VALUE!</v>
      </c>
      <c r="L22" s="257" t="e">
        <f aca="false">SUMIFS(#NAME?,#NAME?,A22,#NAME?,$F$8,#NAME?,$G$8,#NAME?,"Wind")+SUMIFS(#NAME?,#NAME?,A22,#NAME?,$F$8,#NAME?,$G$8,#NAME?,"Wind")</f>
        <v>#VALUE!</v>
      </c>
      <c r="M22" s="257" t="e">
        <f aca="false">SUMIFS(#NAME?,#NAME?,A22,#NAME?,$F$8,#NAME?,$G$8,#NAME?,"Hydro")+SUMIFS(#NAME?,#NAME?,A22,#NAME?,$F$8,#NAME?,$G$8,#NAME?,"Hydro")</f>
        <v>#VALUE!</v>
      </c>
      <c r="N22" s="257" t="e">
        <f aca="false">SUMIFS(#NAME?,#NAME?,A22,#NAME?,$F$8,#NAME?,$G$8,#NAME?,"Other")+SUMIFS(#NAME?,#NAME?,A22,#NAME?,$F$8,#NAME?,$G$8,#NAME?,"Other")</f>
        <v>#VALUE!</v>
      </c>
      <c r="O22" s="258" t="e">
        <f aca="false">IF(J22=0,0,(SUMIFS(OFFSET(#NAME?,0,$P$8),#NAME?,A22,#NAME?,$F$8,#NAME?,$G$8,#NAME?,"Storage")+SUMIFS(OFFSET(#NAME?,0,$P$8),#NAME?,A22,#NAME?,$F$8,#NAME?,$G$8,#NAME?,"Battery"))/J22)</f>
        <v>#VALUE!</v>
      </c>
      <c r="P22" s="259" t="e">
        <f aca="false">IF(K22=0,0,(SUMIFS(OFFSET(#NAME?,0,$P$8),#NAME?,A22,#NAME?,$F$8,#NAME?,$G$8,#NAME?,"Solar")+SUMIFS(OFFSET(#NAME?,0,$P$8),#NAME?,A22,#NAME?,$F$8,#NAME?,$G$8,#NAME?,"Solar"))/K22)</f>
        <v>#VALUE!</v>
      </c>
      <c r="Q22" s="258" t="e">
        <f aca="false">IF(L22=0,0,(SUMIFS(OFFSET(#NAME?,0,$P$8),#NAME?,A22,#NAME?,$F$8,#NAME?,$G$8,#NAME?,"Wind")+SUMIFS(OFFSET(#NAME?,0,$P$8),#NAME?,A22,#NAME?,$F$8,#NAME?,$G$8,#NAME?,"Wind"))/L22)</f>
        <v>#VALUE!</v>
      </c>
      <c r="R22" s="258" t="e">
        <f aca="false">IF(M22=0,0,(SUMIFS(OFFSET(#NAME?,0,$P$8),#NAME?,A22,#NAME?,$F$8,#NAME?,$G$8,#NAME?,"Hydro")+SUMIFS(OFFSET(#NAME?,0,$P$8),#NAME?,A22,#NAME?,$F$8,#NAME?,$G$8,#NAME?,"Hydro"))/M22)</f>
        <v>#VALUE!</v>
      </c>
      <c r="S22" s="258" t="e">
        <f aca="false">IF(N22=0,0,(SUMIFS(OFFSET(#NAME?,0,$P$8),#NAME?,A22,#NAME?,$F$8,#NAME?,$G$8,#NAME?,"Other")+SUMIFS(OFFSET(#NAME?,0,$P$8),#NAME?,A22,#NAME?,$F$8,#NAME?,$G$8,#NAME?,"Other"))/N22)</f>
        <v>#VALUE!</v>
      </c>
      <c r="T22" s="260" t="e">
        <f aca="false">(J22*O22)+(K22*P22)+(L22*$T$5)+(M22*R22)+(N22*S22)</f>
        <v>#VALUE!</v>
      </c>
      <c r="U22" s="260" t="e">
        <f aca="false">(J22*O22)+(K22*P22)+(L22*$U$5)+(M22*R22)+(N22*S22)</f>
        <v>#VALUE!</v>
      </c>
      <c r="V22" s="261" t="e">
        <f aca="false">SUMIFS(OFFSET(#NAME?,0,$P$8),#NAME?,A22,#NAME?,$F$8,#NAME?,$G$8)*-1</f>
        <v>#VALUE!</v>
      </c>
      <c r="W22" s="261" t="e">
        <f aca="false">SUMIFS(OFFSET(#NAME?,0,$P$8),#NAME?,A22,#NAME?,$F$8,#NAME?,$G$8)*-1</f>
        <v>#VALUE!</v>
      </c>
      <c r="X22" s="262" t="e">
        <f aca="false">$Z$13*Z22</f>
        <v>#REF!</v>
      </c>
      <c r="Z22" s="263" t="e">
        <f aca="false">E22/$E$13</f>
        <v>#VALUE!</v>
      </c>
      <c r="AA22" s="264" t="n">
        <f aca="false">IFERROR(SUMPRODUCT((DSR!$E$1:$AB$1='MAIN DATA'!$B$6)*(DSR!$B$2:$B$1445='MAIN DATA'!A22)*(DSR!$A$2:$A$1445=Controls!$F$56)*(DSR!$E$2:$AB$1445)),"N/A for summer")</f>
        <v>-4.83984799957322</v>
      </c>
    </row>
    <row r="23" customFormat="false" ht="12.75" hidden="false" customHeight="false" outlineLevel="0" collapsed="false">
      <c r="A23" s="253" t="s">
        <v>1140</v>
      </c>
      <c r="B23" s="253" t="s">
        <v>1141</v>
      </c>
      <c r="C23" s="254" t="s">
        <v>430</v>
      </c>
      <c r="D23" s="254" t="str">
        <f aca="false">LEFT(C23,1)</f>
        <v>A</v>
      </c>
      <c r="E23" s="254" t="e">
        <f aca="false">SUMIFS(OFFSET(#NAME?,0,$P$8),#NAME?,A23,#NAME?,$F$8,#NAME?,$G$8)</f>
        <v>#VALUE!</v>
      </c>
      <c r="F23" s="255" t="e">
        <f aca="false">SUMIFS(OFFSET(#NAME?,0,$P$8),#NAME?,A23,#NAME?,$F$8,#NAME?,$G$8)</f>
        <v>#VALUE!</v>
      </c>
      <c r="G23" s="255" t="e">
        <f aca="false">F23-SUMIFS(OFFSET(#NAME?,0,$P$8),#NAME?,A23,#NAME?,$F$8,#NAME?,$G$8)</f>
        <v>#VALUE!</v>
      </c>
      <c r="H23" s="256" t="e">
        <f aca="false">E23-T23</f>
        <v>#VALUE!</v>
      </c>
      <c r="I23" s="256" t="e">
        <f aca="false">E23-U23</f>
        <v>#VALUE!</v>
      </c>
      <c r="J23" s="257" t="e">
        <f aca="false">SUMIFS(#NAME?,#NAME?,A23,#NAME?,$F$8,#NAME?,$G$8,#NAME?,"Storage")+SUMIFS(#NAME?,#NAME?,A23,#NAME?,$F$8,#NAME?,$G$8,#NAME?,"Battery")</f>
        <v>#VALUE!</v>
      </c>
      <c r="K23" s="257" t="e">
        <f aca="false">SUMIFS(#NAME?,#NAME?,A23,#NAME?,$F$8,#NAME?,$G$8,#NAME?,"Solar")+SUMIFS(#NAME?,#NAME?,A23,#NAME?,$F$8,#NAME?,$G$8,#NAME?,"Solar")</f>
        <v>#VALUE!</v>
      </c>
      <c r="L23" s="257" t="e">
        <f aca="false">SUMIFS(#NAME?,#NAME?,A23,#NAME?,$F$8,#NAME?,$G$8,#NAME?,"Wind")+SUMIFS(#NAME?,#NAME?,A23,#NAME?,$F$8,#NAME?,$G$8,#NAME?,"Wind")</f>
        <v>#VALUE!</v>
      </c>
      <c r="M23" s="257" t="e">
        <f aca="false">SUMIFS(#NAME?,#NAME?,A23,#NAME?,$F$8,#NAME?,$G$8,#NAME?,"Hydro")+SUMIFS(#NAME?,#NAME?,A23,#NAME?,$F$8,#NAME?,$G$8,#NAME?,"Hydro")</f>
        <v>#VALUE!</v>
      </c>
      <c r="N23" s="257" t="e">
        <f aca="false">SUMIFS(#NAME?,#NAME?,A23,#NAME?,$F$8,#NAME?,$G$8,#NAME?,"Other")+SUMIFS(#NAME?,#NAME?,A23,#NAME?,$F$8,#NAME?,$G$8,#NAME?,"Other")</f>
        <v>#VALUE!</v>
      </c>
      <c r="O23" s="258" t="e">
        <f aca="false">IF(J23=0,0,(SUMIFS(OFFSET(#NAME?,0,$P$8),#NAME?,A23,#NAME?,$F$8,#NAME?,$G$8,#NAME?,"Storage")+SUMIFS(OFFSET(#NAME?,0,$P$8),#NAME?,A23,#NAME?,$F$8,#NAME?,$G$8,#NAME?,"Battery"))/J23)</f>
        <v>#VALUE!</v>
      </c>
      <c r="P23" s="259" t="e">
        <f aca="false">IF(K23=0,0,(SUMIFS(OFFSET(#NAME?,0,$P$8),#NAME?,A23,#NAME?,$F$8,#NAME?,$G$8,#NAME?,"Solar")+SUMIFS(OFFSET(#NAME?,0,$P$8),#NAME?,A23,#NAME?,$F$8,#NAME?,$G$8,#NAME?,"Solar"))/K23)</f>
        <v>#VALUE!</v>
      </c>
      <c r="Q23" s="258" t="e">
        <f aca="false">IF(L23=0,0,(SUMIFS(OFFSET(#NAME?,0,$P$8),#NAME?,A23,#NAME?,$F$8,#NAME?,$G$8,#NAME?,"Wind")+SUMIFS(OFFSET(#NAME?,0,$P$8),#NAME?,A23,#NAME?,$F$8,#NAME?,$G$8,#NAME?,"Wind"))/L23)</f>
        <v>#VALUE!</v>
      </c>
      <c r="R23" s="258" t="e">
        <f aca="false">IF(M23=0,0,(SUMIFS(OFFSET(#NAME?,0,$P$8),#NAME?,A23,#NAME?,$F$8,#NAME?,$G$8,#NAME?,"Hydro")+SUMIFS(OFFSET(#NAME?,0,$P$8),#NAME?,A23,#NAME?,$F$8,#NAME?,$G$8,#NAME?,"Hydro"))/M23)</f>
        <v>#VALUE!</v>
      </c>
      <c r="S23" s="258" t="e">
        <f aca="false">IF(N23=0,0,(SUMIFS(OFFSET(#NAME?,0,$P$8),#NAME?,A23,#NAME?,$F$8,#NAME?,$G$8,#NAME?,"Other")+SUMIFS(OFFSET(#NAME?,0,$P$8),#NAME?,A23,#NAME?,$F$8,#NAME?,$G$8,#NAME?,"Other"))/N23)</f>
        <v>#VALUE!</v>
      </c>
      <c r="T23" s="260" t="e">
        <f aca="false">(J23*O23)+(K23*P23)+(L23*$T$5)+(M23*R23)+(N23*S23)</f>
        <v>#VALUE!</v>
      </c>
      <c r="U23" s="260" t="e">
        <f aca="false">(J23*O23)+(K23*P23)+(L23*$U$5)+(M23*R23)+(N23*S23)</f>
        <v>#VALUE!</v>
      </c>
      <c r="V23" s="261" t="e">
        <f aca="false">SUMIFS(OFFSET(#NAME?,0,$P$8),#NAME?,A23,#NAME?,$F$8,#NAME?,$G$8)*-1</f>
        <v>#VALUE!</v>
      </c>
      <c r="W23" s="261" t="e">
        <f aca="false">SUMIFS(OFFSET(#NAME?,0,$P$8),#NAME?,A23,#NAME?,$F$8,#NAME?,$G$8)*-1</f>
        <v>#VALUE!</v>
      </c>
      <c r="X23" s="262" t="e">
        <f aca="false">$Z$13*Z23</f>
        <v>#REF!</v>
      </c>
      <c r="Z23" s="263" t="e">
        <f aca="false">E23/$E$13</f>
        <v>#VALUE!</v>
      </c>
      <c r="AA23" s="264" t="n">
        <f aca="false">IFERROR(SUMPRODUCT((DSR!$E$1:$AB$1='MAIN DATA'!$B$6)*(DSR!$B$2:$B$1445='MAIN DATA'!A23)*(DSR!$A$2:$A$1445=Controls!$F$56)*(DSR!$E$2:$AB$1445)),"N/A for summer")</f>
        <v>-10.6984796576688</v>
      </c>
    </row>
    <row r="24" customFormat="false" ht="12.75" hidden="false" customHeight="false" outlineLevel="0" collapsed="false">
      <c r="A24" s="253" t="s">
        <v>1144</v>
      </c>
      <c r="B24" s="253" t="s">
        <v>1145</v>
      </c>
      <c r="C24" s="254" t="s">
        <v>430</v>
      </c>
      <c r="D24" s="254" t="str">
        <f aca="false">LEFT(C24,1)</f>
        <v>A</v>
      </c>
      <c r="E24" s="254" t="e">
        <f aca="false">SUMIFS(OFFSET(#NAME?,0,$P$8),#NAME?,A24,#NAME?,$F$8,#NAME?,$G$8)</f>
        <v>#VALUE!</v>
      </c>
      <c r="F24" s="255" t="e">
        <f aca="false">SUMIFS(OFFSET(#NAME?,0,$P$8),#NAME?,A24,#NAME?,$F$8,#NAME?,$G$8)</f>
        <v>#VALUE!</v>
      </c>
      <c r="G24" s="255" t="e">
        <f aca="false">F24-SUMIFS(OFFSET(#NAME?,0,$P$8),#NAME?,A24,#NAME?,$F$8,#NAME?,$G$8)</f>
        <v>#VALUE!</v>
      </c>
      <c r="H24" s="256" t="e">
        <f aca="false">E24-T24</f>
        <v>#VALUE!</v>
      </c>
      <c r="I24" s="256" t="e">
        <f aca="false">E24-U24</f>
        <v>#VALUE!</v>
      </c>
      <c r="J24" s="257" t="e">
        <f aca="false">SUMIFS(#NAME?,#NAME?,A24,#NAME?,$F$8,#NAME?,$G$8,#NAME?,"Storage")+SUMIFS(#NAME?,#NAME?,A24,#NAME?,$F$8,#NAME?,$G$8,#NAME?,"Battery")</f>
        <v>#VALUE!</v>
      </c>
      <c r="K24" s="257" t="e">
        <f aca="false">SUMIFS(#NAME?,#NAME?,A24,#NAME?,$F$8,#NAME?,$G$8,#NAME?,"Solar")+SUMIFS(#NAME?,#NAME?,A24,#NAME?,$F$8,#NAME?,$G$8,#NAME?,"Solar")</f>
        <v>#VALUE!</v>
      </c>
      <c r="L24" s="257" t="e">
        <f aca="false">SUMIFS(#NAME?,#NAME?,A24,#NAME?,$F$8,#NAME?,$G$8,#NAME?,"Wind")+SUMIFS(#NAME?,#NAME?,A24,#NAME?,$F$8,#NAME?,$G$8,#NAME?,"Wind")</f>
        <v>#VALUE!</v>
      </c>
      <c r="M24" s="257" t="e">
        <f aca="false">SUMIFS(#NAME?,#NAME?,A24,#NAME?,$F$8,#NAME?,$G$8,#NAME?,"Hydro")+SUMIFS(#NAME?,#NAME?,A24,#NAME?,$F$8,#NAME?,$G$8,#NAME?,"Hydro")</f>
        <v>#VALUE!</v>
      </c>
      <c r="N24" s="257" t="e">
        <f aca="false">SUMIFS(#NAME?,#NAME?,A24,#NAME?,$F$8,#NAME?,$G$8,#NAME?,"Other")+SUMIFS(#NAME?,#NAME?,A24,#NAME?,$F$8,#NAME?,$G$8,#NAME?,"Other")</f>
        <v>#VALUE!</v>
      </c>
      <c r="O24" s="258" t="e">
        <f aca="false">IF(J24=0,0,(SUMIFS(OFFSET(#NAME?,0,$P$8),#NAME?,A24,#NAME?,$F$8,#NAME?,$G$8,#NAME?,"Storage")+SUMIFS(OFFSET(#NAME?,0,$P$8),#NAME?,A24,#NAME?,$F$8,#NAME?,$G$8,#NAME?,"Battery"))/J24)</f>
        <v>#VALUE!</v>
      </c>
      <c r="P24" s="259" t="e">
        <f aca="false">IF(K24=0,0,(SUMIFS(OFFSET(#NAME?,0,$P$8),#NAME?,A24,#NAME?,$F$8,#NAME?,$G$8,#NAME?,"Solar")+SUMIFS(OFFSET(#NAME?,0,$P$8),#NAME?,A24,#NAME?,$F$8,#NAME?,$G$8,#NAME?,"Solar"))/K24)</f>
        <v>#VALUE!</v>
      </c>
      <c r="Q24" s="258" t="e">
        <f aca="false">IF(L24=0,0,(SUMIFS(OFFSET(#NAME?,0,$P$8),#NAME?,A24,#NAME?,$F$8,#NAME?,$G$8,#NAME?,"Wind")+SUMIFS(OFFSET(#NAME?,0,$P$8),#NAME?,A24,#NAME?,$F$8,#NAME?,$G$8,#NAME?,"Wind"))/L24)</f>
        <v>#VALUE!</v>
      </c>
      <c r="R24" s="258" t="e">
        <f aca="false">IF(M24=0,0,(SUMIFS(OFFSET(#NAME?,0,$P$8),#NAME?,A24,#NAME?,$F$8,#NAME?,$G$8,#NAME?,"Hydro")+SUMIFS(OFFSET(#NAME?,0,$P$8),#NAME?,A24,#NAME?,$F$8,#NAME?,$G$8,#NAME?,"Hydro"))/M24)</f>
        <v>#VALUE!</v>
      </c>
      <c r="S24" s="258" t="e">
        <f aca="false">IF(N24=0,0,(SUMIFS(OFFSET(#NAME?,0,$P$8),#NAME?,A24,#NAME?,$F$8,#NAME?,$G$8,#NAME?,"Other")+SUMIFS(OFFSET(#NAME?,0,$P$8),#NAME?,A24,#NAME?,$F$8,#NAME?,$G$8,#NAME?,"Other"))/N24)</f>
        <v>#VALUE!</v>
      </c>
      <c r="T24" s="260" t="e">
        <f aca="false">(J24*O24)+(K24*P24)+(L24*$T$5)+(M24*R24)+(N24*S24)</f>
        <v>#VALUE!</v>
      </c>
      <c r="U24" s="260" t="e">
        <f aca="false">(J24*O24)+(K24*P24)+(L24*$U$5)+(M24*R24)+(N24*S24)</f>
        <v>#VALUE!</v>
      </c>
      <c r="V24" s="261" t="e">
        <f aca="false">SUMIFS(OFFSET(#NAME?,0,$P$8),#NAME?,A24,#NAME?,$F$8,#NAME?,$G$8)*-1</f>
        <v>#VALUE!</v>
      </c>
      <c r="W24" s="261" t="e">
        <f aca="false">SUMIFS(OFFSET(#NAME?,0,$P$8),#NAME?,A24,#NAME?,$F$8,#NAME?,$G$8)*-1</f>
        <v>#VALUE!</v>
      </c>
      <c r="X24" s="262" t="e">
        <f aca="false">$Z$13*Z24</f>
        <v>#REF!</v>
      </c>
      <c r="Z24" s="263" t="e">
        <f aca="false">E24/$E$13</f>
        <v>#VALUE!</v>
      </c>
      <c r="AA24" s="264" t="n">
        <f aca="false">IFERROR(SUMPRODUCT((DSR!$E$1:$AB$1='MAIN DATA'!$B$6)*(DSR!$B$2:$B$1445='MAIN DATA'!A24)*(DSR!$A$2:$A$1445=Controls!$F$56)*(DSR!$E$2:$AB$1445)),"N/A for summer")</f>
        <v>-1.00443682566949</v>
      </c>
    </row>
    <row r="25" customFormat="false" ht="12.75" hidden="false" customHeight="false" outlineLevel="0" collapsed="false">
      <c r="A25" s="253" t="s">
        <v>505</v>
      </c>
      <c r="B25" s="253" t="s">
        <v>507</v>
      </c>
      <c r="C25" s="254" t="s">
        <v>506</v>
      </c>
      <c r="D25" s="254" t="str">
        <f aca="false">LEFT(C25,1)</f>
        <v>A</v>
      </c>
      <c r="E25" s="254" t="e">
        <f aca="false">SUMIFS(OFFSET(#NAME?,0,$P$8),#NAME?,A25,#NAME?,$F$8,#NAME?,$G$8)</f>
        <v>#VALUE!</v>
      </c>
      <c r="F25" s="255" t="e">
        <f aca="false">SUMIFS(OFFSET(#NAME?,0,$P$8),#NAME?,A25,#NAME?,$F$8,#NAME?,$G$8)</f>
        <v>#VALUE!</v>
      </c>
      <c r="G25" s="255" t="e">
        <f aca="false">F25-SUMIFS(OFFSET(#NAME?,0,$P$8),#NAME?,A25,#NAME?,$F$8,#NAME?,$G$8)</f>
        <v>#VALUE!</v>
      </c>
      <c r="H25" s="256" t="e">
        <f aca="false">E25-T25</f>
        <v>#VALUE!</v>
      </c>
      <c r="I25" s="256" t="e">
        <f aca="false">E25-U25</f>
        <v>#VALUE!</v>
      </c>
      <c r="J25" s="257" t="e">
        <f aca="false">SUMIFS(#NAME?,#NAME?,A25,#NAME?,$F$8,#NAME?,$G$8,#NAME?,"Storage")+SUMIFS(#NAME?,#NAME?,A25,#NAME?,$F$8,#NAME?,$G$8,#NAME?,"Battery")</f>
        <v>#VALUE!</v>
      </c>
      <c r="K25" s="257" t="e">
        <f aca="false">SUMIFS(#NAME?,#NAME?,A25,#NAME?,$F$8,#NAME?,$G$8,#NAME?,"Solar")+SUMIFS(#NAME?,#NAME?,A25,#NAME?,$F$8,#NAME?,$G$8,#NAME?,"Solar")</f>
        <v>#VALUE!</v>
      </c>
      <c r="L25" s="257" t="e">
        <f aca="false">SUMIFS(#NAME?,#NAME?,A25,#NAME?,$F$8,#NAME?,$G$8,#NAME?,"Wind")+SUMIFS(#NAME?,#NAME?,A25,#NAME?,$F$8,#NAME?,$G$8,#NAME?,"Wind")</f>
        <v>#VALUE!</v>
      </c>
      <c r="M25" s="257" t="e">
        <f aca="false">SUMIFS(#NAME?,#NAME?,A25,#NAME?,$F$8,#NAME?,$G$8,#NAME?,"Hydro")+SUMIFS(#NAME?,#NAME?,A25,#NAME?,$F$8,#NAME?,$G$8,#NAME?,"Hydro")</f>
        <v>#VALUE!</v>
      </c>
      <c r="N25" s="257" t="e">
        <f aca="false">SUMIFS(#NAME?,#NAME?,A25,#NAME?,$F$8,#NAME?,$G$8,#NAME?,"Other")+SUMIFS(#NAME?,#NAME?,A25,#NAME?,$F$8,#NAME?,$G$8,#NAME?,"Other")</f>
        <v>#VALUE!</v>
      </c>
      <c r="O25" s="258" t="e">
        <f aca="false">IF(J25=0,0,(SUMIFS(OFFSET(#NAME?,0,$P$8),#NAME?,A25,#NAME?,$F$8,#NAME?,$G$8,#NAME?,"Storage")+SUMIFS(OFFSET(#NAME?,0,$P$8),#NAME?,A25,#NAME?,$F$8,#NAME?,$G$8,#NAME?,"Battery"))/J25)</f>
        <v>#VALUE!</v>
      </c>
      <c r="P25" s="259" t="e">
        <f aca="false">IF(K25=0,0,(SUMIFS(OFFSET(#NAME?,0,$P$8),#NAME?,A25,#NAME?,$F$8,#NAME?,$G$8,#NAME?,"Solar")+SUMIFS(OFFSET(#NAME?,0,$P$8),#NAME?,A25,#NAME?,$F$8,#NAME?,$G$8,#NAME?,"Solar"))/K25)</f>
        <v>#VALUE!</v>
      </c>
      <c r="Q25" s="258" t="e">
        <f aca="false">IF(L25=0,0,(SUMIFS(OFFSET(#NAME?,0,$P$8),#NAME?,A25,#NAME?,$F$8,#NAME?,$G$8,#NAME?,"Wind")+SUMIFS(OFFSET(#NAME?,0,$P$8),#NAME?,A25,#NAME?,$F$8,#NAME?,$G$8,#NAME?,"Wind"))/L25)</f>
        <v>#VALUE!</v>
      </c>
      <c r="R25" s="258" t="e">
        <f aca="false">IF(M25=0,0,(SUMIFS(OFFSET(#NAME?,0,$P$8),#NAME?,A25,#NAME?,$F$8,#NAME?,$G$8,#NAME?,"Hydro")+SUMIFS(OFFSET(#NAME?,0,$P$8),#NAME?,A25,#NAME?,$F$8,#NAME?,$G$8,#NAME?,"Hydro"))/M25)</f>
        <v>#VALUE!</v>
      </c>
      <c r="S25" s="258" t="e">
        <f aca="false">IF(N25=0,0,(SUMIFS(OFFSET(#NAME?,0,$P$8),#NAME?,A25,#NAME?,$F$8,#NAME?,$G$8,#NAME?,"Other")+SUMIFS(OFFSET(#NAME?,0,$P$8),#NAME?,A25,#NAME?,$F$8,#NAME?,$G$8,#NAME?,"Other"))/N25)</f>
        <v>#VALUE!</v>
      </c>
      <c r="T25" s="260" t="e">
        <f aca="false">(J25*O25)+(K25*P25)+(L25*$T$5)+(M25*R25)+(N25*S25)</f>
        <v>#VALUE!</v>
      </c>
      <c r="U25" s="260" t="e">
        <f aca="false">(J25*O25)+(K25*P25)+(L25*$U$5)+(M25*R25)+(N25*S25)</f>
        <v>#VALUE!</v>
      </c>
      <c r="V25" s="261" t="e">
        <f aca="false">SUMIFS(OFFSET(#NAME?,0,$P$8),#NAME?,A25,#NAME?,$F$8,#NAME?,$G$8)*-1</f>
        <v>#VALUE!</v>
      </c>
      <c r="W25" s="261" t="e">
        <f aca="false">SUMIFS(OFFSET(#NAME?,0,$P$8),#NAME?,A25,#NAME?,$F$8,#NAME?,$G$8)*-1</f>
        <v>#VALUE!</v>
      </c>
      <c r="X25" s="262" t="e">
        <f aca="false">$Z$13*Z25</f>
        <v>#REF!</v>
      </c>
      <c r="Z25" s="263" t="e">
        <f aca="false">E25/$E$13</f>
        <v>#VALUE!</v>
      </c>
      <c r="AA25" s="264" t="n">
        <f aca="false">IFERROR(SUMPRODUCT((DSR!$E$1:$AB$1='MAIN DATA'!$B$6)*(DSR!$B$2:$B$1445='MAIN DATA'!A25)*(DSR!$A$2:$A$1445=Controls!$F$56)*(DSR!$E$2:$AB$1445)),"N/A for summer")</f>
        <v>-5.13787607843769</v>
      </c>
    </row>
    <row r="26" customFormat="false" ht="12.75" hidden="false" customHeight="false" outlineLevel="0" collapsed="false">
      <c r="A26" s="253" t="s">
        <v>892</v>
      </c>
      <c r="B26" s="253" t="s">
        <v>894</v>
      </c>
      <c r="C26" s="254" t="s">
        <v>893</v>
      </c>
      <c r="D26" s="254" t="str">
        <f aca="false">LEFT(C26,1)</f>
        <v>A</v>
      </c>
      <c r="E26" s="254" t="e">
        <f aca="false">SUMIFS(OFFSET(#NAME?,0,$P$8),#NAME?,A26,#NAME?,$F$8,#NAME?,$G$8)</f>
        <v>#VALUE!</v>
      </c>
      <c r="F26" s="255" t="e">
        <f aca="false">SUMIFS(OFFSET(#NAME?,0,$P$8),#NAME?,A26,#NAME?,$F$8,#NAME?,$G$8)</f>
        <v>#VALUE!</v>
      </c>
      <c r="G26" s="255" t="e">
        <f aca="false">F26-SUMIFS(OFFSET(#NAME?,0,$P$8),#NAME?,A26,#NAME?,$F$8,#NAME?,$G$8)</f>
        <v>#VALUE!</v>
      </c>
      <c r="H26" s="256" t="e">
        <f aca="false">E26-T26</f>
        <v>#VALUE!</v>
      </c>
      <c r="I26" s="256" t="e">
        <f aca="false">E26-U26</f>
        <v>#VALUE!</v>
      </c>
      <c r="J26" s="257" t="e">
        <f aca="false">SUMIFS(#NAME?,#NAME?,A26,#NAME?,$F$8,#NAME?,$G$8,#NAME?,"Storage")+SUMIFS(#NAME?,#NAME?,A26,#NAME?,$F$8,#NAME?,$G$8,#NAME?,"Battery")</f>
        <v>#VALUE!</v>
      </c>
      <c r="K26" s="257" t="e">
        <f aca="false">SUMIFS(#NAME?,#NAME?,A26,#NAME?,$F$8,#NAME?,$G$8,#NAME?,"Solar")+SUMIFS(#NAME?,#NAME?,A26,#NAME?,$F$8,#NAME?,$G$8,#NAME?,"Solar")</f>
        <v>#VALUE!</v>
      </c>
      <c r="L26" s="257" t="e">
        <f aca="false">SUMIFS(#NAME?,#NAME?,A26,#NAME?,$F$8,#NAME?,$G$8,#NAME?,"Wind")+SUMIFS(#NAME?,#NAME?,A26,#NAME?,$F$8,#NAME?,$G$8,#NAME?,"Wind")</f>
        <v>#VALUE!</v>
      </c>
      <c r="M26" s="257" t="e">
        <f aca="false">SUMIFS(#NAME?,#NAME?,A26,#NAME?,$F$8,#NAME?,$G$8,#NAME?,"Hydro")+SUMIFS(#NAME?,#NAME?,A26,#NAME?,$F$8,#NAME?,$G$8,#NAME?,"Hydro")</f>
        <v>#VALUE!</v>
      </c>
      <c r="N26" s="257" t="e">
        <f aca="false">SUMIFS(#NAME?,#NAME?,A26,#NAME?,$F$8,#NAME?,$G$8,#NAME?,"Other")+SUMIFS(#NAME?,#NAME?,A26,#NAME?,$F$8,#NAME?,$G$8,#NAME?,"Other")</f>
        <v>#VALUE!</v>
      </c>
      <c r="O26" s="258" t="e">
        <f aca="false">IF(J26=0,0,(SUMIFS(OFFSET(#NAME?,0,$P$8),#NAME?,A26,#NAME?,$F$8,#NAME?,$G$8,#NAME?,"Storage")+SUMIFS(OFFSET(#NAME?,0,$P$8),#NAME?,A26,#NAME?,$F$8,#NAME?,$G$8,#NAME?,"Battery"))/J26)</f>
        <v>#VALUE!</v>
      </c>
      <c r="P26" s="259" t="e">
        <f aca="false">IF(K26=0,0,(SUMIFS(OFFSET(#NAME?,0,$P$8),#NAME?,A26,#NAME?,$F$8,#NAME?,$G$8,#NAME?,"Solar")+SUMIFS(OFFSET(#NAME?,0,$P$8),#NAME?,A26,#NAME?,$F$8,#NAME?,$G$8,#NAME?,"Solar"))/K26)</f>
        <v>#VALUE!</v>
      </c>
      <c r="Q26" s="258" t="e">
        <f aca="false">IF(L26=0,0,(SUMIFS(OFFSET(#NAME?,0,$P$8),#NAME?,A26,#NAME?,$F$8,#NAME?,$G$8,#NAME?,"Wind")+SUMIFS(OFFSET(#NAME?,0,$P$8),#NAME?,A26,#NAME?,$F$8,#NAME?,$G$8,#NAME?,"Wind"))/L26)</f>
        <v>#VALUE!</v>
      </c>
      <c r="R26" s="258" t="e">
        <f aca="false">IF(M26=0,0,(SUMIFS(OFFSET(#NAME?,0,$P$8),#NAME?,A26,#NAME?,$F$8,#NAME?,$G$8,#NAME?,"Hydro")+SUMIFS(OFFSET(#NAME?,0,$P$8),#NAME?,A26,#NAME?,$F$8,#NAME?,$G$8,#NAME?,"Hydro"))/M26)</f>
        <v>#VALUE!</v>
      </c>
      <c r="S26" s="258" t="e">
        <f aca="false">IF(N26=0,0,(SUMIFS(OFFSET(#NAME?,0,$P$8),#NAME?,A26,#NAME?,$F$8,#NAME?,$G$8,#NAME?,"Other")+SUMIFS(OFFSET(#NAME?,0,$P$8),#NAME?,A26,#NAME?,$F$8,#NAME?,$G$8,#NAME?,"Other"))/N26)</f>
        <v>#VALUE!</v>
      </c>
      <c r="T26" s="260" t="e">
        <f aca="false">(J26*O26)+(K26*P26)+(L26*$T$5)+(M26*R26)+(N26*S26)</f>
        <v>#VALUE!</v>
      </c>
      <c r="U26" s="260" t="e">
        <f aca="false">(J26*O26)+(K26*P26)+(L26*$U$5)+(M26*R26)+(N26*S26)</f>
        <v>#VALUE!</v>
      </c>
      <c r="V26" s="261" t="e">
        <f aca="false">SUMIFS(OFFSET(#NAME?,0,$P$8),#NAME?,A26,#NAME?,$F$8,#NAME?,$G$8)*-1</f>
        <v>#VALUE!</v>
      </c>
      <c r="W26" s="261" t="e">
        <f aca="false">SUMIFS(OFFSET(#NAME?,0,$P$8),#NAME?,A26,#NAME?,$F$8,#NAME?,$G$8)*-1</f>
        <v>#VALUE!</v>
      </c>
      <c r="X26" s="262" t="e">
        <f aca="false">$Z$13*Z26</f>
        <v>#REF!</v>
      </c>
      <c r="Z26" s="263" t="e">
        <f aca="false">E26/$E$13</f>
        <v>#VALUE!</v>
      </c>
      <c r="AA26" s="264" t="n">
        <f aca="false">IFERROR(SUMPRODUCT((DSR!$E$1:$AB$1='MAIN DATA'!$B$6)*(DSR!$B$2:$B$1445='MAIN DATA'!A26)*(DSR!$A$2:$A$1445=Controls!$F$56)*(DSR!$E$2:$AB$1445)),"N/A for summer")</f>
        <v>-7.68392653819664</v>
      </c>
    </row>
    <row r="27" customFormat="false" ht="12.75" hidden="false" customHeight="false" outlineLevel="0" collapsed="false">
      <c r="A27" s="253" t="s">
        <v>1164</v>
      </c>
      <c r="B27" s="253" t="s">
        <v>1165</v>
      </c>
      <c r="C27" s="254" t="s">
        <v>893</v>
      </c>
      <c r="D27" s="254" t="str">
        <f aca="false">LEFT(C27,1)</f>
        <v>A</v>
      </c>
      <c r="E27" s="254" t="e">
        <f aca="false">SUMIFS(OFFSET(#NAME?,0,$P$8),#NAME?,A27,#NAME?,$F$8,#NAME?,$G$8)</f>
        <v>#VALUE!</v>
      </c>
      <c r="F27" s="255" t="e">
        <f aca="false">SUMIFS(OFFSET(#NAME?,0,$P$8),#NAME?,A27,#NAME?,$F$8,#NAME?,$G$8)</f>
        <v>#VALUE!</v>
      </c>
      <c r="G27" s="255" t="e">
        <f aca="false">F27-SUMIFS(OFFSET(#NAME?,0,$P$8),#NAME?,A27,#NAME?,$F$8,#NAME?,$G$8)</f>
        <v>#VALUE!</v>
      </c>
      <c r="H27" s="256" t="e">
        <f aca="false">E27-T27</f>
        <v>#VALUE!</v>
      </c>
      <c r="I27" s="256" t="e">
        <f aca="false">E27-U27</f>
        <v>#VALUE!</v>
      </c>
      <c r="J27" s="257" t="e">
        <f aca="false">SUMIFS(#NAME?,#NAME?,A27,#NAME?,$F$8,#NAME?,$G$8,#NAME?,"Storage")+SUMIFS(#NAME?,#NAME?,A27,#NAME?,$F$8,#NAME?,$G$8,#NAME?,"Battery")</f>
        <v>#VALUE!</v>
      </c>
      <c r="K27" s="257" t="e">
        <f aca="false">SUMIFS(#NAME?,#NAME?,A27,#NAME?,$F$8,#NAME?,$G$8,#NAME?,"Solar")+SUMIFS(#NAME?,#NAME?,A27,#NAME?,$F$8,#NAME?,$G$8,#NAME?,"Solar")</f>
        <v>#VALUE!</v>
      </c>
      <c r="L27" s="257" t="e">
        <f aca="false">SUMIFS(#NAME?,#NAME?,A27,#NAME?,$F$8,#NAME?,$G$8,#NAME?,"Wind")+SUMIFS(#NAME?,#NAME?,A27,#NAME?,$F$8,#NAME?,$G$8,#NAME?,"Wind")</f>
        <v>#VALUE!</v>
      </c>
      <c r="M27" s="257" t="e">
        <f aca="false">SUMIFS(#NAME?,#NAME?,A27,#NAME?,$F$8,#NAME?,$G$8,#NAME?,"Hydro")+SUMIFS(#NAME?,#NAME?,A27,#NAME?,$F$8,#NAME?,$G$8,#NAME?,"Hydro")</f>
        <v>#VALUE!</v>
      </c>
      <c r="N27" s="257" t="e">
        <f aca="false">SUMIFS(#NAME?,#NAME?,A27,#NAME?,$F$8,#NAME?,$G$8,#NAME?,"Other")+SUMIFS(#NAME?,#NAME?,A27,#NAME?,$F$8,#NAME?,$G$8,#NAME?,"Other")</f>
        <v>#VALUE!</v>
      </c>
      <c r="O27" s="258" t="e">
        <f aca="false">IF(J27=0,0,(SUMIFS(OFFSET(#NAME?,0,$P$8),#NAME?,A27,#NAME?,$F$8,#NAME?,$G$8,#NAME?,"Storage")+SUMIFS(OFFSET(#NAME?,0,$P$8),#NAME?,A27,#NAME?,$F$8,#NAME?,$G$8,#NAME?,"Battery"))/J27)</f>
        <v>#VALUE!</v>
      </c>
      <c r="P27" s="259" t="e">
        <f aca="false">IF(K27=0,0,(SUMIFS(OFFSET(#NAME?,0,$P$8),#NAME?,A27,#NAME?,$F$8,#NAME?,$G$8,#NAME?,"Solar")+SUMIFS(OFFSET(#NAME?,0,$P$8),#NAME?,A27,#NAME?,$F$8,#NAME?,$G$8,#NAME?,"Solar"))/K27)</f>
        <v>#VALUE!</v>
      </c>
      <c r="Q27" s="258" t="e">
        <f aca="false">IF(L27=0,0,(SUMIFS(OFFSET(#NAME?,0,$P$8),#NAME?,A27,#NAME?,$F$8,#NAME?,$G$8,#NAME?,"Wind")+SUMIFS(OFFSET(#NAME?,0,$P$8),#NAME?,A27,#NAME?,$F$8,#NAME?,$G$8,#NAME?,"Wind"))/L27)</f>
        <v>#VALUE!</v>
      </c>
      <c r="R27" s="258" t="e">
        <f aca="false">IF(M27=0,0,(SUMIFS(OFFSET(#NAME?,0,$P$8),#NAME?,A27,#NAME?,$F$8,#NAME?,$G$8,#NAME?,"Hydro")+SUMIFS(OFFSET(#NAME?,0,$P$8),#NAME?,A27,#NAME?,$F$8,#NAME?,$G$8,#NAME?,"Hydro"))/M27)</f>
        <v>#VALUE!</v>
      </c>
      <c r="S27" s="258" t="e">
        <f aca="false">IF(N27=0,0,(SUMIFS(OFFSET(#NAME?,0,$P$8),#NAME?,A27,#NAME?,$F$8,#NAME?,$G$8,#NAME?,"Other")+SUMIFS(OFFSET(#NAME?,0,$P$8),#NAME?,A27,#NAME?,$F$8,#NAME?,$G$8,#NAME?,"Other"))/N27)</f>
        <v>#VALUE!</v>
      </c>
      <c r="T27" s="260" t="e">
        <f aca="false">(J27*O27)+(K27*P27)+(L27*$T$5)+(M27*R27)+(N27*S27)</f>
        <v>#VALUE!</v>
      </c>
      <c r="U27" s="260" t="e">
        <f aca="false">(J27*O27)+(K27*P27)+(L27*$U$5)+(M27*R27)+(N27*S27)</f>
        <v>#VALUE!</v>
      </c>
      <c r="V27" s="261" t="e">
        <f aca="false">SUMIFS(OFFSET(#NAME?,0,$P$8),#NAME?,A27,#NAME?,$F$8,#NAME?,$G$8)*-1</f>
        <v>#VALUE!</v>
      </c>
      <c r="W27" s="261" t="e">
        <f aca="false">SUMIFS(OFFSET(#NAME?,0,$P$8),#NAME?,A27,#NAME?,$F$8,#NAME?,$G$8)*-1</f>
        <v>#VALUE!</v>
      </c>
      <c r="X27" s="262" t="e">
        <f aca="false">$Z$13*Z27</f>
        <v>#REF!</v>
      </c>
      <c r="Z27" s="263" t="e">
        <f aca="false">E27/$E$13</f>
        <v>#VALUE!</v>
      </c>
      <c r="AA27" s="264" t="n">
        <f aca="false">IFERROR(SUMPRODUCT((DSR!$E$1:$AB$1='MAIN DATA'!$B$6)*(DSR!$B$2:$B$1445='MAIN DATA'!A27)*(DSR!$A$2:$A$1445=Controls!$F$56)*(DSR!$E$2:$AB$1445)),"N/A for summer")</f>
        <v>-1.42592962983737</v>
      </c>
    </row>
    <row r="28" customFormat="false" ht="12.75" hidden="false" customHeight="false" outlineLevel="0" collapsed="false">
      <c r="A28" s="253" t="s">
        <v>1166</v>
      </c>
      <c r="B28" s="253" t="s">
        <v>1167</v>
      </c>
      <c r="C28" s="254" t="s">
        <v>893</v>
      </c>
      <c r="D28" s="254" t="str">
        <f aca="false">LEFT(C28,1)</f>
        <v>A</v>
      </c>
      <c r="E28" s="254" t="e">
        <f aca="false">SUMIFS(OFFSET(#NAME?,0,$P$8),#NAME?,A28,#NAME?,$F$8,#NAME?,$G$8)</f>
        <v>#VALUE!</v>
      </c>
      <c r="F28" s="255" t="e">
        <f aca="false">SUMIFS(OFFSET(#NAME?,0,$P$8),#NAME?,A28,#NAME?,$F$8,#NAME?,$G$8)</f>
        <v>#VALUE!</v>
      </c>
      <c r="G28" s="255" t="e">
        <f aca="false">F28-SUMIFS(OFFSET(#NAME?,0,$P$8),#NAME?,A28,#NAME?,$F$8,#NAME?,$G$8)</f>
        <v>#VALUE!</v>
      </c>
      <c r="H28" s="256" t="e">
        <f aca="false">E28-T28</f>
        <v>#VALUE!</v>
      </c>
      <c r="I28" s="256" t="e">
        <f aca="false">E28-U28</f>
        <v>#VALUE!</v>
      </c>
      <c r="J28" s="257" t="e">
        <f aca="false">SUMIFS(#NAME?,#NAME?,A28,#NAME?,$F$8,#NAME?,$G$8,#NAME?,"Storage")+SUMIFS(#NAME?,#NAME?,A28,#NAME?,$F$8,#NAME?,$G$8,#NAME?,"Battery")</f>
        <v>#VALUE!</v>
      </c>
      <c r="K28" s="257" t="e">
        <f aca="false">SUMIFS(#NAME?,#NAME?,A28,#NAME?,$F$8,#NAME?,$G$8,#NAME?,"Solar")+SUMIFS(#NAME?,#NAME?,A28,#NAME?,$F$8,#NAME?,$G$8,#NAME?,"Solar")</f>
        <v>#VALUE!</v>
      </c>
      <c r="L28" s="257" t="e">
        <f aca="false">SUMIFS(#NAME?,#NAME?,A28,#NAME?,$F$8,#NAME?,$G$8,#NAME?,"Wind")+SUMIFS(#NAME?,#NAME?,A28,#NAME?,$F$8,#NAME?,$G$8,#NAME?,"Wind")</f>
        <v>#VALUE!</v>
      </c>
      <c r="M28" s="257" t="e">
        <f aca="false">SUMIFS(#NAME?,#NAME?,A28,#NAME?,$F$8,#NAME?,$G$8,#NAME?,"Hydro")+SUMIFS(#NAME?,#NAME?,A28,#NAME?,$F$8,#NAME?,$G$8,#NAME?,"Hydro")</f>
        <v>#VALUE!</v>
      </c>
      <c r="N28" s="257" t="e">
        <f aca="false">SUMIFS(#NAME?,#NAME?,A28,#NAME?,$F$8,#NAME?,$G$8,#NAME?,"Other")+SUMIFS(#NAME?,#NAME?,A28,#NAME?,$F$8,#NAME?,$G$8,#NAME?,"Other")</f>
        <v>#VALUE!</v>
      </c>
      <c r="O28" s="258" t="e">
        <f aca="false">IF(J28=0,0,(SUMIFS(OFFSET(#NAME?,0,$P$8),#NAME?,A28,#NAME?,$F$8,#NAME?,$G$8,#NAME?,"Storage")+SUMIFS(OFFSET(#NAME?,0,$P$8),#NAME?,A28,#NAME?,$F$8,#NAME?,$G$8,#NAME?,"Battery"))/J28)</f>
        <v>#VALUE!</v>
      </c>
      <c r="P28" s="259" t="e">
        <f aca="false">IF(K28=0,0,(SUMIFS(OFFSET(#NAME?,0,$P$8),#NAME?,A28,#NAME?,$F$8,#NAME?,$G$8,#NAME?,"Solar")+SUMIFS(OFFSET(#NAME?,0,$P$8),#NAME?,A28,#NAME?,$F$8,#NAME?,$G$8,#NAME?,"Solar"))/K28)</f>
        <v>#VALUE!</v>
      </c>
      <c r="Q28" s="258" t="e">
        <f aca="false">IF(L28=0,0,(SUMIFS(OFFSET(#NAME?,0,$P$8),#NAME?,A28,#NAME?,$F$8,#NAME?,$G$8,#NAME?,"Wind")+SUMIFS(OFFSET(#NAME?,0,$P$8),#NAME?,A28,#NAME?,$F$8,#NAME?,$G$8,#NAME?,"Wind"))/L28)</f>
        <v>#VALUE!</v>
      </c>
      <c r="R28" s="258" t="e">
        <f aca="false">IF(M28=0,0,(SUMIFS(OFFSET(#NAME?,0,$P$8),#NAME?,A28,#NAME?,$F$8,#NAME?,$G$8,#NAME?,"Hydro")+SUMIFS(OFFSET(#NAME?,0,$P$8),#NAME?,A28,#NAME?,$F$8,#NAME?,$G$8,#NAME?,"Hydro"))/M28)</f>
        <v>#VALUE!</v>
      </c>
      <c r="S28" s="258" t="e">
        <f aca="false">IF(N28=0,0,(SUMIFS(OFFSET(#NAME?,0,$P$8),#NAME?,A28,#NAME?,$F$8,#NAME?,$G$8,#NAME?,"Other")+SUMIFS(OFFSET(#NAME?,0,$P$8),#NAME?,A28,#NAME?,$F$8,#NAME?,$G$8,#NAME?,"Other"))/N28)</f>
        <v>#VALUE!</v>
      </c>
      <c r="T28" s="260" t="e">
        <f aca="false">(J28*O28)+(K28*P28)+(L28*$T$5)+(M28*R28)+(N28*S28)</f>
        <v>#VALUE!</v>
      </c>
      <c r="U28" s="260" t="e">
        <f aca="false">(J28*O28)+(K28*P28)+(L28*$U$5)+(M28*R28)+(N28*S28)</f>
        <v>#VALUE!</v>
      </c>
      <c r="V28" s="261" t="e">
        <f aca="false">SUMIFS(OFFSET(#NAME?,0,$P$8),#NAME?,A28,#NAME?,$F$8,#NAME?,$G$8)*-1</f>
        <v>#VALUE!</v>
      </c>
      <c r="W28" s="261" t="e">
        <f aca="false">SUMIFS(OFFSET(#NAME?,0,$P$8),#NAME?,A28,#NAME?,$F$8,#NAME?,$G$8)*-1</f>
        <v>#VALUE!</v>
      </c>
      <c r="X28" s="262" t="e">
        <f aca="false">$Z$13*Z28</f>
        <v>#REF!</v>
      </c>
      <c r="Z28" s="263" t="e">
        <f aca="false">E28/$E$13</f>
        <v>#VALUE!</v>
      </c>
      <c r="AA28" s="264" t="n">
        <f aca="false">IFERROR(SUMPRODUCT((DSR!$E$1:$AB$1='MAIN DATA'!$B$6)*(DSR!$B$2:$B$1445='MAIN DATA'!A28)*(DSR!$A$2:$A$1445=Controls!$F$56)*(DSR!$E$2:$AB$1445)),"N/A for summer")</f>
        <v>-8.64111229815116</v>
      </c>
    </row>
    <row r="29" customFormat="false" ht="12.75" hidden="false" customHeight="false" outlineLevel="0" collapsed="false">
      <c r="A29" s="253" t="s">
        <v>407</v>
      </c>
      <c r="B29" s="253" t="s">
        <v>410</v>
      </c>
      <c r="C29" s="254" t="s">
        <v>409</v>
      </c>
      <c r="D29" s="254" t="str">
        <f aca="false">LEFT(C29,1)</f>
        <v>A</v>
      </c>
      <c r="E29" s="254" t="e">
        <f aca="false">SUMIFS(OFFSET(#NAME?,0,$P$8),#NAME?,A29,#NAME?,$F$8,#NAME?,$G$8)</f>
        <v>#VALUE!</v>
      </c>
      <c r="F29" s="255" t="e">
        <f aca="false">SUMIFS(OFFSET(#NAME?,0,$P$8),#NAME?,A29,#NAME?,$F$8,#NAME?,$G$8)</f>
        <v>#VALUE!</v>
      </c>
      <c r="G29" s="255" t="e">
        <f aca="false">F29-SUMIFS(OFFSET(#NAME?,0,$P$8),#NAME?,A29,#NAME?,$F$8,#NAME?,$G$8)</f>
        <v>#VALUE!</v>
      </c>
      <c r="H29" s="256" t="e">
        <f aca="false">E29-T29</f>
        <v>#VALUE!</v>
      </c>
      <c r="I29" s="256" t="e">
        <f aca="false">E29-U29</f>
        <v>#VALUE!</v>
      </c>
      <c r="J29" s="257" t="e">
        <f aca="false">SUMIFS(#NAME?,#NAME?,A29,#NAME?,$F$8,#NAME?,$G$8,#NAME?,"Storage")+SUMIFS(#NAME?,#NAME?,A29,#NAME?,$F$8,#NAME?,$G$8,#NAME?,"Battery")</f>
        <v>#VALUE!</v>
      </c>
      <c r="K29" s="257" t="e">
        <f aca="false">SUMIFS(#NAME?,#NAME?,A29,#NAME?,$F$8,#NAME?,$G$8,#NAME?,"Solar")+SUMIFS(#NAME?,#NAME?,A29,#NAME?,$F$8,#NAME?,$G$8,#NAME?,"Solar")</f>
        <v>#VALUE!</v>
      </c>
      <c r="L29" s="257" t="e">
        <f aca="false">SUMIFS(#NAME?,#NAME?,A29,#NAME?,$F$8,#NAME?,$G$8,#NAME?,"Wind")+SUMIFS(#NAME?,#NAME?,A29,#NAME?,$F$8,#NAME?,$G$8,#NAME?,"Wind")</f>
        <v>#VALUE!</v>
      </c>
      <c r="M29" s="257" t="e">
        <f aca="false">SUMIFS(#NAME?,#NAME?,A29,#NAME?,$F$8,#NAME?,$G$8,#NAME?,"Hydro")+SUMIFS(#NAME?,#NAME?,A29,#NAME?,$F$8,#NAME?,$G$8,#NAME?,"Hydro")</f>
        <v>#VALUE!</v>
      </c>
      <c r="N29" s="257" t="e">
        <f aca="false">SUMIFS(#NAME?,#NAME?,A29,#NAME?,$F$8,#NAME?,$G$8,#NAME?,"Other")+SUMIFS(#NAME?,#NAME?,A29,#NAME?,$F$8,#NAME?,$G$8,#NAME?,"Other")</f>
        <v>#VALUE!</v>
      </c>
      <c r="O29" s="258" t="e">
        <f aca="false">IF(J29=0,0,(SUMIFS(OFFSET(#NAME?,0,$P$8),#NAME?,A29,#NAME?,$F$8,#NAME?,$G$8,#NAME?,"Storage")+SUMIFS(OFFSET(#NAME?,0,$P$8),#NAME?,A29,#NAME?,$F$8,#NAME?,$G$8,#NAME?,"Battery"))/J29)</f>
        <v>#VALUE!</v>
      </c>
      <c r="P29" s="259" t="e">
        <f aca="false">IF(K29=0,0,(SUMIFS(OFFSET(#NAME?,0,$P$8),#NAME?,A29,#NAME?,$F$8,#NAME?,$G$8,#NAME?,"Solar")+SUMIFS(OFFSET(#NAME?,0,$P$8),#NAME?,A29,#NAME?,$F$8,#NAME?,$G$8,#NAME?,"Solar"))/K29)</f>
        <v>#VALUE!</v>
      </c>
      <c r="Q29" s="258" t="e">
        <f aca="false">IF(L29=0,0,(SUMIFS(OFFSET(#NAME?,0,$P$8),#NAME?,A29,#NAME?,$F$8,#NAME?,$G$8,#NAME?,"Wind")+SUMIFS(OFFSET(#NAME?,0,$P$8),#NAME?,A29,#NAME?,$F$8,#NAME?,$G$8,#NAME?,"Wind"))/L29)</f>
        <v>#VALUE!</v>
      </c>
      <c r="R29" s="258" t="e">
        <f aca="false">IF(M29=0,0,(SUMIFS(OFFSET(#NAME?,0,$P$8),#NAME?,A29,#NAME?,$F$8,#NAME?,$G$8,#NAME?,"Hydro")+SUMIFS(OFFSET(#NAME?,0,$P$8),#NAME?,A29,#NAME?,$F$8,#NAME?,$G$8,#NAME?,"Hydro"))/M29)</f>
        <v>#VALUE!</v>
      </c>
      <c r="S29" s="258" t="e">
        <f aca="false">IF(N29=0,0,(SUMIFS(OFFSET(#NAME?,0,$P$8),#NAME?,A29,#NAME?,$F$8,#NAME?,$G$8,#NAME?,"Other")+SUMIFS(OFFSET(#NAME?,0,$P$8),#NAME?,A29,#NAME?,$F$8,#NAME?,$G$8,#NAME?,"Other"))/N29)</f>
        <v>#VALUE!</v>
      </c>
      <c r="T29" s="260" t="e">
        <f aca="false">(J29*O29)+(K29*P29)+(L29*$T$5)+(M29*R29)+(N29*S29)</f>
        <v>#VALUE!</v>
      </c>
      <c r="U29" s="260" t="e">
        <f aca="false">(J29*O29)+(K29*P29)+(L29*$U$5)+(M29*R29)+(N29*S29)</f>
        <v>#VALUE!</v>
      </c>
      <c r="V29" s="261" t="e">
        <f aca="false">SUMIFS(OFFSET(#NAME?,0,$P$8),#NAME?,A29,#NAME?,$F$8,#NAME?,$G$8)*-1</f>
        <v>#VALUE!</v>
      </c>
      <c r="W29" s="261" t="e">
        <f aca="false">SUMIFS(OFFSET(#NAME?,0,$P$8),#NAME?,A29,#NAME?,$F$8,#NAME?,$G$8)*-1</f>
        <v>#VALUE!</v>
      </c>
      <c r="X29" s="262" t="e">
        <f aca="false">$Z$13*Z29</f>
        <v>#REF!</v>
      </c>
      <c r="Z29" s="263" t="e">
        <f aca="false">E29/$E$13</f>
        <v>#VALUE!</v>
      </c>
      <c r="AA29" s="264" t="n">
        <f aca="false">IFERROR(SUMPRODUCT((DSR!$E$1:$AB$1='MAIN DATA'!$B$6)*(DSR!$B$2:$B$1445='MAIN DATA'!A29)*(DSR!$A$2:$A$1445=Controls!$F$56)*(DSR!$E$2:$AB$1445)),"N/A for summer")</f>
        <v>-0.8575432247567</v>
      </c>
    </row>
    <row r="30" customFormat="false" ht="12.75" hidden="false" customHeight="false" outlineLevel="0" collapsed="false">
      <c r="A30" s="253" t="s">
        <v>661</v>
      </c>
      <c r="B30" s="253" t="s">
        <v>662</v>
      </c>
      <c r="C30" s="254" t="s">
        <v>409</v>
      </c>
      <c r="D30" s="254" t="str">
        <f aca="false">LEFT(C30,1)</f>
        <v>A</v>
      </c>
      <c r="E30" s="254" t="e">
        <f aca="false">SUMIFS(OFFSET(#NAME?,0,$P$8),#NAME?,A30,#NAME?,$F$8,#NAME?,$G$8)</f>
        <v>#VALUE!</v>
      </c>
      <c r="F30" s="255" t="e">
        <f aca="false">SUMIFS(OFFSET(#NAME?,0,$P$8),#NAME?,A30,#NAME?,$F$8,#NAME?,$G$8)</f>
        <v>#VALUE!</v>
      </c>
      <c r="G30" s="255" t="e">
        <f aca="false">F30-SUMIFS(OFFSET(#NAME?,0,$P$8),#NAME?,A30,#NAME?,$F$8,#NAME?,$G$8)</f>
        <v>#VALUE!</v>
      </c>
      <c r="H30" s="256" t="e">
        <f aca="false">E30-T30</f>
        <v>#VALUE!</v>
      </c>
      <c r="I30" s="256" t="e">
        <f aca="false">E30-U30</f>
        <v>#VALUE!</v>
      </c>
      <c r="J30" s="257" t="e">
        <f aca="false">SUMIFS(#NAME?,#NAME?,A30,#NAME?,$F$8,#NAME?,$G$8,#NAME?,"Storage")+SUMIFS(#NAME?,#NAME?,A30,#NAME?,$F$8,#NAME?,$G$8,#NAME?,"Battery")</f>
        <v>#VALUE!</v>
      </c>
      <c r="K30" s="257" t="e">
        <f aca="false">SUMIFS(#NAME?,#NAME?,A30,#NAME?,$F$8,#NAME?,$G$8,#NAME?,"Solar")+SUMIFS(#NAME?,#NAME?,A30,#NAME?,$F$8,#NAME?,$G$8,#NAME?,"Solar")</f>
        <v>#VALUE!</v>
      </c>
      <c r="L30" s="257" t="e">
        <f aca="false">SUMIFS(#NAME?,#NAME?,A30,#NAME?,$F$8,#NAME?,$G$8,#NAME?,"Wind")+SUMIFS(#NAME?,#NAME?,A30,#NAME?,$F$8,#NAME?,$G$8,#NAME?,"Wind")</f>
        <v>#VALUE!</v>
      </c>
      <c r="M30" s="257" t="e">
        <f aca="false">SUMIFS(#NAME?,#NAME?,A30,#NAME?,$F$8,#NAME?,$G$8,#NAME?,"Hydro")+SUMIFS(#NAME?,#NAME?,A30,#NAME?,$F$8,#NAME?,$G$8,#NAME?,"Hydro")</f>
        <v>#VALUE!</v>
      </c>
      <c r="N30" s="257" t="e">
        <f aca="false">SUMIFS(#NAME?,#NAME?,A30,#NAME?,$F$8,#NAME?,$G$8,#NAME?,"Other")+SUMIFS(#NAME?,#NAME?,A30,#NAME?,$F$8,#NAME?,$G$8,#NAME?,"Other")</f>
        <v>#VALUE!</v>
      </c>
      <c r="O30" s="258" t="e">
        <f aca="false">IF(J30=0,0,(SUMIFS(OFFSET(#NAME?,0,$P$8),#NAME?,A30,#NAME?,$F$8,#NAME?,$G$8,#NAME?,"Storage")+SUMIFS(OFFSET(#NAME?,0,$P$8),#NAME?,A30,#NAME?,$F$8,#NAME?,$G$8,#NAME?,"Battery"))/J30)</f>
        <v>#VALUE!</v>
      </c>
      <c r="P30" s="259" t="e">
        <f aca="false">IF(K30=0,0,(SUMIFS(OFFSET(#NAME?,0,$P$8),#NAME?,A30,#NAME?,$F$8,#NAME?,$G$8,#NAME?,"Solar")+SUMIFS(OFFSET(#NAME?,0,$P$8),#NAME?,A30,#NAME?,$F$8,#NAME?,$G$8,#NAME?,"Solar"))/K30)</f>
        <v>#VALUE!</v>
      </c>
      <c r="Q30" s="258" t="e">
        <f aca="false">IF(L30=0,0,(SUMIFS(OFFSET(#NAME?,0,$P$8),#NAME?,A30,#NAME?,$F$8,#NAME?,$G$8,#NAME?,"Wind")+SUMIFS(OFFSET(#NAME?,0,$P$8),#NAME?,A30,#NAME?,$F$8,#NAME?,$G$8,#NAME?,"Wind"))/L30)</f>
        <v>#VALUE!</v>
      </c>
      <c r="R30" s="258" t="e">
        <f aca="false">IF(M30=0,0,(SUMIFS(OFFSET(#NAME?,0,$P$8),#NAME?,A30,#NAME?,$F$8,#NAME?,$G$8,#NAME?,"Hydro")+SUMIFS(OFFSET(#NAME?,0,$P$8),#NAME?,A30,#NAME?,$F$8,#NAME?,$G$8,#NAME?,"Hydro"))/M30)</f>
        <v>#VALUE!</v>
      </c>
      <c r="S30" s="258" t="e">
        <f aca="false">IF(N30=0,0,(SUMIFS(OFFSET(#NAME?,0,$P$8),#NAME?,A30,#NAME?,$F$8,#NAME?,$G$8,#NAME?,"Other")+SUMIFS(OFFSET(#NAME?,0,$P$8),#NAME?,A30,#NAME?,$F$8,#NAME?,$G$8,#NAME?,"Other"))/N30)</f>
        <v>#VALUE!</v>
      </c>
      <c r="T30" s="260" t="e">
        <f aca="false">(J30*O30)+(K30*P30)+(L30*$T$5)+(M30*R30)+(N30*S30)</f>
        <v>#VALUE!</v>
      </c>
      <c r="U30" s="260" t="e">
        <f aca="false">(J30*O30)+(K30*P30)+(L30*$U$5)+(M30*R30)+(N30*S30)</f>
        <v>#VALUE!</v>
      </c>
      <c r="V30" s="261" t="e">
        <f aca="false">SUMIFS(OFFSET(#NAME?,0,$P$8),#NAME?,A30,#NAME?,$F$8,#NAME?,$G$8)*-1</f>
        <v>#VALUE!</v>
      </c>
      <c r="W30" s="261" t="e">
        <f aca="false">SUMIFS(OFFSET(#NAME?,0,$P$8),#NAME?,A30,#NAME?,$F$8,#NAME?,$G$8)*-1</f>
        <v>#VALUE!</v>
      </c>
      <c r="X30" s="262" t="e">
        <f aca="false">$Z$13*Z30</f>
        <v>#REF!</v>
      </c>
      <c r="Z30" s="263" t="e">
        <f aca="false">E30/$E$13</f>
        <v>#VALUE!</v>
      </c>
      <c r="AA30" s="264" t="n">
        <f aca="false">IFERROR(SUMPRODUCT((DSR!$E$1:$AB$1='MAIN DATA'!$B$6)*(DSR!$B$2:$B$1445='MAIN DATA'!A30)*(DSR!$A$2:$A$1445=Controls!$F$56)*(DSR!$E$2:$AB$1445)),"N/A for summer")</f>
        <v>-7.12994520818671</v>
      </c>
    </row>
    <row r="31" customFormat="false" ht="12.75" hidden="false" customHeight="false" outlineLevel="0" collapsed="false">
      <c r="A31" s="253" t="s">
        <v>777</v>
      </c>
      <c r="B31" s="253" t="s">
        <v>778</v>
      </c>
      <c r="C31" s="254" t="s">
        <v>409</v>
      </c>
      <c r="D31" s="254" t="str">
        <f aca="false">LEFT(C31,1)</f>
        <v>A</v>
      </c>
      <c r="E31" s="254" t="e">
        <f aca="false">SUMIFS(OFFSET(#NAME?,0,$P$8),#NAME?,A31,#NAME?,$F$8,#NAME?,$G$8)</f>
        <v>#VALUE!</v>
      </c>
      <c r="F31" s="255" t="e">
        <f aca="false">SUMIFS(OFFSET(#NAME?,0,$P$8),#NAME?,A31,#NAME?,$F$8,#NAME?,$G$8)</f>
        <v>#VALUE!</v>
      </c>
      <c r="G31" s="255" t="e">
        <f aca="false">F31-SUMIFS(OFFSET(#NAME?,0,$P$8),#NAME?,A31,#NAME?,$F$8,#NAME?,$G$8)</f>
        <v>#VALUE!</v>
      </c>
      <c r="H31" s="256" t="e">
        <f aca="false">E31-T31</f>
        <v>#VALUE!</v>
      </c>
      <c r="I31" s="256" t="e">
        <f aca="false">E31-U31</f>
        <v>#VALUE!</v>
      </c>
      <c r="J31" s="257" t="e">
        <f aca="false">SUMIFS(#NAME?,#NAME?,A31,#NAME?,$F$8,#NAME?,$G$8,#NAME?,"Storage")+SUMIFS(#NAME?,#NAME?,A31,#NAME?,$F$8,#NAME?,$G$8,#NAME?,"Battery")</f>
        <v>#VALUE!</v>
      </c>
      <c r="K31" s="257" t="e">
        <f aca="false">SUMIFS(#NAME?,#NAME?,A31,#NAME?,$F$8,#NAME?,$G$8,#NAME?,"Solar")+SUMIFS(#NAME?,#NAME?,A31,#NAME?,$F$8,#NAME?,$G$8,#NAME?,"Solar")</f>
        <v>#VALUE!</v>
      </c>
      <c r="L31" s="257" t="e">
        <f aca="false">SUMIFS(#NAME?,#NAME?,A31,#NAME?,$F$8,#NAME?,$G$8,#NAME?,"Wind")+SUMIFS(#NAME?,#NAME?,A31,#NAME?,$F$8,#NAME?,$G$8,#NAME?,"Wind")</f>
        <v>#VALUE!</v>
      </c>
      <c r="M31" s="257" t="e">
        <f aca="false">SUMIFS(#NAME?,#NAME?,A31,#NAME?,$F$8,#NAME?,$G$8,#NAME?,"Hydro")+SUMIFS(#NAME?,#NAME?,A31,#NAME?,$F$8,#NAME?,$G$8,#NAME?,"Hydro")</f>
        <v>#VALUE!</v>
      </c>
      <c r="N31" s="257" t="e">
        <f aca="false">SUMIFS(#NAME?,#NAME?,A31,#NAME?,$F$8,#NAME?,$G$8,#NAME?,"Other")+SUMIFS(#NAME?,#NAME?,A31,#NAME?,$F$8,#NAME?,$G$8,#NAME?,"Other")</f>
        <v>#VALUE!</v>
      </c>
      <c r="O31" s="258" t="e">
        <f aca="false">IF(J31=0,0,(SUMIFS(OFFSET(#NAME?,0,$P$8),#NAME?,A31,#NAME?,$F$8,#NAME?,$G$8,#NAME?,"Storage")+SUMIFS(OFFSET(#NAME?,0,$P$8),#NAME?,A31,#NAME?,$F$8,#NAME?,$G$8,#NAME?,"Battery"))/J31)</f>
        <v>#VALUE!</v>
      </c>
      <c r="P31" s="259" t="e">
        <f aca="false">IF(K31=0,0,(SUMIFS(OFFSET(#NAME?,0,$P$8),#NAME?,A31,#NAME?,$F$8,#NAME?,$G$8,#NAME?,"Solar")+SUMIFS(OFFSET(#NAME?,0,$P$8),#NAME?,A31,#NAME?,$F$8,#NAME?,$G$8,#NAME?,"Solar"))/K31)</f>
        <v>#VALUE!</v>
      </c>
      <c r="Q31" s="258" t="e">
        <f aca="false">IF(L31=0,0,(SUMIFS(OFFSET(#NAME?,0,$P$8),#NAME?,A31,#NAME?,$F$8,#NAME?,$G$8,#NAME?,"Wind")+SUMIFS(OFFSET(#NAME?,0,$P$8),#NAME?,A31,#NAME?,$F$8,#NAME?,$G$8,#NAME?,"Wind"))/L31)</f>
        <v>#VALUE!</v>
      </c>
      <c r="R31" s="258" t="e">
        <f aca="false">IF(M31=0,0,(SUMIFS(OFFSET(#NAME?,0,$P$8),#NAME?,A31,#NAME?,$F$8,#NAME?,$G$8,#NAME?,"Hydro")+SUMIFS(OFFSET(#NAME?,0,$P$8),#NAME?,A31,#NAME?,$F$8,#NAME?,$G$8,#NAME?,"Hydro"))/M31)</f>
        <v>#VALUE!</v>
      </c>
      <c r="S31" s="258" t="e">
        <f aca="false">IF(N31=0,0,(SUMIFS(OFFSET(#NAME?,0,$P$8),#NAME?,A31,#NAME?,$F$8,#NAME?,$G$8,#NAME?,"Other")+SUMIFS(OFFSET(#NAME?,0,$P$8),#NAME?,A31,#NAME?,$F$8,#NAME?,$G$8,#NAME?,"Other"))/N31)</f>
        <v>#VALUE!</v>
      </c>
      <c r="T31" s="260" t="e">
        <f aca="false">(J31*O31)+(K31*P31)+(L31*$T$5)+(M31*R31)+(N31*S31)</f>
        <v>#VALUE!</v>
      </c>
      <c r="U31" s="260" t="e">
        <f aca="false">(J31*O31)+(K31*P31)+(L31*$U$5)+(M31*R31)+(N31*S31)</f>
        <v>#VALUE!</v>
      </c>
      <c r="V31" s="261" t="e">
        <f aca="false">SUMIFS(OFFSET(#NAME?,0,$P$8),#NAME?,A31,#NAME?,$F$8,#NAME?,$G$8)*-1</f>
        <v>#VALUE!</v>
      </c>
      <c r="W31" s="261" t="e">
        <f aca="false">SUMIFS(OFFSET(#NAME?,0,$P$8),#NAME?,A31,#NAME?,$F$8,#NAME?,$G$8)*-1</f>
        <v>#VALUE!</v>
      </c>
      <c r="X31" s="262" t="e">
        <f aca="false">$Z$13*Z31</f>
        <v>#REF!</v>
      </c>
      <c r="Z31" s="263" t="e">
        <f aca="false">E31/$E$13</f>
        <v>#VALUE!</v>
      </c>
      <c r="AA31" s="264" t="n">
        <f aca="false">IFERROR(SUMPRODUCT((DSR!$E$1:$AB$1='MAIN DATA'!$B$6)*(DSR!$B$2:$B$1445='MAIN DATA'!A31)*(DSR!$A$2:$A$1445=Controls!$F$56)*(DSR!$E$2:$AB$1445)),"N/A for summer")</f>
        <v>-8.17616005298755</v>
      </c>
    </row>
    <row r="32" customFormat="false" ht="12.75" hidden="false" customHeight="false" outlineLevel="0" collapsed="false">
      <c r="A32" s="253" t="s">
        <v>779</v>
      </c>
      <c r="B32" s="253" t="s">
        <v>780</v>
      </c>
      <c r="C32" s="254" t="s">
        <v>409</v>
      </c>
      <c r="D32" s="254" t="str">
        <f aca="false">LEFT(C32,1)</f>
        <v>A</v>
      </c>
      <c r="E32" s="254" t="e">
        <f aca="false">SUMIFS(OFFSET(#NAME?,0,$P$8),#NAME?,A32,#NAME?,$F$8,#NAME?,$G$8)</f>
        <v>#VALUE!</v>
      </c>
      <c r="F32" s="255" t="e">
        <f aca="false">SUMIFS(OFFSET(#NAME?,0,$P$8),#NAME?,A32,#NAME?,$F$8,#NAME?,$G$8)</f>
        <v>#VALUE!</v>
      </c>
      <c r="G32" s="255" t="e">
        <f aca="false">F32-SUMIFS(OFFSET(#NAME?,0,$P$8),#NAME?,A32,#NAME?,$F$8,#NAME?,$G$8)</f>
        <v>#VALUE!</v>
      </c>
      <c r="H32" s="256" t="e">
        <f aca="false">E32-T32</f>
        <v>#VALUE!</v>
      </c>
      <c r="I32" s="256" t="e">
        <f aca="false">E32-U32</f>
        <v>#VALUE!</v>
      </c>
      <c r="J32" s="257" t="e">
        <f aca="false">SUMIFS(#NAME?,#NAME?,A32,#NAME?,$F$8,#NAME?,$G$8,#NAME?,"Storage")+SUMIFS(#NAME?,#NAME?,A32,#NAME?,$F$8,#NAME?,$G$8,#NAME?,"Battery")</f>
        <v>#VALUE!</v>
      </c>
      <c r="K32" s="257" t="e">
        <f aca="false">SUMIFS(#NAME?,#NAME?,A32,#NAME?,$F$8,#NAME?,$G$8,#NAME?,"Solar")+SUMIFS(#NAME?,#NAME?,A32,#NAME?,$F$8,#NAME?,$G$8,#NAME?,"Solar")</f>
        <v>#VALUE!</v>
      </c>
      <c r="L32" s="257" t="e">
        <f aca="false">SUMIFS(#NAME?,#NAME?,A32,#NAME?,$F$8,#NAME?,$G$8,#NAME?,"Wind")+SUMIFS(#NAME?,#NAME?,A32,#NAME?,$F$8,#NAME?,$G$8,#NAME?,"Wind")</f>
        <v>#VALUE!</v>
      </c>
      <c r="M32" s="257" t="e">
        <f aca="false">SUMIFS(#NAME?,#NAME?,A32,#NAME?,$F$8,#NAME?,$G$8,#NAME?,"Hydro")+SUMIFS(#NAME?,#NAME?,A32,#NAME?,$F$8,#NAME?,$G$8,#NAME?,"Hydro")</f>
        <v>#VALUE!</v>
      </c>
      <c r="N32" s="257" t="e">
        <f aca="false">SUMIFS(#NAME?,#NAME?,A32,#NAME?,$F$8,#NAME?,$G$8,#NAME?,"Other")+SUMIFS(#NAME?,#NAME?,A32,#NAME?,$F$8,#NAME?,$G$8,#NAME?,"Other")</f>
        <v>#VALUE!</v>
      </c>
      <c r="O32" s="258" t="e">
        <f aca="false">IF(J32=0,0,(SUMIFS(OFFSET(#NAME?,0,$P$8),#NAME?,A32,#NAME?,$F$8,#NAME?,$G$8,#NAME?,"Storage")+SUMIFS(OFFSET(#NAME?,0,$P$8),#NAME?,A32,#NAME?,$F$8,#NAME?,$G$8,#NAME?,"Battery"))/J32)</f>
        <v>#VALUE!</v>
      </c>
      <c r="P32" s="259" t="e">
        <f aca="false">IF(K32=0,0,(SUMIFS(OFFSET(#NAME?,0,$P$8),#NAME?,A32,#NAME?,$F$8,#NAME?,$G$8,#NAME?,"Solar")+SUMIFS(OFFSET(#NAME?,0,$P$8),#NAME?,A32,#NAME?,$F$8,#NAME?,$G$8,#NAME?,"Solar"))/K32)</f>
        <v>#VALUE!</v>
      </c>
      <c r="Q32" s="258" t="e">
        <f aca="false">IF(L32=0,0,(SUMIFS(OFFSET(#NAME?,0,$P$8),#NAME?,A32,#NAME?,$F$8,#NAME?,$G$8,#NAME?,"Wind")+SUMIFS(OFFSET(#NAME?,0,$P$8),#NAME?,A32,#NAME?,$F$8,#NAME?,$G$8,#NAME?,"Wind"))/L32)</f>
        <v>#VALUE!</v>
      </c>
      <c r="R32" s="258" t="e">
        <f aca="false">IF(M32=0,0,(SUMIFS(OFFSET(#NAME?,0,$P$8),#NAME?,A32,#NAME?,$F$8,#NAME?,$G$8,#NAME?,"Hydro")+SUMIFS(OFFSET(#NAME?,0,$P$8),#NAME?,A32,#NAME?,$F$8,#NAME?,$G$8,#NAME?,"Hydro"))/M32)</f>
        <v>#VALUE!</v>
      </c>
      <c r="S32" s="258" t="e">
        <f aca="false">IF(N32=0,0,(SUMIFS(OFFSET(#NAME?,0,$P$8),#NAME?,A32,#NAME?,$F$8,#NAME?,$G$8,#NAME?,"Other")+SUMIFS(OFFSET(#NAME?,0,$P$8),#NAME?,A32,#NAME?,$F$8,#NAME?,$G$8,#NAME?,"Other"))/N32)</f>
        <v>#VALUE!</v>
      </c>
      <c r="T32" s="260" t="e">
        <f aca="false">(J32*O32)+(K32*P32)+(L32*$T$5)+(M32*R32)+(N32*S32)</f>
        <v>#VALUE!</v>
      </c>
      <c r="U32" s="260" t="e">
        <f aca="false">(J32*O32)+(K32*P32)+(L32*$U$5)+(M32*R32)+(N32*S32)</f>
        <v>#VALUE!</v>
      </c>
      <c r="V32" s="261" t="e">
        <f aca="false">SUMIFS(OFFSET(#NAME?,0,$P$8),#NAME?,A32,#NAME?,$F$8,#NAME?,$G$8)*-1</f>
        <v>#VALUE!</v>
      </c>
      <c r="W32" s="261" t="e">
        <f aca="false">SUMIFS(OFFSET(#NAME?,0,$P$8),#NAME?,A32,#NAME?,$F$8,#NAME?,$G$8)*-1</f>
        <v>#VALUE!</v>
      </c>
      <c r="X32" s="262" t="e">
        <f aca="false">$Z$13*Z32</f>
        <v>#REF!</v>
      </c>
      <c r="Z32" s="263" t="e">
        <f aca="false">E32/$E$13</f>
        <v>#VALUE!</v>
      </c>
      <c r="AA32" s="264" t="n">
        <f aca="false">IFERROR(SUMPRODUCT((DSR!$E$1:$AB$1='MAIN DATA'!$B$6)*(DSR!$B$2:$B$1445='MAIN DATA'!A32)*(DSR!$A$2:$A$1445=Controls!$F$56)*(DSR!$E$2:$AB$1445)),"N/A for summer")</f>
        <v>-2.60727380342524</v>
      </c>
    </row>
    <row r="33" customFormat="false" ht="12.75" hidden="false" customHeight="false" outlineLevel="0" collapsed="false">
      <c r="A33" s="253" t="s">
        <v>834</v>
      </c>
      <c r="B33" s="253" t="s">
        <v>835</v>
      </c>
      <c r="C33" s="254" t="s">
        <v>409</v>
      </c>
      <c r="D33" s="254" t="str">
        <f aca="false">LEFT(C33,1)</f>
        <v>A</v>
      </c>
      <c r="E33" s="254" t="e">
        <f aca="false">SUMIFS(OFFSET(#NAME?,0,$P$8),#NAME?,A33,#NAME?,$F$8,#NAME?,$G$8)</f>
        <v>#VALUE!</v>
      </c>
      <c r="F33" s="255" t="e">
        <f aca="false">SUMIFS(OFFSET(#NAME?,0,$P$8),#NAME?,A33,#NAME?,$F$8,#NAME?,$G$8)</f>
        <v>#VALUE!</v>
      </c>
      <c r="G33" s="255" t="e">
        <f aca="false">F33-SUMIFS(OFFSET(#NAME?,0,$P$8),#NAME?,A33,#NAME?,$F$8,#NAME?,$G$8)</f>
        <v>#VALUE!</v>
      </c>
      <c r="H33" s="256" t="e">
        <f aca="false">E33-T33</f>
        <v>#VALUE!</v>
      </c>
      <c r="I33" s="256" t="e">
        <f aca="false">E33-U33</f>
        <v>#VALUE!</v>
      </c>
      <c r="J33" s="257" t="e">
        <f aca="false">SUMIFS(#NAME?,#NAME?,A33,#NAME?,$F$8,#NAME?,$G$8,#NAME?,"Storage")+SUMIFS(#NAME?,#NAME?,A33,#NAME?,$F$8,#NAME?,$G$8,#NAME?,"Battery")</f>
        <v>#VALUE!</v>
      </c>
      <c r="K33" s="257" t="e">
        <f aca="false">SUMIFS(#NAME?,#NAME?,A33,#NAME?,$F$8,#NAME?,$G$8,#NAME?,"Solar")+SUMIFS(#NAME?,#NAME?,A33,#NAME?,$F$8,#NAME?,$G$8,#NAME?,"Solar")</f>
        <v>#VALUE!</v>
      </c>
      <c r="L33" s="257" t="e">
        <f aca="false">SUMIFS(#NAME?,#NAME?,A33,#NAME?,$F$8,#NAME?,$G$8,#NAME?,"Wind")+SUMIFS(#NAME?,#NAME?,A33,#NAME?,$F$8,#NAME?,$G$8,#NAME?,"Wind")</f>
        <v>#VALUE!</v>
      </c>
      <c r="M33" s="257" t="e">
        <f aca="false">SUMIFS(#NAME?,#NAME?,A33,#NAME?,$F$8,#NAME?,$G$8,#NAME?,"Hydro")+SUMIFS(#NAME?,#NAME?,A33,#NAME?,$F$8,#NAME?,$G$8,#NAME?,"Hydro")</f>
        <v>#VALUE!</v>
      </c>
      <c r="N33" s="257" t="e">
        <f aca="false">SUMIFS(#NAME?,#NAME?,A33,#NAME?,$F$8,#NAME?,$G$8,#NAME?,"Other")+SUMIFS(#NAME?,#NAME?,A33,#NAME?,$F$8,#NAME?,$G$8,#NAME?,"Other")</f>
        <v>#VALUE!</v>
      </c>
      <c r="O33" s="258" t="e">
        <f aca="false">IF(J33=0,0,(SUMIFS(OFFSET(#NAME?,0,$P$8),#NAME?,A33,#NAME?,$F$8,#NAME?,$G$8,#NAME?,"Storage")+SUMIFS(OFFSET(#NAME?,0,$P$8),#NAME?,A33,#NAME?,$F$8,#NAME?,$G$8,#NAME?,"Battery"))/J33)</f>
        <v>#VALUE!</v>
      </c>
      <c r="P33" s="259" t="e">
        <f aca="false">IF(K33=0,0,(SUMIFS(OFFSET(#NAME?,0,$P$8),#NAME?,A33,#NAME?,$F$8,#NAME?,$G$8,#NAME?,"Solar")+SUMIFS(OFFSET(#NAME?,0,$P$8),#NAME?,A33,#NAME?,$F$8,#NAME?,$G$8,#NAME?,"Solar"))/K33)</f>
        <v>#VALUE!</v>
      </c>
      <c r="Q33" s="258" t="e">
        <f aca="false">IF(L33=0,0,(SUMIFS(OFFSET(#NAME?,0,$P$8),#NAME?,A33,#NAME?,$F$8,#NAME?,$G$8,#NAME?,"Wind")+SUMIFS(OFFSET(#NAME?,0,$P$8),#NAME?,A33,#NAME?,$F$8,#NAME?,$G$8,#NAME?,"Wind"))/L33)</f>
        <v>#VALUE!</v>
      </c>
      <c r="R33" s="258" t="e">
        <f aca="false">IF(M33=0,0,(SUMIFS(OFFSET(#NAME?,0,$P$8),#NAME?,A33,#NAME?,$F$8,#NAME?,$G$8,#NAME?,"Hydro")+SUMIFS(OFFSET(#NAME?,0,$P$8),#NAME?,A33,#NAME?,$F$8,#NAME?,$G$8,#NAME?,"Hydro"))/M33)</f>
        <v>#VALUE!</v>
      </c>
      <c r="S33" s="258" t="e">
        <f aca="false">IF(N33=0,0,(SUMIFS(OFFSET(#NAME?,0,$P$8),#NAME?,A33,#NAME?,$F$8,#NAME?,$G$8,#NAME?,"Other")+SUMIFS(OFFSET(#NAME?,0,$P$8),#NAME?,A33,#NAME?,$F$8,#NAME?,$G$8,#NAME?,"Other"))/N33)</f>
        <v>#VALUE!</v>
      </c>
      <c r="T33" s="260" t="e">
        <f aca="false">(J33*O33)+(K33*P33)+(L33*$T$5)+(M33*R33)+(N33*S33)</f>
        <v>#VALUE!</v>
      </c>
      <c r="U33" s="260" t="e">
        <f aca="false">(J33*O33)+(K33*P33)+(L33*$U$5)+(M33*R33)+(N33*S33)</f>
        <v>#VALUE!</v>
      </c>
      <c r="V33" s="261" t="e">
        <f aca="false">SUMIFS(OFFSET(#NAME?,0,$P$8),#NAME?,A33,#NAME?,$F$8,#NAME?,$G$8)*-1</f>
        <v>#VALUE!</v>
      </c>
      <c r="W33" s="261" t="e">
        <f aca="false">SUMIFS(OFFSET(#NAME?,0,$P$8),#NAME?,A33,#NAME?,$F$8,#NAME?,$G$8)*-1</f>
        <v>#VALUE!</v>
      </c>
      <c r="X33" s="262" t="e">
        <f aca="false">$Z$13*Z33</f>
        <v>#REF!</v>
      </c>
      <c r="Z33" s="263" t="e">
        <f aca="false">E33/$E$13</f>
        <v>#VALUE!</v>
      </c>
      <c r="AA33" s="264" t="n">
        <f aca="false">IFERROR(SUMPRODUCT((DSR!$E$1:$AB$1='MAIN DATA'!$B$6)*(DSR!$B$2:$B$1445='MAIN DATA'!A33)*(DSR!$A$2:$A$1445=Controls!$F$56)*(DSR!$E$2:$AB$1445)),"N/A for summer")</f>
        <v>-5.27603381849024</v>
      </c>
    </row>
    <row r="34" customFormat="false" ht="12.75" hidden="false" customHeight="false" outlineLevel="0" collapsed="false">
      <c r="A34" s="253" t="s">
        <v>855</v>
      </c>
      <c r="B34" s="253" t="s">
        <v>856</v>
      </c>
      <c r="C34" s="254" t="s">
        <v>409</v>
      </c>
      <c r="D34" s="254" t="str">
        <f aca="false">LEFT(C34,1)</f>
        <v>A</v>
      </c>
      <c r="E34" s="254" t="e">
        <f aca="false">SUMIFS(OFFSET(#NAME?,0,$P$8),#NAME?,A34,#NAME?,$F$8,#NAME?,$G$8)</f>
        <v>#VALUE!</v>
      </c>
      <c r="F34" s="255" t="e">
        <f aca="false">SUMIFS(OFFSET(#NAME?,0,$P$8),#NAME?,A34,#NAME?,$F$8,#NAME?,$G$8)</f>
        <v>#VALUE!</v>
      </c>
      <c r="G34" s="255" t="e">
        <f aca="false">F34-SUMIFS(OFFSET(#NAME?,0,$P$8),#NAME?,A34,#NAME?,$F$8,#NAME?,$G$8)</f>
        <v>#VALUE!</v>
      </c>
      <c r="H34" s="256" t="e">
        <f aca="false">E34-T34</f>
        <v>#VALUE!</v>
      </c>
      <c r="I34" s="256" t="e">
        <f aca="false">E34-U34</f>
        <v>#VALUE!</v>
      </c>
      <c r="J34" s="257" t="e">
        <f aca="false">SUMIFS(#NAME?,#NAME?,A34,#NAME?,$F$8,#NAME?,$G$8,#NAME?,"Storage")+SUMIFS(#NAME?,#NAME?,A34,#NAME?,$F$8,#NAME?,$G$8,#NAME?,"Battery")</f>
        <v>#VALUE!</v>
      </c>
      <c r="K34" s="257" t="e">
        <f aca="false">SUMIFS(#NAME?,#NAME?,A34,#NAME?,$F$8,#NAME?,$G$8,#NAME?,"Solar")+SUMIFS(#NAME?,#NAME?,A34,#NAME?,$F$8,#NAME?,$G$8,#NAME?,"Solar")</f>
        <v>#VALUE!</v>
      </c>
      <c r="L34" s="257" t="e">
        <f aca="false">SUMIFS(#NAME?,#NAME?,A34,#NAME?,$F$8,#NAME?,$G$8,#NAME?,"Wind")+SUMIFS(#NAME?,#NAME?,A34,#NAME?,$F$8,#NAME?,$G$8,#NAME?,"Wind")</f>
        <v>#VALUE!</v>
      </c>
      <c r="M34" s="257" t="e">
        <f aca="false">SUMIFS(#NAME?,#NAME?,A34,#NAME?,$F$8,#NAME?,$G$8,#NAME?,"Hydro")+SUMIFS(#NAME?,#NAME?,A34,#NAME?,$F$8,#NAME?,$G$8,#NAME?,"Hydro")</f>
        <v>#VALUE!</v>
      </c>
      <c r="N34" s="257" t="e">
        <f aca="false">SUMIFS(#NAME?,#NAME?,A34,#NAME?,$F$8,#NAME?,$G$8,#NAME?,"Other")+SUMIFS(#NAME?,#NAME?,A34,#NAME?,$F$8,#NAME?,$G$8,#NAME?,"Other")</f>
        <v>#VALUE!</v>
      </c>
      <c r="O34" s="258" t="e">
        <f aca="false">IF(J34=0,0,(SUMIFS(OFFSET(#NAME?,0,$P$8),#NAME?,A34,#NAME?,$F$8,#NAME?,$G$8,#NAME?,"Storage")+SUMIFS(OFFSET(#NAME?,0,$P$8),#NAME?,A34,#NAME?,$F$8,#NAME?,$G$8,#NAME?,"Battery"))/J34)</f>
        <v>#VALUE!</v>
      </c>
      <c r="P34" s="259" t="e">
        <f aca="false">IF(K34=0,0,(SUMIFS(OFFSET(#NAME?,0,$P$8),#NAME?,A34,#NAME?,$F$8,#NAME?,$G$8,#NAME?,"Solar")+SUMIFS(OFFSET(#NAME?,0,$P$8),#NAME?,A34,#NAME?,$F$8,#NAME?,$G$8,#NAME?,"Solar"))/K34)</f>
        <v>#VALUE!</v>
      </c>
      <c r="Q34" s="258" t="e">
        <f aca="false">IF(L34=0,0,(SUMIFS(OFFSET(#NAME?,0,$P$8),#NAME?,A34,#NAME?,$F$8,#NAME?,$G$8,#NAME?,"Wind")+SUMIFS(OFFSET(#NAME?,0,$P$8),#NAME?,A34,#NAME?,$F$8,#NAME?,$G$8,#NAME?,"Wind"))/L34)</f>
        <v>#VALUE!</v>
      </c>
      <c r="R34" s="258" t="e">
        <f aca="false">IF(M34=0,0,(SUMIFS(OFFSET(#NAME?,0,$P$8),#NAME?,A34,#NAME?,$F$8,#NAME?,$G$8,#NAME?,"Hydro")+SUMIFS(OFFSET(#NAME?,0,$P$8),#NAME?,A34,#NAME?,$F$8,#NAME?,$G$8,#NAME?,"Hydro"))/M34)</f>
        <v>#VALUE!</v>
      </c>
      <c r="S34" s="258" t="e">
        <f aca="false">IF(N34=0,0,(SUMIFS(OFFSET(#NAME?,0,$P$8),#NAME?,A34,#NAME?,$F$8,#NAME?,$G$8,#NAME?,"Other")+SUMIFS(OFFSET(#NAME?,0,$P$8),#NAME?,A34,#NAME?,$F$8,#NAME?,$G$8,#NAME?,"Other"))/N34)</f>
        <v>#VALUE!</v>
      </c>
      <c r="T34" s="260" t="e">
        <f aca="false">(J34*O34)+(K34*P34)+(L34*$T$5)+(M34*R34)+(N34*S34)</f>
        <v>#VALUE!</v>
      </c>
      <c r="U34" s="260" t="e">
        <f aca="false">(J34*O34)+(K34*P34)+(L34*$U$5)+(M34*R34)+(N34*S34)</f>
        <v>#VALUE!</v>
      </c>
      <c r="V34" s="261" t="e">
        <f aca="false">SUMIFS(OFFSET(#NAME?,0,$P$8),#NAME?,A34,#NAME?,$F$8,#NAME?,$G$8)*-1</f>
        <v>#VALUE!</v>
      </c>
      <c r="W34" s="261" t="e">
        <f aca="false">SUMIFS(OFFSET(#NAME?,0,$P$8),#NAME?,A34,#NAME?,$F$8,#NAME?,$G$8)*-1</f>
        <v>#VALUE!</v>
      </c>
      <c r="X34" s="262" t="e">
        <f aca="false">$Z$13*Z34</f>
        <v>#REF!</v>
      </c>
      <c r="Z34" s="263" t="e">
        <f aca="false">E34/$E$13</f>
        <v>#VALUE!</v>
      </c>
      <c r="AA34" s="264" t="n">
        <f aca="false">IFERROR(SUMPRODUCT((DSR!$E$1:$AB$1='MAIN DATA'!$B$6)*(DSR!$B$2:$B$1445='MAIN DATA'!A34)*(DSR!$A$2:$A$1445=Controls!$F$56)*(DSR!$E$2:$AB$1445)),"N/A for summer")</f>
        <v>-0.804162802453171</v>
      </c>
    </row>
    <row r="35" customFormat="false" ht="12.75" hidden="false" customHeight="false" outlineLevel="0" collapsed="false">
      <c r="A35" s="253" t="s">
        <v>878</v>
      </c>
      <c r="B35" s="253" t="s">
        <v>879</v>
      </c>
      <c r="C35" s="254" t="s">
        <v>409</v>
      </c>
      <c r="D35" s="254" t="str">
        <f aca="false">LEFT(C35,1)</f>
        <v>A</v>
      </c>
      <c r="E35" s="254" t="e">
        <f aca="false">SUMIFS(OFFSET(#NAME?,0,$P$8),#NAME?,A35,#NAME?,$F$8,#NAME?,$G$8)</f>
        <v>#VALUE!</v>
      </c>
      <c r="F35" s="255" t="e">
        <f aca="false">SUMIFS(OFFSET(#NAME?,0,$P$8),#NAME?,A35,#NAME?,$F$8,#NAME?,$G$8)</f>
        <v>#VALUE!</v>
      </c>
      <c r="G35" s="255" t="e">
        <f aca="false">F35-SUMIFS(OFFSET(#NAME?,0,$P$8),#NAME?,A35,#NAME?,$F$8,#NAME?,$G$8)</f>
        <v>#VALUE!</v>
      </c>
      <c r="H35" s="256" t="e">
        <f aca="false">E35-T35</f>
        <v>#VALUE!</v>
      </c>
      <c r="I35" s="256" t="e">
        <f aca="false">E35-U35</f>
        <v>#VALUE!</v>
      </c>
      <c r="J35" s="257" t="e">
        <f aca="false">SUMIFS(#NAME?,#NAME?,A35,#NAME?,$F$8,#NAME?,$G$8,#NAME?,"Storage")+SUMIFS(#NAME?,#NAME?,A35,#NAME?,$F$8,#NAME?,$G$8,#NAME?,"Battery")</f>
        <v>#VALUE!</v>
      </c>
      <c r="K35" s="257" t="e">
        <f aca="false">SUMIFS(#NAME?,#NAME?,A35,#NAME?,$F$8,#NAME?,$G$8,#NAME?,"Solar")+SUMIFS(#NAME?,#NAME?,A35,#NAME?,$F$8,#NAME?,$G$8,#NAME?,"Solar")</f>
        <v>#VALUE!</v>
      </c>
      <c r="L35" s="257" t="e">
        <f aca="false">SUMIFS(#NAME?,#NAME?,A35,#NAME?,$F$8,#NAME?,$G$8,#NAME?,"Wind")+SUMIFS(#NAME?,#NAME?,A35,#NAME?,$F$8,#NAME?,$G$8,#NAME?,"Wind")</f>
        <v>#VALUE!</v>
      </c>
      <c r="M35" s="257" t="e">
        <f aca="false">SUMIFS(#NAME?,#NAME?,A35,#NAME?,$F$8,#NAME?,$G$8,#NAME?,"Hydro")+SUMIFS(#NAME?,#NAME?,A35,#NAME?,$F$8,#NAME?,$G$8,#NAME?,"Hydro")</f>
        <v>#VALUE!</v>
      </c>
      <c r="N35" s="257" t="e">
        <f aca="false">SUMIFS(#NAME?,#NAME?,A35,#NAME?,$F$8,#NAME?,$G$8,#NAME?,"Other")+SUMIFS(#NAME?,#NAME?,A35,#NAME?,$F$8,#NAME?,$G$8,#NAME?,"Other")</f>
        <v>#VALUE!</v>
      </c>
      <c r="O35" s="258" t="e">
        <f aca="false">IF(J35=0,0,(SUMIFS(OFFSET(#NAME?,0,$P$8),#NAME?,A35,#NAME?,$F$8,#NAME?,$G$8,#NAME?,"Storage")+SUMIFS(OFFSET(#NAME?,0,$P$8),#NAME?,A35,#NAME?,$F$8,#NAME?,$G$8,#NAME?,"Battery"))/J35)</f>
        <v>#VALUE!</v>
      </c>
      <c r="P35" s="259" t="e">
        <f aca="false">IF(K35=0,0,(SUMIFS(OFFSET(#NAME?,0,$P$8),#NAME?,A35,#NAME?,$F$8,#NAME?,$G$8,#NAME?,"Solar")+SUMIFS(OFFSET(#NAME?,0,$P$8),#NAME?,A35,#NAME?,$F$8,#NAME?,$G$8,#NAME?,"Solar"))/K35)</f>
        <v>#VALUE!</v>
      </c>
      <c r="Q35" s="258" t="e">
        <f aca="false">IF(L35=0,0,(SUMIFS(OFFSET(#NAME?,0,$P$8),#NAME?,A35,#NAME?,$F$8,#NAME?,$G$8,#NAME?,"Wind")+SUMIFS(OFFSET(#NAME?,0,$P$8),#NAME?,A35,#NAME?,$F$8,#NAME?,$G$8,#NAME?,"Wind"))/L35)</f>
        <v>#VALUE!</v>
      </c>
      <c r="R35" s="258" t="e">
        <f aca="false">IF(M35=0,0,(SUMIFS(OFFSET(#NAME?,0,$P$8),#NAME?,A35,#NAME?,$F$8,#NAME?,$G$8,#NAME?,"Hydro")+SUMIFS(OFFSET(#NAME?,0,$P$8),#NAME?,A35,#NAME?,$F$8,#NAME?,$G$8,#NAME?,"Hydro"))/M35)</f>
        <v>#VALUE!</v>
      </c>
      <c r="S35" s="258" t="e">
        <f aca="false">IF(N35=0,0,(SUMIFS(OFFSET(#NAME?,0,$P$8),#NAME?,A35,#NAME?,$F$8,#NAME?,$G$8,#NAME?,"Other")+SUMIFS(OFFSET(#NAME?,0,$P$8),#NAME?,A35,#NAME?,$F$8,#NAME?,$G$8,#NAME?,"Other"))/N35)</f>
        <v>#VALUE!</v>
      </c>
      <c r="T35" s="260" t="e">
        <f aca="false">(J35*O35)+(K35*P35)+(L35*$T$5)+(M35*R35)+(N35*S35)</f>
        <v>#VALUE!</v>
      </c>
      <c r="U35" s="260" t="e">
        <f aca="false">(J35*O35)+(K35*P35)+(L35*$U$5)+(M35*R35)+(N35*S35)</f>
        <v>#VALUE!</v>
      </c>
      <c r="V35" s="261" t="e">
        <f aca="false">SUMIFS(OFFSET(#NAME?,0,$P$8),#NAME?,A35,#NAME?,$F$8,#NAME?,$G$8)*-1</f>
        <v>#VALUE!</v>
      </c>
      <c r="W35" s="261" t="e">
        <f aca="false">SUMIFS(OFFSET(#NAME?,0,$P$8),#NAME?,A35,#NAME?,$F$8,#NAME?,$G$8)*-1</f>
        <v>#VALUE!</v>
      </c>
      <c r="X35" s="262" t="e">
        <f aca="false">$Z$13*Z35</f>
        <v>#REF!</v>
      </c>
      <c r="Z35" s="263" t="e">
        <f aca="false">E35/$E$13</f>
        <v>#VALUE!</v>
      </c>
      <c r="AA35" s="264" t="n">
        <f aca="false">IFERROR(SUMPRODUCT((DSR!$E$1:$AB$1='MAIN DATA'!$B$6)*(DSR!$B$2:$B$1445='MAIN DATA'!A35)*(DSR!$A$2:$A$1445=Controls!$F$56)*(DSR!$E$2:$AB$1445)),"N/A for summer")</f>
        <v>-2.3109029098506</v>
      </c>
    </row>
    <row r="36" customFormat="false" ht="12.75" hidden="false" customHeight="false" outlineLevel="0" collapsed="false">
      <c r="A36" s="253" t="s">
        <v>901</v>
      </c>
      <c r="B36" s="253" t="s">
        <v>902</v>
      </c>
      <c r="C36" s="254" t="s">
        <v>409</v>
      </c>
      <c r="D36" s="254" t="str">
        <f aca="false">LEFT(C36,1)</f>
        <v>A</v>
      </c>
      <c r="E36" s="254" t="e">
        <f aca="false">SUMIFS(OFFSET(#NAME?,0,$P$8),#NAME?,A36,#NAME?,$F$8,#NAME?,$G$8)</f>
        <v>#VALUE!</v>
      </c>
      <c r="F36" s="255" t="e">
        <f aca="false">SUMIFS(OFFSET(#NAME?,0,$P$8),#NAME?,A36,#NAME?,$F$8,#NAME?,$G$8)</f>
        <v>#VALUE!</v>
      </c>
      <c r="G36" s="255" t="e">
        <f aca="false">F36-SUMIFS(OFFSET(#NAME?,0,$P$8),#NAME?,A36,#NAME?,$F$8,#NAME?,$G$8)</f>
        <v>#VALUE!</v>
      </c>
      <c r="H36" s="256" t="e">
        <f aca="false">E36-T36</f>
        <v>#VALUE!</v>
      </c>
      <c r="I36" s="256" t="e">
        <f aca="false">E36-U36</f>
        <v>#VALUE!</v>
      </c>
      <c r="J36" s="257" t="e">
        <f aca="false">SUMIFS(#NAME?,#NAME?,A36,#NAME?,$F$8,#NAME?,$G$8,#NAME?,"Storage")+SUMIFS(#NAME?,#NAME?,A36,#NAME?,$F$8,#NAME?,$G$8,#NAME?,"Battery")</f>
        <v>#VALUE!</v>
      </c>
      <c r="K36" s="257" t="e">
        <f aca="false">SUMIFS(#NAME?,#NAME?,A36,#NAME?,$F$8,#NAME?,$G$8,#NAME?,"Solar")+SUMIFS(#NAME?,#NAME?,A36,#NAME?,$F$8,#NAME?,$G$8,#NAME?,"Solar")</f>
        <v>#VALUE!</v>
      </c>
      <c r="L36" s="257" t="e">
        <f aca="false">SUMIFS(#NAME?,#NAME?,A36,#NAME?,$F$8,#NAME?,$G$8,#NAME?,"Wind")+SUMIFS(#NAME?,#NAME?,A36,#NAME?,$F$8,#NAME?,$G$8,#NAME?,"Wind")</f>
        <v>#VALUE!</v>
      </c>
      <c r="M36" s="257" t="e">
        <f aca="false">SUMIFS(#NAME?,#NAME?,A36,#NAME?,$F$8,#NAME?,$G$8,#NAME?,"Hydro")+SUMIFS(#NAME?,#NAME?,A36,#NAME?,$F$8,#NAME?,$G$8,#NAME?,"Hydro")</f>
        <v>#VALUE!</v>
      </c>
      <c r="N36" s="257" t="e">
        <f aca="false">SUMIFS(#NAME?,#NAME?,A36,#NAME?,$F$8,#NAME?,$G$8,#NAME?,"Other")+SUMIFS(#NAME?,#NAME?,A36,#NAME?,$F$8,#NAME?,$G$8,#NAME?,"Other")</f>
        <v>#VALUE!</v>
      </c>
      <c r="O36" s="258" t="e">
        <f aca="false">IF(J36=0,0,(SUMIFS(OFFSET(#NAME?,0,$P$8),#NAME?,A36,#NAME?,$F$8,#NAME?,$G$8,#NAME?,"Storage")+SUMIFS(OFFSET(#NAME?,0,$P$8),#NAME?,A36,#NAME?,$F$8,#NAME?,$G$8,#NAME?,"Battery"))/J36)</f>
        <v>#VALUE!</v>
      </c>
      <c r="P36" s="259" t="e">
        <f aca="false">IF(K36=0,0,(SUMIFS(OFFSET(#NAME?,0,$P$8),#NAME?,A36,#NAME?,$F$8,#NAME?,$G$8,#NAME?,"Solar")+SUMIFS(OFFSET(#NAME?,0,$P$8),#NAME?,A36,#NAME?,$F$8,#NAME?,$G$8,#NAME?,"Solar"))/K36)</f>
        <v>#VALUE!</v>
      </c>
      <c r="Q36" s="258" t="e">
        <f aca="false">IF(L36=0,0,(SUMIFS(OFFSET(#NAME?,0,$P$8),#NAME?,A36,#NAME?,$F$8,#NAME?,$G$8,#NAME?,"Wind")+SUMIFS(OFFSET(#NAME?,0,$P$8),#NAME?,A36,#NAME?,$F$8,#NAME?,$G$8,#NAME?,"Wind"))/L36)</f>
        <v>#VALUE!</v>
      </c>
      <c r="R36" s="258" t="e">
        <f aca="false">IF(M36=0,0,(SUMIFS(OFFSET(#NAME?,0,$P$8),#NAME?,A36,#NAME?,$F$8,#NAME?,$G$8,#NAME?,"Hydro")+SUMIFS(OFFSET(#NAME?,0,$P$8),#NAME?,A36,#NAME?,$F$8,#NAME?,$G$8,#NAME?,"Hydro"))/M36)</f>
        <v>#VALUE!</v>
      </c>
      <c r="S36" s="258" t="e">
        <f aca="false">IF(N36=0,0,(SUMIFS(OFFSET(#NAME?,0,$P$8),#NAME?,A36,#NAME?,$F$8,#NAME?,$G$8,#NAME?,"Other")+SUMIFS(OFFSET(#NAME?,0,$P$8),#NAME?,A36,#NAME?,$F$8,#NAME?,$G$8,#NAME?,"Other"))/N36)</f>
        <v>#VALUE!</v>
      </c>
      <c r="T36" s="260" t="e">
        <f aca="false">(J36*O36)+(K36*P36)+(L36*$T$5)+(M36*R36)+(N36*S36)</f>
        <v>#VALUE!</v>
      </c>
      <c r="U36" s="260" t="e">
        <f aca="false">(J36*O36)+(K36*P36)+(L36*$U$5)+(M36*R36)+(N36*S36)</f>
        <v>#VALUE!</v>
      </c>
      <c r="V36" s="261" t="e">
        <f aca="false">SUMIFS(OFFSET(#NAME?,0,$P$8),#NAME?,A36,#NAME?,$F$8,#NAME?,$G$8)*-1</f>
        <v>#VALUE!</v>
      </c>
      <c r="W36" s="261" t="e">
        <f aca="false">SUMIFS(OFFSET(#NAME?,0,$P$8),#NAME?,A36,#NAME?,$F$8,#NAME?,$G$8)*-1</f>
        <v>#VALUE!</v>
      </c>
      <c r="X36" s="262" t="e">
        <f aca="false">$Z$13*Z36</f>
        <v>#REF!</v>
      </c>
      <c r="Z36" s="263" t="e">
        <f aca="false">E36/$E$13</f>
        <v>#VALUE!</v>
      </c>
      <c r="AA36" s="264" t="n">
        <f aca="false">IFERROR(SUMPRODUCT((DSR!$E$1:$AB$1='MAIN DATA'!$B$6)*(DSR!$B$2:$B$1445='MAIN DATA'!A36)*(DSR!$A$2:$A$1445=Controls!$F$56)*(DSR!$E$2:$AB$1445)),"N/A for summer")</f>
        <v>-2.90452470880188</v>
      </c>
    </row>
    <row r="37" customFormat="false" ht="12.75" hidden="false" customHeight="false" outlineLevel="0" collapsed="false">
      <c r="A37" s="253" t="s">
        <v>1131</v>
      </c>
      <c r="B37" s="253" t="s">
        <v>1132</v>
      </c>
      <c r="C37" s="254" t="s">
        <v>409</v>
      </c>
      <c r="D37" s="254" t="str">
        <f aca="false">LEFT(C37,1)</f>
        <v>A</v>
      </c>
      <c r="E37" s="254" t="e">
        <f aca="false">SUMIFS(OFFSET(#NAME?,0,$P$8),#NAME?,A37,#NAME?,$F$8,#NAME?,$G$8)</f>
        <v>#VALUE!</v>
      </c>
      <c r="F37" s="255" t="e">
        <f aca="false">SUMIFS(OFFSET(#NAME?,0,$P$8),#NAME?,A37,#NAME?,$F$8,#NAME?,$G$8)</f>
        <v>#VALUE!</v>
      </c>
      <c r="G37" s="255" t="e">
        <f aca="false">F37-SUMIFS(OFFSET(#NAME?,0,$P$8),#NAME?,A37,#NAME?,$F$8,#NAME?,$G$8)</f>
        <v>#VALUE!</v>
      </c>
      <c r="H37" s="256" t="e">
        <f aca="false">E37-T37</f>
        <v>#VALUE!</v>
      </c>
      <c r="I37" s="256" t="e">
        <f aca="false">E37-U37</f>
        <v>#VALUE!</v>
      </c>
      <c r="J37" s="257" t="e">
        <f aca="false">SUMIFS(#NAME?,#NAME?,A37,#NAME?,$F$8,#NAME?,$G$8,#NAME?,"Storage")+SUMIFS(#NAME?,#NAME?,A37,#NAME?,$F$8,#NAME?,$G$8,#NAME?,"Battery")</f>
        <v>#VALUE!</v>
      </c>
      <c r="K37" s="257" t="e">
        <f aca="false">SUMIFS(#NAME?,#NAME?,A37,#NAME?,$F$8,#NAME?,$G$8,#NAME?,"Solar")+SUMIFS(#NAME?,#NAME?,A37,#NAME?,$F$8,#NAME?,$G$8,#NAME?,"Solar")</f>
        <v>#VALUE!</v>
      </c>
      <c r="L37" s="257" t="e">
        <f aca="false">SUMIFS(#NAME?,#NAME?,A37,#NAME?,$F$8,#NAME?,$G$8,#NAME?,"Wind")+SUMIFS(#NAME?,#NAME?,A37,#NAME?,$F$8,#NAME?,$G$8,#NAME?,"Wind")</f>
        <v>#VALUE!</v>
      </c>
      <c r="M37" s="257" t="e">
        <f aca="false">SUMIFS(#NAME?,#NAME?,A37,#NAME?,$F$8,#NAME?,$G$8,#NAME?,"Hydro")+SUMIFS(#NAME?,#NAME?,A37,#NAME?,$F$8,#NAME?,$G$8,#NAME?,"Hydro")</f>
        <v>#VALUE!</v>
      </c>
      <c r="N37" s="257" t="e">
        <f aca="false">SUMIFS(#NAME?,#NAME?,A37,#NAME?,$F$8,#NAME?,$G$8,#NAME?,"Other")+SUMIFS(#NAME?,#NAME?,A37,#NAME?,$F$8,#NAME?,$G$8,#NAME?,"Other")</f>
        <v>#VALUE!</v>
      </c>
      <c r="O37" s="258" t="e">
        <f aca="false">IF(J37=0,0,(SUMIFS(OFFSET(#NAME?,0,$P$8),#NAME?,A37,#NAME?,$F$8,#NAME?,$G$8,#NAME?,"Storage")+SUMIFS(OFFSET(#NAME?,0,$P$8),#NAME?,A37,#NAME?,$F$8,#NAME?,$G$8,#NAME?,"Battery"))/J37)</f>
        <v>#VALUE!</v>
      </c>
      <c r="P37" s="259" t="e">
        <f aca="false">IF(K37=0,0,(SUMIFS(OFFSET(#NAME?,0,$P$8),#NAME?,A37,#NAME?,$F$8,#NAME?,$G$8,#NAME?,"Solar")+SUMIFS(OFFSET(#NAME?,0,$P$8),#NAME?,A37,#NAME?,$F$8,#NAME?,$G$8,#NAME?,"Solar"))/K37)</f>
        <v>#VALUE!</v>
      </c>
      <c r="Q37" s="258" t="e">
        <f aca="false">IF(L37=0,0,(SUMIFS(OFFSET(#NAME?,0,$P$8),#NAME?,A37,#NAME?,$F$8,#NAME?,$G$8,#NAME?,"Wind")+SUMIFS(OFFSET(#NAME?,0,$P$8),#NAME?,A37,#NAME?,$F$8,#NAME?,$G$8,#NAME?,"Wind"))/L37)</f>
        <v>#VALUE!</v>
      </c>
      <c r="R37" s="258" t="e">
        <f aca="false">IF(M37=0,0,(SUMIFS(OFFSET(#NAME?,0,$P$8),#NAME?,A37,#NAME?,$F$8,#NAME?,$G$8,#NAME?,"Hydro")+SUMIFS(OFFSET(#NAME?,0,$P$8),#NAME?,A37,#NAME?,$F$8,#NAME?,$G$8,#NAME?,"Hydro"))/M37)</f>
        <v>#VALUE!</v>
      </c>
      <c r="S37" s="258" t="e">
        <f aca="false">IF(N37=0,0,(SUMIFS(OFFSET(#NAME?,0,$P$8),#NAME?,A37,#NAME?,$F$8,#NAME?,$G$8,#NAME?,"Other")+SUMIFS(OFFSET(#NAME?,0,$P$8),#NAME?,A37,#NAME?,$F$8,#NAME?,$G$8,#NAME?,"Other"))/N37)</f>
        <v>#VALUE!</v>
      </c>
      <c r="T37" s="260" t="e">
        <f aca="false">(J37*O37)+(K37*P37)+(L37*$T$5)+(M37*R37)+(N37*S37)</f>
        <v>#VALUE!</v>
      </c>
      <c r="U37" s="260" t="e">
        <f aca="false">(J37*O37)+(K37*P37)+(L37*$U$5)+(M37*R37)+(N37*S37)</f>
        <v>#VALUE!</v>
      </c>
      <c r="V37" s="261" t="e">
        <f aca="false">SUMIFS(OFFSET(#NAME?,0,$P$8),#NAME?,A37,#NAME?,$F$8,#NAME?,$G$8)*-1</f>
        <v>#VALUE!</v>
      </c>
      <c r="W37" s="261" t="e">
        <f aca="false">SUMIFS(OFFSET(#NAME?,0,$P$8),#NAME?,A37,#NAME?,$F$8,#NAME?,$G$8)*-1</f>
        <v>#VALUE!</v>
      </c>
      <c r="X37" s="262" t="e">
        <f aca="false">$Z$13*Z37</f>
        <v>#REF!</v>
      </c>
      <c r="Z37" s="263" t="e">
        <f aca="false">E37/$E$13</f>
        <v>#VALUE!</v>
      </c>
      <c r="AA37" s="264" t="n">
        <f aca="false">IFERROR(SUMPRODUCT((DSR!$E$1:$AB$1='MAIN DATA'!$B$6)*(DSR!$B$2:$B$1445='MAIN DATA'!A37)*(DSR!$A$2:$A$1445=Controls!$F$56)*(DSR!$E$2:$AB$1445)),"N/A for summer")</f>
        <v>-4.53968979204136</v>
      </c>
    </row>
    <row r="38" customFormat="false" ht="12.75" hidden="false" customHeight="false" outlineLevel="0" collapsed="false">
      <c r="A38" s="253" t="s">
        <v>393</v>
      </c>
      <c r="B38" s="253" t="s">
        <v>396</v>
      </c>
      <c r="C38" s="254" t="s">
        <v>395</v>
      </c>
      <c r="D38" s="254" t="str">
        <f aca="false">LEFT(C38,1)</f>
        <v>A</v>
      </c>
      <c r="E38" s="254" t="e">
        <f aca="false">SUMIFS(OFFSET(#NAME?,0,$P$8),#NAME?,A38,#NAME?,$F$8,#NAME?,$G$8)</f>
        <v>#VALUE!</v>
      </c>
      <c r="F38" s="255" t="e">
        <f aca="false">SUMIFS(OFFSET(#NAME?,0,$P$8),#NAME?,A38,#NAME?,$F$8,#NAME?,$G$8)</f>
        <v>#VALUE!</v>
      </c>
      <c r="G38" s="255" t="e">
        <f aca="false">F38-SUMIFS(OFFSET(#NAME?,0,$P$8),#NAME?,A38,#NAME?,$F$8,#NAME?,$G$8)</f>
        <v>#VALUE!</v>
      </c>
      <c r="H38" s="256" t="e">
        <f aca="false">E38-T38</f>
        <v>#VALUE!</v>
      </c>
      <c r="I38" s="256" t="e">
        <f aca="false">E38-U38</f>
        <v>#VALUE!</v>
      </c>
      <c r="J38" s="257" t="e">
        <f aca="false">SUMIFS(#NAME?,#NAME?,A38,#NAME?,$F$8,#NAME?,$G$8,#NAME?,"Storage")+SUMIFS(#NAME?,#NAME?,A38,#NAME?,$F$8,#NAME?,$G$8,#NAME?,"Battery")</f>
        <v>#VALUE!</v>
      </c>
      <c r="K38" s="257" t="e">
        <f aca="false">SUMIFS(#NAME?,#NAME?,A38,#NAME?,$F$8,#NAME?,$G$8,#NAME?,"Solar")+SUMIFS(#NAME?,#NAME?,A38,#NAME?,$F$8,#NAME?,$G$8,#NAME?,"Solar")</f>
        <v>#VALUE!</v>
      </c>
      <c r="L38" s="257" t="e">
        <f aca="false">SUMIFS(#NAME?,#NAME?,A38,#NAME?,$F$8,#NAME?,$G$8,#NAME?,"Wind")+SUMIFS(#NAME?,#NAME?,A38,#NAME?,$F$8,#NAME?,$G$8,#NAME?,"Wind")</f>
        <v>#VALUE!</v>
      </c>
      <c r="M38" s="257" t="e">
        <f aca="false">SUMIFS(#NAME?,#NAME?,A38,#NAME?,$F$8,#NAME?,$G$8,#NAME?,"Hydro")+SUMIFS(#NAME?,#NAME?,A38,#NAME?,$F$8,#NAME?,$G$8,#NAME?,"Hydro")</f>
        <v>#VALUE!</v>
      </c>
      <c r="N38" s="257" t="e">
        <f aca="false">SUMIFS(#NAME?,#NAME?,A38,#NAME?,$F$8,#NAME?,$G$8,#NAME?,"Other")+SUMIFS(#NAME?,#NAME?,A38,#NAME?,$F$8,#NAME?,$G$8,#NAME?,"Other")</f>
        <v>#VALUE!</v>
      </c>
      <c r="O38" s="258" t="e">
        <f aca="false">IF(J38=0,0,(SUMIFS(OFFSET(#NAME?,0,$P$8),#NAME?,A38,#NAME?,$F$8,#NAME?,$G$8,#NAME?,"Storage")+SUMIFS(OFFSET(#NAME?,0,$P$8),#NAME?,A38,#NAME?,$F$8,#NAME?,$G$8,#NAME?,"Battery"))/J38)</f>
        <v>#VALUE!</v>
      </c>
      <c r="P38" s="259" t="e">
        <f aca="false">IF(K38=0,0,(SUMIFS(OFFSET(#NAME?,0,$P$8),#NAME?,A38,#NAME?,$F$8,#NAME?,$G$8,#NAME?,"Solar")+SUMIFS(OFFSET(#NAME?,0,$P$8),#NAME?,A38,#NAME?,$F$8,#NAME?,$G$8,#NAME?,"Solar"))/K38)</f>
        <v>#VALUE!</v>
      </c>
      <c r="Q38" s="258" t="e">
        <f aca="false">IF(L38=0,0,(SUMIFS(OFFSET(#NAME?,0,$P$8),#NAME?,A38,#NAME?,$F$8,#NAME?,$G$8,#NAME?,"Wind")+SUMIFS(OFFSET(#NAME?,0,$P$8),#NAME?,A38,#NAME?,$F$8,#NAME?,$G$8,#NAME?,"Wind"))/L38)</f>
        <v>#VALUE!</v>
      </c>
      <c r="R38" s="258" t="e">
        <f aca="false">IF(M38=0,0,(SUMIFS(OFFSET(#NAME?,0,$P$8),#NAME?,A38,#NAME?,$F$8,#NAME?,$G$8,#NAME?,"Hydro")+SUMIFS(OFFSET(#NAME?,0,$P$8),#NAME?,A38,#NAME?,$F$8,#NAME?,$G$8,#NAME?,"Hydro"))/M38)</f>
        <v>#VALUE!</v>
      </c>
      <c r="S38" s="258" t="e">
        <f aca="false">IF(N38=0,0,(SUMIFS(OFFSET(#NAME?,0,$P$8),#NAME?,A38,#NAME?,$F$8,#NAME?,$G$8,#NAME?,"Other")+SUMIFS(OFFSET(#NAME?,0,$P$8),#NAME?,A38,#NAME?,$F$8,#NAME?,$G$8,#NAME?,"Other"))/N38)</f>
        <v>#VALUE!</v>
      </c>
      <c r="T38" s="260" t="e">
        <f aca="false">(J38*O38)+(K38*P38)+(L38*$T$5)+(M38*R38)+(N38*S38)</f>
        <v>#VALUE!</v>
      </c>
      <c r="U38" s="260" t="e">
        <f aca="false">(J38*O38)+(K38*P38)+(L38*$U$5)+(M38*R38)+(N38*S38)</f>
        <v>#VALUE!</v>
      </c>
      <c r="V38" s="261" t="e">
        <f aca="false">SUMIFS(OFFSET(#NAME?,0,$P$8),#NAME?,A38,#NAME?,$F$8,#NAME?,$G$8)*-1</f>
        <v>#VALUE!</v>
      </c>
      <c r="W38" s="261" t="e">
        <f aca="false">SUMIFS(OFFSET(#NAME?,0,$P$8),#NAME?,A38,#NAME?,$F$8,#NAME?,$G$8)*-1</f>
        <v>#VALUE!</v>
      </c>
      <c r="X38" s="262" t="e">
        <f aca="false">$Z$13*Z38</f>
        <v>#REF!</v>
      </c>
      <c r="Z38" s="263" t="e">
        <f aca="false">E38/$E$13</f>
        <v>#VALUE!</v>
      </c>
      <c r="AA38" s="264" t="n">
        <f aca="false">IFERROR(SUMPRODUCT((DSR!$E$1:$AB$1='MAIN DATA'!$B$6)*(DSR!$B$2:$B$1445='MAIN DATA'!A38)*(DSR!$A$2:$A$1445=Controls!$F$56)*(DSR!$E$2:$AB$1445)),"N/A for summer")</f>
        <v>-0.69148809952529</v>
      </c>
    </row>
    <row r="39" customFormat="false" ht="12.75" hidden="false" customHeight="false" outlineLevel="0" collapsed="false">
      <c r="A39" s="253" t="s">
        <v>397</v>
      </c>
      <c r="B39" s="253" t="s">
        <v>399</v>
      </c>
      <c r="C39" s="254" t="s">
        <v>395</v>
      </c>
      <c r="D39" s="254" t="str">
        <f aca="false">LEFT(C39,1)</f>
        <v>A</v>
      </c>
      <c r="E39" s="254" t="e">
        <f aca="false">SUMIFS(OFFSET(#NAME?,0,$P$8),#NAME?,A39,#NAME?,$F$8,#NAME?,$G$8)</f>
        <v>#VALUE!</v>
      </c>
      <c r="F39" s="255" t="e">
        <f aca="false">SUMIFS(OFFSET(#NAME?,0,$P$8),#NAME?,A39,#NAME?,$F$8,#NAME?,$G$8)</f>
        <v>#VALUE!</v>
      </c>
      <c r="G39" s="255" t="e">
        <f aca="false">F39-SUMIFS(OFFSET(#NAME?,0,$P$8),#NAME?,A39,#NAME?,$F$8,#NAME?,$G$8)</f>
        <v>#VALUE!</v>
      </c>
      <c r="H39" s="256" t="e">
        <f aca="false">E39-T39</f>
        <v>#VALUE!</v>
      </c>
      <c r="I39" s="256" t="e">
        <f aca="false">E39-U39</f>
        <v>#VALUE!</v>
      </c>
      <c r="J39" s="257" t="e">
        <f aca="false">SUMIFS(#NAME?,#NAME?,A39,#NAME?,$F$8,#NAME?,$G$8,#NAME?,"Storage")+SUMIFS(#NAME?,#NAME?,A39,#NAME?,$F$8,#NAME?,$G$8,#NAME?,"Battery")</f>
        <v>#VALUE!</v>
      </c>
      <c r="K39" s="257" t="e">
        <f aca="false">SUMIFS(#NAME?,#NAME?,A39,#NAME?,$F$8,#NAME?,$G$8,#NAME?,"Solar")+SUMIFS(#NAME?,#NAME?,A39,#NAME?,$F$8,#NAME?,$G$8,#NAME?,"Solar")</f>
        <v>#VALUE!</v>
      </c>
      <c r="L39" s="257" t="e">
        <f aca="false">SUMIFS(#NAME?,#NAME?,A39,#NAME?,$F$8,#NAME?,$G$8,#NAME?,"Wind")+SUMIFS(#NAME?,#NAME?,A39,#NAME?,$F$8,#NAME?,$G$8,#NAME?,"Wind")</f>
        <v>#VALUE!</v>
      </c>
      <c r="M39" s="257" t="e">
        <f aca="false">SUMIFS(#NAME?,#NAME?,A39,#NAME?,$F$8,#NAME?,$G$8,#NAME?,"Hydro")+SUMIFS(#NAME?,#NAME?,A39,#NAME?,$F$8,#NAME?,$G$8,#NAME?,"Hydro")</f>
        <v>#VALUE!</v>
      </c>
      <c r="N39" s="257" t="e">
        <f aca="false">SUMIFS(#NAME?,#NAME?,A39,#NAME?,$F$8,#NAME?,$G$8,#NAME?,"Other")+SUMIFS(#NAME?,#NAME?,A39,#NAME?,$F$8,#NAME?,$G$8,#NAME?,"Other")</f>
        <v>#VALUE!</v>
      </c>
      <c r="O39" s="258" t="e">
        <f aca="false">IF(J39=0,0,(SUMIFS(OFFSET(#NAME?,0,$P$8),#NAME?,A39,#NAME?,$F$8,#NAME?,$G$8,#NAME?,"Storage")+SUMIFS(OFFSET(#NAME?,0,$P$8),#NAME?,A39,#NAME?,$F$8,#NAME?,$G$8,#NAME?,"Battery"))/J39)</f>
        <v>#VALUE!</v>
      </c>
      <c r="P39" s="259" t="e">
        <f aca="false">IF(K39=0,0,(SUMIFS(OFFSET(#NAME?,0,$P$8),#NAME?,A39,#NAME?,$F$8,#NAME?,$G$8,#NAME?,"Solar")+SUMIFS(OFFSET(#NAME?,0,$P$8),#NAME?,A39,#NAME?,$F$8,#NAME?,$G$8,#NAME?,"Solar"))/K39)</f>
        <v>#VALUE!</v>
      </c>
      <c r="Q39" s="258" t="e">
        <f aca="false">IF(L39=0,0,(SUMIFS(OFFSET(#NAME?,0,$P$8),#NAME?,A39,#NAME?,$F$8,#NAME?,$G$8,#NAME?,"Wind")+SUMIFS(OFFSET(#NAME?,0,$P$8),#NAME?,A39,#NAME?,$F$8,#NAME?,$G$8,#NAME?,"Wind"))/L39)</f>
        <v>#VALUE!</v>
      </c>
      <c r="R39" s="258" t="e">
        <f aca="false">IF(M39=0,0,(SUMIFS(OFFSET(#NAME?,0,$P$8),#NAME?,A39,#NAME?,$F$8,#NAME?,$G$8,#NAME?,"Hydro")+SUMIFS(OFFSET(#NAME?,0,$P$8),#NAME?,A39,#NAME?,$F$8,#NAME?,$G$8,#NAME?,"Hydro"))/M39)</f>
        <v>#VALUE!</v>
      </c>
      <c r="S39" s="258" t="e">
        <f aca="false">IF(N39=0,0,(SUMIFS(OFFSET(#NAME?,0,$P$8),#NAME?,A39,#NAME?,$F$8,#NAME?,$G$8,#NAME?,"Other")+SUMIFS(OFFSET(#NAME?,0,$P$8),#NAME?,A39,#NAME?,$F$8,#NAME?,$G$8,#NAME?,"Other"))/N39)</f>
        <v>#VALUE!</v>
      </c>
      <c r="T39" s="260" t="e">
        <f aca="false">(J39*O39)+(K39*P39)+(L39*$T$5)+(M39*R39)+(N39*S39)</f>
        <v>#VALUE!</v>
      </c>
      <c r="U39" s="260" t="e">
        <f aca="false">(J39*O39)+(K39*P39)+(L39*$U$5)+(M39*R39)+(N39*S39)</f>
        <v>#VALUE!</v>
      </c>
      <c r="V39" s="261" t="e">
        <f aca="false">SUMIFS(OFFSET(#NAME?,0,$P$8),#NAME?,A39,#NAME?,$F$8,#NAME?,$G$8)*-1</f>
        <v>#VALUE!</v>
      </c>
      <c r="W39" s="261" t="e">
        <f aca="false">SUMIFS(OFFSET(#NAME?,0,$P$8),#NAME?,A39,#NAME?,$F$8,#NAME?,$G$8)*-1</f>
        <v>#VALUE!</v>
      </c>
      <c r="X39" s="262" t="e">
        <f aca="false">$Z$13*Z39</f>
        <v>#REF!</v>
      </c>
      <c r="Z39" s="263" t="e">
        <f aca="false">E39/$E$13</f>
        <v>#VALUE!</v>
      </c>
      <c r="AA39" s="264" t="n">
        <f aca="false">IFERROR(SUMPRODUCT((DSR!$E$1:$AB$1='MAIN DATA'!$B$6)*(DSR!$B$2:$B$1445='MAIN DATA'!A39)*(DSR!$A$2:$A$1445=Controls!$F$56)*(DSR!$E$2:$AB$1445)),"N/A for summer")</f>
        <v>-0.4672528085306</v>
      </c>
    </row>
    <row r="40" customFormat="false" ht="12.75" hidden="false" customHeight="false" outlineLevel="0" collapsed="false">
      <c r="A40" s="253" t="s">
        <v>529</v>
      </c>
      <c r="B40" s="253" t="s">
        <v>530</v>
      </c>
      <c r="C40" s="254" t="s">
        <v>395</v>
      </c>
      <c r="D40" s="254" t="str">
        <f aca="false">LEFT(C40,1)</f>
        <v>A</v>
      </c>
      <c r="E40" s="254" t="e">
        <f aca="false">SUMIFS(OFFSET(#NAME?,0,$P$8),#NAME?,A40,#NAME?,$F$8,#NAME?,$G$8)</f>
        <v>#VALUE!</v>
      </c>
      <c r="F40" s="255" t="e">
        <f aca="false">SUMIFS(OFFSET(#NAME?,0,$P$8),#NAME?,A40,#NAME?,$F$8,#NAME?,$G$8)</f>
        <v>#VALUE!</v>
      </c>
      <c r="G40" s="255" t="e">
        <f aca="false">F40-SUMIFS(OFFSET(#NAME?,0,$P$8),#NAME?,A40,#NAME?,$F$8,#NAME?,$G$8)</f>
        <v>#VALUE!</v>
      </c>
      <c r="H40" s="256" t="e">
        <f aca="false">E40-T40</f>
        <v>#VALUE!</v>
      </c>
      <c r="I40" s="256" t="e">
        <f aca="false">E40-U40</f>
        <v>#VALUE!</v>
      </c>
      <c r="J40" s="257" t="e">
        <f aca="false">SUMIFS(#NAME?,#NAME?,A40,#NAME?,$F$8,#NAME?,$G$8,#NAME?,"Storage")+SUMIFS(#NAME?,#NAME?,A40,#NAME?,$F$8,#NAME?,$G$8,#NAME?,"Battery")</f>
        <v>#VALUE!</v>
      </c>
      <c r="K40" s="257" t="e">
        <f aca="false">SUMIFS(#NAME?,#NAME?,A40,#NAME?,$F$8,#NAME?,$G$8,#NAME?,"Solar")+SUMIFS(#NAME?,#NAME?,A40,#NAME?,$F$8,#NAME?,$G$8,#NAME?,"Solar")</f>
        <v>#VALUE!</v>
      </c>
      <c r="L40" s="257" t="e">
        <f aca="false">SUMIFS(#NAME?,#NAME?,A40,#NAME?,$F$8,#NAME?,$G$8,#NAME?,"Wind")+SUMIFS(#NAME?,#NAME?,A40,#NAME?,$F$8,#NAME?,$G$8,#NAME?,"Wind")</f>
        <v>#VALUE!</v>
      </c>
      <c r="M40" s="257" t="e">
        <f aca="false">SUMIFS(#NAME?,#NAME?,A40,#NAME?,$F$8,#NAME?,$G$8,#NAME?,"Hydro")+SUMIFS(#NAME?,#NAME?,A40,#NAME?,$F$8,#NAME?,$G$8,#NAME?,"Hydro")</f>
        <v>#VALUE!</v>
      </c>
      <c r="N40" s="257" t="e">
        <f aca="false">SUMIFS(#NAME?,#NAME?,A40,#NAME?,$F$8,#NAME?,$G$8,#NAME?,"Other")+SUMIFS(#NAME?,#NAME?,A40,#NAME?,$F$8,#NAME?,$G$8,#NAME?,"Other")</f>
        <v>#VALUE!</v>
      </c>
      <c r="O40" s="258" t="e">
        <f aca="false">IF(J40=0,0,(SUMIFS(OFFSET(#NAME?,0,$P$8),#NAME?,A40,#NAME?,$F$8,#NAME?,$G$8,#NAME?,"Storage")+SUMIFS(OFFSET(#NAME?,0,$P$8),#NAME?,A40,#NAME?,$F$8,#NAME?,$G$8,#NAME?,"Battery"))/J40)</f>
        <v>#VALUE!</v>
      </c>
      <c r="P40" s="259" t="e">
        <f aca="false">IF(K40=0,0,(SUMIFS(OFFSET(#NAME?,0,$P$8),#NAME?,A40,#NAME?,$F$8,#NAME?,$G$8,#NAME?,"Solar")+SUMIFS(OFFSET(#NAME?,0,$P$8),#NAME?,A40,#NAME?,$F$8,#NAME?,$G$8,#NAME?,"Solar"))/K40)</f>
        <v>#VALUE!</v>
      </c>
      <c r="Q40" s="258" t="e">
        <f aca="false">IF(L40=0,0,(SUMIFS(OFFSET(#NAME?,0,$P$8),#NAME?,A40,#NAME?,$F$8,#NAME?,$G$8,#NAME?,"Wind")+SUMIFS(OFFSET(#NAME?,0,$P$8),#NAME?,A40,#NAME?,$F$8,#NAME?,$G$8,#NAME?,"Wind"))/L40)</f>
        <v>#VALUE!</v>
      </c>
      <c r="R40" s="258" t="e">
        <f aca="false">IF(M40=0,0,(SUMIFS(OFFSET(#NAME?,0,$P$8),#NAME?,A40,#NAME?,$F$8,#NAME?,$G$8,#NAME?,"Hydro")+SUMIFS(OFFSET(#NAME?,0,$P$8),#NAME?,A40,#NAME?,$F$8,#NAME?,$G$8,#NAME?,"Hydro"))/M40)</f>
        <v>#VALUE!</v>
      </c>
      <c r="S40" s="258" t="e">
        <f aca="false">IF(N40=0,0,(SUMIFS(OFFSET(#NAME?,0,$P$8),#NAME?,A40,#NAME?,$F$8,#NAME?,$G$8,#NAME?,"Other")+SUMIFS(OFFSET(#NAME?,0,$P$8),#NAME?,A40,#NAME?,$F$8,#NAME?,$G$8,#NAME?,"Other"))/N40)</f>
        <v>#VALUE!</v>
      </c>
      <c r="T40" s="260" t="e">
        <f aca="false">(J40*O40)+(K40*P40)+(L40*$T$5)+(M40*R40)+(N40*S40)</f>
        <v>#VALUE!</v>
      </c>
      <c r="U40" s="260" t="e">
        <f aca="false">(J40*O40)+(K40*P40)+(L40*$U$5)+(M40*R40)+(N40*S40)</f>
        <v>#VALUE!</v>
      </c>
      <c r="V40" s="261" t="e">
        <f aca="false">SUMIFS(OFFSET(#NAME?,0,$P$8),#NAME?,A40,#NAME?,$F$8,#NAME?,$G$8)*-1</f>
        <v>#VALUE!</v>
      </c>
      <c r="W40" s="261" t="e">
        <f aca="false">SUMIFS(OFFSET(#NAME?,0,$P$8),#NAME?,A40,#NAME?,$F$8,#NAME?,$G$8)*-1</f>
        <v>#VALUE!</v>
      </c>
      <c r="X40" s="262" t="e">
        <f aca="false">$Z$13*Z40</f>
        <v>#REF!</v>
      </c>
      <c r="Z40" s="263" t="e">
        <f aca="false">E40/$E$13</f>
        <v>#VALUE!</v>
      </c>
      <c r="AA40" s="264" t="n">
        <f aca="false">IFERROR(SUMPRODUCT((DSR!$E$1:$AB$1='MAIN DATA'!$B$6)*(DSR!$B$2:$B$1445='MAIN DATA'!A40)*(DSR!$A$2:$A$1445=Controls!$F$56)*(DSR!$E$2:$AB$1445)),"N/A for summer")</f>
        <v>-0.447961905979262</v>
      </c>
    </row>
    <row r="41" customFormat="false" ht="12.75" hidden="false" customHeight="false" outlineLevel="0" collapsed="false">
      <c r="A41" s="253" t="s">
        <v>566</v>
      </c>
      <c r="B41" s="253" t="s">
        <v>567</v>
      </c>
      <c r="C41" s="254" t="s">
        <v>395</v>
      </c>
      <c r="D41" s="254" t="str">
        <f aca="false">LEFT(C41,1)</f>
        <v>A</v>
      </c>
      <c r="E41" s="254" t="e">
        <f aca="false">SUMIFS(OFFSET(#NAME?,0,$P$8),#NAME?,A41,#NAME?,$F$8,#NAME?,$G$8)</f>
        <v>#VALUE!</v>
      </c>
      <c r="F41" s="255" t="e">
        <f aca="false">SUMIFS(OFFSET(#NAME?,0,$P$8),#NAME?,A41,#NAME?,$F$8,#NAME?,$G$8)</f>
        <v>#VALUE!</v>
      </c>
      <c r="G41" s="255" t="e">
        <f aca="false">F41-SUMIFS(OFFSET(#NAME?,0,$P$8),#NAME?,A41,#NAME?,$F$8,#NAME?,$G$8)</f>
        <v>#VALUE!</v>
      </c>
      <c r="H41" s="256" t="e">
        <f aca="false">E41-T41</f>
        <v>#VALUE!</v>
      </c>
      <c r="I41" s="256" t="e">
        <f aca="false">E41-U41</f>
        <v>#VALUE!</v>
      </c>
      <c r="J41" s="257" t="e">
        <f aca="false">SUMIFS(#NAME?,#NAME?,A41,#NAME?,$F$8,#NAME?,$G$8,#NAME?,"Storage")+SUMIFS(#NAME?,#NAME?,A41,#NAME?,$F$8,#NAME?,$G$8,#NAME?,"Battery")</f>
        <v>#VALUE!</v>
      </c>
      <c r="K41" s="257" t="e">
        <f aca="false">SUMIFS(#NAME?,#NAME?,A41,#NAME?,$F$8,#NAME?,$G$8,#NAME?,"Solar")+SUMIFS(#NAME?,#NAME?,A41,#NAME?,$F$8,#NAME?,$G$8,#NAME?,"Solar")</f>
        <v>#VALUE!</v>
      </c>
      <c r="L41" s="257" t="e">
        <f aca="false">SUMIFS(#NAME?,#NAME?,A41,#NAME?,$F$8,#NAME?,$G$8,#NAME?,"Wind")+SUMIFS(#NAME?,#NAME?,A41,#NAME?,$F$8,#NAME?,$G$8,#NAME?,"Wind")</f>
        <v>#VALUE!</v>
      </c>
      <c r="M41" s="257" t="e">
        <f aca="false">SUMIFS(#NAME?,#NAME?,A41,#NAME?,$F$8,#NAME?,$G$8,#NAME?,"Hydro")+SUMIFS(#NAME?,#NAME?,A41,#NAME?,$F$8,#NAME?,$G$8,#NAME?,"Hydro")</f>
        <v>#VALUE!</v>
      </c>
      <c r="N41" s="257" t="e">
        <f aca="false">SUMIFS(#NAME?,#NAME?,A41,#NAME?,$F$8,#NAME?,$G$8,#NAME?,"Other")+SUMIFS(#NAME?,#NAME?,A41,#NAME?,$F$8,#NAME?,$G$8,#NAME?,"Other")</f>
        <v>#VALUE!</v>
      </c>
      <c r="O41" s="258" t="e">
        <f aca="false">IF(J41=0,0,(SUMIFS(OFFSET(#NAME?,0,$P$8),#NAME?,A41,#NAME?,$F$8,#NAME?,$G$8,#NAME?,"Storage")+SUMIFS(OFFSET(#NAME?,0,$P$8),#NAME?,A41,#NAME?,$F$8,#NAME?,$G$8,#NAME?,"Battery"))/J41)</f>
        <v>#VALUE!</v>
      </c>
      <c r="P41" s="259" t="e">
        <f aca="false">IF(K41=0,0,(SUMIFS(OFFSET(#NAME?,0,$P$8),#NAME?,A41,#NAME?,$F$8,#NAME?,$G$8,#NAME?,"Solar")+SUMIFS(OFFSET(#NAME?,0,$P$8),#NAME?,A41,#NAME?,$F$8,#NAME?,$G$8,#NAME?,"Solar"))/K41)</f>
        <v>#VALUE!</v>
      </c>
      <c r="Q41" s="258" t="e">
        <f aca="false">IF(L41=0,0,(SUMIFS(OFFSET(#NAME?,0,$P$8),#NAME?,A41,#NAME?,$F$8,#NAME?,$G$8,#NAME?,"Wind")+SUMIFS(OFFSET(#NAME?,0,$P$8),#NAME?,A41,#NAME?,$F$8,#NAME?,$G$8,#NAME?,"Wind"))/L41)</f>
        <v>#VALUE!</v>
      </c>
      <c r="R41" s="258" t="e">
        <f aca="false">IF(M41=0,0,(SUMIFS(OFFSET(#NAME?,0,$P$8),#NAME?,A41,#NAME?,$F$8,#NAME?,$G$8,#NAME?,"Hydro")+SUMIFS(OFFSET(#NAME?,0,$P$8),#NAME?,A41,#NAME?,$F$8,#NAME?,$G$8,#NAME?,"Hydro"))/M41)</f>
        <v>#VALUE!</v>
      </c>
      <c r="S41" s="258" t="e">
        <f aca="false">IF(N41=0,0,(SUMIFS(OFFSET(#NAME?,0,$P$8),#NAME?,A41,#NAME?,$F$8,#NAME?,$G$8,#NAME?,"Other")+SUMIFS(OFFSET(#NAME?,0,$P$8),#NAME?,A41,#NAME?,$F$8,#NAME?,$G$8,#NAME?,"Other"))/N41)</f>
        <v>#VALUE!</v>
      </c>
      <c r="T41" s="260" t="e">
        <f aca="false">(J41*O41)+(K41*P41)+(L41*$T$5)+(M41*R41)+(N41*S41)</f>
        <v>#VALUE!</v>
      </c>
      <c r="U41" s="260" t="e">
        <f aca="false">(J41*O41)+(K41*P41)+(L41*$U$5)+(M41*R41)+(N41*S41)</f>
        <v>#VALUE!</v>
      </c>
      <c r="V41" s="261" t="e">
        <f aca="false">SUMIFS(OFFSET(#NAME?,0,$P$8),#NAME?,A41,#NAME?,$F$8,#NAME?,$G$8)*-1</f>
        <v>#VALUE!</v>
      </c>
      <c r="W41" s="261" t="e">
        <f aca="false">SUMIFS(OFFSET(#NAME?,0,$P$8),#NAME?,A41,#NAME?,$F$8,#NAME?,$G$8)*-1</f>
        <v>#VALUE!</v>
      </c>
      <c r="X41" s="262" t="e">
        <f aca="false">$Z$13*Z41</f>
        <v>#REF!</v>
      </c>
      <c r="Z41" s="263" t="e">
        <f aca="false">E41/$E$13</f>
        <v>#VALUE!</v>
      </c>
      <c r="AA41" s="264" t="n">
        <f aca="false">IFERROR(SUMPRODUCT((DSR!$E$1:$AB$1='MAIN DATA'!$B$6)*(DSR!$B$2:$B$1445='MAIN DATA'!A41)*(DSR!$A$2:$A$1445=Controls!$F$56)*(DSR!$E$2:$AB$1445)),"N/A for summer")</f>
        <v>-18.0197951660471</v>
      </c>
    </row>
    <row r="42" customFormat="false" ht="12.75" hidden="false" customHeight="false" outlineLevel="0" collapsed="false">
      <c r="A42" s="253" t="s">
        <v>637</v>
      </c>
      <c r="B42" s="253" t="s">
        <v>638</v>
      </c>
      <c r="C42" s="254" t="s">
        <v>395</v>
      </c>
      <c r="D42" s="254" t="str">
        <f aca="false">LEFT(C42,1)</f>
        <v>A</v>
      </c>
      <c r="E42" s="254" t="e">
        <f aca="false">SUMIFS(OFFSET(#NAME?,0,$P$8),#NAME?,A42,#NAME?,$F$8,#NAME?,$G$8)</f>
        <v>#VALUE!</v>
      </c>
      <c r="F42" s="255" t="e">
        <f aca="false">SUMIFS(OFFSET(#NAME?,0,$P$8),#NAME?,A42,#NAME?,$F$8,#NAME?,$G$8)</f>
        <v>#VALUE!</v>
      </c>
      <c r="G42" s="255" t="e">
        <f aca="false">F42-SUMIFS(OFFSET(#NAME?,0,$P$8),#NAME?,A42,#NAME?,$F$8,#NAME?,$G$8)</f>
        <v>#VALUE!</v>
      </c>
      <c r="H42" s="256" t="e">
        <f aca="false">E42-T42</f>
        <v>#VALUE!</v>
      </c>
      <c r="I42" s="256" t="e">
        <f aca="false">E42-U42</f>
        <v>#VALUE!</v>
      </c>
      <c r="J42" s="257" t="e">
        <f aca="false">SUMIFS(#NAME?,#NAME?,A42,#NAME?,$F$8,#NAME?,$G$8,#NAME?,"Storage")+SUMIFS(#NAME?,#NAME?,A42,#NAME?,$F$8,#NAME?,$G$8,#NAME?,"Battery")</f>
        <v>#VALUE!</v>
      </c>
      <c r="K42" s="257" t="e">
        <f aca="false">SUMIFS(#NAME?,#NAME?,A42,#NAME?,$F$8,#NAME?,$G$8,#NAME?,"Solar")+SUMIFS(#NAME?,#NAME?,A42,#NAME?,$F$8,#NAME?,$G$8,#NAME?,"Solar")</f>
        <v>#VALUE!</v>
      </c>
      <c r="L42" s="257" t="e">
        <f aca="false">SUMIFS(#NAME?,#NAME?,A42,#NAME?,$F$8,#NAME?,$G$8,#NAME?,"Wind")+SUMIFS(#NAME?,#NAME?,A42,#NAME?,$F$8,#NAME?,$G$8,#NAME?,"Wind")</f>
        <v>#VALUE!</v>
      </c>
      <c r="M42" s="257" t="e">
        <f aca="false">SUMIFS(#NAME?,#NAME?,A42,#NAME?,$F$8,#NAME?,$G$8,#NAME?,"Hydro")+SUMIFS(#NAME?,#NAME?,A42,#NAME?,$F$8,#NAME?,$G$8,#NAME?,"Hydro")</f>
        <v>#VALUE!</v>
      </c>
      <c r="N42" s="257" t="e">
        <f aca="false">SUMIFS(#NAME?,#NAME?,A42,#NAME?,$F$8,#NAME?,$G$8,#NAME?,"Other")+SUMIFS(#NAME?,#NAME?,A42,#NAME?,$F$8,#NAME?,$G$8,#NAME?,"Other")</f>
        <v>#VALUE!</v>
      </c>
      <c r="O42" s="258" t="e">
        <f aca="false">IF(J42=0,0,(SUMIFS(OFFSET(#NAME?,0,$P$8),#NAME?,A42,#NAME?,$F$8,#NAME?,$G$8,#NAME?,"Storage")+SUMIFS(OFFSET(#NAME?,0,$P$8),#NAME?,A42,#NAME?,$F$8,#NAME?,$G$8,#NAME?,"Battery"))/J42)</f>
        <v>#VALUE!</v>
      </c>
      <c r="P42" s="259" t="e">
        <f aca="false">IF(K42=0,0,(SUMIFS(OFFSET(#NAME?,0,$P$8),#NAME?,A42,#NAME?,$F$8,#NAME?,$G$8,#NAME?,"Solar")+SUMIFS(OFFSET(#NAME?,0,$P$8),#NAME?,A42,#NAME?,$F$8,#NAME?,$G$8,#NAME?,"Solar"))/K42)</f>
        <v>#VALUE!</v>
      </c>
      <c r="Q42" s="258" t="e">
        <f aca="false">IF(L42=0,0,(SUMIFS(OFFSET(#NAME?,0,$P$8),#NAME?,A42,#NAME?,$F$8,#NAME?,$G$8,#NAME?,"Wind")+SUMIFS(OFFSET(#NAME?,0,$P$8),#NAME?,A42,#NAME?,$F$8,#NAME?,$G$8,#NAME?,"Wind"))/L42)</f>
        <v>#VALUE!</v>
      </c>
      <c r="R42" s="258" t="e">
        <f aca="false">IF(M42=0,0,(SUMIFS(OFFSET(#NAME?,0,$P$8),#NAME?,A42,#NAME?,$F$8,#NAME?,$G$8,#NAME?,"Hydro")+SUMIFS(OFFSET(#NAME?,0,$P$8),#NAME?,A42,#NAME?,$F$8,#NAME?,$G$8,#NAME?,"Hydro"))/M42)</f>
        <v>#VALUE!</v>
      </c>
      <c r="S42" s="258" t="e">
        <f aca="false">IF(N42=0,0,(SUMIFS(OFFSET(#NAME?,0,$P$8),#NAME?,A42,#NAME?,$F$8,#NAME?,$G$8,#NAME?,"Other")+SUMIFS(OFFSET(#NAME?,0,$P$8),#NAME?,A42,#NAME?,$F$8,#NAME?,$G$8,#NAME?,"Other"))/N42)</f>
        <v>#VALUE!</v>
      </c>
      <c r="T42" s="260" t="e">
        <f aca="false">(J42*O42)+(K42*P42)+(L42*$T$5)+(M42*R42)+(N42*S42)</f>
        <v>#VALUE!</v>
      </c>
      <c r="U42" s="260" t="e">
        <f aca="false">(J42*O42)+(K42*P42)+(L42*$U$5)+(M42*R42)+(N42*S42)</f>
        <v>#VALUE!</v>
      </c>
      <c r="V42" s="261" t="e">
        <f aca="false">SUMIFS(OFFSET(#NAME?,0,$P$8),#NAME?,A42,#NAME?,$F$8,#NAME?,$G$8)*-1</f>
        <v>#VALUE!</v>
      </c>
      <c r="W42" s="261" t="e">
        <f aca="false">SUMIFS(OFFSET(#NAME?,0,$P$8),#NAME?,A42,#NAME?,$F$8,#NAME?,$G$8)*-1</f>
        <v>#VALUE!</v>
      </c>
      <c r="X42" s="262" t="e">
        <f aca="false">$Z$13*Z42</f>
        <v>#REF!</v>
      </c>
      <c r="Z42" s="263" t="e">
        <f aca="false">E42/$E$13</f>
        <v>#VALUE!</v>
      </c>
      <c r="AA42" s="264" t="n">
        <f aca="false">IFERROR(SUMPRODUCT((DSR!$E$1:$AB$1='MAIN DATA'!$B$6)*(DSR!$B$2:$B$1445='MAIN DATA'!A42)*(DSR!$A$2:$A$1445=Controls!$F$56)*(DSR!$E$2:$AB$1445)),"N/A for summer")</f>
        <v>-4.00795873037516</v>
      </c>
    </row>
    <row r="43" customFormat="false" ht="12.75" hidden="false" customHeight="false" outlineLevel="0" collapsed="false">
      <c r="A43" s="253" t="s">
        <v>722</v>
      </c>
      <c r="B43" s="253" t="s">
        <v>723</v>
      </c>
      <c r="C43" s="254" t="s">
        <v>395</v>
      </c>
      <c r="D43" s="254" t="str">
        <f aca="false">LEFT(C43,1)</f>
        <v>A</v>
      </c>
      <c r="E43" s="254" t="e">
        <f aca="false">SUMIFS(OFFSET(#NAME?,0,$P$8),#NAME?,A43,#NAME?,$F$8,#NAME?,$G$8)</f>
        <v>#VALUE!</v>
      </c>
      <c r="F43" s="255" t="e">
        <f aca="false">SUMIFS(OFFSET(#NAME?,0,$P$8),#NAME?,A43,#NAME?,$F$8,#NAME?,$G$8)</f>
        <v>#VALUE!</v>
      </c>
      <c r="G43" s="255" t="e">
        <f aca="false">F43-SUMIFS(OFFSET(#NAME?,0,$P$8),#NAME?,A43,#NAME?,$F$8,#NAME?,$G$8)</f>
        <v>#VALUE!</v>
      </c>
      <c r="H43" s="256" t="e">
        <f aca="false">E43-T43</f>
        <v>#VALUE!</v>
      </c>
      <c r="I43" s="256" t="e">
        <f aca="false">E43-U43</f>
        <v>#VALUE!</v>
      </c>
      <c r="J43" s="257" t="e">
        <f aca="false">SUMIFS(#NAME?,#NAME?,A43,#NAME?,$F$8,#NAME?,$G$8,#NAME?,"Storage")+SUMIFS(#NAME?,#NAME?,A43,#NAME?,$F$8,#NAME?,$G$8,#NAME?,"Battery")</f>
        <v>#VALUE!</v>
      </c>
      <c r="K43" s="257" t="e">
        <f aca="false">SUMIFS(#NAME?,#NAME?,A43,#NAME?,$F$8,#NAME?,$G$8,#NAME?,"Solar")+SUMIFS(#NAME?,#NAME?,A43,#NAME?,$F$8,#NAME?,$G$8,#NAME?,"Solar")</f>
        <v>#VALUE!</v>
      </c>
      <c r="L43" s="257" t="e">
        <f aca="false">SUMIFS(#NAME?,#NAME?,A43,#NAME?,$F$8,#NAME?,$G$8,#NAME?,"Wind")+SUMIFS(#NAME?,#NAME?,A43,#NAME?,$F$8,#NAME?,$G$8,#NAME?,"Wind")</f>
        <v>#VALUE!</v>
      </c>
      <c r="M43" s="257" t="e">
        <f aca="false">SUMIFS(#NAME?,#NAME?,A43,#NAME?,$F$8,#NAME?,$G$8,#NAME?,"Hydro")+SUMIFS(#NAME?,#NAME?,A43,#NAME?,$F$8,#NAME?,$G$8,#NAME?,"Hydro")</f>
        <v>#VALUE!</v>
      </c>
      <c r="N43" s="257" t="e">
        <f aca="false">SUMIFS(#NAME?,#NAME?,A43,#NAME?,$F$8,#NAME?,$G$8,#NAME?,"Other")+SUMIFS(#NAME?,#NAME?,A43,#NAME?,$F$8,#NAME?,$G$8,#NAME?,"Other")</f>
        <v>#VALUE!</v>
      </c>
      <c r="O43" s="258" t="e">
        <f aca="false">IF(J43=0,0,(SUMIFS(OFFSET(#NAME?,0,$P$8),#NAME?,A43,#NAME?,$F$8,#NAME?,$G$8,#NAME?,"Storage")+SUMIFS(OFFSET(#NAME?,0,$P$8),#NAME?,A43,#NAME?,$F$8,#NAME?,$G$8,#NAME?,"Battery"))/J43)</f>
        <v>#VALUE!</v>
      </c>
      <c r="P43" s="259" t="e">
        <f aca="false">IF(K43=0,0,(SUMIFS(OFFSET(#NAME?,0,$P$8),#NAME?,A43,#NAME?,$F$8,#NAME?,$G$8,#NAME?,"Solar")+SUMIFS(OFFSET(#NAME?,0,$P$8),#NAME?,A43,#NAME?,$F$8,#NAME?,$G$8,#NAME?,"Solar"))/K43)</f>
        <v>#VALUE!</v>
      </c>
      <c r="Q43" s="258" t="e">
        <f aca="false">IF(L43=0,0,(SUMIFS(OFFSET(#NAME?,0,$P$8),#NAME?,A43,#NAME?,$F$8,#NAME?,$G$8,#NAME?,"Wind")+SUMIFS(OFFSET(#NAME?,0,$P$8),#NAME?,A43,#NAME?,$F$8,#NAME?,$G$8,#NAME?,"Wind"))/L43)</f>
        <v>#VALUE!</v>
      </c>
      <c r="R43" s="258" t="e">
        <f aca="false">IF(M43=0,0,(SUMIFS(OFFSET(#NAME?,0,$P$8),#NAME?,A43,#NAME?,$F$8,#NAME?,$G$8,#NAME?,"Hydro")+SUMIFS(OFFSET(#NAME?,0,$P$8),#NAME?,A43,#NAME?,$F$8,#NAME?,$G$8,#NAME?,"Hydro"))/M43)</f>
        <v>#VALUE!</v>
      </c>
      <c r="S43" s="258" t="e">
        <f aca="false">IF(N43=0,0,(SUMIFS(OFFSET(#NAME?,0,$P$8),#NAME?,A43,#NAME?,$F$8,#NAME?,$G$8,#NAME?,"Other")+SUMIFS(OFFSET(#NAME?,0,$P$8),#NAME?,A43,#NAME?,$F$8,#NAME?,$G$8,#NAME?,"Other"))/N43)</f>
        <v>#VALUE!</v>
      </c>
      <c r="T43" s="260" t="e">
        <f aca="false">(J43*O43)+(K43*P43)+(L43*$T$5)+(M43*R43)+(N43*S43)</f>
        <v>#VALUE!</v>
      </c>
      <c r="U43" s="260" t="e">
        <f aca="false">(J43*O43)+(K43*P43)+(L43*$U$5)+(M43*R43)+(N43*S43)</f>
        <v>#VALUE!</v>
      </c>
      <c r="V43" s="261" t="e">
        <f aca="false">SUMIFS(OFFSET(#NAME?,0,$P$8),#NAME?,A43,#NAME?,$F$8,#NAME?,$G$8)*-1</f>
        <v>#VALUE!</v>
      </c>
      <c r="W43" s="261" t="e">
        <f aca="false">SUMIFS(OFFSET(#NAME?,0,$P$8),#NAME?,A43,#NAME?,$F$8,#NAME?,$G$8)*-1</f>
        <v>#VALUE!</v>
      </c>
      <c r="X43" s="262" t="e">
        <f aca="false">$Z$13*Z43</f>
        <v>#REF!</v>
      </c>
      <c r="Z43" s="263" t="e">
        <f aca="false">E43/$E$13</f>
        <v>#VALUE!</v>
      </c>
      <c r="AA43" s="264" t="n">
        <f aca="false">IFERROR(SUMPRODUCT((DSR!$E$1:$AB$1='MAIN DATA'!$B$6)*(DSR!$B$2:$B$1445='MAIN DATA'!A43)*(DSR!$A$2:$A$1445=Controls!$F$56)*(DSR!$E$2:$AB$1445)),"N/A for summer")</f>
        <v>-0.634105368648742</v>
      </c>
    </row>
    <row r="44" customFormat="false" ht="12.75" hidden="false" customHeight="false" outlineLevel="0" collapsed="false">
      <c r="A44" s="253" t="s">
        <v>853</v>
      </c>
      <c r="B44" s="253" t="s">
        <v>854</v>
      </c>
      <c r="C44" s="254" t="s">
        <v>395</v>
      </c>
      <c r="D44" s="254" t="str">
        <f aca="false">LEFT(C44,1)</f>
        <v>A</v>
      </c>
      <c r="E44" s="254" t="e">
        <f aca="false">SUMIFS(OFFSET(#NAME?,0,$P$8),#NAME?,A44,#NAME?,$F$8,#NAME?,$G$8)</f>
        <v>#VALUE!</v>
      </c>
      <c r="F44" s="255" t="e">
        <f aca="false">SUMIFS(OFFSET(#NAME?,0,$P$8),#NAME?,A44,#NAME?,$F$8,#NAME?,$G$8)</f>
        <v>#VALUE!</v>
      </c>
      <c r="G44" s="255" t="e">
        <f aca="false">F44-SUMIFS(OFFSET(#NAME?,0,$P$8),#NAME?,A44,#NAME?,$F$8,#NAME?,$G$8)</f>
        <v>#VALUE!</v>
      </c>
      <c r="H44" s="256" t="e">
        <f aca="false">E44-T44</f>
        <v>#VALUE!</v>
      </c>
      <c r="I44" s="256" t="e">
        <f aca="false">E44-U44</f>
        <v>#VALUE!</v>
      </c>
      <c r="J44" s="257" t="e">
        <f aca="false">SUMIFS(#NAME?,#NAME?,A44,#NAME?,$F$8,#NAME?,$G$8,#NAME?,"Storage")+SUMIFS(#NAME?,#NAME?,A44,#NAME?,$F$8,#NAME?,$G$8,#NAME?,"Battery")</f>
        <v>#VALUE!</v>
      </c>
      <c r="K44" s="257" t="e">
        <f aca="false">SUMIFS(#NAME?,#NAME?,A44,#NAME?,$F$8,#NAME?,$G$8,#NAME?,"Solar")+SUMIFS(#NAME?,#NAME?,A44,#NAME?,$F$8,#NAME?,$G$8,#NAME?,"Solar")</f>
        <v>#VALUE!</v>
      </c>
      <c r="L44" s="257" t="e">
        <f aca="false">SUMIFS(#NAME?,#NAME?,A44,#NAME?,$F$8,#NAME?,$G$8,#NAME?,"Wind")+SUMIFS(#NAME?,#NAME?,A44,#NAME?,$F$8,#NAME?,$G$8,#NAME?,"Wind")</f>
        <v>#VALUE!</v>
      </c>
      <c r="M44" s="257" t="e">
        <f aca="false">SUMIFS(#NAME?,#NAME?,A44,#NAME?,$F$8,#NAME?,$G$8,#NAME?,"Hydro")+SUMIFS(#NAME?,#NAME?,A44,#NAME?,$F$8,#NAME?,$G$8,#NAME?,"Hydro")</f>
        <v>#VALUE!</v>
      </c>
      <c r="N44" s="257" t="e">
        <f aca="false">SUMIFS(#NAME?,#NAME?,A44,#NAME?,$F$8,#NAME?,$G$8,#NAME?,"Other")+SUMIFS(#NAME?,#NAME?,A44,#NAME?,$F$8,#NAME?,$G$8,#NAME?,"Other")</f>
        <v>#VALUE!</v>
      </c>
      <c r="O44" s="258" t="e">
        <f aca="false">IF(J44=0,0,(SUMIFS(OFFSET(#NAME?,0,$P$8),#NAME?,A44,#NAME?,$F$8,#NAME?,$G$8,#NAME?,"Storage")+SUMIFS(OFFSET(#NAME?,0,$P$8),#NAME?,A44,#NAME?,$F$8,#NAME?,$G$8,#NAME?,"Battery"))/J44)</f>
        <v>#VALUE!</v>
      </c>
      <c r="P44" s="259" t="e">
        <f aca="false">IF(K44=0,0,(SUMIFS(OFFSET(#NAME?,0,$P$8),#NAME?,A44,#NAME?,$F$8,#NAME?,$G$8,#NAME?,"Solar")+SUMIFS(OFFSET(#NAME?,0,$P$8),#NAME?,A44,#NAME?,$F$8,#NAME?,$G$8,#NAME?,"Solar"))/K44)</f>
        <v>#VALUE!</v>
      </c>
      <c r="Q44" s="258" t="e">
        <f aca="false">IF(L44=0,0,(SUMIFS(OFFSET(#NAME?,0,$P$8),#NAME?,A44,#NAME?,$F$8,#NAME?,$G$8,#NAME?,"Wind")+SUMIFS(OFFSET(#NAME?,0,$P$8),#NAME?,A44,#NAME?,$F$8,#NAME?,$G$8,#NAME?,"Wind"))/L44)</f>
        <v>#VALUE!</v>
      </c>
      <c r="R44" s="258" t="e">
        <f aca="false">IF(M44=0,0,(SUMIFS(OFFSET(#NAME?,0,$P$8),#NAME?,A44,#NAME?,$F$8,#NAME?,$G$8,#NAME?,"Hydro")+SUMIFS(OFFSET(#NAME?,0,$P$8),#NAME?,A44,#NAME?,$F$8,#NAME?,$G$8,#NAME?,"Hydro"))/M44)</f>
        <v>#VALUE!</v>
      </c>
      <c r="S44" s="258" t="e">
        <f aca="false">IF(N44=0,0,(SUMIFS(OFFSET(#NAME?,0,$P$8),#NAME?,A44,#NAME?,$F$8,#NAME?,$G$8,#NAME?,"Other")+SUMIFS(OFFSET(#NAME?,0,$P$8),#NAME?,A44,#NAME?,$F$8,#NAME?,$G$8,#NAME?,"Other"))/N44)</f>
        <v>#VALUE!</v>
      </c>
      <c r="T44" s="260" t="e">
        <f aca="false">(J44*O44)+(K44*P44)+(L44*$T$5)+(M44*R44)+(N44*S44)</f>
        <v>#VALUE!</v>
      </c>
      <c r="U44" s="260" t="e">
        <f aca="false">(J44*O44)+(K44*P44)+(L44*$U$5)+(M44*R44)+(N44*S44)</f>
        <v>#VALUE!</v>
      </c>
      <c r="V44" s="261" t="e">
        <f aca="false">SUMIFS(OFFSET(#NAME?,0,$P$8),#NAME?,A44,#NAME?,$F$8,#NAME?,$G$8)*-1</f>
        <v>#VALUE!</v>
      </c>
      <c r="W44" s="261" t="e">
        <f aca="false">SUMIFS(OFFSET(#NAME?,0,$P$8),#NAME?,A44,#NAME?,$F$8,#NAME?,$G$8)*-1</f>
        <v>#VALUE!</v>
      </c>
      <c r="X44" s="262" t="e">
        <f aca="false">$Z$13*Z44</f>
        <v>#REF!</v>
      </c>
      <c r="Z44" s="263" t="e">
        <f aca="false">E44/$E$13</f>
        <v>#VALUE!</v>
      </c>
      <c r="AA44" s="264" t="n">
        <f aca="false">IFERROR(SUMPRODUCT((DSR!$E$1:$AB$1='MAIN DATA'!$B$6)*(DSR!$B$2:$B$1445='MAIN DATA'!A44)*(DSR!$A$2:$A$1445=Controls!$F$56)*(DSR!$E$2:$AB$1445)),"N/A for summer")</f>
        <v>-9.02916903840956</v>
      </c>
    </row>
    <row r="45" customFormat="false" ht="12.75" hidden="false" customHeight="false" outlineLevel="0" collapsed="false">
      <c r="A45" s="253" t="s">
        <v>950</v>
      </c>
      <c r="B45" s="253" t="s">
        <v>951</v>
      </c>
      <c r="C45" s="254" t="s">
        <v>395</v>
      </c>
      <c r="D45" s="254" t="str">
        <f aca="false">LEFT(C45,1)</f>
        <v>A</v>
      </c>
      <c r="E45" s="254" t="e">
        <f aca="false">SUMIFS(OFFSET(#NAME?,0,$P$8),#NAME?,A45,#NAME?,$F$8,#NAME?,$G$8)</f>
        <v>#VALUE!</v>
      </c>
      <c r="F45" s="255" t="e">
        <f aca="false">SUMIFS(OFFSET(#NAME?,0,$P$8),#NAME?,A45,#NAME?,$F$8,#NAME?,$G$8)</f>
        <v>#VALUE!</v>
      </c>
      <c r="G45" s="255" t="e">
        <f aca="false">F45-SUMIFS(OFFSET(#NAME?,0,$P$8),#NAME?,A45,#NAME?,$F$8,#NAME?,$G$8)</f>
        <v>#VALUE!</v>
      </c>
      <c r="H45" s="256" t="e">
        <f aca="false">E45-T45</f>
        <v>#VALUE!</v>
      </c>
      <c r="I45" s="256" t="e">
        <f aca="false">E45-U45</f>
        <v>#VALUE!</v>
      </c>
      <c r="J45" s="257" t="e">
        <f aca="false">SUMIFS(#NAME?,#NAME?,A45,#NAME?,$F$8,#NAME?,$G$8,#NAME?,"Storage")+SUMIFS(#NAME?,#NAME?,A45,#NAME?,$F$8,#NAME?,$G$8,#NAME?,"Battery")</f>
        <v>#VALUE!</v>
      </c>
      <c r="K45" s="257" t="e">
        <f aca="false">SUMIFS(#NAME?,#NAME?,A45,#NAME?,$F$8,#NAME?,$G$8,#NAME?,"Solar")+SUMIFS(#NAME?,#NAME?,A45,#NAME?,$F$8,#NAME?,$G$8,#NAME?,"Solar")</f>
        <v>#VALUE!</v>
      </c>
      <c r="L45" s="257" t="e">
        <f aca="false">SUMIFS(#NAME?,#NAME?,A45,#NAME?,$F$8,#NAME?,$G$8,#NAME?,"Wind")+SUMIFS(#NAME?,#NAME?,A45,#NAME?,$F$8,#NAME?,$G$8,#NAME?,"Wind")</f>
        <v>#VALUE!</v>
      </c>
      <c r="M45" s="257" t="e">
        <f aca="false">SUMIFS(#NAME?,#NAME?,A45,#NAME?,$F$8,#NAME?,$G$8,#NAME?,"Hydro")+SUMIFS(#NAME?,#NAME?,A45,#NAME?,$F$8,#NAME?,$G$8,#NAME?,"Hydro")</f>
        <v>#VALUE!</v>
      </c>
      <c r="N45" s="257" t="e">
        <f aca="false">SUMIFS(#NAME?,#NAME?,A45,#NAME?,$F$8,#NAME?,$G$8,#NAME?,"Other")+SUMIFS(#NAME?,#NAME?,A45,#NAME?,$F$8,#NAME?,$G$8,#NAME?,"Other")</f>
        <v>#VALUE!</v>
      </c>
      <c r="O45" s="258" t="e">
        <f aca="false">IF(J45=0,0,(SUMIFS(OFFSET(#NAME?,0,$P$8),#NAME?,A45,#NAME?,$F$8,#NAME?,$G$8,#NAME?,"Storage")+SUMIFS(OFFSET(#NAME?,0,$P$8),#NAME?,A45,#NAME?,$F$8,#NAME?,$G$8,#NAME?,"Battery"))/J45)</f>
        <v>#VALUE!</v>
      </c>
      <c r="P45" s="259" t="e">
        <f aca="false">IF(K45=0,0,(SUMIFS(OFFSET(#NAME?,0,$P$8),#NAME?,A45,#NAME?,$F$8,#NAME?,$G$8,#NAME?,"Solar")+SUMIFS(OFFSET(#NAME?,0,$P$8),#NAME?,A45,#NAME?,$F$8,#NAME?,$G$8,#NAME?,"Solar"))/K45)</f>
        <v>#VALUE!</v>
      </c>
      <c r="Q45" s="258" t="e">
        <f aca="false">IF(L45=0,0,(SUMIFS(OFFSET(#NAME?,0,$P$8),#NAME?,A45,#NAME?,$F$8,#NAME?,$G$8,#NAME?,"Wind")+SUMIFS(OFFSET(#NAME?,0,$P$8),#NAME?,A45,#NAME?,$F$8,#NAME?,$G$8,#NAME?,"Wind"))/L45)</f>
        <v>#VALUE!</v>
      </c>
      <c r="R45" s="258" t="e">
        <f aca="false">IF(M45=0,0,(SUMIFS(OFFSET(#NAME?,0,$P$8),#NAME?,A45,#NAME?,$F$8,#NAME?,$G$8,#NAME?,"Hydro")+SUMIFS(OFFSET(#NAME?,0,$P$8),#NAME?,A45,#NAME?,$F$8,#NAME?,$G$8,#NAME?,"Hydro"))/M45)</f>
        <v>#VALUE!</v>
      </c>
      <c r="S45" s="258" t="e">
        <f aca="false">IF(N45=0,0,(SUMIFS(OFFSET(#NAME?,0,$P$8),#NAME?,A45,#NAME?,$F$8,#NAME?,$G$8,#NAME?,"Other")+SUMIFS(OFFSET(#NAME?,0,$P$8),#NAME?,A45,#NAME?,$F$8,#NAME?,$G$8,#NAME?,"Other"))/N45)</f>
        <v>#VALUE!</v>
      </c>
      <c r="T45" s="260" t="e">
        <f aca="false">(J45*O45)+(K45*P45)+(L45*$T$5)+(M45*R45)+(N45*S45)</f>
        <v>#VALUE!</v>
      </c>
      <c r="U45" s="260" t="e">
        <f aca="false">(J45*O45)+(K45*P45)+(L45*$U$5)+(M45*R45)+(N45*S45)</f>
        <v>#VALUE!</v>
      </c>
      <c r="V45" s="261" t="e">
        <f aca="false">SUMIFS(OFFSET(#NAME?,0,$P$8),#NAME?,A45,#NAME?,$F$8,#NAME?,$G$8)*-1</f>
        <v>#VALUE!</v>
      </c>
      <c r="W45" s="261" t="e">
        <f aca="false">SUMIFS(OFFSET(#NAME?,0,$P$8),#NAME?,A45,#NAME?,$F$8,#NAME?,$G$8)*-1</f>
        <v>#VALUE!</v>
      </c>
      <c r="X45" s="262" t="e">
        <f aca="false">$Z$13*Z45</f>
        <v>#REF!</v>
      </c>
      <c r="Z45" s="263" t="e">
        <f aca="false">E45/$E$13</f>
        <v>#VALUE!</v>
      </c>
      <c r="AA45" s="264" t="n">
        <f aca="false">IFERROR(SUMPRODUCT((DSR!$E$1:$AB$1='MAIN DATA'!$B$6)*(DSR!$B$2:$B$1445='MAIN DATA'!A45)*(DSR!$A$2:$A$1445=Controls!$F$56)*(DSR!$E$2:$AB$1445)),"N/A for summer")</f>
        <v>-0.605746718279701</v>
      </c>
    </row>
    <row r="46" customFormat="false" ht="12.75" hidden="false" customHeight="false" outlineLevel="0" collapsed="false">
      <c r="A46" s="253" t="s">
        <v>1044</v>
      </c>
      <c r="B46" s="253" t="s">
        <v>1045</v>
      </c>
      <c r="C46" s="254" t="s">
        <v>395</v>
      </c>
      <c r="D46" s="254" t="str">
        <f aca="false">LEFT(C46,1)</f>
        <v>A</v>
      </c>
      <c r="E46" s="254" t="e">
        <f aca="false">SUMIFS(OFFSET(#NAME?,0,$P$8),#NAME?,A46,#NAME?,$F$8,#NAME?,$G$8)</f>
        <v>#VALUE!</v>
      </c>
      <c r="F46" s="255" t="e">
        <f aca="false">SUMIFS(OFFSET(#NAME?,0,$P$8),#NAME?,A46,#NAME?,$F$8,#NAME?,$G$8)</f>
        <v>#VALUE!</v>
      </c>
      <c r="G46" s="255" t="e">
        <f aca="false">F46-SUMIFS(OFFSET(#NAME?,0,$P$8),#NAME?,A46,#NAME?,$F$8,#NAME?,$G$8)</f>
        <v>#VALUE!</v>
      </c>
      <c r="H46" s="256" t="e">
        <f aca="false">E46-T46</f>
        <v>#VALUE!</v>
      </c>
      <c r="I46" s="256" t="e">
        <f aca="false">E46-U46</f>
        <v>#VALUE!</v>
      </c>
      <c r="J46" s="257" t="e">
        <f aca="false">SUMIFS(#NAME?,#NAME?,A46,#NAME?,$F$8,#NAME?,$G$8,#NAME?,"Storage")+SUMIFS(#NAME?,#NAME?,A46,#NAME?,$F$8,#NAME?,$G$8,#NAME?,"Battery")</f>
        <v>#VALUE!</v>
      </c>
      <c r="K46" s="257" t="e">
        <f aca="false">SUMIFS(#NAME?,#NAME?,A46,#NAME?,$F$8,#NAME?,$G$8,#NAME?,"Solar")+SUMIFS(#NAME?,#NAME?,A46,#NAME?,$F$8,#NAME?,$G$8,#NAME?,"Solar")</f>
        <v>#VALUE!</v>
      </c>
      <c r="L46" s="257" t="e">
        <f aca="false">SUMIFS(#NAME?,#NAME?,A46,#NAME?,$F$8,#NAME?,$G$8,#NAME?,"Wind")+SUMIFS(#NAME?,#NAME?,A46,#NAME?,$F$8,#NAME?,$G$8,#NAME?,"Wind")</f>
        <v>#VALUE!</v>
      </c>
      <c r="M46" s="257" t="e">
        <f aca="false">SUMIFS(#NAME?,#NAME?,A46,#NAME?,$F$8,#NAME?,$G$8,#NAME?,"Hydro")+SUMIFS(#NAME?,#NAME?,A46,#NAME?,$F$8,#NAME?,$G$8,#NAME?,"Hydro")</f>
        <v>#VALUE!</v>
      </c>
      <c r="N46" s="257" t="e">
        <f aca="false">SUMIFS(#NAME?,#NAME?,A46,#NAME?,$F$8,#NAME?,$G$8,#NAME?,"Other")+SUMIFS(#NAME?,#NAME?,A46,#NAME?,$F$8,#NAME?,$G$8,#NAME?,"Other")</f>
        <v>#VALUE!</v>
      </c>
      <c r="O46" s="258" t="e">
        <f aca="false">IF(J46=0,0,(SUMIFS(OFFSET(#NAME?,0,$P$8),#NAME?,A46,#NAME?,$F$8,#NAME?,$G$8,#NAME?,"Storage")+SUMIFS(OFFSET(#NAME?,0,$P$8),#NAME?,A46,#NAME?,$F$8,#NAME?,$G$8,#NAME?,"Battery"))/J46)</f>
        <v>#VALUE!</v>
      </c>
      <c r="P46" s="259" t="e">
        <f aca="false">IF(K46=0,0,(SUMIFS(OFFSET(#NAME?,0,$P$8),#NAME?,A46,#NAME?,$F$8,#NAME?,$G$8,#NAME?,"Solar")+SUMIFS(OFFSET(#NAME?,0,$P$8),#NAME?,A46,#NAME?,$F$8,#NAME?,$G$8,#NAME?,"Solar"))/K46)</f>
        <v>#VALUE!</v>
      </c>
      <c r="Q46" s="258" t="e">
        <f aca="false">IF(L46=0,0,(SUMIFS(OFFSET(#NAME?,0,$P$8),#NAME?,A46,#NAME?,$F$8,#NAME?,$G$8,#NAME?,"Wind")+SUMIFS(OFFSET(#NAME?,0,$P$8),#NAME?,A46,#NAME?,$F$8,#NAME?,$G$8,#NAME?,"Wind"))/L46)</f>
        <v>#VALUE!</v>
      </c>
      <c r="R46" s="258" t="e">
        <f aca="false">IF(M46=0,0,(SUMIFS(OFFSET(#NAME?,0,$P$8),#NAME?,A46,#NAME?,$F$8,#NAME?,$G$8,#NAME?,"Hydro")+SUMIFS(OFFSET(#NAME?,0,$P$8),#NAME?,A46,#NAME?,$F$8,#NAME?,$G$8,#NAME?,"Hydro"))/M46)</f>
        <v>#VALUE!</v>
      </c>
      <c r="S46" s="258" t="e">
        <f aca="false">IF(N46=0,0,(SUMIFS(OFFSET(#NAME?,0,$P$8),#NAME?,A46,#NAME?,$F$8,#NAME?,$G$8,#NAME?,"Other")+SUMIFS(OFFSET(#NAME?,0,$P$8),#NAME?,A46,#NAME?,$F$8,#NAME?,$G$8,#NAME?,"Other"))/N46)</f>
        <v>#VALUE!</v>
      </c>
      <c r="T46" s="260" t="e">
        <f aca="false">(J46*O46)+(K46*P46)+(L46*$T$5)+(M46*R46)+(N46*S46)</f>
        <v>#VALUE!</v>
      </c>
      <c r="U46" s="260" t="e">
        <f aca="false">(J46*O46)+(K46*P46)+(L46*$U$5)+(M46*R46)+(N46*S46)</f>
        <v>#VALUE!</v>
      </c>
      <c r="V46" s="261" t="e">
        <f aca="false">SUMIFS(OFFSET(#NAME?,0,$P$8),#NAME?,A46,#NAME?,$F$8,#NAME?,$G$8)*-1</f>
        <v>#VALUE!</v>
      </c>
      <c r="W46" s="261" t="e">
        <f aca="false">SUMIFS(OFFSET(#NAME?,0,$P$8),#NAME?,A46,#NAME?,$F$8,#NAME?,$G$8)*-1</f>
        <v>#VALUE!</v>
      </c>
      <c r="X46" s="262" t="e">
        <f aca="false">$Z$13*Z46</f>
        <v>#REF!</v>
      </c>
      <c r="Z46" s="263" t="e">
        <f aca="false">E46/$E$13</f>
        <v>#VALUE!</v>
      </c>
      <c r="AA46" s="264" t="n">
        <f aca="false">IFERROR(SUMPRODUCT((DSR!$E$1:$AB$1='MAIN DATA'!$B$6)*(DSR!$B$2:$B$1445='MAIN DATA'!A46)*(DSR!$A$2:$A$1445=Controls!$F$56)*(DSR!$E$2:$AB$1445)),"N/A for summer")</f>
        <v>-15.8955152275478</v>
      </c>
    </row>
    <row r="47" customFormat="false" ht="12.75" hidden="false" customHeight="false" outlineLevel="0" collapsed="false">
      <c r="A47" s="253" t="s">
        <v>1156</v>
      </c>
      <c r="B47" s="253" t="s">
        <v>1157</v>
      </c>
      <c r="C47" s="254" t="s">
        <v>395</v>
      </c>
      <c r="D47" s="254" t="str">
        <f aca="false">LEFT(C47,1)</f>
        <v>A</v>
      </c>
      <c r="E47" s="254" t="e">
        <f aca="false">SUMIFS(OFFSET(#NAME?,0,$P$8),#NAME?,A47,#NAME?,$F$8,#NAME?,$G$8)</f>
        <v>#VALUE!</v>
      </c>
      <c r="F47" s="255" t="e">
        <f aca="false">SUMIFS(OFFSET(#NAME?,0,$P$8),#NAME?,A47,#NAME?,$F$8,#NAME?,$G$8)</f>
        <v>#VALUE!</v>
      </c>
      <c r="G47" s="255" t="e">
        <f aca="false">F47-SUMIFS(OFFSET(#NAME?,0,$P$8),#NAME?,A47,#NAME?,$F$8,#NAME?,$G$8)</f>
        <v>#VALUE!</v>
      </c>
      <c r="H47" s="256" t="e">
        <f aca="false">E47-T47</f>
        <v>#VALUE!</v>
      </c>
      <c r="I47" s="256" t="e">
        <f aca="false">E47-U47</f>
        <v>#VALUE!</v>
      </c>
      <c r="J47" s="257" t="e">
        <f aca="false">SUMIFS(#NAME?,#NAME?,A47,#NAME?,$F$8,#NAME?,$G$8,#NAME?,"Storage")+SUMIFS(#NAME?,#NAME?,A47,#NAME?,$F$8,#NAME?,$G$8,#NAME?,"Battery")</f>
        <v>#VALUE!</v>
      </c>
      <c r="K47" s="257" t="e">
        <f aca="false">SUMIFS(#NAME?,#NAME?,A47,#NAME?,$F$8,#NAME?,$G$8,#NAME?,"Solar")+SUMIFS(#NAME?,#NAME?,A47,#NAME?,$F$8,#NAME?,$G$8,#NAME?,"Solar")</f>
        <v>#VALUE!</v>
      </c>
      <c r="L47" s="257" t="e">
        <f aca="false">SUMIFS(#NAME?,#NAME?,A47,#NAME?,$F$8,#NAME?,$G$8,#NAME?,"Wind")+SUMIFS(#NAME?,#NAME?,A47,#NAME?,$F$8,#NAME?,$G$8,#NAME?,"Wind")</f>
        <v>#VALUE!</v>
      </c>
      <c r="M47" s="257" t="e">
        <f aca="false">SUMIFS(#NAME?,#NAME?,A47,#NAME?,$F$8,#NAME?,$G$8,#NAME?,"Hydro")+SUMIFS(#NAME?,#NAME?,A47,#NAME?,$F$8,#NAME?,$G$8,#NAME?,"Hydro")</f>
        <v>#VALUE!</v>
      </c>
      <c r="N47" s="257" t="e">
        <f aca="false">SUMIFS(#NAME?,#NAME?,A47,#NAME?,$F$8,#NAME?,$G$8,#NAME?,"Other")+SUMIFS(#NAME?,#NAME?,A47,#NAME?,$F$8,#NAME?,$G$8,#NAME?,"Other")</f>
        <v>#VALUE!</v>
      </c>
      <c r="O47" s="258" t="e">
        <f aca="false">IF(J47=0,0,(SUMIFS(OFFSET(#NAME?,0,$P$8),#NAME?,A47,#NAME?,$F$8,#NAME?,$G$8,#NAME?,"Storage")+SUMIFS(OFFSET(#NAME?,0,$P$8),#NAME?,A47,#NAME?,$F$8,#NAME?,$G$8,#NAME?,"Battery"))/J47)</f>
        <v>#VALUE!</v>
      </c>
      <c r="P47" s="259" t="e">
        <f aca="false">IF(K47=0,0,(SUMIFS(OFFSET(#NAME?,0,$P$8),#NAME?,A47,#NAME?,$F$8,#NAME?,$G$8,#NAME?,"Solar")+SUMIFS(OFFSET(#NAME?,0,$P$8),#NAME?,A47,#NAME?,$F$8,#NAME?,$G$8,#NAME?,"Solar"))/K47)</f>
        <v>#VALUE!</v>
      </c>
      <c r="Q47" s="258" t="e">
        <f aca="false">IF(L47=0,0,(SUMIFS(OFFSET(#NAME?,0,$P$8),#NAME?,A47,#NAME?,$F$8,#NAME?,$G$8,#NAME?,"Wind")+SUMIFS(OFFSET(#NAME?,0,$P$8),#NAME?,A47,#NAME?,$F$8,#NAME?,$G$8,#NAME?,"Wind"))/L47)</f>
        <v>#VALUE!</v>
      </c>
      <c r="R47" s="258" t="e">
        <f aca="false">IF(M47=0,0,(SUMIFS(OFFSET(#NAME?,0,$P$8),#NAME?,A47,#NAME?,$F$8,#NAME?,$G$8,#NAME?,"Hydro")+SUMIFS(OFFSET(#NAME?,0,$P$8),#NAME?,A47,#NAME?,$F$8,#NAME?,$G$8,#NAME?,"Hydro"))/M47)</f>
        <v>#VALUE!</v>
      </c>
      <c r="S47" s="258" t="e">
        <f aca="false">IF(N47=0,0,(SUMIFS(OFFSET(#NAME?,0,$P$8),#NAME?,A47,#NAME?,$F$8,#NAME?,$G$8,#NAME?,"Other")+SUMIFS(OFFSET(#NAME?,0,$P$8),#NAME?,A47,#NAME?,$F$8,#NAME?,$G$8,#NAME?,"Other"))/N47)</f>
        <v>#VALUE!</v>
      </c>
      <c r="T47" s="260" t="e">
        <f aca="false">(J47*O47)+(K47*P47)+(L47*$T$5)+(M47*R47)+(N47*S47)</f>
        <v>#VALUE!</v>
      </c>
      <c r="U47" s="260" t="e">
        <f aca="false">(J47*O47)+(K47*P47)+(L47*$U$5)+(M47*R47)+(N47*S47)</f>
        <v>#VALUE!</v>
      </c>
      <c r="V47" s="261" t="e">
        <f aca="false">SUMIFS(OFFSET(#NAME?,0,$P$8),#NAME?,A47,#NAME?,$F$8,#NAME?,$G$8)*-1</f>
        <v>#VALUE!</v>
      </c>
      <c r="W47" s="261" t="e">
        <f aca="false">SUMIFS(OFFSET(#NAME?,0,$P$8),#NAME?,A47,#NAME?,$F$8,#NAME?,$G$8)*-1</f>
        <v>#VALUE!</v>
      </c>
      <c r="X47" s="262" t="e">
        <f aca="false">$Z$13*Z47</f>
        <v>#REF!</v>
      </c>
      <c r="Z47" s="263" t="e">
        <f aca="false">E47/$E$13</f>
        <v>#VALUE!</v>
      </c>
      <c r="AA47" s="264" t="n">
        <f aca="false">IFERROR(SUMPRODUCT((DSR!$E$1:$AB$1='MAIN DATA'!$B$6)*(DSR!$B$2:$B$1445='MAIN DATA'!A47)*(DSR!$A$2:$A$1445=Controls!$F$56)*(DSR!$E$2:$AB$1445)),"N/A for summer")</f>
        <v>-4.36194876530502</v>
      </c>
    </row>
    <row r="48" customFormat="false" ht="12.75" hidden="false" customHeight="false" outlineLevel="0" collapsed="false">
      <c r="A48" s="253" t="s">
        <v>1158</v>
      </c>
      <c r="B48" s="253" t="s">
        <v>1159</v>
      </c>
      <c r="C48" s="254" t="s">
        <v>395</v>
      </c>
      <c r="D48" s="254" t="str">
        <f aca="false">LEFT(C48,1)</f>
        <v>A</v>
      </c>
      <c r="E48" s="254" t="e">
        <f aca="false">SUMIFS(OFFSET(#NAME?,0,$P$8),#NAME?,A48,#NAME?,$F$8,#NAME?,$G$8)</f>
        <v>#VALUE!</v>
      </c>
      <c r="F48" s="255" t="e">
        <f aca="false">SUMIFS(OFFSET(#NAME?,0,$P$8),#NAME?,A48,#NAME?,$F$8,#NAME?,$G$8)</f>
        <v>#VALUE!</v>
      </c>
      <c r="G48" s="255" t="e">
        <f aca="false">F48-SUMIFS(OFFSET(#NAME?,0,$P$8),#NAME?,A48,#NAME?,$F$8,#NAME?,$G$8)</f>
        <v>#VALUE!</v>
      </c>
      <c r="H48" s="256" t="e">
        <f aca="false">E48-T48</f>
        <v>#VALUE!</v>
      </c>
      <c r="I48" s="256" t="e">
        <f aca="false">E48-U48</f>
        <v>#VALUE!</v>
      </c>
      <c r="J48" s="257" t="e">
        <f aca="false">SUMIFS(#NAME?,#NAME?,A48,#NAME?,$F$8,#NAME?,$G$8,#NAME?,"Storage")+SUMIFS(#NAME?,#NAME?,A48,#NAME?,$F$8,#NAME?,$G$8,#NAME?,"Battery")</f>
        <v>#VALUE!</v>
      </c>
      <c r="K48" s="257" t="e">
        <f aca="false">SUMIFS(#NAME?,#NAME?,A48,#NAME?,$F$8,#NAME?,$G$8,#NAME?,"Solar")+SUMIFS(#NAME?,#NAME?,A48,#NAME?,$F$8,#NAME?,$G$8,#NAME?,"Solar")</f>
        <v>#VALUE!</v>
      </c>
      <c r="L48" s="257" t="e">
        <f aca="false">SUMIFS(#NAME?,#NAME?,A48,#NAME?,$F$8,#NAME?,$G$8,#NAME?,"Wind")+SUMIFS(#NAME?,#NAME?,A48,#NAME?,$F$8,#NAME?,$G$8,#NAME?,"Wind")</f>
        <v>#VALUE!</v>
      </c>
      <c r="M48" s="257" t="e">
        <f aca="false">SUMIFS(#NAME?,#NAME?,A48,#NAME?,$F$8,#NAME?,$G$8,#NAME?,"Hydro")+SUMIFS(#NAME?,#NAME?,A48,#NAME?,$F$8,#NAME?,$G$8,#NAME?,"Hydro")</f>
        <v>#VALUE!</v>
      </c>
      <c r="N48" s="257" t="e">
        <f aca="false">SUMIFS(#NAME?,#NAME?,A48,#NAME?,$F$8,#NAME?,$G$8,#NAME?,"Other")+SUMIFS(#NAME?,#NAME?,A48,#NAME?,$F$8,#NAME?,$G$8,#NAME?,"Other")</f>
        <v>#VALUE!</v>
      </c>
      <c r="O48" s="258" t="e">
        <f aca="false">IF(J48=0,0,(SUMIFS(OFFSET(#NAME?,0,$P$8),#NAME?,A48,#NAME?,$F$8,#NAME?,$G$8,#NAME?,"Storage")+SUMIFS(OFFSET(#NAME?,0,$P$8),#NAME?,A48,#NAME?,$F$8,#NAME?,$G$8,#NAME?,"Battery"))/J48)</f>
        <v>#VALUE!</v>
      </c>
      <c r="P48" s="259" t="e">
        <f aca="false">IF(K48=0,0,(SUMIFS(OFFSET(#NAME?,0,$P$8),#NAME?,A48,#NAME?,$F$8,#NAME?,$G$8,#NAME?,"Solar")+SUMIFS(OFFSET(#NAME?,0,$P$8),#NAME?,A48,#NAME?,$F$8,#NAME?,$G$8,#NAME?,"Solar"))/K48)</f>
        <v>#VALUE!</v>
      </c>
      <c r="Q48" s="258" t="e">
        <f aca="false">IF(L48=0,0,(SUMIFS(OFFSET(#NAME?,0,$P$8),#NAME?,A48,#NAME?,$F$8,#NAME?,$G$8,#NAME?,"Wind")+SUMIFS(OFFSET(#NAME?,0,$P$8),#NAME?,A48,#NAME?,$F$8,#NAME?,$G$8,#NAME?,"Wind"))/L48)</f>
        <v>#VALUE!</v>
      </c>
      <c r="R48" s="258" t="e">
        <f aca="false">IF(M48=0,0,(SUMIFS(OFFSET(#NAME?,0,$P$8),#NAME?,A48,#NAME?,$F$8,#NAME?,$G$8,#NAME?,"Hydro")+SUMIFS(OFFSET(#NAME?,0,$P$8),#NAME?,A48,#NAME?,$F$8,#NAME?,$G$8,#NAME?,"Hydro"))/M48)</f>
        <v>#VALUE!</v>
      </c>
      <c r="S48" s="258" t="e">
        <f aca="false">IF(N48=0,0,(SUMIFS(OFFSET(#NAME?,0,$P$8),#NAME?,A48,#NAME?,$F$8,#NAME?,$G$8,#NAME?,"Other")+SUMIFS(OFFSET(#NAME?,0,$P$8),#NAME?,A48,#NAME?,$F$8,#NAME?,$G$8,#NAME?,"Other"))/N48)</f>
        <v>#VALUE!</v>
      </c>
      <c r="T48" s="260" t="e">
        <f aca="false">(J48*O48)+(K48*P48)+(L48*$T$5)+(M48*R48)+(N48*S48)</f>
        <v>#VALUE!</v>
      </c>
      <c r="U48" s="260" t="e">
        <f aca="false">(J48*O48)+(K48*P48)+(L48*$U$5)+(M48*R48)+(N48*S48)</f>
        <v>#VALUE!</v>
      </c>
      <c r="V48" s="261" t="e">
        <f aca="false">SUMIFS(OFFSET(#NAME?,0,$P$8),#NAME?,A48,#NAME?,$F$8,#NAME?,$G$8)*-1</f>
        <v>#VALUE!</v>
      </c>
      <c r="W48" s="261" t="e">
        <f aca="false">SUMIFS(OFFSET(#NAME?,0,$P$8),#NAME?,A48,#NAME?,$F$8,#NAME?,$G$8)*-1</f>
        <v>#VALUE!</v>
      </c>
      <c r="X48" s="262" t="e">
        <f aca="false">$Z$13*Z48</f>
        <v>#REF!</v>
      </c>
      <c r="Z48" s="263" t="e">
        <f aca="false">E48/$E$13</f>
        <v>#VALUE!</v>
      </c>
      <c r="AA48" s="264" t="n">
        <f aca="false">IFERROR(SUMPRODUCT((DSR!$E$1:$AB$1='MAIN DATA'!$B$6)*(DSR!$B$2:$B$1445='MAIN DATA'!A48)*(DSR!$A$2:$A$1445=Controls!$F$56)*(DSR!$E$2:$AB$1445)),"N/A for summer")</f>
        <v>-1.25036619987869</v>
      </c>
    </row>
    <row r="49" customFormat="false" ht="12.75" hidden="false" customHeight="false" outlineLevel="0" collapsed="false">
      <c r="A49" s="253" t="s">
        <v>438</v>
      </c>
      <c r="B49" s="253" t="s">
        <v>440</v>
      </c>
      <c r="C49" s="254" t="s">
        <v>439</v>
      </c>
      <c r="D49" s="254" t="str">
        <f aca="false">LEFT(C49,1)</f>
        <v>A</v>
      </c>
      <c r="E49" s="254" t="e">
        <f aca="false">SUMIFS(OFFSET(#NAME?,0,$P$8),#NAME?,A49,#NAME?,$F$8,#NAME?,$G$8)</f>
        <v>#VALUE!</v>
      </c>
      <c r="F49" s="255" t="e">
        <f aca="false">SUMIFS(OFFSET(#NAME?,0,$P$8),#NAME?,A49,#NAME?,$F$8,#NAME?,$G$8)</f>
        <v>#VALUE!</v>
      </c>
      <c r="G49" s="255" t="e">
        <f aca="false">F49-SUMIFS(OFFSET(#NAME?,0,$P$8),#NAME?,A49,#NAME?,$F$8,#NAME?,$G$8)</f>
        <v>#VALUE!</v>
      </c>
      <c r="H49" s="256" t="e">
        <f aca="false">E49-T49</f>
        <v>#VALUE!</v>
      </c>
      <c r="I49" s="256" t="e">
        <f aca="false">E49-U49</f>
        <v>#VALUE!</v>
      </c>
      <c r="J49" s="257" t="e">
        <f aca="false">SUMIFS(#NAME?,#NAME?,A49,#NAME?,$F$8,#NAME?,$G$8,#NAME?,"Storage")+SUMIFS(#NAME?,#NAME?,A49,#NAME?,$F$8,#NAME?,$G$8,#NAME?,"Battery")</f>
        <v>#VALUE!</v>
      </c>
      <c r="K49" s="257" t="e">
        <f aca="false">SUMIFS(#NAME?,#NAME?,A49,#NAME?,$F$8,#NAME?,$G$8,#NAME?,"Solar")+SUMIFS(#NAME?,#NAME?,A49,#NAME?,$F$8,#NAME?,$G$8,#NAME?,"Solar")</f>
        <v>#VALUE!</v>
      </c>
      <c r="L49" s="257" t="e">
        <f aca="false">SUMIFS(#NAME?,#NAME?,A49,#NAME?,$F$8,#NAME?,$G$8,#NAME?,"Wind")+SUMIFS(#NAME?,#NAME?,A49,#NAME?,$F$8,#NAME?,$G$8,#NAME?,"Wind")</f>
        <v>#VALUE!</v>
      </c>
      <c r="M49" s="257" t="e">
        <f aca="false">SUMIFS(#NAME?,#NAME?,A49,#NAME?,$F$8,#NAME?,$G$8,#NAME?,"Hydro")+SUMIFS(#NAME?,#NAME?,A49,#NAME?,$F$8,#NAME?,$G$8,#NAME?,"Hydro")</f>
        <v>#VALUE!</v>
      </c>
      <c r="N49" s="257" t="e">
        <f aca="false">SUMIFS(#NAME?,#NAME?,A49,#NAME?,$F$8,#NAME?,$G$8,#NAME?,"Other")+SUMIFS(#NAME?,#NAME?,A49,#NAME?,$F$8,#NAME?,$G$8,#NAME?,"Other")</f>
        <v>#VALUE!</v>
      </c>
      <c r="O49" s="258" t="e">
        <f aca="false">IF(J49=0,0,(SUMIFS(OFFSET(#NAME?,0,$P$8),#NAME?,A49,#NAME?,$F$8,#NAME?,$G$8,#NAME?,"Storage")+SUMIFS(OFFSET(#NAME?,0,$P$8),#NAME?,A49,#NAME?,$F$8,#NAME?,$G$8,#NAME?,"Battery"))/J49)</f>
        <v>#VALUE!</v>
      </c>
      <c r="P49" s="259" t="e">
        <f aca="false">IF(K49=0,0,(SUMIFS(OFFSET(#NAME?,0,$P$8),#NAME?,A49,#NAME?,$F$8,#NAME?,$G$8,#NAME?,"Solar")+SUMIFS(OFFSET(#NAME?,0,$P$8),#NAME?,A49,#NAME?,$F$8,#NAME?,$G$8,#NAME?,"Solar"))/K49)</f>
        <v>#VALUE!</v>
      </c>
      <c r="Q49" s="258" t="e">
        <f aca="false">IF(L49=0,0,(SUMIFS(OFFSET(#NAME?,0,$P$8),#NAME?,A49,#NAME?,$F$8,#NAME?,$G$8,#NAME?,"Wind")+SUMIFS(OFFSET(#NAME?,0,$P$8),#NAME?,A49,#NAME?,$F$8,#NAME?,$G$8,#NAME?,"Wind"))/L49)</f>
        <v>#VALUE!</v>
      </c>
      <c r="R49" s="258" t="e">
        <f aca="false">IF(M49=0,0,(SUMIFS(OFFSET(#NAME?,0,$P$8),#NAME?,A49,#NAME?,$F$8,#NAME?,$G$8,#NAME?,"Hydro")+SUMIFS(OFFSET(#NAME?,0,$P$8),#NAME?,A49,#NAME?,$F$8,#NAME?,$G$8,#NAME?,"Hydro"))/M49)</f>
        <v>#VALUE!</v>
      </c>
      <c r="S49" s="258" t="e">
        <f aca="false">IF(N49=0,0,(SUMIFS(OFFSET(#NAME?,0,$P$8),#NAME?,A49,#NAME?,$F$8,#NAME?,$G$8,#NAME?,"Other")+SUMIFS(OFFSET(#NAME?,0,$P$8),#NAME?,A49,#NAME?,$F$8,#NAME?,$G$8,#NAME?,"Other"))/N49)</f>
        <v>#VALUE!</v>
      </c>
      <c r="T49" s="260" t="e">
        <f aca="false">(J49*O49)+(K49*P49)+(L49*$T$5)+(M49*R49)+(N49*S49)</f>
        <v>#VALUE!</v>
      </c>
      <c r="U49" s="260" t="e">
        <f aca="false">(J49*O49)+(K49*P49)+(L49*$U$5)+(M49*R49)+(N49*S49)</f>
        <v>#VALUE!</v>
      </c>
      <c r="V49" s="261" t="e">
        <f aca="false">SUMIFS(OFFSET(#NAME?,0,$P$8),#NAME?,A49,#NAME?,$F$8,#NAME?,$G$8)*-1</f>
        <v>#VALUE!</v>
      </c>
      <c r="W49" s="261" t="e">
        <f aca="false">SUMIFS(OFFSET(#NAME?,0,$P$8),#NAME?,A49,#NAME?,$F$8,#NAME?,$G$8)*-1</f>
        <v>#VALUE!</v>
      </c>
      <c r="X49" s="262" t="e">
        <f aca="false">$Z$13*Z49</f>
        <v>#REF!</v>
      </c>
      <c r="Z49" s="263" t="e">
        <f aca="false">E49/$E$13</f>
        <v>#VALUE!</v>
      </c>
      <c r="AA49" s="264" t="n">
        <f aca="false">IFERROR(SUMPRODUCT((DSR!$E$1:$AB$1='MAIN DATA'!$B$6)*(DSR!$B$2:$B$1445='MAIN DATA'!A49)*(DSR!$A$2:$A$1445=Controls!$F$56)*(DSR!$E$2:$AB$1445)),"N/A for summer")</f>
        <v>-1.95958572899904</v>
      </c>
    </row>
    <row r="50" customFormat="false" ht="12.75" hidden="false" customHeight="false" outlineLevel="0" collapsed="false">
      <c r="A50" s="253" t="s">
        <v>441</v>
      </c>
      <c r="B50" s="253" t="s">
        <v>443</v>
      </c>
      <c r="C50" s="254" t="s">
        <v>439</v>
      </c>
      <c r="D50" s="254" t="str">
        <f aca="false">LEFT(C50,1)</f>
        <v>A</v>
      </c>
      <c r="E50" s="254" t="e">
        <f aca="false">SUMIFS(OFFSET(#NAME?,0,$P$8),#NAME?,A50,#NAME?,$F$8,#NAME?,$G$8)</f>
        <v>#VALUE!</v>
      </c>
      <c r="F50" s="255" t="e">
        <f aca="false">SUMIFS(OFFSET(#NAME?,0,$P$8),#NAME?,A50,#NAME?,$F$8,#NAME?,$G$8)</f>
        <v>#VALUE!</v>
      </c>
      <c r="G50" s="255" t="e">
        <f aca="false">F50-SUMIFS(OFFSET(#NAME?,0,$P$8),#NAME?,A50,#NAME?,$F$8,#NAME?,$G$8)</f>
        <v>#VALUE!</v>
      </c>
      <c r="H50" s="256" t="e">
        <f aca="false">E50-T50</f>
        <v>#VALUE!</v>
      </c>
      <c r="I50" s="256" t="e">
        <f aca="false">E50-U50</f>
        <v>#VALUE!</v>
      </c>
      <c r="J50" s="257" t="e">
        <f aca="false">SUMIFS(#NAME?,#NAME?,A50,#NAME?,$F$8,#NAME?,$G$8,#NAME?,"Storage")+SUMIFS(#NAME?,#NAME?,A50,#NAME?,$F$8,#NAME?,$G$8,#NAME?,"Battery")</f>
        <v>#VALUE!</v>
      </c>
      <c r="K50" s="257" t="e">
        <f aca="false">SUMIFS(#NAME?,#NAME?,A50,#NAME?,$F$8,#NAME?,$G$8,#NAME?,"Solar")+SUMIFS(#NAME?,#NAME?,A50,#NAME?,$F$8,#NAME?,$G$8,#NAME?,"Solar")</f>
        <v>#VALUE!</v>
      </c>
      <c r="L50" s="257" t="e">
        <f aca="false">SUMIFS(#NAME?,#NAME?,A50,#NAME?,$F$8,#NAME?,$G$8,#NAME?,"Wind")+SUMIFS(#NAME?,#NAME?,A50,#NAME?,$F$8,#NAME?,$G$8,#NAME?,"Wind")</f>
        <v>#VALUE!</v>
      </c>
      <c r="M50" s="257" t="e">
        <f aca="false">SUMIFS(#NAME?,#NAME?,A50,#NAME?,$F$8,#NAME?,$G$8,#NAME?,"Hydro")+SUMIFS(#NAME?,#NAME?,A50,#NAME?,$F$8,#NAME?,$G$8,#NAME?,"Hydro")</f>
        <v>#VALUE!</v>
      </c>
      <c r="N50" s="257" t="e">
        <f aca="false">SUMIFS(#NAME?,#NAME?,A50,#NAME?,$F$8,#NAME?,$G$8,#NAME?,"Other")+SUMIFS(#NAME?,#NAME?,A50,#NAME?,$F$8,#NAME?,$G$8,#NAME?,"Other")</f>
        <v>#VALUE!</v>
      </c>
      <c r="O50" s="258" t="e">
        <f aca="false">IF(J50=0,0,(SUMIFS(OFFSET(#NAME?,0,$P$8),#NAME?,A50,#NAME?,$F$8,#NAME?,$G$8,#NAME?,"Storage")+SUMIFS(OFFSET(#NAME?,0,$P$8),#NAME?,A50,#NAME?,$F$8,#NAME?,$G$8,#NAME?,"Battery"))/J50)</f>
        <v>#VALUE!</v>
      </c>
      <c r="P50" s="259" t="e">
        <f aca="false">IF(K50=0,0,(SUMIFS(OFFSET(#NAME?,0,$P$8),#NAME?,A50,#NAME?,$F$8,#NAME?,$G$8,#NAME?,"Solar")+SUMIFS(OFFSET(#NAME?,0,$P$8),#NAME?,A50,#NAME?,$F$8,#NAME?,$G$8,#NAME?,"Solar"))/K50)</f>
        <v>#VALUE!</v>
      </c>
      <c r="Q50" s="258" t="e">
        <f aca="false">IF(L50=0,0,(SUMIFS(OFFSET(#NAME?,0,$P$8),#NAME?,A50,#NAME?,$F$8,#NAME?,$G$8,#NAME?,"Wind")+SUMIFS(OFFSET(#NAME?,0,$P$8),#NAME?,A50,#NAME?,$F$8,#NAME?,$G$8,#NAME?,"Wind"))/L50)</f>
        <v>#VALUE!</v>
      </c>
      <c r="R50" s="258" t="e">
        <f aca="false">IF(M50=0,0,(SUMIFS(OFFSET(#NAME?,0,$P$8),#NAME?,A50,#NAME?,$F$8,#NAME?,$G$8,#NAME?,"Hydro")+SUMIFS(OFFSET(#NAME?,0,$P$8),#NAME?,A50,#NAME?,$F$8,#NAME?,$G$8,#NAME?,"Hydro"))/M50)</f>
        <v>#VALUE!</v>
      </c>
      <c r="S50" s="258" t="e">
        <f aca="false">IF(N50=0,0,(SUMIFS(OFFSET(#NAME?,0,$P$8),#NAME?,A50,#NAME?,$F$8,#NAME?,$G$8,#NAME?,"Other")+SUMIFS(OFFSET(#NAME?,0,$P$8),#NAME?,A50,#NAME?,$F$8,#NAME?,$G$8,#NAME?,"Other"))/N50)</f>
        <v>#VALUE!</v>
      </c>
      <c r="T50" s="260" t="e">
        <f aca="false">(J50*O50)+(K50*P50)+(L50*$T$5)+(M50*R50)+(N50*S50)</f>
        <v>#VALUE!</v>
      </c>
      <c r="U50" s="260" t="e">
        <f aca="false">(J50*O50)+(K50*P50)+(L50*$U$5)+(M50*R50)+(N50*S50)</f>
        <v>#VALUE!</v>
      </c>
      <c r="V50" s="261" t="e">
        <f aca="false">SUMIFS(OFFSET(#NAME?,0,$P$8),#NAME?,A50,#NAME?,$F$8,#NAME?,$G$8)*-1</f>
        <v>#VALUE!</v>
      </c>
      <c r="W50" s="261" t="e">
        <f aca="false">SUMIFS(OFFSET(#NAME?,0,$P$8),#NAME?,A50,#NAME?,$F$8,#NAME?,$G$8)*-1</f>
        <v>#VALUE!</v>
      </c>
      <c r="X50" s="262" t="e">
        <f aca="false">$Z$13*Z50</f>
        <v>#REF!</v>
      </c>
      <c r="Z50" s="263" t="e">
        <f aca="false">E50/$E$13</f>
        <v>#VALUE!</v>
      </c>
      <c r="AA50" s="264" t="n">
        <f aca="false">IFERROR(SUMPRODUCT((DSR!$E$1:$AB$1='MAIN DATA'!$B$6)*(DSR!$B$2:$B$1445='MAIN DATA'!A50)*(DSR!$A$2:$A$1445=Controls!$F$56)*(DSR!$E$2:$AB$1445)),"N/A for summer")</f>
        <v>-6.97714728711421</v>
      </c>
    </row>
    <row r="51" customFormat="false" ht="12.75" hidden="false" customHeight="false" outlineLevel="0" collapsed="false">
      <c r="A51" s="253" t="s">
        <v>559</v>
      </c>
      <c r="B51" s="253" t="s">
        <v>560</v>
      </c>
      <c r="C51" s="254" t="s">
        <v>439</v>
      </c>
      <c r="D51" s="254" t="str">
        <f aca="false">LEFT(C51,1)</f>
        <v>A</v>
      </c>
      <c r="E51" s="254" t="e">
        <f aca="false">SUMIFS(OFFSET(#NAME?,0,$P$8),#NAME?,A51,#NAME?,$F$8,#NAME?,$G$8)</f>
        <v>#VALUE!</v>
      </c>
      <c r="F51" s="255" t="e">
        <f aca="false">SUMIFS(OFFSET(#NAME?,0,$P$8),#NAME?,A51,#NAME?,$F$8,#NAME?,$G$8)</f>
        <v>#VALUE!</v>
      </c>
      <c r="G51" s="255" t="e">
        <f aca="false">F51-SUMIFS(OFFSET(#NAME?,0,$P$8),#NAME?,A51,#NAME?,$F$8,#NAME?,$G$8)</f>
        <v>#VALUE!</v>
      </c>
      <c r="H51" s="256" t="e">
        <f aca="false">E51-T51</f>
        <v>#VALUE!</v>
      </c>
      <c r="I51" s="256" t="e">
        <f aca="false">E51-U51</f>
        <v>#VALUE!</v>
      </c>
      <c r="J51" s="257" t="e">
        <f aca="false">SUMIFS(#NAME?,#NAME?,A51,#NAME?,$F$8,#NAME?,$G$8,#NAME?,"Storage")+SUMIFS(#NAME?,#NAME?,A51,#NAME?,$F$8,#NAME?,$G$8,#NAME?,"Battery")</f>
        <v>#VALUE!</v>
      </c>
      <c r="K51" s="257" t="e">
        <f aca="false">SUMIFS(#NAME?,#NAME?,A51,#NAME?,$F$8,#NAME?,$G$8,#NAME?,"Solar")+SUMIFS(#NAME?,#NAME?,A51,#NAME?,$F$8,#NAME?,$G$8,#NAME?,"Solar")</f>
        <v>#VALUE!</v>
      </c>
      <c r="L51" s="257" t="e">
        <f aca="false">SUMIFS(#NAME?,#NAME?,A51,#NAME?,$F$8,#NAME?,$G$8,#NAME?,"Wind")+SUMIFS(#NAME?,#NAME?,A51,#NAME?,$F$8,#NAME?,$G$8,#NAME?,"Wind")</f>
        <v>#VALUE!</v>
      </c>
      <c r="M51" s="257" t="e">
        <f aca="false">SUMIFS(#NAME?,#NAME?,A51,#NAME?,$F$8,#NAME?,$G$8,#NAME?,"Hydro")+SUMIFS(#NAME?,#NAME?,A51,#NAME?,$F$8,#NAME?,$G$8,#NAME?,"Hydro")</f>
        <v>#VALUE!</v>
      </c>
      <c r="N51" s="257" t="e">
        <f aca="false">SUMIFS(#NAME?,#NAME?,A51,#NAME?,$F$8,#NAME?,$G$8,#NAME?,"Other")+SUMIFS(#NAME?,#NAME?,A51,#NAME?,$F$8,#NAME?,$G$8,#NAME?,"Other")</f>
        <v>#VALUE!</v>
      </c>
      <c r="O51" s="258" t="e">
        <f aca="false">IF(J51=0,0,(SUMIFS(OFFSET(#NAME?,0,$P$8),#NAME?,A51,#NAME?,$F$8,#NAME?,$G$8,#NAME?,"Storage")+SUMIFS(OFFSET(#NAME?,0,$P$8),#NAME?,A51,#NAME?,$F$8,#NAME?,$G$8,#NAME?,"Battery"))/J51)</f>
        <v>#VALUE!</v>
      </c>
      <c r="P51" s="259" t="e">
        <f aca="false">IF(K51=0,0,(SUMIFS(OFFSET(#NAME?,0,$P$8),#NAME?,A51,#NAME?,$F$8,#NAME?,$G$8,#NAME?,"Solar")+SUMIFS(OFFSET(#NAME?,0,$P$8),#NAME?,A51,#NAME?,$F$8,#NAME?,$G$8,#NAME?,"Solar"))/K51)</f>
        <v>#VALUE!</v>
      </c>
      <c r="Q51" s="258" t="e">
        <f aca="false">IF(L51=0,0,(SUMIFS(OFFSET(#NAME?,0,$P$8),#NAME?,A51,#NAME?,$F$8,#NAME?,$G$8,#NAME?,"Wind")+SUMIFS(OFFSET(#NAME?,0,$P$8),#NAME?,A51,#NAME?,$F$8,#NAME?,$G$8,#NAME?,"Wind"))/L51)</f>
        <v>#VALUE!</v>
      </c>
      <c r="R51" s="258" t="e">
        <f aca="false">IF(M51=0,0,(SUMIFS(OFFSET(#NAME?,0,$P$8),#NAME?,A51,#NAME?,$F$8,#NAME?,$G$8,#NAME?,"Hydro")+SUMIFS(OFFSET(#NAME?,0,$P$8),#NAME?,A51,#NAME?,$F$8,#NAME?,$G$8,#NAME?,"Hydro"))/M51)</f>
        <v>#VALUE!</v>
      </c>
      <c r="S51" s="258" t="e">
        <f aca="false">IF(N51=0,0,(SUMIFS(OFFSET(#NAME?,0,$P$8),#NAME?,A51,#NAME?,$F$8,#NAME?,$G$8,#NAME?,"Other")+SUMIFS(OFFSET(#NAME?,0,$P$8),#NAME?,A51,#NAME?,$F$8,#NAME?,$G$8,#NAME?,"Other"))/N51)</f>
        <v>#VALUE!</v>
      </c>
      <c r="T51" s="260" t="e">
        <f aca="false">(J51*O51)+(K51*P51)+(L51*$T$5)+(M51*R51)+(N51*S51)</f>
        <v>#VALUE!</v>
      </c>
      <c r="U51" s="260" t="e">
        <f aca="false">(J51*O51)+(K51*P51)+(L51*$U$5)+(M51*R51)+(N51*S51)</f>
        <v>#VALUE!</v>
      </c>
      <c r="V51" s="261" t="e">
        <f aca="false">SUMIFS(OFFSET(#NAME?,0,$P$8),#NAME?,A51,#NAME?,$F$8,#NAME?,$G$8)*-1</f>
        <v>#VALUE!</v>
      </c>
      <c r="W51" s="261" t="e">
        <f aca="false">SUMIFS(OFFSET(#NAME?,0,$P$8),#NAME?,A51,#NAME?,$F$8,#NAME?,$G$8)*-1</f>
        <v>#VALUE!</v>
      </c>
      <c r="X51" s="262" t="e">
        <f aca="false">$Z$13*Z51</f>
        <v>#REF!</v>
      </c>
      <c r="Z51" s="263" t="e">
        <f aca="false">E51/$E$13</f>
        <v>#VALUE!</v>
      </c>
      <c r="AA51" s="264" t="n">
        <f aca="false">IFERROR(SUMPRODUCT((DSR!$E$1:$AB$1='MAIN DATA'!$B$6)*(DSR!$B$2:$B$1445='MAIN DATA'!A51)*(DSR!$A$2:$A$1445=Controls!$F$56)*(DSR!$E$2:$AB$1445)),"N/A for summer")</f>
        <v>-5.31637524463658</v>
      </c>
    </row>
    <row r="52" customFormat="false" ht="12.75" hidden="false" customHeight="false" outlineLevel="0" collapsed="false">
      <c r="A52" s="253" t="s">
        <v>758</v>
      </c>
      <c r="B52" s="253" t="s">
        <v>759</v>
      </c>
      <c r="C52" s="254" t="s">
        <v>439</v>
      </c>
      <c r="D52" s="254" t="str">
        <f aca="false">LEFT(C52,1)</f>
        <v>A</v>
      </c>
      <c r="E52" s="254" t="e">
        <f aca="false">SUMIFS(OFFSET(#NAME?,0,$P$8),#NAME?,A52,#NAME?,$F$8,#NAME?,$G$8)</f>
        <v>#VALUE!</v>
      </c>
      <c r="F52" s="255" t="e">
        <f aca="false">SUMIFS(OFFSET(#NAME?,0,$P$8),#NAME?,A52,#NAME?,$F$8,#NAME?,$G$8)</f>
        <v>#VALUE!</v>
      </c>
      <c r="G52" s="255" t="e">
        <f aca="false">F52-SUMIFS(OFFSET(#NAME?,0,$P$8),#NAME?,A52,#NAME?,$F$8,#NAME?,$G$8)</f>
        <v>#VALUE!</v>
      </c>
      <c r="H52" s="256" t="e">
        <f aca="false">E52-T52</f>
        <v>#VALUE!</v>
      </c>
      <c r="I52" s="256" t="e">
        <f aca="false">E52-U52</f>
        <v>#VALUE!</v>
      </c>
      <c r="J52" s="257" t="e">
        <f aca="false">SUMIFS(#NAME?,#NAME?,A52,#NAME?,$F$8,#NAME?,$G$8,#NAME?,"Storage")+SUMIFS(#NAME?,#NAME?,A52,#NAME?,$F$8,#NAME?,$G$8,#NAME?,"Battery")</f>
        <v>#VALUE!</v>
      </c>
      <c r="K52" s="257" t="e">
        <f aca="false">SUMIFS(#NAME?,#NAME?,A52,#NAME?,$F$8,#NAME?,$G$8,#NAME?,"Solar")+SUMIFS(#NAME?,#NAME?,A52,#NAME?,$F$8,#NAME?,$G$8,#NAME?,"Solar")</f>
        <v>#VALUE!</v>
      </c>
      <c r="L52" s="257" t="e">
        <f aca="false">SUMIFS(#NAME?,#NAME?,A52,#NAME?,$F$8,#NAME?,$G$8,#NAME?,"Wind")+SUMIFS(#NAME?,#NAME?,A52,#NAME?,$F$8,#NAME?,$G$8,#NAME?,"Wind")</f>
        <v>#VALUE!</v>
      </c>
      <c r="M52" s="257" t="e">
        <f aca="false">SUMIFS(#NAME?,#NAME?,A52,#NAME?,$F$8,#NAME?,$G$8,#NAME?,"Hydro")+SUMIFS(#NAME?,#NAME?,A52,#NAME?,$F$8,#NAME?,$G$8,#NAME?,"Hydro")</f>
        <v>#VALUE!</v>
      </c>
      <c r="N52" s="257" t="e">
        <f aca="false">SUMIFS(#NAME?,#NAME?,A52,#NAME?,$F$8,#NAME?,$G$8,#NAME?,"Other")+SUMIFS(#NAME?,#NAME?,A52,#NAME?,$F$8,#NAME?,$G$8,#NAME?,"Other")</f>
        <v>#VALUE!</v>
      </c>
      <c r="O52" s="258" t="e">
        <f aca="false">IF(J52=0,0,(SUMIFS(OFFSET(#NAME?,0,$P$8),#NAME?,A52,#NAME?,$F$8,#NAME?,$G$8,#NAME?,"Storage")+SUMIFS(OFFSET(#NAME?,0,$P$8),#NAME?,A52,#NAME?,$F$8,#NAME?,$G$8,#NAME?,"Battery"))/J52)</f>
        <v>#VALUE!</v>
      </c>
      <c r="P52" s="259" t="e">
        <f aca="false">IF(K52=0,0,(SUMIFS(OFFSET(#NAME?,0,$P$8),#NAME?,A52,#NAME?,$F$8,#NAME?,$G$8,#NAME?,"Solar")+SUMIFS(OFFSET(#NAME?,0,$P$8),#NAME?,A52,#NAME?,$F$8,#NAME?,$G$8,#NAME?,"Solar"))/K52)</f>
        <v>#VALUE!</v>
      </c>
      <c r="Q52" s="258" t="e">
        <f aca="false">IF(L52=0,0,(SUMIFS(OFFSET(#NAME?,0,$P$8),#NAME?,A52,#NAME?,$F$8,#NAME?,$G$8,#NAME?,"Wind")+SUMIFS(OFFSET(#NAME?,0,$P$8),#NAME?,A52,#NAME?,$F$8,#NAME?,$G$8,#NAME?,"Wind"))/L52)</f>
        <v>#VALUE!</v>
      </c>
      <c r="R52" s="258" t="e">
        <f aca="false">IF(M52=0,0,(SUMIFS(OFFSET(#NAME?,0,$P$8),#NAME?,A52,#NAME?,$F$8,#NAME?,$G$8,#NAME?,"Hydro")+SUMIFS(OFFSET(#NAME?,0,$P$8),#NAME?,A52,#NAME?,$F$8,#NAME?,$G$8,#NAME?,"Hydro"))/M52)</f>
        <v>#VALUE!</v>
      </c>
      <c r="S52" s="258" t="e">
        <f aca="false">IF(N52=0,0,(SUMIFS(OFFSET(#NAME?,0,$P$8),#NAME?,A52,#NAME?,$F$8,#NAME?,$G$8,#NAME?,"Other")+SUMIFS(OFFSET(#NAME?,0,$P$8),#NAME?,A52,#NAME?,$F$8,#NAME?,$G$8,#NAME?,"Other"))/N52)</f>
        <v>#VALUE!</v>
      </c>
      <c r="T52" s="260" t="e">
        <f aca="false">(J52*O52)+(K52*P52)+(L52*$T$5)+(M52*R52)+(N52*S52)</f>
        <v>#VALUE!</v>
      </c>
      <c r="U52" s="260" t="e">
        <f aca="false">(J52*O52)+(K52*P52)+(L52*$U$5)+(M52*R52)+(N52*S52)</f>
        <v>#VALUE!</v>
      </c>
      <c r="V52" s="261" t="e">
        <f aca="false">SUMIFS(OFFSET(#NAME?,0,$P$8),#NAME?,A52,#NAME?,$F$8,#NAME?,$G$8)*-1</f>
        <v>#VALUE!</v>
      </c>
      <c r="W52" s="261" t="e">
        <f aca="false">SUMIFS(OFFSET(#NAME?,0,$P$8),#NAME?,A52,#NAME?,$F$8,#NAME?,$G$8)*-1</f>
        <v>#VALUE!</v>
      </c>
      <c r="X52" s="262" t="e">
        <f aca="false">$Z$13*Z52</f>
        <v>#REF!</v>
      </c>
      <c r="Z52" s="263" t="e">
        <f aca="false">E52/$E$13</f>
        <v>#VALUE!</v>
      </c>
      <c r="AA52" s="264" t="n">
        <f aca="false">IFERROR(SUMPRODUCT((DSR!$E$1:$AB$1='MAIN DATA'!$B$6)*(DSR!$B$2:$B$1445='MAIN DATA'!A52)*(DSR!$A$2:$A$1445=Controls!$F$56)*(DSR!$E$2:$AB$1445)),"N/A for summer")</f>
        <v>-3.89550682859446</v>
      </c>
    </row>
    <row r="53" customFormat="false" ht="12.75" hidden="false" customHeight="false" outlineLevel="0" collapsed="false">
      <c r="A53" s="253" t="s">
        <v>847</v>
      </c>
      <c r="B53" s="253" t="s">
        <v>848</v>
      </c>
      <c r="C53" s="254" t="s">
        <v>439</v>
      </c>
      <c r="D53" s="254" t="str">
        <f aca="false">LEFT(C53,1)</f>
        <v>A</v>
      </c>
      <c r="E53" s="254" t="e">
        <f aca="false">SUMIFS(OFFSET(#NAME?,0,$P$8),#NAME?,A53,#NAME?,$F$8,#NAME?,$G$8)</f>
        <v>#VALUE!</v>
      </c>
      <c r="F53" s="255" t="e">
        <f aca="false">SUMIFS(OFFSET(#NAME?,0,$P$8),#NAME?,A53,#NAME?,$F$8,#NAME?,$G$8)</f>
        <v>#VALUE!</v>
      </c>
      <c r="G53" s="255" t="e">
        <f aca="false">F53-SUMIFS(OFFSET(#NAME?,0,$P$8),#NAME?,A53,#NAME?,$F$8,#NAME?,$G$8)</f>
        <v>#VALUE!</v>
      </c>
      <c r="H53" s="256" t="e">
        <f aca="false">E53-T53</f>
        <v>#VALUE!</v>
      </c>
      <c r="I53" s="256" t="e">
        <f aca="false">E53-U53</f>
        <v>#VALUE!</v>
      </c>
      <c r="J53" s="257" t="e">
        <f aca="false">SUMIFS(#NAME?,#NAME?,A53,#NAME?,$F$8,#NAME?,$G$8,#NAME?,"Storage")+SUMIFS(#NAME?,#NAME?,A53,#NAME?,$F$8,#NAME?,$G$8,#NAME?,"Battery")</f>
        <v>#VALUE!</v>
      </c>
      <c r="K53" s="257" t="e">
        <f aca="false">SUMIFS(#NAME?,#NAME?,A53,#NAME?,$F$8,#NAME?,$G$8,#NAME?,"Solar")+SUMIFS(#NAME?,#NAME?,A53,#NAME?,$F$8,#NAME?,$G$8,#NAME?,"Solar")</f>
        <v>#VALUE!</v>
      </c>
      <c r="L53" s="257" t="e">
        <f aca="false">SUMIFS(#NAME?,#NAME?,A53,#NAME?,$F$8,#NAME?,$G$8,#NAME?,"Wind")+SUMIFS(#NAME?,#NAME?,A53,#NAME?,$F$8,#NAME?,$G$8,#NAME?,"Wind")</f>
        <v>#VALUE!</v>
      </c>
      <c r="M53" s="257" t="e">
        <f aca="false">SUMIFS(#NAME?,#NAME?,A53,#NAME?,$F$8,#NAME?,$G$8,#NAME?,"Hydro")+SUMIFS(#NAME?,#NAME?,A53,#NAME?,$F$8,#NAME?,$G$8,#NAME?,"Hydro")</f>
        <v>#VALUE!</v>
      </c>
      <c r="N53" s="257" t="e">
        <f aca="false">SUMIFS(#NAME?,#NAME?,A53,#NAME?,$F$8,#NAME?,$G$8,#NAME?,"Other")+SUMIFS(#NAME?,#NAME?,A53,#NAME?,$F$8,#NAME?,$G$8,#NAME?,"Other")</f>
        <v>#VALUE!</v>
      </c>
      <c r="O53" s="258" t="e">
        <f aca="false">IF(J53=0,0,(SUMIFS(OFFSET(#NAME?,0,$P$8),#NAME?,A53,#NAME?,$F$8,#NAME?,$G$8,#NAME?,"Storage")+SUMIFS(OFFSET(#NAME?,0,$P$8),#NAME?,A53,#NAME?,$F$8,#NAME?,$G$8,#NAME?,"Battery"))/J53)</f>
        <v>#VALUE!</v>
      </c>
      <c r="P53" s="259" t="e">
        <f aca="false">IF(K53=0,0,(SUMIFS(OFFSET(#NAME?,0,$P$8),#NAME?,A53,#NAME?,$F$8,#NAME?,$G$8,#NAME?,"Solar")+SUMIFS(OFFSET(#NAME?,0,$P$8),#NAME?,A53,#NAME?,$F$8,#NAME?,$G$8,#NAME?,"Solar"))/K53)</f>
        <v>#VALUE!</v>
      </c>
      <c r="Q53" s="258" t="e">
        <f aca="false">IF(L53=0,0,(SUMIFS(OFFSET(#NAME?,0,$P$8),#NAME?,A53,#NAME?,$F$8,#NAME?,$G$8,#NAME?,"Wind")+SUMIFS(OFFSET(#NAME?,0,$P$8),#NAME?,A53,#NAME?,$F$8,#NAME?,$G$8,#NAME?,"Wind"))/L53)</f>
        <v>#VALUE!</v>
      </c>
      <c r="R53" s="258" t="e">
        <f aca="false">IF(M53=0,0,(SUMIFS(OFFSET(#NAME?,0,$P$8),#NAME?,A53,#NAME?,$F$8,#NAME?,$G$8,#NAME?,"Hydro")+SUMIFS(OFFSET(#NAME?,0,$P$8),#NAME?,A53,#NAME?,$F$8,#NAME?,$G$8,#NAME?,"Hydro"))/M53)</f>
        <v>#VALUE!</v>
      </c>
      <c r="S53" s="258" t="e">
        <f aca="false">IF(N53=0,0,(SUMIFS(OFFSET(#NAME?,0,$P$8),#NAME?,A53,#NAME?,$F$8,#NAME?,$G$8,#NAME?,"Other")+SUMIFS(OFFSET(#NAME?,0,$P$8),#NAME?,A53,#NAME?,$F$8,#NAME?,$G$8,#NAME?,"Other"))/N53)</f>
        <v>#VALUE!</v>
      </c>
      <c r="T53" s="260" t="e">
        <f aca="false">(J53*O53)+(K53*P53)+(L53*$T$5)+(M53*R53)+(N53*S53)</f>
        <v>#VALUE!</v>
      </c>
      <c r="U53" s="260" t="e">
        <f aca="false">(J53*O53)+(K53*P53)+(L53*$U$5)+(M53*R53)+(N53*S53)</f>
        <v>#VALUE!</v>
      </c>
      <c r="V53" s="261" t="e">
        <f aca="false">SUMIFS(OFFSET(#NAME?,0,$P$8),#NAME?,A53,#NAME?,$F$8,#NAME?,$G$8)*-1</f>
        <v>#VALUE!</v>
      </c>
      <c r="W53" s="261" t="e">
        <f aca="false">SUMIFS(OFFSET(#NAME?,0,$P$8),#NAME?,A53,#NAME?,$F$8,#NAME?,$G$8)*-1</f>
        <v>#VALUE!</v>
      </c>
      <c r="X53" s="262" t="e">
        <f aca="false">$Z$13*Z53</f>
        <v>#REF!</v>
      </c>
      <c r="Z53" s="263" t="e">
        <f aca="false">E53/$E$13</f>
        <v>#VALUE!</v>
      </c>
      <c r="AA53" s="264" t="n">
        <f aca="false">IFERROR(SUMPRODUCT((DSR!$E$1:$AB$1='MAIN DATA'!$B$6)*(DSR!$B$2:$B$1445='MAIN DATA'!A53)*(DSR!$A$2:$A$1445=Controls!$F$56)*(DSR!$E$2:$AB$1445)),"N/A for summer")</f>
        <v>-2.33404429568765</v>
      </c>
    </row>
    <row r="54" customFormat="false" ht="12.75" hidden="false" customHeight="false" outlineLevel="0" collapsed="false">
      <c r="A54" s="253" t="s">
        <v>849</v>
      </c>
      <c r="B54" s="253" t="s">
        <v>850</v>
      </c>
      <c r="C54" s="254" t="s">
        <v>439</v>
      </c>
      <c r="D54" s="254" t="str">
        <f aca="false">LEFT(C54,1)</f>
        <v>A</v>
      </c>
      <c r="E54" s="254" t="e">
        <f aca="false">SUMIFS(OFFSET(#NAME?,0,$P$8),#NAME?,A54,#NAME?,$F$8,#NAME?,$G$8)</f>
        <v>#VALUE!</v>
      </c>
      <c r="F54" s="255" t="e">
        <f aca="false">SUMIFS(OFFSET(#NAME?,0,$P$8),#NAME?,A54,#NAME?,$F$8,#NAME?,$G$8)</f>
        <v>#VALUE!</v>
      </c>
      <c r="G54" s="255" t="e">
        <f aca="false">F54-SUMIFS(OFFSET(#NAME?,0,$P$8),#NAME?,A54,#NAME?,$F$8,#NAME?,$G$8)</f>
        <v>#VALUE!</v>
      </c>
      <c r="H54" s="256" t="e">
        <f aca="false">E54-T54</f>
        <v>#VALUE!</v>
      </c>
      <c r="I54" s="256" t="e">
        <f aca="false">E54-U54</f>
        <v>#VALUE!</v>
      </c>
      <c r="J54" s="257" t="e">
        <f aca="false">SUMIFS(#NAME?,#NAME?,A54,#NAME?,$F$8,#NAME?,$G$8,#NAME?,"Storage")+SUMIFS(#NAME?,#NAME?,A54,#NAME?,$F$8,#NAME?,$G$8,#NAME?,"Battery")</f>
        <v>#VALUE!</v>
      </c>
      <c r="K54" s="257" t="e">
        <f aca="false">SUMIFS(#NAME?,#NAME?,A54,#NAME?,$F$8,#NAME?,$G$8,#NAME?,"Solar")+SUMIFS(#NAME?,#NAME?,A54,#NAME?,$F$8,#NAME?,$G$8,#NAME?,"Solar")</f>
        <v>#VALUE!</v>
      </c>
      <c r="L54" s="257" t="e">
        <f aca="false">SUMIFS(#NAME?,#NAME?,A54,#NAME?,$F$8,#NAME?,$G$8,#NAME?,"Wind")+SUMIFS(#NAME?,#NAME?,A54,#NAME?,$F$8,#NAME?,$G$8,#NAME?,"Wind")</f>
        <v>#VALUE!</v>
      </c>
      <c r="M54" s="257" t="e">
        <f aca="false">SUMIFS(#NAME?,#NAME?,A54,#NAME?,$F$8,#NAME?,$G$8,#NAME?,"Hydro")+SUMIFS(#NAME?,#NAME?,A54,#NAME?,$F$8,#NAME?,$G$8,#NAME?,"Hydro")</f>
        <v>#VALUE!</v>
      </c>
      <c r="N54" s="257" t="e">
        <f aca="false">SUMIFS(#NAME?,#NAME?,A54,#NAME?,$F$8,#NAME?,$G$8,#NAME?,"Other")+SUMIFS(#NAME?,#NAME?,A54,#NAME?,$F$8,#NAME?,$G$8,#NAME?,"Other")</f>
        <v>#VALUE!</v>
      </c>
      <c r="O54" s="258" t="e">
        <f aca="false">IF(J54=0,0,(SUMIFS(OFFSET(#NAME?,0,$P$8),#NAME?,A54,#NAME?,$F$8,#NAME?,$G$8,#NAME?,"Storage")+SUMIFS(OFFSET(#NAME?,0,$P$8),#NAME?,A54,#NAME?,$F$8,#NAME?,$G$8,#NAME?,"Battery"))/J54)</f>
        <v>#VALUE!</v>
      </c>
      <c r="P54" s="259" t="e">
        <f aca="false">IF(K54=0,0,(SUMIFS(OFFSET(#NAME?,0,$P$8),#NAME?,A54,#NAME?,$F$8,#NAME?,$G$8,#NAME?,"Solar")+SUMIFS(OFFSET(#NAME?,0,$P$8),#NAME?,A54,#NAME?,$F$8,#NAME?,$G$8,#NAME?,"Solar"))/K54)</f>
        <v>#VALUE!</v>
      </c>
      <c r="Q54" s="258" t="e">
        <f aca="false">IF(L54=0,0,(SUMIFS(OFFSET(#NAME?,0,$P$8),#NAME?,A54,#NAME?,$F$8,#NAME?,$G$8,#NAME?,"Wind")+SUMIFS(OFFSET(#NAME?,0,$P$8),#NAME?,A54,#NAME?,$F$8,#NAME?,$G$8,#NAME?,"Wind"))/L54)</f>
        <v>#VALUE!</v>
      </c>
      <c r="R54" s="258" t="e">
        <f aca="false">IF(M54=0,0,(SUMIFS(OFFSET(#NAME?,0,$P$8),#NAME?,A54,#NAME?,$F$8,#NAME?,$G$8,#NAME?,"Hydro")+SUMIFS(OFFSET(#NAME?,0,$P$8),#NAME?,A54,#NAME?,$F$8,#NAME?,$G$8,#NAME?,"Hydro"))/M54)</f>
        <v>#VALUE!</v>
      </c>
      <c r="S54" s="258" t="e">
        <f aca="false">IF(N54=0,0,(SUMIFS(OFFSET(#NAME?,0,$P$8),#NAME?,A54,#NAME?,$F$8,#NAME?,$G$8,#NAME?,"Other")+SUMIFS(OFFSET(#NAME?,0,$P$8),#NAME?,A54,#NAME?,$F$8,#NAME?,$G$8,#NAME?,"Other"))/N54)</f>
        <v>#VALUE!</v>
      </c>
      <c r="T54" s="260" t="e">
        <f aca="false">(J54*O54)+(K54*P54)+(L54*$T$5)+(M54*R54)+(N54*S54)</f>
        <v>#VALUE!</v>
      </c>
      <c r="U54" s="260" t="e">
        <f aca="false">(J54*O54)+(K54*P54)+(L54*$U$5)+(M54*R54)+(N54*S54)</f>
        <v>#VALUE!</v>
      </c>
      <c r="V54" s="261" t="e">
        <f aca="false">SUMIFS(OFFSET(#NAME?,0,$P$8),#NAME?,A54,#NAME?,$F$8,#NAME?,$G$8)*-1</f>
        <v>#VALUE!</v>
      </c>
      <c r="W54" s="261" t="e">
        <f aca="false">SUMIFS(OFFSET(#NAME?,0,$P$8),#NAME?,A54,#NAME?,$F$8,#NAME?,$G$8)*-1</f>
        <v>#VALUE!</v>
      </c>
      <c r="X54" s="262" t="e">
        <f aca="false">$Z$13*Z54</f>
        <v>#REF!</v>
      </c>
      <c r="Z54" s="263" t="e">
        <f aca="false">E54/$E$13</f>
        <v>#VALUE!</v>
      </c>
      <c r="AA54" s="264" t="n">
        <f aca="false">IFERROR(SUMPRODUCT((DSR!$E$1:$AB$1='MAIN DATA'!$B$6)*(DSR!$B$2:$B$1445='MAIN DATA'!A54)*(DSR!$A$2:$A$1445=Controls!$F$56)*(DSR!$E$2:$AB$1445)),"N/A for summer")</f>
        <v>-0.285051756442725</v>
      </c>
    </row>
    <row r="55" customFormat="false" ht="12.75" hidden="false" customHeight="false" outlineLevel="0" collapsed="false">
      <c r="A55" s="253" t="s">
        <v>1146</v>
      </c>
      <c r="B55" s="253" t="s">
        <v>1147</v>
      </c>
      <c r="C55" s="254" t="s">
        <v>439</v>
      </c>
      <c r="D55" s="254" t="str">
        <f aca="false">LEFT(C55,1)</f>
        <v>A</v>
      </c>
      <c r="E55" s="254" t="e">
        <f aca="false">SUMIFS(OFFSET(#NAME?,0,$P$8),#NAME?,A55,#NAME?,$F$8,#NAME?,$G$8)</f>
        <v>#VALUE!</v>
      </c>
      <c r="F55" s="255" t="e">
        <f aca="false">SUMIFS(OFFSET(#NAME?,0,$P$8),#NAME?,A55,#NAME?,$F$8,#NAME?,$G$8)</f>
        <v>#VALUE!</v>
      </c>
      <c r="G55" s="255" t="e">
        <f aca="false">F55-SUMIFS(OFFSET(#NAME?,0,$P$8),#NAME?,A55,#NAME?,$F$8,#NAME?,$G$8)</f>
        <v>#VALUE!</v>
      </c>
      <c r="H55" s="256" t="e">
        <f aca="false">E55-T55</f>
        <v>#VALUE!</v>
      </c>
      <c r="I55" s="256" t="e">
        <f aca="false">E55-U55</f>
        <v>#VALUE!</v>
      </c>
      <c r="J55" s="257" t="e">
        <f aca="false">SUMIFS(#NAME?,#NAME?,A55,#NAME?,$F$8,#NAME?,$G$8,#NAME?,"Storage")+SUMIFS(#NAME?,#NAME?,A55,#NAME?,$F$8,#NAME?,$G$8,#NAME?,"Battery")</f>
        <v>#VALUE!</v>
      </c>
      <c r="K55" s="257" t="e">
        <f aca="false">SUMIFS(#NAME?,#NAME?,A55,#NAME?,$F$8,#NAME?,$G$8,#NAME?,"Solar")+SUMIFS(#NAME?,#NAME?,A55,#NAME?,$F$8,#NAME?,$G$8,#NAME?,"Solar")</f>
        <v>#VALUE!</v>
      </c>
      <c r="L55" s="257" t="e">
        <f aca="false">SUMIFS(#NAME?,#NAME?,A55,#NAME?,$F$8,#NAME?,$G$8,#NAME?,"Wind")+SUMIFS(#NAME?,#NAME?,A55,#NAME?,$F$8,#NAME?,$G$8,#NAME?,"Wind")</f>
        <v>#VALUE!</v>
      </c>
      <c r="M55" s="257" t="e">
        <f aca="false">SUMIFS(#NAME?,#NAME?,A55,#NAME?,$F$8,#NAME?,$G$8,#NAME?,"Hydro")+SUMIFS(#NAME?,#NAME?,A55,#NAME?,$F$8,#NAME?,$G$8,#NAME?,"Hydro")</f>
        <v>#VALUE!</v>
      </c>
      <c r="N55" s="257" t="e">
        <f aca="false">SUMIFS(#NAME?,#NAME?,A55,#NAME?,$F$8,#NAME?,$G$8,#NAME?,"Other")+SUMIFS(#NAME?,#NAME?,A55,#NAME?,$F$8,#NAME?,$G$8,#NAME?,"Other")</f>
        <v>#VALUE!</v>
      </c>
      <c r="O55" s="258" t="e">
        <f aca="false">IF(J55=0,0,(SUMIFS(OFFSET(#NAME?,0,$P$8),#NAME?,A55,#NAME?,$F$8,#NAME?,$G$8,#NAME?,"Storage")+SUMIFS(OFFSET(#NAME?,0,$P$8),#NAME?,A55,#NAME?,$F$8,#NAME?,$G$8,#NAME?,"Battery"))/J55)</f>
        <v>#VALUE!</v>
      </c>
      <c r="P55" s="259" t="e">
        <f aca="false">IF(K55=0,0,(SUMIFS(OFFSET(#NAME?,0,$P$8),#NAME?,A55,#NAME?,$F$8,#NAME?,$G$8,#NAME?,"Solar")+SUMIFS(OFFSET(#NAME?,0,$P$8),#NAME?,A55,#NAME?,$F$8,#NAME?,$G$8,#NAME?,"Solar"))/K55)</f>
        <v>#VALUE!</v>
      </c>
      <c r="Q55" s="258" t="e">
        <f aca="false">IF(L55=0,0,(SUMIFS(OFFSET(#NAME?,0,$P$8),#NAME?,A55,#NAME?,$F$8,#NAME?,$G$8,#NAME?,"Wind")+SUMIFS(OFFSET(#NAME?,0,$P$8),#NAME?,A55,#NAME?,$F$8,#NAME?,$G$8,#NAME?,"Wind"))/L55)</f>
        <v>#VALUE!</v>
      </c>
      <c r="R55" s="258" t="e">
        <f aca="false">IF(M55=0,0,(SUMIFS(OFFSET(#NAME?,0,$P$8),#NAME?,A55,#NAME?,$F$8,#NAME?,$G$8,#NAME?,"Hydro")+SUMIFS(OFFSET(#NAME?,0,$P$8),#NAME?,A55,#NAME?,$F$8,#NAME?,$G$8,#NAME?,"Hydro"))/M55)</f>
        <v>#VALUE!</v>
      </c>
      <c r="S55" s="258" t="e">
        <f aca="false">IF(N55=0,0,(SUMIFS(OFFSET(#NAME?,0,$P$8),#NAME?,A55,#NAME?,$F$8,#NAME?,$G$8,#NAME?,"Other")+SUMIFS(OFFSET(#NAME?,0,$P$8),#NAME?,A55,#NAME?,$F$8,#NAME?,$G$8,#NAME?,"Other"))/N55)</f>
        <v>#VALUE!</v>
      </c>
      <c r="T55" s="260" t="e">
        <f aca="false">(J55*O55)+(K55*P55)+(L55*$T$5)+(M55*R55)+(N55*S55)</f>
        <v>#VALUE!</v>
      </c>
      <c r="U55" s="260" t="e">
        <f aca="false">(J55*O55)+(K55*P55)+(L55*$U$5)+(M55*R55)+(N55*S55)</f>
        <v>#VALUE!</v>
      </c>
      <c r="V55" s="261" t="e">
        <f aca="false">SUMIFS(OFFSET(#NAME?,0,$P$8),#NAME?,A55,#NAME?,$F$8,#NAME?,$G$8)*-1</f>
        <v>#VALUE!</v>
      </c>
      <c r="W55" s="261" t="e">
        <f aca="false">SUMIFS(OFFSET(#NAME?,0,$P$8),#NAME?,A55,#NAME?,$F$8,#NAME?,$G$8)*-1</f>
        <v>#VALUE!</v>
      </c>
      <c r="X55" s="262" t="e">
        <f aca="false">$Z$13*Z55</f>
        <v>#REF!</v>
      </c>
      <c r="Z55" s="263" t="e">
        <f aca="false">E55/$E$13</f>
        <v>#VALUE!</v>
      </c>
      <c r="AA55" s="264" t="n">
        <f aca="false">IFERROR(SUMPRODUCT((DSR!$E$1:$AB$1='MAIN DATA'!$B$6)*(DSR!$B$2:$B$1445='MAIN DATA'!A55)*(DSR!$A$2:$A$1445=Controls!$F$56)*(DSR!$E$2:$AB$1445)),"N/A for summer")</f>
        <v>-5.88798121415626</v>
      </c>
    </row>
    <row r="56" customFormat="false" ht="12.75" hidden="false" customHeight="false" outlineLevel="0" collapsed="false">
      <c r="A56" s="253" t="s">
        <v>1000</v>
      </c>
      <c r="B56" s="253" t="s">
        <v>1002</v>
      </c>
      <c r="C56" s="254" t="s">
        <v>1001</v>
      </c>
      <c r="D56" s="254" t="str">
        <f aca="false">LEFT(C56,1)</f>
        <v>A</v>
      </c>
      <c r="E56" s="254" t="e">
        <f aca="false">SUMIFS(OFFSET(#NAME?,0,$P$8),#NAME?,A56,#NAME?,$F$8,#NAME?,$G$8)</f>
        <v>#VALUE!</v>
      </c>
      <c r="F56" s="255" t="e">
        <f aca="false">SUMIFS(OFFSET(#NAME?,0,$P$8),#NAME?,A56,#NAME?,$F$8,#NAME?,$G$8)</f>
        <v>#VALUE!</v>
      </c>
      <c r="G56" s="255" t="e">
        <f aca="false">F56-SUMIFS(OFFSET(#NAME?,0,$P$8),#NAME?,A56,#NAME?,$F$8,#NAME?,$G$8)</f>
        <v>#VALUE!</v>
      </c>
      <c r="H56" s="256" t="e">
        <f aca="false">E56-T56</f>
        <v>#VALUE!</v>
      </c>
      <c r="I56" s="256" t="e">
        <f aca="false">E56-U56</f>
        <v>#VALUE!</v>
      </c>
      <c r="J56" s="257" t="e">
        <f aca="false">SUMIFS(#NAME?,#NAME?,A56,#NAME?,$F$8,#NAME?,$G$8,#NAME?,"Storage")+SUMIFS(#NAME?,#NAME?,A56,#NAME?,$F$8,#NAME?,$G$8,#NAME?,"Battery")</f>
        <v>#VALUE!</v>
      </c>
      <c r="K56" s="257" t="e">
        <f aca="false">SUMIFS(#NAME?,#NAME?,A56,#NAME?,$F$8,#NAME?,$G$8,#NAME?,"Solar")+SUMIFS(#NAME?,#NAME?,A56,#NAME?,$F$8,#NAME?,$G$8,#NAME?,"Solar")</f>
        <v>#VALUE!</v>
      </c>
      <c r="L56" s="257" t="e">
        <f aca="false">SUMIFS(#NAME?,#NAME?,A56,#NAME?,$F$8,#NAME?,$G$8,#NAME?,"Wind")+SUMIFS(#NAME?,#NAME?,A56,#NAME?,$F$8,#NAME?,$G$8,#NAME?,"Wind")</f>
        <v>#VALUE!</v>
      </c>
      <c r="M56" s="257" t="e">
        <f aca="false">SUMIFS(#NAME?,#NAME?,A56,#NAME?,$F$8,#NAME?,$G$8,#NAME?,"Hydro")+SUMIFS(#NAME?,#NAME?,A56,#NAME?,$F$8,#NAME?,$G$8,#NAME?,"Hydro")</f>
        <v>#VALUE!</v>
      </c>
      <c r="N56" s="257" t="e">
        <f aca="false">SUMIFS(#NAME?,#NAME?,A56,#NAME?,$F$8,#NAME?,$G$8,#NAME?,"Other")+SUMIFS(#NAME?,#NAME?,A56,#NAME?,$F$8,#NAME?,$G$8,#NAME?,"Other")</f>
        <v>#VALUE!</v>
      </c>
      <c r="O56" s="258" t="e">
        <f aca="false">IF(J56=0,0,(SUMIFS(OFFSET(#NAME?,0,$P$8),#NAME?,A56,#NAME?,$F$8,#NAME?,$G$8,#NAME?,"Storage")+SUMIFS(OFFSET(#NAME?,0,$P$8),#NAME?,A56,#NAME?,$F$8,#NAME?,$G$8,#NAME?,"Battery"))/J56)</f>
        <v>#VALUE!</v>
      </c>
      <c r="P56" s="259" t="e">
        <f aca="false">IF(K56=0,0,(SUMIFS(OFFSET(#NAME?,0,$P$8),#NAME?,A56,#NAME?,$F$8,#NAME?,$G$8,#NAME?,"Solar")+SUMIFS(OFFSET(#NAME?,0,$P$8),#NAME?,A56,#NAME?,$F$8,#NAME?,$G$8,#NAME?,"Solar"))/K56)</f>
        <v>#VALUE!</v>
      </c>
      <c r="Q56" s="258" t="e">
        <f aca="false">IF(L56=0,0,(SUMIFS(OFFSET(#NAME?,0,$P$8),#NAME?,A56,#NAME?,$F$8,#NAME?,$G$8,#NAME?,"Wind")+SUMIFS(OFFSET(#NAME?,0,$P$8),#NAME?,A56,#NAME?,$F$8,#NAME?,$G$8,#NAME?,"Wind"))/L56)</f>
        <v>#VALUE!</v>
      </c>
      <c r="R56" s="258" t="e">
        <f aca="false">IF(M56=0,0,(SUMIFS(OFFSET(#NAME?,0,$P$8),#NAME?,A56,#NAME?,$F$8,#NAME?,$G$8,#NAME?,"Hydro")+SUMIFS(OFFSET(#NAME?,0,$P$8),#NAME?,A56,#NAME?,$F$8,#NAME?,$G$8,#NAME?,"Hydro"))/M56)</f>
        <v>#VALUE!</v>
      </c>
      <c r="S56" s="258" t="e">
        <f aca="false">IF(N56=0,0,(SUMIFS(OFFSET(#NAME?,0,$P$8),#NAME?,A56,#NAME?,$F$8,#NAME?,$G$8,#NAME?,"Other")+SUMIFS(OFFSET(#NAME?,0,$P$8),#NAME?,A56,#NAME?,$F$8,#NAME?,$G$8,#NAME?,"Other"))/N56)</f>
        <v>#VALUE!</v>
      </c>
      <c r="T56" s="260" t="e">
        <f aca="false">(J56*O56)+(K56*P56)+(L56*$T$5)+(M56*R56)+(N56*S56)</f>
        <v>#VALUE!</v>
      </c>
      <c r="U56" s="260" t="e">
        <f aca="false">(J56*O56)+(K56*P56)+(L56*$U$5)+(M56*R56)+(N56*S56)</f>
        <v>#VALUE!</v>
      </c>
      <c r="V56" s="261" t="e">
        <f aca="false">SUMIFS(OFFSET(#NAME?,0,$P$8),#NAME?,A56,#NAME?,$F$8,#NAME?,$G$8)*-1</f>
        <v>#VALUE!</v>
      </c>
      <c r="W56" s="261" t="e">
        <f aca="false">SUMIFS(OFFSET(#NAME?,0,$P$8),#NAME?,A56,#NAME?,$F$8,#NAME?,$G$8)*-1</f>
        <v>#VALUE!</v>
      </c>
      <c r="X56" s="262" t="e">
        <f aca="false">$Z$13*Z56</f>
        <v>#REF!</v>
      </c>
      <c r="Z56" s="263" t="e">
        <f aca="false">E56/$E$13</f>
        <v>#VALUE!</v>
      </c>
      <c r="AA56" s="264" t="n">
        <f aca="false">IFERROR(SUMPRODUCT((DSR!$E$1:$AB$1='MAIN DATA'!$B$6)*(DSR!$B$2:$B$1445='MAIN DATA'!A56)*(DSR!$A$2:$A$1445=Controls!$F$56)*(DSR!$E$2:$AB$1445)),"N/A for summer")</f>
        <v>-6.49880990956082</v>
      </c>
    </row>
    <row r="57" customFormat="false" ht="12.75" hidden="false" customHeight="false" outlineLevel="0" collapsed="false">
      <c r="A57" s="253" t="s">
        <v>471</v>
      </c>
      <c r="B57" s="253" t="s">
        <v>473</v>
      </c>
      <c r="C57" s="254" t="s">
        <v>472</v>
      </c>
      <c r="D57" s="254" t="str">
        <f aca="false">LEFT(C57,1)</f>
        <v>B</v>
      </c>
      <c r="E57" s="254" t="e">
        <f aca="false">SUMIFS(OFFSET(#NAME?,0,$P$8),#NAME?,A57,#NAME?,$F$8,#NAME?,$G$8)</f>
        <v>#VALUE!</v>
      </c>
      <c r="F57" s="255" t="e">
        <f aca="false">SUMIFS(OFFSET(#NAME?,0,$P$8),#NAME?,A57,#NAME?,$F$8,#NAME?,$G$8)</f>
        <v>#VALUE!</v>
      </c>
      <c r="G57" s="255" t="e">
        <f aca="false">F57-SUMIFS(OFFSET(#NAME?,0,$P$8),#NAME?,A57,#NAME?,$F$8,#NAME?,$G$8)</f>
        <v>#VALUE!</v>
      </c>
      <c r="H57" s="256" t="e">
        <f aca="false">E57-T57</f>
        <v>#VALUE!</v>
      </c>
      <c r="I57" s="256" t="e">
        <f aca="false">E57-U57</f>
        <v>#VALUE!</v>
      </c>
      <c r="J57" s="257" t="e">
        <f aca="false">SUMIFS(#NAME?,#NAME?,A57,#NAME?,$F$8,#NAME?,$G$8,#NAME?,"Storage")+SUMIFS(#NAME?,#NAME?,A57,#NAME?,$F$8,#NAME?,$G$8,#NAME?,"Battery")</f>
        <v>#VALUE!</v>
      </c>
      <c r="K57" s="257" t="e">
        <f aca="false">SUMIFS(#NAME?,#NAME?,A57,#NAME?,$F$8,#NAME?,$G$8,#NAME?,"Solar")+SUMIFS(#NAME?,#NAME?,A57,#NAME?,$F$8,#NAME?,$G$8,#NAME?,"Solar")</f>
        <v>#VALUE!</v>
      </c>
      <c r="L57" s="257" t="e">
        <f aca="false">SUMIFS(#NAME?,#NAME?,A57,#NAME?,$F$8,#NAME?,$G$8,#NAME?,"Wind")+SUMIFS(#NAME?,#NAME?,A57,#NAME?,$F$8,#NAME?,$G$8,#NAME?,"Wind")</f>
        <v>#VALUE!</v>
      </c>
      <c r="M57" s="257" t="e">
        <f aca="false">SUMIFS(#NAME?,#NAME?,A57,#NAME?,$F$8,#NAME?,$G$8,#NAME?,"Hydro")+SUMIFS(#NAME?,#NAME?,A57,#NAME?,$F$8,#NAME?,$G$8,#NAME?,"Hydro")</f>
        <v>#VALUE!</v>
      </c>
      <c r="N57" s="257" t="e">
        <f aca="false">SUMIFS(#NAME?,#NAME?,A57,#NAME?,$F$8,#NAME?,$G$8,#NAME?,"Other")+SUMIFS(#NAME?,#NAME?,A57,#NAME?,$F$8,#NAME?,$G$8,#NAME?,"Other")</f>
        <v>#VALUE!</v>
      </c>
      <c r="O57" s="258" t="e">
        <f aca="false">IF(J57=0,0,(SUMIFS(OFFSET(#NAME?,0,$P$8),#NAME?,A57,#NAME?,$F$8,#NAME?,$G$8,#NAME?,"Storage")+SUMIFS(OFFSET(#NAME?,0,$P$8),#NAME?,A57,#NAME?,$F$8,#NAME?,$G$8,#NAME?,"Battery"))/J57)</f>
        <v>#VALUE!</v>
      </c>
      <c r="P57" s="259" t="e">
        <f aca="false">IF(K57=0,0,(SUMIFS(OFFSET(#NAME?,0,$P$8),#NAME?,A57,#NAME?,$F$8,#NAME?,$G$8,#NAME?,"Solar")+SUMIFS(OFFSET(#NAME?,0,$P$8),#NAME?,A57,#NAME?,$F$8,#NAME?,$G$8,#NAME?,"Solar"))/K57)</f>
        <v>#VALUE!</v>
      </c>
      <c r="Q57" s="258" t="e">
        <f aca="false">IF(L57=0,0,(SUMIFS(OFFSET(#NAME?,0,$P$8),#NAME?,A57,#NAME?,$F$8,#NAME?,$G$8,#NAME?,"Wind")+SUMIFS(OFFSET(#NAME?,0,$P$8),#NAME?,A57,#NAME?,$F$8,#NAME?,$G$8,#NAME?,"Wind"))/L57)</f>
        <v>#VALUE!</v>
      </c>
      <c r="R57" s="258" t="e">
        <f aca="false">IF(M57=0,0,(SUMIFS(OFFSET(#NAME?,0,$P$8),#NAME?,A57,#NAME?,$F$8,#NAME?,$G$8,#NAME?,"Hydro")+SUMIFS(OFFSET(#NAME?,0,$P$8),#NAME?,A57,#NAME?,$F$8,#NAME?,$G$8,#NAME?,"Hydro"))/M57)</f>
        <v>#VALUE!</v>
      </c>
      <c r="S57" s="258" t="e">
        <f aca="false">IF(N57=0,0,(SUMIFS(OFFSET(#NAME?,0,$P$8),#NAME?,A57,#NAME?,$F$8,#NAME?,$G$8,#NAME?,"Other")+SUMIFS(OFFSET(#NAME?,0,$P$8),#NAME?,A57,#NAME?,$F$8,#NAME?,$G$8,#NAME?,"Other"))/N57)</f>
        <v>#VALUE!</v>
      </c>
      <c r="T57" s="260" t="e">
        <f aca="false">(J57*O57)+(K57*P57)+(L57*$T$5)+(M57*R57)+(N57*S57)</f>
        <v>#VALUE!</v>
      </c>
      <c r="U57" s="260" t="e">
        <f aca="false">(J57*O57)+(K57*P57)+(L57*$U$5)+(M57*R57)+(N57*S57)</f>
        <v>#VALUE!</v>
      </c>
      <c r="V57" s="261" t="e">
        <f aca="false">SUMIFS(OFFSET(#NAME?,0,$P$8),#NAME?,A57,#NAME?,$F$8,#NAME?,$G$8)*-1</f>
        <v>#VALUE!</v>
      </c>
      <c r="W57" s="261" t="e">
        <f aca="false">SUMIFS(OFFSET(#NAME?,0,$P$8),#NAME?,A57,#NAME?,$F$8,#NAME?,$G$8)*-1</f>
        <v>#VALUE!</v>
      </c>
      <c r="X57" s="262" t="e">
        <f aca="false">$Z$13*Z57</f>
        <v>#REF!</v>
      </c>
      <c r="Z57" s="263" t="e">
        <f aca="false">E57/$E$13</f>
        <v>#VALUE!</v>
      </c>
      <c r="AA57" s="264" t="n">
        <f aca="false">IFERROR(SUMPRODUCT((DSR!$E$1:$AB$1='MAIN DATA'!$B$6)*(DSR!$B$2:$B$1445='MAIN DATA'!A57)*(DSR!$A$2:$A$1445=Controls!$F$56)*(DSR!$E$2:$AB$1445)),"N/A for summer")</f>
        <v>-14.1313628535611</v>
      </c>
    </row>
    <row r="58" customFormat="false" ht="12.75" hidden="false" customHeight="false" outlineLevel="0" collapsed="false">
      <c r="A58" s="253" t="s">
        <v>899</v>
      </c>
      <c r="B58" s="253" t="s">
        <v>900</v>
      </c>
      <c r="C58" s="254" t="s">
        <v>472</v>
      </c>
      <c r="D58" s="254" t="str">
        <f aca="false">LEFT(C58,1)</f>
        <v>B</v>
      </c>
      <c r="E58" s="254" t="e">
        <f aca="false">SUMIFS(OFFSET(#NAME?,0,$P$8),#NAME?,A58,#NAME?,$F$8,#NAME?,$G$8)</f>
        <v>#VALUE!</v>
      </c>
      <c r="F58" s="255" t="e">
        <f aca="false">SUMIFS(OFFSET(#NAME?,0,$P$8),#NAME?,A58,#NAME?,$F$8,#NAME?,$G$8)</f>
        <v>#VALUE!</v>
      </c>
      <c r="G58" s="255" t="e">
        <f aca="false">F58-SUMIFS(OFFSET(#NAME?,0,$P$8),#NAME?,A58,#NAME?,$F$8,#NAME?,$G$8)</f>
        <v>#VALUE!</v>
      </c>
      <c r="H58" s="256" t="e">
        <f aca="false">E58-T58</f>
        <v>#VALUE!</v>
      </c>
      <c r="I58" s="256" t="e">
        <f aca="false">E58-U58</f>
        <v>#VALUE!</v>
      </c>
      <c r="J58" s="257" t="e">
        <f aca="false">SUMIFS(#NAME?,#NAME?,A58,#NAME?,$F$8,#NAME?,$G$8,#NAME?,"Storage")+SUMIFS(#NAME?,#NAME?,A58,#NAME?,$F$8,#NAME?,$G$8,#NAME?,"Battery")</f>
        <v>#VALUE!</v>
      </c>
      <c r="K58" s="257" t="e">
        <f aca="false">SUMIFS(#NAME?,#NAME?,A58,#NAME?,$F$8,#NAME?,$G$8,#NAME?,"Solar")+SUMIFS(#NAME?,#NAME?,A58,#NAME?,$F$8,#NAME?,$G$8,#NAME?,"Solar")</f>
        <v>#VALUE!</v>
      </c>
      <c r="L58" s="257" t="e">
        <f aca="false">SUMIFS(#NAME?,#NAME?,A58,#NAME?,$F$8,#NAME?,$G$8,#NAME?,"Wind")+SUMIFS(#NAME?,#NAME?,A58,#NAME?,$F$8,#NAME?,$G$8,#NAME?,"Wind")</f>
        <v>#VALUE!</v>
      </c>
      <c r="M58" s="257" t="e">
        <f aca="false">SUMIFS(#NAME?,#NAME?,A58,#NAME?,$F$8,#NAME?,$G$8,#NAME?,"Hydro")+SUMIFS(#NAME?,#NAME?,A58,#NAME?,$F$8,#NAME?,$G$8,#NAME?,"Hydro")</f>
        <v>#VALUE!</v>
      </c>
      <c r="N58" s="257" t="e">
        <f aca="false">SUMIFS(#NAME?,#NAME?,A58,#NAME?,$F$8,#NAME?,$G$8,#NAME?,"Other")+SUMIFS(#NAME?,#NAME?,A58,#NAME?,$F$8,#NAME?,$G$8,#NAME?,"Other")</f>
        <v>#VALUE!</v>
      </c>
      <c r="O58" s="258" t="e">
        <f aca="false">IF(J58=0,0,(SUMIFS(OFFSET(#NAME?,0,$P$8),#NAME?,A58,#NAME?,$F$8,#NAME?,$G$8,#NAME?,"Storage")+SUMIFS(OFFSET(#NAME?,0,$P$8),#NAME?,A58,#NAME?,$F$8,#NAME?,$G$8,#NAME?,"Battery"))/J58)</f>
        <v>#VALUE!</v>
      </c>
      <c r="P58" s="259" t="e">
        <f aca="false">IF(K58=0,0,(SUMIFS(OFFSET(#NAME?,0,$P$8),#NAME?,A58,#NAME?,$F$8,#NAME?,$G$8,#NAME?,"Solar")+SUMIFS(OFFSET(#NAME?,0,$P$8),#NAME?,A58,#NAME?,$F$8,#NAME?,$G$8,#NAME?,"Solar"))/K58)</f>
        <v>#VALUE!</v>
      </c>
      <c r="Q58" s="258" t="e">
        <f aca="false">IF(L58=0,0,(SUMIFS(OFFSET(#NAME?,0,$P$8),#NAME?,A58,#NAME?,$F$8,#NAME?,$G$8,#NAME?,"Wind")+SUMIFS(OFFSET(#NAME?,0,$P$8),#NAME?,A58,#NAME?,$F$8,#NAME?,$G$8,#NAME?,"Wind"))/L58)</f>
        <v>#VALUE!</v>
      </c>
      <c r="R58" s="258" t="e">
        <f aca="false">IF(M58=0,0,(SUMIFS(OFFSET(#NAME?,0,$P$8),#NAME?,A58,#NAME?,$F$8,#NAME?,$G$8,#NAME?,"Hydro")+SUMIFS(OFFSET(#NAME?,0,$P$8),#NAME?,A58,#NAME?,$F$8,#NAME?,$G$8,#NAME?,"Hydro"))/M58)</f>
        <v>#VALUE!</v>
      </c>
      <c r="S58" s="258" t="e">
        <f aca="false">IF(N58=0,0,(SUMIFS(OFFSET(#NAME?,0,$P$8),#NAME?,A58,#NAME?,$F$8,#NAME?,$G$8,#NAME?,"Other")+SUMIFS(OFFSET(#NAME?,0,$P$8),#NAME?,A58,#NAME?,$F$8,#NAME?,$G$8,#NAME?,"Other"))/N58)</f>
        <v>#VALUE!</v>
      </c>
      <c r="T58" s="260" t="e">
        <f aca="false">(J58*O58)+(K58*P58)+(L58*$T$5)+(M58*R58)+(N58*S58)</f>
        <v>#VALUE!</v>
      </c>
      <c r="U58" s="260" t="e">
        <f aca="false">(J58*O58)+(K58*P58)+(L58*$U$5)+(M58*R58)+(N58*S58)</f>
        <v>#VALUE!</v>
      </c>
      <c r="V58" s="261" t="e">
        <f aca="false">SUMIFS(OFFSET(#NAME?,0,$P$8),#NAME?,A58,#NAME?,$F$8,#NAME?,$G$8)*-1</f>
        <v>#VALUE!</v>
      </c>
      <c r="W58" s="261" t="e">
        <f aca="false">SUMIFS(OFFSET(#NAME?,0,$P$8),#NAME?,A58,#NAME?,$F$8,#NAME?,$G$8)*-1</f>
        <v>#VALUE!</v>
      </c>
      <c r="X58" s="262" t="e">
        <f aca="false">$Z$13*Z58</f>
        <v>#REF!</v>
      </c>
      <c r="Z58" s="263" t="e">
        <f aca="false">E58/$E$13</f>
        <v>#VALUE!</v>
      </c>
      <c r="AA58" s="264" t="n">
        <f aca="false">IFERROR(SUMPRODUCT((DSR!$E$1:$AB$1='MAIN DATA'!$B$6)*(DSR!$B$2:$B$1445='MAIN DATA'!A58)*(DSR!$A$2:$A$1445=Controls!$F$56)*(DSR!$E$2:$AB$1445)),"N/A for summer")</f>
        <v>-5.98635256710907</v>
      </c>
    </row>
    <row r="59" customFormat="false" ht="12.75" hidden="false" customHeight="false" outlineLevel="0" collapsed="false">
      <c r="A59" s="253" t="s">
        <v>476</v>
      </c>
      <c r="B59" s="253" t="s">
        <v>478</v>
      </c>
      <c r="C59" s="254" t="s">
        <v>477</v>
      </c>
      <c r="D59" s="254" t="str">
        <f aca="false">LEFT(C59,1)</f>
        <v>B</v>
      </c>
      <c r="E59" s="254" t="e">
        <f aca="false">SUMIFS(OFFSET(#NAME?,0,$P$8),#NAME?,A59,#NAME?,$F$8,#NAME?,$G$8)</f>
        <v>#VALUE!</v>
      </c>
      <c r="F59" s="255" t="e">
        <f aca="false">SUMIFS(OFFSET(#NAME?,0,$P$8),#NAME?,A59,#NAME?,$F$8,#NAME?,$G$8)</f>
        <v>#VALUE!</v>
      </c>
      <c r="G59" s="255" t="e">
        <f aca="false">F59-SUMIFS(OFFSET(#NAME?,0,$P$8),#NAME?,A59,#NAME?,$F$8,#NAME?,$G$8)</f>
        <v>#VALUE!</v>
      </c>
      <c r="H59" s="256" t="e">
        <f aca="false">E59-T59</f>
        <v>#VALUE!</v>
      </c>
      <c r="I59" s="256" t="e">
        <f aca="false">E59-U59</f>
        <v>#VALUE!</v>
      </c>
      <c r="J59" s="257" t="e">
        <f aca="false">SUMIFS(#NAME?,#NAME?,A59,#NAME?,$F$8,#NAME?,$G$8,#NAME?,"Storage")+SUMIFS(#NAME?,#NAME?,A59,#NAME?,$F$8,#NAME?,$G$8,#NAME?,"Battery")</f>
        <v>#VALUE!</v>
      </c>
      <c r="K59" s="257" t="e">
        <f aca="false">SUMIFS(#NAME?,#NAME?,A59,#NAME?,$F$8,#NAME?,$G$8,#NAME?,"Solar")+SUMIFS(#NAME?,#NAME?,A59,#NAME?,$F$8,#NAME?,$G$8,#NAME?,"Solar")</f>
        <v>#VALUE!</v>
      </c>
      <c r="L59" s="257" t="e">
        <f aca="false">SUMIFS(#NAME?,#NAME?,A59,#NAME?,$F$8,#NAME?,$G$8,#NAME?,"Wind")+SUMIFS(#NAME?,#NAME?,A59,#NAME?,$F$8,#NAME?,$G$8,#NAME?,"Wind")</f>
        <v>#VALUE!</v>
      </c>
      <c r="M59" s="257" t="e">
        <f aca="false">SUMIFS(#NAME?,#NAME?,A59,#NAME?,$F$8,#NAME?,$G$8,#NAME?,"Hydro")+SUMIFS(#NAME?,#NAME?,A59,#NAME?,$F$8,#NAME?,$G$8,#NAME?,"Hydro")</f>
        <v>#VALUE!</v>
      </c>
      <c r="N59" s="257" t="e">
        <f aca="false">SUMIFS(#NAME?,#NAME?,A59,#NAME?,$F$8,#NAME?,$G$8,#NAME?,"Other")+SUMIFS(#NAME?,#NAME?,A59,#NAME?,$F$8,#NAME?,$G$8,#NAME?,"Other")</f>
        <v>#VALUE!</v>
      </c>
      <c r="O59" s="258" t="e">
        <f aca="false">IF(J59=0,0,(SUMIFS(OFFSET(#NAME?,0,$P$8),#NAME?,A59,#NAME?,$F$8,#NAME?,$G$8,#NAME?,"Storage")+SUMIFS(OFFSET(#NAME?,0,$P$8),#NAME?,A59,#NAME?,$F$8,#NAME?,$G$8,#NAME?,"Battery"))/J59)</f>
        <v>#VALUE!</v>
      </c>
      <c r="P59" s="259" t="e">
        <f aca="false">IF(K59=0,0,(SUMIFS(OFFSET(#NAME?,0,$P$8),#NAME?,A59,#NAME?,$F$8,#NAME?,$G$8,#NAME?,"Solar")+SUMIFS(OFFSET(#NAME?,0,$P$8),#NAME?,A59,#NAME?,$F$8,#NAME?,$G$8,#NAME?,"Solar"))/K59)</f>
        <v>#VALUE!</v>
      </c>
      <c r="Q59" s="258" t="e">
        <f aca="false">IF(L59=0,0,(SUMIFS(OFFSET(#NAME?,0,$P$8),#NAME?,A59,#NAME?,$F$8,#NAME?,$G$8,#NAME?,"Wind")+SUMIFS(OFFSET(#NAME?,0,$P$8),#NAME?,A59,#NAME?,$F$8,#NAME?,$G$8,#NAME?,"Wind"))/L59)</f>
        <v>#VALUE!</v>
      </c>
      <c r="R59" s="258" t="e">
        <f aca="false">IF(M59=0,0,(SUMIFS(OFFSET(#NAME?,0,$P$8),#NAME?,A59,#NAME?,$F$8,#NAME?,$G$8,#NAME?,"Hydro")+SUMIFS(OFFSET(#NAME?,0,$P$8),#NAME?,A59,#NAME?,$F$8,#NAME?,$G$8,#NAME?,"Hydro"))/M59)</f>
        <v>#VALUE!</v>
      </c>
      <c r="S59" s="258" t="e">
        <f aca="false">IF(N59=0,0,(SUMIFS(OFFSET(#NAME?,0,$P$8),#NAME?,A59,#NAME?,$F$8,#NAME?,$G$8,#NAME?,"Other")+SUMIFS(OFFSET(#NAME?,0,$P$8),#NAME?,A59,#NAME?,$F$8,#NAME?,$G$8,#NAME?,"Other"))/N59)</f>
        <v>#VALUE!</v>
      </c>
      <c r="T59" s="260" t="e">
        <f aca="false">(J59*O59)+(K59*P59)+(L59*$T$5)+(M59*R59)+(N59*S59)</f>
        <v>#VALUE!</v>
      </c>
      <c r="U59" s="260" t="e">
        <f aca="false">(J59*O59)+(K59*P59)+(L59*$U$5)+(M59*R59)+(N59*S59)</f>
        <v>#VALUE!</v>
      </c>
      <c r="V59" s="261" t="e">
        <f aca="false">SUMIFS(OFFSET(#NAME?,0,$P$8),#NAME?,A59,#NAME?,$F$8,#NAME?,$G$8)*-1</f>
        <v>#VALUE!</v>
      </c>
      <c r="W59" s="261" t="e">
        <f aca="false">SUMIFS(OFFSET(#NAME?,0,$P$8),#NAME?,A59,#NAME?,$F$8,#NAME?,$G$8)*-1</f>
        <v>#VALUE!</v>
      </c>
      <c r="X59" s="262" t="e">
        <f aca="false">$Z$13*Z59</f>
        <v>#REF!</v>
      </c>
      <c r="Z59" s="263" t="e">
        <f aca="false">E59/$E$13</f>
        <v>#VALUE!</v>
      </c>
      <c r="AA59" s="264" t="n">
        <f aca="false">IFERROR(SUMPRODUCT((DSR!$E$1:$AB$1='MAIN DATA'!$B$6)*(DSR!$B$2:$B$1445='MAIN DATA'!A59)*(DSR!$A$2:$A$1445=Controls!$F$56)*(DSR!$E$2:$AB$1445)),"N/A for summer")</f>
        <v>-2.76930992158516</v>
      </c>
    </row>
    <row r="60" customFormat="false" ht="12.75" hidden="false" customHeight="false" outlineLevel="0" collapsed="false">
      <c r="A60" s="253" t="s">
        <v>672</v>
      </c>
      <c r="B60" s="253" t="s">
        <v>673</v>
      </c>
      <c r="C60" s="254" t="s">
        <v>477</v>
      </c>
      <c r="D60" s="254" t="str">
        <f aca="false">LEFT(C60,1)</f>
        <v>B</v>
      </c>
      <c r="E60" s="254" t="e">
        <f aca="false">SUMIFS(OFFSET(#NAME?,0,$P$8),#NAME?,A60,#NAME?,$F$8,#NAME?,$G$8)</f>
        <v>#VALUE!</v>
      </c>
      <c r="F60" s="255" t="e">
        <f aca="false">SUMIFS(OFFSET(#NAME?,0,$P$8),#NAME?,A60,#NAME?,$F$8,#NAME?,$G$8)</f>
        <v>#VALUE!</v>
      </c>
      <c r="G60" s="255" t="e">
        <f aca="false">F60-SUMIFS(OFFSET(#NAME?,0,$P$8),#NAME?,A60,#NAME?,$F$8,#NAME?,$G$8)</f>
        <v>#VALUE!</v>
      </c>
      <c r="H60" s="256" t="e">
        <f aca="false">E60-T60</f>
        <v>#VALUE!</v>
      </c>
      <c r="I60" s="256" t="e">
        <f aca="false">E60-U60</f>
        <v>#VALUE!</v>
      </c>
      <c r="J60" s="257" t="e">
        <f aca="false">SUMIFS(#NAME?,#NAME?,A60,#NAME?,$F$8,#NAME?,$G$8,#NAME?,"Storage")+SUMIFS(#NAME?,#NAME?,A60,#NAME?,$F$8,#NAME?,$G$8,#NAME?,"Battery")</f>
        <v>#VALUE!</v>
      </c>
      <c r="K60" s="257" t="e">
        <f aca="false">SUMIFS(#NAME?,#NAME?,A60,#NAME?,$F$8,#NAME?,$G$8,#NAME?,"Solar")+SUMIFS(#NAME?,#NAME?,A60,#NAME?,$F$8,#NAME?,$G$8,#NAME?,"Solar")</f>
        <v>#VALUE!</v>
      </c>
      <c r="L60" s="257" t="e">
        <f aca="false">SUMIFS(#NAME?,#NAME?,A60,#NAME?,$F$8,#NAME?,$G$8,#NAME?,"Wind")+SUMIFS(#NAME?,#NAME?,A60,#NAME?,$F$8,#NAME?,$G$8,#NAME?,"Wind")</f>
        <v>#VALUE!</v>
      </c>
      <c r="M60" s="257" t="e">
        <f aca="false">SUMIFS(#NAME?,#NAME?,A60,#NAME?,$F$8,#NAME?,$G$8,#NAME?,"Hydro")+SUMIFS(#NAME?,#NAME?,A60,#NAME?,$F$8,#NAME?,$G$8,#NAME?,"Hydro")</f>
        <v>#VALUE!</v>
      </c>
      <c r="N60" s="257" t="e">
        <f aca="false">SUMIFS(#NAME?,#NAME?,A60,#NAME?,$F$8,#NAME?,$G$8,#NAME?,"Other")+SUMIFS(#NAME?,#NAME?,A60,#NAME?,$F$8,#NAME?,$G$8,#NAME?,"Other")</f>
        <v>#VALUE!</v>
      </c>
      <c r="O60" s="258" t="e">
        <f aca="false">IF(J60=0,0,(SUMIFS(OFFSET(#NAME?,0,$P$8),#NAME?,A60,#NAME?,$F$8,#NAME?,$G$8,#NAME?,"Storage")+SUMIFS(OFFSET(#NAME?,0,$P$8),#NAME?,A60,#NAME?,$F$8,#NAME?,$G$8,#NAME?,"Battery"))/J60)</f>
        <v>#VALUE!</v>
      </c>
      <c r="P60" s="259" t="e">
        <f aca="false">IF(K60=0,0,(SUMIFS(OFFSET(#NAME?,0,$P$8),#NAME?,A60,#NAME?,$F$8,#NAME?,$G$8,#NAME?,"Solar")+SUMIFS(OFFSET(#NAME?,0,$P$8),#NAME?,A60,#NAME?,$F$8,#NAME?,$G$8,#NAME?,"Solar"))/K60)</f>
        <v>#VALUE!</v>
      </c>
      <c r="Q60" s="258" t="e">
        <f aca="false">IF(L60=0,0,(SUMIFS(OFFSET(#NAME?,0,$P$8),#NAME?,A60,#NAME?,$F$8,#NAME?,$G$8,#NAME?,"Wind")+SUMIFS(OFFSET(#NAME?,0,$P$8),#NAME?,A60,#NAME?,$F$8,#NAME?,$G$8,#NAME?,"Wind"))/L60)</f>
        <v>#VALUE!</v>
      </c>
      <c r="R60" s="258" t="e">
        <f aca="false">IF(M60=0,0,(SUMIFS(OFFSET(#NAME?,0,$P$8),#NAME?,A60,#NAME?,$F$8,#NAME?,$G$8,#NAME?,"Hydro")+SUMIFS(OFFSET(#NAME?,0,$P$8),#NAME?,A60,#NAME?,$F$8,#NAME?,$G$8,#NAME?,"Hydro"))/M60)</f>
        <v>#VALUE!</v>
      </c>
      <c r="S60" s="258" t="e">
        <f aca="false">IF(N60=0,0,(SUMIFS(OFFSET(#NAME?,0,$P$8),#NAME?,A60,#NAME?,$F$8,#NAME?,$G$8,#NAME?,"Other")+SUMIFS(OFFSET(#NAME?,0,$P$8),#NAME?,A60,#NAME?,$F$8,#NAME?,$G$8,#NAME?,"Other"))/N60)</f>
        <v>#VALUE!</v>
      </c>
      <c r="T60" s="260" t="e">
        <f aca="false">(J60*O60)+(K60*P60)+(L60*$T$5)+(M60*R60)+(N60*S60)</f>
        <v>#VALUE!</v>
      </c>
      <c r="U60" s="260" t="e">
        <f aca="false">(J60*O60)+(K60*P60)+(L60*$U$5)+(M60*R60)+(N60*S60)</f>
        <v>#VALUE!</v>
      </c>
      <c r="V60" s="261" t="e">
        <f aca="false">SUMIFS(OFFSET(#NAME?,0,$P$8),#NAME?,A60,#NAME?,$F$8,#NAME?,$G$8)*-1</f>
        <v>#VALUE!</v>
      </c>
      <c r="W60" s="261" t="e">
        <f aca="false">SUMIFS(OFFSET(#NAME?,0,$P$8),#NAME?,A60,#NAME?,$F$8,#NAME?,$G$8)*-1</f>
        <v>#VALUE!</v>
      </c>
      <c r="X60" s="262" t="e">
        <f aca="false">$Z$13*Z60</f>
        <v>#REF!</v>
      </c>
      <c r="Z60" s="263" t="e">
        <f aca="false">E60/$E$13</f>
        <v>#VALUE!</v>
      </c>
      <c r="AA60" s="264" t="n">
        <f aca="false">IFERROR(SUMPRODUCT((DSR!$E$1:$AB$1='MAIN DATA'!$B$6)*(DSR!$B$2:$B$1445='MAIN DATA'!A60)*(DSR!$A$2:$A$1445=Controls!$F$56)*(DSR!$E$2:$AB$1445)),"N/A for summer")</f>
        <v>-5.23588617227567</v>
      </c>
    </row>
    <row r="61" customFormat="false" ht="12.75" hidden="false" customHeight="false" outlineLevel="0" collapsed="false">
      <c r="A61" s="253" t="s">
        <v>857</v>
      </c>
      <c r="B61" s="253" t="s">
        <v>858</v>
      </c>
      <c r="C61" s="254" t="s">
        <v>477</v>
      </c>
      <c r="D61" s="254" t="str">
        <f aca="false">LEFT(C61,1)</f>
        <v>B</v>
      </c>
      <c r="E61" s="254" t="e">
        <f aca="false">SUMIFS(OFFSET(#NAME?,0,$P$8),#NAME?,A61,#NAME?,$F$8,#NAME?,$G$8)</f>
        <v>#VALUE!</v>
      </c>
      <c r="F61" s="255" t="e">
        <f aca="false">SUMIFS(OFFSET(#NAME?,0,$P$8),#NAME?,A61,#NAME?,$F$8,#NAME?,$G$8)</f>
        <v>#VALUE!</v>
      </c>
      <c r="G61" s="255" t="e">
        <f aca="false">F61-SUMIFS(OFFSET(#NAME?,0,$P$8),#NAME?,A61,#NAME?,$F$8,#NAME?,$G$8)</f>
        <v>#VALUE!</v>
      </c>
      <c r="H61" s="256" t="e">
        <f aca="false">E61-T61</f>
        <v>#VALUE!</v>
      </c>
      <c r="I61" s="256" t="e">
        <f aca="false">E61-U61</f>
        <v>#VALUE!</v>
      </c>
      <c r="J61" s="257" t="e">
        <f aca="false">SUMIFS(#NAME?,#NAME?,A61,#NAME?,$F$8,#NAME?,$G$8,#NAME?,"Storage")+SUMIFS(#NAME?,#NAME?,A61,#NAME?,$F$8,#NAME?,$G$8,#NAME?,"Battery")</f>
        <v>#VALUE!</v>
      </c>
      <c r="K61" s="257" t="e">
        <f aca="false">SUMIFS(#NAME?,#NAME?,A61,#NAME?,$F$8,#NAME?,$G$8,#NAME?,"Solar")+SUMIFS(#NAME?,#NAME?,A61,#NAME?,$F$8,#NAME?,$G$8,#NAME?,"Solar")</f>
        <v>#VALUE!</v>
      </c>
      <c r="L61" s="257" t="e">
        <f aca="false">SUMIFS(#NAME?,#NAME?,A61,#NAME?,$F$8,#NAME?,$G$8,#NAME?,"Wind")+SUMIFS(#NAME?,#NAME?,A61,#NAME?,$F$8,#NAME?,$G$8,#NAME?,"Wind")</f>
        <v>#VALUE!</v>
      </c>
      <c r="M61" s="257" t="e">
        <f aca="false">SUMIFS(#NAME?,#NAME?,A61,#NAME?,$F$8,#NAME?,$G$8,#NAME?,"Hydro")+SUMIFS(#NAME?,#NAME?,A61,#NAME?,$F$8,#NAME?,$G$8,#NAME?,"Hydro")</f>
        <v>#VALUE!</v>
      </c>
      <c r="N61" s="257" t="e">
        <f aca="false">SUMIFS(#NAME?,#NAME?,A61,#NAME?,$F$8,#NAME?,$G$8,#NAME?,"Other")+SUMIFS(#NAME?,#NAME?,A61,#NAME?,$F$8,#NAME?,$G$8,#NAME?,"Other")</f>
        <v>#VALUE!</v>
      </c>
      <c r="O61" s="258" t="e">
        <f aca="false">IF(J61=0,0,(SUMIFS(OFFSET(#NAME?,0,$P$8),#NAME?,A61,#NAME?,$F$8,#NAME?,$G$8,#NAME?,"Storage")+SUMIFS(OFFSET(#NAME?,0,$P$8),#NAME?,A61,#NAME?,$F$8,#NAME?,$G$8,#NAME?,"Battery"))/J61)</f>
        <v>#VALUE!</v>
      </c>
      <c r="P61" s="259" t="e">
        <f aca="false">IF(K61=0,0,(SUMIFS(OFFSET(#NAME?,0,$P$8),#NAME?,A61,#NAME?,$F$8,#NAME?,$G$8,#NAME?,"Solar")+SUMIFS(OFFSET(#NAME?,0,$P$8),#NAME?,A61,#NAME?,$F$8,#NAME?,$G$8,#NAME?,"Solar"))/K61)</f>
        <v>#VALUE!</v>
      </c>
      <c r="Q61" s="258" t="e">
        <f aca="false">IF(L61=0,0,(SUMIFS(OFFSET(#NAME?,0,$P$8),#NAME?,A61,#NAME?,$F$8,#NAME?,$G$8,#NAME?,"Wind")+SUMIFS(OFFSET(#NAME?,0,$P$8),#NAME?,A61,#NAME?,$F$8,#NAME?,$G$8,#NAME?,"Wind"))/L61)</f>
        <v>#VALUE!</v>
      </c>
      <c r="R61" s="258" t="e">
        <f aca="false">IF(M61=0,0,(SUMIFS(OFFSET(#NAME?,0,$P$8),#NAME?,A61,#NAME?,$F$8,#NAME?,$G$8,#NAME?,"Hydro")+SUMIFS(OFFSET(#NAME?,0,$P$8),#NAME?,A61,#NAME?,$F$8,#NAME?,$G$8,#NAME?,"Hydro"))/M61)</f>
        <v>#VALUE!</v>
      </c>
      <c r="S61" s="258" t="e">
        <f aca="false">IF(N61=0,0,(SUMIFS(OFFSET(#NAME?,0,$P$8),#NAME?,A61,#NAME?,$F$8,#NAME?,$G$8,#NAME?,"Other")+SUMIFS(OFFSET(#NAME?,0,$P$8),#NAME?,A61,#NAME?,$F$8,#NAME?,$G$8,#NAME?,"Other"))/N61)</f>
        <v>#VALUE!</v>
      </c>
      <c r="T61" s="260" t="e">
        <f aca="false">(J61*O61)+(K61*P61)+(L61*$T$5)+(M61*R61)+(N61*S61)</f>
        <v>#VALUE!</v>
      </c>
      <c r="U61" s="260" t="e">
        <f aca="false">(J61*O61)+(K61*P61)+(L61*$U$5)+(M61*R61)+(N61*S61)</f>
        <v>#VALUE!</v>
      </c>
      <c r="V61" s="261" t="e">
        <f aca="false">SUMIFS(OFFSET(#NAME?,0,$P$8),#NAME?,A61,#NAME?,$F$8,#NAME?,$G$8)*-1</f>
        <v>#VALUE!</v>
      </c>
      <c r="W61" s="261" t="e">
        <f aca="false">SUMIFS(OFFSET(#NAME?,0,$P$8),#NAME?,A61,#NAME?,$F$8,#NAME?,$G$8)*-1</f>
        <v>#VALUE!</v>
      </c>
      <c r="X61" s="262" t="e">
        <f aca="false">$Z$13*Z61</f>
        <v>#REF!</v>
      </c>
      <c r="Z61" s="263" t="e">
        <f aca="false">E61/$E$13</f>
        <v>#VALUE!</v>
      </c>
      <c r="AA61" s="264" t="n">
        <f aca="false">IFERROR(SUMPRODUCT((DSR!$E$1:$AB$1='MAIN DATA'!$B$6)*(DSR!$B$2:$B$1445='MAIN DATA'!A61)*(DSR!$A$2:$A$1445=Controls!$F$56)*(DSR!$E$2:$AB$1445)),"N/A for summer")</f>
        <v>-10.5145722496536</v>
      </c>
    </row>
    <row r="62" customFormat="false" ht="12.75" hidden="false" customHeight="false" outlineLevel="0" collapsed="false">
      <c r="A62" s="253" t="s">
        <v>912</v>
      </c>
      <c r="B62" s="253" t="s">
        <v>913</v>
      </c>
      <c r="C62" s="254" t="s">
        <v>477</v>
      </c>
      <c r="D62" s="254" t="str">
        <f aca="false">LEFT(C62,1)</f>
        <v>B</v>
      </c>
      <c r="E62" s="254" t="e">
        <f aca="false">SUMIFS(OFFSET(#NAME?,0,$P$8),#NAME?,A62,#NAME?,$F$8,#NAME?,$G$8)</f>
        <v>#VALUE!</v>
      </c>
      <c r="F62" s="255" t="e">
        <f aca="false">SUMIFS(OFFSET(#NAME?,0,$P$8),#NAME?,A62,#NAME?,$F$8,#NAME?,$G$8)</f>
        <v>#VALUE!</v>
      </c>
      <c r="G62" s="255" t="e">
        <f aca="false">F62-SUMIFS(OFFSET(#NAME?,0,$P$8),#NAME?,A62,#NAME?,$F$8,#NAME?,$G$8)</f>
        <v>#VALUE!</v>
      </c>
      <c r="H62" s="256" t="e">
        <f aca="false">E62-T62</f>
        <v>#VALUE!</v>
      </c>
      <c r="I62" s="256" t="e">
        <f aca="false">E62-U62</f>
        <v>#VALUE!</v>
      </c>
      <c r="J62" s="257" t="e">
        <f aca="false">SUMIFS(#NAME?,#NAME?,A62,#NAME?,$F$8,#NAME?,$G$8,#NAME?,"Storage")+SUMIFS(#NAME?,#NAME?,A62,#NAME?,$F$8,#NAME?,$G$8,#NAME?,"Battery")</f>
        <v>#VALUE!</v>
      </c>
      <c r="K62" s="257" t="e">
        <f aca="false">SUMIFS(#NAME?,#NAME?,A62,#NAME?,$F$8,#NAME?,$G$8,#NAME?,"Solar")+SUMIFS(#NAME?,#NAME?,A62,#NAME?,$F$8,#NAME?,$G$8,#NAME?,"Solar")</f>
        <v>#VALUE!</v>
      </c>
      <c r="L62" s="257" t="e">
        <f aca="false">SUMIFS(#NAME?,#NAME?,A62,#NAME?,$F$8,#NAME?,$G$8,#NAME?,"Wind")+SUMIFS(#NAME?,#NAME?,A62,#NAME?,$F$8,#NAME?,$G$8,#NAME?,"Wind")</f>
        <v>#VALUE!</v>
      </c>
      <c r="M62" s="257" t="e">
        <f aca="false">SUMIFS(#NAME?,#NAME?,A62,#NAME?,$F$8,#NAME?,$G$8,#NAME?,"Hydro")+SUMIFS(#NAME?,#NAME?,A62,#NAME?,$F$8,#NAME?,$G$8,#NAME?,"Hydro")</f>
        <v>#VALUE!</v>
      </c>
      <c r="N62" s="257" t="e">
        <f aca="false">SUMIFS(#NAME?,#NAME?,A62,#NAME?,$F$8,#NAME?,$G$8,#NAME?,"Other")+SUMIFS(#NAME?,#NAME?,A62,#NAME?,$F$8,#NAME?,$G$8,#NAME?,"Other")</f>
        <v>#VALUE!</v>
      </c>
      <c r="O62" s="258" t="e">
        <f aca="false">IF(J62=0,0,(SUMIFS(OFFSET(#NAME?,0,$P$8),#NAME?,A62,#NAME?,$F$8,#NAME?,$G$8,#NAME?,"Storage")+SUMIFS(OFFSET(#NAME?,0,$P$8),#NAME?,A62,#NAME?,$F$8,#NAME?,$G$8,#NAME?,"Battery"))/J62)</f>
        <v>#VALUE!</v>
      </c>
      <c r="P62" s="259" t="e">
        <f aca="false">IF(K62=0,0,(SUMIFS(OFFSET(#NAME?,0,$P$8),#NAME?,A62,#NAME?,$F$8,#NAME?,$G$8,#NAME?,"Solar")+SUMIFS(OFFSET(#NAME?,0,$P$8),#NAME?,A62,#NAME?,$F$8,#NAME?,$G$8,#NAME?,"Solar"))/K62)</f>
        <v>#VALUE!</v>
      </c>
      <c r="Q62" s="258" t="e">
        <f aca="false">IF(L62=0,0,(SUMIFS(OFFSET(#NAME?,0,$P$8),#NAME?,A62,#NAME?,$F$8,#NAME?,$G$8,#NAME?,"Wind")+SUMIFS(OFFSET(#NAME?,0,$P$8),#NAME?,A62,#NAME?,$F$8,#NAME?,$G$8,#NAME?,"Wind"))/L62)</f>
        <v>#VALUE!</v>
      </c>
      <c r="R62" s="258" t="e">
        <f aca="false">IF(M62=0,0,(SUMIFS(OFFSET(#NAME?,0,$P$8),#NAME?,A62,#NAME?,$F$8,#NAME?,$G$8,#NAME?,"Hydro")+SUMIFS(OFFSET(#NAME?,0,$P$8),#NAME?,A62,#NAME?,$F$8,#NAME?,$G$8,#NAME?,"Hydro"))/M62)</f>
        <v>#VALUE!</v>
      </c>
      <c r="S62" s="258" t="e">
        <f aca="false">IF(N62=0,0,(SUMIFS(OFFSET(#NAME?,0,$P$8),#NAME?,A62,#NAME?,$F$8,#NAME?,$G$8,#NAME?,"Other")+SUMIFS(OFFSET(#NAME?,0,$P$8),#NAME?,A62,#NAME?,$F$8,#NAME?,$G$8,#NAME?,"Other"))/N62)</f>
        <v>#VALUE!</v>
      </c>
      <c r="T62" s="260" t="e">
        <f aca="false">(J62*O62)+(K62*P62)+(L62*$T$5)+(M62*R62)+(N62*S62)</f>
        <v>#VALUE!</v>
      </c>
      <c r="U62" s="260" t="e">
        <f aca="false">(J62*O62)+(K62*P62)+(L62*$U$5)+(M62*R62)+(N62*S62)</f>
        <v>#VALUE!</v>
      </c>
      <c r="V62" s="261" t="e">
        <f aca="false">SUMIFS(OFFSET(#NAME?,0,$P$8),#NAME?,A62,#NAME?,$F$8,#NAME?,$G$8)*-1</f>
        <v>#VALUE!</v>
      </c>
      <c r="W62" s="261" t="e">
        <f aca="false">SUMIFS(OFFSET(#NAME?,0,$P$8),#NAME?,A62,#NAME?,$F$8,#NAME?,$G$8)*-1</f>
        <v>#VALUE!</v>
      </c>
      <c r="X62" s="262" t="e">
        <f aca="false">$Z$13*Z62</f>
        <v>#REF!</v>
      </c>
      <c r="Z62" s="263" t="e">
        <f aca="false">E62/$E$13</f>
        <v>#VALUE!</v>
      </c>
      <c r="AA62" s="264" t="n">
        <f aca="false">IFERROR(SUMPRODUCT((DSR!$E$1:$AB$1='MAIN DATA'!$B$6)*(DSR!$B$2:$B$1445='MAIN DATA'!A62)*(DSR!$A$2:$A$1445=Controls!$F$56)*(DSR!$E$2:$AB$1445)),"N/A for summer")</f>
        <v>-5.33798963983138</v>
      </c>
    </row>
    <row r="63" customFormat="false" ht="12.75" hidden="false" customHeight="false" outlineLevel="0" collapsed="false">
      <c r="A63" s="253" t="s">
        <v>690</v>
      </c>
      <c r="B63" s="253" t="s">
        <v>692</v>
      </c>
      <c r="C63" s="254" t="s">
        <v>691</v>
      </c>
      <c r="D63" s="254" t="str">
        <f aca="false">LEFT(C63,1)</f>
        <v>B</v>
      </c>
      <c r="E63" s="254" t="e">
        <f aca="false">SUMIFS(OFFSET(#NAME?,0,$P$8),#NAME?,A63,#NAME?,$F$8,#NAME?,$G$8)</f>
        <v>#VALUE!</v>
      </c>
      <c r="F63" s="255" t="e">
        <f aca="false">SUMIFS(OFFSET(#NAME?,0,$P$8),#NAME?,A63,#NAME?,$F$8,#NAME?,$G$8)</f>
        <v>#VALUE!</v>
      </c>
      <c r="G63" s="255" t="e">
        <f aca="false">F63-SUMIFS(OFFSET(#NAME?,0,$P$8),#NAME?,A63,#NAME?,$F$8,#NAME?,$G$8)</f>
        <v>#VALUE!</v>
      </c>
      <c r="H63" s="256" t="e">
        <f aca="false">E63-T63</f>
        <v>#VALUE!</v>
      </c>
      <c r="I63" s="256" t="e">
        <f aca="false">E63-U63</f>
        <v>#VALUE!</v>
      </c>
      <c r="J63" s="257" t="e">
        <f aca="false">SUMIFS(#NAME?,#NAME?,A63,#NAME?,$F$8,#NAME?,$G$8,#NAME?,"Storage")+SUMIFS(#NAME?,#NAME?,A63,#NAME?,$F$8,#NAME?,$G$8,#NAME?,"Battery")</f>
        <v>#VALUE!</v>
      </c>
      <c r="K63" s="257" t="e">
        <f aca="false">SUMIFS(#NAME?,#NAME?,A63,#NAME?,$F$8,#NAME?,$G$8,#NAME?,"Solar")+SUMIFS(#NAME?,#NAME?,A63,#NAME?,$F$8,#NAME?,$G$8,#NAME?,"Solar")</f>
        <v>#VALUE!</v>
      </c>
      <c r="L63" s="257" t="e">
        <f aca="false">SUMIFS(#NAME?,#NAME?,A63,#NAME?,$F$8,#NAME?,$G$8,#NAME?,"Wind")+SUMIFS(#NAME?,#NAME?,A63,#NAME?,$F$8,#NAME?,$G$8,#NAME?,"Wind")</f>
        <v>#VALUE!</v>
      </c>
      <c r="M63" s="257" t="e">
        <f aca="false">SUMIFS(#NAME?,#NAME?,A63,#NAME?,$F$8,#NAME?,$G$8,#NAME?,"Hydro")+SUMIFS(#NAME?,#NAME?,A63,#NAME?,$F$8,#NAME?,$G$8,#NAME?,"Hydro")</f>
        <v>#VALUE!</v>
      </c>
      <c r="N63" s="257" t="e">
        <f aca="false">SUMIFS(#NAME?,#NAME?,A63,#NAME?,$F$8,#NAME?,$G$8,#NAME?,"Other")+SUMIFS(#NAME?,#NAME?,A63,#NAME?,$F$8,#NAME?,$G$8,#NAME?,"Other")</f>
        <v>#VALUE!</v>
      </c>
      <c r="O63" s="258" t="e">
        <f aca="false">IF(J63=0,0,(SUMIFS(OFFSET(#NAME?,0,$P$8),#NAME?,A63,#NAME?,$F$8,#NAME?,$G$8,#NAME?,"Storage")+SUMIFS(OFFSET(#NAME?,0,$P$8),#NAME?,A63,#NAME?,$F$8,#NAME?,$G$8,#NAME?,"Battery"))/J63)</f>
        <v>#VALUE!</v>
      </c>
      <c r="P63" s="259" t="e">
        <f aca="false">IF(K63=0,0,(SUMIFS(OFFSET(#NAME?,0,$P$8),#NAME?,A63,#NAME?,$F$8,#NAME?,$G$8,#NAME?,"Solar")+SUMIFS(OFFSET(#NAME?,0,$P$8),#NAME?,A63,#NAME?,$F$8,#NAME?,$G$8,#NAME?,"Solar"))/K63)</f>
        <v>#VALUE!</v>
      </c>
      <c r="Q63" s="258" t="e">
        <f aca="false">IF(L63=0,0,(SUMIFS(OFFSET(#NAME?,0,$P$8),#NAME?,A63,#NAME?,$F$8,#NAME?,$G$8,#NAME?,"Wind")+SUMIFS(OFFSET(#NAME?,0,$P$8),#NAME?,A63,#NAME?,$F$8,#NAME?,$G$8,#NAME?,"Wind"))/L63)</f>
        <v>#VALUE!</v>
      </c>
      <c r="R63" s="258" t="e">
        <f aca="false">IF(M63=0,0,(SUMIFS(OFFSET(#NAME?,0,$P$8),#NAME?,A63,#NAME?,$F$8,#NAME?,$G$8,#NAME?,"Hydro")+SUMIFS(OFFSET(#NAME?,0,$P$8),#NAME?,A63,#NAME?,$F$8,#NAME?,$G$8,#NAME?,"Hydro"))/M63)</f>
        <v>#VALUE!</v>
      </c>
      <c r="S63" s="258" t="e">
        <f aca="false">IF(N63=0,0,(SUMIFS(OFFSET(#NAME?,0,$P$8),#NAME?,A63,#NAME?,$F$8,#NAME?,$G$8,#NAME?,"Other")+SUMIFS(OFFSET(#NAME?,0,$P$8),#NAME?,A63,#NAME?,$F$8,#NAME?,$G$8,#NAME?,"Other"))/N63)</f>
        <v>#VALUE!</v>
      </c>
      <c r="T63" s="260" t="e">
        <f aca="false">(J63*O63)+(K63*P63)+(L63*$T$5)+(M63*R63)+(N63*S63)</f>
        <v>#VALUE!</v>
      </c>
      <c r="U63" s="260" t="e">
        <f aca="false">(J63*O63)+(K63*P63)+(L63*$U$5)+(M63*R63)+(N63*S63)</f>
        <v>#VALUE!</v>
      </c>
      <c r="V63" s="261" t="e">
        <f aca="false">SUMIFS(OFFSET(#NAME?,0,$P$8),#NAME?,A63,#NAME?,$F$8,#NAME?,$G$8)*-1</f>
        <v>#VALUE!</v>
      </c>
      <c r="W63" s="261" t="e">
        <f aca="false">SUMIFS(OFFSET(#NAME?,0,$P$8),#NAME?,A63,#NAME?,$F$8,#NAME?,$G$8)*-1</f>
        <v>#VALUE!</v>
      </c>
      <c r="X63" s="262" t="e">
        <f aca="false">$Z$13*Z63</f>
        <v>#REF!</v>
      </c>
      <c r="Z63" s="263" t="e">
        <f aca="false">E63/$E$13</f>
        <v>#VALUE!</v>
      </c>
      <c r="AA63" s="264" t="n">
        <f aca="false">IFERROR(SUMPRODUCT((DSR!$E$1:$AB$1='MAIN DATA'!$B$6)*(DSR!$B$2:$B$1445='MAIN DATA'!A63)*(DSR!$A$2:$A$1445=Controls!$F$56)*(DSR!$E$2:$AB$1445)),"N/A for summer")</f>
        <v>-11.7480684258343</v>
      </c>
    </row>
    <row r="64" customFormat="false" ht="12.75" hidden="false" customHeight="false" outlineLevel="0" collapsed="false">
      <c r="A64" s="253" t="s">
        <v>493</v>
      </c>
      <c r="B64" s="253" t="s">
        <v>495</v>
      </c>
      <c r="C64" s="254" t="s">
        <v>494</v>
      </c>
      <c r="D64" s="254" t="str">
        <f aca="false">LEFT(C64,1)</f>
        <v>B</v>
      </c>
      <c r="E64" s="254" t="e">
        <f aca="false">SUMIFS(OFFSET(#NAME?,0,$P$8),#NAME?,A64,#NAME?,$F$8,#NAME?,$G$8)</f>
        <v>#VALUE!</v>
      </c>
      <c r="F64" s="255" t="e">
        <f aca="false">SUMIFS(OFFSET(#NAME?,0,$P$8),#NAME?,A64,#NAME?,$F$8,#NAME?,$G$8)</f>
        <v>#VALUE!</v>
      </c>
      <c r="G64" s="255" t="e">
        <f aca="false">F64-SUMIFS(OFFSET(#NAME?,0,$P$8),#NAME?,A64,#NAME?,$F$8,#NAME?,$G$8)</f>
        <v>#VALUE!</v>
      </c>
      <c r="H64" s="256" t="e">
        <f aca="false">E64-T64</f>
        <v>#VALUE!</v>
      </c>
      <c r="I64" s="256" t="e">
        <f aca="false">E64-U64</f>
        <v>#VALUE!</v>
      </c>
      <c r="J64" s="257" t="e">
        <f aca="false">SUMIFS(#NAME?,#NAME?,A64,#NAME?,$F$8,#NAME?,$G$8,#NAME?,"Storage")+SUMIFS(#NAME?,#NAME?,A64,#NAME?,$F$8,#NAME?,$G$8,#NAME?,"Battery")</f>
        <v>#VALUE!</v>
      </c>
      <c r="K64" s="257" t="e">
        <f aca="false">SUMIFS(#NAME?,#NAME?,A64,#NAME?,$F$8,#NAME?,$G$8,#NAME?,"Solar")+SUMIFS(#NAME?,#NAME?,A64,#NAME?,$F$8,#NAME?,$G$8,#NAME?,"Solar")</f>
        <v>#VALUE!</v>
      </c>
      <c r="L64" s="257" t="e">
        <f aca="false">SUMIFS(#NAME?,#NAME?,A64,#NAME?,$F$8,#NAME?,$G$8,#NAME?,"Wind")+SUMIFS(#NAME?,#NAME?,A64,#NAME?,$F$8,#NAME?,$G$8,#NAME?,"Wind")</f>
        <v>#VALUE!</v>
      </c>
      <c r="M64" s="257" t="e">
        <f aca="false">SUMIFS(#NAME?,#NAME?,A64,#NAME?,$F$8,#NAME?,$G$8,#NAME?,"Hydro")+SUMIFS(#NAME?,#NAME?,A64,#NAME?,$F$8,#NAME?,$G$8,#NAME?,"Hydro")</f>
        <v>#VALUE!</v>
      </c>
      <c r="N64" s="257" t="e">
        <f aca="false">SUMIFS(#NAME?,#NAME?,A64,#NAME?,$F$8,#NAME?,$G$8,#NAME?,"Other")+SUMIFS(#NAME?,#NAME?,A64,#NAME?,$F$8,#NAME?,$G$8,#NAME?,"Other")</f>
        <v>#VALUE!</v>
      </c>
      <c r="O64" s="258" t="e">
        <f aca="false">IF(J64=0,0,(SUMIFS(OFFSET(#NAME?,0,$P$8),#NAME?,A64,#NAME?,$F$8,#NAME?,$G$8,#NAME?,"Storage")+SUMIFS(OFFSET(#NAME?,0,$P$8),#NAME?,A64,#NAME?,$F$8,#NAME?,$G$8,#NAME?,"Battery"))/J64)</f>
        <v>#VALUE!</v>
      </c>
      <c r="P64" s="259" t="e">
        <f aca="false">IF(K64=0,0,(SUMIFS(OFFSET(#NAME?,0,$P$8),#NAME?,A64,#NAME?,$F$8,#NAME?,$G$8,#NAME?,"Solar")+SUMIFS(OFFSET(#NAME?,0,$P$8),#NAME?,A64,#NAME?,$F$8,#NAME?,$G$8,#NAME?,"Solar"))/K64)</f>
        <v>#VALUE!</v>
      </c>
      <c r="Q64" s="258" t="e">
        <f aca="false">IF(L64=0,0,(SUMIFS(OFFSET(#NAME?,0,$P$8),#NAME?,A64,#NAME?,$F$8,#NAME?,$G$8,#NAME?,"Wind")+SUMIFS(OFFSET(#NAME?,0,$P$8),#NAME?,A64,#NAME?,$F$8,#NAME?,$G$8,#NAME?,"Wind"))/L64)</f>
        <v>#VALUE!</v>
      </c>
      <c r="R64" s="258" t="e">
        <f aca="false">IF(M64=0,0,(SUMIFS(OFFSET(#NAME?,0,$P$8),#NAME?,A64,#NAME?,$F$8,#NAME?,$G$8,#NAME?,"Hydro")+SUMIFS(OFFSET(#NAME?,0,$P$8),#NAME?,A64,#NAME?,$F$8,#NAME?,$G$8,#NAME?,"Hydro"))/M64)</f>
        <v>#VALUE!</v>
      </c>
      <c r="S64" s="258" t="e">
        <f aca="false">IF(N64=0,0,(SUMIFS(OFFSET(#NAME?,0,$P$8),#NAME?,A64,#NAME?,$F$8,#NAME?,$G$8,#NAME?,"Other")+SUMIFS(OFFSET(#NAME?,0,$P$8),#NAME?,A64,#NAME?,$F$8,#NAME?,$G$8,#NAME?,"Other"))/N64)</f>
        <v>#VALUE!</v>
      </c>
      <c r="T64" s="260" t="e">
        <f aca="false">(J64*O64)+(K64*P64)+(L64*$T$5)+(M64*R64)+(N64*S64)</f>
        <v>#VALUE!</v>
      </c>
      <c r="U64" s="260" t="e">
        <f aca="false">(J64*O64)+(K64*P64)+(L64*$U$5)+(M64*R64)+(N64*S64)</f>
        <v>#VALUE!</v>
      </c>
      <c r="V64" s="261" t="e">
        <f aca="false">SUMIFS(OFFSET(#NAME?,0,$P$8),#NAME?,A64,#NAME?,$F$8,#NAME?,$G$8)*-1</f>
        <v>#VALUE!</v>
      </c>
      <c r="W64" s="261" t="e">
        <f aca="false">SUMIFS(OFFSET(#NAME?,0,$P$8),#NAME?,A64,#NAME?,$F$8,#NAME?,$G$8)*-1</f>
        <v>#VALUE!</v>
      </c>
      <c r="X64" s="262" t="e">
        <f aca="false">$Z$13*Z64</f>
        <v>#REF!</v>
      </c>
      <c r="Z64" s="263" t="e">
        <f aca="false">E64/$E$13</f>
        <v>#VALUE!</v>
      </c>
      <c r="AA64" s="264" t="n">
        <f aca="false">IFERROR(SUMPRODUCT((DSR!$E$1:$AB$1='MAIN DATA'!$B$6)*(DSR!$B$2:$B$1445='MAIN DATA'!A64)*(DSR!$A$2:$A$1445=Controls!$F$56)*(DSR!$E$2:$AB$1445)),"N/A for summer")</f>
        <v>-11.4780672395356</v>
      </c>
    </row>
    <row r="65" customFormat="false" ht="12.75" hidden="false" customHeight="false" outlineLevel="0" collapsed="false">
      <c r="A65" s="253" t="s">
        <v>1092</v>
      </c>
      <c r="B65" s="253" t="s">
        <v>1094</v>
      </c>
      <c r="C65" s="254" t="s">
        <v>1093</v>
      </c>
      <c r="D65" s="254" t="str">
        <f aca="false">LEFT(C65,1)</f>
        <v>C</v>
      </c>
      <c r="E65" s="254" t="e">
        <f aca="false">SUMIFS(OFFSET(#NAME?,0,$P$8),#NAME?,A65,#NAME?,$F$8,#NAME?,$G$8)</f>
        <v>#VALUE!</v>
      </c>
      <c r="F65" s="255" t="e">
        <f aca="false">SUMIFS(OFFSET(#NAME?,0,$P$8),#NAME?,A65,#NAME?,$F$8,#NAME?,$G$8)</f>
        <v>#VALUE!</v>
      </c>
      <c r="G65" s="255" t="e">
        <f aca="false">F65-SUMIFS(OFFSET(#NAME?,0,$P$8),#NAME?,A65,#NAME?,$F$8,#NAME?,$G$8)</f>
        <v>#VALUE!</v>
      </c>
      <c r="H65" s="256" t="e">
        <f aca="false">E65-T65</f>
        <v>#VALUE!</v>
      </c>
      <c r="I65" s="256" t="e">
        <f aca="false">E65-U65</f>
        <v>#VALUE!</v>
      </c>
      <c r="J65" s="257" t="e">
        <f aca="false">SUMIFS(#NAME?,#NAME?,A65,#NAME?,$F$8,#NAME?,$G$8,#NAME?,"Storage")+SUMIFS(#NAME?,#NAME?,A65,#NAME?,$F$8,#NAME?,$G$8,#NAME?,"Battery")</f>
        <v>#VALUE!</v>
      </c>
      <c r="K65" s="257" t="e">
        <f aca="false">SUMIFS(#NAME?,#NAME?,A65,#NAME?,$F$8,#NAME?,$G$8,#NAME?,"Solar")+SUMIFS(#NAME?,#NAME?,A65,#NAME?,$F$8,#NAME?,$G$8,#NAME?,"Solar")</f>
        <v>#VALUE!</v>
      </c>
      <c r="L65" s="257" t="e">
        <f aca="false">SUMIFS(#NAME?,#NAME?,A65,#NAME?,$F$8,#NAME?,$G$8,#NAME?,"Wind")+SUMIFS(#NAME?,#NAME?,A65,#NAME?,$F$8,#NAME?,$G$8,#NAME?,"Wind")</f>
        <v>#VALUE!</v>
      </c>
      <c r="M65" s="257" t="e">
        <f aca="false">SUMIFS(#NAME?,#NAME?,A65,#NAME?,$F$8,#NAME?,$G$8,#NAME?,"Hydro")+SUMIFS(#NAME?,#NAME?,A65,#NAME?,$F$8,#NAME?,$G$8,#NAME?,"Hydro")</f>
        <v>#VALUE!</v>
      </c>
      <c r="N65" s="257" t="e">
        <f aca="false">SUMIFS(#NAME?,#NAME?,A65,#NAME?,$F$8,#NAME?,$G$8,#NAME?,"Other")+SUMIFS(#NAME?,#NAME?,A65,#NAME?,$F$8,#NAME?,$G$8,#NAME?,"Other")</f>
        <v>#VALUE!</v>
      </c>
      <c r="O65" s="258" t="e">
        <f aca="false">IF(J65=0,0,(SUMIFS(OFFSET(#NAME?,0,$P$8),#NAME?,A65,#NAME?,$F$8,#NAME?,$G$8,#NAME?,"Storage")+SUMIFS(OFFSET(#NAME?,0,$P$8),#NAME?,A65,#NAME?,$F$8,#NAME?,$G$8,#NAME?,"Battery"))/J65)</f>
        <v>#VALUE!</v>
      </c>
      <c r="P65" s="259" t="e">
        <f aca="false">IF(K65=0,0,(SUMIFS(OFFSET(#NAME?,0,$P$8),#NAME?,A65,#NAME?,$F$8,#NAME?,$G$8,#NAME?,"Solar")+SUMIFS(OFFSET(#NAME?,0,$P$8),#NAME?,A65,#NAME?,$F$8,#NAME?,$G$8,#NAME?,"Solar"))/K65)</f>
        <v>#VALUE!</v>
      </c>
      <c r="Q65" s="258" t="e">
        <f aca="false">IF(L65=0,0,(SUMIFS(OFFSET(#NAME?,0,$P$8),#NAME?,A65,#NAME?,$F$8,#NAME?,$G$8,#NAME?,"Wind")+SUMIFS(OFFSET(#NAME?,0,$P$8),#NAME?,A65,#NAME?,$F$8,#NAME?,$G$8,#NAME?,"Wind"))/L65)</f>
        <v>#VALUE!</v>
      </c>
      <c r="R65" s="258" t="e">
        <f aca="false">IF(M65=0,0,(SUMIFS(OFFSET(#NAME?,0,$P$8),#NAME?,A65,#NAME?,$F$8,#NAME?,$G$8,#NAME?,"Hydro")+SUMIFS(OFFSET(#NAME?,0,$P$8),#NAME?,A65,#NAME?,$F$8,#NAME?,$G$8,#NAME?,"Hydro"))/M65)</f>
        <v>#VALUE!</v>
      </c>
      <c r="S65" s="258" t="e">
        <f aca="false">IF(N65=0,0,(SUMIFS(OFFSET(#NAME?,0,$P$8),#NAME?,A65,#NAME?,$F$8,#NAME?,$G$8,#NAME?,"Other")+SUMIFS(OFFSET(#NAME?,0,$P$8),#NAME?,A65,#NAME?,$F$8,#NAME?,$G$8,#NAME?,"Other"))/N65)</f>
        <v>#VALUE!</v>
      </c>
      <c r="T65" s="260" t="e">
        <f aca="false">(J65*O65)+(K65*P65)+(L65*$T$5)+(M65*R65)+(N65*S65)</f>
        <v>#VALUE!</v>
      </c>
      <c r="U65" s="260" t="e">
        <f aca="false">(J65*O65)+(K65*P65)+(L65*$U$5)+(M65*R65)+(N65*S65)</f>
        <v>#VALUE!</v>
      </c>
      <c r="V65" s="261" t="e">
        <f aca="false">SUMIFS(OFFSET(#NAME?,0,$P$8),#NAME?,A65,#NAME?,$F$8,#NAME?,$G$8)*-1</f>
        <v>#VALUE!</v>
      </c>
      <c r="W65" s="261" t="e">
        <f aca="false">SUMIFS(OFFSET(#NAME?,0,$P$8),#NAME?,A65,#NAME?,$F$8,#NAME?,$G$8)*-1</f>
        <v>#VALUE!</v>
      </c>
      <c r="X65" s="262" t="e">
        <f aca="false">$Z$13*Z65</f>
        <v>#REF!</v>
      </c>
      <c r="Z65" s="263" t="e">
        <f aca="false">E65/$E$13</f>
        <v>#VALUE!</v>
      </c>
      <c r="AA65" s="264" t="n">
        <f aca="false">IFERROR(SUMPRODUCT((DSR!$E$1:$AB$1='MAIN DATA'!$B$6)*(DSR!$B$2:$B$1445='MAIN DATA'!A65)*(DSR!$A$2:$A$1445=Controls!$F$56)*(DSR!$E$2:$AB$1445)),"N/A for summer")</f>
        <v>-3.17141079373001</v>
      </c>
    </row>
    <row r="66" customFormat="false" ht="12.75" hidden="false" customHeight="false" outlineLevel="0" collapsed="false">
      <c r="A66" s="253" t="s">
        <v>811</v>
      </c>
      <c r="B66" s="253" t="s">
        <v>813</v>
      </c>
      <c r="C66" s="254" t="s">
        <v>812</v>
      </c>
      <c r="D66" s="254" t="str">
        <f aca="false">LEFT(C66,1)</f>
        <v>C</v>
      </c>
      <c r="E66" s="254" t="e">
        <f aca="false">SUMIFS(OFFSET(#NAME?,0,$P$8),#NAME?,A66,#NAME?,$F$8,#NAME?,$G$8)</f>
        <v>#VALUE!</v>
      </c>
      <c r="F66" s="255" t="e">
        <f aca="false">SUMIFS(OFFSET(#NAME?,0,$P$8),#NAME?,A66,#NAME?,$F$8,#NAME?,$G$8)</f>
        <v>#VALUE!</v>
      </c>
      <c r="G66" s="255" t="e">
        <f aca="false">F66-SUMIFS(OFFSET(#NAME?,0,$P$8),#NAME?,A66,#NAME?,$F$8,#NAME?,$G$8)</f>
        <v>#VALUE!</v>
      </c>
      <c r="H66" s="256" t="e">
        <f aca="false">E66-T66</f>
        <v>#VALUE!</v>
      </c>
      <c r="I66" s="256" t="e">
        <f aca="false">E66-U66</f>
        <v>#VALUE!</v>
      </c>
      <c r="J66" s="257" t="e">
        <f aca="false">SUMIFS(#NAME?,#NAME?,A66,#NAME?,$F$8,#NAME?,$G$8,#NAME?,"Storage")+SUMIFS(#NAME?,#NAME?,A66,#NAME?,$F$8,#NAME?,$G$8,#NAME?,"Battery")</f>
        <v>#VALUE!</v>
      </c>
      <c r="K66" s="257" t="e">
        <f aca="false">SUMIFS(#NAME?,#NAME?,A66,#NAME?,$F$8,#NAME?,$G$8,#NAME?,"Solar")+SUMIFS(#NAME?,#NAME?,A66,#NAME?,$F$8,#NAME?,$G$8,#NAME?,"Solar")</f>
        <v>#VALUE!</v>
      </c>
      <c r="L66" s="257" t="e">
        <f aca="false">SUMIFS(#NAME?,#NAME?,A66,#NAME?,$F$8,#NAME?,$G$8,#NAME?,"Wind")+SUMIFS(#NAME?,#NAME?,A66,#NAME?,$F$8,#NAME?,$G$8,#NAME?,"Wind")</f>
        <v>#VALUE!</v>
      </c>
      <c r="M66" s="257" t="e">
        <f aca="false">SUMIFS(#NAME?,#NAME?,A66,#NAME?,$F$8,#NAME?,$G$8,#NAME?,"Hydro")+SUMIFS(#NAME?,#NAME?,A66,#NAME?,$F$8,#NAME?,$G$8,#NAME?,"Hydro")</f>
        <v>#VALUE!</v>
      </c>
      <c r="N66" s="257" t="e">
        <f aca="false">SUMIFS(#NAME?,#NAME?,A66,#NAME?,$F$8,#NAME?,$G$8,#NAME?,"Other")+SUMIFS(#NAME?,#NAME?,A66,#NAME?,$F$8,#NAME?,$G$8,#NAME?,"Other")</f>
        <v>#VALUE!</v>
      </c>
      <c r="O66" s="258" t="e">
        <f aca="false">IF(J66=0,0,(SUMIFS(OFFSET(#NAME?,0,$P$8),#NAME?,A66,#NAME?,$F$8,#NAME?,$G$8,#NAME?,"Storage")+SUMIFS(OFFSET(#NAME?,0,$P$8),#NAME?,A66,#NAME?,$F$8,#NAME?,$G$8,#NAME?,"Battery"))/J66)</f>
        <v>#VALUE!</v>
      </c>
      <c r="P66" s="259" t="e">
        <f aca="false">IF(K66=0,0,(SUMIFS(OFFSET(#NAME?,0,$P$8),#NAME?,A66,#NAME?,$F$8,#NAME?,$G$8,#NAME?,"Solar")+SUMIFS(OFFSET(#NAME?,0,$P$8),#NAME?,A66,#NAME?,$F$8,#NAME?,$G$8,#NAME?,"Solar"))/K66)</f>
        <v>#VALUE!</v>
      </c>
      <c r="Q66" s="258" t="e">
        <f aca="false">IF(L66=0,0,(SUMIFS(OFFSET(#NAME?,0,$P$8),#NAME?,A66,#NAME?,$F$8,#NAME?,$G$8,#NAME?,"Wind")+SUMIFS(OFFSET(#NAME?,0,$P$8),#NAME?,A66,#NAME?,$F$8,#NAME?,$G$8,#NAME?,"Wind"))/L66)</f>
        <v>#VALUE!</v>
      </c>
      <c r="R66" s="258" t="e">
        <f aca="false">IF(M66=0,0,(SUMIFS(OFFSET(#NAME?,0,$P$8),#NAME?,A66,#NAME?,$F$8,#NAME?,$G$8,#NAME?,"Hydro")+SUMIFS(OFFSET(#NAME?,0,$P$8),#NAME?,A66,#NAME?,$F$8,#NAME?,$G$8,#NAME?,"Hydro"))/M66)</f>
        <v>#VALUE!</v>
      </c>
      <c r="S66" s="258" t="e">
        <f aca="false">IF(N66=0,0,(SUMIFS(OFFSET(#NAME?,0,$P$8),#NAME?,A66,#NAME?,$F$8,#NAME?,$G$8,#NAME?,"Other")+SUMIFS(OFFSET(#NAME?,0,$P$8),#NAME?,A66,#NAME?,$F$8,#NAME?,$G$8,#NAME?,"Other"))/N66)</f>
        <v>#VALUE!</v>
      </c>
      <c r="T66" s="260" t="e">
        <f aca="false">(J66*O66)+(K66*P66)+(L66*$T$5)+(M66*R66)+(N66*S66)</f>
        <v>#VALUE!</v>
      </c>
      <c r="U66" s="260" t="e">
        <f aca="false">(J66*O66)+(K66*P66)+(L66*$U$5)+(M66*R66)+(N66*S66)</f>
        <v>#VALUE!</v>
      </c>
      <c r="V66" s="261" t="e">
        <f aca="false">SUMIFS(OFFSET(#NAME?,0,$P$8),#NAME?,A66,#NAME?,$F$8,#NAME?,$G$8)*-1</f>
        <v>#VALUE!</v>
      </c>
      <c r="W66" s="261" t="e">
        <f aca="false">SUMIFS(OFFSET(#NAME?,0,$P$8),#NAME?,A66,#NAME?,$F$8,#NAME?,$G$8)*-1</f>
        <v>#VALUE!</v>
      </c>
      <c r="X66" s="262" t="e">
        <f aca="false">$Z$13*Z66</f>
        <v>#REF!</v>
      </c>
      <c r="Z66" s="263" t="e">
        <f aca="false">E66/$E$13</f>
        <v>#VALUE!</v>
      </c>
      <c r="AA66" s="264" t="n">
        <f aca="false">IFERROR(SUMPRODUCT((DSR!$E$1:$AB$1='MAIN DATA'!$B$6)*(DSR!$B$2:$B$1445='MAIN DATA'!A66)*(DSR!$A$2:$A$1445=Controls!$F$56)*(DSR!$E$2:$AB$1445)),"N/A for summer")</f>
        <v>-4.83334904407352</v>
      </c>
    </row>
    <row r="67" customFormat="false" ht="12.75" hidden="false" customHeight="false" outlineLevel="0" collapsed="false">
      <c r="A67" s="253" t="s">
        <v>903</v>
      </c>
      <c r="B67" s="253" t="s">
        <v>904</v>
      </c>
      <c r="C67" s="254" t="s">
        <v>812</v>
      </c>
      <c r="D67" s="254" t="str">
        <f aca="false">LEFT(C67,1)</f>
        <v>C</v>
      </c>
      <c r="E67" s="254" t="e">
        <f aca="false">SUMIFS(OFFSET(#NAME?,0,$P$8),#NAME?,A67,#NAME?,$F$8,#NAME?,$G$8)</f>
        <v>#VALUE!</v>
      </c>
      <c r="F67" s="255" t="e">
        <f aca="false">SUMIFS(OFFSET(#NAME?,0,$P$8),#NAME?,A67,#NAME?,$F$8,#NAME?,$G$8)</f>
        <v>#VALUE!</v>
      </c>
      <c r="G67" s="255" t="e">
        <f aca="false">F67-SUMIFS(OFFSET(#NAME?,0,$P$8),#NAME?,A67,#NAME?,$F$8,#NAME?,$G$8)</f>
        <v>#VALUE!</v>
      </c>
      <c r="H67" s="256" t="e">
        <f aca="false">E67-T67</f>
        <v>#VALUE!</v>
      </c>
      <c r="I67" s="256" t="e">
        <f aca="false">E67-U67</f>
        <v>#VALUE!</v>
      </c>
      <c r="J67" s="257" t="e">
        <f aca="false">SUMIFS(#NAME?,#NAME?,A67,#NAME?,$F$8,#NAME?,$G$8,#NAME?,"Storage")+SUMIFS(#NAME?,#NAME?,A67,#NAME?,$F$8,#NAME?,$G$8,#NAME?,"Battery")</f>
        <v>#VALUE!</v>
      </c>
      <c r="K67" s="257" t="e">
        <f aca="false">SUMIFS(#NAME?,#NAME?,A67,#NAME?,$F$8,#NAME?,$G$8,#NAME?,"Solar")+SUMIFS(#NAME?,#NAME?,A67,#NAME?,$F$8,#NAME?,$G$8,#NAME?,"Solar")</f>
        <v>#VALUE!</v>
      </c>
      <c r="L67" s="257" t="e">
        <f aca="false">SUMIFS(#NAME?,#NAME?,A67,#NAME?,$F$8,#NAME?,$G$8,#NAME?,"Wind")+SUMIFS(#NAME?,#NAME?,A67,#NAME?,$F$8,#NAME?,$G$8,#NAME?,"Wind")</f>
        <v>#VALUE!</v>
      </c>
      <c r="M67" s="257" t="e">
        <f aca="false">SUMIFS(#NAME?,#NAME?,A67,#NAME?,$F$8,#NAME?,$G$8,#NAME?,"Hydro")+SUMIFS(#NAME?,#NAME?,A67,#NAME?,$F$8,#NAME?,$G$8,#NAME?,"Hydro")</f>
        <v>#VALUE!</v>
      </c>
      <c r="N67" s="257" t="e">
        <f aca="false">SUMIFS(#NAME?,#NAME?,A67,#NAME?,$F$8,#NAME?,$G$8,#NAME?,"Other")+SUMIFS(#NAME?,#NAME?,A67,#NAME?,$F$8,#NAME?,$G$8,#NAME?,"Other")</f>
        <v>#VALUE!</v>
      </c>
      <c r="O67" s="258" t="e">
        <f aca="false">IF(J67=0,0,(SUMIFS(OFFSET(#NAME?,0,$P$8),#NAME?,A67,#NAME?,$F$8,#NAME?,$G$8,#NAME?,"Storage")+SUMIFS(OFFSET(#NAME?,0,$P$8),#NAME?,A67,#NAME?,$F$8,#NAME?,$G$8,#NAME?,"Battery"))/J67)</f>
        <v>#VALUE!</v>
      </c>
      <c r="P67" s="259" t="e">
        <f aca="false">IF(K67=0,0,(SUMIFS(OFFSET(#NAME?,0,$P$8),#NAME?,A67,#NAME?,$F$8,#NAME?,$G$8,#NAME?,"Solar")+SUMIFS(OFFSET(#NAME?,0,$P$8),#NAME?,A67,#NAME?,$F$8,#NAME?,$G$8,#NAME?,"Solar"))/K67)</f>
        <v>#VALUE!</v>
      </c>
      <c r="Q67" s="258" t="e">
        <f aca="false">IF(L67=0,0,(SUMIFS(OFFSET(#NAME?,0,$P$8),#NAME?,A67,#NAME?,$F$8,#NAME?,$G$8,#NAME?,"Wind")+SUMIFS(OFFSET(#NAME?,0,$P$8),#NAME?,A67,#NAME?,$F$8,#NAME?,$G$8,#NAME?,"Wind"))/L67)</f>
        <v>#VALUE!</v>
      </c>
      <c r="R67" s="258" t="e">
        <f aca="false">IF(M67=0,0,(SUMIFS(OFFSET(#NAME?,0,$P$8),#NAME?,A67,#NAME?,$F$8,#NAME?,$G$8,#NAME?,"Hydro")+SUMIFS(OFFSET(#NAME?,0,$P$8),#NAME?,A67,#NAME?,$F$8,#NAME?,$G$8,#NAME?,"Hydro"))/M67)</f>
        <v>#VALUE!</v>
      </c>
      <c r="S67" s="258" t="e">
        <f aca="false">IF(N67=0,0,(SUMIFS(OFFSET(#NAME?,0,$P$8),#NAME?,A67,#NAME?,$F$8,#NAME?,$G$8,#NAME?,"Other")+SUMIFS(OFFSET(#NAME?,0,$P$8),#NAME?,A67,#NAME?,$F$8,#NAME?,$G$8,#NAME?,"Other"))/N67)</f>
        <v>#VALUE!</v>
      </c>
      <c r="T67" s="260" t="e">
        <f aca="false">(J67*O67)+(K67*P67)+(L67*$T$5)+(M67*R67)+(N67*S67)</f>
        <v>#VALUE!</v>
      </c>
      <c r="U67" s="260" t="e">
        <f aca="false">(J67*O67)+(K67*P67)+(L67*$U$5)+(M67*R67)+(N67*S67)</f>
        <v>#VALUE!</v>
      </c>
      <c r="V67" s="261" t="e">
        <f aca="false">SUMIFS(OFFSET(#NAME?,0,$P$8),#NAME?,A67,#NAME?,$F$8,#NAME?,$G$8)*-1</f>
        <v>#VALUE!</v>
      </c>
      <c r="W67" s="261" t="e">
        <f aca="false">SUMIFS(OFFSET(#NAME?,0,$P$8),#NAME?,A67,#NAME?,$F$8,#NAME?,$G$8)*-1</f>
        <v>#VALUE!</v>
      </c>
      <c r="X67" s="262" t="e">
        <f aca="false">$Z$13*Z67</f>
        <v>#REF!</v>
      </c>
      <c r="Z67" s="263" t="e">
        <f aca="false">E67/$E$13</f>
        <v>#VALUE!</v>
      </c>
      <c r="AA67" s="264" t="n">
        <f aca="false">IFERROR(SUMPRODUCT((DSR!$E$1:$AB$1='MAIN DATA'!$B$6)*(DSR!$B$2:$B$1445='MAIN DATA'!A67)*(DSR!$A$2:$A$1445=Controls!$F$56)*(DSR!$E$2:$AB$1445)),"N/A for summer")</f>
        <v>-6.50657956344819</v>
      </c>
    </row>
    <row r="68" customFormat="false" ht="12.75" hidden="false" customHeight="false" outlineLevel="0" collapsed="false">
      <c r="A68" s="253" t="s">
        <v>796</v>
      </c>
      <c r="B68" s="253" t="s">
        <v>798</v>
      </c>
      <c r="C68" s="254" t="s">
        <v>797</v>
      </c>
      <c r="D68" s="254" t="str">
        <f aca="false">LEFT(C68,1)</f>
        <v>C</v>
      </c>
      <c r="E68" s="254" t="e">
        <f aca="false">SUMIFS(OFFSET(#NAME?,0,$P$8),#NAME?,A68,#NAME?,$F$8,#NAME?,$G$8)</f>
        <v>#VALUE!</v>
      </c>
      <c r="F68" s="255" t="e">
        <f aca="false">SUMIFS(OFFSET(#NAME?,0,$P$8),#NAME?,A68,#NAME?,$F$8,#NAME?,$G$8)</f>
        <v>#VALUE!</v>
      </c>
      <c r="G68" s="255" t="e">
        <f aca="false">F68-SUMIFS(OFFSET(#NAME?,0,$P$8),#NAME?,A68,#NAME?,$F$8,#NAME?,$G$8)</f>
        <v>#VALUE!</v>
      </c>
      <c r="H68" s="256" t="e">
        <f aca="false">E68-T68</f>
        <v>#VALUE!</v>
      </c>
      <c r="I68" s="256" t="e">
        <f aca="false">E68-U68</f>
        <v>#VALUE!</v>
      </c>
      <c r="J68" s="257" t="e">
        <f aca="false">SUMIFS(#NAME?,#NAME?,A68,#NAME?,$F$8,#NAME?,$G$8,#NAME?,"Storage")+SUMIFS(#NAME?,#NAME?,A68,#NAME?,$F$8,#NAME?,$G$8,#NAME?,"Battery")</f>
        <v>#VALUE!</v>
      </c>
      <c r="K68" s="257" t="e">
        <f aca="false">SUMIFS(#NAME?,#NAME?,A68,#NAME?,$F$8,#NAME?,$G$8,#NAME?,"Solar")+SUMIFS(#NAME?,#NAME?,A68,#NAME?,$F$8,#NAME?,$G$8,#NAME?,"Solar")</f>
        <v>#VALUE!</v>
      </c>
      <c r="L68" s="257" t="e">
        <f aca="false">SUMIFS(#NAME?,#NAME?,A68,#NAME?,$F$8,#NAME?,$G$8,#NAME?,"Wind")+SUMIFS(#NAME?,#NAME?,A68,#NAME?,$F$8,#NAME?,$G$8,#NAME?,"Wind")</f>
        <v>#VALUE!</v>
      </c>
      <c r="M68" s="257" t="e">
        <f aca="false">SUMIFS(#NAME?,#NAME?,A68,#NAME?,$F$8,#NAME?,$G$8,#NAME?,"Hydro")+SUMIFS(#NAME?,#NAME?,A68,#NAME?,$F$8,#NAME?,$G$8,#NAME?,"Hydro")</f>
        <v>#VALUE!</v>
      </c>
      <c r="N68" s="257" t="e">
        <f aca="false">SUMIFS(#NAME?,#NAME?,A68,#NAME?,$F$8,#NAME?,$G$8,#NAME?,"Other")+SUMIFS(#NAME?,#NAME?,A68,#NAME?,$F$8,#NAME?,$G$8,#NAME?,"Other")</f>
        <v>#VALUE!</v>
      </c>
      <c r="O68" s="258" t="e">
        <f aca="false">IF(J68=0,0,(SUMIFS(OFFSET(#NAME?,0,$P$8),#NAME?,A68,#NAME?,$F$8,#NAME?,$G$8,#NAME?,"Storage")+SUMIFS(OFFSET(#NAME?,0,$P$8),#NAME?,A68,#NAME?,$F$8,#NAME?,$G$8,#NAME?,"Battery"))/J68)</f>
        <v>#VALUE!</v>
      </c>
      <c r="P68" s="259" t="e">
        <f aca="false">IF(K68=0,0,(SUMIFS(OFFSET(#NAME?,0,$P$8),#NAME?,A68,#NAME?,$F$8,#NAME?,$G$8,#NAME?,"Solar")+SUMIFS(OFFSET(#NAME?,0,$P$8),#NAME?,A68,#NAME?,$F$8,#NAME?,$G$8,#NAME?,"Solar"))/K68)</f>
        <v>#VALUE!</v>
      </c>
      <c r="Q68" s="258" t="e">
        <f aca="false">IF(L68=0,0,(SUMIFS(OFFSET(#NAME?,0,$P$8),#NAME?,A68,#NAME?,$F$8,#NAME?,$G$8,#NAME?,"Wind")+SUMIFS(OFFSET(#NAME?,0,$P$8),#NAME?,A68,#NAME?,$F$8,#NAME?,$G$8,#NAME?,"Wind"))/L68)</f>
        <v>#VALUE!</v>
      </c>
      <c r="R68" s="258" t="e">
        <f aca="false">IF(M68=0,0,(SUMIFS(OFFSET(#NAME?,0,$P$8),#NAME?,A68,#NAME?,$F$8,#NAME?,$G$8,#NAME?,"Hydro")+SUMIFS(OFFSET(#NAME?,0,$P$8),#NAME?,A68,#NAME?,$F$8,#NAME?,$G$8,#NAME?,"Hydro"))/M68)</f>
        <v>#VALUE!</v>
      </c>
      <c r="S68" s="258" t="e">
        <f aca="false">IF(N68=0,0,(SUMIFS(OFFSET(#NAME?,0,$P$8),#NAME?,A68,#NAME?,$F$8,#NAME?,$G$8,#NAME?,"Other")+SUMIFS(OFFSET(#NAME?,0,$P$8),#NAME?,A68,#NAME?,$F$8,#NAME?,$G$8,#NAME?,"Other"))/N68)</f>
        <v>#VALUE!</v>
      </c>
      <c r="T68" s="260" t="e">
        <f aca="false">(J68*O68)+(K68*P68)+(L68*$T$5)+(M68*R68)+(N68*S68)</f>
        <v>#VALUE!</v>
      </c>
      <c r="U68" s="260" t="e">
        <f aca="false">(J68*O68)+(K68*P68)+(L68*$U$5)+(M68*R68)+(N68*S68)</f>
        <v>#VALUE!</v>
      </c>
      <c r="V68" s="261" t="e">
        <f aca="false">SUMIFS(OFFSET(#NAME?,0,$P$8),#NAME?,A68,#NAME?,$F$8,#NAME?,$G$8)*-1</f>
        <v>#VALUE!</v>
      </c>
      <c r="W68" s="261" t="e">
        <f aca="false">SUMIFS(OFFSET(#NAME?,0,$P$8),#NAME?,A68,#NAME?,$F$8,#NAME?,$G$8)*-1</f>
        <v>#VALUE!</v>
      </c>
      <c r="X68" s="262" t="e">
        <f aca="false">$Z$13*Z68</f>
        <v>#REF!</v>
      </c>
      <c r="Z68" s="263" t="e">
        <f aca="false">E68/$E$13</f>
        <v>#VALUE!</v>
      </c>
      <c r="AA68" s="264" t="n">
        <f aca="false">IFERROR(SUMPRODUCT((DSR!$E$1:$AB$1='MAIN DATA'!$B$6)*(DSR!$B$2:$B$1445='MAIN DATA'!A68)*(DSR!$A$2:$A$1445=Controls!$F$56)*(DSR!$E$2:$AB$1445)),"N/A for summer")</f>
        <v>-7.23294139893515</v>
      </c>
    </row>
    <row r="69" customFormat="false" ht="12.75" hidden="false" customHeight="false" outlineLevel="0" collapsed="false">
      <c r="A69" s="253" t="s">
        <v>1010</v>
      </c>
      <c r="B69" s="253" t="s">
        <v>1012</v>
      </c>
      <c r="C69" s="254" t="s">
        <v>1011</v>
      </c>
      <c r="D69" s="254" t="str">
        <f aca="false">LEFT(C69,1)</f>
        <v>C</v>
      </c>
      <c r="E69" s="254" t="e">
        <f aca="false">SUMIFS(OFFSET(#NAME?,0,$P$8),#NAME?,A69,#NAME?,$F$8,#NAME?,$G$8)</f>
        <v>#VALUE!</v>
      </c>
      <c r="F69" s="255" t="e">
        <f aca="false">SUMIFS(OFFSET(#NAME?,0,$P$8),#NAME?,A69,#NAME?,$F$8,#NAME?,$G$8)</f>
        <v>#VALUE!</v>
      </c>
      <c r="G69" s="255" t="e">
        <f aca="false">F69-SUMIFS(OFFSET(#NAME?,0,$P$8),#NAME?,A69,#NAME?,$F$8,#NAME?,$G$8)</f>
        <v>#VALUE!</v>
      </c>
      <c r="H69" s="256" t="e">
        <f aca="false">E69-T69</f>
        <v>#VALUE!</v>
      </c>
      <c r="I69" s="256" t="e">
        <f aca="false">E69-U69</f>
        <v>#VALUE!</v>
      </c>
      <c r="J69" s="257" t="e">
        <f aca="false">SUMIFS(#NAME?,#NAME?,A69,#NAME?,$F$8,#NAME?,$G$8,#NAME?,"Storage")+SUMIFS(#NAME?,#NAME?,A69,#NAME?,$F$8,#NAME?,$G$8,#NAME?,"Battery")</f>
        <v>#VALUE!</v>
      </c>
      <c r="K69" s="257" t="e">
        <f aca="false">SUMIFS(#NAME?,#NAME?,A69,#NAME?,$F$8,#NAME?,$G$8,#NAME?,"Solar")+SUMIFS(#NAME?,#NAME?,A69,#NAME?,$F$8,#NAME?,$G$8,#NAME?,"Solar")</f>
        <v>#VALUE!</v>
      </c>
      <c r="L69" s="257" t="e">
        <f aca="false">SUMIFS(#NAME?,#NAME?,A69,#NAME?,$F$8,#NAME?,$G$8,#NAME?,"Wind")+SUMIFS(#NAME?,#NAME?,A69,#NAME?,$F$8,#NAME?,$G$8,#NAME?,"Wind")</f>
        <v>#VALUE!</v>
      </c>
      <c r="M69" s="257" t="e">
        <f aca="false">SUMIFS(#NAME?,#NAME?,A69,#NAME?,$F$8,#NAME?,$G$8,#NAME?,"Hydro")+SUMIFS(#NAME?,#NAME?,A69,#NAME?,$F$8,#NAME?,$G$8,#NAME?,"Hydro")</f>
        <v>#VALUE!</v>
      </c>
      <c r="N69" s="257" t="e">
        <f aca="false">SUMIFS(#NAME?,#NAME?,A69,#NAME?,$F$8,#NAME?,$G$8,#NAME?,"Other")+SUMIFS(#NAME?,#NAME?,A69,#NAME?,$F$8,#NAME?,$G$8,#NAME?,"Other")</f>
        <v>#VALUE!</v>
      </c>
      <c r="O69" s="258" t="e">
        <f aca="false">IF(J69=0,0,(SUMIFS(OFFSET(#NAME?,0,$P$8),#NAME?,A69,#NAME?,$F$8,#NAME?,$G$8,#NAME?,"Storage")+SUMIFS(OFFSET(#NAME?,0,$P$8),#NAME?,A69,#NAME?,$F$8,#NAME?,$G$8,#NAME?,"Battery"))/J69)</f>
        <v>#VALUE!</v>
      </c>
      <c r="P69" s="259" t="e">
        <f aca="false">IF(K69=0,0,(SUMIFS(OFFSET(#NAME?,0,$P$8),#NAME?,A69,#NAME?,$F$8,#NAME?,$G$8,#NAME?,"Solar")+SUMIFS(OFFSET(#NAME?,0,$P$8),#NAME?,A69,#NAME?,$F$8,#NAME?,$G$8,#NAME?,"Solar"))/K69)</f>
        <v>#VALUE!</v>
      </c>
      <c r="Q69" s="258" t="e">
        <f aca="false">IF(L69=0,0,(SUMIFS(OFFSET(#NAME?,0,$P$8),#NAME?,A69,#NAME?,$F$8,#NAME?,$G$8,#NAME?,"Wind")+SUMIFS(OFFSET(#NAME?,0,$P$8),#NAME?,A69,#NAME?,$F$8,#NAME?,$G$8,#NAME?,"Wind"))/L69)</f>
        <v>#VALUE!</v>
      </c>
      <c r="R69" s="258" t="e">
        <f aca="false">IF(M69=0,0,(SUMIFS(OFFSET(#NAME?,0,$P$8),#NAME?,A69,#NAME?,$F$8,#NAME?,$G$8,#NAME?,"Hydro")+SUMIFS(OFFSET(#NAME?,0,$P$8),#NAME?,A69,#NAME?,$F$8,#NAME?,$G$8,#NAME?,"Hydro"))/M69)</f>
        <v>#VALUE!</v>
      </c>
      <c r="S69" s="258" t="e">
        <f aca="false">IF(N69=0,0,(SUMIFS(OFFSET(#NAME?,0,$P$8),#NAME?,A69,#NAME?,$F$8,#NAME?,$G$8,#NAME?,"Other")+SUMIFS(OFFSET(#NAME?,0,$P$8),#NAME?,A69,#NAME?,$F$8,#NAME?,$G$8,#NAME?,"Other"))/N69)</f>
        <v>#VALUE!</v>
      </c>
      <c r="T69" s="260" t="e">
        <f aca="false">(J69*O69)+(K69*P69)+(L69*$T$5)+(M69*R69)+(N69*S69)</f>
        <v>#VALUE!</v>
      </c>
      <c r="U69" s="260" t="e">
        <f aca="false">(J69*O69)+(K69*P69)+(L69*$U$5)+(M69*R69)+(N69*S69)</f>
        <v>#VALUE!</v>
      </c>
      <c r="V69" s="261" t="e">
        <f aca="false">SUMIFS(OFFSET(#NAME?,0,$P$8),#NAME?,A69,#NAME?,$F$8,#NAME?,$G$8)*-1</f>
        <v>#VALUE!</v>
      </c>
      <c r="W69" s="261" t="e">
        <f aca="false">SUMIFS(OFFSET(#NAME?,0,$P$8),#NAME?,A69,#NAME?,$F$8,#NAME?,$G$8)*-1</f>
        <v>#VALUE!</v>
      </c>
      <c r="X69" s="262" t="e">
        <f aca="false">$Z$13*Z69</f>
        <v>#REF!</v>
      </c>
      <c r="Z69" s="263" t="e">
        <f aca="false">E69/$E$13</f>
        <v>#VALUE!</v>
      </c>
      <c r="AA69" s="264" t="n">
        <f aca="false">IFERROR(SUMPRODUCT((DSR!$E$1:$AB$1='MAIN DATA'!$B$6)*(DSR!$B$2:$B$1445='MAIN DATA'!A69)*(DSR!$A$2:$A$1445=Controls!$F$56)*(DSR!$E$2:$AB$1445)),"N/A for summer")</f>
        <v>-3.98203597000504</v>
      </c>
    </row>
    <row r="70" customFormat="false" ht="12.75" hidden="false" customHeight="false" outlineLevel="0" collapsed="false">
      <c r="A70" s="253" t="s">
        <v>983</v>
      </c>
      <c r="B70" s="253" t="s">
        <v>985</v>
      </c>
      <c r="C70" s="254" t="s">
        <v>984</v>
      </c>
      <c r="D70" s="254" t="str">
        <f aca="false">LEFT(C70,1)</f>
        <v>C</v>
      </c>
      <c r="E70" s="254" t="e">
        <f aca="false">SUMIFS(OFFSET(#NAME?,0,$P$8),#NAME?,A70,#NAME?,$F$8,#NAME?,$G$8)</f>
        <v>#VALUE!</v>
      </c>
      <c r="F70" s="255" t="e">
        <f aca="false">SUMIFS(OFFSET(#NAME?,0,$P$8),#NAME?,A70,#NAME?,$F$8,#NAME?,$G$8)</f>
        <v>#VALUE!</v>
      </c>
      <c r="G70" s="255" t="e">
        <f aca="false">F70-SUMIFS(OFFSET(#NAME?,0,$P$8),#NAME?,A70,#NAME?,$F$8,#NAME?,$G$8)</f>
        <v>#VALUE!</v>
      </c>
      <c r="H70" s="256" t="e">
        <f aca="false">E70-T70</f>
        <v>#VALUE!</v>
      </c>
      <c r="I70" s="256" t="e">
        <f aca="false">E70-U70</f>
        <v>#VALUE!</v>
      </c>
      <c r="J70" s="257" t="e">
        <f aca="false">SUMIFS(#NAME?,#NAME?,A70,#NAME?,$F$8,#NAME?,$G$8,#NAME?,"Storage")+SUMIFS(#NAME?,#NAME?,A70,#NAME?,$F$8,#NAME?,$G$8,#NAME?,"Battery")</f>
        <v>#VALUE!</v>
      </c>
      <c r="K70" s="257" t="e">
        <f aca="false">SUMIFS(#NAME?,#NAME?,A70,#NAME?,$F$8,#NAME?,$G$8,#NAME?,"Solar")+SUMIFS(#NAME?,#NAME?,A70,#NAME?,$F$8,#NAME?,$G$8,#NAME?,"Solar")</f>
        <v>#VALUE!</v>
      </c>
      <c r="L70" s="257" t="e">
        <f aca="false">SUMIFS(#NAME?,#NAME?,A70,#NAME?,$F$8,#NAME?,$G$8,#NAME?,"Wind")+SUMIFS(#NAME?,#NAME?,A70,#NAME?,$F$8,#NAME?,$G$8,#NAME?,"Wind")</f>
        <v>#VALUE!</v>
      </c>
      <c r="M70" s="257" t="e">
        <f aca="false">SUMIFS(#NAME?,#NAME?,A70,#NAME?,$F$8,#NAME?,$G$8,#NAME?,"Hydro")+SUMIFS(#NAME?,#NAME?,A70,#NAME?,$F$8,#NAME?,$G$8,#NAME?,"Hydro")</f>
        <v>#VALUE!</v>
      </c>
      <c r="N70" s="257" t="e">
        <f aca="false">SUMIFS(#NAME?,#NAME?,A70,#NAME?,$F$8,#NAME?,$G$8,#NAME?,"Other")+SUMIFS(#NAME?,#NAME?,A70,#NAME?,$F$8,#NAME?,$G$8,#NAME?,"Other")</f>
        <v>#VALUE!</v>
      </c>
      <c r="O70" s="258" t="e">
        <f aca="false">IF(J70=0,0,(SUMIFS(OFFSET(#NAME?,0,$P$8),#NAME?,A70,#NAME?,$F$8,#NAME?,$G$8,#NAME?,"Storage")+SUMIFS(OFFSET(#NAME?,0,$P$8),#NAME?,A70,#NAME?,$F$8,#NAME?,$G$8,#NAME?,"Battery"))/J70)</f>
        <v>#VALUE!</v>
      </c>
      <c r="P70" s="259" t="e">
        <f aca="false">IF(K70=0,0,(SUMIFS(OFFSET(#NAME?,0,$P$8),#NAME?,A70,#NAME?,$F$8,#NAME?,$G$8,#NAME?,"Solar")+SUMIFS(OFFSET(#NAME?,0,$P$8),#NAME?,A70,#NAME?,$F$8,#NAME?,$G$8,#NAME?,"Solar"))/K70)</f>
        <v>#VALUE!</v>
      </c>
      <c r="Q70" s="258" t="e">
        <f aca="false">IF(L70=0,0,(SUMIFS(OFFSET(#NAME?,0,$P$8),#NAME?,A70,#NAME?,$F$8,#NAME?,$G$8,#NAME?,"Wind")+SUMIFS(OFFSET(#NAME?,0,$P$8),#NAME?,A70,#NAME?,$F$8,#NAME?,$G$8,#NAME?,"Wind"))/L70)</f>
        <v>#VALUE!</v>
      </c>
      <c r="R70" s="258" t="e">
        <f aca="false">IF(M70=0,0,(SUMIFS(OFFSET(#NAME?,0,$P$8),#NAME?,A70,#NAME?,$F$8,#NAME?,$G$8,#NAME?,"Hydro")+SUMIFS(OFFSET(#NAME?,0,$P$8),#NAME?,A70,#NAME?,$F$8,#NAME?,$G$8,#NAME?,"Hydro"))/M70)</f>
        <v>#VALUE!</v>
      </c>
      <c r="S70" s="258" t="e">
        <f aca="false">IF(N70=0,0,(SUMIFS(OFFSET(#NAME?,0,$P$8),#NAME?,A70,#NAME?,$F$8,#NAME?,$G$8,#NAME?,"Other")+SUMIFS(OFFSET(#NAME?,0,$P$8),#NAME?,A70,#NAME?,$F$8,#NAME?,$G$8,#NAME?,"Other"))/N70)</f>
        <v>#VALUE!</v>
      </c>
      <c r="T70" s="260" t="e">
        <f aca="false">(J70*O70)+(K70*P70)+(L70*$T$5)+(M70*R70)+(N70*S70)</f>
        <v>#VALUE!</v>
      </c>
      <c r="U70" s="260" t="e">
        <f aca="false">(J70*O70)+(K70*P70)+(L70*$U$5)+(M70*R70)+(N70*S70)</f>
        <v>#VALUE!</v>
      </c>
      <c r="V70" s="261" t="e">
        <f aca="false">SUMIFS(OFFSET(#NAME?,0,$P$8),#NAME?,A70,#NAME?,$F$8,#NAME?,$G$8)*-1</f>
        <v>#VALUE!</v>
      </c>
      <c r="W70" s="261" t="e">
        <f aca="false">SUMIFS(OFFSET(#NAME?,0,$P$8),#NAME?,A70,#NAME?,$F$8,#NAME?,$G$8)*-1</f>
        <v>#VALUE!</v>
      </c>
      <c r="X70" s="262" t="e">
        <f aca="false">$Z$13*Z70</f>
        <v>#REF!</v>
      </c>
      <c r="Z70" s="263" t="e">
        <f aca="false">E70/$E$13</f>
        <v>#VALUE!</v>
      </c>
      <c r="AA70" s="264" t="n">
        <f aca="false">IFERROR(SUMPRODUCT((DSR!$E$1:$AB$1='MAIN DATA'!$B$6)*(DSR!$B$2:$B$1445='MAIN DATA'!A70)*(DSR!$A$2:$A$1445=Controls!$F$56)*(DSR!$E$2:$AB$1445)),"N/A for summer")</f>
        <v>-7.25920526044513</v>
      </c>
    </row>
    <row r="71" customFormat="false" ht="12.75" hidden="false" customHeight="false" outlineLevel="0" collapsed="false">
      <c r="A71" s="253" t="s">
        <v>1126</v>
      </c>
      <c r="B71" s="253" t="s">
        <v>1128</v>
      </c>
      <c r="C71" s="254" t="s">
        <v>1127</v>
      </c>
      <c r="D71" s="254" t="str">
        <f aca="false">LEFT(C71,1)</f>
        <v>C</v>
      </c>
      <c r="E71" s="254" t="e">
        <f aca="false">SUMIFS(OFFSET(#NAME?,0,$P$8),#NAME?,A71,#NAME?,$F$8,#NAME?,$G$8)</f>
        <v>#VALUE!</v>
      </c>
      <c r="F71" s="255" t="e">
        <f aca="false">SUMIFS(OFFSET(#NAME?,0,$P$8),#NAME?,A71,#NAME?,$F$8,#NAME?,$G$8)</f>
        <v>#VALUE!</v>
      </c>
      <c r="G71" s="255" t="e">
        <f aca="false">F71-SUMIFS(OFFSET(#NAME?,0,$P$8),#NAME?,A71,#NAME?,$F$8,#NAME?,$G$8)</f>
        <v>#VALUE!</v>
      </c>
      <c r="H71" s="256" t="e">
        <f aca="false">E71-T71</f>
        <v>#VALUE!</v>
      </c>
      <c r="I71" s="256" t="e">
        <f aca="false">E71-U71</f>
        <v>#VALUE!</v>
      </c>
      <c r="J71" s="257" t="e">
        <f aca="false">SUMIFS(#NAME?,#NAME?,A71,#NAME?,$F$8,#NAME?,$G$8,#NAME?,"Storage")+SUMIFS(#NAME?,#NAME?,A71,#NAME?,$F$8,#NAME?,$G$8,#NAME?,"Battery")</f>
        <v>#VALUE!</v>
      </c>
      <c r="K71" s="257" t="e">
        <f aca="false">SUMIFS(#NAME?,#NAME?,A71,#NAME?,$F$8,#NAME?,$G$8,#NAME?,"Solar")+SUMIFS(#NAME?,#NAME?,A71,#NAME?,$F$8,#NAME?,$G$8,#NAME?,"Solar")</f>
        <v>#VALUE!</v>
      </c>
      <c r="L71" s="257" t="e">
        <f aca="false">SUMIFS(#NAME?,#NAME?,A71,#NAME?,$F$8,#NAME?,$G$8,#NAME?,"Wind")+SUMIFS(#NAME?,#NAME?,A71,#NAME?,$F$8,#NAME?,$G$8,#NAME?,"Wind")</f>
        <v>#VALUE!</v>
      </c>
      <c r="M71" s="257" t="e">
        <f aca="false">SUMIFS(#NAME?,#NAME?,A71,#NAME?,$F$8,#NAME?,$G$8,#NAME?,"Hydro")+SUMIFS(#NAME?,#NAME?,A71,#NAME?,$F$8,#NAME?,$G$8,#NAME?,"Hydro")</f>
        <v>#VALUE!</v>
      </c>
      <c r="N71" s="257" t="e">
        <f aca="false">SUMIFS(#NAME?,#NAME?,A71,#NAME?,$F$8,#NAME?,$G$8,#NAME?,"Other")+SUMIFS(#NAME?,#NAME?,A71,#NAME?,$F$8,#NAME?,$G$8,#NAME?,"Other")</f>
        <v>#VALUE!</v>
      </c>
      <c r="O71" s="258" t="e">
        <f aca="false">IF(J71=0,0,(SUMIFS(OFFSET(#NAME?,0,$P$8),#NAME?,A71,#NAME?,$F$8,#NAME?,$G$8,#NAME?,"Storage")+SUMIFS(OFFSET(#NAME?,0,$P$8),#NAME?,A71,#NAME?,$F$8,#NAME?,$G$8,#NAME?,"Battery"))/J71)</f>
        <v>#VALUE!</v>
      </c>
      <c r="P71" s="259" t="e">
        <f aca="false">IF(K71=0,0,(SUMIFS(OFFSET(#NAME?,0,$P$8),#NAME?,A71,#NAME?,$F$8,#NAME?,$G$8,#NAME?,"Solar")+SUMIFS(OFFSET(#NAME?,0,$P$8),#NAME?,A71,#NAME?,$F$8,#NAME?,$G$8,#NAME?,"Solar"))/K71)</f>
        <v>#VALUE!</v>
      </c>
      <c r="Q71" s="258" t="e">
        <f aca="false">IF(L71=0,0,(SUMIFS(OFFSET(#NAME?,0,$P$8),#NAME?,A71,#NAME?,$F$8,#NAME?,$G$8,#NAME?,"Wind")+SUMIFS(OFFSET(#NAME?,0,$P$8),#NAME?,A71,#NAME?,$F$8,#NAME?,$G$8,#NAME?,"Wind"))/L71)</f>
        <v>#VALUE!</v>
      </c>
      <c r="R71" s="258" t="e">
        <f aca="false">IF(M71=0,0,(SUMIFS(OFFSET(#NAME?,0,$P$8),#NAME?,A71,#NAME?,$F$8,#NAME?,$G$8,#NAME?,"Hydro")+SUMIFS(OFFSET(#NAME?,0,$P$8),#NAME?,A71,#NAME?,$F$8,#NAME?,$G$8,#NAME?,"Hydro"))/M71)</f>
        <v>#VALUE!</v>
      </c>
      <c r="S71" s="258" t="e">
        <f aca="false">IF(N71=0,0,(SUMIFS(OFFSET(#NAME?,0,$P$8),#NAME?,A71,#NAME?,$F$8,#NAME?,$G$8,#NAME?,"Other")+SUMIFS(OFFSET(#NAME?,0,$P$8),#NAME?,A71,#NAME?,$F$8,#NAME?,$G$8,#NAME?,"Other"))/N71)</f>
        <v>#VALUE!</v>
      </c>
      <c r="T71" s="260" t="e">
        <f aca="false">(J71*O71)+(K71*P71)+(L71*$T$5)+(M71*R71)+(N71*S71)</f>
        <v>#VALUE!</v>
      </c>
      <c r="U71" s="260" t="e">
        <f aca="false">(J71*O71)+(K71*P71)+(L71*$U$5)+(M71*R71)+(N71*S71)</f>
        <v>#VALUE!</v>
      </c>
      <c r="V71" s="261" t="e">
        <f aca="false">SUMIFS(OFFSET(#NAME?,0,$P$8),#NAME?,A71,#NAME?,$F$8,#NAME?,$G$8)*-1</f>
        <v>#VALUE!</v>
      </c>
      <c r="W71" s="261" t="e">
        <f aca="false">SUMIFS(OFFSET(#NAME?,0,$P$8),#NAME?,A71,#NAME?,$F$8,#NAME?,$G$8)*-1</f>
        <v>#VALUE!</v>
      </c>
      <c r="X71" s="262" t="e">
        <f aca="false">$Z$13*Z71</f>
        <v>#REF!</v>
      </c>
      <c r="Z71" s="263" t="e">
        <f aca="false">E71/$E$13</f>
        <v>#VALUE!</v>
      </c>
      <c r="AA71" s="264" t="n">
        <f aca="false">IFERROR(SUMPRODUCT((DSR!$E$1:$AB$1='MAIN DATA'!$B$6)*(DSR!$B$2:$B$1445='MAIN DATA'!A71)*(DSR!$A$2:$A$1445=Controls!$F$56)*(DSR!$E$2:$AB$1445)),"N/A for summer")</f>
        <v>-3.00618571547014</v>
      </c>
    </row>
    <row r="72" customFormat="false" ht="12.75" hidden="false" customHeight="false" outlineLevel="0" collapsed="false">
      <c r="A72" s="253" t="s">
        <v>531</v>
      </c>
      <c r="B72" s="253" t="s">
        <v>533</v>
      </c>
      <c r="C72" s="254" t="s">
        <v>532</v>
      </c>
      <c r="D72" s="254" t="str">
        <f aca="false">LEFT(C72,1)</f>
        <v>C</v>
      </c>
      <c r="E72" s="254" t="e">
        <f aca="false">SUMIFS(OFFSET(#NAME?,0,$P$8),#NAME?,A72,#NAME?,$F$8,#NAME?,$G$8)</f>
        <v>#VALUE!</v>
      </c>
      <c r="F72" s="255" t="e">
        <f aca="false">SUMIFS(OFFSET(#NAME?,0,$P$8),#NAME?,A72,#NAME?,$F$8,#NAME?,$G$8)</f>
        <v>#VALUE!</v>
      </c>
      <c r="G72" s="255" t="e">
        <f aca="false">F72-SUMIFS(OFFSET(#NAME?,0,$P$8),#NAME?,A72,#NAME?,$F$8,#NAME?,$G$8)</f>
        <v>#VALUE!</v>
      </c>
      <c r="H72" s="256" t="e">
        <f aca="false">E72-T72</f>
        <v>#VALUE!</v>
      </c>
      <c r="I72" s="256" t="e">
        <f aca="false">E72-U72</f>
        <v>#VALUE!</v>
      </c>
      <c r="J72" s="257" t="e">
        <f aca="false">SUMIFS(#NAME?,#NAME?,A72,#NAME?,$F$8,#NAME?,$G$8,#NAME?,"Storage")+SUMIFS(#NAME?,#NAME?,A72,#NAME?,$F$8,#NAME?,$G$8,#NAME?,"Battery")</f>
        <v>#VALUE!</v>
      </c>
      <c r="K72" s="257" t="e">
        <f aca="false">SUMIFS(#NAME?,#NAME?,A72,#NAME?,$F$8,#NAME?,$G$8,#NAME?,"Solar")+SUMIFS(#NAME?,#NAME?,A72,#NAME?,$F$8,#NAME?,$G$8,#NAME?,"Solar")</f>
        <v>#VALUE!</v>
      </c>
      <c r="L72" s="257" t="e">
        <f aca="false">SUMIFS(#NAME?,#NAME?,A72,#NAME?,$F$8,#NAME?,$G$8,#NAME?,"Wind")+SUMIFS(#NAME?,#NAME?,A72,#NAME?,$F$8,#NAME?,$G$8,#NAME?,"Wind")</f>
        <v>#VALUE!</v>
      </c>
      <c r="M72" s="257" t="e">
        <f aca="false">SUMIFS(#NAME?,#NAME?,A72,#NAME?,$F$8,#NAME?,$G$8,#NAME?,"Hydro")+SUMIFS(#NAME?,#NAME?,A72,#NAME?,$F$8,#NAME?,$G$8,#NAME?,"Hydro")</f>
        <v>#VALUE!</v>
      </c>
      <c r="N72" s="257" t="e">
        <f aca="false">SUMIFS(#NAME?,#NAME?,A72,#NAME?,$F$8,#NAME?,$G$8,#NAME?,"Other")+SUMIFS(#NAME?,#NAME?,A72,#NAME?,$F$8,#NAME?,$G$8,#NAME?,"Other")</f>
        <v>#VALUE!</v>
      </c>
      <c r="O72" s="258" t="e">
        <f aca="false">IF(J72=0,0,(SUMIFS(OFFSET(#NAME?,0,$P$8),#NAME?,A72,#NAME?,$F$8,#NAME?,$G$8,#NAME?,"Storage")+SUMIFS(OFFSET(#NAME?,0,$P$8),#NAME?,A72,#NAME?,$F$8,#NAME?,$G$8,#NAME?,"Battery"))/J72)</f>
        <v>#VALUE!</v>
      </c>
      <c r="P72" s="259" t="e">
        <f aca="false">IF(K72=0,0,(SUMIFS(OFFSET(#NAME?,0,$P$8),#NAME?,A72,#NAME?,$F$8,#NAME?,$G$8,#NAME?,"Solar")+SUMIFS(OFFSET(#NAME?,0,$P$8),#NAME?,A72,#NAME?,$F$8,#NAME?,$G$8,#NAME?,"Solar"))/K72)</f>
        <v>#VALUE!</v>
      </c>
      <c r="Q72" s="258" t="e">
        <f aca="false">IF(L72=0,0,(SUMIFS(OFFSET(#NAME?,0,$P$8),#NAME?,A72,#NAME?,$F$8,#NAME?,$G$8,#NAME?,"Wind")+SUMIFS(OFFSET(#NAME?,0,$P$8),#NAME?,A72,#NAME?,$F$8,#NAME?,$G$8,#NAME?,"Wind"))/L72)</f>
        <v>#VALUE!</v>
      </c>
      <c r="R72" s="258" t="e">
        <f aca="false">IF(M72=0,0,(SUMIFS(OFFSET(#NAME?,0,$P$8),#NAME?,A72,#NAME?,$F$8,#NAME?,$G$8,#NAME?,"Hydro")+SUMIFS(OFFSET(#NAME?,0,$P$8),#NAME?,A72,#NAME?,$F$8,#NAME?,$G$8,#NAME?,"Hydro"))/M72)</f>
        <v>#VALUE!</v>
      </c>
      <c r="S72" s="258" t="e">
        <f aca="false">IF(N72=0,0,(SUMIFS(OFFSET(#NAME?,0,$P$8),#NAME?,A72,#NAME?,$F$8,#NAME?,$G$8,#NAME?,"Other")+SUMIFS(OFFSET(#NAME?,0,$P$8),#NAME?,A72,#NAME?,$F$8,#NAME?,$G$8,#NAME?,"Other"))/N72)</f>
        <v>#VALUE!</v>
      </c>
      <c r="T72" s="260" t="e">
        <f aca="false">(J72*O72)+(K72*P72)+(L72*$T$5)+(M72*R72)+(N72*S72)</f>
        <v>#VALUE!</v>
      </c>
      <c r="U72" s="260" t="e">
        <f aca="false">(J72*O72)+(K72*P72)+(L72*$U$5)+(M72*R72)+(N72*S72)</f>
        <v>#VALUE!</v>
      </c>
      <c r="V72" s="261" t="e">
        <f aca="false">SUMIFS(OFFSET(#NAME?,0,$P$8),#NAME?,A72,#NAME?,$F$8,#NAME?,$G$8)*-1</f>
        <v>#VALUE!</v>
      </c>
      <c r="W72" s="261" t="e">
        <f aca="false">SUMIFS(OFFSET(#NAME?,0,$P$8),#NAME?,A72,#NAME?,$F$8,#NAME?,$G$8)*-1</f>
        <v>#VALUE!</v>
      </c>
      <c r="X72" s="262" t="e">
        <f aca="false">$Z$13*Z72</f>
        <v>#REF!</v>
      </c>
      <c r="Z72" s="263" t="e">
        <f aca="false">E72/$E$13</f>
        <v>#VALUE!</v>
      </c>
      <c r="AA72" s="264" t="n">
        <f aca="false">IFERROR(SUMPRODUCT((DSR!$E$1:$AB$1='MAIN DATA'!$B$6)*(DSR!$B$2:$B$1445='MAIN DATA'!A72)*(DSR!$A$2:$A$1445=Controls!$F$56)*(DSR!$E$2:$AB$1445)),"N/A for summer")</f>
        <v>-5.43380567737044</v>
      </c>
    </row>
    <row r="73" customFormat="false" ht="12.75" hidden="false" customHeight="false" outlineLevel="0" collapsed="false">
      <c r="A73" s="253" t="s">
        <v>992</v>
      </c>
      <c r="B73" s="253" t="s">
        <v>993</v>
      </c>
      <c r="C73" s="254" t="s">
        <v>532</v>
      </c>
      <c r="D73" s="254" t="str">
        <f aca="false">LEFT(C73,1)</f>
        <v>C</v>
      </c>
      <c r="E73" s="254" t="e">
        <f aca="false">SUMIFS(OFFSET(#NAME?,0,$P$8),#NAME?,A73,#NAME?,$F$8,#NAME?,$G$8)</f>
        <v>#VALUE!</v>
      </c>
      <c r="F73" s="255" t="e">
        <f aca="false">SUMIFS(OFFSET(#NAME?,0,$P$8),#NAME?,A73,#NAME?,$F$8,#NAME?,$G$8)</f>
        <v>#VALUE!</v>
      </c>
      <c r="G73" s="255" t="e">
        <f aca="false">F73-SUMIFS(OFFSET(#NAME?,0,$P$8),#NAME?,A73,#NAME?,$F$8,#NAME?,$G$8)</f>
        <v>#VALUE!</v>
      </c>
      <c r="H73" s="256" t="e">
        <f aca="false">E73-T73</f>
        <v>#VALUE!</v>
      </c>
      <c r="I73" s="256" t="e">
        <f aca="false">E73-U73</f>
        <v>#VALUE!</v>
      </c>
      <c r="J73" s="257" t="e">
        <f aca="false">SUMIFS(#NAME?,#NAME?,A73,#NAME?,$F$8,#NAME?,$G$8,#NAME?,"Storage")+SUMIFS(#NAME?,#NAME?,A73,#NAME?,$F$8,#NAME?,$G$8,#NAME?,"Battery")</f>
        <v>#VALUE!</v>
      </c>
      <c r="K73" s="257" t="e">
        <f aca="false">SUMIFS(#NAME?,#NAME?,A73,#NAME?,$F$8,#NAME?,$G$8,#NAME?,"Solar")+SUMIFS(#NAME?,#NAME?,A73,#NAME?,$F$8,#NAME?,$G$8,#NAME?,"Solar")</f>
        <v>#VALUE!</v>
      </c>
      <c r="L73" s="257" t="e">
        <f aca="false">SUMIFS(#NAME?,#NAME?,A73,#NAME?,$F$8,#NAME?,$G$8,#NAME?,"Wind")+SUMIFS(#NAME?,#NAME?,A73,#NAME?,$F$8,#NAME?,$G$8,#NAME?,"Wind")</f>
        <v>#VALUE!</v>
      </c>
      <c r="M73" s="257" t="e">
        <f aca="false">SUMIFS(#NAME?,#NAME?,A73,#NAME?,$F$8,#NAME?,$G$8,#NAME?,"Hydro")+SUMIFS(#NAME?,#NAME?,A73,#NAME?,$F$8,#NAME?,$G$8,#NAME?,"Hydro")</f>
        <v>#VALUE!</v>
      </c>
      <c r="N73" s="257" t="e">
        <f aca="false">SUMIFS(#NAME?,#NAME?,A73,#NAME?,$F$8,#NAME?,$G$8,#NAME?,"Other")+SUMIFS(#NAME?,#NAME?,A73,#NAME?,$F$8,#NAME?,$G$8,#NAME?,"Other")</f>
        <v>#VALUE!</v>
      </c>
      <c r="O73" s="258" t="e">
        <f aca="false">IF(J73=0,0,(SUMIFS(OFFSET(#NAME?,0,$P$8),#NAME?,A73,#NAME?,$F$8,#NAME?,$G$8,#NAME?,"Storage")+SUMIFS(OFFSET(#NAME?,0,$P$8),#NAME?,A73,#NAME?,$F$8,#NAME?,$G$8,#NAME?,"Battery"))/J73)</f>
        <v>#VALUE!</v>
      </c>
      <c r="P73" s="259" t="e">
        <f aca="false">IF(K73=0,0,(SUMIFS(OFFSET(#NAME?,0,$P$8),#NAME?,A73,#NAME?,$F$8,#NAME?,$G$8,#NAME?,"Solar")+SUMIFS(OFFSET(#NAME?,0,$P$8),#NAME?,A73,#NAME?,$F$8,#NAME?,$G$8,#NAME?,"Solar"))/K73)</f>
        <v>#VALUE!</v>
      </c>
      <c r="Q73" s="258" t="e">
        <f aca="false">IF(L73=0,0,(SUMIFS(OFFSET(#NAME?,0,$P$8),#NAME?,A73,#NAME?,$F$8,#NAME?,$G$8,#NAME?,"Wind")+SUMIFS(OFFSET(#NAME?,0,$P$8),#NAME?,A73,#NAME?,$F$8,#NAME?,$G$8,#NAME?,"Wind"))/L73)</f>
        <v>#VALUE!</v>
      </c>
      <c r="R73" s="258" t="e">
        <f aca="false">IF(M73=0,0,(SUMIFS(OFFSET(#NAME?,0,$P$8),#NAME?,A73,#NAME?,$F$8,#NAME?,$G$8,#NAME?,"Hydro")+SUMIFS(OFFSET(#NAME?,0,$P$8),#NAME?,A73,#NAME?,$F$8,#NAME?,$G$8,#NAME?,"Hydro"))/M73)</f>
        <v>#VALUE!</v>
      </c>
      <c r="S73" s="258" t="e">
        <f aca="false">IF(N73=0,0,(SUMIFS(OFFSET(#NAME?,0,$P$8),#NAME?,A73,#NAME?,$F$8,#NAME?,$G$8,#NAME?,"Other")+SUMIFS(OFFSET(#NAME?,0,$P$8),#NAME?,A73,#NAME?,$F$8,#NAME?,$G$8,#NAME?,"Other"))/N73)</f>
        <v>#VALUE!</v>
      </c>
      <c r="T73" s="260" t="e">
        <f aca="false">(J73*O73)+(K73*P73)+(L73*$T$5)+(M73*R73)+(N73*S73)</f>
        <v>#VALUE!</v>
      </c>
      <c r="U73" s="260" t="e">
        <f aca="false">(J73*O73)+(K73*P73)+(L73*$U$5)+(M73*R73)+(N73*S73)</f>
        <v>#VALUE!</v>
      </c>
      <c r="V73" s="261" t="e">
        <f aca="false">SUMIFS(OFFSET(#NAME?,0,$P$8),#NAME?,A73,#NAME?,$F$8,#NAME?,$G$8)*-1</f>
        <v>#VALUE!</v>
      </c>
      <c r="W73" s="261" t="e">
        <f aca="false">SUMIFS(OFFSET(#NAME?,0,$P$8),#NAME?,A73,#NAME?,$F$8,#NAME?,$G$8)*-1</f>
        <v>#VALUE!</v>
      </c>
      <c r="X73" s="262" t="e">
        <f aca="false">$Z$13*Z73</f>
        <v>#REF!</v>
      </c>
      <c r="Z73" s="263" t="e">
        <f aca="false">E73/$E$13</f>
        <v>#VALUE!</v>
      </c>
      <c r="AA73" s="264" t="n">
        <f aca="false">IFERROR(SUMPRODUCT((DSR!$E$1:$AB$1='MAIN DATA'!$B$6)*(DSR!$B$2:$B$1445='MAIN DATA'!A73)*(DSR!$A$2:$A$1445=Controls!$F$56)*(DSR!$E$2:$AB$1445)),"N/A for summer")</f>
        <v>-0.390009756878392</v>
      </c>
    </row>
    <row r="74" customFormat="false" ht="12.75" hidden="false" customHeight="false" outlineLevel="0" collapsed="false">
      <c r="A74" s="253" t="s">
        <v>641</v>
      </c>
      <c r="B74" s="253" t="s">
        <v>643</v>
      </c>
      <c r="C74" s="254" t="s">
        <v>642</v>
      </c>
      <c r="D74" s="254" t="str">
        <f aca="false">LEFT(C74,1)</f>
        <v>D</v>
      </c>
      <c r="E74" s="254" t="e">
        <f aca="false">SUMIFS(OFFSET(#NAME?,0,$P$8),#NAME?,A74,#NAME?,$F$8,#NAME?,$G$8)</f>
        <v>#VALUE!</v>
      </c>
      <c r="F74" s="255" t="e">
        <f aca="false">SUMIFS(OFFSET(#NAME?,0,$P$8),#NAME?,A74,#NAME?,$F$8,#NAME?,$G$8)</f>
        <v>#VALUE!</v>
      </c>
      <c r="G74" s="255" t="e">
        <f aca="false">F74-SUMIFS(OFFSET(#NAME?,0,$P$8),#NAME?,A74,#NAME?,$F$8,#NAME?,$G$8)</f>
        <v>#VALUE!</v>
      </c>
      <c r="H74" s="256" t="e">
        <f aca="false">E74-T74</f>
        <v>#VALUE!</v>
      </c>
      <c r="I74" s="256" t="e">
        <f aca="false">E74-U74</f>
        <v>#VALUE!</v>
      </c>
      <c r="J74" s="257" t="e">
        <f aca="false">SUMIFS(#NAME?,#NAME?,A74,#NAME?,$F$8,#NAME?,$G$8,#NAME?,"Storage")+SUMIFS(#NAME?,#NAME?,A74,#NAME?,$F$8,#NAME?,$G$8,#NAME?,"Battery")</f>
        <v>#VALUE!</v>
      </c>
      <c r="K74" s="257" t="e">
        <f aca="false">SUMIFS(#NAME?,#NAME?,A74,#NAME?,$F$8,#NAME?,$G$8,#NAME?,"Solar")+SUMIFS(#NAME?,#NAME?,A74,#NAME?,$F$8,#NAME?,$G$8,#NAME?,"Solar")</f>
        <v>#VALUE!</v>
      </c>
      <c r="L74" s="257" t="e">
        <f aca="false">SUMIFS(#NAME?,#NAME?,A74,#NAME?,$F$8,#NAME?,$G$8,#NAME?,"Wind")+SUMIFS(#NAME?,#NAME?,A74,#NAME?,$F$8,#NAME?,$G$8,#NAME?,"Wind")</f>
        <v>#VALUE!</v>
      </c>
      <c r="M74" s="257" t="e">
        <f aca="false">SUMIFS(#NAME?,#NAME?,A74,#NAME?,$F$8,#NAME?,$G$8,#NAME?,"Hydro")+SUMIFS(#NAME?,#NAME?,A74,#NAME?,$F$8,#NAME?,$G$8,#NAME?,"Hydro")</f>
        <v>#VALUE!</v>
      </c>
      <c r="N74" s="257" t="e">
        <f aca="false">SUMIFS(#NAME?,#NAME?,A74,#NAME?,$F$8,#NAME?,$G$8,#NAME?,"Other")+SUMIFS(#NAME?,#NAME?,A74,#NAME?,$F$8,#NAME?,$G$8,#NAME?,"Other")</f>
        <v>#VALUE!</v>
      </c>
      <c r="O74" s="258" t="e">
        <f aca="false">IF(J74=0,0,(SUMIFS(OFFSET(#NAME?,0,$P$8),#NAME?,A74,#NAME?,$F$8,#NAME?,$G$8,#NAME?,"Storage")+SUMIFS(OFFSET(#NAME?,0,$P$8),#NAME?,A74,#NAME?,$F$8,#NAME?,$G$8,#NAME?,"Battery"))/J74)</f>
        <v>#VALUE!</v>
      </c>
      <c r="P74" s="259" t="e">
        <f aca="false">IF(K74=0,0,(SUMIFS(OFFSET(#NAME?,0,$P$8),#NAME?,A74,#NAME?,$F$8,#NAME?,$G$8,#NAME?,"Solar")+SUMIFS(OFFSET(#NAME?,0,$P$8),#NAME?,A74,#NAME?,$F$8,#NAME?,$G$8,#NAME?,"Solar"))/K74)</f>
        <v>#VALUE!</v>
      </c>
      <c r="Q74" s="258" t="e">
        <f aca="false">IF(L74=0,0,(SUMIFS(OFFSET(#NAME?,0,$P$8),#NAME?,A74,#NAME?,$F$8,#NAME?,$G$8,#NAME?,"Wind")+SUMIFS(OFFSET(#NAME?,0,$P$8),#NAME?,A74,#NAME?,$F$8,#NAME?,$G$8,#NAME?,"Wind"))/L74)</f>
        <v>#VALUE!</v>
      </c>
      <c r="R74" s="258" t="e">
        <f aca="false">IF(M74=0,0,(SUMIFS(OFFSET(#NAME?,0,$P$8),#NAME?,A74,#NAME?,$F$8,#NAME?,$G$8,#NAME?,"Hydro")+SUMIFS(OFFSET(#NAME?,0,$P$8),#NAME?,A74,#NAME?,$F$8,#NAME?,$G$8,#NAME?,"Hydro"))/M74)</f>
        <v>#VALUE!</v>
      </c>
      <c r="S74" s="258" t="e">
        <f aca="false">IF(N74=0,0,(SUMIFS(OFFSET(#NAME?,0,$P$8),#NAME?,A74,#NAME?,$F$8,#NAME?,$G$8,#NAME?,"Other")+SUMIFS(OFFSET(#NAME?,0,$P$8),#NAME?,A74,#NAME?,$F$8,#NAME?,$G$8,#NAME?,"Other"))/N74)</f>
        <v>#VALUE!</v>
      </c>
      <c r="T74" s="260" t="e">
        <f aca="false">(J74*O74)+(K74*P74)+(L74*$T$5)+(M74*R74)+(N74*S74)</f>
        <v>#VALUE!</v>
      </c>
      <c r="U74" s="260" t="e">
        <f aca="false">(J74*O74)+(K74*P74)+(L74*$U$5)+(M74*R74)+(N74*S74)</f>
        <v>#VALUE!</v>
      </c>
      <c r="V74" s="261" t="e">
        <f aca="false">SUMIFS(OFFSET(#NAME?,0,$P$8),#NAME?,A74,#NAME?,$F$8,#NAME?,$G$8)*-1</f>
        <v>#VALUE!</v>
      </c>
      <c r="W74" s="261" t="e">
        <f aca="false">SUMIFS(OFFSET(#NAME?,0,$P$8),#NAME?,A74,#NAME?,$F$8,#NAME?,$G$8)*-1</f>
        <v>#VALUE!</v>
      </c>
      <c r="X74" s="262" t="e">
        <f aca="false">$Z$13*Z74</f>
        <v>#REF!</v>
      </c>
      <c r="Z74" s="263" t="e">
        <f aca="false">E74/$E$13</f>
        <v>#VALUE!</v>
      </c>
      <c r="AA74" s="264" t="n">
        <f aca="false">IFERROR(SUMPRODUCT((DSR!$E$1:$AB$1='MAIN DATA'!$B$6)*(DSR!$B$2:$B$1445='MAIN DATA'!A74)*(DSR!$A$2:$A$1445=Controls!$F$56)*(DSR!$E$2:$AB$1445)),"N/A for summer")</f>
        <v>-6.96949520138804</v>
      </c>
    </row>
    <row r="75" customFormat="false" ht="12.75" hidden="false" customHeight="false" outlineLevel="0" collapsed="false">
      <c r="A75" s="253" t="s">
        <v>1071</v>
      </c>
      <c r="B75" s="253" t="s">
        <v>1072</v>
      </c>
      <c r="C75" s="254" t="s">
        <v>642</v>
      </c>
      <c r="D75" s="254" t="str">
        <f aca="false">LEFT(C75,1)</f>
        <v>D</v>
      </c>
      <c r="E75" s="254" t="e">
        <f aca="false">SUMIFS(OFFSET(#NAME?,0,$P$8),#NAME?,A75,#NAME?,$F$8,#NAME?,$G$8)</f>
        <v>#VALUE!</v>
      </c>
      <c r="F75" s="255" t="e">
        <f aca="false">SUMIFS(OFFSET(#NAME?,0,$P$8),#NAME?,A75,#NAME?,$F$8,#NAME?,$G$8)</f>
        <v>#VALUE!</v>
      </c>
      <c r="G75" s="255" t="e">
        <f aca="false">F75-SUMIFS(OFFSET(#NAME?,0,$P$8),#NAME?,A75,#NAME?,$F$8,#NAME?,$G$8)</f>
        <v>#VALUE!</v>
      </c>
      <c r="H75" s="256" t="e">
        <f aca="false">E75-T75</f>
        <v>#VALUE!</v>
      </c>
      <c r="I75" s="256" t="e">
        <f aca="false">E75-U75</f>
        <v>#VALUE!</v>
      </c>
      <c r="J75" s="257" t="e">
        <f aca="false">SUMIFS(#NAME?,#NAME?,A75,#NAME?,$F$8,#NAME?,$G$8,#NAME?,"Storage")+SUMIFS(#NAME?,#NAME?,A75,#NAME?,$F$8,#NAME?,$G$8,#NAME?,"Battery")</f>
        <v>#VALUE!</v>
      </c>
      <c r="K75" s="257" t="e">
        <f aca="false">SUMIFS(#NAME?,#NAME?,A75,#NAME?,$F$8,#NAME?,$G$8,#NAME?,"Solar")+SUMIFS(#NAME?,#NAME?,A75,#NAME?,$F$8,#NAME?,$G$8,#NAME?,"Solar")</f>
        <v>#VALUE!</v>
      </c>
      <c r="L75" s="257" t="e">
        <f aca="false">SUMIFS(#NAME?,#NAME?,A75,#NAME?,$F$8,#NAME?,$G$8,#NAME?,"Wind")+SUMIFS(#NAME?,#NAME?,A75,#NAME?,$F$8,#NAME?,$G$8,#NAME?,"Wind")</f>
        <v>#VALUE!</v>
      </c>
      <c r="M75" s="257" t="e">
        <f aca="false">SUMIFS(#NAME?,#NAME?,A75,#NAME?,$F$8,#NAME?,$G$8,#NAME?,"Hydro")+SUMIFS(#NAME?,#NAME?,A75,#NAME?,$F$8,#NAME?,$G$8,#NAME?,"Hydro")</f>
        <v>#VALUE!</v>
      </c>
      <c r="N75" s="257" t="e">
        <f aca="false">SUMIFS(#NAME?,#NAME?,A75,#NAME?,$F$8,#NAME?,$G$8,#NAME?,"Other")+SUMIFS(#NAME?,#NAME?,A75,#NAME?,$F$8,#NAME?,$G$8,#NAME?,"Other")</f>
        <v>#VALUE!</v>
      </c>
      <c r="O75" s="258" t="e">
        <f aca="false">IF(J75=0,0,(SUMIFS(OFFSET(#NAME?,0,$P$8),#NAME?,A75,#NAME?,$F$8,#NAME?,$G$8,#NAME?,"Storage")+SUMIFS(OFFSET(#NAME?,0,$P$8),#NAME?,A75,#NAME?,$F$8,#NAME?,$G$8,#NAME?,"Battery"))/J75)</f>
        <v>#VALUE!</v>
      </c>
      <c r="P75" s="259" t="e">
        <f aca="false">IF(K75=0,0,(SUMIFS(OFFSET(#NAME?,0,$P$8),#NAME?,A75,#NAME?,$F$8,#NAME?,$G$8,#NAME?,"Solar")+SUMIFS(OFFSET(#NAME?,0,$P$8),#NAME?,A75,#NAME?,$F$8,#NAME?,$G$8,#NAME?,"Solar"))/K75)</f>
        <v>#VALUE!</v>
      </c>
      <c r="Q75" s="258" t="e">
        <f aca="false">IF(L75=0,0,(SUMIFS(OFFSET(#NAME?,0,$P$8),#NAME?,A75,#NAME?,$F$8,#NAME?,$G$8,#NAME?,"Wind")+SUMIFS(OFFSET(#NAME?,0,$P$8),#NAME?,A75,#NAME?,$F$8,#NAME?,$G$8,#NAME?,"Wind"))/L75)</f>
        <v>#VALUE!</v>
      </c>
      <c r="R75" s="258" t="e">
        <f aca="false">IF(M75=0,0,(SUMIFS(OFFSET(#NAME?,0,$P$8),#NAME?,A75,#NAME?,$F$8,#NAME?,$G$8,#NAME?,"Hydro")+SUMIFS(OFFSET(#NAME?,0,$P$8),#NAME?,A75,#NAME?,$F$8,#NAME?,$G$8,#NAME?,"Hydro"))/M75)</f>
        <v>#VALUE!</v>
      </c>
      <c r="S75" s="258" t="e">
        <f aca="false">IF(N75=0,0,(SUMIFS(OFFSET(#NAME?,0,$P$8),#NAME?,A75,#NAME?,$F$8,#NAME?,$G$8,#NAME?,"Other")+SUMIFS(OFFSET(#NAME?,0,$P$8),#NAME?,A75,#NAME?,$F$8,#NAME?,$G$8,#NAME?,"Other"))/N75)</f>
        <v>#VALUE!</v>
      </c>
      <c r="T75" s="260" t="e">
        <f aca="false">(J75*O75)+(K75*P75)+(L75*$T$5)+(M75*R75)+(N75*S75)</f>
        <v>#VALUE!</v>
      </c>
      <c r="U75" s="260" t="e">
        <f aca="false">(J75*O75)+(K75*P75)+(L75*$U$5)+(M75*R75)+(N75*S75)</f>
        <v>#VALUE!</v>
      </c>
      <c r="V75" s="261" t="e">
        <f aca="false">SUMIFS(OFFSET(#NAME?,0,$P$8),#NAME?,A75,#NAME?,$F$8,#NAME?,$G$8)*-1</f>
        <v>#VALUE!</v>
      </c>
      <c r="W75" s="261" t="e">
        <f aca="false">SUMIFS(OFFSET(#NAME?,0,$P$8),#NAME?,A75,#NAME?,$F$8,#NAME?,$G$8)*-1</f>
        <v>#VALUE!</v>
      </c>
      <c r="X75" s="262" t="e">
        <f aca="false">$Z$13*Z75</f>
        <v>#REF!</v>
      </c>
      <c r="Z75" s="263" t="e">
        <f aca="false">E75/$E$13</f>
        <v>#VALUE!</v>
      </c>
      <c r="AA75" s="264" t="n">
        <f aca="false">IFERROR(SUMPRODUCT((DSR!$E$1:$AB$1='MAIN DATA'!$B$6)*(DSR!$B$2:$B$1445='MAIN DATA'!A75)*(DSR!$A$2:$A$1445=Controls!$F$56)*(DSR!$E$2:$AB$1445)),"N/A for summer")</f>
        <v>-9.53169124059779</v>
      </c>
    </row>
    <row r="76" customFormat="false" ht="12.75" hidden="false" customHeight="false" outlineLevel="0" collapsed="false">
      <c r="A76" s="253" t="s">
        <v>934</v>
      </c>
      <c r="B76" s="253" t="s">
        <v>936</v>
      </c>
      <c r="C76" s="254" t="s">
        <v>935</v>
      </c>
      <c r="D76" s="254" t="str">
        <f aca="false">LEFT(C76,1)</f>
        <v>D</v>
      </c>
      <c r="E76" s="254" t="e">
        <f aca="false">SUMIFS(OFFSET(#NAME?,0,$P$8),#NAME?,A76,#NAME?,$F$8,#NAME?,$G$8)</f>
        <v>#VALUE!</v>
      </c>
      <c r="F76" s="255" t="e">
        <f aca="false">SUMIFS(OFFSET(#NAME?,0,$P$8),#NAME?,A76,#NAME?,$F$8,#NAME?,$G$8)</f>
        <v>#VALUE!</v>
      </c>
      <c r="G76" s="255" t="e">
        <f aca="false">F76-SUMIFS(OFFSET(#NAME?,0,$P$8),#NAME?,A76,#NAME?,$F$8,#NAME?,$G$8)</f>
        <v>#VALUE!</v>
      </c>
      <c r="H76" s="256" t="e">
        <f aca="false">E76-T76</f>
        <v>#VALUE!</v>
      </c>
      <c r="I76" s="256" t="e">
        <f aca="false">E76-U76</f>
        <v>#VALUE!</v>
      </c>
      <c r="J76" s="257" t="e">
        <f aca="false">SUMIFS(#NAME?,#NAME?,A76,#NAME?,$F$8,#NAME?,$G$8,#NAME?,"Storage")+SUMIFS(#NAME?,#NAME?,A76,#NAME?,$F$8,#NAME?,$G$8,#NAME?,"Battery")</f>
        <v>#VALUE!</v>
      </c>
      <c r="K76" s="257" t="e">
        <f aca="false">SUMIFS(#NAME?,#NAME?,A76,#NAME?,$F$8,#NAME?,$G$8,#NAME?,"Solar")+SUMIFS(#NAME?,#NAME?,A76,#NAME?,$F$8,#NAME?,$G$8,#NAME?,"Solar")</f>
        <v>#VALUE!</v>
      </c>
      <c r="L76" s="257" t="e">
        <f aca="false">SUMIFS(#NAME?,#NAME?,A76,#NAME?,$F$8,#NAME?,$G$8,#NAME?,"Wind")+SUMIFS(#NAME?,#NAME?,A76,#NAME?,$F$8,#NAME?,$G$8,#NAME?,"Wind")</f>
        <v>#VALUE!</v>
      </c>
      <c r="M76" s="257" t="e">
        <f aca="false">SUMIFS(#NAME?,#NAME?,A76,#NAME?,$F$8,#NAME?,$G$8,#NAME?,"Hydro")+SUMIFS(#NAME?,#NAME?,A76,#NAME?,$F$8,#NAME?,$G$8,#NAME?,"Hydro")</f>
        <v>#VALUE!</v>
      </c>
      <c r="N76" s="257" t="e">
        <f aca="false">SUMIFS(#NAME?,#NAME?,A76,#NAME?,$F$8,#NAME?,$G$8,#NAME?,"Other")+SUMIFS(#NAME?,#NAME?,A76,#NAME?,$F$8,#NAME?,$G$8,#NAME?,"Other")</f>
        <v>#VALUE!</v>
      </c>
      <c r="O76" s="258" t="e">
        <f aca="false">IF(J76=0,0,(SUMIFS(OFFSET(#NAME?,0,$P$8),#NAME?,A76,#NAME?,$F$8,#NAME?,$G$8,#NAME?,"Storage")+SUMIFS(OFFSET(#NAME?,0,$P$8),#NAME?,A76,#NAME?,$F$8,#NAME?,$G$8,#NAME?,"Battery"))/J76)</f>
        <v>#VALUE!</v>
      </c>
      <c r="P76" s="259" t="e">
        <f aca="false">IF(K76=0,0,(SUMIFS(OFFSET(#NAME?,0,$P$8),#NAME?,A76,#NAME?,$F$8,#NAME?,$G$8,#NAME?,"Solar")+SUMIFS(OFFSET(#NAME?,0,$P$8),#NAME?,A76,#NAME?,$F$8,#NAME?,$G$8,#NAME?,"Solar"))/K76)</f>
        <v>#VALUE!</v>
      </c>
      <c r="Q76" s="258" t="e">
        <f aca="false">IF(L76=0,0,(SUMIFS(OFFSET(#NAME?,0,$P$8),#NAME?,A76,#NAME?,$F$8,#NAME?,$G$8,#NAME?,"Wind")+SUMIFS(OFFSET(#NAME?,0,$P$8),#NAME?,A76,#NAME?,$F$8,#NAME?,$G$8,#NAME?,"Wind"))/L76)</f>
        <v>#VALUE!</v>
      </c>
      <c r="R76" s="258" t="e">
        <f aca="false">IF(M76=0,0,(SUMIFS(OFFSET(#NAME?,0,$P$8),#NAME?,A76,#NAME?,$F$8,#NAME?,$G$8,#NAME?,"Hydro")+SUMIFS(OFFSET(#NAME?,0,$P$8),#NAME?,A76,#NAME?,$F$8,#NAME?,$G$8,#NAME?,"Hydro"))/M76)</f>
        <v>#VALUE!</v>
      </c>
      <c r="S76" s="258" t="e">
        <f aca="false">IF(N76=0,0,(SUMIFS(OFFSET(#NAME?,0,$P$8),#NAME?,A76,#NAME?,$F$8,#NAME?,$G$8,#NAME?,"Other")+SUMIFS(OFFSET(#NAME?,0,$P$8),#NAME?,A76,#NAME?,$F$8,#NAME?,$G$8,#NAME?,"Other"))/N76)</f>
        <v>#VALUE!</v>
      </c>
      <c r="T76" s="260" t="e">
        <f aca="false">(J76*O76)+(K76*P76)+(L76*$T$5)+(M76*R76)+(N76*S76)</f>
        <v>#VALUE!</v>
      </c>
      <c r="U76" s="260" t="e">
        <f aca="false">(J76*O76)+(K76*P76)+(L76*$U$5)+(M76*R76)+(N76*S76)</f>
        <v>#VALUE!</v>
      </c>
      <c r="V76" s="261" t="e">
        <f aca="false">SUMIFS(OFFSET(#NAME?,0,$P$8),#NAME?,A76,#NAME?,$F$8,#NAME?,$G$8)*-1</f>
        <v>#VALUE!</v>
      </c>
      <c r="W76" s="261" t="e">
        <f aca="false">SUMIFS(OFFSET(#NAME?,0,$P$8),#NAME?,A76,#NAME?,$F$8,#NAME?,$G$8)*-1</f>
        <v>#VALUE!</v>
      </c>
      <c r="X76" s="262" t="e">
        <f aca="false">$Z$13*Z76</f>
        <v>#REF!</v>
      </c>
      <c r="Z76" s="263" t="e">
        <f aca="false">E76/$E$13</f>
        <v>#VALUE!</v>
      </c>
      <c r="AA76" s="264" t="n">
        <f aca="false">IFERROR(SUMPRODUCT((DSR!$E$1:$AB$1='MAIN DATA'!$B$6)*(DSR!$B$2:$B$1445='MAIN DATA'!A76)*(DSR!$A$2:$A$1445=Controls!$F$56)*(DSR!$E$2:$AB$1445)),"N/A for summer")</f>
        <v>-4.22021464762108</v>
      </c>
    </row>
    <row r="77" customFormat="false" ht="12.75" hidden="false" customHeight="false" outlineLevel="0" collapsed="false">
      <c r="A77" s="253" t="s">
        <v>1177</v>
      </c>
      <c r="B77" s="253" t="s">
        <v>1178</v>
      </c>
      <c r="C77" s="254" t="s">
        <v>935</v>
      </c>
      <c r="D77" s="254" t="str">
        <f aca="false">LEFT(C77,1)</f>
        <v>D</v>
      </c>
      <c r="E77" s="254" t="e">
        <f aca="false">SUMIFS(OFFSET(#NAME?,0,$P$8),#NAME?,A77,#NAME?,$F$8,#NAME?,$G$8)</f>
        <v>#VALUE!</v>
      </c>
      <c r="F77" s="255" t="e">
        <f aca="false">SUMIFS(OFFSET(#NAME?,0,$P$8),#NAME?,A77,#NAME?,$F$8,#NAME?,$G$8)</f>
        <v>#VALUE!</v>
      </c>
      <c r="G77" s="255" t="e">
        <f aca="false">F77-SUMIFS(OFFSET(#NAME?,0,$P$8),#NAME?,A77,#NAME?,$F$8,#NAME?,$G$8)</f>
        <v>#VALUE!</v>
      </c>
      <c r="H77" s="256" t="e">
        <f aca="false">E77-T77</f>
        <v>#VALUE!</v>
      </c>
      <c r="I77" s="256" t="e">
        <f aca="false">E77-U77</f>
        <v>#VALUE!</v>
      </c>
      <c r="J77" s="257" t="e">
        <f aca="false">SUMIFS(#NAME?,#NAME?,A77,#NAME?,$F$8,#NAME?,$G$8,#NAME?,"Storage")+SUMIFS(#NAME?,#NAME?,A77,#NAME?,$F$8,#NAME?,$G$8,#NAME?,"Battery")</f>
        <v>#VALUE!</v>
      </c>
      <c r="K77" s="257" t="e">
        <f aca="false">SUMIFS(#NAME?,#NAME?,A77,#NAME?,$F$8,#NAME?,$G$8,#NAME?,"Solar")+SUMIFS(#NAME?,#NAME?,A77,#NAME?,$F$8,#NAME?,$G$8,#NAME?,"Solar")</f>
        <v>#VALUE!</v>
      </c>
      <c r="L77" s="257" t="e">
        <f aca="false">SUMIFS(#NAME?,#NAME?,A77,#NAME?,$F$8,#NAME?,$G$8,#NAME?,"Wind")+SUMIFS(#NAME?,#NAME?,A77,#NAME?,$F$8,#NAME?,$G$8,#NAME?,"Wind")</f>
        <v>#VALUE!</v>
      </c>
      <c r="M77" s="257" t="e">
        <f aca="false">SUMIFS(#NAME?,#NAME?,A77,#NAME?,$F$8,#NAME?,$G$8,#NAME?,"Hydro")+SUMIFS(#NAME?,#NAME?,A77,#NAME?,$F$8,#NAME?,$G$8,#NAME?,"Hydro")</f>
        <v>#VALUE!</v>
      </c>
      <c r="N77" s="257" t="e">
        <f aca="false">SUMIFS(#NAME?,#NAME?,A77,#NAME?,$F$8,#NAME?,$G$8,#NAME?,"Other")+SUMIFS(#NAME?,#NAME?,A77,#NAME?,$F$8,#NAME?,$G$8,#NAME?,"Other")</f>
        <v>#VALUE!</v>
      </c>
      <c r="O77" s="258" t="e">
        <f aca="false">IF(J77=0,0,(SUMIFS(OFFSET(#NAME?,0,$P$8),#NAME?,A77,#NAME?,$F$8,#NAME?,$G$8,#NAME?,"Storage")+SUMIFS(OFFSET(#NAME?,0,$P$8),#NAME?,A77,#NAME?,$F$8,#NAME?,$G$8,#NAME?,"Battery"))/J77)</f>
        <v>#VALUE!</v>
      </c>
      <c r="P77" s="259" t="e">
        <f aca="false">IF(K77=0,0,(SUMIFS(OFFSET(#NAME?,0,$P$8),#NAME?,A77,#NAME?,$F$8,#NAME?,$G$8,#NAME?,"Solar")+SUMIFS(OFFSET(#NAME?,0,$P$8),#NAME?,A77,#NAME?,$F$8,#NAME?,$G$8,#NAME?,"Solar"))/K77)</f>
        <v>#VALUE!</v>
      </c>
      <c r="Q77" s="258" t="e">
        <f aca="false">IF(L77=0,0,(SUMIFS(OFFSET(#NAME?,0,$P$8),#NAME?,A77,#NAME?,$F$8,#NAME?,$G$8,#NAME?,"Wind")+SUMIFS(OFFSET(#NAME?,0,$P$8),#NAME?,A77,#NAME?,$F$8,#NAME?,$G$8,#NAME?,"Wind"))/L77)</f>
        <v>#VALUE!</v>
      </c>
      <c r="R77" s="258" t="e">
        <f aca="false">IF(M77=0,0,(SUMIFS(OFFSET(#NAME?,0,$P$8),#NAME?,A77,#NAME?,$F$8,#NAME?,$G$8,#NAME?,"Hydro")+SUMIFS(OFFSET(#NAME?,0,$P$8),#NAME?,A77,#NAME?,$F$8,#NAME?,$G$8,#NAME?,"Hydro"))/M77)</f>
        <v>#VALUE!</v>
      </c>
      <c r="S77" s="258" t="e">
        <f aca="false">IF(N77=0,0,(SUMIFS(OFFSET(#NAME?,0,$P$8),#NAME?,A77,#NAME?,$F$8,#NAME?,$G$8,#NAME?,"Other")+SUMIFS(OFFSET(#NAME?,0,$P$8),#NAME?,A77,#NAME?,$F$8,#NAME?,$G$8,#NAME?,"Other"))/N77)</f>
        <v>#VALUE!</v>
      </c>
      <c r="T77" s="260" t="e">
        <f aca="false">(J77*O77)+(K77*P77)+(L77*$T$5)+(M77*R77)+(N77*S77)</f>
        <v>#VALUE!</v>
      </c>
      <c r="U77" s="260" t="e">
        <f aca="false">(J77*O77)+(K77*P77)+(L77*$U$5)+(M77*R77)+(N77*S77)</f>
        <v>#VALUE!</v>
      </c>
      <c r="V77" s="261" t="e">
        <f aca="false">SUMIFS(OFFSET(#NAME?,0,$P$8),#NAME?,A77,#NAME?,$F$8,#NAME?,$G$8)*-1</f>
        <v>#VALUE!</v>
      </c>
      <c r="W77" s="261" t="e">
        <f aca="false">SUMIFS(OFFSET(#NAME?,0,$P$8),#NAME?,A77,#NAME?,$F$8,#NAME?,$G$8)*-1</f>
        <v>#VALUE!</v>
      </c>
      <c r="X77" s="262" t="e">
        <f aca="false">$Z$13*Z77</f>
        <v>#REF!</v>
      </c>
      <c r="Z77" s="263" t="e">
        <f aca="false">E77/$E$13</f>
        <v>#VALUE!</v>
      </c>
      <c r="AA77" s="264" t="n">
        <f aca="false">IFERROR(SUMPRODUCT((DSR!$E$1:$AB$1='MAIN DATA'!$B$6)*(DSR!$B$2:$B$1445='MAIN DATA'!A77)*(DSR!$A$2:$A$1445=Controls!$F$56)*(DSR!$E$2:$AB$1445)),"N/A for summer")</f>
        <v>-3.98987942577736</v>
      </c>
    </row>
    <row r="78" customFormat="false" ht="12.75" hidden="false" customHeight="false" outlineLevel="0" collapsed="false">
      <c r="A78" s="253" t="s">
        <v>587</v>
      </c>
      <c r="B78" s="253" t="s">
        <v>589</v>
      </c>
      <c r="C78" s="254" t="s">
        <v>588</v>
      </c>
      <c r="D78" s="254" t="str">
        <f aca="false">LEFT(C78,1)</f>
        <v>D</v>
      </c>
      <c r="E78" s="254" t="e">
        <f aca="false">SUMIFS(OFFSET(#NAME?,0,$P$8),#NAME?,A78,#NAME?,$F$8,#NAME?,$G$8)</f>
        <v>#VALUE!</v>
      </c>
      <c r="F78" s="255" t="e">
        <f aca="false">SUMIFS(OFFSET(#NAME?,0,$P$8),#NAME?,A78,#NAME?,$F$8,#NAME?,$G$8)</f>
        <v>#VALUE!</v>
      </c>
      <c r="G78" s="255" t="e">
        <f aca="false">F78-SUMIFS(OFFSET(#NAME?,0,$P$8),#NAME?,A78,#NAME?,$F$8,#NAME?,$G$8)</f>
        <v>#VALUE!</v>
      </c>
      <c r="H78" s="256" t="e">
        <f aca="false">E78-T78</f>
        <v>#VALUE!</v>
      </c>
      <c r="I78" s="256" t="e">
        <f aca="false">E78-U78</f>
        <v>#VALUE!</v>
      </c>
      <c r="J78" s="257" t="e">
        <f aca="false">SUMIFS(#NAME?,#NAME?,A78,#NAME?,$F$8,#NAME?,$G$8,#NAME?,"Storage")+SUMIFS(#NAME?,#NAME?,A78,#NAME?,$F$8,#NAME?,$G$8,#NAME?,"Battery")</f>
        <v>#VALUE!</v>
      </c>
      <c r="K78" s="257" t="e">
        <f aca="false">SUMIFS(#NAME?,#NAME?,A78,#NAME?,$F$8,#NAME?,$G$8,#NAME?,"Solar")+SUMIFS(#NAME?,#NAME?,A78,#NAME?,$F$8,#NAME?,$G$8,#NAME?,"Solar")</f>
        <v>#VALUE!</v>
      </c>
      <c r="L78" s="257" t="e">
        <f aca="false">SUMIFS(#NAME?,#NAME?,A78,#NAME?,$F$8,#NAME?,$G$8,#NAME?,"Wind")+SUMIFS(#NAME?,#NAME?,A78,#NAME?,$F$8,#NAME?,$G$8,#NAME?,"Wind")</f>
        <v>#VALUE!</v>
      </c>
      <c r="M78" s="257" t="e">
        <f aca="false">SUMIFS(#NAME?,#NAME?,A78,#NAME?,$F$8,#NAME?,$G$8,#NAME?,"Hydro")+SUMIFS(#NAME?,#NAME?,A78,#NAME?,$F$8,#NAME?,$G$8,#NAME?,"Hydro")</f>
        <v>#VALUE!</v>
      </c>
      <c r="N78" s="257" t="e">
        <f aca="false">SUMIFS(#NAME?,#NAME?,A78,#NAME?,$F$8,#NAME?,$G$8,#NAME?,"Other")+SUMIFS(#NAME?,#NAME?,A78,#NAME?,$F$8,#NAME?,$G$8,#NAME?,"Other")</f>
        <v>#VALUE!</v>
      </c>
      <c r="O78" s="258" t="e">
        <f aca="false">IF(J78=0,0,(SUMIFS(OFFSET(#NAME?,0,$P$8),#NAME?,A78,#NAME?,$F$8,#NAME?,$G$8,#NAME?,"Storage")+SUMIFS(OFFSET(#NAME?,0,$P$8),#NAME?,A78,#NAME?,$F$8,#NAME?,$G$8,#NAME?,"Battery"))/J78)</f>
        <v>#VALUE!</v>
      </c>
      <c r="P78" s="259" t="e">
        <f aca="false">IF(K78=0,0,(SUMIFS(OFFSET(#NAME?,0,$P$8),#NAME?,A78,#NAME?,$F$8,#NAME?,$G$8,#NAME?,"Solar")+SUMIFS(OFFSET(#NAME?,0,$P$8),#NAME?,A78,#NAME?,$F$8,#NAME?,$G$8,#NAME?,"Solar"))/K78)</f>
        <v>#VALUE!</v>
      </c>
      <c r="Q78" s="258" t="e">
        <f aca="false">IF(L78=0,0,(SUMIFS(OFFSET(#NAME?,0,$P$8),#NAME?,A78,#NAME?,$F$8,#NAME?,$G$8,#NAME?,"Wind")+SUMIFS(OFFSET(#NAME?,0,$P$8),#NAME?,A78,#NAME?,$F$8,#NAME?,$G$8,#NAME?,"Wind"))/L78)</f>
        <v>#VALUE!</v>
      </c>
      <c r="R78" s="258" t="e">
        <f aca="false">IF(M78=0,0,(SUMIFS(OFFSET(#NAME?,0,$P$8),#NAME?,A78,#NAME?,$F$8,#NAME?,$G$8,#NAME?,"Hydro")+SUMIFS(OFFSET(#NAME?,0,$P$8),#NAME?,A78,#NAME?,$F$8,#NAME?,$G$8,#NAME?,"Hydro"))/M78)</f>
        <v>#VALUE!</v>
      </c>
      <c r="S78" s="258" t="e">
        <f aca="false">IF(N78=0,0,(SUMIFS(OFFSET(#NAME?,0,$P$8),#NAME?,A78,#NAME?,$F$8,#NAME?,$G$8,#NAME?,"Other")+SUMIFS(OFFSET(#NAME?,0,$P$8),#NAME?,A78,#NAME?,$F$8,#NAME?,$G$8,#NAME?,"Other"))/N78)</f>
        <v>#VALUE!</v>
      </c>
      <c r="T78" s="260" t="e">
        <f aca="false">(J78*O78)+(K78*P78)+(L78*$T$5)+(M78*R78)+(N78*S78)</f>
        <v>#VALUE!</v>
      </c>
      <c r="U78" s="260" t="e">
        <f aca="false">(J78*O78)+(K78*P78)+(L78*$U$5)+(M78*R78)+(N78*S78)</f>
        <v>#VALUE!</v>
      </c>
      <c r="V78" s="261" t="e">
        <f aca="false">SUMIFS(OFFSET(#NAME?,0,$P$8),#NAME?,A78,#NAME?,$F$8,#NAME?,$G$8)*-1</f>
        <v>#VALUE!</v>
      </c>
      <c r="W78" s="261" t="e">
        <f aca="false">SUMIFS(OFFSET(#NAME?,0,$P$8),#NAME?,A78,#NAME?,$F$8,#NAME?,$G$8)*-1</f>
        <v>#VALUE!</v>
      </c>
      <c r="X78" s="262" t="e">
        <f aca="false">$Z$13*Z78</f>
        <v>#REF!</v>
      </c>
      <c r="Z78" s="263" t="e">
        <f aca="false">E78/$E$13</f>
        <v>#VALUE!</v>
      </c>
      <c r="AA78" s="264" t="n">
        <f aca="false">IFERROR(SUMPRODUCT((DSR!$E$1:$AB$1='MAIN DATA'!$B$6)*(DSR!$B$2:$B$1445='MAIN DATA'!A78)*(DSR!$A$2:$A$1445=Controls!$F$56)*(DSR!$E$2:$AB$1445)),"N/A for summer")</f>
        <v>-11.0477556083255</v>
      </c>
    </row>
    <row r="79" customFormat="false" ht="12.75" hidden="false" customHeight="false" outlineLevel="0" collapsed="false">
      <c r="A79" s="253" t="s">
        <v>419</v>
      </c>
      <c r="B79" s="253" t="s">
        <v>421</v>
      </c>
      <c r="C79" s="254" t="s">
        <v>420</v>
      </c>
      <c r="D79" s="254" t="str">
        <f aca="false">LEFT(C79,1)</f>
        <v>E</v>
      </c>
      <c r="E79" s="254" t="e">
        <f aca="false">SUMIFS(OFFSET(#NAME?,0,$P$8),#NAME?,A79,#NAME?,$F$8,#NAME?,$G$8)</f>
        <v>#VALUE!</v>
      </c>
      <c r="F79" s="255" t="e">
        <f aca="false">SUMIFS(OFFSET(#NAME?,0,$P$8),#NAME?,A79,#NAME?,$F$8,#NAME?,$G$8)</f>
        <v>#VALUE!</v>
      </c>
      <c r="G79" s="255" t="e">
        <f aca="false">F79-SUMIFS(OFFSET(#NAME?,0,$P$8),#NAME?,A79,#NAME?,$F$8,#NAME?,$G$8)</f>
        <v>#VALUE!</v>
      </c>
      <c r="H79" s="256" t="e">
        <f aca="false">E79-T79</f>
        <v>#VALUE!</v>
      </c>
      <c r="I79" s="256" t="e">
        <f aca="false">E79-U79</f>
        <v>#VALUE!</v>
      </c>
      <c r="J79" s="257" t="e">
        <f aca="false">SUMIFS(#NAME?,#NAME?,A79,#NAME?,$F$8,#NAME?,$G$8,#NAME?,"Storage")+SUMIFS(#NAME?,#NAME?,A79,#NAME?,$F$8,#NAME?,$G$8,#NAME?,"Battery")</f>
        <v>#VALUE!</v>
      </c>
      <c r="K79" s="257" t="e">
        <f aca="false">SUMIFS(#NAME?,#NAME?,A79,#NAME?,$F$8,#NAME?,$G$8,#NAME?,"Solar")+SUMIFS(#NAME?,#NAME?,A79,#NAME?,$F$8,#NAME?,$G$8,#NAME?,"Solar")</f>
        <v>#VALUE!</v>
      </c>
      <c r="L79" s="257" t="e">
        <f aca="false">SUMIFS(#NAME?,#NAME?,A79,#NAME?,$F$8,#NAME?,$G$8,#NAME?,"Wind")+SUMIFS(#NAME?,#NAME?,A79,#NAME?,$F$8,#NAME?,$G$8,#NAME?,"Wind")</f>
        <v>#VALUE!</v>
      </c>
      <c r="M79" s="257" t="e">
        <f aca="false">SUMIFS(#NAME?,#NAME?,A79,#NAME?,$F$8,#NAME?,$G$8,#NAME?,"Hydro")+SUMIFS(#NAME?,#NAME?,A79,#NAME?,$F$8,#NAME?,$G$8,#NAME?,"Hydro")</f>
        <v>#VALUE!</v>
      </c>
      <c r="N79" s="257" t="e">
        <f aca="false">SUMIFS(#NAME?,#NAME?,A79,#NAME?,$F$8,#NAME?,$G$8,#NAME?,"Other")+SUMIFS(#NAME?,#NAME?,A79,#NAME?,$F$8,#NAME?,$G$8,#NAME?,"Other")</f>
        <v>#VALUE!</v>
      </c>
      <c r="O79" s="258" t="e">
        <f aca="false">IF(J79=0,0,(SUMIFS(OFFSET(#NAME?,0,$P$8),#NAME?,A79,#NAME?,$F$8,#NAME?,$G$8,#NAME?,"Storage")+SUMIFS(OFFSET(#NAME?,0,$P$8),#NAME?,A79,#NAME?,$F$8,#NAME?,$G$8,#NAME?,"Battery"))/J79)</f>
        <v>#VALUE!</v>
      </c>
      <c r="P79" s="259" t="e">
        <f aca="false">IF(K79=0,0,(SUMIFS(OFFSET(#NAME?,0,$P$8),#NAME?,A79,#NAME?,$F$8,#NAME?,$G$8,#NAME?,"Solar")+SUMIFS(OFFSET(#NAME?,0,$P$8),#NAME?,A79,#NAME?,$F$8,#NAME?,$G$8,#NAME?,"Solar"))/K79)</f>
        <v>#VALUE!</v>
      </c>
      <c r="Q79" s="258" t="e">
        <f aca="false">IF(L79=0,0,(SUMIFS(OFFSET(#NAME?,0,$P$8),#NAME?,A79,#NAME?,$F$8,#NAME?,$G$8,#NAME?,"Wind")+SUMIFS(OFFSET(#NAME?,0,$P$8),#NAME?,A79,#NAME?,$F$8,#NAME?,$G$8,#NAME?,"Wind"))/L79)</f>
        <v>#VALUE!</v>
      </c>
      <c r="R79" s="258" t="e">
        <f aca="false">IF(M79=0,0,(SUMIFS(OFFSET(#NAME?,0,$P$8),#NAME?,A79,#NAME?,$F$8,#NAME?,$G$8,#NAME?,"Hydro")+SUMIFS(OFFSET(#NAME?,0,$P$8),#NAME?,A79,#NAME?,$F$8,#NAME?,$G$8,#NAME?,"Hydro"))/M79)</f>
        <v>#VALUE!</v>
      </c>
      <c r="S79" s="258" t="e">
        <f aca="false">IF(N79=0,0,(SUMIFS(OFFSET(#NAME?,0,$P$8),#NAME?,A79,#NAME?,$F$8,#NAME?,$G$8,#NAME?,"Other")+SUMIFS(OFFSET(#NAME?,0,$P$8),#NAME?,A79,#NAME?,$F$8,#NAME?,$G$8,#NAME?,"Other"))/N79)</f>
        <v>#VALUE!</v>
      </c>
      <c r="T79" s="260" t="e">
        <f aca="false">(J79*O79)+(K79*P79)+(L79*$T$5)+(M79*R79)+(N79*S79)</f>
        <v>#VALUE!</v>
      </c>
      <c r="U79" s="260" t="e">
        <f aca="false">(J79*O79)+(K79*P79)+(L79*$U$5)+(M79*R79)+(N79*S79)</f>
        <v>#VALUE!</v>
      </c>
      <c r="V79" s="261" t="e">
        <f aca="false">SUMIFS(OFFSET(#NAME?,0,$P$8),#NAME?,A79,#NAME?,$F$8,#NAME?,$G$8)*-1</f>
        <v>#VALUE!</v>
      </c>
      <c r="W79" s="261" t="e">
        <f aca="false">SUMIFS(OFFSET(#NAME?,0,$P$8),#NAME?,A79,#NAME?,$F$8,#NAME?,$G$8)*-1</f>
        <v>#VALUE!</v>
      </c>
      <c r="X79" s="262" t="e">
        <f aca="false">$Z$13*Z79</f>
        <v>#REF!</v>
      </c>
      <c r="Z79" s="263" t="e">
        <f aca="false">E79/$E$13</f>
        <v>#VALUE!</v>
      </c>
      <c r="AA79" s="264" t="n">
        <f aca="false">IFERROR(SUMPRODUCT((DSR!$E$1:$AB$1='MAIN DATA'!$B$6)*(DSR!$B$2:$B$1445='MAIN DATA'!A79)*(DSR!$A$2:$A$1445=Controls!$F$56)*(DSR!$E$2:$AB$1445)),"N/A for summer")</f>
        <v>-2.71452354049305</v>
      </c>
    </row>
    <row r="80" customFormat="false" ht="12.75" hidden="false" customHeight="false" outlineLevel="0" collapsed="false">
      <c r="A80" s="253" t="s">
        <v>564</v>
      </c>
      <c r="B80" s="253" t="s">
        <v>565</v>
      </c>
      <c r="C80" s="254" t="s">
        <v>420</v>
      </c>
      <c r="D80" s="254" t="str">
        <f aca="false">LEFT(C80,1)</f>
        <v>E</v>
      </c>
      <c r="E80" s="254" t="e">
        <f aca="false">SUMIFS(OFFSET(#NAME?,0,$P$8),#NAME?,A80,#NAME?,$F$8,#NAME?,$G$8)</f>
        <v>#VALUE!</v>
      </c>
      <c r="F80" s="255" t="e">
        <f aca="false">SUMIFS(OFFSET(#NAME?,0,$P$8),#NAME?,A80,#NAME?,$F$8,#NAME?,$G$8)</f>
        <v>#VALUE!</v>
      </c>
      <c r="G80" s="255" t="e">
        <f aca="false">F80-SUMIFS(OFFSET(#NAME?,0,$P$8),#NAME?,A80,#NAME?,$F$8,#NAME?,$G$8)</f>
        <v>#VALUE!</v>
      </c>
      <c r="H80" s="256" t="e">
        <f aca="false">E80-T80</f>
        <v>#VALUE!</v>
      </c>
      <c r="I80" s="256" t="e">
        <f aca="false">E80-U80</f>
        <v>#VALUE!</v>
      </c>
      <c r="J80" s="257" t="e">
        <f aca="false">SUMIFS(#NAME?,#NAME?,A80,#NAME?,$F$8,#NAME?,$G$8,#NAME?,"Storage")+SUMIFS(#NAME?,#NAME?,A80,#NAME?,$F$8,#NAME?,$G$8,#NAME?,"Battery")</f>
        <v>#VALUE!</v>
      </c>
      <c r="K80" s="257" t="e">
        <f aca="false">SUMIFS(#NAME?,#NAME?,A80,#NAME?,$F$8,#NAME?,$G$8,#NAME?,"Solar")+SUMIFS(#NAME?,#NAME?,A80,#NAME?,$F$8,#NAME?,$G$8,#NAME?,"Solar")</f>
        <v>#VALUE!</v>
      </c>
      <c r="L80" s="257" t="e">
        <f aca="false">SUMIFS(#NAME?,#NAME?,A80,#NAME?,$F$8,#NAME?,$G$8,#NAME?,"Wind")+SUMIFS(#NAME?,#NAME?,A80,#NAME?,$F$8,#NAME?,$G$8,#NAME?,"Wind")</f>
        <v>#VALUE!</v>
      </c>
      <c r="M80" s="257" t="e">
        <f aca="false">SUMIFS(#NAME?,#NAME?,A80,#NAME?,$F$8,#NAME?,$G$8,#NAME?,"Hydro")+SUMIFS(#NAME?,#NAME?,A80,#NAME?,$F$8,#NAME?,$G$8,#NAME?,"Hydro")</f>
        <v>#VALUE!</v>
      </c>
      <c r="N80" s="257" t="e">
        <f aca="false">SUMIFS(#NAME?,#NAME?,A80,#NAME?,$F$8,#NAME?,$G$8,#NAME?,"Other")+SUMIFS(#NAME?,#NAME?,A80,#NAME?,$F$8,#NAME?,$G$8,#NAME?,"Other")</f>
        <v>#VALUE!</v>
      </c>
      <c r="O80" s="258" t="e">
        <f aca="false">IF(J80=0,0,(SUMIFS(OFFSET(#NAME?,0,$P$8),#NAME?,A80,#NAME?,$F$8,#NAME?,$G$8,#NAME?,"Storage")+SUMIFS(OFFSET(#NAME?,0,$P$8),#NAME?,A80,#NAME?,$F$8,#NAME?,$G$8,#NAME?,"Battery"))/J80)</f>
        <v>#VALUE!</v>
      </c>
      <c r="P80" s="259" t="e">
        <f aca="false">IF(K80=0,0,(SUMIFS(OFFSET(#NAME?,0,$P$8),#NAME?,A80,#NAME?,$F$8,#NAME?,$G$8,#NAME?,"Solar")+SUMIFS(OFFSET(#NAME?,0,$P$8),#NAME?,A80,#NAME?,$F$8,#NAME?,$G$8,#NAME?,"Solar"))/K80)</f>
        <v>#VALUE!</v>
      </c>
      <c r="Q80" s="258" t="e">
        <f aca="false">IF(L80=0,0,(SUMIFS(OFFSET(#NAME?,0,$P$8),#NAME?,A80,#NAME?,$F$8,#NAME?,$G$8,#NAME?,"Wind")+SUMIFS(OFFSET(#NAME?,0,$P$8),#NAME?,A80,#NAME?,$F$8,#NAME?,$G$8,#NAME?,"Wind"))/L80)</f>
        <v>#VALUE!</v>
      </c>
      <c r="R80" s="258" t="e">
        <f aca="false">IF(M80=0,0,(SUMIFS(OFFSET(#NAME?,0,$P$8),#NAME?,A80,#NAME?,$F$8,#NAME?,$G$8,#NAME?,"Hydro")+SUMIFS(OFFSET(#NAME?,0,$P$8),#NAME?,A80,#NAME?,$F$8,#NAME?,$G$8,#NAME?,"Hydro"))/M80)</f>
        <v>#VALUE!</v>
      </c>
      <c r="S80" s="258" t="e">
        <f aca="false">IF(N80=0,0,(SUMIFS(OFFSET(#NAME?,0,$P$8),#NAME?,A80,#NAME?,$F$8,#NAME?,$G$8,#NAME?,"Other")+SUMIFS(OFFSET(#NAME?,0,$P$8),#NAME?,A80,#NAME?,$F$8,#NAME?,$G$8,#NAME?,"Other"))/N80)</f>
        <v>#VALUE!</v>
      </c>
      <c r="T80" s="260" t="e">
        <f aca="false">(J80*O80)+(K80*P80)+(L80*$T$5)+(M80*R80)+(N80*S80)</f>
        <v>#VALUE!</v>
      </c>
      <c r="U80" s="260" t="e">
        <f aca="false">(J80*O80)+(K80*P80)+(L80*$U$5)+(M80*R80)+(N80*S80)</f>
        <v>#VALUE!</v>
      </c>
      <c r="V80" s="261" t="e">
        <f aca="false">SUMIFS(OFFSET(#NAME?,0,$P$8),#NAME?,A80,#NAME?,$F$8,#NAME?,$G$8)*-1</f>
        <v>#VALUE!</v>
      </c>
      <c r="W80" s="261" t="e">
        <f aca="false">SUMIFS(OFFSET(#NAME?,0,$P$8),#NAME?,A80,#NAME?,$F$8,#NAME?,$G$8)*-1</f>
        <v>#VALUE!</v>
      </c>
      <c r="X80" s="262" t="e">
        <f aca="false">$Z$13*Z80</f>
        <v>#REF!</v>
      </c>
      <c r="Z80" s="263" t="e">
        <f aca="false">E80/$E$13</f>
        <v>#VALUE!</v>
      </c>
      <c r="AA80" s="264" t="n">
        <f aca="false">IFERROR(SUMPRODUCT((DSR!$E$1:$AB$1='MAIN DATA'!$B$6)*(DSR!$B$2:$B$1445='MAIN DATA'!A80)*(DSR!$A$2:$A$1445=Controls!$F$56)*(DSR!$E$2:$AB$1445)),"N/A for summer")</f>
        <v>-1.64591518493504</v>
      </c>
    </row>
    <row r="81" customFormat="false" ht="12.75" hidden="false" customHeight="false" outlineLevel="0" collapsed="false">
      <c r="A81" s="253" t="s">
        <v>868</v>
      </c>
      <c r="B81" s="253" t="s">
        <v>869</v>
      </c>
      <c r="C81" s="254" t="s">
        <v>420</v>
      </c>
      <c r="D81" s="254" t="str">
        <f aca="false">LEFT(C81,1)</f>
        <v>E</v>
      </c>
      <c r="E81" s="254" t="e">
        <f aca="false">SUMIFS(OFFSET(#NAME?,0,$P$8),#NAME?,A81,#NAME?,$F$8,#NAME?,$G$8)</f>
        <v>#VALUE!</v>
      </c>
      <c r="F81" s="255" t="e">
        <f aca="false">SUMIFS(OFFSET(#NAME?,0,$P$8),#NAME?,A81,#NAME?,$F$8,#NAME?,$G$8)</f>
        <v>#VALUE!</v>
      </c>
      <c r="G81" s="255" t="e">
        <f aca="false">F81-SUMIFS(OFFSET(#NAME?,0,$P$8),#NAME?,A81,#NAME?,$F$8,#NAME?,$G$8)</f>
        <v>#VALUE!</v>
      </c>
      <c r="H81" s="256" t="e">
        <f aca="false">E81-T81</f>
        <v>#VALUE!</v>
      </c>
      <c r="I81" s="256" t="e">
        <f aca="false">E81-U81</f>
        <v>#VALUE!</v>
      </c>
      <c r="J81" s="257" t="e">
        <f aca="false">SUMIFS(#NAME?,#NAME?,A81,#NAME?,$F$8,#NAME?,$G$8,#NAME?,"Storage")+SUMIFS(#NAME?,#NAME?,A81,#NAME?,$F$8,#NAME?,$G$8,#NAME?,"Battery")</f>
        <v>#VALUE!</v>
      </c>
      <c r="K81" s="257" t="e">
        <f aca="false">SUMIFS(#NAME?,#NAME?,A81,#NAME?,$F$8,#NAME?,$G$8,#NAME?,"Solar")+SUMIFS(#NAME?,#NAME?,A81,#NAME?,$F$8,#NAME?,$G$8,#NAME?,"Solar")</f>
        <v>#VALUE!</v>
      </c>
      <c r="L81" s="257" t="e">
        <f aca="false">SUMIFS(#NAME?,#NAME?,A81,#NAME?,$F$8,#NAME?,$G$8,#NAME?,"Wind")+SUMIFS(#NAME?,#NAME?,A81,#NAME?,$F$8,#NAME?,$G$8,#NAME?,"Wind")</f>
        <v>#VALUE!</v>
      </c>
      <c r="M81" s="257" t="e">
        <f aca="false">SUMIFS(#NAME?,#NAME?,A81,#NAME?,$F$8,#NAME?,$G$8,#NAME?,"Hydro")+SUMIFS(#NAME?,#NAME?,A81,#NAME?,$F$8,#NAME?,$G$8,#NAME?,"Hydro")</f>
        <v>#VALUE!</v>
      </c>
      <c r="N81" s="257" t="e">
        <f aca="false">SUMIFS(#NAME?,#NAME?,A81,#NAME?,$F$8,#NAME?,$G$8,#NAME?,"Other")+SUMIFS(#NAME?,#NAME?,A81,#NAME?,$F$8,#NAME?,$G$8,#NAME?,"Other")</f>
        <v>#VALUE!</v>
      </c>
      <c r="O81" s="258" t="e">
        <f aca="false">IF(J81=0,0,(SUMIFS(OFFSET(#NAME?,0,$P$8),#NAME?,A81,#NAME?,$F$8,#NAME?,$G$8,#NAME?,"Storage")+SUMIFS(OFFSET(#NAME?,0,$P$8),#NAME?,A81,#NAME?,$F$8,#NAME?,$G$8,#NAME?,"Battery"))/J81)</f>
        <v>#VALUE!</v>
      </c>
      <c r="P81" s="259" t="e">
        <f aca="false">IF(K81=0,0,(SUMIFS(OFFSET(#NAME?,0,$P$8),#NAME?,A81,#NAME?,$F$8,#NAME?,$G$8,#NAME?,"Solar")+SUMIFS(OFFSET(#NAME?,0,$P$8),#NAME?,A81,#NAME?,$F$8,#NAME?,$G$8,#NAME?,"Solar"))/K81)</f>
        <v>#VALUE!</v>
      </c>
      <c r="Q81" s="258" t="e">
        <f aca="false">IF(L81=0,0,(SUMIFS(OFFSET(#NAME?,0,$P$8),#NAME?,A81,#NAME?,$F$8,#NAME?,$G$8,#NAME?,"Wind")+SUMIFS(OFFSET(#NAME?,0,$P$8),#NAME?,A81,#NAME?,$F$8,#NAME?,$G$8,#NAME?,"Wind"))/L81)</f>
        <v>#VALUE!</v>
      </c>
      <c r="R81" s="258" t="e">
        <f aca="false">IF(M81=0,0,(SUMIFS(OFFSET(#NAME?,0,$P$8),#NAME?,A81,#NAME?,$F$8,#NAME?,$G$8,#NAME?,"Hydro")+SUMIFS(OFFSET(#NAME?,0,$P$8),#NAME?,A81,#NAME?,$F$8,#NAME?,$G$8,#NAME?,"Hydro"))/M81)</f>
        <v>#VALUE!</v>
      </c>
      <c r="S81" s="258" t="e">
        <f aca="false">IF(N81=0,0,(SUMIFS(OFFSET(#NAME?,0,$P$8),#NAME?,A81,#NAME?,$F$8,#NAME?,$G$8,#NAME?,"Other")+SUMIFS(OFFSET(#NAME?,0,$P$8),#NAME?,A81,#NAME?,$F$8,#NAME?,$G$8,#NAME?,"Other"))/N81)</f>
        <v>#VALUE!</v>
      </c>
      <c r="T81" s="260" t="e">
        <f aca="false">(J81*O81)+(K81*P81)+(L81*$T$5)+(M81*R81)+(N81*S81)</f>
        <v>#VALUE!</v>
      </c>
      <c r="U81" s="260" t="e">
        <f aca="false">(J81*O81)+(K81*P81)+(L81*$U$5)+(M81*R81)+(N81*S81)</f>
        <v>#VALUE!</v>
      </c>
      <c r="V81" s="261" t="e">
        <f aca="false">SUMIFS(OFFSET(#NAME?,0,$P$8),#NAME?,A81,#NAME?,$F$8,#NAME?,$G$8)*-1</f>
        <v>#VALUE!</v>
      </c>
      <c r="W81" s="261" t="e">
        <f aca="false">SUMIFS(OFFSET(#NAME?,0,$P$8),#NAME?,A81,#NAME?,$F$8,#NAME?,$G$8)*-1</f>
        <v>#VALUE!</v>
      </c>
      <c r="X81" s="262" t="e">
        <f aca="false">$Z$13*Z81</f>
        <v>#REF!</v>
      </c>
      <c r="Z81" s="263" t="e">
        <f aca="false">E81/$E$13</f>
        <v>#VALUE!</v>
      </c>
      <c r="AA81" s="264" t="n">
        <f aca="false">IFERROR(SUMPRODUCT((DSR!$E$1:$AB$1='MAIN DATA'!$B$6)*(DSR!$B$2:$B$1445='MAIN DATA'!A81)*(DSR!$A$2:$A$1445=Controls!$F$56)*(DSR!$E$2:$AB$1445)),"N/A for summer")</f>
        <v>-10.3048638825489</v>
      </c>
    </row>
    <row r="82" customFormat="false" ht="12.75" hidden="false" customHeight="false" outlineLevel="0" collapsed="false">
      <c r="A82" s="253" t="s">
        <v>502</v>
      </c>
      <c r="B82" s="253" t="s">
        <v>504</v>
      </c>
      <c r="C82" s="254" t="s">
        <v>503</v>
      </c>
      <c r="D82" s="254" t="str">
        <f aca="false">LEFT(C82,1)</f>
        <v>E</v>
      </c>
      <c r="E82" s="254" t="e">
        <f aca="false">SUMIFS(OFFSET(#NAME?,0,$P$8),#NAME?,A82,#NAME?,$F$8,#NAME?,$G$8)</f>
        <v>#VALUE!</v>
      </c>
      <c r="F82" s="255" t="e">
        <f aca="false">SUMIFS(OFFSET(#NAME?,0,$P$8),#NAME?,A82,#NAME?,$F$8,#NAME?,$G$8)</f>
        <v>#VALUE!</v>
      </c>
      <c r="G82" s="255" t="e">
        <f aca="false">F82-SUMIFS(OFFSET(#NAME?,0,$P$8),#NAME?,A82,#NAME?,$F$8,#NAME?,$G$8)</f>
        <v>#VALUE!</v>
      </c>
      <c r="H82" s="256" t="e">
        <f aca="false">E82-T82</f>
        <v>#VALUE!</v>
      </c>
      <c r="I82" s="256" t="e">
        <f aca="false">E82-U82</f>
        <v>#VALUE!</v>
      </c>
      <c r="J82" s="257" t="e">
        <f aca="false">SUMIFS(#NAME?,#NAME?,A82,#NAME?,$F$8,#NAME?,$G$8,#NAME?,"Storage")+SUMIFS(#NAME?,#NAME?,A82,#NAME?,$F$8,#NAME?,$G$8,#NAME?,"Battery")</f>
        <v>#VALUE!</v>
      </c>
      <c r="K82" s="257" t="e">
        <f aca="false">SUMIFS(#NAME?,#NAME?,A82,#NAME?,$F$8,#NAME?,$G$8,#NAME?,"Solar")+SUMIFS(#NAME?,#NAME?,A82,#NAME?,$F$8,#NAME?,$G$8,#NAME?,"Solar")</f>
        <v>#VALUE!</v>
      </c>
      <c r="L82" s="257" t="e">
        <f aca="false">SUMIFS(#NAME?,#NAME?,A82,#NAME?,$F$8,#NAME?,$G$8,#NAME?,"Wind")+SUMIFS(#NAME?,#NAME?,A82,#NAME?,$F$8,#NAME?,$G$8,#NAME?,"Wind")</f>
        <v>#VALUE!</v>
      </c>
      <c r="M82" s="257" t="e">
        <f aca="false">SUMIFS(#NAME?,#NAME?,A82,#NAME?,$F$8,#NAME?,$G$8,#NAME?,"Hydro")+SUMIFS(#NAME?,#NAME?,A82,#NAME?,$F$8,#NAME?,$G$8,#NAME?,"Hydro")</f>
        <v>#VALUE!</v>
      </c>
      <c r="N82" s="257" t="e">
        <f aca="false">SUMIFS(#NAME?,#NAME?,A82,#NAME?,$F$8,#NAME?,$G$8,#NAME?,"Other")+SUMIFS(#NAME?,#NAME?,A82,#NAME?,$F$8,#NAME?,$G$8,#NAME?,"Other")</f>
        <v>#VALUE!</v>
      </c>
      <c r="O82" s="258" t="e">
        <f aca="false">IF(J82=0,0,(SUMIFS(OFFSET(#NAME?,0,$P$8),#NAME?,A82,#NAME?,$F$8,#NAME?,$G$8,#NAME?,"Storage")+SUMIFS(OFFSET(#NAME?,0,$P$8),#NAME?,A82,#NAME?,$F$8,#NAME?,$G$8,#NAME?,"Battery"))/J82)</f>
        <v>#VALUE!</v>
      </c>
      <c r="P82" s="259" t="e">
        <f aca="false">IF(K82=0,0,(SUMIFS(OFFSET(#NAME?,0,$P$8),#NAME?,A82,#NAME?,$F$8,#NAME?,$G$8,#NAME?,"Solar")+SUMIFS(OFFSET(#NAME?,0,$P$8),#NAME?,A82,#NAME?,$F$8,#NAME?,$G$8,#NAME?,"Solar"))/K82)</f>
        <v>#VALUE!</v>
      </c>
      <c r="Q82" s="258" t="e">
        <f aca="false">IF(L82=0,0,(SUMIFS(OFFSET(#NAME?,0,$P$8),#NAME?,A82,#NAME?,$F$8,#NAME?,$G$8,#NAME?,"Wind")+SUMIFS(OFFSET(#NAME?,0,$P$8),#NAME?,A82,#NAME?,$F$8,#NAME?,$G$8,#NAME?,"Wind"))/L82)</f>
        <v>#VALUE!</v>
      </c>
      <c r="R82" s="258" t="e">
        <f aca="false">IF(M82=0,0,(SUMIFS(OFFSET(#NAME?,0,$P$8),#NAME?,A82,#NAME?,$F$8,#NAME?,$G$8,#NAME?,"Hydro")+SUMIFS(OFFSET(#NAME?,0,$P$8),#NAME?,A82,#NAME?,$F$8,#NAME?,$G$8,#NAME?,"Hydro"))/M82)</f>
        <v>#VALUE!</v>
      </c>
      <c r="S82" s="258" t="e">
        <f aca="false">IF(N82=0,0,(SUMIFS(OFFSET(#NAME?,0,$P$8),#NAME?,A82,#NAME?,$F$8,#NAME?,$G$8,#NAME?,"Other")+SUMIFS(OFFSET(#NAME?,0,$P$8),#NAME?,A82,#NAME?,$F$8,#NAME?,$G$8,#NAME?,"Other"))/N82)</f>
        <v>#VALUE!</v>
      </c>
      <c r="T82" s="260" t="e">
        <f aca="false">(J82*O82)+(K82*P82)+(L82*$T$5)+(M82*R82)+(N82*S82)</f>
        <v>#VALUE!</v>
      </c>
      <c r="U82" s="260" t="e">
        <f aca="false">(J82*O82)+(K82*P82)+(L82*$U$5)+(M82*R82)+(N82*S82)</f>
        <v>#VALUE!</v>
      </c>
      <c r="V82" s="261" t="e">
        <f aca="false">SUMIFS(OFFSET(#NAME?,0,$P$8),#NAME?,A82,#NAME?,$F$8,#NAME?,$G$8)*-1</f>
        <v>#VALUE!</v>
      </c>
      <c r="W82" s="261" t="e">
        <f aca="false">SUMIFS(OFFSET(#NAME?,0,$P$8),#NAME?,A82,#NAME?,$F$8,#NAME?,$G$8)*-1</f>
        <v>#VALUE!</v>
      </c>
      <c r="X82" s="262" t="e">
        <f aca="false">$Z$13*Z82</f>
        <v>#REF!</v>
      </c>
      <c r="Z82" s="263" t="e">
        <f aca="false">E82/$E$13</f>
        <v>#VALUE!</v>
      </c>
      <c r="AA82" s="264" t="n">
        <f aca="false">IFERROR(SUMPRODUCT((DSR!$E$1:$AB$1='MAIN DATA'!$B$6)*(DSR!$B$2:$B$1445='MAIN DATA'!A82)*(DSR!$A$2:$A$1445=Controls!$F$56)*(DSR!$E$2:$AB$1445)),"N/A for summer")</f>
        <v>-2.77737169038169</v>
      </c>
    </row>
    <row r="83" customFormat="false" ht="12.75" hidden="false" customHeight="false" outlineLevel="0" collapsed="false">
      <c r="A83" s="253" t="s">
        <v>1077</v>
      </c>
      <c r="B83" s="253" t="s">
        <v>1079</v>
      </c>
      <c r="C83" s="254" t="s">
        <v>1078</v>
      </c>
      <c r="D83" s="254" t="str">
        <f aca="false">LEFT(C83,1)</f>
        <v>E</v>
      </c>
      <c r="E83" s="254" t="e">
        <f aca="false">SUMIFS(OFFSET(#NAME?,0,$P$8),#NAME?,A83,#NAME?,$F$8,#NAME?,$G$8)</f>
        <v>#VALUE!</v>
      </c>
      <c r="F83" s="255" t="e">
        <f aca="false">SUMIFS(OFFSET(#NAME?,0,$P$8),#NAME?,A83,#NAME?,$F$8,#NAME?,$G$8)</f>
        <v>#VALUE!</v>
      </c>
      <c r="G83" s="255" t="e">
        <f aca="false">F83-SUMIFS(OFFSET(#NAME?,0,$P$8),#NAME?,A83,#NAME?,$F$8,#NAME?,$G$8)</f>
        <v>#VALUE!</v>
      </c>
      <c r="H83" s="256" t="e">
        <f aca="false">E83-T83</f>
        <v>#VALUE!</v>
      </c>
      <c r="I83" s="256" t="e">
        <f aca="false">E83-U83</f>
        <v>#VALUE!</v>
      </c>
      <c r="J83" s="257" t="e">
        <f aca="false">SUMIFS(#NAME?,#NAME?,A83,#NAME?,$F$8,#NAME?,$G$8,#NAME?,"Storage")+SUMIFS(#NAME?,#NAME?,A83,#NAME?,$F$8,#NAME?,$G$8,#NAME?,"Battery")</f>
        <v>#VALUE!</v>
      </c>
      <c r="K83" s="257" t="e">
        <f aca="false">SUMIFS(#NAME?,#NAME?,A83,#NAME?,$F$8,#NAME?,$G$8,#NAME?,"Solar")+SUMIFS(#NAME?,#NAME?,A83,#NAME?,$F$8,#NAME?,$G$8,#NAME?,"Solar")</f>
        <v>#VALUE!</v>
      </c>
      <c r="L83" s="257" t="e">
        <f aca="false">SUMIFS(#NAME?,#NAME?,A83,#NAME?,$F$8,#NAME?,$G$8,#NAME?,"Wind")+SUMIFS(#NAME?,#NAME?,A83,#NAME?,$F$8,#NAME?,$G$8,#NAME?,"Wind")</f>
        <v>#VALUE!</v>
      </c>
      <c r="M83" s="257" t="e">
        <f aca="false">SUMIFS(#NAME?,#NAME?,A83,#NAME?,$F$8,#NAME?,$G$8,#NAME?,"Hydro")+SUMIFS(#NAME?,#NAME?,A83,#NAME?,$F$8,#NAME?,$G$8,#NAME?,"Hydro")</f>
        <v>#VALUE!</v>
      </c>
      <c r="N83" s="257" t="e">
        <f aca="false">SUMIFS(#NAME?,#NAME?,A83,#NAME?,$F$8,#NAME?,$G$8,#NAME?,"Other")+SUMIFS(#NAME?,#NAME?,A83,#NAME?,$F$8,#NAME?,$G$8,#NAME?,"Other")</f>
        <v>#VALUE!</v>
      </c>
      <c r="O83" s="258" t="e">
        <f aca="false">IF(J83=0,0,(SUMIFS(OFFSET(#NAME?,0,$P$8),#NAME?,A83,#NAME?,$F$8,#NAME?,$G$8,#NAME?,"Storage")+SUMIFS(OFFSET(#NAME?,0,$P$8),#NAME?,A83,#NAME?,$F$8,#NAME?,$G$8,#NAME?,"Battery"))/J83)</f>
        <v>#VALUE!</v>
      </c>
      <c r="P83" s="259" t="e">
        <f aca="false">IF(K83=0,0,(SUMIFS(OFFSET(#NAME?,0,$P$8),#NAME?,A83,#NAME?,$F$8,#NAME?,$G$8,#NAME?,"Solar")+SUMIFS(OFFSET(#NAME?,0,$P$8),#NAME?,A83,#NAME?,$F$8,#NAME?,$G$8,#NAME?,"Solar"))/K83)</f>
        <v>#VALUE!</v>
      </c>
      <c r="Q83" s="258" t="e">
        <f aca="false">IF(L83=0,0,(SUMIFS(OFFSET(#NAME?,0,$P$8),#NAME?,A83,#NAME?,$F$8,#NAME?,$G$8,#NAME?,"Wind")+SUMIFS(OFFSET(#NAME?,0,$P$8),#NAME?,A83,#NAME?,$F$8,#NAME?,$G$8,#NAME?,"Wind"))/L83)</f>
        <v>#VALUE!</v>
      </c>
      <c r="R83" s="258" t="e">
        <f aca="false">IF(M83=0,0,(SUMIFS(OFFSET(#NAME?,0,$P$8),#NAME?,A83,#NAME?,$F$8,#NAME?,$G$8,#NAME?,"Hydro")+SUMIFS(OFFSET(#NAME?,0,$P$8),#NAME?,A83,#NAME?,$F$8,#NAME?,$G$8,#NAME?,"Hydro"))/M83)</f>
        <v>#VALUE!</v>
      </c>
      <c r="S83" s="258" t="e">
        <f aca="false">IF(N83=0,0,(SUMIFS(OFFSET(#NAME?,0,$P$8),#NAME?,A83,#NAME?,$F$8,#NAME?,$G$8,#NAME?,"Other")+SUMIFS(OFFSET(#NAME?,0,$P$8),#NAME?,A83,#NAME?,$F$8,#NAME?,$G$8,#NAME?,"Other"))/N83)</f>
        <v>#VALUE!</v>
      </c>
      <c r="T83" s="260" t="e">
        <f aca="false">(J83*O83)+(K83*P83)+(L83*$T$5)+(M83*R83)+(N83*S83)</f>
        <v>#VALUE!</v>
      </c>
      <c r="U83" s="260" t="e">
        <f aca="false">(J83*O83)+(K83*P83)+(L83*$U$5)+(M83*R83)+(N83*S83)</f>
        <v>#VALUE!</v>
      </c>
      <c r="V83" s="261" t="e">
        <f aca="false">SUMIFS(OFFSET(#NAME?,0,$P$8),#NAME?,A83,#NAME?,$F$8,#NAME?,$G$8)*-1</f>
        <v>#VALUE!</v>
      </c>
      <c r="W83" s="261" t="e">
        <f aca="false">SUMIFS(OFFSET(#NAME?,0,$P$8),#NAME?,A83,#NAME?,$F$8,#NAME?,$G$8)*-1</f>
        <v>#VALUE!</v>
      </c>
      <c r="X83" s="262" t="e">
        <f aca="false">$Z$13*Z83</f>
        <v>#REF!</v>
      </c>
      <c r="Z83" s="263" t="e">
        <f aca="false">E83/$E$13</f>
        <v>#VALUE!</v>
      </c>
      <c r="AA83" s="264" t="n">
        <f aca="false">IFERROR(SUMPRODUCT((DSR!$E$1:$AB$1='MAIN DATA'!$B$6)*(DSR!$B$2:$B$1445='MAIN DATA'!A83)*(DSR!$A$2:$A$1445=Controls!$F$56)*(DSR!$E$2:$AB$1445)),"N/A for summer")</f>
        <v>-1.26740968245613</v>
      </c>
    </row>
    <row r="84" customFormat="false" ht="12.75" hidden="false" customHeight="false" outlineLevel="0" collapsed="false">
      <c r="A84" s="253" t="s">
        <v>389</v>
      </c>
      <c r="B84" s="253" t="s">
        <v>392</v>
      </c>
      <c r="C84" s="254" t="s">
        <v>391</v>
      </c>
      <c r="D84" s="254" t="str">
        <f aca="false">LEFT(C84,1)</f>
        <v>F</v>
      </c>
      <c r="E84" s="254" t="e">
        <f aca="false">SUMIFS(OFFSET(#NAME?,0,$P$8),#NAME?,A84,#NAME?,$F$8,#NAME?,$G$8)</f>
        <v>#VALUE!</v>
      </c>
      <c r="F84" s="255" t="e">
        <f aca="false">SUMIFS(OFFSET(#NAME?,0,$P$8),#NAME?,A84,#NAME?,$F$8,#NAME?,$G$8)</f>
        <v>#VALUE!</v>
      </c>
      <c r="G84" s="255" t="e">
        <f aca="false">F84-SUMIFS(OFFSET(#NAME?,0,$P$8),#NAME?,A84,#NAME?,$F$8,#NAME?,$G$8)</f>
        <v>#VALUE!</v>
      </c>
      <c r="H84" s="256" t="e">
        <f aca="false">E84-T84</f>
        <v>#VALUE!</v>
      </c>
      <c r="I84" s="256" t="e">
        <f aca="false">E84-U84</f>
        <v>#VALUE!</v>
      </c>
      <c r="J84" s="257" t="e">
        <f aca="false">SUMIFS(#NAME?,#NAME?,A84,#NAME?,$F$8,#NAME?,$G$8,#NAME?,"Storage")+SUMIFS(#NAME?,#NAME?,A84,#NAME?,$F$8,#NAME?,$G$8,#NAME?,"Battery")</f>
        <v>#VALUE!</v>
      </c>
      <c r="K84" s="257" t="e">
        <f aca="false">SUMIFS(#NAME?,#NAME?,A84,#NAME?,$F$8,#NAME?,$G$8,#NAME?,"Solar")+SUMIFS(#NAME?,#NAME?,A84,#NAME?,$F$8,#NAME?,$G$8,#NAME?,"Solar")</f>
        <v>#VALUE!</v>
      </c>
      <c r="L84" s="257" t="e">
        <f aca="false">SUMIFS(#NAME?,#NAME?,A84,#NAME?,$F$8,#NAME?,$G$8,#NAME?,"Wind")+SUMIFS(#NAME?,#NAME?,A84,#NAME?,$F$8,#NAME?,$G$8,#NAME?,"Wind")</f>
        <v>#VALUE!</v>
      </c>
      <c r="M84" s="257" t="e">
        <f aca="false">SUMIFS(#NAME?,#NAME?,A84,#NAME?,$F$8,#NAME?,$G$8,#NAME?,"Hydro")+SUMIFS(#NAME?,#NAME?,A84,#NAME?,$F$8,#NAME?,$G$8,#NAME?,"Hydro")</f>
        <v>#VALUE!</v>
      </c>
      <c r="N84" s="257" t="e">
        <f aca="false">SUMIFS(#NAME?,#NAME?,A84,#NAME?,$F$8,#NAME?,$G$8,#NAME?,"Other")+SUMIFS(#NAME?,#NAME?,A84,#NAME?,$F$8,#NAME?,$G$8,#NAME?,"Other")</f>
        <v>#VALUE!</v>
      </c>
      <c r="O84" s="258" t="e">
        <f aca="false">IF(J84=0,0,(SUMIFS(OFFSET(#NAME?,0,$P$8),#NAME?,A84,#NAME?,$F$8,#NAME?,$G$8,#NAME?,"Storage")+SUMIFS(OFFSET(#NAME?,0,$P$8),#NAME?,A84,#NAME?,$F$8,#NAME?,$G$8,#NAME?,"Battery"))/J84)</f>
        <v>#VALUE!</v>
      </c>
      <c r="P84" s="259" t="e">
        <f aca="false">IF(K84=0,0,(SUMIFS(OFFSET(#NAME?,0,$P$8),#NAME?,A84,#NAME?,$F$8,#NAME?,$G$8,#NAME?,"Solar")+SUMIFS(OFFSET(#NAME?,0,$P$8),#NAME?,A84,#NAME?,$F$8,#NAME?,$G$8,#NAME?,"Solar"))/K84)</f>
        <v>#VALUE!</v>
      </c>
      <c r="Q84" s="258" t="e">
        <f aca="false">IF(L84=0,0,(SUMIFS(OFFSET(#NAME?,0,$P$8),#NAME?,A84,#NAME?,$F$8,#NAME?,$G$8,#NAME?,"Wind")+SUMIFS(OFFSET(#NAME?,0,$P$8),#NAME?,A84,#NAME?,$F$8,#NAME?,$G$8,#NAME?,"Wind"))/L84)</f>
        <v>#VALUE!</v>
      </c>
      <c r="R84" s="258" t="e">
        <f aca="false">IF(M84=0,0,(SUMIFS(OFFSET(#NAME?,0,$P$8),#NAME?,A84,#NAME?,$F$8,#NAME?,$G$8,#NAME?,"Hydro")+SUMIFS(OFFSET(#NAME?,0,$P$8),#NAME?,A84,#NAME?,$F$8,#NAME?,$G$8,#NAME?,"Hydro"))/M84)</f>
        <v>#VALUE!</v>
      </c>
      <c r="S84" s="258" t="e">
        <f aca="false">IF(N84=0,0,(SUMIFS(OFFSET(#NAME?,0,$P$8),#NAME?,A84,#NAME?,$F$8,#NAME?,$G$8,#NAME?,"Other")+SUMIFS(OFFSET(#NAME?,0,$P$8),#NAME?,A84,#NAME?,$F$8,#NAME?,$G$8,#NAME?,"Other"))/N84)</f>
        <v>#VALUE!</v>
      </c>
      <c r="T84" s="260" t="e">
        <f aca="false">(J84*O84)+(K84*P84)+(L84*$T$5)+(M84*R84)+(N84*S84)</f>
        <v>#VALUE!</v>
      </c>
      <c r="U84" s="260" t="e">
        <f aca="false">(J84*O84)+(K84*P84)+(L84*$U$5)+(M84*R84)+(N84*S84)</f>
        <v>#VALUE!</v>
      </c>
      <c r="V84" s="261" t="e">
        <f aca="false">SUMIFS(OFFSET(#NAME?,0,$P$8),#NAME?,A84,#NAME?,$F$8,#NAME?,$G$8)*-1</f>
        <v>#VALUE!</v>
      </c>
      <c r="W84" s="261" t="e">
        <f aca="false">SUMIFS(OFFSET(#NAME?,0,$P$8),#NAME?,A84,#NAME?,$F$8,#NAME?,$G$8)*-1</f>
        <v>#VALUE!</v>
      </c>
      <c r="X84" s="262" t="e">
        <f aca="false">$Z$13*Z84</f>
        <v>#REF!</v>
      </c>
      <c r="Z84" s="263" t="e">
        <f aca="false">E84/$E$13</f>
        <v>#VALUE!</v>
      </c>
      <c r="AA84" s="264" t="n">
        <f aca="false">IFERROR(SUMPRODUCT((DSR!$E$1:$AB$1='MAIN DATA'!$B$6)*(DSR!$B$2:$B$1445='MAIN DATA'!A84)*(DSR!$A$2:$A$1445=Controls!$F$56)*(DSR!$E$2:$AB$1445)),"N/A for summer")</f>
        <v>-3.32856689258529</v>
      </c>
    </row>
    <row r="85" customFormat="false" ht="12.75" hidden="false" customHeight="false" outlineLevel="0" collapsed="false">
      <c r="A85" s="253" t="s">
        <v>405</v>
      </c>
      <c r="B85" s="253" t="s">
        <v>406</v>
      </c>
      <c r="C85" s="254" t="s">
        <v>391</v>
      </c>
      <c r="D85" s="254" t="str">
        <f aca="false">LEFT(C85,1)</f>
        <v>F</v>
      </c>
      <c r="E85" s="254" t="e">
        <f aca="false">SUMIFS(OFFSET(#NAME?,0,$P$8),#NAME?,A85,#NAME?,$F$8,#NAME?,$G$8)</f>
        <v>#VALUE!</v>
      </c>
      <c r="F85" s="255" t="e">
        <f aca="false">SUMIFS(OFFSET(#NAME?,0,$P$8),#NAME?,A85,#NAME?,$F$8,#NAME?,$G$8)</f>
        <v>#VALUE!</v>
      </c>
      <c r="G85" s="255" t="e">
        <f aca="false">F85-SUMIFS(OFFSET(#NAME?,0,$P$8),#NAME?,A85,#NAME?,$F$8,#NAME?,$G$8)</f>
        <v>#VALUE!</v>
      </c>
      <c r="H85" s="256" t="e">
        <f aca="false">E85-T85</f>
        <v>#VALUE!</v>
      </c>
      <c r="I85" s="256" t="e">
        <f aca="false">E85-U85</f>
        <v>#VALUE!</v>
      </c>
      <c r="J85" s="257" t="e">
        <f aca="false">SUMIFS(#NAME?,#NAME?,A85,#NAME?,$F$8,#NAME?,$G$8,#NAME?,"Storage")+SUMIFS(#NAME?,#NAME?,A85,#NAME?,$F$8,#NAME?,$G$8,#NAME?,"Battery")</f>
        <v>#VALUE!</v>
      </c>
      <c r="K85" s="257" t="e">
        <f aca="false">SUMIFS(#NAME?,#NAME?,A85,#NAME?,$F$8,#NAME?,$G$8,#NAME?,"Solar")+SUMIFS(#NAME?,#NAME?,A85,#NAME?,$F$8,#NAME?,$G$8,#NAME?,"Solar")</f>
        <v>#VALUE!</v>
      </c>
      <c r="L85" s="257" t="e">
        <f aca="false">SUMIFS(#NAME?,#NAME?,A85,#NAME?,$F$8,#NAME?,$G$8,#NAME?,"Wind")+SUMIFS(#NAME?,#NAME?,A85,#NAME?,$F$8,#NAME?,$G$8,#NAME?,"Wind")</f>
        <v>#VALUE!</v>
      </c>
      <c r="M85" s="257" t="e">
        <f aca="false">SUMIFS(#NAME?,#NAME?,A85,#NAME?,$F$8,#NAME?,$G$8,#NAME?,"Hydro")+SUMIFS(#NAME?,#NAME?,A85,#NAME?,$F$8,#NAME?,$G$8,#NAME?,"Hydro")</f>
        <v>#VALUE!</v>
      </c>
      <c r="N85" s="257" t="e">
        <f aca="false">SUMIFS(#NAME?,#NAME?,A85,#NAME?,$F$8,#NAME?,$G$8,#NAME?,"Other")+SUMIFS(#NAME?,#NAME?,A85,#NAME?,$F$8,#NAME?,$G$8,#NAME?,"Other")</f>
        <v>#VALUE!</v>
      </c>
      <c r="O85" s="258" t="e">
        <f aca="false">IF(J85=0,0,(SUMIFS(OFFSET(#NAME?,0,$P$8),#NAME?,A85,#NAME?,$F$8,#NAME?,$G$8,#NAME?,"Storage")+SUMIFS(OFFSET(#NAME?,0,$P$8),#NAME?,A85,#NAME?,$F$8,#NAME?,$G$8,#NAME?,"Battery"))/J85)</f>
        <v>#VALUE!</v>
      </c>
      <c r="P85" s="259" t="e">
        <f aca="false">IF(K85=0,0,(SUMIFS(OFFSET(#NAME?,0,$P$8),#NAME?,A85,#NAME?,$F$8,#NAME?,$G$8,#NAME?,"Solar")+SUMIFS(OFFSET(#NAME?,0,$P$8),#NAME?,A85,#NAME?,$F$8,#NAME?,$G$8,#NAME?,"Solar"))/K85)</f>
        <v>#VALUE!</v>
      </c>
      <c r="Q85" s="258" t="e">
        <f aca="false">IF(L85=0,0,(SUMIFS(OFFSET(#NAME?,0,$P$8),#NAME?,A85,#NAME?,$F$8,#NAME?,$G$8,#NAME?,"Wind")+SUMIFS(OFFSET(#NAME?,0,$P$8),#NAME?,A85,#NAME?,$F$8,#NAME?,$G$8,#NAME?,"Wind"))/L85)</f>
        <v>#VALUE!</v>
      </c>
      <c r="R85" s="258" t="e">
        <f aca="false">IF(M85=0,0,(SUMIFS(OFFSET(#NAME?,0,$P$8),#NAME?,A85,#NAME?,$F$8,#NAME?,$G$8,#NAME?,"Hydro")+SUMIFS(OFFSET(#NAME?,0,$P$8),#NAME?,A85,#NAME?,$F$8,#NAME?,$G$8,#NAME?,"Hydro"))/M85)</f>
        <v>#VALUE!</v>
      </c>
      <c r="S85" s="258" t="e">
        <f aca="false">IF(N85=0,0,(SUMIFS(OFFSET(#NAME?,0,$P$8),#NAME?,A85,#NAME?,$F$8,#NAME?,$G$8,#NAME?,"Other")+SUMIFS(OFFSET(#NAME?,0,$P$8),#NAME?,A85,#NAME?,$F$8,#NAME?,$G$8,#NAME?,"Other"))/N85)</f>
        <v>#VALUE!</v>
      </c>
      <c r="T85" s="260" t="e">
        <f aca="false">(J85*O85)+(K85*P85)+(L85*$T$5)+(M85*R85)+(N85*S85)</f>
        <v>#VALUE!</v>
      </c>
      <c r="U85" s="260" t="e">
        <f aca="false">(J85*O85)+(K85*P85)+(L85*$U$5)+(M85*R85)+(N85*S85)</f>
        <v>#VALUE!</v>
      </c>
      <c r="V85" s="261" t="e">
        <f aca="false">SUMIFS(OFFSET(#NAME?,0,$P$8),#NAME?,A85,#NAME?,$F$8,#NAME?,$G$8)*-1</f>
        <v>#VALUE!</v>
      </c>
      <c r="W85" s="261" t="e">
        <f aca="false">SUMIFS(OFFSET(#NAME?,0,$P$8),#NAME?,A85,#NAME?,$F$8,#NAME?,$G$8)*-1</f>
        <v>#VALUE!</v>
      </c>
      <c r="X85" s="262" t="e">
        <f aca="false">$Z$13*Z85</f>
        <v>#REF!</v>
      </c>
      <c r="Z85" s="263" t="e">
        <f aca="false">E85/$E$13</f>
        <v>#VALUE!</v>
      </c>
      <c r="AA85" s="264" t="n">
        <f aca="false">IFERROR(SUMPRODUCT((DSR!$E$1:$AB$1='MAIN DATA'!$B$6)*(DSR!$B$2:$B$1445='MAIN DATA'!A85)*(DSR!$A$2:$A$1445=Controls!$F$56)*(DSR!$E$2:$AB$1445)),"N/A for summer")</f>
        <v>-3.46100796332162</v>
      </c>
    </row>
    <row r="86" customFormat="false" ht="12.75" hidden="false" customHeight="false" outlineLevel="0" collapsed="false">
      <c r="A86" s="253" t="s">
        <v>668</v>
      </c>
      <c r="B86" s="253" t="s">
        <v>669</v>
      </c>
      <c r="C86" s="254" t="s">
        <v>391</v>
      </c>
      <c r="D86" s="254" t="str">
        <f aca="false">LEFT(C86,1)</f>
        <v>F</v>
      </c>
      <c r="E86" s="254" t="e">
        <f aca="false">SUMIFS(OFFSET(#NAME?,0,$P$8),#NAME?,A86,#NAME?,$F$8,#NAME?,$G$8)</f>
        <v>#VALUE!</v>
      </c>
      <c r="F86" s="255" t="e">
        <f aca="false">SUMIFS(OFFSET(#NAME?,0,$P$8),#NAME?,A86,#NAME?,$F$8,#NAME?,$G$8)</f>
        <v>#VALUE!</v>
      </c>
      <c r="G86" s="255" t="e">
        <f aca="false">F86-SUMIFS(OFFSET(#NAME?,0,$P$8),#NAME?,A86,#NAME?,$F$8,#NAME?,$G$8)</f>
        <v>#VALUE!</v>
      </c>
      <c r="H86" s="256" t="e">
        <f aca="false">E86-T86</f>
        <v>#VALUE!</v>
      </c>
      <c r="I86" s="256" t="e">
        <f aca="false">E86-U86</f>
        <v>#VALUE!</v>
      </c>
      <c r="J86" s="257" t="e">
        <f aca="false">SUMIFS(#NAME?,#NAME?,A86,#NAME?,$F$8,#NAME?,$G$8,#NAME?,"Storage")+SUMIFS(#NAME?,#NAME?,A86,#NAME?,$F$8,#NAME?,$G$8,#NAME?,"Battery")</f>
        <v>#VALUE!</v>
      </c>
      <c r="K86" s="257" t="e">
        <f aca="false">SUMIFS(#NAME?,#NAME?,A86,#NAME?,$F$8,#NAME?,$G$8,#NAME?,"Solar")+SUMIFS(#NAME?,#NAME?,A86,#NAME?,$F$8,#NAME?,$G$8,#NAME?,"Solar")</f>
        <v>#VALUE!</v>
      </c>
      <c r="L86" s="257" t="e">
        <f aca="false">SUMIFS(#NAME?,#NAME?,A86,#NAME?,$F$8,#NAME?,$G$8,#NAME?,"Wind")+SUMIFS(#NAME?,#NAME?,A86,#NAME?,$F$8,#NAME?,$G$8,#NAME?,"Wind")</f>
        <v>#VALUE!</v>
      </c>
      <c r="M86" s="257" t="e">
        <f aca="false">SUMIFS(#NAME?,#NAME?,A86,#NAME?,$F$8,#NAME?,$G$8,#NAME?,"Hydro")+SUMIFS(#NAME?,#NAME?,A86,#NAME?,$F$8,#NAME?,$G$8,#NAME?,"Hydro")</f>
        <v>#VALUE!</v>
      </c>
      <c r="N86" s="257" t="e">
        <f aca="false">SUMIFS(#NAME?,#NAME?,A86,#NAME?,$F$8,#NAME?,$G$8,#NAME?,"Other")+SUMIFS(#NAME?,#NAME?,A86,#NAME?,$F$8,#NAME?,$G$8,#NAME?,"Other")</f>
        <v>#VALUE!</v>
      </c>
      <c r="O86" s="258" t="e">
        <f aca="false">IF(J86=0,0,(SUMIFS(OFFSET(#NAME?,0,$P$8),#NAME?,A86,#NAME?,$F$8,#NAME?,$G$8,#NAME?,"Storage")+SUMIFS(OFFSET(#NAME?,0,$P$8),#NAME?,A86,#NAME?,$F$8,#NAME?,$G$8,#NAME?,"Battery"))/J86)</f>
        <v>#VALUE!</v>
      </c>
      <c r="P86" s="259" t="e">
        <f aca="false">IF(K86=0,0,(SUMIFS(OFFSET(#NAME?,0,$P$8),#NAME?,A86,#NAME?,$F$8,#NAME?,$G$8,#NAME?,"Solar")+SUMIFS(OFFSET(#NAME?,0,$P$8),#NAME?,A86,#NAME?,$F$8,#NAME?,$G$8,#NAME?,"Solar"))/K86)</f>
        <v>#VALUE!</v>
      </c>
      <c r="Q86" s="258" t="e">
        <f aca="false">IF(L86=0,0,(SUMIFS(OFFSET(#NAME?,0,$P$8),#NAME?,A86,#NAME?,$F$8,#NAME?,$G$8,#NAME?,"Wind")+SUMIFS(OFFSET(#NAME?,0,$P$8),#NAME?,A86,#NAME?,$F$8,#NAME?,$G$8,#NAME?,"Wind"))/L86)</f>
        <v>#VALUE!</v>
      </c>
      <c r="R86" s="258" t="e">
        <f aca="false">IF(M86=0,0,(SUMIFS(OFFSET(#NAME?,0,$P$8),#NAME?,A86,#NAME?,$F$8,#NAME?,$G$8,#NAME?,"Hydro")+SUMIFS(OFFSET(#NAME?,0,$P$8),#NAME?,A86,#NAME?,$F$8,#NAME?,$G$8,#NAME?,"Hydro"))/M86)</f>
        <v>#VALUE!</v>
      </c>
      <c r="S86" s="258" t="e">
        <f aca="false">IF(N86=0,0,(SUMIFS(OFFSET(#NAME?,0,$P$8),#NAME?,A86,#NAME?,$F$8,#NAME?,$G$8,#NAME?,"Other")+SUMIFS(OFFSET(#NAME?,0,$P$8),#NAME?,A86,#NAME?,$F$8,#NAME?,$G$8,#NAME?,"Other"))/N86)</f>
        <v>#VALUE!</v>
      </c>
      <c r="T86" s="260" t="e">
        <f aca="false">(J86*O86)+(K86*P86)+(L86*$T$5)+(M86*R86)+(N86*S86)</f>
        <v>#VALUE!</v>
      </c>
      <c r="U86" s="260" t="e">
        <f aca="false">(J86*O86)+(K86*P86)+(L86*$U$5)+(M86*R86)+(N86*S86)</f>
        <v>#VALUE!</v>
      </c>
      <c r="V86" s="261" t="e">
        <f aca="false">SUMIFS(OFFSET(#NAME?,0,$P$8),#NAME?,A86,#NAME?,$F$8,#NAME?,$G$8)*-1</f>
        <v>#VALUE!</v>
      </c>
      <c r="W86" s="261" t="e">
        <f aca="false">SUMIFS(OFFSET(#NAME?,0,$P$8),#NAME?,A86,#NAME?,$F$8,#NAME?,$G$8)*-1</f>
        <v>#VALUE!</v>
      </c>
      <c r="X86" s="262" t="e">
        <f aca="false">$Z$13*Z86</f>
        <v>#REF!</v>
      </c>
      <c r="Z86" s="263" t="e">
        <f aca="false">E86/$E$13</f>
        <v>#VALUE!</v>
      </c>
      <c r="AA86" s="264" t="n">
        <f aca="false">IFERROR(SUMPRODUCT((DSR!$E$1:$AB$1='MAIN DATA'!$B$6)*(DSR!$B$2:$B$1445='MAIN DATA'!A86)*(DSR!$A$2:$A$1445=Controls!$F$56)*(DSR!$E$2:$AB$1445)),"N/A for summer")</f>
        <v>-5.57423476750381</v>
      </c>
    </row>
    <row r="87" customFormat="false" ht="12.75" hidden="false" customHeight="false" outlineLevel="0" collapsed="false">
      <c r="A87" s="253" t="s">
        <v>766</v>
      </c>
      <c r="B87" s="253" t="s">
        <v>767</v>
      </c>
      <c r="C87" s="254" t="s">
        <v>391</v>
      </c>
      <c r="D87" s="254" t="str">
        <f aca="false">LEFT(C87,1)</f>
        <v>F</v>
      </c>
      <c r="E87" s="254" t="e">
        <f aca="false">SUMIFS(OFFSET(#NAME?,0,$P$8),#NAME?,A87,#NAME?,$F$8,#NAME?,$G$8)</f>
        <v>#VALUE!</v>
      </c>
      <c r="F87" s="255" t="e">
        <f aca="false">SUMIFS(OFFSET(#NAME?,0,$P$8),#NAME?,A87,#NAME?,$F$8,#NAME?,$G$8)</f>
        <v>#VALUE!</v>
      </c>
      <c r="G87" s="255" t="e">
        <f aca="false">F87-SUMIFS(OFFSET(#NAME?,0,$P$8),#NAME?,A87,#NAME?,$F$8,#NAME?,$G$8)</f>
        <v>#VALUE!</v>
      </c>
      <c r="H87" s="256" t="e">
        <f aca="false">E87-T87</f>
        <v>#VALUE!</v>
      </c>
      <c r="I87" s="256" t="e">
        <f aca="false">E87-U87</f>
        <v>#VALUE!</v>
      </c>
      <c r="J87" s="257" t="e">
        <f aca="false">SUMIFS(#NAME?,#NAME?,A87,#NAME?,$F$8,#NAME?,$G$8,#NAME?,"Storage")+SUMIFS(#NAME?,#NAME?,A87,#NAME?,$F$8,#NAME?,$G$8,#NAME?,"Battery")</f>
        <v>#VALUE!</v>
      </c>
      <c r="K87" s="257" t="e">
        <f aca="false">SUMIFS(#NAME?,#NAME?,A87,#NAME?,$F$8,#NAME?,$G$8,#NAME?,"Solar")+SUMIFS(#NAME?,#NAME?,A87,#NAME?,$F$8,#NAME?,$G$8,#NAME?,"Solar")</f>
        <v>#VALUE!</v>
      </c>
      <c r="L87" s="257" t="e">
        <f aca="false">SUMIFS(#NAME?,#NAME?,A87,#NAME?,$F$8,#NAME?,$G$8,#NAME?,"Wind")+SUMIFS(#NAME?,#NAME?,A87,#NAME?,$F$8,#NAME?,$G$8,#NAME?,"Wind")</f>
        <v>#VALUE!</v>
      </c>
      <c r="M87" s="257" t="e">
        <f aca="false">SUMIFS(#NAME?,#NAME?,A87,#NAME?,$F$8,#NAME?,$G$8,#NAME?,"Hydro")+SUMIFS(#NAME?,#NAME?,A87,#NAME?,$F$8,#NAME?,$G$8,#NAME?,"Hydro")</f>
        <v>#VALUE!</v>
      </c>
      <c r="N87" s="257" t="e">
        <f aca="false">SUMIFS(#NAME?,#NAME?,A87,#NAME?,$F$8,#NAME?,$G$8,#NAME?,"Other")+SUMIFS(#NAME?,#NAME?,A87,#NAME?,$F$8,#NAME?,$G$8,#NAME?,"Other")</f>
        <v>#VALUE!</v>
      </c>
      <c r="O87" s="258" t="e">
        <f aca="false">IF(J87=0,0,(SUMIFS(OFFSET(#NAME?,0,$P$8),#NAME?,A87,#NAME?,$F$8,#NAME?,$G$8,#NAME?,"Storage")+SUMIFS(OFFSET(#NAME?,0,$P$8),#NAME?,A87,#NAME?,$F$8,#NAME?,$G$8,#NAME?,"Battery"))/J87)</f>
        <v>#VALUE!</v>
      </c>
      <c r="P87" s="259" t="e">
        <f aca="false">IF(K87=0,0,(SUMIFS(OFFSET(#NAME?,0,$P$8),#NAME?,A87,#NAME?,$F$8,#NAME?,$G$8,#NAME?,"Solar")+SUMIFS(OFFSET(#NAME?,0,$P$8),#NAME?,A87,#NAME?,$F$8,#NAME?,$G$8,#NAME?,"Solar"))/K87)</f>
        <v>#VALUE!</v>
      </c>
      <c r="Q87" s="258" t="e">
        <f aca="false">IF(L87=0,0,(SUMIFS(OFFSET(#NAME?,0,$P$8),#NAME?,A87,#NAME?,$F$8,#NAME?,$G$8,#NAME?,"Wind")+SUMIFS(OFFSET(#NAME?,0,$P$8),#NAME?,A87,#NAME?,$F$8,#NAME?,$G$8,#NAME?,"Wind"))/L87)</f>
        <v>#VALUE!</v>
      </c>
      <c r="R87" s="258" t="e">
        <f aca="false">IF(M87=0,0,(SUMIFS(OFFSET(#NAME?,0,$P$8),#NAME?,A87,#NAME?,$F$8,#NAME?,$G$8,#NAME?,"Hydro")+SUMIFS(OFFSET(#NAME?,0,$P$8),#NAME?,A87,#NAME?,$F$8,#NAME?,$G$8,#NAME?,"Hydro"))/M87)</f>
        <v>#VALUE!</v>
      </c>
      <c r="S87" s="258" t="e">
        <f aca="false">IF(N87=0,0,(SUMIFS(OFFSET(#NAME?,0,$P$8),#NAME?,A87,#NAME?,$F$8,#NAME?,$G$8,#NAME?,"Other")+SUMIFS(OFFSET(#NAME?,0,$P$8),#NAME?,A87,#NAME?,$F$8,#NAME?,$G$8,#NAME?,"Other"))/N87)</f>
        <v>#VALUE!</v>
      </c>
      <c r="T87" s="260" t="e">
        <f aca="false">(J87*O87)+(K87*P87)+(L87*$T$5)+(M87*R87)+(N87*S87)</f>
        <v>#VALUE!</v>
      </c>
      <c r="U87" s="260" t="e">
        <f aca="false">(J87*O87)+(K87*P87)+(L87*$U$5)+(M87*R87)+(N87*S87)</f>
        <v>#VALUE!</v>
      </c>
      <c r="V87" s="261" t="e">
        <f aca="false">SUMIFS(OFFSET(#NAME?,0,$P$8),#NAME?,A87,#NAME?,$F$8,#NAME?,$G$8)*-1</f>
        <v>#VALUE!</v>
      </c>
      <c r="W87" s="261" t="e">
        <f aca="false">SUMIFS(OFFSET(#NAME?,0,$P$8),#NAME?,A87,#NAME?,$F$8,#NAME?,$G$8)*-1</f>
        <v>#VALUE!</v>
      </c>
      <c r="X87" s="262" t="e">
        <f aca="false">$Z$13*Z87</f>
        <v>#REF!</v>
      </c>
      <c r="Z87" s="263" t="e">
        <f aca="false">E87/$E$13</f>
        <v>#VALUE!</v>
      </c>
      <c r="AA87" s="264" t="n">
        <f aca="false">IFERROR(SUMPRODUCT((DSR!$E$1:$AB$1='MAIN DATA'!$B$6)*(DSR!$B$2:$B$1445='MAIN DATA'!A87)*(DSR!$A$2:$A$1445=Controls!$F$56)*(DSR!$E$2:$AB$1445)),"N/A for summer")</f>
        <v>-6.20975418494293</v>
      </c>
    </row>
    <row r="88" customFormat="false" ht="12.75" hidden="false" customHeight="false" outlineLevel="0" collapsed="false">
      <c r="A88" s="253" t="s">
        <v>836</v>
      </c>
      <c r="B88" s="253" t="s">
        <v>837</v>
      </c>
      <c r="C88" s="254" t="s">
        <v>391</v>
      </c>
      <c r="D88" s="254" t="str">
        <f aca="false">LEFT(C88,1)</f>
        <v>F</v>
      </c>
      <c r="E88" s="254" t="e">
        <f aca="false">SUMIFS(OFFSET(#NAME?,0,$P$8),#NAME?,A88,#NAME?,$F$8,#NAME?,$G$8)</f>
        <v>#VALUE!</v>
      </c>
      <c r="F88" s="255" t="e">
        <f aca="false">SUMIFS(OFFSET(#NAME?,0,$P$8),#NAME?,A88,#NAME?,$F$8,#NAME?,$G$8)</f>
        <v>#VALUE!</v>
      </c>
      <c r="G88" s="255" t="e">
        <f aca="false">F88-SUMIFS(OFFSET(#NAME?,0,$P$8),#NAME?,A88,#NAME?,$F$8,#NAME?,$G$8)</f>
        <v>#VALUE!</v>
      </c>
      <c r="H88" s="256" t="e">
        <f aca="false">E88-T88</f>
        <v>#VALUE!</v>
      </c>
      <c r="I88" s="256" t="e">
        <f aca="false">E88-U88</f>
        <v>#VALUE!</v>
      </c>
      <c r="J88" s="257" t="e">
        <f aca="false">SUMIFS(#NAME?,#NAME?,A88,#NAME?,$F$8,#NAME?,$G$8,#NAME?,"Storage")+SUMIFS(#NAME?,#NAME?,A88,#NAME?,$F$8,#NAME?,$G$8,#NAME?,"Battery")</f>
        <v>#VALUE!</v>
      </c>
      <c r="K88" s="257" t="e">
        <f aca="false">SUMIFS(#NAME?,#NAME?,A88,#NAME?,$F$8,#NAME?,$G$8,#NAME?,"Solar")+SUMIFS(#NAME?,#NAME?,A88,#NAME?,$F$8,#NAME?,$G$8,#NAME?,"Solar")</f>
        <v>#VALUE!</v>
      </c>
      <c r="L88" s="257" t="e">
        <f aca="false">SUMIFS(#NAME?,#NAME?,A88,#NAME?,$F$8,#NAME?,$G$8,#NAME?,"Wind")+SUMIFS(#NAME?,#NAME?,A88,#NAME?,$F$8,#NAME?,$G$8,#NAME?,"Wind")</f>
        <v>#VALUE!</v>
      </c>
      <c r="M88" s="257" t="e">
        <f aca="false">SUMIFS(#NAME?,#NAME?,A88,#NAME?,$F$8,#NAME?,$G$8,#NAME?,"Hydro")+SUMIFS(#NAME?,#NAME?,A88,#NAME?,$F$8,#NAME?,$G$8,#NAME?,"Hydro")</f>
        <v>#VALUE!</v>
      </c>
      <c r="N88" s="257" t="e">
        <f aca="false">SUMIFS(#NAME?,#NAME?,A88,#NAME?,$F$8,#NAME?,$G$8,#NAME?,"Other")+SUMIFS(#NAME?,#NAME?,A88,#NAME?,$F$8,#NAME?,$G$8,#NAME?,"Other")</f>
        <v>#VALUE!</v>
      </c>
      <c r="O88" s="258" t="e">
        <f aca="false">IF(J88=0,0,(SUMIFS(OFFSET(#NAME?,0,$P$8),#NAME?,A88,#NAME?,$F$8,#NAME?,$G$8,#NAME?,"Storage")+SUMIFS(OFFSET(#NAME?,0,$P$8),#NAME?,A88,#NAME?,$F$8,#NAME?,$G$8,#NAME?,"Battery"))/J88)</f>
        <v>#VALUE!</v>
      </c>
      <c r="P88" s="259" t="e">
        <f aca="false">IF(K88=0,0,(SUMIFS(OFFSET(#NAME?,0,$P$8),#NAME?,A88,#NAME?,$F$8,#NAME?,$G$8,#NAME?,"Solar")+SUMIFS(OFFSET(#NAME?,0,$P$8),#NAME?,A88,#NAME?,$F$8,#NAME?,$G$8,#NAME?,"Solar"))/K88)</f>
        <v>#VALUE!</v>
      </c>
      <c r="Q88" s="258" t="e">
        <f aca="false">IF(L88=0,0,(SUMIFS(OFFSET(#NAME?,0,$P$8),#NAME?,A88,#NAME?,$F$8,#NAME?,$G$8,#NAME?,"Wind")+SUMIFS(OFFSET(#NAME?,0,$P$8),#NAME?,A88,#NAME?,$F$8,#NAME?,$G$8,#NAME?,"Wind"))/L88)</f>
        <v>#VALUE!</v>
      </c>
      <c r="R88" s="258" t="e">
        <f aca="false">IF(M88=0,0,(SUMIFS(OFFSET(#NAME?,0,$P$8),#NAME?,A88,#NAME?,$F$8,#NAME?,$G$8,#NAME?,"Hydro")+SUMIFS(OFFSET(#NAME?,0,$P$8),#NAME?,A88,#NAME?,$F$8,#NAME?,$G$8,#NAME?,"Hydro"))/M88)</f>
        <v>#VALUE!</v>
      </c>
      <c r="S88" s="258" t="e">
        <f aca="false">IF(N88=0,0,(SUMIFS(OFFSET(#NAME?,0,$P$8),#NAME?,A88,#NAME?,$F$8,#NAME?,$G$8,#NAME?,"Other")+SUMIFS(OFFSET(#NAME?,0,$P$8),#NAME?,A88,#NAME?,$F$8,#NAME?,$G$8,#NAME?,"Other"))/N88)</f>
        <v>#VALUE!</v>
      </c>
      <c r="T88" s="260" t="e">
        <f aca="false">(J88*O88)+(K88*P88)+(L88*$T$5)+(M88*R88)+(N88*S88)</f>
        <v>#VALUE!</v>
      </c>
      <c r="U88" s="260" t="e">
        <f aca="false">(J88*O88)+(K88*P88)+(L88*$U$5)+(M88*R88)+(N88*S88)</f>
        <v>#VALUE!</v>
      </c>
      <c r="V88" s="261" t="e">
        <f aca="false">SUMIFS(OFFSET(#NAME?,0,$P$8),#NAME?,A88,#NAME?,$F$8,#NAME?,$G$8)*-1</f>
        <v>#VALUE!</v>
      </c>
      <c r="W88" s="261" t="e">
        <f aca="false">SUMIFS(OFFSET(#NAME?,0,$P$8),#NAME?,A88,#NAME?,$F$8,#NAME?,$G$8)*-1</f>
        <v>#VALUE!</v>
      </c>
      <c r="X88" s="262" t="e">
        <f aca="false">$Z$13*Z88</f>
        <v>#REF!</v>
      </c>
      <c r="Z88" s="263" t="e">
        <f aca="false">E88/$E$13</f>
        <v>#VALUE!</v>
      </c>
      <c r="AA88" s="264" t="n">
        <f aca="false">IFERROR(SUMPRODUCT((DSR!$E$1:$AB$1='MAIN DATA'!$B$6)*(DSR!$B$2:$B$1445='MAIN DATA'!A88)*(DSR!$A$2:$A$1445=Controls!$F$56)*(DSR!$E$2:$AB$1445)),"N/A for summer")</f>
        <v>-5.02483315768183</v>
      </c>
    </row>
    <row r="89" customFormat="false" ht="12.75" hidden="false" customHeight="false" outlineLevel="0" collapsed="false">
      <c r="A89" s="253" t="s">
        <v>1116</v>
      </c>
      <c r="B89" s="253" t="s">
        <v>1118</v>
      </c>
      <c r="C89" s="254" t="s">
        <v>1117</v>
      </c>
      <c r="D89" s="254" t="str">
        <f aca="false">LEFT(C89,1)</f>
        <v>G</v>
      </c>
      <c r="E89" s="254" t="e">
        <f aca="false">SUMIFS(OFFSET(#NAME?,0,$P$8),#NAME?,A89,#NAME?,$F$8,#NAME?,$G$8)</f>
        <v>#VALUE!</v>
      </c>
      <c r="F89" s="255" t="e">
        <f aca="false">SUMIFS(OFFSET(#NAME?,0,$P$8),#NAME?,A89,#NAME?,$F$8,#NAME?,$G$8)</f>
        <v>#VALUE!</v>
      </c>
      <c r="G89" s="255" t="e">
        <f aca="false">F89-SUMIFS(OFFSET(#NAME?,0,$P$8),#NAME?,A89,#NAME?,$F$8,#NAME?,$G$8)</f>
        <v>#VALUE!</v>
      </c>
      <c r="H89" s="256" t="e">
        <f aca="false">E89-T89</f>
        <v>#VALUE!</v>
      </c>
      <c r="I89" s="256" t="e">
        <f aca="false">E89-U89</f>
        <v>#VALUE!</v>
      </c>
      <c r="J89" s="257" t="e">
        <f aca="false">SUMIFS(#NAME?,#NAME?,A89,#NAME?,$F$8,#NAME?,$G$8,#NAME?,"Storage")+SUMIFS(#NAME?,#NAME?,A89,#NAME?,$F$8,#NAME?,$G$8,#NAME?,"Battery")</f>
        <v>#VALUE!</v>
      </c>
      <c r="K89" s="257" t="e">
        <f aca="false">SUMIFS(#NAME?,#NAME?,A89,#NAME?,$F$8,#NAME?,$G$8,#NAME?,"Solar")+SUMIFS(#NAME?,#NAME?,A89,#NAME?,$F$8,#NAME?,$G$8,#NAME?,"Solar")</f>
        <v>#VALUE!</v>
      </c>
      <c r="L89" s="257" t="e">
        <f aca="false">SUMIFS(#NAME?,#NAME?,A89,#NAME?,$F$8,#NAME?,$G$8,#NAME?,"Wind")+SUMIFS(#NAME?,#NAME?,A89,#NAME?,$F$8,#NAME?,$G$8,#NAME?,"Wind")</f>
        <v>#VALUE!</v>
      </c>
      <c r="M89" s="257" t="e">
        <f aca="false">SUMIFS(#NAME?,#NAME?,A89,#NAME?,$F$8,#NAME?,$G$8,#NAME?,"Hydro")+SUMIFS(#NAME?,#NAME?,A89,#NAME?,$F$8,#NAME?,$G$8,#NAME?,"Hydro")</f>
        <v>#VALUE!</v>
      </c>
      <c r="N89" s="257" t="e">
        <f aca="false">SUMIFS(#NAME?,#NAME?,A89,#NAME?,$F$8,#NAME?,$G$8,#NAME?,"Other")+SUMIFS(#NAME?,#NAME?,A89,#NAME?,$F$8,#NAME?,$G$8,#NAME?,"Other")</f>
        <v>#VALUE!</v>
      </c>
      <c r="O89" s="258" t="e">
        <f aca="false">IF(J89=0,0,(SUMIFS(OFFSET(#NAME?,0,$P$8),#NAME?,A89,#NAME?,$F$8,#NAME?,$G$8,#NAME?,"Storage")+SUMIFS(OFFSET(#NAME?,0,$P$8),#NAME?,A89,#NAME?,$F$8,#NAME?,$G$8,#NAME?,"Battery"))/J89)</f>
        <v>#VALUE!</v>
      </c>
      <c r="P89" s="259" t="e">
        <f aca="false">IF(K89=0,0,(SUMIFS(OFFSET(#NAME?,0,$P$8),#NAME?,A89,#NAME?,$F$8,#NAME?,$G$8,#NAME?,"Solar")+SUMIFS(OFFSET(#NAME?,0,$P$8),#NAME?,A89,#NAME?,$F$8,#NAME?,$G$8,#NAME?,"Solar"))/K89)</f>
        <v>#VALUE!</v>
      </c>
      <c r="Q89" s="258" t="e">
        <f aca="false">IF(L89=0,0,(SUMIFS(OFFSET(#NAME?,0,$P$8),#NAME?,A89,#NAME?,$F$8,#NAME?,$G$8,#NAME?,"Wind")+SUMIFS(OFFSET(#NAME?,0,$P$8),#NAME?,A89,#NAME?,$F$8,#NAME?,$G$8,#NAME?,"Wind"))/L89)</f>
        <v>#VALUE!</v>
      </c>
      <c r="R89" s="258" t="e">
        <f aca="false">IF(M89=0,0,(SUMIFS(OFFSET(#NAME?,0,$P$8),#NAME?,A89,#NAME?,$F$8,#NAME?,$G$8,#NAME?,"Hydro")+SUMIFS(OFFSET(#NAME?,0,$P$8),#NAME?,A89,#NAME?,$F$8,#NAME?,$G$8,#NAME?,"Hydro"))/M89)</f>
        <v>#VALUE!</v>
      </c>
      <c r="S89" s="258" t="e">
        <f aca="false">IF(N89=0,0,(SUMIFS(OFFSET(#NAME?,0,$P$8),#NAME?,A89,#NAME?,$F$8,#NAME?,$G$8,#NAME?,"Other")+SUMIFS(OFFSET(#NAME?,0,$P$8),#NAME?,A89,#NAME?,$F$8,#NAME?,$G$8,#NAME?,"Other"))/N89)</f>
        <v>#VALUE!</v>
      </c>
      <c r="T89" s="260" t="e">
        <f aca="false">(J89*O89)+(K89*P89)+(L89*$T$5)+(M89*R89)+(N89*S89)</f>
        <v>#VALUE!</v>
      </c>
      <c r="U89" s="260" t="e">
        <f aca="false">(J89*O89)+(K89*P89)+(L89*$U$5)+(M89*R89)+(N89*S89)</f>
        <v>#VALUE!</v>
      </c>
      <c r="V89" s="261" t="e">
        <f aca="false">SUMIFS(OFFSET(#NAME?,0,$P$8),#NAME?,A89,#NAME?,$F$8,#NAME?,$G$8)*-1</f>
        <v>#VALUE!</v>
      </c>
      <c r="W89" s="261" t="e">
        <f aca="false">SUMIFS(OFFSET(#NAME?,0,$P$8),#NAME?,A89,#NAME?,$F$8,#NAME?,$G$8)*-1</f>
        <v>#VALUE!</v>
      </c>
      <c r="X89" s="262" t="e">
        <f aca="false">$Z$13*Z89</f>
        <v>#REF!</v>
      </c>
      <c r="Z89" s="263" t="e">
        <f aca="false">E89/$E$13</f>
        <v>#VALUE!</v>
      </c>
      <c r="AA89" s="264" t="n">
        <f aca="false">IFERROR(SUMPRODUCT((DSR!$E$1:$AB$1='MAIN DATA'!$B$6)*(DSR!$B$2:$B$1445='MAIN DATA'!A89)*(DSR!$A$2:$A$1445=Controls!$F$56)*(DSR!$E$2:$AB$1445)),"N/A for summer")</f>
        <v>-9.22354246006617</v>
      </c>
    </row>
    <row r="90" customFormat="false" ht="12.75" hidden="false" customHeight="false" outlineLevel="0" collapsed="false">
      <c r="A90" s="253" t="s">
        <v>772</v>
      </c>
      <c r="B90" s="253" t="s">
        <v>774</v>
      </c>
      <c r="C90" s="254" t="s">
        <v>773</v>
      </c>
      <c r="D90" s="254" t="str">
        <f aca="false">LEFT(C90,1)</f>
        <v>G</v>
      </c>
      <c r="E90" s="254" t="e">
        <f aca="false">SUMIFS(OFFSET(#NAME?,0,$P$8),#NAME?,A90,#NAME?,$F$8,#NAME?,$G$8)</f>
        <v>#VALUE!</v>
      </c>
      <c r="F90" s="255" t="e">
        <f aca="false">SUMIFS(OFFSET(#NAME?,0,$P$8),#NAME?,A90,#NAME?,$F$8,#NAME?,$G$8)</f>
        <v>#VALUE!</v>
      </c>
      <c r="G90" s="255" t="e">
        <f aca="false">F90-SUMIFS(OFFSET(#NAME?,0,$P$8),#NAME?,A90,#NAME?,$F$8,#NAME?,$G$8)</f>
        <v>#VALUE!</v>
      </c>
      <c r="H90" s="256" t="e">
        <f aca="false">E90-T90</f>
        <v>#VALUE!</v>
      </c>
      <c r="I90" s="256" t="e">
        <f aca="false">E90-U90</f>
        <v>#VALUE!</v>
      </c>
      <c r="J90" s="257" t="e">
        <f aca="false">SUMIFS(#NAME?,#NAME?,A90,#NAME?,$F$8,#NAME?,$G$8,#NAME?,"Storage")+SUMIFS(#NAME?,#NAME?,A90,#NAME?,$F$8,#NAME?,$G$8,#NAME?,"Battery")</f>
        <v>#VALUE!</v>
      </c>
      <c r="K90" s="257" t="e">
        <f aca="false">SUMIFS(#NAME?,#NAME?,A90,#NAME?,$F$8,#NAME?,$G$8,#NAME?,"Solar")+SUMIFS(#NAME?,#NAME?,A90,#NAME?,$F$8,#NAME?,$G$8,#NAME?,"Solar")</f>
        <v>#VALUE!</v>
      </c>
      <c r="L90" s="257" t="e">
        <f aca="false">SUMIFS(#NAME?,#NAME?,A90,#NAME?,$F$8,#NAME?,$G$8,#NAME?,"Wind")+SUMIFS(#NAME?,#NAME?,A90,#NAME?,$F$8,#NAME?,$G$8,#NAME?,"Wind")</f>
        <v>#VALUE!</v>
      </c>
      <c r="M90" s="257" t="e">
        <f aca="false">SUMIFS(#NAME?,#NAME?,A90,#NAME?,$F$8,#NAME?,$G$8,#NAME?,"Hydro")+SUMIFS(#NAME?,#NAME?,A90,#NAME?,$F$8,#NAME?,$G$8,#NAME?,"Hydro")</f>
        <v>#VALUE!</v>
      </c>
      <c r="N90" s="257" t="e">
        <f aca="false">SUMIFS(#NAME?,#NAME?,A90,#NAME?,$F$8,#NAME?,$G$8,#NAME?,"Other")+SUMIFS(#NAME?,#NAME?,A90,#NAME?,$F$8,#NAME?,$G$8,#NAME?,"Other")</f>
        <v>#VALUE!</v>
      </c>
      <c r="O90" s="258" t="e">
        <f aca="false">IF(J90=0,0,(SUMIFS(OFFSET(#NAME?,0,$P$8),#NAME?,A90,#NAME?,$F$8,#NAME?,$G$8,#NAME?,"Storage")+SUMIFS(OFFSET(#NAME?,0,$P$8),#NAME?,A90,#NAME?,$F$8,#NAME?,$G$8,#NAME?,"Battery"))/J90)</f>
        <v>#VALUE!</v>
      </c>
      <c r="P90" s="259" t="e">
        <f aca="false">IF(K90=0,0,(SUMIFS(OFFSET(#NAME?,0,$P$8),#NAME?,A90,#NAME?,$F$8,#NAME?,$G$8,#NAME?,"Solar")+SUMIFS(OFFSET(#NAME?,0,$P$8),#NAME?,A90,#NAME?,$F$8,#NAME?,$G$8,#NAME?,"Solar"))/K90)</f>
        <v>#VALUE!</v>
      </c>
      <c r="Q90" s="258" t="e">
        <f aca="false">IF(L90=0,0,(SUMIFS(OFFSET(#NAME?,0,$P$8),#NAME?,A90,#NAME?,$F$8,#NAME?,$G$8,#NAME?,"Wind")+SUMIFS(OFFSET(#NAME?,0,$P$8),#NAME?,A90,#NAME?,$F$8,#NAME?,$G$8,#NAME?,"Wind"))/L90)</f>
        <v>#VALUE!</v>
      </c>
      <c r="R90" s="258" t="e">
        <f aca="false">IF(M90=0,0,(SUMIFS(OFFSET(#NAME?,0,$P$8),#NAME?,A90,#NAME?,$F$8,#NAME?,$G$8,#NAME?,"Hydro")+SUMIFS(OFFSET(#NAME?,0,$P$8),#NAME?,A90,#NAME?,$F$8,#NAME?,$G$8,#NAME?,"Hydro"))/M90)</f>
        <v>#VALUE!</v>
      </c>
      <c r="S90" s="258" t="e">
        <f aca="false">IF(N90=0,0,(SUMIFS(OFFSET(#NAME?,0,$P$8),#NAME?,A90,#NAME?,$F$8,#NAME?,$G$8,#NAME?,"Other")+SUMIFS(OFFSET(#NAME?,0,$P$8),#NAME?,A90,#NAME?,$F$8,#NAME?,$G$8,#NAME?,"Other"))/N90)</f>
        <v>#VALUE!</v>
      </c>
      <c r="T90" s="260" t="e">
        <f aca="false">(J90*O90)+(K90*P90)+(L90*$T$5)+(M90*R90)+(N90*S90)</f>
        <v>#VALUE!</v>
      </c>
      <c r="U90" s="260" t="e">
        <f aca="false">(J90*O90)+(K90*P90)+(L90*$U$5)+(M90*R90)+(N90*S90)</f>
        <v>#VALUE!</v>
      </c>
      <c r="V90" s="261" t="e">
        <f aca="false">SUMIFS(OFFSET(#NAME?,0,$P$8),#NAME?,A90,#NAME?,$F$8,#NAME?,$G$8)*-1</f>
        <v>#VALUE!</v>
      </c>
      <c r="W90" s="261" t="e">
        <f aca="false">SUMIFS(OFFSET(#NAME?,0,$P$8),#NAME?,A90,#NAME?,$F$8,#NAME?,$G$8)*-1</f>
        <v>#VALUE!</v>
      </c>
      <c r="X90" s="262" t="e">
        <f aca="false">$Z$13*Z90</f>
        <v>#REF!</v>
      </c>
      <c r="Z90" s="263" t="e">
        <f aca="false">E90/$E$13</f>
        <v>#VALUE!</v>
      </c>
      <c r="AA90" s="264" t="n">
        <f aca="false">IFERROR(SUMPRODUCT((DSR!$E$1:$AB$1='MAIN DATA'!$B$6)*(DSR!$B$2:$B$1445='MAIN DATA'!A90)*(DSR!$A$2:$A$1445=Controls!$F$56)*(DSR!$E$2:$AB$1445)),"N/A for summer")</f>
        <v>-8.63092704869505</v>
      </c>
    </row>
    <row r="91" customFormat="false" ht="12.75" hidden="false" customHeight="false" outlineLevel="0" collapsed="false">
      <c r="A91" s="253" t="s">
        <v>875</v>
      </c>
      <c r="B91" s="253" t="s">
        <v>877</v>
      </c>
      <c r="C91" s="254" t="s">
        <v>876</v>
      </c>
      <c r="D91" s="254" t="str">
        <f aca="false">LEFT(C91,1)</f>
        <v>G</v>
      </c>
      <c r="E91" s="254" t="e">
        <f aca="false">SUMIFS(OFFSET(#NAME?,0,$P$8),#NAME?,A91,#NAME?,$F$8,#NAME?,$G$8)</f>
        <v>#VALUE!</v>
      </c>
      <c r="F91" s="255" t="e">
        <f aca="false">SUMIFS(OFFSET(#NAME?,0,$P$8),#NAME?,A91,#NAME?,$F$8,#NAME?,$G$8)</f>
        <v>#VALUE!</v>
      </c>
      <c r="G91" s="255" t="e">
        <f aca="false">F91-SUMIFS(OFFSET(#NAME?,0,$P$8),#NAME?,A91,#NAME?,$F$8,#NAME?,$G$8)</f>
        <v>#VALUE!</v>
      </c>
      <c r="H91" s="256" t="e">
        <f aca="false">E91-T91</f>
        <v>#VALUE!</v>
      </c>
      <c r="I91" s="256" t="e">
        <f aca="false">E91-U91</f>
        <v>#VALUE!</v>
      </c>
      <c r="J91" s="257" t="e">
        <f aca="false">SUMIFS(#NAME?,#NAME?,A91,#NAME?,$F$8,#NAME?,$G$8,#NAME?,"Storage")+SUMIFS(#NAME?,#NAME?,A91,#NAME?,$F$8,#NAME?,$G$8,#NAME?,"Battery")</f>
        <v>#VALUE!</v>
      </c>
      <c r="K91" s="257" t="e">
        <f aca="false">SUMIFS(#NAME?,#NAME?,A91,#NAME?,$F$8,#NAME?,$G$8,#NAME?,"Solar")+SUMIFS(#NAME?,#NAME?,A91,#NAME?,$F$8,#NAME?,$G$8,#NAME?,"Solar")</f>
        <v>#VALUE!</v>
      </c>
      <c r="L91" s="257" t="e">
        <f aca="false">SUMIFS(#NAME?,#NAME?,A91,#NAME?,$F$8,#NAME?,$G$8,#NAME?,"Wind")+SUMIFS(#NAME?,#NAME?,A91,#NAME?,$F$8,#NAME?,$G$8,#NAME?,"Wind")</f>
        <v>#VALUE!</v>
      </c>
      <c r="M91" s="257" t="e">
        <f aca="false">SUMIFS(#NAME?,#NAME?,A91,#NAME?,$F$8,#NAME?,$G$8,#NAME?,"Hydro")+SUMIFS(#NAME?,#NAME?,A91,#NAME?,$F$8,#NAME?,$G$8,#NAME?,"Hydro")</f>
        <v>#VALUE!</v>
      </c>
      <c r="N91" s="257" t="e">
        <f aca="false">SUMIFS(#NAME?,#NAME?,A91,#NAME?,$F$8,#NAME?,$G$8,#NAME?,"Other")+SUMIFS(#NAME?,#NAME?,A91,#NAME?,$F$8,#NAME?,$G$8,#NAME?,"Other")</f>
        <v>#VALUE!</v>
      </c>
      <c r="O91" s="258" t="e">
        <f aca="false">IF(J91=0,0,(SUMIFS(OFFSET(#NAME?,0,$P$8),#NAME?,A91,#NAME?,$F$8,#NAME?,$G$8,#NAME?,"Storage")+SUMIFS(OFFSET(#NAME?,0,$P$8),#NAME?,A91,#NAME?,$F$8,#NAME?,$G$8,#NAME?,"Battery"))/J91)</f>
        <v>#VALUE!</v>
      </c>
      <c r="P91" s="259" t="e">
        <f aca="false">IF(K91=0,0,(SUMIFS(OFFSET(#NAME?,0,$P$8),#NAME?,A91,#NAME?,$F$8,#NAME?,$G$8,#NAME?,"Solar")+SUMIFS(OFFSET(#NAME?,0,$P$8),#NAME?,A91,#NAME?,$F$8,#NAME?,$G$8,#NAME?,"Solar"))/K91)</f>
        <v>#VALUE!</v>
      </c>
      <c r="Q91" s="258" t="e">
        <f aca="false">IF(L91=0,0,(SUMIFS(OFFSET(#NAME?,0,$P$8),#NAME?,A91,#NAME?,$F$8,#NAME?,$G$8,#NAME?,"Wind")+SUMIFS(OFFSET(#NAME?,0,$P$8),#NAME?,A91,#NAME?,$F$8,#NAME?,$G$8,#NAME?,"Wind"))/L91)</f>
        <v>#VALUE!</v>
      </c>
      <c r="R91" s="258" t="e">
        <f aca="false">IF(M91=0,0,(SUMIFS(OFFSET(#NAME?,0,$P$8),#NAME?,A91,#NAME?,$F$8,#NAME?,$G$8,#NAME?,"Hydro")+SUMIFS(OFFSET(#NAME?,0,$P$8),#NAME?,A91,#NAME?,$F$8,#NAME?,$G$8,#NAME?,"Hydro"))/M91)</f>
        <v>#VALUE!</v>
      </c>
      <c r="S91" s="258" t="e">
        <f aca="false">IF(N91=0,0,(SUMIFS(OFFSET(#NAME?,0,$P$8),#NAME?,A91,#NAME?,$F$8,#NAME?,$G$8,#NAME?,"Other")+SUMIFS(OFFSET(#NAME?,0,$P$8),#NAME?,A91,#NAME?,$F$8,#NAME?,$G$8,#NAME?,"Other"))/N91)</f>
        <v>#VALUE!</v>
      </c>
      <c r="T91" s="260" t="e">
        <f aca="false">(J91*O91)+(K91*P91)+(L91*$T$5)+(M91*R91)+(N91*S91)</f>
        <v>#VALUE!</v>
      </c>
      <c r="U91" s="260" t="e">
        <f aca="false">(J91*O91)+(K91*P91)+(L91*$U$5)+(M91*R91)+(N91*S91)</f>
        <v>#VALUE!</v>
      </c>
      <c r="V91" s="261" t="e">
        <f aca="false">SUMIFS(OFFSET(#NAME?,0,$P$8),#NAME?,A91,#NAME?,$F$8,#NAME?,$G$8)*-1</f>
        <v>#VALUE!</v>
      </c>
      <c r="W91" s="261" t="e">
        <f aca="false">SUMIFS(OFFSET(#NAME?,0,$P$8),#NAME?,A91,#NAME?,$F$8,#NAME?,$G$8)*-1</f>
        <v>#VALUE!</v>
      </c>
      <c r="X91" s="262" t="e">
        <f aca="false">$Z$13*Z91</f>
        <v>#REF!</v>
      </c>
      <c r="Z91" s="263" t="e">
        <f aca="false">E91/$E$13</f>
        <v>#VALUE!</v>
      </c>
      <c r="AA91" s="264" t="n">
        <f aca="false">IFERROR(SUMPRODUCT((DSR!$E$1:$AB$1='MAIN DATA'!$B$6)*(DSR!$B$2:$B$1445='MAIN DATA'!A91)*(DSR!$A$2:$A$1445=Controls!$F$56)*(DSR!$E$2:$AB$1445)),"N/A for summer")</f>
        <v>-7.31198201270592</v>
      </c>
    </row>
    <row r="92" customFormat="false" ht="12.75" hidden="false" customHeight="false" outlineLevel="0" collapsed="false">
      <c r="A92" s="253" t="s">
        <v>882</v>
      </c>
      <c r="B92" s="253" t="s">
        <v>883</v>
      </c>
      <c r="C92" s="254" t="s">
        <v>876</v>
      </c>
      <c r="D92" s="254" t="str">
        <f aca="false">LEFT(C92,1)</f>
        <v>G</v>
      </c>
      <c r="E92" s="254" t="e">
        <f aca="false">SUMIFS(OFFSET(#NAME?,0,$P$8),#NAME?,A92,#NAME?,$F$8,#NAME?,$G$8)</f>
        <v>#VALUE!</v>
      </c>
      <c r="F92" s="255" t="e">
        <f aca="false">SUMIFS(OFFSET(#NAME?,0,$P$8),#NAME?,A92,#NAME?,$F$8,#NAME?,$G$8)</f>
        <v>#VALUE!</v>
      </c>
      <c r="G92" s="255" t="e">
        <f aca="false">F92-SUMIFS(OFFSET(#NAME?,0,$P$8),#NAME?,A92,#NAME?,$F$8,#NAME?,$G$8)</f>
        <v>#VALUE!</v>
      </c>
      <c r="H92" s="256" t="e">
        <f aca="false">E92-T92</f>
        <v>#VALUE!</v>
      </c>
      <c r="I92" s="256" t="e">
        <f aca="false">E92-U92</f>
        <v>#VALUE!</v>
      </c>
      <c r="J92" s="257" t="e">
        <f aca="false">SUMIFS(#NAME?,#NAME?,A92,#NAME?,$F$8,#NAME?,$G$8,#NAME?,"Storage")+SUMIFS(#NAME?,#NAME?,A92,#NAME?,$F$8,#NAME?,$G$8,#NAME?,"Battery")</f>
        <v>#VALUE!</v>
      </c>
      <c r="K92" s="257" t="e">
        <f aca="false">SUMIFS(#NAME?,#NAME?,A92,#NAME?,$F$8,#NAME?,$G$8,#NAME?,"Solar")+SUMIFS(#NAME?,#NAME?,A92,#NAME?,$F$8,#NAME?,$G$8,#NAME?,"Solar")</f>
        <v>#VALUE!</v>
      </c>
      <c r="L92" s="257" t="e">
        <f aca="false">SUMIFS(#NAME?,#NAME?,A92,#NAME?,$F$8,#NAME?,$G$8,#NAME?,"Wind")+SUMIFS(#NAME?,#NAME?,A92,#NAME?,$F$8,#NAME?,$G$8,#NAME?,"Wind")</f>
        <v>#VALUE!</v>
      </c>
      <c r="M92" s="257" t="e">
        <f aca="false">SUMIFS(#NAME?,#NAME?,A92,#NAME?,$F$8,#NAME?,$G$8,#NAME?,"Hydro")+SUMIFS(#NAME?,#NAME?,A92,#NAME?,$F$8,#NAME?,$G$8,#NAME?,"Hydro")</f>
        <v>#VALUE!</v>
      </c>
      <c r="N92" s="257" t="e">
        <f aca="false">SUMIFS(#NAME?,#NAME?,A92,#NAME?,$F$8,#NAME?,$G$8,#NAME?,"Other")+SUMIFS(#NAME?,#NAME?,A92,#NAME?,$F$8,#NAME?,$G$8,#NAME?,"Other")</f>
        <v>#VALUE!</v>
      </c>
      <c r="O92" s="258" t="e">
        <f aca="false">IF(J92=0,0,(SUMIFS(OFFSET(#NAME?,0,$P$8),#NAME?,A92,#NAME?,$F$8,#NAME?,$G$8,#NAME?,"Storage")+SUMIFS(OFFSET(#NAME?,0,$P$8),#NAME?,A92,#NAME?,$F$8,#NAME?,$G$8,#NAME?,"Battery"))/J92)</f>
        <v>#VALUE!</v>
      </c>
      <c r="P92" s="259" t="e">
        <f aca="false">IF(K92=0,0,(SUMIFS(OFFSET(#NAME?,0,$P$8),#NAME?,A92,#NAME?,$F$8,#NAME?,$G$8,#NAME?,"Solar")+SUMIFS(OFFSET(#NAME?,0,$P$8),#NAME?,A92,#NAME?,$F$8,#NAME?,$G$8,#NAME?,"Solar"))/K92)</f>
        <v>#VALUE!</v>
      </c>
      <c r="Q92" s="258" t="e">
        <f aca="false">IF(L92=0,0,(SUMIFS(OFFSET(#NAME?,0,$P$8),#NAME?,A92,#NAME?,$F$8,#NAME?,$G$8,#NAME?,"Wind")+SUMIFS(OFFSET(#NAME?,0,$P$8),#NAME?,A92,#NAME?,$F$8,#NAME?,$G$8,#NAME?,"Wind"))/L92)</f>
        <v>#VALUE!</v>
      </c>
      <c r="R92" s="258" t="e">
        <f aca="false">IF(M92=0,0,(SUMIFS(OFFSET(#NAME?,0,$P$8),#NAME?,A92,#NAME?,$F$8,#NAME?,$G$8,#NAME?,"Hydro")+SUMIFS(OFFSET(#NAME?,0,$P$8),#NAME?,A92,#NAME?,$F$8,#NAME?,$G$8,#NAME?,"Hydro"))/M92)</f>
        <v>#VALUE!</v>
      </c>
      <c r="S92" s="258" t="e">
        <f aca="false">IF(N92=0,0,(SUMIFS(OFFSET(#NAME?,0,$P$8),#NAME?,A92,#NAME?,$F$8,#NAME?,$G$8,#NAME?,"Other")+SUMIFS(OFFSET(#NAME?,0,$P$8),#NAME?,A92,#NAME?,$F$8,#NAME?,$G$8,#NAME?,"Other"))/N92)</f>
        <v>#VALUE!</v>
      </c>
      <c r="T92" s="260" t="e">
        <f aca="false">(J92*O92)+(K92*P92)+(L92*$T$5)+(M92*R92)+(N92*S92)</f>
        <v>#VALUE!</v>
      </c>
      <c r="U92" s="260" t="e">
        <f aca="false">(J92*O92)+(K92*P92)+(L92*$U$5)+(M92*R92)+(N92*S92)</f>
        <v>#VALUE!</v>
      </c>
      <c r="V92" s="261" t="e">
        <f aca="false">SUMIFS(OFFSET(#NAME?,0,$P$8),#NAME?,A92,#NAME?,$F$8,#NAME?,$G$8)*-1</f>
        <v>#VALUE!</v>
      </c>
      <c r="W92" s="261" t="e">
        <f aca="false">SUMIFS(OFFSET(#NAME?,0,$P$8),#NAME?,A92,#NAME?,$F$8,#NAME?,$G$8)*-1</f>
        <v>#VALUE!</v>
      </c>
      <c r="X92" s="262" t="e">
        <f aca="false">$Z$13*Z92</f>
        <v>#REF!</v>
      </c>
      <c r="Z92" s="263" t="e">
        <f aca="false">E92/$E$13</f>
        <v>#VALUE!</v>
      </c>
      <c r="AA92" s="264" t="n">
        <f aca="false">IFERROR(SUMPRODUCT((DSR!$E$1:$AB$1='MAIN DATA'!$B$6)*(DSR!$B$2:$B$1445='MAIN DATA'!A92)*(DSR!$A$2:$A$1445=Controls!$F$56)*(DSR!$E$2:$AB$1445)),"N/A for summer")</f>
        <v>-5.46776443600761</v>
      </c>
    </row>
    <row r="93" customFormat="false" ht="12.75" hidden="false" customHeight="false" outlineLevel="0" collapsed="false">
      <c r="A93" s="253" t="s">
        <v>1007</v>
      </c>
      <c r="B93" s="253" t="s">
        <v>1009</v>
      </c>
      <c r="C93" s="254" t="s">
        <v>1008</v>
      </c>
      <c r="D93" s="254" t="str">
        <f aca="false">LEFT(C93,1)</f>
        <v>G</v>
      </c>
      <c r="E93" s="254" t="e">
        <f aca="false">SUMIFS(OFFSET(#NAME?,0,$P$8),#NAME?,A93,#NAME?,$F$8,#NAME?,$G$8)</f>
        <v>#VALUE!</v>
      </c>
      <c r="F93" s="255" t="e">
        <f aca="false">SUMIFS(OFFSET(#NAME?,0,$P$8),#NAME?,A93,#NAME?,$F$8,#NAME?,$G$8)</f>
        <v>#VALUE!</v>
      </c>
      <c r="G93" s="255" t="e">
        <f aca="false">F93-SUMIFS(OFFSET(#NAME?,0,$P$8),#NAME?,A93,#NAME?,$F$8,#NAME?,$G$8)</f>
        <v>#VALUE!</v>
      </c>
      <c r="H93" s="256" t="e">
        <f aca="false">E93-T93</f>
        <v>#VALUE!</v>
      </c>
      <c r="I93" s="256" t="e">
        <f aca="false">E93-U93</f>
        <v>#VALUE!</v>
      </c>
      <c r="J93" s="257" t="e">
        <f aca="false">SUMIFS(#NAME?,#NAME?,A93,#NAME?,$F$8,#NAME?,$G$8,#NAME?,"Storage")+SUMIFS(#NAME?,#NAME?,A93,#NAME?,$F$8,#NAME?,$G$8,#NAME?,"Battery")</f>
        <v>#VALUE!</v>
      </c>
      <c r="K93" s="257" t="e">
        <f aca="false">SUMIFS(#NAME?,#NAME?,A93,#NAME?,$F$8,#NAME?,$G$8,#NAME?,"Solar")+SUMIFS(#NAME?,#NAME?,A93,#NAME?,$F$8,#NAME?,$G$8,#NAME?,"Solar")</f>
        <v>#VALUE!</v>
      </c>
      <c r="L93" s="257" t="e">
        <f aca="false">SUMIFS(#NAME?,#NAME?,A93,#NAME?,$F$8,#NAME?,$G$8,#NAME?,"Wind")+SUMIFS(#NAME?,#NAME?,A93,#NAME?,$F$8,#NAME?,$G$8,#NAME?,"Wind")</f>
        <v>#VALUE!</v>
      </c>
      <c r="M93" s="257" t="e">
        <f aca="false">SUMIFS(#NAME?,#NAME?,A93,#NAME?,$F$8,#NAME?,$G$8,#NAME?,"Hydro")+SUMIFS(#NAME?,#NAME?,A93,#NAME?,$F$8,#NAME?,$G$8,#NAME?,"Hydro")</f>
        <v>#VALUE!</v>
      </c>
      <c r="N93" s="257" t="e">
        <f aca="false">SUMIFS(#NAME?,#NAME?,A93,#NAME?,$F$8,#NAME?,$G$8,#NAME?,"Other")+SUMIFS(#NAME?,#NAME?,A93,#NAME?,$F$8,#NAME?,$G$8,#NAME?,"Other")</f>
        <v>#VALUE!</v>
      </c>
      <c r="O93" s="258" t="e">
        <f aca="false">IF(J93=0,0,(SUMIFS(OFFSET(#NAME?,0,$P$8),#NAME?,A93,#NAME?,$F$8,#NAME?,$G$8,#NAME?,"Storage")+SUMIFS(OFFSET(#NAME?,0,$P$8),#NAME?,A93,#NAME?,$F$8,#NAME?,$G$8,#NAME?,"Battery"))/J93)</f>
        <v>#VALUE!</v>
      </c>
      <c r="P93" s="259" t="e">
        <f aca="false">IF(K93=0,0,(SUMIFS(OFFSET(#NAME?,0,$P$8),#NAME?,A93,#NAME?,$F$8,#NAME?,$G$8,#NAME?,"Solar")+SUMIFS(OFFSET(#NAME?,0,$P$8),#NAME?,A93,#NAME?,$F$8,#NAME?,$G$8,#NAME?,"Solar"))/K93)</f>
        <v>#VALUE!</v>
      </c>
      <c r="Q93" s="258" t="e">
        <f aca="false">IF(L93=0,0,(SUMIFS(OFFSET(#NAME?,0,$P$8),#NAME?,A93,#NAME?,$F$8,#NAME?,$G$8,#NAME?,"Wind")+SUMIFS(OFFSET(#NAME?,0,$P$8),#NAME?,A93,#NAME?,$F$8,#NAME?,$G$8,#NAME?,"Wind"))/L93)</f>
        <v>#VALUE!</v>
      </c>
      <c r="R93" s="258" t="e">
        <f aca="false">IF(M93=0,0,(SUMIFS(OFFSET(#NAME?,0,$P$8),#NAME?,A93,#NAME?,$F$8,#NAME?,$G$8,#NAME?,"Hydro")+SUMIFS(OFFSET(#NAME?,0,$P$8),#NAME?,A93,#NAME?,$F$8,#NAME?,$G$8,#NAME?,"Hydro"))/M93)</f>
        <v>#VALUE!</v>
      </c>
      <c r="S93" s="258" t="e">
        <f aca="false">IF(N93=0,0,(SUMIFS(OFFSET(#NAME?,0,$P$8),#NAME?,A93,#NAME?,$F$8,#NAME?,$G$8,#NAME?,"Other")+SUMIFS(OFFSET(#NAME?,0,$P$8),#NAME?,A93,#NAME?,$F$8,#NAME?,$G$8,#NAME?,"Other"))/N93)</f>
        <v>#VALUE!</v>
      </c>
      <c r="T93" s="260" t="e">
        <f aca="false">(J93*O93)+(K93*P93)+(L93*$T$5)+(M93*R93)+(N93*S93)</f>
        <v>#VALUE!</v>
      </c>
      <c r="U93" s="260" t="e">
        <f aca="false">(J93*O93)+(K93*P93)+(L93*$U$5)+(M93*R93)+(N93*S93)</f>
        <v>#VALUE!</v>
      </c>
      <c r="V93" s="261" t="e">
        <f aca="false">SUMIFS(OFFSET(#NAME?,0,$P$8),#NAME?,A93,#NAME?,$F$8,#NAME?,$G$8)*-1</f>
        <v>#VALUE!</v>
      </c>
      <c r="W93" s="261" t="e">
        <f aca="false">SUMIFS(OFFSET(#NAME?,0,$P$8),#NAME?,A93,#NAME?,$F$8,#NAME?,$G$8)*-1</f>
        <v>#VALUE!</v>
      </c>
      <c r="X93" s="262" t="e">
        <f aca="false">$Z$13*Z93</f>
        <v>#REF!</v>
      </c>
      <c r="Z93" s="263" t="e">
        <f aca="false">E93/$E$13</f>
        <v>#VALUE!</v>
      </c>
      <c r="AA93" s="264" t="n">
        <f aca="false">IFERROR(SUMPRODUCT((DSR!$E$1:$AB$1='MAIN DATA'!$B$6)*(DSR!$B$2:$B$1445='MAIN DATA'!A93)*(DSR!$A$2:$A$1445=Controls!$F$56)*(DSR!$E$2:$AB$1445)),"N/A for summer")</f>
        <v>-8.54859951024129</v>
      </c>
    </row>
    <row r="94" customFormat="false" ht="12.75" hidden="false" customHeight="false" outlineLevel="0" collapsed="false">
      <c r="A94" s="253" t="s">
        <v>870</v>
      </c>
      <c r="B94" s="253" t="s">
        <v>872</v>
      </c>
      <c r="C94" s="254" t="s">
        <v>871</v>
      </c>
      <c r="D94" s="254" t="str">
        <f aca="false">LEFT(C94,1)</f>
        <v>H</v>
      </c>
      <c r="E94" s="254" t="e">
        <f aca="false">SUMIFS(OFFSET(#NAME?,0,$P$8),#NAME?,A94,#NAME?,$F$8,#NAME?,$G$8)</f>
        <v>#VALUE!</v>
      </c>
      <c r="F94" s="255" t="e">
        <f aca="false">SUMIFS(OFFSET(#NAME?,0,$P$8),#NAME?,A94,#NAME?,$F$8,#NAME?,$G$8)</f>
        <v>#VALUE!</v>
      </c>
      <c r="G94" s="255" t="e">
        <f aca="false">F94-SUMIFS(OFFSET(#NAME?,0,$P$8),#NAME?,A94,#NAME?,$F$8,#NAME?,$G$8)</f>
        <v>#VALUE!</v>
      </c>
      <c r="H94" s="256" t="e">
        <f aca="false">E94-T94</f>
        <v>#VALUE!</v>
      </c>
      <c r="I94" s="256" t="e">
        <f aca="false">E94-U94</f>
        <v>#VALUE!</v>
      </c>
      <c r="J94" s="257" t="e">
        <f aca="false">SUMIFS(#NAME?,#NAME?,A94,#NAME?,$F$8,#NAME?,$G$8,#NAME?,"Storage")+SUMIFS(#NAME?,#NAME?,A94,#NAME?,$F$8,#NAME?,$G$8,#NAME?,"Battery")</f>
        <v>#VALUE!</v>
      </c>
      <c r="K94" s="257" t="e">
        <f aca="false">SUMIFS(#NAME?,#NAME?,A94,#NAME?,$F$8,#NAME?,$G$8,#NAME?,"Solar")+SUMIFS(#NAME?,#NAME?,A94,#NAME?,$F$8,#NAME?,$G$8,#NAME?,"Solar")</f>
        <v>#VALUE!</v>
      </c>
      <c r="L94" s="257" t="e">
        <f aca="false">SUMIFS(#NAME?,#NAME?,A94,#NAME?,$F$8,#NAME?,$G$8,#NAME?,"Wind")+SUMIFS(#NAME?,#NAME?,A94,#NAME?,$F$8,#NAME?,$G$8,#NAME?,"Wind")</f>
        <v>#VALUE!</v>
      </c>
      <c r="M94" s="257" t="e">
        <f aca="false">SUMIFS(#NAME?,#NAME?,A94,#NAME?,$F$8,#NAME?,$G$8,#NAME?,"Hydro")+SUMIFS(#NAME?,#NAME?,A94,#NAME?,$F$8,#NAME?,$G$8,#NAME?,"Hydro")</f>
        <v>#VALUE!</v>
      </c>
      <c r="N94" s="257" t="e">
        <f aca="false">SUMIFS(#NAME?,#NAME?,A94,#NAME?,$F$8,#NAME?,$G$8,#NAME?,"Other")+SUMIFS(#NAME?,#NAME?,A94,#NAME?,$F$8,#NAME?,$G$8,#NAME?,"Other")</f>
        <v>#VALUE!</v>
      </c>
      <c r="O94" s="258" t="e">
        <f aca="false">IF(J94=0,0,(SUMIFS(OFFSET(#NAME?,0,$P$8),#NAME?,A94,#NAME?,$F$8,#NAME?,$G$8,#NAME?,"Storage")+SUMIFS(OFFSET(#NAME?,0,$P$8),#NAME?,A94,#NAME?,$F$8,#NAME?,$G$8,#NAME?,"Battery"))/J94)</f>
        <v>#VALUE!</v>
      </c>
      <c r="P94" s="259" t="e">
        <f aca="false">IF(K94=0,0,(SUMIFS(OFFSET(#NAME?,0,$P$8),#NAME?,A94,#NAME?,$F$8,#NAME?,$G$8,#NAME?,"Solar")+SUMIFS(OFFSET(#NAME?,0,$P$8),#NAME?,A94,#NAME?,$F$8,#NAME?,$G$8,#NAME?,"Solar"))/K94)</f>
        <v>#VALUE!</v>
      </c>
      <c r="Q94" s="258" t="e">
        <f aca="false">IF(L94=0,0,(SUMIFS(OFFSET(#NAME?,0,$P$8),#NAME?,A94,#NAME?,$F$8,#NAME?,$G$8,#NAME?,"Wind")+SUMIFS(OFFSET(#NAME?,0,$P$8),#NAME?,A94,#NAME?,$F$8,#NAME?,$G$8,#NAME?,"Wind"))/L94)</f>
        <v>#VALUE!</v>
      </c>
      <c r="R94" s="258" t="e">
        <f aca="false">IF(M94=0,0,(SUMIFS(OFFSET(#NAME?,0,$P$8),#NAME?,A94,#NAME?,$F$8,#NAME?,$G$8,#NAME?,"Hydro")+SUMIFS(OFFSET(#NAME?,0,$P$8),#NAME?,A94,#NAME?,$F$8,#NAME?,$G$8,#NAME?,"Hydro"))/M94)</f>
        <v>#VALUE!</v>
      </c>
      <c r="S94" s="258" t="e">
        <f aca="false">IF(N94=0,0,(SUMIFS(OFFSET(#NAME?,0,$P$8),#NAME?,A94,#NAME?,$F$8,#NAME?,$G$8,#NAME?,"Other")+SUMIFS(OFFSET(#NAME?,0,$P$8),#NAME?,A94,#NAME?,$F$8,#NAME?,$G$8,#NAME?,"Other"))/N94)</f>
        <v>#VALUE!</v>
      </c>
      <c r="T94" s="260" t="e">
        <f aca="false">(J94*O94)+(K94*P94)+(L94*$T$5)+(M94*R94)+(N94*S94)</f>
        <v>#VALUE!</v>
      </c>
      <c r="U94" s="260" t="e">
        <f aca="false">(J94*O94)+(K94*P94)+(L94*$U$5)+(M94*R94)+(N94*S94)</f>
        <v>#VALUE!</v>
      </c>
      <c r="V94" s="261" t="e">
        <f aca="false">SUMIFS(OFFSET(#NAME?,0,$P$8),#NAME?,A94,#NAME?,$F$8,#NAME?,$G$8)*-1</f>
        <v>#VALUE!</v>
      </c>
      <c r="W94" s="261" t="e">
        <f aca="false">SUMIFS(OFFSET(#NAME?,0,$P$8),#NAME?,A94,#NAME?,$F$8,#NAME?,$G$8)*-1</f>
        <v>#VALUE!</v>
      </c>
      <c r="X94" s="262" t="e">
        <f aca="false">$Z$13*Z94</f>
        <v>#REF!</v>
      </c>
      <c r="Z94" s="263" t="e">
        <f aca="false">E94/$E$13</f>
        <v>#VALUE!</v>
      </c>
      <c r="AA94" s="264" t="n">
        <f aca="false">IFERROR(SUMPRODUCT((DSR!$E$1:$AB$1='MAIN DATA'!$B$6)*(DSR!$B$2:$B$1445='MAIN DATA'!A94)*(DSR!$A$2:$A$1445=Controls!$F$56)*(DSR!$E$2:$AB$1445)),"N/A for summer")</f>
        <v>-0.478180847212494</v>
      </c>
    </row>
    <row r="95" customFormat="false" ht="12.75" hidden="false" customHeight="false" outlineLevel="0" collapsed="false">
      <c r="A95" s="253" t="s">
        <v>968</v>
      </c>
      <c r="B95" s="253" t="s">
        <v>969</v>
      </c>
      <c r="C95" s="254" t="s">
        <v>871</v>
      </c>
      <c r="D95" s="254" t="str">
        <f aca="false">LEFT(C95,1)</f>
        <v>H</v>
      </c>
      <c r="E95" s="254" t="e">
        <f aca="false">SUMIFS(OFFSET(#NAME?,0,$P$8),#NAME?,A95,#NAME?,$F$8,#NAME?,$G$8)</f>
        <v>#VALUE!</v>
      </c>
      <c r="F95" s="255" t="e">
        <f aca="false">SUMIFS(OFFSET(#NAME?,0,$P$8),#NAME?,A95,#NAME?,$F$8,#NAME?,$G$8)</f>
        <v>#VALUE!</v>
      </c>
      <c r="G95" s="255" t="e">
        <f aca="false">F95-SUMIFS(OFFSET(#NAME?,0,$P$8),#NAME?,A95,#NAME?,$F$8,#NAME?,$G$8)</f>
        <v>#VALUE!</v>
      </c>
      <c r="H95" s="256" t="e">
        <f aca="false">E95-T95</f>
        <v>#VALUE!</v>
      </c>
      <c r="I95" s="256" t="e">
        <f aca="false">E95-U95</f>
        <v>#VALUE!</v>
      </c>
      <c r="J95" s="257" t="e">
        <f aca="false">SUMIFS(#NAME?,#NAME?,A95,#NAME?,$F$8,#NAME?,$G$8,#NAME?,"Storage")+SUMIFS(#NAME?,#NAME?,A95,#NAME?,$F$8,#NAME?,$G$8,#NAME?,"Battery")</f>
        <v>#VALUE!</v>
      </c>
      <c r="K95" s="257" t="e">
        <f aca="false">SUMIFS(#NAME?,#NAME?,A95,#NAME?,$F$8,#NAME?,$G$8,#NAME?,"Solar")+SUMIFS(#NAME?,#NAME?,A95,#NAME?,$F$8,#NAME?,$G$8,#NAME?,"Solar")</f>
        <v>#VALUE!</v>
      </c>
      <c r="L95" s="257" t="e">
        <f aca="false">SUMIFS(#NAME?,#NAME?,A95,#NAME?,$F$8,#NAME?,$G$8,#NAME?,"Wind")+SUMIFS(#NAME?,#NAME?,A95,#NAME?,$F$8,#NAME?,$G$8,#NAME?,"Wind")</f>
        <v>#VALUE!</v>
      </c>
      <c r="M95" s="257" t="e">
        <f aca="false">SUMIFS(#NAME?,#NAME?,A95,#NAME?,$F$8,#NAME?,$G$8,#NAME?,"Hydro")+SUMIFS(#NAME?,#NAME?,A95,#NAME?,$F$8,#NAME?,$G$8,#NAME?,"Hydro")</f>
        <v>#VALUE!</v>
      </c>
      <c r="N95" s="257" t="e">
        <f aca="false">SUMIFS(#NAME?,#NAME?,A95,#NAME?,$F$8,#NAME?,$G$8,#NAME?,"Other")+SUMIFS(#NAME?,#NAME?,A95,#NAME?,$F$8,#NAME?,$G$8,#NAME?,"Other")</f>
        <v>#VALUE!</v>
      </c>
      <c r="O95" s="258" t="e">
        <f aca="false">IF(J95=0,0,(SUMIFS(OFFSET(#NAME?,0,$P$8),#NAME?,A95,#NAME?,$F$8,#NAME?,$G$8,#NAME?,"Storage")+SUMIFS(OFFSET(#NAME?,0,$P$8),#NAME?,A95,#NAME?,$F$8,#NAME?,$G$8,#NAME?,"Battery"))/J95)</f>
        <v>#VALUE!</v>
      </c>
      <c r="P95" s="259" t="e">
        <f aca="false">IF(K95=0,0,(SUMIFS(OFFSET(#NAME?,0,$P$8),#NAME?,A95,#NAME?,$F$8,#NAME?,$G$8,#NAME?,"Solar")+SUMIFS(OFFSET(#NAME?,0,$P$8),#NAME?,A95,#NAME?,$F$8,#NAME?,$G$8,#NAME?,"Solar"))/K95)</f>
        <v>#VALUE!</v>
      </c>
      <c r="Q95" s="258" t="e">
        <f aca="false">IF(L95=0,0,(SUMIFS(OFFSET(#NAME?,0,$P$8),#NAME?,A95,#NAME?,$F$8,#NAME?,$G$8,#NAME?,"Wind")+SUMIFS(OFFSET(#NAME?,0,$P$8),#NAME?,A95,#NAME?,$F$8,#NAME?,$G$8,#NAME?,"Wind"))/L95)</f>
        <v>#VALUE!</v>
      </c>
      <c r="R95" s="258" t="e">
        <f aca="false">IF(M95=0,0,(SUMIFS(OFFSET(#NAME?,0,$P$8),#NAME?,A95,#NAME?,$F$8,#NAME?,$G$8,#NAME?,"Hydro")+SUMIFS(OFFSET(#NAME?,0,$P$8),#NAME?,A95,#NAME?,$F$8,#NAME?,$G$8,#NAME?,"Hydro"))/M95)</f>
        <v>#VALUE!</v>
      </c>
      <c r="S95" s="258" t="e">
        <f aca="false">IF(N95=0,0,(SUMIFS(OFFSET(#NAME?,0,$P$8),#NAME?,A95,#NAME?,$F$8,#NAME?,$G$8,#NAME?,"Other")+SUMIFS(OFFSET(#NAME?,0,$P$8),#NAME?,A95,#NAME?,$F$8,#NAME?,$G$8,#NAME?,"Other"))/N95)</f>
        <v>#VALUE!</v>
      </c>
      <c r="T95" s="260" t="e">
        <f aca="false">(J95*O95)+(K95*P95)+(L95*$T$5)+(M95*R95)+(N95*S95)</f>
        <v>#VALUE!</v>
      </c>
      <c r="U95" s="260" t="e">
        <f aca="false">(J95*O95)+(K95*P95)+(L95*$U$5)+(M95*R95)+(N95*S95)</f>
        <v>#VALUE!</v>
      </c>
      <c r="V95" s="261" t="e">
        <f aca="false">SUMIFS(OFFSET(#NAME?,0,$P$8),#NAME?,A95,#NAME?,$F$8,#NAME?,$G$8)*-1</f>
        <v>#VALUE!</v>
      </c>
      <c r="W95" s="261" t="e">
        <f aca="false">SUMIFS(OFFSET(#NAME?,0,$P$8),#NAME?,A95,#NAME?,$F$8,#NAME?,$G$8)*-1</f>
        <v>#VALUE!</v>
      </c>
      <c r="X95" s="262" t="e">
        <f aca="false">$Z$13*Z95</f>
        <v>#REF!</v>
      </c>
      <c r="Z95" s="263" t="e">
        <f aca="false">E95/$E$13</f>
        <v>#VALUE!</v>
      </c>
      <c r="AA95" s="264" t="n">
        <f aca="false">IFERROR(SUMPRODUCT((DSR!$E$1:$AB$1='MAIN DATA'!$B$6)*(DSR!$B$2:$B$1445='MAIN DATA'!A95)*(DSR!$A$2:$A$1445=Controls!$F$56)*(DSR!$E$2:$AB$1445)),"N/A for summer")</f>
        <v>-3.11138564225111</v>
      </c>
    </row>
    <row r="96" customFormat="false" ht="12.75" hidden="false" customHeight="false" outlineLevel="0" collapsed="false">
      <c r="A96" s="253" t="s">
        <v>385</v>
      </c>
      <c r="B96" s="253" t="s">
        <v>388</v>
      </c>
      <c r="C96" s="254" t="s">
        <v>387</v>
      </c>
      <c r="D96" s="254" t="str">
        <f aca="false">LEFT(C96,1)</f>
        <v>H</v>
      </c>
      <c r="E96" s="254" t="e">
        <f aca="false">SUMIFS(OFFSET(#NAME?,0,$P$8),#NAME?,A96,#NAME?,$F$8,#NAME?,$G$8)</f>
        <v>#VALUE!</v>
      </c>
      <c r="F96" s="255" t="e">
        <f aca="false">SUMIFS(OFFSET(#NAME?,0,$P$8),#NAME?,A96,#NAME?,$F$8,#NAME?,$G$8)</f>
        <v>#VALUE!</v>
      </c>
      <c r="G96" s="255" t="e">
        <f aca="false">F96-SUMIFS(OFFSET(#NAME?,0,$P$8),#NAME?,A96,#NAME?,$F$8,#NAME?,$G$8)</f>
        <v>#VALUE!</v>
      </c>
      <c r="H96" s="256" t="e">
        <f aca="false">E96-T96</f>
        <v>#VALUE!</v>
      </c>
      <c r="I96" s="256" t="e">
        <f aca="false">E96-U96</f>
        <v>#VALUE!</v>
      </c>
      <c r="J96" s="257" t="e">
        <f aca="false">SUMIFS(#NAME?,#NAME?,A96,#NAME?,$F$8,#NAME?,$G$8,#NAME?,"Storage")+SUMIFS(#NAME?,#NAME?,A96,#NAME?,$F$8,#NAME?,$G$8,#NAME?,"Battery")</f>
        <v>#VALUE!</v>
      </c>
      <c r="K96" s="257" t="e">
        <f aca="false">SUMIFS(#NAME?,#NAME?,A96,#NAME?,$F$8,#NAME?,$G$8,#NAME?,"Solar")+SUMIFS(#NAME?,#NAME?,A96,#NAME?,$F$8,#NAME?,$G$8,#NAME?,"Solar")</f>
        <v>#VALUE!</v>
      </c>
      <c r="L96" s="257" t="e">
        <f aca="false">SUMIFS(#NAME?,#NAME?,A96,#NAME?,$F$8,#NAME?,$G$8,#NAME?,"Wind")+SUMIFS(#NAME?,#NAME?,A96,#NAME?,$F$8,#NAME?,$G$8,#NAME?,"Wind")</f>
        <v>#VALUE!</v>
      </c>
      <c r="M96" s="257" t="e">
        <f aca="false">SUMIFS(#NAME?,#NAME?,A96,#NAME?,$F$8,#NAME?,$G$8,#NAME?,"Hydro")+SUMIFS(#NAME?,#NAME?,A96,#NAME?,$F$8,#NAME?,$G$8,#NAME?,"Hydro")</f>
        <v>#VALUE!</v>
      </c>
      <c r="N96" s="257" t="e">
        <f aca="false">SUMIFS(#NAME?,#NAME?,A96,#NAME?,$F$8,#NAME?,$G$8,#NAME?,"Other")+SUMIFS(#NAME?,#NAME?,A96,#NAME?,$F$8,#NAME?,$G$8,#NAME?,"Other")</f>
        <v>#VALUE!</v>
      </c>
      <c r="O96" s="258" t="e">
        <f aca="false">IF(J96=0,0,(SUMIFS(OFFSET(#NAME?,0,$P$8),#NAME?,A96,#NAME?,$F$8,#NAME?,$G$8,#NAME?,"Storage")+SUMIFS(OFFSET(#NAME?,0,$P$8),#NAME?,A96,#NAME?,$F$8,#NAME?,$G$8,#NAME?,"Battery"))/J96)</f>
        <v>#VALUE!</v>
      </c>
      <c r="P96" s="259" t="e">
        <f aca="false">IF(K96=0,0,(SUMIFS(OFFSET(#NAME?,0,$P$8),#NAME?,A96,#NAME?,$F$8,#NAME?,$G$8,#NAME?,"Solar")+SUMIFS(OFFSET(#NAME?,0,$P$8),#NAME?,A96,#NAME?,$F$8,#NAME?,$G$8,#NAME?,"Solar"))/K96)</f>
        <v>#VALUE!</v>
      </c>
      <c r="Q96" s="258" t="e">
        <f aca="false">IF(L96=0,0,(SUMIFS(OFFSET(#NAME?,0,$P$8),#NAME?,A96,#NAME?,$F$8,#NAME?,$G$8,#NAME?,"Wind")+SUMIFS(OFFSET(#NAME?,0,$P$8),#NAME?,A96,#NAME?,$F$8,#NAME?,$G$8,#NAME?,"Wind"))/L96)</f>
        <v>#VALUE!</v>
      </c>
      <c r="R96" s="258" t="e">
        <f aca="false">IF(M96=0,0,(SUMIFS(OFFSET(#NAME?,0,$P$8),#NAME?,A96,#NAME?,$F$8,#NAME?,$G$8,#NAME?,"Hydro")+SUMIFS(OFFSET(#NAME?,0,$P$8),#NAME?,A96,#NAME?,$F$8,#NAME?,$G$8,#NAME?,"Hydro"))/M96)</f>
        <v>#VALUE!</v>
      </c>
      <c r="S96" s="258" t="e">
        <f aca="false">IF(N96=0,0,(SUMIFS(OFFSET(#NAME?,0,$P$8),#NAME?,A96,#NAME?,$F$8,#NAME?,$G$8,#NAME?,"Other")+SUMIFS(OFFSET(#NAME?,0,$P$8),#NAME?,A96,#NAME?,$F$8,#NAME?,$G$8,#NAME?,"Other"))/N96)</f>
        <v>#VALUE!</v>
      </c>
      <c r="T96" s="260" t="e">
        <f aca="false">(J96*O96)+(K96*P96)+(L96*$T$5)+(M96*R96)+(N96*S96)</f>
        <v>#VALUE!</v>
      </c>
      <c r="U96" s="260" t="e">
        <f aca="false">(J96*O96)+(K96*P96)+(L96*$U$5)+(M96*R96)+(N96*S96)</f>
        <v>#VALUE!</v>
      </c>
      <c r="V96" s="261" t="e">
        <f aca="false">SUMIFS(OFFSET(#NAME?,0,$P$8),#NAME?,A96,#NAME?,$F$8,#NAME?,$G$8)*-1</f>
        <v>#VALUE!</v>
      </c>
      <c r="W96" s="261" t="e">
        <f aca="false">SUMIFS(OFFSET(#NAME?,0,$P$8),#NAME?,A96,#NAME?,$F$8,#NAME?,$G$8)*-1</f>
        <v>#VALUE!</v>
      </c>
      <c r="X96" s="262" t="e">
        <f aca="false">$Z$13*Z96</f>
        <v>#REF!</v>
      </c>
      <c r="Z96" s="263" t="e">
        <f aca="false">E96/$E$13</f>
        <v>#VALUE!</v>
      </c>
      <c r="AA96" s="264" t="n">
        <f aca="false">IFERROR(SUMPRODUCT((DSR!$E$1:$AB$1='MAIN DATA'!$B$6)*(DSR!$B$2:$B$1445='MAIN DATA'!A96)*(DSR!$A$2:$A$1445=Controls!$F$56)*(DSR!$E$2:$AB$1445)),"N/A for summer")</f>
        <v>-4.65094185339748</v>
      </c>
    </row>
    <row r="97" customFormat="false" ht="12.75" hidden="false" customHeight="false" outlineLevel="0" collapsed="false">
      <c r="A97" s="253" t="s">
        <v>403</v>
      </c>
      <c r="B97" s="253" t="s">
        <v>404</v>
      </c>
      <c r="C97" s="254" t="s">
        <v>387</v>
      </c>
      <c r="D97" s="254" t="str">
        <f aca="false">LEFT(C97,1)</f>
        <v>H</v>
      </c>
      <c r="E97" s="254" t="e">
        <f aca="false">SUMIFS(OFFSET(#NAME?,0,$P$8),#NAME?,A97,#NAME?,$F$8,#NAME?,$G$8)</f>
        <v>#VALUE!</v>
      </c>
      <c r="F97" s="255" t="e">
        <f aca="false">SUMIFS(OFFSET(#NAME?,0,$P$8),#NAME?,A97,#NAME?,$F$8,#NAME?,$G$8)</f>
        <v>#VALUE!</v>
      </c>
      <c r="G97" s="255" t="e">
        <f aca="false">F97-SUMIFS(OFFSET(#NAME?,0,$P$8),#NAME?,A97,#NAME?,$F$8,#NAME?,$G$8)</f>
        <v>#VALUE!</v>
      </c>
      <c r="H97" s="256" t="e">
        <f aca="false">E97-T97</f>
        <v>#VALUE!</v>
      </c>
      <c r="I97" s="256" t="e">
        <f aca="false">E97-U97</f>
        <v>#VALUE!</v>
      </c>
      <c r="J97" s="257" t="e">
        <f aca="false">SUMIFS(#NAME?,#NAME?,A97,#NAME?,$F$8,#NAME?,$G$8,#NAME?,"Storage")+SUMIFS(#NAME?,#NAME?,A97,#NAME?,$F$8,#NAME?,$G$8,#NAME?,"Battery")</f>
        <v>#VALUE!</v>
      </c>
      <c r="K97" s="257" t="e">
        <f aca="false">SUMIFS(#NAME?,#NAME?,A97,#NAME?,$F$8,#NAME?,$G$8,#NAME?,"Solar")+SUMIFS(#NAME?,#NAME?,A97,#NAME?,$F$8,#NAME?,$G$8,#NAME?,"Solar")</f>
        <v>#VALUE!</v>
      </c>
      <c r="L97" s="257" t="e">
        <f aca="false">SUMIFS(#NAME?,#NAME?,A97,#NAME?,$F$8,#NAME?,$G$8,#NAME?,"Wind")+SUMIFS(#NAME?,#NAME?,A97,#NAME?,$F$8,#NAME?,$G$8,#NAME?,"Wind")</f>
        <v>#VALUE!</v>
      </c>
      <c r="M97" s="257" t="e">
        <f aca="false">SUMIFS(#NAME?,#NAME?,A97,#NAME?,$F$8,#NAME?,$G$8,#NAME?,"Hydro")+SUMIFS(#NAME?,#NAME?,A97,#NAME?,$F$8,#NAME?,$G$8,#NAME?,"Hydro")</f>
        <v>#VALUE!</v>
      </c>
      <c r="N97" s="257" t="e">
        <f aca="false">SUMIFS(#NAME?,#NAME?,A97,#NAME?,$F$8,#NAME?,$G$8,#NAME?,"Other")+SUMIFS(#NAME?,#NAME?,A97,#NAME?,$F$8,#NAME?,$G$8,#NAME?,"Other")</f>
        <v>#VALUE!</v>
      </c>
      <c r="O97" s="258" t="e">
        <f aca="false">IF(J97=0,0,(SUMIFS(OFFSET(#NAME?,0,$P$8),#NAME?,A97,#NAME?,$F$8,#NAME?,$G$8,#NAME?,"Storage")+SUMIFS(OFFSET(#NAME?,0,$P$8),#NAME?,A97,#NAME?,$F$8,#NAME?,$G$8,#NAME?,"Battery"))/J97)</f>
        <v>#VALUE!</v>
      </c>
      <c r="P97" s="259" t="e">
        <f aca="false">IF(K97=0,0,(SUMIFS(OFFSET(#NAME?,0,$P$8),#NAME?,A97,#NAME?,$F$8,#NAME?,$G$8,#NAME?,"Solar")+SUMIFS(OFFSET(#NAME?,0,$P$8),#NAME?,A97,#NAME?,$F$8,#NAME?,$G$8,#NAME?,"Solar"))/K97)</f>
        <v>#VALUE!</v>
      </c>
      <c r="Q97" s="258" t="e">
        <f aca="false">IF(L97=0,0,(SUMIFS(OFFSET(#NAME?,0,$P$8),#NAME?,A97,#NAME?,$F$8,#NAME?,$G$8,#NAME?,"Wind")+SUMIFS(OFFSET(#NAME?,0,$P$8),#NAME?,A97,#NAME?,$F$8,#NAME?,$G$8,#NAME?,"Wind"))/L97)</f>
        <v>#VALUE!</v>
      </c>
      <c r="R97" s="258" t="e">
        <f aca="false">IF(M97=0,0,(SUMIFS(OFFSET(#NAME?,0,$P$8),#NAME?,A97,#NAME?,$F$8,#NAME?,$G$8,#NAME?,"Hydro")+SUMIFS(OFFSET(#NAME?,0,$P$8),#NAME?,A97,#NAME?,$F$8,#NAME?,$G$8,#NAME?,"Hydro"))/M97)</f>
        <v>#VALUE!</v>
      </c>
      <c r="S97" s="258" t="e">
        <f aca="false">IF(N97=0,0,(SUMIFS(OFFSET(#NAME?,0,$P$8),#NAME?,A97,#NAME?,$F$8,#NAME?,$G$8,#NAME?,"Other")+SUMIFS(OFFSET(#NAME?,0,$P$8),#NAME?,A97,#NAME?,$F$8,#NAME?,$G$8,#NAME?,"Other"))/N97)</f>
        <v>#VALUE!</v>
      </c>
      <c r="T97" s="260" t="e">
        <f aca="false">(J97*O97)+(K97*P97)+(L97*$T$5)+(M97*R97)+(N97*S97)</f>
        <v>#VALUE!</v>
      </c>
      <c r="U97" s="260" t="e">
        <f aca="false">(J97*O97)+(K97*P97)+(L97*$U$5)+(M97*R97)+(N97*S97)</f>
        <v>#VALUE!</v>
      </c>
      <c r="V97" s="261" t="e">
        <f aca="false">SUMIFS(OFFSET(#NAME?,0,$P$8),#NAME?,A97,#NAME?,$F$8,#NAME?,$G$8)*-1</f>
        <v>#VALUE!</v>
      </c>
      <c r="W97" s="261" t="e">
        <f aca="false">SUMIFS(OFFSET(#NAME?,0,$P$8),#NAME?,A97,#NAME?,$F$8,#NAME?,$G$8)*-1</f>
        <v>#VALUE!</v>
      </c>
      <c r="X97" s="262" t="e">
        <f aca="false">$Z$13*Z97</f>
        <v>#REF!</v>
      </c>
      <c r="Z97" s="263" t="e">
        <f aca="false">E97/$E$13</f>
        <v>#VALUE!</v>
      </c>
      <c r="AA97" s="264" t="n">
        <f aca="false">IFERROR(SUMPRODUCT((DSR!$E$1:$AB$1='MAIN DATA'!$B$6)*(DSR!$B$2:$B$1445='MAIN DATA'!A97)*(DSR!$A$2:$A$1445=Controls!$F$56)*(DSR!$E$2:$AB$1445)),"N/A for summer")</f>
        <v>-0.0142293202161735</v>
      </c>
    </row>
    <row r="98" customFormat="false" ht="12.75" hidden="false" customHeight="false" outlineLevel="0" collapsed="false">
      <c r="A98" s="253" t="s">
        <v>536</v>
      </c>
      <c r="B98" s="253" t="s">
        <v>537</v>
      </c>
      <c r="C98" s="254" t="s">
        <v>387</v>
      </c>
      <c r="D98" s="254" t="str">
        <f aca="false">LEFT(C98,1)</f>
        <v>H</v>
      </c>
      <c r="E98" s="254" t="e">
        <f aca="false">SUMIFS(OFFSET(#NAME?,0,$P$8),#NAME?,A98,#NAME?,$F$8,#NAME?,$G$8)</f>
        <v>#VALUE!</v>
      </c>
      <c r="F98" s="255" t="e">
        <f aca="false">SUMIFS(OFFSET(#NAME?,0,$P$8),#NAME?,A98,#NAME?,$F$8,#NAME?,$G$8)</f>
        <v>#VALUE!</v>
      </c>
      <c r="G98" s="255" t="e">
        <f aca="false">F98-SUMIFS(OFFSET(#NAME?,0,$P$8),#NAME?,A98,#NAME?,$F$8,#NAME?,$G$8)</f>
        <v>#VALUE!</v>
      </c>
      <c r="H98" s="256" t="e">
        <f aca="false">E98-T98</f>
        <v>#VALUE!</v>
      </c>
      <c r="I98" s="256" t="e">
        <f aca="false">E98-U98</f>
        <v>#VALUE!</v>
      </c>
      <c r="J98" s="257" t="e">
        <f aca="false">SUMIFS(#NAME?,#NAME?,A98,#NAME?,$F$8,#NAME?,$G$8,#NAME?,"Storage")+SUMIFS(#NAME?,#NAME?,A98,#NAME?,$F$8,#NAME?,$G$8,#NAME?,"Battery")</f>
        <v>#VALUE!</v>
      </c>
      <c r="K98" s="257" t="e">
        <f aca="false">SUMIFS(#NAME?,#NAME?,A98,#NAME?,$F$8,#NAME?,$G$8,#NAME?,"Solar")+SUMIFS(#NAME?,#NAME?,A98,#NAME?,$F$8,#NAME?,$G$8,#NAME?,"Solar")</f>
        <v>#VALUE!</v>
      </c>
      <c r="L98" s="257" t="e">
        <f aca="false">SUMIFS(#NAME?,#NAME?,A98,#NAME?,$F$8,#NAME?,$G$8,#NAME?,"Wind")+SUMIFS(#NAME?,#NAME?,A98,#NAME?,$F$8,#NAME?,$G$8,#NAME?,"Wind")</f>
        <v>#VALUE!</v>
      </c>
      <c r="M98" s="257" t="e">
        <f aca="false">SUMIFS(#NAME?,#NAME?,A98,#NAME?,$F$8,#NAME?,$G$8,#NAME?,"Hydro")+SUMIFS(#NAME?,#NAME?,A98,#NAME?,$F$8,#NAME?,$G$8,#NAME?,"Hydro")</f>
        <v>#VALUE!</v>
      </c>
      <c r="N98" s="257" t="e">
        <f aca="false">SUMIFS(#NAME?,#NAME?,A98,#NAME?,$F$8,#NAME?,$G$8,#NAME?,"Other")+SUMIFS(#NAME?,#NAME?,A98,#NAME?,$F$8,#NAME?,$G$8,#NAME?,"Other")</f>
        <v>#VALUE!</v>
      </c>
      <c r="O98" s="258" t="e">
        <f aca="false">IF(J98=0,0,(SUMIFS(OFFSET(#NAME?,0,$P$8),#NAME?,A98,#NAME?,$F$8,#NAME?,$G$8,#NAME?,"Storage")+SUMIFS(OFFSET(#NAME?,0,$P$8),#NAME?,A98,#NAME?,$F$8,#NAME?,$G$8,#NAME?,"Battery"))/J98)</f>
        <v>#VALUE!</v>
      </c>
      <c r="P98" s="259" t="e">
        <f aca="false">IF(K98=0,0,(SUMIFS(OFFSET(#NAME?,0,$P$8),#NAME?,A98,#NAME?,$F$8,#NAME?,$G$8,#NAME?,"Solar")+SUMIFS(OFFSET(#NAME?,0,$P$8),#NAME?,A98,#NAME?,$F$8,#NAME?,$G$8,#NAME?,"Solar"))/K98)</f>
        <v>#VALUE!</v>
      </c>
      <c r="Q98" s="258" t="e">
        <f aca="false">IF(L98=0,0,(SUMIFS(OFFSET(#NAME?,0,$P$8),#NAME?,A98,#NAME?,$F$8,#NAME?,$G$8,#NAME?,"Wind")+SUMIFS(OFFSET(#NAME?,0,$P$8),#NAME?,A98,#NAME?,$F$8,#NAME?,$G$8,#NAME?,"Wind"))/L98)</f>
        <v>#VALUE!</v>
      </c>
      <c r="R98" s="258" t="e">
        <f aca="false">IF(M98=0,0,(SUMIFS(OFFSET(#NAME?,0,$P$8),#NAME?,A98,#NAME?,$F$8,#NAME?,$G$8,#NAME?,"Hydro")+SUMIFS(OFFSET(#NAME?,0,$P$8),#NAME?,A98,#NAME?,$F$8,#NAME?,$G$8,#NAME?,"Hydro"))/M98)</f>
        <v>#VALUE!</v>
      </c>
      <c r="S98" s="258" t="e">
        <f aca="false">IF(N98=0,0,(SUMIFS(OFFSET(#NAME?,0,$P$8),#NAME?,A98,#NAME?,$F$8,#NAME?,$G$8,#NAME?,"Other")+SUMIFS(OFFSET(#NAME?,0,$P$8),#NAME?,A98,#NAME?,$F$8,#NAME?,$G$8,#NAME?,"Other"))/N98)</f>
        <v>#VALUE!</v>
      </c>
      <c r="T98" s="260" t="e">
        <f aca="false">(J98*O98)+(K98*P98)+(L98*$T$5)+(M98*R98)+(N98*S98)</f>
        <v>#VALUE!</v>
      </c>
      <c r="U98" s="260" t="e">
        <f aca="false">(J98*O98)+(K98*P98)+(L98*$U$5)+(M98*R98)+(N98*S98)</f>
        <v>#VALUE!</v>
      </c>
      <c r="V98" s="261" t="e">
        <f aca="false">SUMIFS(OFFSET(#NAME?,0,$P$8),#NAME?,A98,#NAME?,$F$8,#NAME?,$G$8)*-1</f>
        <v>#VALUE!</v>
      </c>
      <c r="W98" s="261" t="e">
        <f aca="false">SUMIFS(OFFSET(#NAME?,0,$P$8),#NAME?,A98,#NAME?,$F$8,#NAME?,$G$8)*-1</f>
        <v>#VALUE!</v>
      </c>
      <c r="X98" s="262" t="e">
        <f aca="false">$Z$13*Z98</f>
        <v>#REF!</v>
      </c>
      <c r="Z98" s="263" t="e">
        <f aca="false">E98/$E$13</f>
        <v>#VALUE!</v>
      </c>
      <c r="AA98" s="264" t="n">
        <f aca="false">IFERROR(SUMPRODUCT((DSR!$E$1:$AB$1='MAIN DATA'!$B$6)*(DSR!$B$2:$B$1445='MAIN DATA'!A98)*(DSR!$A$2:$A$1445=Controls!$F$56)*(DSR!$E$2:$AB$1445)),"N/A for summer")</f>
        <v>-3.58209731698784</v>
      </c>
    </row>
    <row r="99" customFormat="false" ht="12.75" hidden="false" customHeight="false" outlineLevel="0" collapsed="false">
      <c r="A99" s="253" t="s">
        <v>1110</v>
      </c>
      <c r="B99" s="253" t="s">
        <v>1111</v>
      </c>
      <c r="C99" s="254" t="s">
        <v>387</v>
      </c>
      <c r="D99" s="254" t="str">
        <f aca="false">LEFT(C99,1)</f>
        <v>H</v>
      </c>
      <c r="E99" s="254" t="e">
        <f aca="false">SUMIFS(OFFSET(#NAME?,0,$P$8),#NAME?,A99,#NAME?,$F$8,#NAME?,$G$8)</f>
        <v>#VALUE!</v>
      </c>
      <c r="F99" s="255" t="e">
        <f aca="false">SUMIFS(OFFSET(#NAME?,0,$P$8),#NAME?,A99,#NAME?,$F$8,#NAME?,$G$8)</f>
        <v>#VALUE!</v>
      </c>
      <c r="G99" s="255" t="e">
        <f aca="false">F99-SUMIFS(OFFSET(#NAME?,0,$P$8),#NAME?,A99,#NAME?,$F$8,#NAME?,$G$8)</f>
        <v>#VALUE!</v>
      </c>
      <c r="H99" s="256" t="e">
        <f aca="false">E99-T99</f>
        <v>#VALUE!</v>
      </c>
      <c r="I99" s="256" t="e">
        <f aca="false">E99-U99</f>
        <v>#VALUE!</v>
      </c>
      <c r="J99" s="257" t="e">
        <f aca="false">SUMIFS(#NAME?,#NAME?,A99,#NAME?,$F$8,#NAME?,$G$8,#NAME?,"Storage")+SUMIFS(#NAME?,#NAME?,A99,#NAME?,$F$8,#NAME?,$G$8,#NAME?,"Battery")</f>
        <v>#VALUE!</v>
      </c>
      <c r="K99" s="257" t="e">
        <f aca="false">SUMIFS(#NAME?,#NAME?,A99,#NAME?,$F$8,#NAME?,$G$8,#NAME?,"Solar")+SUMIFS(#NAME?,#NAME?,A99,#NAME?,$F$8,#NAME?,$G$8,#NAME?,"Solar")</f>
        <v>#VALUE!</v>
      </c>
      <c r="L99" s="257" t="e">
        <f aca="false">SUMIFS(#NAME?,#NAME?,A99,#NAME?,$F$8,#NAME?,$G$8,#NAME?,"Wind")+SUMIFS(#NAME?,#NAME?,A99,#NAME?,$F$8,#NAME?,$G$8,#NAME?,"Wind")</f>
        <v>#VALUE!</v>
      </c>
      <c r="M99" s="257" t="e">
        <f aca="false">SUMIFS(#NAME?,#NAME?,A99,#NAME?,$F$8,#NAME?,$G$8,#NAME?,"Hydro")+SUMIFS(#NAME?,#NAME?,A99,#NAME?,$F$8,#NAME?,$G$8,#NAME?,"Hydro")</f>
        <v>#VALUE!</v>
      </c>
      <c r="N99" s="257" t="e">
        <f aca="false">SUMIFS(#NAME?,#NAME?,A99,#NAME?,$F$8,#NAME?,$G$8,#NAME?,"Other")+SUMIFS(#NAME?,#NAME?,A99,#NAME?,$F$8,#NAME?,$G$8,#NAME?,"Other")</f>
        <v>#VALUE!</v>
      </c>
      <c r="O99" s="258" t="e">
        <f aca="false">IF(J99=0,0,(SUMIFS(OFFSET(#NAME?,0,$P$8),#NAME?,A99,#NAME?,$F$8,#NAME?,$G$8,#NAME?,"Storage")+SUMIFS(OFFSET(#NAME?,0,$P$8),#NAME?,A99,#NAME?,$F$8,#NAME?,$G$8,#NAME?,"Battery"))/J99)</f>
        <v>#VALUE!</v>
      </c>
      <c r="P99" s="259" t="e">
        <f aca="false">IF(K99=0,0,(SUMIFS(OFFSET(#NAME?,0,$P$8),#NAME?,A99,#NAME?,$F$8,#NAME?,$G$8,#NAME?,"Solar")+SUMIFS(OFFSET(#NAME?,0,$P$8),#NAME?,A99,#NAME?,$F$8,#NAME?,$G$8,#NAME?,"Solar"))/K99)</f>
        <v>#VALUE!</v>
      </c>
      <c r="Q99" s="258" t="e">
        <f aca="false">IF(L99=0,0,(SUMIFS(OFFSET(#NAME?,0,$P$8),#NAME?,A99,#NAME?,$F$8,#NAME?,$G$8,#NAME?,"Wind")+SUMIFS(OFFSET(#NAME?,0,$P$8),#NAME?,A99,#NAME?,$F$8,#NAME?,$G$8,#NAME?,"Wind"))/L99)</f>
        <v>#VALUE!</v>
      </c>
      <c r="R99" s="258" t="e">
        <f aca="false">IF(M99=0,0,(SUMIFS(OFFSET(#NAME?,0,$P$8),#NAME?,A99,#NAME?,$F$8,#NAME?,$G$8,#NAME?,"Hydro")+SUMIFS(OFFSET(#NAME?,0,$P$8),#NAME?,A99,#NAME?,$F$8,#NAME?,$G$8,#NAME?,"Hydro"))/M99)</f>
        <v>#VALUE!</v>
      </c>
      <c r="S99" s="258" t="e">
        <f aca="false">IF(N99=0,0,(SUMIFS(OFFSET(#NAME?,0,$P$8),#NAME?,A99,#NAME?,$F$8,#NAME?,$G$8,#NAME?,"Other")+SUMIFS(OFFSET(#NAME?,0,$P$8),#NAME?,A99,#NAME?,$F$8,#NAME?,$G$8,#NAME?,"Other"))/N99)</f>
        <v>#VALUE!</v>
      </c>
      <c r="T99" s="260" t="e">
        <f aca="false">(J99*O99)+(K99*P99)+(L99*$T$5)+(M99*R99)+(N99*S99)</f>
        <v>#VALUE!</v>
      </c>
      <c r="U99" s="260" t="e">
        <f aca="false">(J99*O99)+(K99*P99)+(L99*$U$5)+(M99*R99)+(N99*S99)</f>
        <v>#VALUE!</v>
      </c>
      <c r="V99" s="261" t="e">
        <f aca="false">SUMIFS(OFFSET(#NAME?,0,$P$8),#NAME?,A99,#NAME?,$F$8,#NAME?,$G$8)*-1</f>
        <v>#VALUE!</v>
      </c>
      <c r="W99" s="261" t="e">
        <f aca="false">SUMIFS(OFFSET(#NAME?,0,$P$8),#NAME?,A99,#NAME?,$F$8,#NAME?,$G$8)*-1</f>
        <v>#VALUE!</v>
      </c>
      <c r="X99" s="262" t="e">
        <f aca="false">$Z$13*Z99</f>
        <v>#REF!</v>
      </c>
      <c r="Z99" s="263" t="e">
        <f aca="false">E99/$E$13</f>
        <v>#VALUE!</v>
      </c>
      <c r="AA99" s="264" t="n">
        <f aca="false">IFERROR(SUMPRODUCT((DSR!$E$1:$AB$1='MAIN DATA'!$B$6)*(DSR!$B$2:$B$1445='MAIN DATA'!A99)*(DSR!$A$2:$A$1445=Controls!$F$56)*(DSR!$E$2:$AB$1445)),"N/A for summer")</f>
        <v>-3.29838705043261</v>
      </c>
    </row>
    <row r="100" customFormat="false" ht="12.75" hidden="false" customHeight="false" outlineLevel="0" collapsed="false">
      <c r="A100" s="253" t="s">
        <v>1112</v>
      </c>
      <c r="B100" s="253" t="s">
        <v>1113</v>
      </c>
      <c r="C100" s="254" t="s">
        <v>387</v>
      </c>
      <c r="D100" s="254" t="str">
        <f aca="false">LEFT(C100,1)</f>
        <v>H</v>
      </c>
      <c r="E100" s="254" t="e">
        <f aca="false">SUMIFS(OFFSET(#NAME?,0,$P$8),#NAME?,A100,#NAME?,$F$8,#NAME?,$G$8)</f>
        <v>#VALUE!</v>
      </c>
      <c r="F100" s="255" t="e">
        <f aca="false">SUMIFS(OFFSET(#NAME?,0,$P$8),#NAME?,A100,#NAME?,$F$8,#NAME?,$G$8)</f>
        <v>#VALUE!</v>
      </c>
      <c r="G100" s="255" t="e">
        <f aca="false">F100-SUMIFS(OFFSET(#NAME?,0,$P$8),#NAME?,A100,#NAME?,$F$8,#NAME?,$G$8)</f>
        <v>#VALUE!</v>
      </c>
      <c r="H100" s="256" t="e">
        <f aca="false">E100-T100</f>
        <v>#VALUE!</v>
      </c>
      <c r="I100" s="256" t="e">
        <f aca="false">E100-U100</f>
        <v>#VALUE!</v>
      </c>
      <c r="J100" s="257" t="e">
        <f aca="false">SUMIFS(#NAME?,#NAME?,A100,#NAME?,$F$8,#NAME?,$G$8,#NAME?,"Storage")+SUMIFS(#NAME?,#NAME?,A100,#NAME?,$F$8,#NAME?,$G$8,#NAME?,"Battery")</f>
        <v>#VALUE!</v>
      </c>
      <c r="K100" s="257" t="e">
        <f aca="false">SUMIFS(#NAME?,#NAME?,A100,#NAME?,$F$8,#NAME?,$G$8,#NAME?,"Solar")+SUMIFS(#NAME?,#NAME?,A100,#NAME?,$F$8,#NAME?,$G$8,#NAME?,"Solar")</f>
        <v>#VALUE!</v>
      </c>
      <c r="L100" s="257" t="e">
        <f aca="false">SUMIFS(#NAME?,#NAME?,A100,#NAME?,$F$8,#NAME?,$G$8,#NAME?,"Wind")+SUMIFS(#NAME?,#NAME?,A100,#NAME?,$F$8,#NAME?,$G$8,#NAME?,"Wind")</f>
        <v>#VALUE!</v>
      </c>
      <c r="M100" s="257" t="e">
        <f aca="false">SUMIFS(#NAME?,#NAME?,A100,#NAME?,$F$8,#NAME?,$G$8,#NAME?,"Hydro")+SUMIFS(#NAME?,#NAME?,A100,#NAME?,$F$8,#NAME?,$G$8,#NAME?,"Hydro")</f>
        <v>#VALUE!</v>
      </c>
      <c r="N100" s="257" t="e">
        <f aca="false">SUMIFS(#NAME?,#NAME?,A100,#NAME?,$F$8,#NAME?,$G$8,#NAME?,"Other")+SUMIFS(#NAME?,#NAME?,A100,#NAME?,$F$8,#NAME?,$G$8,#NAME?,"Other")</f>
        <v>#VALUE!</v>
      </c>
      <c r="O100" s="258" t="e">
        <f aca="false">IF(J100=0,0,(SUMIFS(OFFSET(#NAME?,0,$P$8),#NAME?,A100,#NAME?,$F$8,#NAME?,$G$8,#NAME?,"Storage")+SUMIFS(OFFSET(#NAME?,0,$P$8),#NAME?,A100,#NAME?,$F$8,#NAME?,$G$8,#NAME?,"Battery"))/J100)</f>
        <v>#VALUE!</v>
      </c>
      <c r="P100" s="259" t="e">
        <f aca="false">IF(K100=0,0,(SUMIFS(OFFSET(#NAME?,0,$P$8),#NAME?,A100,#NAME?,$F$8,#NAME?,$G$8,#NAME?,"Solar")+SUMIFS(OFFSET(#NAME?,0,$P$8),#NAME?,A100,#NAME?,$F$8,#NAME?,$G$8,#NAME?,"Solar"))/K100)</f>
        <v>#VALUE!</v>
      </c>
      <c r="Q100" s="258" t="e">
        <f aca="false">IF(L100=0,0,(SUMIFS(OFFSET(#NAME?,0,$P$8),#NAME?,A100,#NAME?,$F$8,#NAME?,$G$8,#NAME?,"Wind")+SUMIFS(OFFSET(#NAME?,0,$P$8),#NAME?,A100,#NAME?,$F$8,#NAME?,$G$8,#NAME?,"Wind"))/L100)</f>
        <v>#VALUE!</v>
      </c>
      <c r="R100" s="258" t="e">
        <f aca="false">IF(M100=0,0,(SUMIFS(OFFSET(#NAME?,0,$P$8),#NAME?,A100,#NAME?,$F$8,#NAME?,$G$8,#NAME?,"Hydro")+SUMIFS(OFFSET(#NAME?,0,$P$8),#NAME?,A100,#NAME?,$F$8,#NAME?,$G$8,#NAME?,"Hydro"))/M100)</f>
        <v>#VALUE!</v>
      </c>
      <c r="S100" s="258" t="e">
        <f aca="false">IF(N100=0,0,(SUMIFS(OFFSET(#NAME?,0,$P$8),#NAME?,A100,#NAME?,$F$8,#NAME?,$G$8,#NAME?,"Other")+SUMIFS(OFFSET(#NAME?,0,$P$8),#NAME?,A100,#NAME?,$F$8,#NAME?,$G$8,#NAME?,"Other"))/N100)</f>
        <v>#VALUE!</v>
      </c>
      <c r="T100" s="260" t="e">
        <f aca="false">(J100*O100)+(K100*P100)+(L100*$T$5)+(M100*R100)+(N100*S100)</f>
        <v>#VALUE!</v>
      </c>
      <c r="U100" s="260" t="e">
        <f aca="false">(J100*O100)+(K100*P100)+(L100*$U$5)+(M100*R100)+(N100*S100)</f>
        <v>#VALUE!</v>
      </c>
      <c r="V100" s="261" t="e">
        <f aca="false">SUMIFS(OFFSET(#NAME?,0,$P$8),#NAME?,A100,#NAME?,$F$8,#NAME?,$G$8)*-1</f>
        <v>#VALUE!</v>
      </c>
      <c r="W100" s="261" t="e">
        <f aca="false">SUMIFS(OFFSET(#NAME?,0,$P$8),#NAME?,A100,#NAME?,$F$8,#NAME?,$G$8)*-1</f>
        <v>#VALUE!</v>
      </c>
      <c r="X100" s="262" t="e">
        <f aca="false">$Z$13*Z100</f>
        <v>#REF!</v>
      </c>
      <c r="Z100" s="263" t="e">
        <f aca="false">E100/$E$13</f>
        <v>#VALUE!</v>
      </c>
      <c r="AA100" s="264" t="n">
        <f aca="false">IFERROR(SUMPRODUCT((DSR!$E$1:$AB$1='MAIN DATA'!$B$6)*(DSR!$B$2:$B$1445='MAIN DATA'!A100)*(DSR!$A$2:$A$1445=Controls!$F$56)*(DSR!$E$2:$AB$1445)),"N/A for summer")</f>
        <v>-1.67978959009783</v>
      </c>
    </row>
    <row r="101" customFormat="false" ht="12.75" hidden="false" customHeight="false" outlineLevel="0" collapsed="false">
      <c r="A101" s="253" t="s">
        <v>1114</v>
      </c>
      <c r="B101" s="253" t="s">
        <v>1115</v>
      </c>
      <c r="C101" s="254" t="s">
        <v>387</v>
      </c>
      <c r="D101" s="254" t="str">
        <f aca="false">LEFT(C101,1)</f>
        <v>H</v>
      </c>
      <c r="E101" s="254" t="e">
        <f aca="false">SUMIFS(OFFSET(#NAME?,0,$P$8),#NAME?,A101,#NAME?,$F$8,#NAME?,$G$8)</f>
        <v>#VALUE!</v>
      </c>
      <c r="F101" s="255" t="e">
        <f aca="false">SUMIFS(OFFSET(#NAME?,0,$P$8),#NAME?,A101,#NAME?,$F$8,#NAME?,$G$8)</f>
        <v>#VALUE!</v>
      </c>
      <c r="G101" s="255" t="e">
        <f aca="false">F101-SUMIFS(OFFSET(#NAME?,0,$P$8),#NAME?,A101,#NAME?,$F$8,#NAME?,$G$8)</f>
        <v>#VALUE!</v>
      </c>
      <c r="H101" s="256" t="e">
        <f aca="false">E101-T101</f>
        <v>#VALUE!</v>
      </c>
      <c r="I101" s="256" t="e">
        <f aca="false">E101-U101</f>
        <v>#VALUE!</v>
      </c>
      <c r="J101" s="257" t="e">
        <f aca="false">SUMIFS(#NAME?,#NAME?,A101,#NAME?,$F$8,#NAME?,$G$8,#NAME?,"Storage")+SUMIFS(#NAME?,#NAME?,A101,#NAME?,$F$8,#NAME?,$G$8,#NAME?,"Battery")</f>
        <v>#VALUE!</v>
      </c>
      <c r="K101" s="257" t="e">
        <f aca="false">SUMIFS(#NAME?,#NAME?,A101,#NAME?,$F$8,#NAME?,$G$8,#NAME?,"Solar")+SUMIFS(#NAME?,#NAME?,A101,#NAME?,$F$8,#NAME?,$G$8,#NAME?,"Solar")</f>
        <v>#VALUE!</v>
      </c>
      <c r="L101" s="257" t="e">
        <f aca="false">SUMIFS(#NAME?,#NAME?,A101,#NAME?,$F$8,#NAME?,$G$8,#NAME?,"Wind")+SUMIFS(#NAME?,#NAME?,A101,#NAME?,$F$8,#NAME?,$G$8,#NAME?,"Wind")</f>
        <v>#VALUE!</v>
      </c>
      <c r="M101" s="257" t="e">
        <f aca="false">SUMIFS(#NAME?,#NAME?,A101,#NAME?,$F$8,#NAME?,$G$8,#NAME?,"Hydro")+SUMIFS(#NAME?,#NAME?,A101,#NAME?,$F$8,#NAME?,$G$8,#NAME?,"Hydro")</f>
        <v>#VALUE!</v>
      </c>
      <c r="N101" s="257" t="e">
        <f aca="false">SUMIFS(#NAME?,#NAME?,A101,#NAME?,$F$8,#NAME?,$G$8,#NAME?,"Other")+SUMIFS(#NAME?,#NAME?,A101,#NAME?,$F$8,#NAME?,$G$8,#NAME?,"Other")</f>
        <v>#VALUE!</v>
      </c>
      <c r="O101" s="258" t="e">
        <f aca="false">IF(J101=0,0,(SUMIFS(OFFSET(#NAME?,0,$P$8),#NAME?,A101,#NAME?,$F$8,#NAME?,$G$8,#NAME?,"Storage")+SUMIFS(OFFSET(#NAME?,0,$P$8),#NAME?,A101,#NAME?,$F$8,#NAME?,$G$8,#NAME?,"Battery"))/J101)</f>
        <v>#VALUE!</v>
      </c>
      <c r="P101" s="259" t="e">
        <f aca="false">IF(K101=0,0,(SUMIFS(OFFSET(#NAME?,0,$P$8),#NAME?,A101,#NAME?,$F$8,#NAME?,$G$8,#NAME?,"Solar")+SUMIFS(OFFSET(#NAME?,0,$P$8),#NAME?,A101,#NAME?,$F$8,#NAME?,$G$8,#NAME?,"Solar"))/K101)</f>
        <v>#VALUE!</v>
      </c>
      <c r="Q101" s="258" t="e">
        <f aca="false">IF(L101=0,0,(SUMIFS(OFFSET(#NAME?,0,$P$8),#NAME?,A101,#NAME?,$F$8,#NAME?,$G$8,#NAME?,"Wind")+SUMIFS(OFFSET(#NAME?,0,$P$8),#NAME?,A101,#NAME?,$F$8,#NAME?,$G$8,#NAME?,"Wind"))/L101)</f>
        <v>#VALUE!</v>
      </c>
      <c r="R101" s="258" t="e">
        <f aca="false">IF(M101=0,0,(SUMIFS(OFFSET(#NAME?,0,$P$8),#NAME?,A101,#NAME?,$F$8,#NAME?,$G$8,#NAME?,"Hydro")+SUMIFS(OFFSET(#NAME?,0,$P$8),#NAME?,A101,#NAME?,$F$8,#NAME?,$G$8,#NAME?,"Hydro"))/M101)</f>
        <v>#VALUE!</v>
      </c>
      <c r="S101" s="258" t="e">
        <f aca="false">IF(N101=0,0,(SUMIFS(OFFSET(#NAME?,0,$P$8),#NAME?,A101,#NAME?,$F$8,#NAME?,$G$8,#NAME?,"Other")+SUMIFS(OFFSET(#NAME?,0,$P$8),#NAME?,A101,#NAME?,$F$8,#NAME?,$G$8,#NAME?,"Other"))/N101)</f>
        <v>#VALUE!</v>
      </c>
      <c r="T101" s="260" t="e">
        <f aca="false">(J101*O101)+(K101*P101)+(L101*$T$5)+(M101*R101)+(N101*S101)</f>
        <v>#VALUE!</v>
      </c>
      <c r="U101" s="260" t="e">
        <f aca="false">(J101*O101)+(K101*P101)+(L101*$U$5)+(M101*R101)+(N101*S101)</f>
        <v>#VALUE!</v>
      </c>
      <c r="V101" s="261" t="e">
        <f aca="false">SUMIFS(OFFSET(#NAME?,0,$P$8),#NAME?,A101,#NAME?,$F$8,#NAME?,$G$8)*-1</f>
        <v>#VALUE!</v>
      </c>
      <c r="W101" s="261" t="e">
        <f aca="false">SUMIFS(OFFSET(#NAME?,0,$P$8),#NAME?,A101,#NAME?,$F$8,#NAME?,$G$8)*-1</f>
        <v>#VALUE!</v>
      </c>
      <c r="X101" s="262" t="e">
        <f aca="false">$Z$13*Z101</f>
        <v>#REF!</v>
      </c>
      <c r="Z101" s="263" t="e">
        <f aca="false">E101/$E$13</f>
        <v>#VALUE!</v>
      </c>
      <c r="AA101" s="264" t="n">
        <f aca="false">IFERROR(SUMPRODUCT((DSR!$E$1:$AB$1='MAIN DATA'!$B$6)*(DSR!$B$2:$B$1445='MAIN DATA'!A101)*(DSR!$A$2:$A$1445=Controls!$F$56)*(DSR!$E$2:$AB$1445)),"N/A for summer")</f>
        <v>-5.44101046855057</v>
      </c>
    </row>
    <row r="102" customFormat="false" ht="12.75" hidden="false" customHeight="false" outlineLevel="0" collapsed="false">
      <c r="A102" s="253" t="s">
        <v>763</v>
      </c>
      <c r="B102" s="253" t="s">
        <v>765</v>
      </c>
      <c r="C102" s="254" t="s">
        <v>764</v>
      </c>
      <c r="D102" s="254" t="str">
        <f aca="false">LEFT(C102,1)</f>
        <v>H</v>
      </c>
      <c r="E102" s="254" t="e">
        <f aca="false">SUMIFS(OFFSET(#NAME?,0,$P$8),#NAME?,A102,#NAME?,$F$8,#NAME?,$G$8)</f>
        <v>#VALUE!</v>
      </c>
      <c r="F102" s="255" t="e">
        <f aca="false">SUMIFS(OFFSET(#NAME?,0,$P$8),#NAME?,A102,#NAME?,$F$8,#NAME?,$G$8)</f>
        <v>#VALUE!</v>
      </c>
      <c r="G102" s="255" t="e">
        <f aca="false">F102-SUMIFS(OFFSET(#NAME?,0,$P$8),#NAME?,A102,#NAME?,$F$8,#NAME?,$G$8)</f>
        <v>#VALUE!</v>
      </c>
      <c r="H102" s="256" t="e">
        <f aca="false">E102-T102</f>
        <v>#VALUE!</v>
      </c>
      <c r="I102" s="256" t="e">
        <f aca="false">E102-U102</f>
        <v>#VALUE!</v>
      </c>
      <c r="J102" s="257" t="e">
        <f aca="false">SUMIFS(#NAME?,#NAME?,A102,#NAME?,$F$8,#NAME?,$G$8,#NAME?,"Storage")+SUMIFS(#NAME?,#NAME?,A102,#NAME?,$F$8,#NAME?,$G$8,#NAME?,"Battery")</f>
        <v>#VALUE!</v>
      </c>
      <c r="K102" s="257" t="e">
        <f aca="false">SUMIFS(#NAME?,#NAME?,A102,#NAME?,$F$8,#NAME?,$G$8,#NAME?,"Solar")+SUMIFS(#NAME?,#NAME?,A102,#NAME?,$F$8,#NAME?,$G$8,#NAME?,"Solar")</f>
        <v>#VALUE!</v>
      </c>
      <c r="L102" s="257" t="e">
        <f aca="false">SUMIFS(#NAME?,#NAME?,A102,#NAME?,$F$8,#NAME?,$G$8,#NAME?,"Wind")+SUMIFS(#NAME?,#NAME?,A102,#NAME?,$F$8,#NAME?,$G$8,#NAME?,"Wind")</f>
        <v>#VALUE!</v>
      </c>
      <c r="M102" s="257" t="e">
        <f aca="false">SUMIFS(#NAME?,#NAME?,A102,#NAME?,$F$8,#NAME?,$G$8,#NAME?,"Hydro")+SUMIFS(#NAME?,#NAME?,A102,#NAME?,$F$8,#NAME?,$G$8,#NAME?,"Hydro")</f>
        <v>#VALUE!</v>
      </c>
      <c r="N102" s="257" t="e">
        <f aca="false">SUMIFS(#NAME?,#NAME?,A102,#NAME?,$F$8,#NAME?,$G$8,#NAME?,"Other")+SUMIFS(#NAME?,#NAME?,A102,#NAME?,$F$8,#NAME?,$G$8,#NAME?,"Other")</f>
        <v>#VALUE!</v>
      </c>
      <c r="O102" s="258" t="e">
        <f aca="false">IF(J102=0,0,(SUMIFS(OFFSET(#NAME?,0,$P$8),#NAME?,A102,#NAME?,$F$8,#NAME?,$G$8,#NAME?,"Storage")+SUMIFS(OFFSET(#NAME?,0,$P$8),#NAME?,A102,#NAME?,$F$8,#NAME?,$G$8,#NAME?,"Battery"))/J102)</f>
        <v>#VALUE!</v>
      </c>
      <c r="P102" s="259" t="e">
        <f aca="false">IF(K102=0,0,(SUMIFS(OFFSET(#NAME?,0,$P$8),#NAME?,A102,#NAME?,$F$8,#NAME?,$G$8,#NAME?,"Solar")+SUMIFS(OFFSET(#NAME?,0,$P$8),#NAME?,A102,#NAME?,$F$8,#NAME?,$G$8,#NAME?,"Solar"))/K102)</f>
        <v>#VALUE!</v>
      </c>
      <c r="Q102" s="258" t="e">
        <f aca="false">IF(L102=0,0,(SUMIFS(OFFSET(#NAME?,0,$P$8),#NAME?,A102,#NAME?,$F$8,#NAME?,$G$8,#NAME?,"Wind")+SUMIFS(OFFSET(#NAME?,0,$P$8),#NAME?,A102,#NAME?,$F$8,#NAME?,$G$8,#NAME?,"Wind"))/L102)</f>
        <v>#VALUE!</v>
      </c>
      <c r="R102" s="258" t="e">
        <f aca="false">IF(M102=0,0,(SUMIFS(OFFSET(#NAME?,0,$P$8),#NAME?,A102,#NAME?,$F$8,#NAME?,$G$8,#NAME?,"Hydro")+SUMIFS(OFFSET(#NAME?,0,$P$8),#NAME?,A102,#NAME?,$F$8,#NAME?,$G$8,#NAME?,"Hydro"))/M102)</f>
        <v>#VALUE!</v>
      </c>
      <c r="S102" s="258" t="e">
        <f aca="false">IF(N102=0,0,(SUMIFS(OFFSET(#NAME?,0,$P$8),#NAME?,A102,#NAME?,$F$8,#NAME?,$G$8,#NAME?,"Other")+SUMIFS(OFFSET(#NAME?,0,$P$8),#NAME?,A102,#NAME?,$F$8,#NAME?,$G$8,#NAME?,"Other"))/N102)</f>
        <v>#VALUE!</v>
      </c>
      <c r="T102" s="260" t="e">
        <f aca="false">(J102*O102)+(K102*P102)+(L102*$T$5)+(M102*R102)+(N102*S102)</f>
        <v>#VALUE!</v>
      </c>
      <c r="U102" s="260" t="e">
        <f aca="false">(J102*O102)+(K102*P102)+(L102*$U$5)+(M102*R102)+(N102*S102)</f>
        <v>#VALUE!</v>
      </c>
      <c r="V102" s="261" t="e">
        <f aca="false">SUMIFS(OFFSET(#NAME?,0,$P$8),#NAME?,A102,#NAME?,$F$8,#NAME?,$G$8)*-1</f>
        <v>#VALUE!</v>
      </c>
      <c r="W102" s="261" t="e">
        <f aca="false">SUMIFS(OFFSET(#NAME?,0,$P$8),#NAME?,A102,#NAME?,$F$8,#NAME?,$G$8)*-1</f>
        <v>#VALUE!</v>
      </c>
      <c r="X102" s="262" t="e">
        <f aca="false">$Z$13*Z102</f>
        <v>#REF!</v>
      </c>
      <c r="Z102" s="263" t="e">
        <f aca="false">E102/$E$13</f>
        <v>#VALUE!</v>
      </c>
      <c r="AA102" s="264" t="n">
        <f aca="false">IFERROR(SUMPRODUCT((DSR!$E$1:$AB$1='MAIN DATA'!$B$6)*(DSR!$B$2:$B$1445='MAIN DATA'!A102)*(DSR!$A$2:$A$1445=Controls!$F$56)*(DSR!$E$2:$AB$1445)),"N/A for summer")</f>
        <v>-0.147830533277247</v>
      </c>
    </row>
    <row r="103" customFormat="false" ht="12.75" hidden="false" customHeight="false" outlineLevel="0" collapsed="false">
      <c r="A103" s="253" t="s">
        <v>937</v>
      </c>
      <c r="B103" s="253" t="s">
        <v>938</v>
      </c>
      <c r="C103" s="254" t="s">
        <v>764</v>
      </c>
      <c r="D103" s="254" t="str">
        <f aca="false">LEFT(C103,1)</f>
        <v>H</v>
      </c>
      <c r="E103" s="254" t="e">
        <f aca="false">SUMIFS(OFFSET(#NAME?,0,$P$8),#NAME?,A103,#NAME?,$F$8,#NAME?,$G$8)</f>
        <v>#VALUE!</v>
      </c>
      <c r="F103" s="255" t="e">
        <f aca="false">SUMIFS(OFFSET(#NAME?,0,$P$8),#NAME?,A103,#NAME?,$F$8,#NAME?,$G$8)</f>
        <v>#VALUE!</v>
      </c>
      <c r="G103" s="255" t="e">
        <f aca="false">F103-SUMIFS(OFFSET(#NAME?,0,$P$8),#NAME?,A103,#NAME?,$F$8,#NAME?,$G$8)</f>
        <v>#VALUE!</v>
      </c>
      <c r="H103" s="256" t="e">
        <f aca="false">E103-T103</f>
        <v>#VALUE!</v>
      </c>
      <c r="I103" s="256" t="e">
        <f aca="false">E103-U103</f>
        <v>#VALUE!</v>
      </c>
      <c r="J103" s="257" t="e">
        <f aca="false">SUMIFS(#NAME?,#NAME?,A103,#NAME?,$F$8,#NAME?,$G$8,#NAME?,"Storage")+SUMIFS(#NAME?,#NAME?,A103,#NAME?,$F$8,#NAME?,$G$8,#NAME?,"Battery")</f>
        <v>#VALUE!</v>
      </c>
      <c r="K103" s="257" t="e">
        <f aca="false">SUMIFS(#NAME?,#NAME?,A103,#NAME?,$F$8,#NAME?,$G$8,#NAME?,"Solar")+SUMIFS(#NAME?,#NAME?,A103,#NAME?,$F$8,#NAME?,$G$8,#NAME?,"Solar")</f>
        <v>#VALUE!</v>
      </c>
      <c r="L103" s="257" t="e">
        <f aca="false">SUMIFS(#NAME?,#NAME?,A103,#NAME?,$F$8,#NAME?,$G$8,#NAME?,"Wind")+SUMIFS(#NAME?,#NAME?,A103,#NAME?,$F$8,#NAME?,$G$8,#NAME?,"Wind")</f>
        <v>#VALUE!</v>
      </c>
      <c r="M103" s="257" t="e">
        <f aca="false">SUMIFS(#NAME?,#NAME?,A103,#NAME?,$F$8,#NAME?,$G$8,#NAME?,"Hydro")+SUMIFS(#NAME?,#NAME?,A103,#NAME?,$F$8,#NAME?,$G$8,#NAME?,"Hydro")</f>
        <v>#VALUE!</v>
      </c>
      <c r="N103" s="257" t="e">
        <f aca="false">SUMIFS(#NAME?,#NAME?,A103,#NAME?,$F$8,#NAME?,$G$8,#NAME?,"Other")+SUMIFS(#NAME?,#NAME?,A103,#NAME?,$F$8,#NAME?,$G$8,#NAME?,"Other")</f>
        <v>#VALUE!</v>
      </c>
      <c r="O103" s="258" t="e">
        <f aca="false">IF(J103=0,0,(SUMIFS(OFFSET(#NAME?,0,$P$8),#NAME?,A103,#NAME?,$F$8,#NAME?,$G$8,#NAME?,"Storage")+SUMIFS(OFFSET(#NAME?,0,$P$8),#NAME?,A103,#NAME?,$F$8,#NAME?,$G$8,#NAME?,"Battery"))/J103)</f>
        <v>#VALUE!</v>
      </c>
      <c r="P103" s="259" t="e">
        <f aca="false">IF(K103=0,0,(SUMIFS(OFFSET(#NAME?,0,$P$8),#NAME?,A103,#NAME?,$F$8,#NAME?,$G$8,#NAME?,"Solar")+SUMIFS(OFFSET(#NAME?,0,$P$8),#NAME?,A103,#NAME?,$F$8,#NAME?,$G$8,#NAME?,"Solar"))/K103)</f>
        <v>#VALUE!</v>
      </c>
      <c r="Q103" s="258" t="e">
        <f aca="false">IF(L103=0,0,(SUMIFS(OFFSET(#NAME?,0,$P$8),#NAME?,A103,#NAME?,$F$8,#NAME?,$G$8,#NAME?,"Wind")+SUMIFS(OFFSET(#NAME?,0,$P$8),#NAME?,A103,#NAME?,$F$8,#NAME?,$G$8,#NAME?,"Wind"))/L103)</f>
        <v>#VALUE!</v>
      </c>
      <c r="R103" s="258" t="e">
        <f aca="false">IF(M103=0,0,(SUMIFS(OFFSET(#NAME?,0,$P$8),#NAME?,A103,#NAME?,$F$8,#NAME?,$G$8,#NAME?,"Hydro")+SUMIFS(OFFSET(#NAME?,0,$P$8),#NAME?,A103,#NAME?,$F$8,#NAME?,$G$8,#NAME?,"Hydro"))/M103)</f>
        <v>#VALUE!</v>
      </c>
      <c r="S103" s="258" t="e">
        <f aca="false">IF(N103=0,0,(SUMIFS(OFFSET(#NAME?,0,$P$8),#NAME?,A103,#NAME?,$F$8,#NAME?,$G$8,#NAME?,"Other")+SUMIFS(OFFSET(#NAME?,0,$P$8),#NAME?,A103,#NAME?,$F$8,#NAME?,$G$8,#NAME?,"Other"))/N103)</f>
        <v>#VALUE!</v>
      </c>
      <c r="T103" s="260" t="e">
        <f aca="false">(J103*O103)+(K103*P103)+(L103*$T$5)+(M103*R103)+(N103*S103)</f>
        <v>#VALUE!</v>
      </c>
      <c r="U103" s="260" t="e">
        <f aca="false">(J103*O103)+(K103*P103)+(L103*$U$5)+(M103*R103)+(N103*S103)</f>
        <v>#VALUE!</v>
      </c>
      <c r="V103" s="261" t="e">
        <f aca="false">SUMIFS(OFFSET(#NAME?,0,$P$8),#NAME?,A103,#NAME?,$F$8,#NAME?,$G$8)*-1</f>
        <v>#VALUE!</v>
      </c>
      <c r="W103" s="261" t="e">
        <f aca="false">SUMIFS(OFFSET(#NAME?,0,$P$8),#NAME?,A103,#NAME?,$F$8,#NAME?,$G$8)*-1</f>
        <v>#VALUE!</v>
      </c>
      <c r="X103" s="262" t="e">
        <f aca="false">$Z$13*Z103</f>
        <v>#REF!</v>
      </c>
      <c r="Z103" s="263" t="e">
        <f aca="false">E103/$E$13</f>
        <v>#VALUE!</v>
      </c>
      <c r="AA103" s="264" t="n">
        <f aca="false">IFERROR(SUMPRODUCT((DSR!$E$1:$AB$1='MAIN DATA'!$B$6)*(DSR!$B$2:$B$1445='MAIN DATA'!A103)*(DSR!$A$2:$A$1445=Controls!$F$56)*(DSR!$E$2:$AB$1445)),"N/A for summer")</f>
        <v>-3.32533475155048</v>
      </c>
    </row>
    <row r="104" customFormat="false" ht="12.75" hidden="false" customHeight="false" outlineLevel="0" collapsed="false">
      <c r="A104" s="253" t="s">
        <v>976</v>
      </c>
      <c r="B104" s="253" t="s">
        <v>977</v>
      </c>
      <c r="C104" s="254" t="s">
        <v>764</v>
      </c>
      <c r="D104" s="254" t="str">
        <f aca="false">LEFT(C104,1)</f>
        <v>H</v>
      </c>
      <c r="E104" s="254" t="e">
        <f aca="false">SUMIFS(OFFSET(#NAME?,0,$P$8),#NAME?,A104,#NAME?,$F$8,#NAME?,$G$8)</f>
        <v>#VALUE!</v>
      </c>
      <c r="F104" s="255" t="e">
        <f aca="false">SUMIFS(OFFSET(#NAME?,0,$P$8),#NAME?,A104,#NAME?,$F$8,#NAME?,$G$8)</f>
        <v>#VALUE!</v>
      </c>
      <c r="G104" s="255" t="e">
        <f aca="false">F104-SUMIFS(OFFSET(#NAME?,0,$P$8),#NAME?,A104,#NAME?,$F$8,#NAME?,$G$8)</f>
        <v>#VALUE!</v>
      </c>
      <c r="H104" s="256" t="e">
        <f aca="false">E104-T104</f>
        <v>#VALUE!</v>
      </c>
      <c r="I104" s="256" t="e">
        <f aca="false">E104-U104</f>
        <v>#VALUE!</v>
      </c>
      <c r="J104" s="257" t="e">
        <f aca="false">SUMIFS(#NAME?,#NAME?,A104,#NAME?,$F$8,#NAME?,$G$8,#NAME?,"Storage")+SUMIFS(#NAME?,#NAME?,A104,#NAME?,$F$8,#NAME?,$G$8,#NAME?,"Battery")</f>
        <v>#VALUE!</v>
      </c>
      <c r="K104" s="257" t="e">
        <f aca="false">SUMIFS(#NAME?,#NAME?,A104,#NAME?,$F$8,#NAME?,$G$8,#NAME?,"Solar")+SUMIFS(#NAME?,#NAME?,A104,#NAME?,$F$8,#NAME?,$G$8,#NAME?,"Solar")</f>
        <v>#VALUE!</v>
      </c>
      <c r="L104" s="257" t="e">
        <f aca="false">SUMIFS(#NAME?,#NAME?,A104,#NAME?,$F$8,#NAME?,$G$8,#NAME?,"Wind")+SUMIFS(#NAME?,#NAME?,A104,#NAME?,$F$8,#NAME?,$G$8,#NAME?,"Wind")</f>
        <v>#VALUE!</v>
      </c>
      <c r="M104" s="257" t="e">
        <f aca="false">SUMIFS(#NAME?,#NAME?,A104,#NAME?,$F$8,#NAME?,$G$8,#NAME?,"Hydro")+SUMIFS(#NAME?,#NAME?,A104,#NAME?,$F$8,#NAME?,$G$8,#NAME?,"Hydro")</f>
        <v>#VALUE!</v>
      </c>
      <c r="N104" s="257" t="e">
        <f aca="false">SUMIFS(#NAME?,#NAME?,A104,#NAME?,$F$8,#NAME?,$G$8,#NAME?,"Other")+SUMIFS(#NAME?,#NAME?,A104,#NAME?,$F$8,#NAME?,$G$8,#NAME?,"Other")</f>
        <v>#VALUE!</v>
      </c>
      <c r="O104" s="258" t="e">
        <f aca="false">IF(J104=0,0,(SUMIFS(OFFSET(#NAME?,0,$P$8),#NAME?,A104,#NAME?,$F$8,#NAME?,$G$8,#NAME?,"Storage")+SUMIFS(OFFSET(#NAME?,0,$P$8),#NAME?,A104,#NAME?,$F$8,#NAME?,$G$8,#NAME?,"Battery"))/J104)</f>
        <v>#VALUE!</v>
      </c>
      <c r="P104" s="259" t="e">
        <f aca="false">IF(K104=0,0,(SUMIFS(OFFSET(#NAME?,0,$P$8),#NAME?,A104,#NAME?,$F$8,#NAME?,$G$8,#NAME?,"Solar")+SUMIFS(OFFSET(#NAME?,0,$P$8),#NAME?,A104,#NAME?,$F$8,#NAME?,$G$8,#NAME?,"Solar"))/K104)</f>
        <v>#VALUE!</v>
      </c>
      <c r="Q104" s="258" t="e">
        <f aca="false">IF(L104=0,0,(SUMIFS(OFFSET(#NAME?,0,$P$8),#NAME?,A104,#NAME?,$F$8,#NAME?,$G$8,#NAME?,"Wind")+SUMIFS(OFFSET(#NAME?,0,$P$8),#NAME?,A104,#NAME?,$F$8,#NAME?,$G$8,#NAME?,"Wind"))/L104)</f>
        <v>#VALUE!</v>
      </c>
      <c r="R104" s="258" t="e">
        <f aca="false">IF(M104=0,0,(SUMIFS(OFFSET(#NAME?,0,$P$8),#NAME?,A104,#NAME?,$F$8,#NAME?,$G$8,#NAME?,"Hydro")+SUMIFS(OFFSET(#NAME?,0,$P$8),#NAME?,A104,#NAME?,$F$8,#NAME?,$G$8,#NAME?,"Hydro"))/M104)</f>
        <v>#VALUE!</v>
      </c>
      <c r="S104" s="258" t="e">
        <f aca="false">IF(N104=0,0,(SUMIFS(OFFSET(#NAME?,0,$P$8),#NAME?,A104,#NAME?,$F$8,#NAME?,$G$8,#NAME?,"Other")+SUMIFS(OFFSET(#NAME?,0,$P$8),#NAME?,A104,#NAME?,$F$8,#NAME?,$G$8,#NAME?,"Other"))/N104)</f>
        <v>#VALUE!</v>
      </c>
      <c r="T104" s="260" t="e">
        <f aca="false">(J104*O104)+(K104*P104)+(L104*$T$5)+(M104*R104)+(N104*S104)</f>
        <v>#VALUE!</v>
      </c>
      <c r="U104" s="260" t="e">
        <f aca="false">(J104*O104)+(K104*P104)+(L104*$U$5)+(M104*R104)+(N104*S104)</f>
        <v>#VALUE!</v>
      </c>
      <c r="V104" s="261" t="e">
        <f aca="false">SUMIFS(OFFSET(#NAME?,0,$P$8),#NAME?,A104,#NAME?,$F$8,#NAME?,$G$8)*-1</f>
        <v>#VALUE!</v>
      </c>
      <c r="W104" s="261" t="e">
        <f aca="false">SUMIFS(OFFSET(#NAME?,0,$P$8),#NAME?,A104,#NAME?,$F$8,#NAME?,$G$8)*-1</f>
        <v>#VALUE!</v>
      </c>
      <c r="X104" s="262" t="e">
        <f aca="false">$Z$13*Z104</f>
        <v>#REF!</v>
      </c>
      <c r="Z104" s="263" t="e">
        <f aca="false">E104/$E$13</f>
        <v>#VALUE!</v>
      </c>
      <c r="AA104" s="264" t="n">
        <f aca="false">IFERROR(SUMPRODUCT((DSR!$E$1:$AB$1='MAIN DATA'!$B$6)*(DSR!$B$2:$B$1445='MAIN DATA'!A104)*(DSR!$A$2:$A$1445=Controls!$F$56)*(DSR!$E$2:$AB$1445)),"N/A for summer")</f>
        <v>-5.03971830144787</v>
      </c>
    </row>
    <row r="105" customFormat="false" ht="12.75" hidden="false" customHeight="false" outlineLevel="0" collapsed="false">
      <c r="A105" s="253" t="s">
        <v>1073</v>
      </c>
      <c r="B105" s="253" t="s">
        <v>1074</v>
      </c>
      <c r="C105" s="254" t="s">
        <v>764</v>
      </c>
      <c r="D105" s="254" t="str">
        <f aca="false">LEFT(C105,1)</f>
        <v>H</v>
      </c>
      <c r="E105" s="254" t="e">
        <f aca="false">SUMIFS(OFFSET(#NAME?,0,$P$8),#NAME?,A105,#NAME?,$F$8,#NAME?,$G$8)</f>
        <v>#VALUE!</v>
      </c>
      <c r="F105" s="255" t="e">
        <f aca="false">SUMIFS(OFFSET(#NAME?,0,$P$8),#NAME?,A105,#NAME?,$F$8,#NAME?,$G$8)</f>
        <v>#VALUE!</v>
      </c>
      <c r="G105" s="255" t="e">
        <f aca="false">F105-SUMIFS(OFFSET(#NAME?,0,$P$8),#NAME?,A105,#NAME?,$F$8,#NAME?,$G$8)</f>
        <v>#VALUE!</v>
      </c>
      <c r="H105" s="256" t="e">
        <f aca="false">E105-T105</f>
        <v>#VALUE!</v>
      </c>
      <c r="I105" s="256" t="e">
        <f aca="false">E105-U105</f>
        <v>#VALUE!</v>
      </c>
      <c r="J105" s="257" t="e">
        <f aca="false">SUMIFS(#NAME?,#NAME?,A105,#NAME?,$F$8,#NAME?,$G$8,#NAME?,"Storage")+SUMIFS(#NAME?,#NAME?,A105,#NAME?,$F$8,#NAME?,$G$8,#NAME?,"Battery")</f>
        <v>#VALUE!</v>
      </c>
      <c r="K105" s="257" t="e">
        <f aca="false">SUMIFS(#NAME?,#NAME?,A105,#NAME?,$F$8,#NAME?,$G$8,#NAME?,"Solar")+SUMIFS(#NAME?,#NAME?,A105,#NAME?,$F$8,#NAME?,$G$8,#NAME?,"Solar")</f>
        <v>#VALUE!</v>
      </c>
      <c r="L105" s="257" t="e">
        <f aca="false">SUMIFS(#NAME?,#NAME?,A105,#NAME?,$F$8,#NAME?,$G$8,#NAME?,"Wind")+SUMIFS(#NAME?,#NAME?,A105,#NAME?,$F$8,#NAME?,$G$8,#NAME?,"Wind")</f>
        <v>#VALUE!</v>
      </c>
      <c r="M105" s="257" t="e">
        <f aca="false">SUMIFS(#NAME?,#NAME?,A105,#NAME?,$F$8,#NAME?,$G$8,#NAME?,"Hydro")+SUMIFS(#NAME?,#NAME?,A105,#NAME?,$F$8,#NAME?,$G$8,#NAME?,"Hydro")</f>
        <v>#VALUE!</v>
      </c>
      <c r="N105" s="257" t="e">
        <f aca="false">SUMIFS(#NAME?,#NAME?,A105,#NAME?,$F$8,#NAME?,$G$8,#NAME?,"Other")+SUMIFS(#NAME?,#NAME?,A105,#NAME?,$F$8,#NAME?,$G$8,#NAME?,"Other")</f>
        <v>#VALUE!</v>
      </c>
      <c r="O105" s="258" t="e">
        <f aca="false">IF(J105=0,0,(SUMIFS(OFFSET(#NAME?,0,$P$8),#NAME?,A105,#NAME?,$F$8,#NAME?,$G$8,#NAME?,"Storage")+SUMIFS(OFFSET(#NAME?,0,$P$8),#NAME?,A105,#NAME?,$F$8,#NAME?,$G$8,#NAME?,"Battery"))/J105)</f>
        <v>#VALUE!</v>
      </c>
      <c r="P105" s="259" t="e">
        <f aca="false">IF(K105=0,0,(SUMIFS(OFFSET(#NAME?,0,$P$8),#NAME?,A105,#NAME?,$F$8,#NAME?,$G$8,#NAME?,"Solar")+SUMIFS(OFFSET(#NAME?,0,$P$8),#NAME?,A105,#NAME?,$F$8,#NAME?,$G$8,#NAME?,"Solar"))/K105)</f>
        <v>#VALUE!</v>
      </c>
      <c r="Q105" s="258" t="e">
        <f aca="false">IF(L105=0,0,(SUMIFS(OFFSET(#NAME?,0,$P$8),#NAME?,A105,#NAME?,$F$8,#NAME?,$G$8,#NAME?,"Wind")+SUMIFS(OFFSET(#NAME?,0,$P$8),#NAME?,A105,#NAME?,$F$8,#NAME?,$G$8,#NAME?,"Wind"))/L105)</f>
        <v>#VALUE!</v>
      </c>
      <c r="R105" s="258" t="e">
        <f aca="false">IF(M105=0,0,(SUMIFS(OFFSET(#NAME?,0,$P$8),#NAME?,A105,#NAME?,$F$8,#NAME?,$G$8,#NAME?,"Hydro")+SUMIFS(OFFSET(#NAME?,0,$P$8),#NAME?,A105,#NAME?,$F$8,#NAME?,$G$8,#NAME?,"Hydro"))/M105)</f>
        <v>#VALUE!</v>
      </c>
      <c r="S105" s="258" t="e">
        <f aca="false">IF(N105=0,0,(SUMIFS(OFFSET(#NAME?,0,$P$8),#NAME?,A105,#NAME?,$F$8,#NAME?,$G$8,#NAME?,"Other")+SUMIFS(OFFSET(#NAME?,0,$P$8),#NAME?,A105,#NAME?,$F$8,#NAME?,$G$8,#NAME?,"Other"))/N105)</f>
        <v>#VALUE!</v>
      </c>
      <c r="T105" s="260" t="e">
        <f aca="false">(J105*O105)+(K105*P105)+(L105*$T$5)+(M105*R105)+(N105*S105)</f>
        <v>#VALUE!</v>
      </c>
      <c r="U105" s="260" t="e">
        <f aca="false">(J105*O105)+(K105*P105)+(L105*$U$5)+(M105*R105)+(N105*S105)</f>
        <v>#VALUE!</v>
      </c>
      <c r="V105" s="261" t="e">
        <f aca="false">SUMIFS(OFFSET(#NAME?,0,$P$8),#NAME?,A105,#NAME?,$F$8,#NAME?,$G$8)*-1</f>
        <v>#VALUE!</v>
      </c>
      <c r="W105" s="261" t="e">
        <f aca="false">SUMIFS(OFFSET(#NAME?,0,$P$8),#NAME?,A105,#NAME?,$F$8,#NAME?,$G$8)*-1</f>
        <v>#VALUE!</v>
      </c>
      <c r="X105" s="262" t="e">
        <f aca="false">$Z$13*Z105</f>
        <v>#REF!</v>
      </c>
      <c r="Z105" s="263" t="e">
        <f aca="false">E105/$E$13</f>
        <v>#VALUE!</v>
      </c>
      <c r="AA105" s="264" t="n">
        <f aca="false">IFERROR(SUMPRODUCT((DSR!$E$1:$AB$1='MAIN DATA'!$B$6)*(DSR!$B$2:$B$1445='MAIN DATA'!A105)*(DSR!$A$2:$A$1445=Controls!$F$56)*(DSR!$E$2:$AB$1445)),"N/A for summer")</f>
        <v>-12.4051893661021</v>
      </c>
    </row>
    <row r="106" customFormat="false" ht="12.75" hidden="false" customHeight="false" outlineLevel="0" collapsed="false">
      <c r="A106" s="253" t="s">
        <v>1121</v>
      </c>
      <c r="B106" s="253" t="s">
        <v>1123</v>
      </c>
      <c r="C106" s="254" t="s">
        <v>1122</v>
      </c>
      <c r="D106" s="254" t="str">
        <f aca="false">LEFT(C106,1)</f>
        <v>J</v>
      </c>
      <c r="E106" s="254" t="e">
        <f aca="false">SUMIFS(OFFSET(#NAME?,0,$P$8),#NAME?,A106,#NAME?,$F$8,#NAME?,$G$8)</f>
        <v>#VALUE!</v>
      </c>
      <c r="F106" s="255" t="e">
        <f aca="false">SUMIFS(OFFSET(#NAME?,0,$P$8),#NAME?,A106,#NAME?,$F$8,#NAME?,$G$8)</f>
        <v>#VALUE!</v>
      </c>
      <c r="G106" s="255" t="e">
        <f aca="false">F106-SUMIFS(OFFSET(#NAME?,0,$P$8),#NAME?,A106,#NAME?,$F$8,#NAME?,$G$8)</f>
        <v>#VALUE!</v>
      </c>
      <c r="H106" s="256" t="e">
        <f aca="false">E106-T106</f>
        <v>#VALUE!</v>
      </c>
      <c r="I106" s="256" t="e">
        <f aca="false">E106-U106</f>
        <v>#VALUE!</v>
      </c>
      <c r="J106" s="257" t="e">
        <f aca="false">SUMIFS(#NAME?,#NAME?,A106,#NAME?,$F$8,#NAME?,$G$8,#NAME?,"Storage")+SUMIFS(#NAME?,#NAME?,A106,#NAME?,$F$8,#NAME?,$G$8,#NAME?,"Battery")</f>
        <v>#VALUE!</v>
      </c>
      <c r="K106" s="257" t="e">
        <f aca="false">SUMIFS(#NAME?,#NAME?,A106,#NAME?,$F$8,#NAME?,$G$8,#NAME?,"Solar")+SUMIFS(#NAME?,#NAME?,A106,#NAME?,$F$8,#NAME?,$G$8,#NAME?,"Solar")</f>
        <v>#VALUE!</v>
      </c>
      <c r="L106" s="257" t="e">
        <f aca="false">SUMIFS(#NAME?,#NAME?,A106,#NAME?,$F$8,#NAME?,$G$8,#NAME?,"Wind")+SUMIFS(#NAME?,#NAME?,A106,#NAME?,$F$8,#NAME?,$G$8,#NAME?,"Wind")</f>
        <v>#VALUE!</v>
      </c>
      <c r="M106" s="257" t="e">
        <f aca="false">SUMIFS(#NAME?,#NAME?,A106,#NAME?,$F$8,#NAME?,$G$8,#NAME?,"Hydro")+SUMIFS(#NAME?,#NAME?,A106,#NAME?,$F$8,#NAME?,$G$8,#NAME?,"Hydro")</f>
        <v>#VALUE!</v>
      </c>
      <c r="N106" s="257" t="e">
        <f aca="false">SUMIFS(#NAME?,#NAME?,A106,#NAME?,$F$8,#NAME?,$G$8,#NAME?,"Other")+SUMIFS(#NAME?,#NAME?,A106,#NAME?,$F$8,#NAME?,$G$8,#NAME?,"Other")</f>
        <v>#VALUE!</v>
      </c>
      <c r="O106" s="258" t="e">
        <f aca="false">IF(J106=0,0,(SUMIFS(OFFSET(#NAME?,0,$P$8),#NAME?,A106,#NAME?,$F$8,#NAME?,$G$8,#NAME?,"Storage")+SUMIFS(OFFSET(#NAME?,0,$P$8),#NAME?,A106,#NAME?,$F$8,#NAME?,$G$8,#NAME?,"Battery"))/J106)</f>
        <v>#VALUE!</v>
      </c>
      <c r="P106" s="259" t="e">
        <f aca="false">IF(K106=0,0,(SUMIFS(OFFSET(#NAME?,0,$P$8),#NAME?,A106,#NAME?,$F$8,#NAME?,$G$8,#NAME?,"Solar")+SUMIFS(OFFSET(#NAME?,0,$P$8),#NAME?,A106,#NAME?,$F$8,#NAME?,$G$8,#NAME?,"Solar"))/K106)</f>
        <v>#VALUE!</v>
      </c>
      <c r="Q106" s="258" t="e">
        <f aca="false">IF(L106=0,0,(SUMIFS(OFFSET(#NAME?,0,$P$8),#NAME?,A106,#NAME?,$F$8,#NAME?,$G$8,#NAME?,"Wind")+SUMIFS(OFFSET(#NAME?,0,$P$8),#NAME?,A106,#NAME?,$F$8,#NAME?,$G$8,#NAME?,"Wind"))/L106)</f>
        <v>#VALUE!</v>
      </c>
      <c r="R106" s="258" t="e">
        <f aca="false">IF(M106=0,0,(SUMIFS(OFFSET(#NAME?,0,$P$8),#NAME?,A106,#NAME?,$F$8,#NAME?,$G$8,#NAME?,"Hydro")+SUMIFS(OFFSET(#NAME?,0,$P$8),#NAME?,A106,#NAME?,$F$8,#NAME?,$G$8,#NAME?,"Hydro"))/M106)</f>
        <v>#VALUE!</v>
      </c>
      <c r="S106" s="258" t="e">
        <f aca="false">IF(N106=0,0,(SUMIFS(OFFSET(#NAME?,0,$P$8),#NAME?,A106,#NAME?,$F$8,#NAME?,$G$8,#NAME?,"Other")+SUMIFS(OFFSET(#NAME?,0,$P$8),#NAME?,A106,#NAME?,$F$8,#NAME?,$G$8,#NAME?,"Other"))/N106)</f>
        <v>#VALUE!</v>
      </c>
      <c r="T106" s="260" t="e">
        <f aca="false">(J106*O106)+(K106*P106)+(L106*$T$5)+(M106*R106)+(N106*S106)</f>
        <v>#VALUE!</v>
      </c>
      <c r="U106" s="260" t="e">
        <f aca="false">(J106*O106)+(K106*P106)+(L106*$U$5)+(M106*R106)+(N106*S106)</f>
        <v>#VALUE!</v>
      </c>
      <c r="V106" s="261" t="e">
        <f aca="false">SUMIFS(OFFSET(#NAME?,0,$P$8),#NAME?,A106,#NAME?,$F$8,#NAME?,$G$8)*-1</f>
        <v>#VALUE!</v>
      </c>
      <c r="W106" s="261" t="e">
        <f aca="false">SUMIFS(OFFSET(#NAME?,0,$P$8),#NAME?,A106,#NAME?,$F$8,#NAME?,$G$8)*-1</f>
        <v>#VALUE!</v>
      </c>
      <c r="X106" s="262" t="e">
        <f aca="false">$Z$13*Z106</f>
        <v>#REF!</v>
      </c>
      <c r="Z106" s="263" t="e">
        <f aca="false">E106/$E$13</f>
        <v>#VALUE!</v>
      </c>
      <c r="AA106" s="264" t="n">
        <f aca="false">IFERROR(SUMPRODUCT((DSR!$E$1:$AB$1='MAIN DATA'!$B$6)*(DSR!$B$2:$B$1445='MAIN DATA'!A106)*(DSR!$A$2:$A$1445=Controls!$F$56)*(DSR!$E$2:$AB$1445)),"N/A for summer")</f>
        <v>-13.4899665860736</v>
      </c>
    </row>
    <row r="107" customFormat="false" ht="12.75" hidden="false" customHeight="false" outlineLevel="0" collapsed="false">
      <c r="A107" s="253" t="s">
        <v>1124</v>
      </c>
      <c r="B107" s="253" t="s">
        <v>1125</v>
      </c>
      <c r="C107" s="254" t="s">
        <v>1122</v>
      </c>
      <c r="D107" s="254" t="str">
        <f aca="false">LEFT(C107,1)</f>
        <v>J</v>
      </c>
      <c r="E107" s="254" t="e">
        <f aca="false">SUMIFS(OFFSET(#NAME?,0,$P$8),#NAME?,A107,#NAME?,$F$8,#NAME?,$G$8)</f>
        <v>#VALUE!</v>
      </c>
      <c r="F107" s="255" t="e">
        <f aca="false">SUMIFS(OFFSET(#NAME?,0,$P$8),#NAME?,A107,#NAME?,$F$8,#NAME?,$G$8)</f>
        <v>#VALUE!</v>
      </c>
      <c r="G107" s="255" t="e">
        <f aca="false">F107-SUMIFS(OFFSET(#NAME?,0,$P$8),#NAME?,A107,#NAME?,$F$8,#NAME?,$G$8)</f>
        <v>#VALUE!</v>
      </c>
      <c r="H107" s="256" t="e">
        <f aca="false">E107-T107</f>
        <v>#VALUE!</v>
      </c>
      <c r="I107" s="256" t="e">
        <f aca="false">E107-U107</f>
        <v>#VALUE!</v>
      </c>
      <c r="J107" s="257" t="e">
        <f aca="false">SUMIFS(#NAME?,#NAME?,A107,#NAME?,$F$8,#NAME?,$G$8,#NAME?,"Storage")+SUMIFS(#NAME?,#NAME?,A107,#NAME?,$F$8,#NAME?,$G$8,#NAME?,"Battery")</f>
        <v>#VALUE!</v>
      </c>
      <c r="K107" s="257" t="e">
        <f aca="false">SUMIFS(#NAME?,#NAME?,A107,#NAME?,$F$8,#NAME?,$G$8,#NAME?,"Solar")+SUMIFS(#NAME?,#NAME?,A107,#NAME?,$F$8,#NAME?,$G$8,#NAME?,"Solar")</f>
        <v>#VALUE!</v>
      </c>
      <c r="L107" s="257" t="e">
        <f aca="false">SUMIFS(#NAME?,#NAME?,A107,#NAME?,$F$8,#NAME?,$G$8,#NAME?,"Wind")+SUMIFS(#NAME?,#NAME?,A107,#NAME?,$F$8,#NAME?,$G$8,#NAME?,"Wind")</f>
        <v>#VALUE!</v>
      </c>
      <c r="M107" s="257" t="e">
        <f aca="false">SUMIFS(#NAME?,#NAME?,A107,#NAME?,$F$8,#NAME?,$G$8,#NAME?,"Hydro")+SUMIFS(#NAME?,#NAME?,A107,#NAME?,$F$8,#NAME?,$G$8,#NAME?,"Hydro")</f>
        <v>#VALUE!</v>
      </c>
      <c r="N107" s="257" t="e">
        <f aca="false">SUMIFS(#NAME?,#NAME?,A107,#NAME?,$F$8,#NAME?,$G$8,#NAME?,"Other")+SUMIFS(#NAME?,#NAME?,A107,#NAME?,$F$8,#NAME?,$G$8,#NAME?,"Other")</f>
        <v>#VALUE!</v>
      </c>
      <c r="O107" s="258" t="e">
        <f aca="false">IF(J107=0,0,(SUMIFS(OFFSET(#NAME?,0,$P$8),#NAME?,A107,#NAME?,$F$8,#NAME?,$G$8,#NAME?,"Storage")+SUMIFS(OFFSET(#NAME?,0,$P$8),#NAME?,A107,#NAME?,$F$8,#NAME?,$G$8,#NAME?,"Battery"))/J107)</f>
        <v>#VALUE!</v>
      </c>
      <c r="P107" s="259" t="e">
        <f aca="false">IF(K107=0,0,(SUMIFS(OFFSET(#NAME?,0,$P$8),#NAME?,A107,#NAME?,$F$8,#NAME?,$G$8,#NAME?,"Solar")+SUMIFS(OFFSET(#NAME?,0,$P$8),#NAME?,A107,#NAME?,$F$8,#NAME?,$G$8,#NAME?,"Solar"))/K107)</f>
        <v>#VALUE!</v>
      </c>
      <c r="Q107" s="258" t="e">
        <f aca="false">IF(L107=0,0,(SUMIFS(OFFSET(#NAME?,0,$P$8),#NAME?,A107,#NAME?,$F$8,#NAME?,$G$8,#NAME?,"Wind")+SUMIFS(OFFSET(#NAME?,0,$P$8),#NAME?,A107,#NAME?,$F$8,#NAME?,$G$8,#NAME?,"Wind"))/L107)</f>
        <v>#VALUE!</v>
      </c>
      <c r="R107" s="258" t="e">
        <f aca="false">IF(M107=0,0,(SUMIFS(OFFSET(#NAME?,0,$P$8),#NAME?,A107,#NAME?,$F$8,#NAME?,$G$8,#NAME?,"Hydro")+SUMIFS(OFFSET(#NAME?,0,$P$8),#NAME?,A107,#NAME?,$F$8,#NAME?,$G$8,#NAME?,"Hydro"))/M107)</f>
        <v>#VALUE!</v>
      </c>
      <c r="S107" s="258" t="e">
        <f aca="false">IF(N107=0,0,(SUMIFS(OFFSET(#NAME?,0,$P$8),#NAME?,A107,#NAME?,$F$8,#NAME?,$G$8,#NAME?,"Other")+SUMIFS(OFFSET(#NAME?,0,$P$8),#NAME?,A107,#NAME?,$F$8,#NAME?,$G$8,#NAME?,"Other"))/N107)</f>
        <v>#VALUE!</v>
      </c>
      <c r="T107" s="260" t="e">
        <f aca="false">(J107*O107)+(K107*P107)+(L107*$T$5)+(M107*R107)+(N107*S107)</f>
        <v>#VALUE!</v>
      </c>
      <c r="U107" s="260" t="e">
        <f aca="false">(J107*O107)+(K107*P107)+(L107*$U$5)+(M107*R107)+(N107*S107)</f>
        <v>#VALUE!</v>
      </c>
      <c r="V107" s="261" t="e">
        <f aca="false">SUMIFS(OFFSET(#NAME?,0,$P$8),#NAME?,A107,#NAME?,$F$8,#NAME?,$G$8)*-1</f>
        <v>#VALUE!</v>
      </c>
      <c r="W107" s="261" t="e">
        <f aca="false">SUMIFS(OFFSET(#NAME?,0,$P$8),#NAME?,A107,#NAME?,$F$8,#NAME?,$G$8)*-1</f>
        <v>#VALUE!</v>
      </c>
      <c r="X107" s="262" t="e">
        <f aca="false">$Z$13*Z107</f>
        <v>#REF!</v>
      </c>
      <c r="Z107" s="263" t="e">
        <f aca="false">E107/$E$13</f>
        <v>#VALUE!</v>
      </c>
      <c r="AA107" s="264" t="n">
        <f aca="false">IFERROR(SUMPRODUCT((DSR!$E$1:$AB$1='MAIN DATA'!$B$6)*(DSR!$B$2:$B$1445='MAIN DATA'!A107)*(DSR!$A$2:$A$1445=Controls!$F$56)*(DSR!$E$2:$AB$1445)),"N/A for summer")</f>
        <v>-1.3082615419531</v>
      </c>
    </row>
    <row r="108" customFormat="false" ht="12.75" hidden="false" customHeight="false" outlineLevel="0" collapsed="false">
      <c r="A108" s="253" t="s">
        <v>909</v>
      </c>
      <c r="B108" s="253" t="s">
        <v>911</v>
      </c>
      <c r="C108" s="254" t="s">
        <v>910</v>
      </c>
      <c r="D108" s="254" t="str">
        <f aca="false">LEFT(C108,1)</f>
        <v>J</v>
      </c>
      <c r="E108" s="254" t="e">
        <f aca="false">SUMIFS(OFFSET(#NAME?,0,$P$8),#NAME?,A108,#NAME?,$F$8,#NAME?,$G$8)</f>
        <v>#VALUE!</v>
      </c>
      <c r="F108" s="255" t="e">
        <f aca="false">SUMIFS(OFFSET(#NAME?,0,$P$8),#NAME?,A108,#NAME?,$F$8,#NAME?,$G$8)</f>
        <v>#VALUE!</v>
      </c>
      <c r="G108" s="255" t="e">
        <f aca="false">F108-SUMIFS(OFFSET(#NAME?,0,$P$8),#NAME?,A108,#NAME?,$F$8,#NAME?,$G$8)</f>
        <v>#VALUE!</v>
      </c>
      <c r="H108" s="256" t="e">
        <f aca="false">E108-T108</f>
        <v>#VALUE!</v>
      </c>
      <c r="I108" s="256" t="e">
        <f aca="false">E108-U108</f>
        <v>#VALUE!</v>
      </c>
      <c r="J108" s="257" t="e">
        <f aca="false">SUMIFS(#NAME?,#NAME?,A108,#NAME?,$F$8,#NAME?,$G$8,#NAME?,"Storage")+SUMIFS(#NAME?,#NAME?,A108,#NAME?,$F$8,#NAME?,$G$8,#NAME?,"Battery")</f>
        <v>#VALUE!</v>
      </c>
      <c r="K108" s="257" t="e">
        <f aca="false">SUMIFS(#NAME?,#NAME?,A108,#NAME?,$F$8,#NAME?,$G$8,#NAME?,"Solar")+SUMIFS(#NAME?,#NAME?,A108,#NAME?,$F$8,#NAME?,$G$8,#NAME?,"Solar")</f>
        <v>#VALUE!</v>
      </c>
      <c r="L108" s="257" t="e">
        <f aca="false">SUMIFS(#NAME?,#NAME?,A108,#NAME?,$F$8,#NAME?,$G$8,#NAME?,"Wind")+SUMIFS(#NAME?,#NAME?,A108,#NAME?,$F$8,#NAME?,$G$8,#NAME?,"Wind")</f>
        <v>#VALUE!</v>
      </c>
      <c r="M108" s="257" t="e">
        <f aca="false">SUMIFS(#NAME?,#NAME?,A108,#NAME?,$F$8,#NAME?,$G$8,#NAME?,"Hydro")+SUMIFS(#NAME?,#NAME?,A108,#NAME?,$F$8,#NAME?,$G$8,#NAME?,"Hydro")</f>
        <v>#VALUE!</v>
      </c>
      <c r="N108" s="257" t="e">
        <f aca="false">SUMIFS(#NAME?,#NAME?,A108,#NAME?,$F$8,#NAME?,$G$8,#NAME?,"Other")+SUMIFS(#NAME?,#NAME?,A108,#NAME?,$F$8,#NAME?,$G$8,#NAME?,"Other")</f>
        <v>#VALUE!</v>
      </c>
      <c r="O108" s="258" t="e">
        <f aca="false">IF(J108=0,0,(SUMIFS(OFFSET(#NAME?,0,$P$8),#NAME?,A108,#NAME?,$F$8,#NAME?,$G$8,#NAME?,"Storage")+SUMIFS(OFFSET(#NAME?,0,$P$8),#NAME?,A108,#NAME?,$F$8,#NAME?,$G$8,#NAME?,"Battery"))/J108)</f>
        <v>#VALUE!</v>
      </c>
      <c r="P108" s="259" t="e">
        <f aca="false">IF(K108=0,0,(SUMIFS(OFFSET(#NAME?,0,$P$8),#NAME?,A108,#NAME?,$F$8,#NAME?,$G$8,#NAME?,"Solar")+SUMIFS(OFFSET(#NAME?,0,$P$8),#NAME?,A108,#NAME?,$F$8,#NAME?,$G$8,#NAME?,"Solar"))/K108)</f>
        <v>#VALUE!</v>
      </c>
      <c r="Q108" s="258" t="e">
        <f aca="false">IF(L108=0,0,(SUMIFS(OFFSET(#NAME?,0,$P$8),#NAME?,A108,#NAME?,$F$8,#NAME?,$G$8,#NAME?,"Wind")+SUMIFS(OFFSET(#NAME?,0,$P$8),#NAME?,A108,#NAME?,$F$8,#NAME?,$G$8,#NAME?,"Wind"))/L108)</f>
        <v>#VALUE!</v>
      </c>
      <c r="R108" s="258" t="e">
        <f aca="false">IF(M108=0,0,(SUMIFS(OFFSET(#NAME?,0,$P$8),#NAME?,A108,#NAME?,$F$8,#NAME?,$G$8,#NAME?,"Hydro")+SUMIFS(OFFSET(#NAME?,0,$P$8),#NAME?,A108,#NAME?,$F$8,#NAME?,$G$8,#NAME?,"Hydro"))/M108)</f>
        <v>#VALUE!</v>
      </c>
      <c r="S108" s="258" t="e">
        <f aca="false">IF(N108=0,0,(SUMIFS(OFFSET(#NAME?,0,$P$8),#NAME?,A108,#NAME?,$F$8,#NAME?,$G$8,#NAME?,"Other")+SUMIFS(OFFSET(#NAME?,0,$P$8),#NAME?,A108,#NAME?,$F$8,#NAME?,$G$8,#NAME?,"Other"))/N108)</f>
        <v>#VALUE!</v>
      </c>
      <c r="T108" s="260" t="e">
        <f aca="false">(J108*O108)+(K108*P108)+(L108*$T$5)+(M108*R108)+(N108*S108)</f>
        <v>#VALUE!</v>
      </c>
      <c r="U108" s="260" t="e">
        <f aca="false">(J108*O108)+(K108*P108)+(L108*$U$5)+(M108*R108)+(N108*S108)</f>
        <v>#VALUE!</v>
      </c>
      <c r="V108" s="261" t="e">
        <f aca="false">SUMIFS(OFFSET(#NAME?,0,$P$8),#NAME?,A108,#NAME?,$F$8,#NAME?,$G$8)*-1</f>
        <v>#VALUE!</v>
      </c>
      <c r="W108" s="261" t="e">
        <f aca="false">SUMIFS(OFFSET(#NAME?,0,$P$8),#NAME?,A108,#NAME?,$F$8,#NAME?,$G$8)*-1</f>
        <v>#VALUE!</v>
      </c>
      <c r="X108" s="262" t="e">
        <f aca="false">$Z$13*Z108</f>
        <v>#REF!</v>
      </c>
      <c r="Z108" s="263" t="e">
        <f aca="false">E108/$E$13</f>
        <v>#VALUE!</v>
      </c>
      <c r="AA108" s="264" t="n">
        <f aca="false">IFERROR(SUMPRODUCT((DSR!$E$1:$AB$1='MAIN DATA'!$B$6)*(DSR!$B$2:$B$1445='MAIN DATA'!A108)*(DSR!$A$2:$A$1445=Controls!$F$56)*(DSR!$E$2:$AB$1445)),"N/A for summer")</f>
        <v>-10.6097410745574</v>
      </c>
    </row>
    <row r="109" customFormat="false" ht="12.75" hidden="false" customHeight="false" outlineLevel="0" collapsed="false">
      <c r="A109" s="253" t="s">
        <v>1015</v>
      </c>
      <c r="B109" s="253" t="s">
        <v>1016</v>
      </c>
      <c r="C109" s="254" t="s">
        <v>910</v>
      </c>
      <c r="D109" s="254" t="str">
        <f aca="false">LEFT(C109,1)</f>
        <v>J</v>
      </c>
      <c r="E109" s="254" t="e">
        <f aca="false">SUMIFS(OFFSET(#NAME?,0,$P$8),#NAME?,A109,#NAME?,$F$8,#NAME?,$G$8)</f>
        <v>#VALUE!</v>
      </c>
      <c r="F109" s="255" t="e">
        <f aca="false">SUMIFS(OFFSET(#NAME?,0,$P$8),#NAME?,A109,#NAME?,$F$8,#NAME?,$G$8)</f>
        <v>#VALUE!</v>
      </c>
      <c r="G109" s="255" t="e">
        <f aca="false">F109-SUMIFS(OFFSET(#NAME?,0,$P$8),#NAME?,A109,#NAME?,$F$8,#NAME?,$G$8)</f>
        <v>#VALUE!</v>
      </c>
      <c r="H109" s="256" t="e">
        <f aca="false">E109-T109</f>
        <v>#VALUE!</v>
      </c>
      <c r="I109" s="256" t="e">
        <f aca="false">E109-U109</f>
        <v>#VALUE!</v>
      </c>
      <c r="J109" s="257" t="e">
        <f aca="false">SUMIFS(#NAME?,#NAME?,A109,#NAME?,$F$8,#NAME?,$G$8,#NAME?,"Storage")+SUMIFS(#NAME?,#NAME?,A109,#NAME?,$F$8,#NAME?,$G$8,#NAME?,"Battery")</f>
        <v>#VALUE!</v>
      </c>
      <c r="K109" s="257" t="e">
        <f aca="false">SUMIFS(#NAME?,#NAME?,A109,#NAME?,$F$8,#NAME?,$G$8,#NAME?,"Solar")+SUMIFS(#NAME?,#NAME?,A109,#NAME?,$F$8,#NAME?,$G$8,#NAME?,"Solar")</f>
        <v>#VALUE!</v>
      </c>
      <c r="L109" s="257" t="e">
        <f aca="false">SUMIFS(#NAME?,#NAME?,A109,#NAME?,$F$8,#NAME?,$G$8,#NAME?,"Wind")+SUMIFS(#NAME?,#NAME?,A109,#NAME?,$F$8,#NAME?,$G$8,#NAME?,"Wind")</f>
        <v>#VALUE!</v>
      </c>
      <c r="M109" s="257" t="e">
        <f aca="false">SUMIFS(#NAME?,#NAME?,A109,#NAME?,$F$8,#NAME?,$G$8,#NAME?,"Hydro")+SUMIFS(#NAME?,#NAME?,A109,#NAME?,$F$8,#NAME?,$G$8,#NAME?,"Hydro")</f>
        <v>#VALUE!</v>
      </c>
      <c r="N109" s="257" t="e">
        <f aca="false">SUMIFS(#NAME?,#NAME?,A109,#NAME?,$F$8,#NAME?,$G$8,#NAME?,"Other")+SUMIFS(#NAME?,#NAME?,A109,#NAME?,$F$8,#NAME?,$G$8,#NAME?,"Other")</f>
        <v>#VALUE!</v>
      </c>
      <c r="O109" s="258" t="e">
        <f aca="false">IF(J109=0,0,(SUMIFS(OFFSET(#NAME?,0,$P$8),#NAME?,A109,#NAME?,$F$8,#NAME?,$G$8,#NAME?,"Storage")+SUMIFS(OFFSET(#NAME?,0,$P$8),#NAME?,A109,#NAME?,$F$8,#NAME?,$G$8,#NAME?,"Battery"))/J109)</f>
        <v>#VALUE!</v>
      </c>
      <c r="P109" s="259" t="e">
        <f aca="false">IF(K109=0,0,(SUMIFS(OFFSET(#NAME?,0,$P$8),#NAME?,A109,#NAME?,$F$8,#NAME?,$G$8,#NAME?,"Solar")+SUMIFS(OFFSET(#NAME?,0,$P$8),#NAME?,A109,#NAME?,$F$8,#NAME?,$G$8,#NAME?,"Solar"))/K109)</f>
        <v>#VALUE!</v>
      </c>
      <c r="Q109" s="258" t="e">
        <f aca="false">IF(L109=0,0,(SUMIFS(OFFSET(#NAME?,0,$P$8),#NAME?,A109,#NAME?,$F$8,#NAME?,$G$8,#NAME?,"Wind")+SUMIFS(OFFSET(#NAME?,0,$P$8),#NAME?,A109,#NAME?,$F$8,#NAME?,$G$8,#NAME?,"Wind"))/L109)</f>
        <v>#VALUE!</v>
      </c>
      <c r="R109" s="258" t="e">
        <f aca="false">IF(M109=0,0,(SUMIFS(OFFSET(#NAME?,0,$P$8),#NAME?,A109,#NAME?,$F$8,#NAME?,$G$8,#NAME?,"Hydro")+SUMIFS(OFFSET(#NAME?,0,$P$8),#NAME?,A109,#NAME?,$F$8,#NAME?,$G$8,#NAME?,"Hydro"))/M109)</f>
        <v>#VALUE!</v>
      </c>
      <c r="S109" s="258" t="e">
        <f aca="false">IF(N109=0,0,(SUMIFS(OFFSET(#NAME?,0,$P$8),#NAME?,A109,#NAME?,$F$8,#NAME?,$G$8,#NAME?,"Other")+SUMIFS(OFFSET(#NAME?,0,$P$8),#NAME?,A109,#NAME?,$F$8,#NAME?,$G$8,#NAME?,"Other"))/N109)</f>
        <v>#VALUE!</v>
      </c>
      <c r="T109" s="260" t="e">
        <f aca="false">(J109*O109)+(K109*P109)+(L109*$T$5)+(M109*R109)+(N109*S109)</f>
        <v>#VALUE!</v>
      </c>
      <c r="U109" s="260" t="e">
        <f aca="false">(J109*O109)+(K109*P109)+(L109*$U$5)+(M109*R109)+(N109*S109)</f>
        <v>#VALUE!</v>
      </c>
      <c r="V109" s="261" t="e">
        <f aca="false">SUMIFS(OFFSET(#NAME?,0,$P$8),#NAME?,A109,#NAME?,$F$8,#NAME?,$G$8)*-1</f>
        <v>#VALUE!</v>
      </c>
      <c r="W109" s="261" t="e">
        <f aca="false">SUMIFS(OFFSET(#NAME?,0,$P$8),#NAME?,A109,#NAME?,$F$8,#NAME?,$G$8)*-1</f>
        <v>#VALUE!</v>
      </c>
      <c r="X109" s="262" t="e">
        <f aca="false">$Z$13*Z109</f>
        <v>#REF!</v>
      </c>
      <c r="Z109" s="263" t="e">
        <f aca="false">E109/$E$13</f>
        <v>#VALUE!</v>
      </c>
      <c r="AA109" s="264" t="n">
        <f aca="false">IFERROR(SUMPRODUCT((DSR!$E$1:$AB$1='MAIN DATA'!$B$6)*(DSR!$B$2:$B$1445='MAIN DATA'!A109)*(DSR!$A$2:$A$1445=Controls!$F$56)*(DSR!$E$2:$AB$1445)),"N/A for summer")</f>
        <v>-0.937761801466481</v>
      </c>
    </row>
    <row r="110" customFormat="false" ht="12.75" hidden="false" customHeight="false" outlineLevel="0" collapsed="false">
      <c r="A110" s="253" t="s">
        <v>650</v>
      </c>
      <c r="B110" s="253" t="s">
        <v>652</v>
      </c>
      <c r="C110" s="254" t="s">
        <v>651</v>
      </c>
      <c r="D110" s="254" t="str">
        <f aca="false">LEFT(C110,1)</f>
        <v>J</v>
      </c>
      <c r="E110" s="254" t="e">
        <f aca="false">SUMIFS(OFFSET(#NAME?,0,$P$8),#NAME?,A110,#NAME?,$F$8,#NAME?,$G$8)</f>
        <v>#VALUE!</v>
      </c>
      <c r="F110" s="255" t="e">
        <f aca="false">SUMIFS(OFFSET(#NAME?,0,$P$8),#NAME?,A110,#NAME?,$F$8,#NAME?,$G$8)</f>
        <v>#VALUE!</v>
      </c>
      <c r="G110" s="255" t="e">
        <f aca="false">F110-SUMIFS(OFFSET(#NAME?,0,$P$8),#NAME?,A110,#NAME?,$F$8,#NAME?,$G$8)</f>
        <v>#VALUE!</v>
      </c>
      <c r="H110" s="256" t="e">
        <f aca="false">E110-T110</f>
        <v>#VALUE!</v>
      </c>
      <c r="I110" s="256" t="e">
        <f aca="false">E110-U110</f>
        <v>#VALUE!</v>
      </c>
      <c r="J110" s="257" t="e">
        <f aca="false">SUMIFS(#NAME?,#NAME?,A110,#NAME?,$F$8,#NAME?,$G$8,#NAME?,"Storage")+SUMIFS(#NAME?,#NAME?,A110,#NAME?,$F$8,#NAME?,$G$8,#NAME?,"Battery")</f>
        <v>#VALUE!</v>
      </c>
      <c r="K110" s="257" t="e">
        <f aca="false">SUMIFS(#NAME?,#NAME?,A110,#NAME?,$F$8,#NAME?,$G$8,#NAME?,"Solar")+SUMIFS(#NAME?,#NAME?,A110,#NAME?,$F$8,#NAME?,$G$8,#NAME?,"Solar")</f>
        <v>#VALUE!</v>
      </c>
      <c r="L110" s="257" t="e">
        <f aca="false">SUMIFS(#NAME?,#NAME?,A110,#NAME?,$F$8,#NAME?,$G$8,#NAME?,"Wind")+SUMIFS(#NAME?,#NAME?,A110,#NAME?,$F$8,#NAME?,$G$8,#NAME?,"Wind")</f>
        <v>#VALUE!</v>
      </c>
      <c r="M110" s="257" t="e">
        <f aca="false">SUMIFS(#NAME?,#NAME?,A110,#NAME?,$F$8,#NAME?,$G$8,#NAME?,"Hydro")+SUMIFS(#NAME?,#NAME?,A110,#NAME?,$F$8,#NAME?,$G$8,#NAME?,"Hydro")</f>
        <v>#VALUE!</v>
      </c>
      <c r="N110" s="257" t="e">
        <f aca="false">SUMIFS(#NAME?,#NAME?,A110,#NAME?,$F$8,#NAME?,$G$8,#NAME?,"Other")+SUMIFS(#NAME?,#NAME?,A110,#NAME?,$F$8,#NAME?,$G$8,#NAME?,"Other")</f>
        <v>#VALUE!</v>
      </c>
      <c r="O110" s="258" t="e">
        <f aca="false">IF(J110=0,0,(SUMIFS(OFFSET(#NAME?,0,$P$8),#NAME?,A110,#NAME?,$F$8,#NAME?,$G$8,#NAME?,"Storage")+SUMIFS(OFFSET(#NAME?,0,$P$8),#NAME?,A110,#NAME?,$F$8,#NAME?,$G$8,#NAME?,"Battery"))/J110)</f>
        <v>#VALUE!</v>
      </c>
      <c r="P110" s="259" t="e">
        <f aca="false">IF(K110=0,0,(SUMIFS(OFFSET(#NAME?,0,$P$8),#NAME?,A110,#NAME?,$F$8,#NAME?,$G$8,#NAME?,"Solar")+SUMIFS(OFFSET(#NAME?,0,$P$8),#NAME?,A110,#NAME?,$F$8,#NAME?,$G$8,#NAME?,"Solar"))/K110)</f>
        <v>#VALUE!</v>
      </c>
      <c r="Q110" s="258" t="e">
        <f aca="false">IF(L110=0,0,(SUMIFS(OFFSET(#NAME?,0,$P$8),#NAME?,A110,#NAME?,$F$8,#NAME?,$G$8,#NAME?,"Wind")+SUMIFS(OFFSET(#NAME?,0,$P$8),#NAME?,A110,#NAME?,$F$8,#NAME?,$G$8,#NAME?,"Wind"))/L110)</f>
        <v>#VALUE!</v>
      </c>
      <c r="R110" s="258" t="e">
        <f aca="false">IF(M110=0,0,(SUMIFS(OFFSET(#NAME?,0,$P$8),#NAME?,A110,#NAME?,$F$8,#NAME?,$G$8,#NAME?,"Hydro")+SUMIFS(OFFSET(#NAME?,0,$P$8),#NAME?,A110,#NAME?,$F$8,#NAME?,$G$8,#NAME?,"Hydro"))/M110)</f>
        <v>#VALUE!</v>
      </c>
      <c r="S110" s="258" t="e">
        <f aca="false">IF(N110=0,0,(SUMIFS(OFFSET(#NAME?,0,$P$8),#NAME?,A110,#NAME?,$F$8,#NAME?,$G$8,#NAME?,"Other")+SUMIFS(OFFSET(#NAME?,0,$P$8),#NAME?,A110,#NAME?,$F$8,#NAME?,$G$8,#NAME?,"Other"))/N110)</f>
        <v>#VALUE!</v>
      </c>
      <c r="T110" s="260" t="e">
        <f aca="false">(J110*O110)+(K110*P110)+(L110*$T$5)+(M110*R110)+(N110*S110)</f>
        <v>#VALUE!</v>
      </c>
      <c r="U110" s="260" t="e">
        <f aca="false">(J110*O110)+(K110*P110)+(L110*$U$5)+(M110*R110)+(N110*S110)</f>
        <v>#VALUE!</v>
      </c>
      <c r="V110" s="261" t="e">
        <f aca="false">SUMIFS(OFFSET(#NAME?,0,$P$8),#NAME?,A110,#NAME?,$F$8,#NAME?,$G$8)*-1</f>
        <v>#VALUE!</v>
      </c>
      <c r="W110" s="261" t="e">
        <f aca="false">SUMIFS(OFFSET(#NAME?,0,$P$8),#NAME?,A110,#NAME?,$F$8,#NAME?,$G$8)*-1</f>
        <v>#VALUE!</v>
      </c>
      <c r="X110" s="262" t="e">
        <f aca="false">$Z$13*Z110</f>
        <v>#REF!</v>
      </c>
      <c r="Z110" s="263" t="e">
        <f aca="false">E110/$E$13</f>
        <v>#VALUE!</v>
      </c>
      <c r="AA110" s="264" t="n">
        <f aca="false">IFERROR(SUMPRODUCT((DSR!$E$1:$AB$1='MAIN DATA'!$B$6)*(DSR!$B$2:$B$1445='MAIN DATA'!A110)*(DSR!$A$2:$A$1445=Controls!$F$56)*(DSR!$E$2:$AB$1445)),"N/A for summer")</f>
        <v>-3.96967369462389</v>
      </c>
    </row>
    <row r="111" customFormat="false" ht="12.75" hidden="false" customHeight="false" outlineLevel="0" collapsed="false">
      <c r="A111" s="253" t="s">
        <v>490</v>
      </c>
      <c r="B111" s="253" t="s">
        <v>492</v>
      </c>
      <c r="C111" s="254" t="s">
        <v>491</v>
      </c>
      <c r="D111" s="254" t="str">
        <f aca="false">LEFT(C111,1)</f>
        <v>J</v>
      </c>
      <c r="E111" s="254" t="e">
        <f aca="false">SUMIFS(OFFSET(#NAME?,0,$P$8),#NAME?,A111,#NAME?,$F$8,#NAME?,$G$8)</f>
        <v>#VALUE!</v>
      </c>
      <c r="F111" s="255" t="e">
        <f aca="false">SUMIFS(OFFSET(#NAME?,0,$P$8),#NAME?,A111,#NAME?,$F$8,#NAME?,$G$8)</f>
        <v>#VALUE!</v>
      </c>
      <c r="G111" s="255" t="e">
        <f aca="false">F111-SUMIFS(OFFSET(#NAME?,0,$P$8),#NAME?,A111,#NAME?,$F$8,#NAME?,$G$8)</f>
        <v>#VALUE!</v>
      </c>
      <c r="H111" s="256" t="e">
        <f aca="false">E111-T111</f>
        <v>#VALUE!</v>
      </c>
      <c r="I111" s="256" t="e">
        <f aca="false">E111-U111</f>
        <v>#VALUE!</v>
      </c>
      <c r="J111" s="257" t="e">
        <f aca="false">SUMIFS(#NAME?,#NAME?,A111,#NAME?,$F$8,#NAME?,$G$8,#NAME?,"Storage")+SUMIFS(#NAME?,#NAME?,A111,#NAME?,$F$8,#NAME?,$G$8,#NAME?,"Battery")</f>
        <v>#VALUE!</v>
      </c>
      <c r="K111" s="257" t="e">
        <f aca="false">SUMIFS(#NAME?,#NAME?,A111,#NAME?,$F$8,#NAME?,$G$8,#NAME?,"Solar")+SUMIFS(#NAME?,#NAME?,A111,#NAME?,$F$8,#NAME?,$G$8,#NAME?,"Solar")</f>
        <v>#VALUE!</v>
      </c>
      <c r="L111" s="257" t="e">
        <f aca="false">SUMIFS(#NAME?,#NAME?,A111,#NAME?,$F$8,#NAME?,$G$8,#NAME?,"Wind")+SUMIFS(#NAME?,#NAME?,A111,#NAME?,$F$8,#NAME?,$G$8,#NAME?,"Wind")</f>
        <v>#VALUE!</v>
      </c>
      <c r="M111" s="257" t="e">
        <f aca="false">SUMIFS(#NAME?,#NAME?,A111,#NAME?,$F$8,#NAME?,$G$8,#NAME?,"Hydro")+SUMIFS(#NAME?,#NAME?,A111,#NAME?,$F$8,#NAME?,$G$8,#NAME?,"Hydro")</f>
        <v>#VALUE!</v>
      </c>
      <c r="N111" s="257" t="e">
        <f aca="false">SUMIFS(#NAME?,#NAME?,A111,#NAME?,$F$8,#NAME?,$G$8,#NAME?,"Other")+SUMIFS(#NAME?,#NAME?,A111,#NAME?,$F$8,#NAME?,$G$8,#NAME?,"Other")</f>
        <v>#VALUE!</v>
      </c>
      <c r="O111" s="258" t="e">
        <f aca="false">IF(J111=0,0,(SUMIFS(OFFSET(#NAME?,0,$P$8),#NAME?,A111,#NAME?,$F$8,#NAME?,$G$8,#NAME?,"Storage")+SUMIFS(OFFSET(#NAME?,0,$P$8),#NAME?,A111,#NAME?,$F$8,#NAME?,$G$8,#NAME?,"Battery"))/J111)</f>
        <v>#VALUE!</v>
      </c>
      <c r="P111" s="259" t="e">
        <f aca="false">IF(K111=0,0,(SUMIFS(OFFSET(#NAME?,0,$P$8),#NAME?,A111,#NAME?,$F$8,#NAME?,$G$8,#NAME?,"Solar")+SUMIFS(OFFSET(#NAME?,0,$P$8),#NAME?,A111,#NAME?,$F$8,#NAME?,$G$8,#NAME?,"Solar"))/K111)</f>
        <v>#VALUE!</v>
      </c>
      <c r="Q111" s="258" t="e">
        <f aca="false">IF(L111=0,0,(SUMIFS(OFFSET(#NAME?,0,$P$8),#NAME?,A111,#NAME?,$F$8,#NAME?,$G$8,#NAME?,"Wind")+SUMIFS(OFFSET(#NAME?,0,$P$8),#NAME?,A111,#NAME?,$F$8,#NAME?,$G$8,#NAME?,"Wind"))/L111)</f>
        <v>#VALUE!</v>
      </c>
      <c r="R111" s="258" t="e">
        <f aca="false">IF(M111=0,0,(SUMIFS(OFFSET(#NAME?,0,$P$8),#NAME?,A111,#NAME?,$F$8,#NAME?,$G$8,#NAME?,"Hydro")+SUMIFS(OFFSET(#NAME?,0,$P$8),#NAME?,A111,#NAME?,$F$8,#NAME?,$G$8,#NAME?,"Hydro"))/M111)</f>
        <v>#VALUE!</v>
      </c>
      <c r="S111" s="258" t="e">
        <f aca="false">IF(N111=0,0,(SUMIFS(OFFSET(#NAME?,0,$P$8),#NAME?,A111,#NAME?,$F$8,#NAME?,$G$8,#NAME?,"Other")+SUMIFS(OFFSET(#NAME?,0,$P$8),#NAME?,A111,#NAME?,$F$8,#NAME?,$G$8,#NAME?,"Other"))/N111)</f>
        <v>#VALUE!</v>
      </c>
      <c r="T111" s="260" t="e">
        <f aca="false">(J111*O111)+(K111*P111)+(L111*$T$5)+(M111*R111)+(N111*S111)</f>
        <v>#VALUE!</v>
      </c>
      <c r="U111" s="260" t="e">
        <f aca="false">(J111*O111)+(K111*P111)+(L111*$U$5)+(M111*R111)+(N111*S111)</f>
        <v>#VALUE!</v>
      </c>
      <c r="V111" s="261" t="e">
        <f aca="false">SUMIFS(OFFSET(#NAME?,0,$P$8),#NAME?,A111,#NAME?,$F$8,#NAME?,$G$8)*-1</f>
        <v>#VALUE!</v>
      </c>
      <c r="W111" s="261" t="e">
        <f aca="false">SUMIFS(OFFSET(#NAME?,0,$P$8),#NAME?,A111,#NAME?,$F$8,#NAME?,$G$8)*-1</f>
        <v>#VALUE!</v>
      </c>
      <c r="X111" s="262" t="e">
        <f aca="false">$Z$13*Z111</f>
        <v>#REF!</v>
      </c>
      <c r="Z111" s="263" t="e">
        <f aca="false">E111/$E$13</f>
        <v>#VALUE!</v>
      </c>
      <c r="AA111" s="264" t="n">
        <f aca="false">IFERROR(SUMPRODUCT((DSR!$E$1:$AB$1='MAIN DATA'!$B$6)*(DSR!$B$2:$B$1445='MAIN DATA'!A111)*(DSR!$A$2:$A$1445=Controls!$F$56)*(DSR!$E$2:$AB$1445)),"N/A for summer")</f>
        <v>-11.2986578806017</v>
      </c>
    </row>
    <row r="112" customFormat="false" ht="12.75" hidden="false" customHeight="false" outlineLevel="0" collapsed="false">
      <c r="A112" s="253" t="s">
        <v>570</v>
      </c>
      <c r="B112" s="253" t="s">
        <v>571</v>
      </c>
      <c r="C112" s="254" t="s">
        <v>491</v>
      </c>
      <c r="D112" s="254" t="str">
        <f aca="false">LEFT(C112,1)</f>
        <v>J</v>
      </c>
      <c r="E112" s="254" t="e">
        <f aca="false">SUMIFS(OFFSET(#NAME?,0,$P$8),#NAME?,A112,#NAME?,$F$8,#NAME?,$G$8)</f>
        <v>#VALUE!</v>
      </c>
      <c r="F112" s="255" t="e">
        <f aca="false">SUMIFS(OFFSET(#NAME?,0,$P$8),#NAME?,A112,#NAME?,$F$8,#NAME?,$G$8)</f>
        <v>#VALUE!</v>
      </c>
      <c r="G112" s="255" t="e">
        <f aca="false">F112-SUMIFS(OFFSET(#NAME?,0,$P$8),#NAME?,A112,#NAME?,$F$8,#NAME?,$G$8)</f>
        <v>#VALUE!</v>
      </c>
      <c r="H112" s="256" t="e">
        <f aca="false">E112-T112</f>
        <v>#VALUE!</v>
      </c>
      <c r="I112" s="256" t="e">
        <f aca="false">E112-U112</f>
        <v>#VALUE!</v>
      </c>
      <c r="J112" s="257" t="e">
        <f aca="false">SUMIFS(#NAME?,#NAME?,A112,#NAME?,$F$8,#NAME?,$G$8,#NAME?,"Storage")+SUMIFS(#NAME?,#NAME?,A112,#NAME?,$F$8,#NAME?,$G$8,#NAME?,"Battery")</f>
        <v>#VALUE!</v>
      </c>
      <c r="K112" s="257" t="e">
        <f aca="false">SUMIFS(#NAME?,#NAME?,A112,#NAME?,$F$8,#NAME?,$G$8,#NAME?,"Solar")+SUMIFS(#NAME?,#NAME?,A112,#NAME?,$F$8,#NAME?,$G$8,#NAME?,"Solar")</f>
        <v>#VALUE!</v>
      </c>
      <c r="L112" s="257" t="e">
        <f aca="false">SUMIFS(#NAME?,#NAME?,A112,#NAME?,$F$8,#NAME?,$G$8,#NAME?,"Wind")+SUMIFS(#NAME?,#NAME?,A112,#NAME?,$F$8,#NAME?,$G$8,#NAME?,"Wind")</f>
        <v>#VALUE!</v>
      </c>
      <c r="M112" s="257" t="e">
        <f aca="false">SUMIFS(#NAME?,#NAME?,A112,#NAME?,$F$8,#NAME?,$G$8,#NAME?,"Hydro")+SUMIFS(#NAME?,#NAME?,A112,#NAME?,$F$8,#NAME?,$G$8,#NAME?,"Hydro")</f>
        <v>#VALUE!</v>
      </c>
      <c r="N112" s="257" t="e">
        <f aca="false">SUMIFS(#NAME?,#NAME?,A112,#NAME?,$F$8,#NAME?,$G$8,#NAME?,"Other")+SUMIFS(#NAME?,#NAME?,A112,#NAME?,$F$8,#NAME?,$G$8,#NAME?,"Other")</f>
        <v>#VALUE!</v>
      </c>
      <c r="O112" s="258" t="e">
        <f aca="false">IF(J112=0,0,(SUMIFS(OFFSET(#NAME?,0,$P$8),#NAME?,A112,#NAME?,$F$8,#NAME?,$G$8,#NAME?,"Storage")+SUMIFS(OFFSET(#NAME?,0,$P$8),#NAME?,A112,#NAME?,$F$8,#NAME?,$G$8,#NAME?,"Battery"))/J112)</f>
        <v>#VALUE!</v>
      </c>
      <c r="P112" s="259" t="e">
        <f aca="false">IF(K112=0,0,(SUMIFS(OFFSET(#NAME?,0,$P$8),#NAME?,A112,#NAME?,$F$8,#NAME?,$G$8,#NAME?,"Solar")+SUMIFS(OFFSET(#NAME?,0,$P$8),#NAME?,A112,#NAME?,$F$8,#NAME?,$G$8,#NAME?,"Solar"))/K112)</f>
        <v>#VALUE!</v>
      </c>
      <c r="Q112" s="258" t="e">
        <f aca="false">IF(L112=0,0,(SUMIFS(OFFSET(#NAME?,0,$P$8),#NAME?,A112,#NAME?,$F$8,#NAME?,$G$8,#NAME?,"Wind")+SUMIFS(OFFSET(#NAME?,0,$P$8),#NAME?,A112,#NAME?,$F$8,#NAME?,$G$8,#NAME?,"Wind"))/L112)</f>
        <v>#VALUE!</v>
      </c>
      <c r="R112" s="258" t="e">
        <f aca="false">IF(M112=0,0,(SUMIFS(OFFSET(#NAME?,0,$P$8),#NAME?,A112,#NAME?,$F$8,#NAME?,$G$8,#NAME?,"Hydro")+SUMIFS(OFFSET(#NAME?,0,$P$8),#NAME?,A112,#NAME?,$F$8,#NAME?,$G$8,#NAME?,"Hydro"))/M112)</f>
        <v>#VALUE!</v>
      </c>
      <c r="S112" s="258" t="e">
        <f aca="false">IF(N112=0,0,(SUMIFS(OFFSET(#NAME?,0,$P$8),#NAME?,A112,#NAME?,$F$8,#NAME?,$G$8,#NAME?,"Other")+SUMIFS(OFFSET(#NAME?,0,$P$8),#NAME?,A112,#NAME?,$F$8,#NAME?,$G$8,#NAME?,"Other"))/N112)</f>
        <v>#VALUE!</v>
      </c>
      <c r="T112" s="260" t="e">
        <f aca="false">(J112*O112)+(K112*P112)+(L112*$T$5)+(M112*R112)+(N112*S112)</f>
        <v>#VALUE!</v>
      </c>
      <c r="U112" s="260" t="e">
        <f aca="false">(J112*O112)+(K112*P112)+(L112*$U$5)+(M112*R112)+(N112*S112)</f>
        <v>#VALUE!</v>
      </c>
      <c r="V112" s="261" t="e">
        <f aca="false">SUMIFS(OFFSET(#NAME?,0,$P$8),#NAME?,A112,#NAME?,$F$8,#NAME?,$G$8)*-1</f>
        <v>#VALUE!</v>
      </c>
      <c r="W112" s="261" t="e">
        <f aca="false">SUMIFS(OFFSET(#NAME?,0,$P$8),#NAME?,A112,#NAME?,$F$8,#NAME?,$G$8)*-1</f>
        <v>#VALUE!</v>
      </c>
      <c r="X112" s="262" t="e">
        <f aca="false">$Z$13*Z112</f>
        <v>#REF!</v>
      </c>
      <c r="Z112" s="263" t="e">
        <f aca="false">E112/$E$13</f>
        <v>#VALUE!</v>
      </c>
      <c r="AA112" s="264" t="n">
        <f aca="false">IFERROR(SUMPRODUCT((DSR!$E$1:$AB$1='MAIN DATA'!$B$6)*(DSR!$B$2:$B$1445='MAIN DATA'!A112)*(DSR!$A$2:$A$1445=Controls!$F$56)*(DSR!$E$2:$AB$1445)),"N/A for summer")</f>
        <v>-0.332559448346346</v>
      </c>
    </row>
    <row r="113" customFormat="false" ht="12.75" hidden="false" customHeight="false" outlineLevel="0" collapsed="false">
      <c r="A113" s="253" t="s">
        <v>724</v>
      </c>
      <c r="B113" s="253" t="s">
        <v>726</v>
      </c>
      <c r="C113" s="254" t="s">
        <v>725</v>
      </c>
      <c r="D113" s="254" t="str">
        <f aca="false">LEFT(C113,1)</f>
        <v>J</v>
      </c>
      <c r="E113" s="254" t="e">
        <f aca="false">SUMIFS(OFFSET(#NAME?,0,$P$8),#NAME?,A113,#NAME?,$F$8,#NAME?,$G$8)</f>
        <v>#VALUE!</v>
      </c>
      <c r="F113" s="255" t="e">
        <f aca="false">SUMIFS(OFFSET(#NAME?,0,$P$8),#NAME?,A113,#NAME?,$F$8,#NAME?,$G$8)</f>
        <v>#VALUE!</v>
      </c>
      <c r="G113" s="255" t="e">
        <f aca="false">F113-SUMIFS(OFFSET(#NAME?,0,$P$8),#NAME?,A113,#NAME?,$F$8,#NAME?,$G$8)</f>
        <v>#VALUE!</v>
      </c>
      <c r="H113" s="256" t="e">
        <f aca="false">E113-T113</f>
        <v>#VALUE!</v>
      </c>
      <c r="I113" s="256" t="e">
        <f aca="false">E113-U113</f>
        <v>#VALUE!</v>
      </c>
      <c r="J113" s="257" t="e">
        <f aca="false">SUMIFS(#NAME?,#NAME?,A113,#NAME?,$F$8,#NAME?,$G$8,#NAME?,"Storage")+SUMIFS(#NAME?,#NAME?,A113,#NAME?,$F$8,#NAME?,$G$8,#NAME?,"Battery")</f>
        <v>#VALUE!</v>
      </c>
      <c r="K113" s="257" t="e">
        <f aca="false">SUMIFS(#NAME?,#NAME?,A113,#NAME?,$F$8,#NAME?,$G$8,#NAME?,"Solar")+SUMIFS(#NAME?,#NAME?,A113,#NAME?,$F$8,#NAME?,$G$8,#NAME?,"Solar")</f>
        <v>#VALUE!</v>
      </c>
      <c r="L113" s="257" t="e">
        <f aca="false">SUMIFS(#NAME?,#NAME?,A113,#NAME?,$F$8,#NAME?,$G$8,#NAME?,"Wind")+SUMIFS(#NAME?,#NAME?,A113,#NAME?,$F$8,#NAME?,$G$8,#NAME?,"Wind")</f>
        <v>#VALUE!</v>
      </c>
      <c r="M113" s="257" t="e">
        <f aca="false">SUMIFS(#NAME?,#NAME?,A113,#NAME?,$F$8,#NAME?,$G$8,#NAME?,"Hydro")+SUMIFS(#NAME?,#NAME?,A113,#NAME?,$F$8,#NAME?,$G$8,#NAME?,"Hydro")</f>
        <v>#VALUE!</v>
      </c>
      <c r="N113" s="257" t="e">
        <f aca="false">SUMIFS(#NAME?,#NAME?,A113,#NAME?,$F$8,#NAME?,$G$8,#NAME?,"Other")+SUMIFS(#NAME?,#NAME?,A113,#NAME?,$F$8,#NAME?,$G$8,#NAME?,"Other")</f>
        <v>#VALUE!</v>
      </c>
      <c r="O113" s="258" t="e">
        <f aca="false">IF(J113=0,0,(SUMIFS(OFFSET(#NAME?,0,$P$8),#NAME?,A113,#NAME?,$F$8,#NAME?,$G$8,#NAME?,"Storage")+SUMIFS(OFFSET(#NAME?,0,$P$8),#NAME?,A113,#NAME?,$F$8,#NAME?,$G$8,#NAME?,"Battery"))/J113)</f>
        <v>#VALUE!</v>
      </c>
      <c r="P113" s="259" t="e">
        <f aca="false">IF(K113=0,0,(SUMIFS(OFFSET(#NAME?,0,$P$8),#NAME?,A113,#NAME?,$F$8,#NAME?,$G$8,#NAME?,"Solar")+SUMIFS(OFFSET(#NAME?,0,$P$8),#NAME?,A113,#NAME?,$F$8,#NAME?,$G$8,#NAME?,"Solar"))/K113)</f>
        <v>#VALUE!</v>
      </c>
      <c r="Q113" s="258" t="e">
        <f aca="false">IF(L113=0,0,(SUMIFS(OFFSET(#NAME?,0,$P$8),#NAME?,A113,#NAME?,$F$8,#NAME?,$G$8,#NAME?,"Wind")+SUMIFS(OFFSET(#NAME?,0,$P$8),#NAME?,A113,#NAME?,$F$8,#NAME?,$G$8,#NAME?,"Wind"))/L113)</f>
        <v>#VALUE!</v>
      </c>
      <c r="R113" s="258" t="e">
        <f aca="false">IF(M113=0,0,(SUMIFS(OFFSET(#NAME?,0,$P$8),#NAME?,A113,#NAME?,$F$8,#NAME?,$G$8,#NAME?,"Hydro")+SUMIFS(OFFSET(#NAME?,0,$P$8),#NAME?,A113,#NAME?,$F$8,#NAME?,$G$8,#NAME?,"Hydro"))/M113)</f>
        <v>#VALUE!</v>
      </c>
      <c r="S113" s="258" t="e">
        <f aca="false">IF(N113=0,0,(SUMIFS(OFFSET(#NAME?,0,$P$8),#NAME?,A113,#NAME?,$F$8,#NAME?,$G$8,#NAME?,"Other")+SUMIFS(OFFSET(#NAME?,0,$P$8),#NAME?,A113,#NAME?,$F$8,#NAME?,$G$8,#NAME?,"Other"))/N113)</f>
        <v>#VALUE!</v>
      </c>
      <c r="T113" s="260" t="e">
        <f aca="false">(J113*O113)+(K113*P113)+(L113*$T$5)+(M113*R113)+(N113*S113)</f>
        <v>#VALUE!</v>
      </c>
      <c r="U113" s="260" t="e">
        <f aca="false">(J113*O113)+(K113*P113)+(L113*$U$5)+(M113*R113)+(N113*S113)</f>
        <v>#VALUE!</v>
      </c>
      <c r="V113" s="261" t="e">
        <f aca="false">SUMIFS(OFFSET(#NAME?,0,$P$8),#NAME?,A113,#NAME?,$F$8,#NAME?,$G$8)*-1</f>
        <v>#VALUE!</v>
      </c>
      <c r="W113" s="261" t="e">
        <f aca="false">SUMIFS(OFFSET(#NAME?,0,$P$8),#NAME?,A113,#NAME?,$F$8,#NAME?,$G$8)*-1</f>
        <v>#VALUE!</v>
      </c>
      <c r="X113" s="262" t="e">
        <f aca="false">$Z$13*Z113</f>
        <v>#REF!</v>
      </c>
      <c r="Z113" s="263" t="e">
        <f aca="false">E113/$E$13</f>
        <v>#VALUE!</v>
      </c>
      <c r="AA113" s="264" t="n">
        <f aca="false">IFERROR(SUMPRODUCT((DSR!$E$1:$AB$1='MAIN DATA'!$B$6)*(DSR!$B$2:$B$1445='MAIN DATA'!A113)*(DSR!$A$2:$A$1445=Controls!$F$56)*(DSR!$E$2:$AB$1445)),"N/A for summer")</f>
        <v>-14.2980023222713</v>
      </c>
    </row>
    <row r="114" customFormat="false" ht="12.75" hidden="false" customHeight="false" outlineLevel="0" collapsed="false">
      <c r="A114" s="253" t="s">
        <v>516</v>
      </c>
      <c r="B114" s="253" t="s">
        <v>518</v>
      </c>
      <c r="C114" s="254" t="s">
        <v>517</v>
      </c>
      <c r="D114" s="254" t="str">
        <f aca="false">LEFT(C114,1)</f>
        <v>J</v>
      </c>
      <c r="E114" s="254" t="e">
        <f aca="false">SUMIFS(OFFSET(#NAME?,0,$P$8),#NAME?,A114,#NAME?,$F$8,#NAME?,$G$8)</f>
        <v>#VALUE!</v>
      </c>
      <c r="F114" s="255" t="e">
        <f aca="false">SUMIFS(OFFSET(#NAME?,0,$P$8),#NAME?,A114,#NAME?,$F$8,#NAME?,$G$8)</f>
        <v>#VALUE!</v>
      </c>
      <c r="G114" s="255" t="e">
        <f aca="false">F114-SUMIFS(OFFSET(#NAME?,0,$P$8),#NAME?,A114,#NAME?,$F$8,#NAME?,$G$8)</f>
        <v>#VALUE!</v>
      </c>
      <c r="H114" s="256" t="e">
        <f aca="false">E114-T114</f>
        <v>#VALUE!</v>
      </c>
      <c r="I114" s="256" t="e">
        <f aca="false">E114-U114</f>
        <v>#VALUE!</v>
      </c>
      <c r="J114" s="257" t="e">
        <f aca="false">SUMIFS(#NAME?,#NAME?,A114,#NAME?,$F$8,#NAME?,$G$8,#NAME?,"Storage")+SUMIFS(#NAME?,#NAME?,A114,#NAME?,$F$8,#NAME?,$G$8,#NAME?,"Battery")</f>
        <v>#VALUE!</v>
      </c>
      <c r="K114" s="257" t="e">
        <f aca="false">SUMIFS(#NAME?,#NAME?,A114,#NAME?,$F$8,#NAME?,$G$8,#NAME?,"Solar")+SUMIFS(#NAME?,#NAME?,A114,#NAME?,$F$8,#NAME?,$G$8,#NAME?,"Solar")</f>
        <v>#VALUE!</v>
      </c>
      <c r="L114" s="257" t="e">
        <f aca="false">SUMIFS(#NAME?,#NAME?,A114,#NAME?,$F$8,#NAME?,$G$8,#NAME?,"Wind")+SUMIFS(#NAME?,#NAME?,A114,#NAME?,$F$8,#NAME?,$G$8,#NAME?,"Wind")</f>
        <v>#VALUE!</v>
      </c>
      <c r="M114" s="257" t="e">
        <f aca="false">SUMIFS(#NAME?,#NAME?,A114,#NAME?,$F$8,#NAME?,$G$8,#NAME?,"Hydro")+SUMIFS(#NAME?,#NAME?,A114,#NAME?,$F$8,#NAME?,$G$8,#NAME?,"Hydro")</f>
        <v>#VALUE!</v>
      </c>
      <c r="N114" s="257" t="e">
        <f aca="false">SUMIFS(#NAME?,#NAME?,A114,#NAME?,$F$8,#NAME?,$G$8,#NAME?,"Other")+SUMIFS(#NAME?,#NAME?,A114,#NAME?,$F$8,#NAME?,$G$8,#NAME?,"Other")</f>
        <v>#VALUE!</v>
      </c>
      <c r="O114" s="258" t="e">
        <f aca="false">IF(J114=0,0,(SUMIFS(OFFSET(#NAME?,0,$P$8),#NAME?,A114,#NAME?,$F$8,#NAME?,$G$8,#NAME?,"Storage")+SUMIFS(OFFSET(#NAME?,0,$P$8),#NAME?,A114,#NAME?,$F$8,#NAME?,$G$8,#NAME?,"Battery"))/J114)</f>
        <v>#VALUE!</v>
      </c>
      <c r="P114" s="259" t="e">
        <f aca="false">IF(K114=0,0,(SUMIFS(OFFSET(#NAME?,0,$P$8),#NAME?,A114,#NAME?,$F$8,#NAME?,$G$8,#NAME?,"Solar")+SUMIFS(OFFSET(#NAME?,0,$P$8),#NAME?,A114,#NAME?,$F$8,#NAME?,$G$8,#NAME?,"Solar"))/K114)</f>
        <v>#VALUE!</v>
      </c>
      <c r="Q114" s="258" t="e">
        <f aca="false">IF(L114=0,0,(SUMIFS(OFFSET(#NAME?,0,$P$8),#NAME?,A114,#NAME?,$F$8,#NAME?,$G$8,#NAME?,"Wind")+SUMIFS(OFFSET(#NAME?,0,$P$8),#NAME?,A114,#NAME?,$F$8,#NAME?,$G$8,#NAME?,"Wind"))/L114)</f>
        <v>#VALUE!</v>
      </c>
      <c r="R114" s="258" t="e">
        <f aca="false">IF(M114=0,0,(SUMIFS(OFFSET(#NAME?,0,$P$8),#NAME?,A114,#NAME?,$F$8,#NAME?,$G$8,#NAME?,"Hydro")+SUMIFS(OFFSET(#NAME?,0,$P$8),#NAME?,A114,#NAME?,$F$8,#NAME?,$G$8,#NAME?,"Hydro"))/M114)</f>
        <v>#VALUE!</v>
      </c>
      <c r="S114" s="258" t="e">
        <f aca="false">IF(N114=0,0,(SUMIFS(OFFSET(#NAME?,0,$P$8),#NAME?,A114,#NAME?,$F$8,#NAME?,$G$8,#NAME?,"Other")+SUMIFS(OFFSET(#NAME?,0,$P$8),#NAME?,A114,#NAME?,$F$8,#NAME?,$G$8,#NAME?,"Other"))/N114)</f>
        <v>#VALUE!</v>
      </c>
      <c r="T114" s="260" t="e">
        <f aca="false">(J114*O114)+(K114*P114)+(L114*$T$5)+(M114*R114)+(N114*S114)</f>
        <v>#VALUE!</v>
      </c>
      <c r="U114" s="260" t="e">
        <f aca="false">(J114*O114)+(K114*P114)+(L114*$U$5)+(M114*R114)+(N114*S114)</f>
        <v>#VALUE!</v>
      </c>
      <c r="V114" s="261" t="e">
        <f aca="false">SUMIFS(OFFSET(#NAME?,0,$P$8),#NAME?,A114,#NAME?,$F$8,#NAME?,$G$8)*-1</f>
        <v>#VALUE!</v>
      </c>
      <c r="W114" s="261" t="e">
        <f aca="false">SUMIFS(OFFSET(#NAME?,0,$P$8),#NAME?,A114,#NAME?,$F$8,#NAME?,$G$8)*-1</f>
        <v>#VALUE!</v>
      </c>
      <c r="X114" s="262" t="e">
        <f aca="false">$Z$13*Z114</f>
        <v>#REF!</v>
      </c>
      <c r="Z114" s="263" t="e">
        <f aca="false">E114/$E$13</f>
        <v>#VALUE!</v>
      </c>
      <c r="AA114" s="264" t="n">
        <f aca="false">IFERROR(SUMPRODUCT((DSR!$E$1:$AB$1='MAIN DATA'!$B$6)*(DSR!$B$2:$B$1445='MAIN DATA'!A114)*(DSR!$A$2:$A$1445=Controls!$F$56)*(DSR!$E$2:$AB$1445)),"N/A for summer")</f>
        <v>-9.34482411306233</v>
      </c>
    </row>
    <row r="115" customFormat="false" ht="12.75" hidden="false" customHeight="false" outlineLevel="0" collapsed="false">
      <c r="A115" s="253" t="s">
        <v>487</v>
      </c>
      <c r="B115" s="253" t="s">
        <v>489</v>
      </c>
      <c r="C115" s="254" t="s">
        <v>488</v>
      </c>
      <c r="D115" s="254" t="str">
        <f aca="false">LEFT(C115,1)</f>
        <v>J</v>
      </c>
      <c r="E115" s="254" t="e">
        <f aca="false">SUMIFS(OFFSET(#NAME?,0,$P$8),#NAME?,A115,#NAME?,$F$8,#NAME?,$G$8)</f>
        <v>#VALUE!</v>
      </c>
      <c r="F115" s="255" t="e">
        <f aca="false">SUMIFS(OFFSET(#NAME?,0,$P$8),#NAME?,A115,#NAME?,$F$8,#NAME?,$G$8)</f>
        <v>#VALUE!</v>
      </c>
      <c r="G115" s="255" t="e">
        <f aca="false">F115-SUMIFS(OFFSET(#NAME?,0,$P$8),#NAME?,A115,#NAME?,$F$8,#NAME?,$G$8)</f>
        <v>#VALUE!</v>
      </c>
      <c r="H115" s="256" t="e">
        <f aca="false">E115-T115</f>
        <v>#VALUE!</v>
      </c>
      <c r="I115" s="256" t="e">
        <f aca="false">E115-U115</f>
        <v>#VALUE!</v>
      </c>
      <c r="J115" s="257" t="e">
        <f aca="false">SUMIFS(#NAME?,#NAME?,A115,#NAME?,$F$8,#NAME?,$G$8,#NAME?,"Storage")+SUMIFS(#NAME?,#NAME?,A115,#NAME?,$F$8,#NAME?,$G$8,#NAME?,"Battery")</f>
        <v>#VALUE!</v>
      </c>
      <c r="K115" s="257" t="e">
        <f aca="false">SUMIFS(#NAME?,#NAME?,A115,#NAME?,$F$8,#NAME?,$G$8,#NAME?,"Solar")+SUMIFS(#NAME?,#NAME?,A115,#NAME?,$F$8,#NAME?,$G$8,#NAME?,"Solar")</f>
        <v>#VALUE!</v>
      </c>
      <c r="L115" s="257" t="e">
        <f aca="false">SUMIFS(#NAME?,#NAME?,A115,#NAME?,$F$8,#NAME?,$G$8,#NAME?,"Wind")+SUMIFS(#NAME?,#NAME?,A115,#NAME?,$F$8,#NAME?,$G$8,#NAME?,"Wind")</f>
        <v>#VALUE!</v>
      </c>
      <c r="M115" s="257" t="e">
        <f aca="false">SUMIFS(#NAME?,#NAME?,A115,#NAME?,$F$8,#NAME?,$G$8,#NAME?,"Hydro")+SUMIFS(#NAME?,#NAME?,A115,#NAME?,$F$8,#NAME?,$G$8,#NAME?,"Hydro")</f>
        <v>#VALUE!</v>
      </c>
      <c r="N115" s="257" t="e">
        <f aca="false">SUMIFS(#NAME?,#NAME?,A115,#NAME?,$F$8,#NAME?,$G$8,#NAME?,"Other")+SUMIFS(#NAME?,#NAME?,A115,#NAME?,$F$8,#NAME?,$G$8,#NAME?,"Other")</f>
        <v>#VALUE!</v>
      </c>
      <c r="O115" s="258" t="e">
        <f aca="false">IF(J115=0,0,(SUMIFS(OFFSET(#NAME?,0,$P$8),#NAME?,A115,#NAME?,$F$8,#NAME?,$G$8,#NAME?,"Storage")+SUMIFS(OFFSET(#NAME?,0,$P$8),#NAME?,A115,#NAME?,$F$8,#NAME?,$G$8,#NAME?,"Battery"))/J115)</f>
        <v>#VALUE!</v>
      </c>
      <c r="P115" s="259" t="e">
        <f aca="false">IF(K115=0,0,(SUMIFS(OFFSET(#NAME?,0,$P$8),#NAME?,A115,#NAME?,$F$8,#NAME?,$G$8,#NAME?,"Solar")+SUMIFS(OFFSET(#NAME?,0,$P$8),#NAME?,A115,#NAME?,$F$8,#NAME?,$G$8,#NAME?,"Solar"))/K115)</f>
        <v>#VALUE!</v>
      </c>
      <c r="Q115" s="258" t="e">
        <f aca="false">IF(L115=0,0,(SUMIFS(OFFSET(#NAME?,0,$P$8),#NAME?,A115,#NAME?,$F$8,#NAME?,$G$8,#NAME?,"Wind")+SUMIFS(OFFSET(#NAME?,0,$P$8),#NAME?,A115,#NAME?,$F$8,#NAME?,$G$8,#NAME?,"Wind"))/L115)</f>
        <v>#VALUE!</v>
      </c>
      <c r="R115" s="258" t="e">
        <f aca="false">IF(M115=0,0,(SUMIFS(OFFSET(#NAME?,0,$P$8),#NAME?,A115,#NAME?,$F$8,#NAME?,$G$8,#NAME?,"Hydro")+SUMIFS(OFFSET(#NAME?,0,$P$8),#NAME?,A115,#NAME?,$F$8,#NAME?,$G$8,#NAME?,"Hydro"))/M115)</f>
        <v>#VALUE!</v>
      </c>
      <c r="S115" s="258" t="e">
        <f aca="false">IF(N115=0,0,(SUMIFS(OFFSET(#NAME?,0,$P$8),#NAME?,A115,#NAME?,$F$8,#NAME?,$G$8,#NAME?,"Other")+SUMIFS(OFFSET(#NAME?,0,$P$8),#NAME?,A115,#NAME?,$F$8,#NAME?,$G$8,#NAME?,"Other"))/N115)</f>
        <v>#VALUE!</v>
      </c>
      <c r="T115" s="260" t="e">
        <f aca="false">(J115*O115)+(K115*P115)+(L115*$T$5)+(M115*R115)+(N115*S115)</f>
        <v>#VALUE!</v>
      </c>
      <c r="U115" s="260" t="e">
        <f aca="false">(J115*O115)+(K115*P115)+(L115*$U$5)+(M115*R115)+(N115*S115)</f>
        <v>#VALUE!</v>
      </c>
      <c r="V115" s="261" t="e">
        <f aca="false">SUMIFS(OFFSET(#NAME?,0,$P$8),#NAME?,A115,#NAME?,$F$8,#NAME?,$G$8)*-1</f>
        <v>#VALUE!</v>
      </c>
      <c r="W115" s="261" t="e">
        <f aca="false">SUMIFS(OFFSET(#NAME?,0,$P$8),#NAME?,A115,#NAME?,$F$8,#NAME?,$G$8)*-1</f>
        <v>#VALUE!</v>
      </c>
      <c r="X115" s="262" t="e">
        <f aca="false">$Z$13*Z115</f>
        <v>#REF!</v>
      </c>
      <c r="Z115" s="263" t="e">
        <f aca="false">E115/$E$13</f>
        <v>#VALUE!</v>
      </c>
      <c r="AA115" s="264" t="n">
        <f aca="false">IFERROR(SUMPRODUCT((DSR!$E$1:$AB$1='MAIN DATA'!$B$6)*(DSR!$B$2:$B$1445='MAIN DATA'!A115)*(DSR!$A$2:$A$1445=Controls!$F$56)*(DSR!$E$2:$AB$1445)),"N/A for summer")</f>
        <v>-3.9027416686957</v>
      </c>
    </row>
    <row r="116" customFormat="false" ht="12.75" hidden="false" customHeight="false" outlineLevel="0" collapsed="false">
      <c r="A116" s="253" t="s">
        <v>452</v>
      </c>
      <c r="B116" s="253" t="s">
        <v>454</v>
      </c>
      <c r="C116" s="254" t="s">
        <v>453</v>
      </c>
      <c r="D116" s="254" t="str">
        <f aca="false">LEFT(C116,1)</f>
        <v>K</v>
      </c>
      <c r="E116" s="254" t="e">
        <f aca="false">SUMIFS(OFFSET(#NAME?,0,$P$8),#NAME?,A116,#NAME?,$F$8,#NAME?,$G$8)</f>
        <v>#VALUE!</v>
      </c>
      <c r="F116" s="255" t="e">
        <f aca="false">SUMIFS(OFFSET(#NAME?,0,$P$8),#NAME?,A116,#NAME?,$F$8,#NAME?,$G$8)</f>
        <v>#VALUE!</v>
      </c>
      <c r="G116" s="255" t="e">
        <f aca="false">F116-SUMIFS(OFFSET(#NAME?,0,$P$8),#NAME?,A116,#NAME?,$F$8,#NAME?,$G$8)</f>
        <v>#VALUE!</v>
      </c>
      <c r="H116" s="256" t="e">
        <f aca="false">E116-T116</f>
        <v>#VALUE!</v>
      </c>
      <c r="I116" s="256" t="e">
        <f aca="false">E116-U116</f>
        <v>#VALUE!</v>
      </c>
      <c r="J116" s="257" t="e">
        <f aca="false">SUMIFS(#NAME?,#NAME?,A116,#NAME?,$F$8,#NAME?,$G$8,#NAME?,"Storage")+SUMIFS(#NAME?,#NAME?,A116,#NAME?,$F$8,#NAME?,$G$8,#NAME?,"Battery")</f>
        <v>#VALUE!</v>
      </c>
      <c r="K116" s="257" t="e">
        <f aca="false">SUMIFS(#NAME?,#NAME?,A116,#NAME?,$F$8,#NAME?,$G$8,#NAME?,"Solar")+SUMIFS(#NAME?,#NAME?,A116,#NAME?,$F$8,#NAME?,$G$8,#NAME?,"Solar")</f>
        <v>#VALUE!</v>
      </c>
      <c r="L116" s="257" t="e">
        <f aca="false">SUMIFS(#NAME?,#NAME?,A116,#NAME?,$F$8,#NAME?,$G$8,#NAME?,"Wind")+SUMIFS(#NAME?,#NAME?,A116,#NAME?,$F$8,#NAME?,$G$8,#NAME?,"Wind")</f>
        <v>#VALUE!</v>
      </c>
      <c r="M116" s="257" t="e">
        <f aca="false">SUMIFS(#NAME?,#NAME?,A116,#NAME?,$F$8,#NAME?,$G$8,#NAME?,"Hydro")+SUMIFS(#NAME?,#NAME?,A116,#NAME?,$F$8,#NAME?,$G$8,#NAME?,"Hydro")</f>
        <v>#VALUE!</v>
      </c>
      <c r="N116" s="257" t="e">
        <f aca="false">SUMIFS(#NAME?,#NAME?,A116,#NAME?,$F$8,#NAME?,$G$8,#NAME?,"Other")+SUMIFS(#NAME?,#NAME?,A116,#NAME?,$F$8,#NAME?,$G$8,#NAME?,"Other")</f>
        <v>#VALUE!</v>
      </c>
      <c r="O116" s="258" t="e">
        <f aca="false">IF(J116=0,0,(SUMIFS(OFFSET(#NAME?,0,$P$8),#NAME?,A116,#NAME?,$F$8,#NAME?,$G$8,#NAME?,"Storage")+SUMIFS(OFFSET(#NAME?,0,$P$8),#NAME?,A116,#NAME?,$F$8,#NAME?,$G$8,#NAME?,"Battery"))/J116)</f>
        <v>#VALUE!</v>
      </c>
      <c r="P116" s="259" t="e">
        <f aca="false">IF(K116=0,0,(SUMIFS(OFFSET(#NAME?,0,$P$8),#NAME?,A116,#NAME?,$F$8,#NAME?,$G$8,#NAME?,"Solar")+SUMIFS(OFFSET(#NAME?,0,$P$8),#NAME?,A116,#NAME?,$F$8,#NAME?,$G$8,#NAME?,"Solar"))/K116)</f>
        <v>#VALUE!</v>
      </c>
      <c r="Q116" s="258" t="e">
        <f aca="false">IF(L116=0,0,(SUMIFS(OFFSET(#NAME?,0,$P$8),#NAME?,A116,#NAME?,$F$8,#NAME?,$G$8,#NAME?,"Wind")+SUMIFS(OFFSET(#NAME?,0,$P$8),#NAME?,A116,#NAME?,$F$8,#NAME?,$G$8,#NAME?,"Wind"))/L116)</f>
        <v>#VALUE!</v>
      </c>
      <c r="R116" s="258" t="e">
        <f aca="false">IF(M116=0,0,(SUMIFS(OFFSET(#NAME?,0,$P$8),#NAME?,A116,#NAME?,$F$8,#NAME?,$G$8,#NAME?,"Hydro")+SUMIFS(OFFSET(#NAME?,0,$P$8),#NAME?,A116,#NAME?,$F$8,#NAME?,$G$8,#NAME?,"Hydro"))/M116)</f>
        <v>#VALUE!</v>
      </c>
      <c r="S116" s="258" t="e">
        <f aca="false">IF(N116=0,0,(SUMIFS(OFFSET(#NAME?,0,$P$8),#NAME?,A116,#NAME?,$F$8,#NAME?,$G$8,#NAME?,"Other")+SUMIFS(OFFSET(#NAME?,0,$P$8),#NAME?,A116,#NAME?,$F$8,#NAME?,$G$8,#NAME?,"Other"))/N116)</f>
        <v>#VALUE!</v>
      </c>
      <c r="T116" s="260" t="e">
        <f aca="false">(J116*O116)+(K116*P116)+(L116*$T$5)+(M116*R116)+(N116*S116)</f>
        <v>#VALUE!</v>
      </c>
      <c r="U116" s="260" t="e">
        <f aca="false">(J116*O116)+(K116*P116)+(L116*$U$5)+(M116*R116)+(N116*S116)</f>
        <v>#VALUE!</v>
      </c>
      <c r="V116" s="261" t="e">
        <f aca="false">SUMIFS(OFFSET(#NAME?,0,$P$8),#NAME?,A116,#NAME?,$F$8,#NAME?,$G$8)*-1</f>
        <v>#VALUE!</v>
      </c>
      <c r="W116" s="261" t="e">
        <f aca="false">SUMIFS(OFFSET(#NAME?,0,$P$8),#NAME?,A116,#NAME?,$F$8,#NAME?,$G$8)*-1</f>
        <v>#VALUE!</v>
      </c>
      <c r="X116" s="262" t="e">
        <f aca="false">$Z$13*Z116</f>
        <v>#REF!</v>
      </c>
      <c r="Z116" s="263" t="e">
        <f aca="false">E116/$E$13</f>
        <v>#VALUE!</v>
      </c>
      <c r="AA116" s="264" t="n">
        <f aca="false">IFERROR(SUMPRODUCT((DSR!$E$1:$AB$1='MAIN DATA'!$B$6)*(DSR!$B$2:$B$1445='MAIN DATA'!A116)*(DSR!$A$2:$A$1445=Controls!$F$56)*(DSR!$E$2:$AB$1445)),"N/A for summer")</f>
        <v>-5.07680413369682</v>
      </c>
    </row>
    <row r="117" customFormat="false" ht="12.75" hidden="false" customHeight="false" outlineLevel="0" collapsed="false">
      <c r="A117" s="253" t="s">
        <v>1053</v>
      </c>
      <c r="B117" s="253" t="s">
        <v>1055</v>
      </c>
      <c r="C117" s="254" t="s">
        <v>1054</v>
      </c>
      <c r="D117" s="254" t="str">
        <f aca="false">LEFT(C117,1)</f>
        <v>K</v>
      </c>
      <c r="E117" s="254" t="e">
        <f aca="false">SUMIFS(OFFSET(#NAME?,0,$P$8),#NAME?,A117,#NAME?,$F$8,#NAME?,$G$8)</f>
        <v>#VALUE!</v>
      </c>
      <c r="F117" s="255" t="e">
        <f aca="false">SUMIFS(OFFSET(#NAME?,0,$P$8),#NAME?,A117,#NAME?,$F$8,#NAME?,$G$8)</f>
        <v>#VALUE!</v>
      </c>
      <c r="G117" s="255" t="e">
        <f aca="false">F117-SUMIFS(OFFSET(#NAME?,0,$P$8),#NAME?,A117,#NAME?,$F$8,#NAME?,$G$8)</f>
        <v>#VALUE!</v>
      </c>
      <c r="H117" s="256" t="e">
        <f aca="false">E117-T117</f>
        <v>#VALUE!</v>
      </c>
      <c r="I117" s="256" t="e">
        <f aca="false">E117-U117</f>
        <v>#VALUE!</v>
      </c>
      <c r="J117" s="257" t="e">
        <f aca="false">SUMIFS(#NAME?,#NAME?,A117,#NAME?,$F$8,#NAME?,$G$8,#NAME?,"Storage")+SUMIFS(#NAME?,#NAME?,A117,#NAME?,$F$8,#NAME?,$G$8,#NAME?,"Battery")</f>
        <v>#VALUE!</v>
      </c>
      <c r="K117" s="257" t="e">
        <f aca="false">SUMIFS(#NAME?,#NAME?,A117,#NAME?,$F$8,#NAME?,$G$8,#NAME?,"Solar")+SUMIFS(#NAME?,#NAME?,A117,#NAME?,$F$8,#NAME?,$G$8,#NAME?,"Solar")</f>
        <v>#VALUE!</v>
      </c>
      <c r="L117" s="257" t="e">
        <f aca="false">SUMIFS(#NAME?,#NAME?,A117,#NAME?,$F$8,#NAME?,$G$8,#NAME?,"Wind")+SUMIFS(#NAME?,#NAME?,A117,#NAME?,$F$8,#NAME?,$G$8,#NAME?,"Wind")</f>
        <v>#VALUE!</v>
      </c>
      <c r="M117" s="257" t="e">
        <f aca="false">SUMIFS(#NAME?,#NAME?,A117,#NAME?,$F$8,#NAME?,$G$8,#NAME?,"Hydro")+SUMIFS(#NAME?,#NAME?,A117,#NAME?,$F$8,#NAME?,$G$8,#NAME?,"Hydro")</f>
        <v>#VALUE!</v>
      </c>
      <c r="N117" s="257" t="e">
        <f aca="false">SUMIFS(#NAME?,#NAME?,A117,#NAME?,$F$8,#NAME?,$G$8,#NAME?,"Other")+SUMIFS(#NAME?,#NAME?,A117,#NAME?,$F$8,#NAME?,$G$8,#NAME?,"Other")</f>
        <v>#VALUE!</v>
      </c>
      <c r="O117" s="258" t="e">
        <f aca="false">IF(J117=0,0,(SUMIFS(OFFSET(#NAME?,0,$P$8),#NAME?,A117,#NAME?,$F$8,#NAME?,$G$8,#NAME?,"Storage")+SUMIFS(OFFSET(#NAME?,0,$P$8),#NAME?,A117,#NAME?,$F$8,#NAME?,$G$8,#NAME?,"Battery"))/J117)</f>
        <v>#VALUE!</v>
      </c>
      <c r="P117" s="259" t="e">
        <f aca="false">IF(K117=0,0,(SUMIFS(OFFSET(#NAME?,0,$P$8),#NAME?,A117,#NAME?,$F$8,#NAME?,$G$8,#NAME?,"Solar")+SUMIFS(OFFSET(#NAME?,0,$P$8),#NAME?,A117,#NAME?,$F$8,#NAME?,$G$8,#NAME?,"Solar"))/K117)</f>
        <v>#VALUE!</v>
      </c>
      <c r="Q117" s="258" t="e">
        <f aca="false">IF(L117=0,0,(SUMIFS(OFFSET(#NAME?,0,$P$8),#NAME?,A117,#NAME?,$F$8,#NAME?,$G$8,#NAME?,"Wind")+SUMIFS(OFFSET(#NAME?,0,$P$8),#NAME?,A117,#NAME?,$F$8,#NAME?,$G$8,#NAME?,"Wind"))/L117)</f>
        <v>#VALUE!</v>
      </c>
      <c r="R117" s="258" t="e">
        <f aca="false">IF(M117=0,0,(SUMIFS(OFFSET(#NAME?,0,$P$8),#NAME?,A117,#NAME?,$F$8,#NAME?,$G$8,#NAME?,"Hydro")+SUMIFS(OFFSET(#NAME?,0,$P$8),#NAME?,A117,#NAME?,$F$8,#NAME?,$G$8,#NAME?,"Hydro"))/M117)</f>
        <v>#VALUE!</v>
      </c>
      <c r="S117" s="258" t="e">
        <f aca="false">IF(N117=0,0,(SUMIFS(OFFSET(#NAME?,0,$P$8),#NAME?,A117,#NAME?,$F$8,#NAME?,$G$8,#NAME?,"Other")+SUMIFS(OFFSET(#NAME?,0,$P$8),#NAME?,A117,#NAME?,$F$8,#NAME?,$G$8,#NAME?,"Other"))/N117)</f>
        <v>#VALUE!</v>
      </c>
      <c r="T117" s="260" t="e">
        <f aca="false">(J117*O117)+(K117*P117)+(L117*$T$5)+(M117*R117)+(N117*S117)</f>
        <v>#VALUE!</v>
      </c>
      <c r="U117" s="260" t="e">
        <f aca="false">(J117*O117)+(K117*P117)+(L117*$U$5)+(M117*R117)+(N117*S117)</f>
        <v>#VALUE!</v>
      </c>
      <c r="V117" s="261" t="e">
        <f aca="false">SUMIFS(OFFSET(#NAME?,0,$P$8),#NAME?,A117,#NAME?,$F$8,#NAME?,$G$8)*-1</f>
        <v>#VALUE!</v>
      </c>
      <c r="W117" s="261" t="e">
        <f aca="false">SUMIFS(OFFSET(#NAME?,0,$P$8),#NAME?,A117,#NAME?,$F$8,#NAME?,$G$8)*-1</f>
        <v>#VALUE!</v>
      </c>
      <c r="X117" s="262" t="e">
        <f aca="false">$Z$13*Z117</f>
        <v>#REF!</v>
      </c>
      <c r="Z117" s="263" t="e">
        <f aca="false">E117/$E$13</f>
        <v>#VALUE!</v>
      </c>
      <c r="AA117" s="264" t="n">
        <f aca="false">IFERROR(SUMPRODUCT((DSR!$E$1:$AB$1='MAIN DATA'!$B$6)*(DSR!$B$2:$B$1445='MAIN DATA'!A117)*(DSR!$A$2:$A$1445=Controls!$F$56)*(DSR!$E$2:$AB$1445)),"N/A for summer")</f>
        <v>-4.29932137943493</v>
      </c>
    </row>
    <row r="118" customFormat="false" ht="12.75" hidden="false" customHeight="false" outlineLevel="0" collapsed="false">
      <c r="A118" s="253" t="s">
        <v>1135</v>
      </c>
      <c r="B118" s="253" t="s">
        <v>1137</v>
      </c>
      <c r="C118" s="254" t="s">
        <v>1136</v>
      </c>
      <c r="D118" s="254" t="str">
        <f aca="false">LEFT(C118,1)</f>
        <v>K</v>
      </c>
      <c r="E118" s="254" t="e">
        <f aca="false">SUMIFS(OFFSET(#NAME?,0,$P$8),#NAME?,A118,#NAME?,$F$8,#NAME?,$G$8)</f>
        <v>#VALUE!</v>
      </c>
      <c r="F118" s="255" t="e">
        <f aca="false">SUMIFS(OFFSET(#NAME?,0,$P$8),#NAME?,A118,#NAME?,$F$8,#NAME?,$G$8)</f>
        <v>#VALUE!</v>
      </c>
      <c r="G118" s="255" t="e">
        <f aca="false">F118-SUMIFS(OFFSET(#NAME?,0,$P$8),#NAME?,A118,#NAME?,$F$8,#NAME?,$G$8)</f>
        <v>#VALUE!</v>
      </c>
      <c r="H118" s="256" t="e">
        <f aca="false">E118-T118</f>
        <v>#VALUE!</v>
      </c>
      <c r="I118" s="256" t="e">
        <f aca="false">E118-U118</f>
        <v>#VALUE!</v>
      </c>
      <c r="J118" s="257" t="e">
        <f aca="false">SUMIFS(#NAME?,#NAME?,A118,#NAME?,$F$8,#NAME?,$G$8,#NAME?,"Storage")+SUMIFS(#NAME?,#NAME?,A118,#NAME?,$F$8,#NAME?,$G$8,#NAME?,"Battery")</f>
        <v>#VALUE!</v>
      </c>
      <c r="K118" s="257" t="e">
        <f aca="false">SUMIFS(#NAME?,#NAME?,A118,#NAME?,$F$8,#NAME?,$G$8,#NAME?,"Solar")+SUMIFS(#NAME?,#NAME?,A118,#NAME?,$F$8,#NAME?,$G$8,#NAME?,"Solar")</f>
        <v>#VALUE!</v>
      </c>
      <c r="L118" s="257" t="e">
        <f aca="false">SUMIFS(#NAME?,#NAME?,A118,#NAME?,$F$8,#NAME?,$G$8,#NAME?,"Wind")+SUMIFS(#NAME?,#NAME?,A118,#NAME?,$F$8,#NAME?,$G$8,#NAME?,"Wind")</f>
        <v>#VALUE!</v>
      </c>
      <c r="M118" s="257" t="e">
        <f aca="false">SUMIFS(#NAME?,#NAME?,A118,#NAME?,$F$8,#NAME?,$G$8,#NAME?,"Hydro")+SUMIFS(#NAME?,#NAME?,A118,#NAME?,$F$8,#NAME?,$G$8,#NAME?,"Hydro")</f>
        <v>#VALUE!</v>
      </c>
      <c r="N118" s="257" t="e">
        <f aca="false">SUMIFS(#NAME?,#NAME?,A118,#NAME?,$F$8,#NAME?,$G$8,#NAME?,"Other")+SUMIFS(#NAME?,#NAME?,A118,#NAME?,$F$8,#NAME?,$G$8,#NAME?,"Other")</f>
        <v>#VALUE!</v>
      </c>
      <c r="O118" s="258" t="e">
        <f aca="false">IF(J118=0,0,(SUMIFS(OFFSET(#NAME?,0,$P$8),#NAME?,A118,#NAME?,$F$8,#NAME?,$G$8,#NAME?,"Storage")+SUMIFS(OFFSET(#NAME?,0,$P$8),#NAME?,A118,#NAME?,$F$8,#NAME?,$G$8,#NAME?,"Battery"))/J118)</f>
        <v>#VALUE!</v>
      </c>
      <c r="P118" s="259" t="e">
        <f aca="false">IF(K118=0,0,(SUMIFS(OFFSET(#NAME?,0,$P$8),#NAME?,A118,#NAME?,$F$8,#NAME?,$G$8,#NAME?,"Solar")+SUMIFS(OFFSET(#NAME?,0,$P$8),#NAME?,A118,#NAME?,$F$8,#NAME?,$G$8,#NAME?,"Solar"))/K118)</f>
        <v>#VALUE!</v>
      </c>
      <c r="Q118" s="258" t="e">
        <f aca="false">IF(L118=0,0,(SUMIFS(OFFSET(#NAME?,0,$P$8),#NAME?,A118,#NAME?,$F$8,#NAME?,$G$8,#NAME?,"Wind")+SUMIFS(OFFSET(#NAME?,0,$P$8),#NAME?,A118,#NAME?,$F$8,#NAME?,$G$8,#NAME?,"Wind"))/L118)</f>
        <v>#VALUE!</v>
      </c>
      <c r="R118" s="258" t="e">
        <f aca="false">IF(M118=0,0,(SUMIFS(OFFSET(#NAME?,0,$P$8),#NAME?,A118,#NAME?,$F$8,#NAME?,$G$8,#NAME?,"Hydro")+SUMIFS(OFFSET(#NAME?,0,$P$8),#NAME?,A118,#NAME?,$F$8,#NAME?,$G$8,#NAME?,"Hydro"))/M118)</f>
        <v>#VALUE!</v>
      </c>
      <c r="S118" s="258" t="e">
        <f aca="false">IF(N118=0,0,(SUMIFS(OFFSET(#NAME?,0,$P$8),#NAME?,A118,#NAME?,$F$8,#NAME?,$G$8,#NAME?,"Other")+SUMIFS(OFFSET(#NAME?,0,$P$8),#NAME?,A118,#NAME?,$F$8,#NAME?,$G$8,#NAME?,"Other"))/N118)</f>
        <v>#VALUE!</v>
      </c>
      <c r="T118" s="260" t="e">
        <f aca="false">(J118*O118)+(K118*P118)+(L118*$T$5)+(M118*R118)+(N118*S118)</f>
        <v>#VALUE!</v>
      </c>
      <c r="U118" s="260" t="e">
        <f aca="false">(J118*O118)+(K118*P118)+(L118*$U$5)+(M118*R118)+(N118*S118)</f>
        <v>#VALUE!</v>
      </c>
      <c r="V118" s="261" t="e">
        <f aca="false">SUMIFS(OFFSET(#NAME?,0,$P$8),#NAME?,A118,#NAME?,$F$8,#NAME?,$G$8)*-1</f>
        <v>#VALUE!</v>
      </c>
      <c r="W118" s="261" t="e">
        <f aca="false">SUMIFS(OFFSET(#NAME?,0,$P$8),#NAME?,A118,#NAME?,$F$8,#NAME?,$G$8)*-1</f>
        <v>#VALUE!</v>
      </c>
      <c r="X118" s="262" t="e">
        <f aca="false">$Z$13*Z118</f>
        <v>#REF!</v>
      </c>
      <c r="Z118" s="263" t="e">
        <f aca="false">E118/$E$13</f>
        <v>#VALUE!</v>
      </c>
      <c r="AA118" s="264" t="n">
        <f aca="false">IFERROR(SUMPRODUCT((DSR!$E$1:$AB$1='MAIN DATA'!$B$6)*(DSR!$B$2:$B$1445='MAIN DATA'!A118)*(DSR!$A$2:$A$1445=Controls!$F$56)*(DSR!$E$2:$AB$1445)),"N/A for summer")</f>
        <v>-3.84194008789031</v>
      </c>
    </row>
    <row r="119" customFormat="false" ht="12.75" hidden="false" customHeight="false" outlineLevel="0" collapsed="false">
      <c r="A119" s="253" t="s">
        <v>939</v>
      </c>
      <c r="B119" s="253" t="s">
        <v>941</v>
      </c>
      <c r="C119" s="254" t="s">
        <v>940</v>
      </c>
      <c r="D119" s="254" t="str">
        <f aca="false">LEFT(C119,1)</f>
        <v>L</v>
      </c>
      <c r="E119" s="254" t="e">
        <f aca="false">SUMIFS(OFFSET(#NAME?,0,$P$8),#NAME?,A119,#NAME?,$F$8,#NAME?,$G$8)</f>
        <v>#VALUE!</v>
      </c>
      <c r="F119" s="255" t="e">
        <f aca="false">SUMIFS(OFFSET(#NAME?,0,$P$8),#NAME?,A119,#NAME?,$F$8,#NAME?,$G$8)</f>
        <v>#VALUE!</v>
      </c>
      <c r="G119" s="255" t="e">
        <f aca="false">F119-SUMIFS(OFFSET(#NAME?,0,$P$8),#NAME?,A119,#NAME?,$F$8,#NAME?,$G$8)</f>
        <v>#VALUE!</v>
      </c>
      <c r="H119" s="256" t="e">
        <f aca="false">E119-T119</f>
        <v>#VALUE!</v>
      </c>
      <c r="I119" s="256" t="e">
        <f aca="false">E119-U119</f>
        <v>#VALUE!</v>
      </c>
      <c r="J119" s="257" t="e">
        <f aca="false">SUMIFS(#NAME?,#NAME?,A119,#NAME?,$F$8,#NAME?,$G$8,#NAME?,"Storage")+SUMIFS(#NAME?,#NAME?,A119,#NAME?,$F$8,#NAME?,$G$8,#NAME?,"Battery")</f>
        <v>#VALUE!</v>
      </c>
      <c r="K119" s="257" t="e">
        <f aca="false">SUMIFS(#NAME?,#NAME?,A119,#NAME?,$F$8,#NAME?,$G$8,#NAME?,"Solar")+SUMIFS(#NAME?,#NAME?,A119,#NAME?,$F$8,#NAME?,$G$8,#NAME?,"Solar")</f>
        <v>#VALUE!</v>
      </c>
      <c r="L119" s="257" t="e">
        <f aca="false">SUMIFS(#NAME?,#NAME?,A119,#NAME?,$F$8,#NAME?,$G$8,#NAME?,"Wind")+SUMIFS(#NAME?,#NAME?,A119,#NAME?,$F$8,#NAME?,$G$8,#NAME?,"Wind")</f>
        <v>#VALUE!</v>
      </c>
      <c r="M119" s="257" t="e">
        <f aca="false">SUMIFS(#NAME?,#NAME?,A119,#NAME?,$F$8,#NAME?,$G$8,#NAME?,"Hydro")+SUMIFS(#NAME?,#NAME?,A119,#NAME?,$F$8,#NAME?,$G$8,#NAME?,"Hydro")</f>
        <v>#VALUE!</v>
      </c>
      <c r="N119" s="257" t="e">
        <f aca="false">SUMIFS(#NAME?,#NAME?,A119,#NAME?,$F$8,#NAME?,$G$8,#NAME?,"Other")+SUMIFS(#NAME?,#NAME?,A119,#NAME?,$F$8,#NAME?,$G$8,#NAME?,"Other")</f>
        <v>#VALUE!</v>
      </c>
      <c r="O119" s="258" t="e">
        <f aca="false">IF(J119=0,0,(SUMIFS(OFFSET(#NAME?,0,$P$8),#NAME?,A119,#NAME?,$F$8,#NAME?,$G$8,#NAME?,"Storage")+SUMIFS(OFFSET(#NAME?,0,$P$8),#NAME?,A119,#NAME?,$F$8,#NAME?,$G$8,#NAME?,"Battery"))/J119)</f>
        <v>#VALUE!</v>
      </c>
      <c r="P119" s="259" t="e">
        <f aca="false">IF(K119=0,0,(SUMIFS(OFFSET(#NAME?,0,$P$8),#NAME?,A119,#NAME?,$F$8,#NAME?,$G$8,#NAME?,"Solar")+SUMIFS(OFFSET(#NAME?,0,$P$8),#NAME?,A119,#NAME?,$F$8,#NAME?,$G$8,#NAME?,"Solar"))/K119)</f>
        <v>#VALUE!</v>
      </c>
      <c r="Q119" s="258" t="e">
        <f aca="false">IF(L119=0,0,(SUMIFS(OFFSET(#NAME?,0,$P$8),#NAME?,A119,#NAME?,$F$8,#NAME?,$G$8,#NAME?,"Wind")+SUMIFS(OFFSET(#NAME?,0,$P$8),#NAME?,A119,#NAME?,$F$8,#NAME?,$G$8,#NAME?,"Wind"))/L119)</f>
        <v>#VALUE!</v>
      </c>
      <c r="R119" s="258" t="e">
        <f aca="false">IF(M119=0,0,(SUMIFS(OFFSET(#NAME?,0,$P$8),#NAME?,A119,#NAME?,$F$8,#NAME?,$G$8,#NAME?,"Hydro")+SUMIFS(OFFSET(#NAME?,0,$P$8),#NAME?,A119,#NAME?,$F$8,#NAME?,$G$8,#NAME?,"Hydro"))/M119)</f>
        <v>#VALUE!</v>
      </c>
      <c r="S119" s="258" t="e">
        <f aca="false">IF(N119=0,0,(SUMIFS(OFFSET(#NAME?,0,$P$8),#NAME?,A119,#NAME?,$F$8,#NAME?,$G$8,#NAME?,"Other")+SUMIFS(OFFSET(#NAME?,0,$P$8),#NAME?,A119,#NAME?,$F$8,#NAME?,$G$8,#NAME?,"Other"))/N119)</f>
        <v>#VALUE!</v>
      </c>
      <c r="T119" s="260" t="e">
        <f aca="false">(J119*O119)+(K119*P119)+(L119*$T$5)+(M119*R119)+(N119*S119)</f>
        <v>#VALUE!</v>
      </c>
      <c r="U119" s="260" t="e">
        <f aca="false">(J119*O119)+(K119*P119)+(L119*$U$5)+(M119*R119)+(N119*S119)</f>
        <v>#VALUE!</v>
      </c>
      <c r="V119" s="261" t="e">
        <f aca="false">SUMIFS(OFFSET(#NAME?,0,$P$8),#NAME?,A119,#NAME?,$F$8,#NAME?,$G$8)*-1</f>
        <v>#VALUE!</v>
      </c>
      <c r="W119" s="261" t="e">
        <f aca="false">SUMIFS(OFFSET(#NAME?,0,$P$8),#NAME?,A119,#NAME?,$F$8,#NAME?,$G$8)*-1</f>
        <v>#VALUE!</v>
      </c>
      <c r="X119" s="262" t="e">
        <f aca="false">$Z$13*Z119</f>
        <v>#REF!</v>
      </c>
      <c r="Z119" s="263" t="e">
        <f aca="false">E119/$E$13</f>
        <v>#VALUE!</v>
      </c>
      <c r="AA119" s="264" t="n">
        <f aca="false">IFERROR(SUMPRODUCT((DSR!$E$1:$AB$1='MAIN DATA'!$B$6)*(DSR!$B$2:$B$1445='MAIN DATA'!A119)*(DSR!$A$2:$A$1445=Controls!$F$56)*(DSR!$E$2:$AB$1445)),"N/A for summer")</f>
        <v>-4.05133850068841</v>
      </c>
    </row>
    <row r="120" customFormat="false" ht="12.75" hidden="false" customHeight="false" outlineLevel="0" collapsed="false">
      <c r="A120" s="253" t="s">
        <v>459</v>
      </c>
      <c r="B120" s="253" t="s">
        <v>462</v>
      </c>
      <c r="C120" s="254" t="s">
        <v>461</v>
      </c>
      <c r="D120" s="254" t="str">
        <f aca="false">LEFT(C120,1)</f>
        <v>L</v>
      </c>
      <c r="E120" s="254" t="e">
        <f aca="false">SUMIFS(OFFSET(#NAME?,0,$P$8),#NAME?,A120,#NAME?,$F$8,#NAME?,$G$8)</f>
        <v>#VALUE!</v>
      </c>
      <c r="F120" s="255" t="e">
        <f aca="false">SUMIFS(OFFSET(#NAME?,0,$P$8),#NAME?,A120,#NAME?,$F$8,#NAME?,$G$8)</f>
        <v>#VALUE!</v>
      </c>
      <c r="G120" s="255" t="e">
        <f aca="false">F120-SUMIFS(OFFSET(#NAME?,0,$P$8),#NAME?,A120,#NAME?,$F$8,#NAME?,$G$8)</f>
        <v>#VALUE!</v>
      </c>
      <c r="H120" s="256" t="e">
        <f aca="false">E120-T120</f>
        <v>#VALUE!</v>
      </c>
      <c r="I120" s="256" t="e">
        <f aca="false">E120-U120</f>
        <v>#VALUE!</v>
      </c>
      <c r="J120" s="257" t="e">
        <f aca="false">SUMIFS(#NAME?,#NAME?,A120,#NAME?,$F$8,#NAME?,$G$8,#NAME?,"Storage")+SUMIFS(#NAME?,#NAME?,A120,#NAME?,$F$8,#NAME?,$G$8,#NAME?,"Battery")</f>
        <v>#VALUE!</v>
      </c>
      <c r="K120" s="257" t="e">
        <f aca="false">SUMIFS(#NAME?,#NAME?,A120,#NAME?,$F$8,#NAME?,$G$8,#NAME?,"Solar")+SUMIFS(#NAME?,#NAME?,A120,#NAME?,$F$8,#NAME?,$G$8,#NAME?,"Solar")</f>
        <v>#VALUE!</v>
      </c>
      <c r="L120" s="257" t="e">
        <f aca="false">SUMIFS(#NAME?,#NAME?,A120,#NAME?,$F$8,#NAME?,$G$8,#NAME?,"Wind")+SUMIFS(#NAME?,#NAME?,A120,#NAME?,$F$8,#NAME?,$G$8,#NAME?,"Wind")</f>
        <v>#VALUE!</v>
      </c>
      <c r="M120" s="257" t="e">
        <f aca="false">SUMIFS(#NAME?,#NAME?,A120,#NAME?,$F$8,#NAME?,$G$8,#NAME?,"Hydro")+SUMIFS(#NAME?,#NAME?,A120,#NAME?,$F$8,#NAME?,$G$8,#NAME?,"Hydro")</f>
        <v>#VALUE!</v>
      </c>
      <c r="N120" s="257" t="e">
        <f aca="false">SUMIFS(#NAME?,#NAME?,A120,#NAME?,$F$8,#NAME?,$G$8,#NAME?,"Other")+SUMIFS(#NAME?,#NAME?,A120,#NAME?,$F$8,#NAME?,$G$8,#NAME?,"Other")</f>
        <v>#VALUE!</v>
      </c>
      <c r="O120" s="258" t="e">
        <f aca="false">IF(J120=0,0,(SUMIFS(OFFSET(#NAME?,0,$P$8),#NAME?,A120,#NAME?,$F$8,#NAME?,$G$8,#NAME?,"Storage")+SUMIFS(OFFSET(#NAME?,0,$P$8),#NAME?,A120,#NAME?,$F$8,#NAME?,$G$8,#NAME?,"Battery"))/J120)</f>
        <v>#VALUE!</v>
      </c>
      <c r="P120" s="259" t="e">
        <f aca="false">IF(K120=0,0,(SUMIFS(OFFSET(#NAME?,0,$P$8),#NAME?,A120,#NAME?,$F$8,#NAME?,$G$8,#NAME?,"Solar")+SUMIFS(OFFSET(#NAME?,0,$P$8),#NAME?,A120,#NAME?,$F$8,#NAME?,$G$8,#NAME?,"Solar"))/K120)</f>
        <v>#VALUE!</v>
      </c>
      <c r="Q120" s="258" t="e">
        <f aca="false">IF(L120=0,0,(SUMIFS(OFFSET(#NAME?,0,$P$8),#NAME?,A120,#NAME?,$F$8,#NAME?,$G$8,#NAME?,"Wind")+SUMIFS(OFFSET(#NAME?,0,$P$8),#NAME?,A120,#NAME?,$F$8,#NAME?,$G$8,#NAME?,"Wind"))/L120)</f>
        <v>#VALUE!</v>
      </c>
      <c r="R120" s="258" t="e">
        <f aca="false">IF(M120=0,0,(SUMIFS(OFFSET(#NAME?,0,$P$8),#NAME?,A120,#NAME?,$F$8,#NAME?,$G$8,#NAME?,"Hydro")+SUMIFS(OFFSET(#NAME?,0,$P$8),#NAME?,A120,#NAME?,$F$8,#NAME?,$G$8,#NAME?,"Hydro"))/M120)</f>
        <v>#VALUE!</v>
      </c>
      <c r="S120" s="258" t="e">
        <f aca="false">IF(N120=0,0,(SUMIFS(OFFSET(#NAME?,0,$P$8),#NAME?,A120,#NAME?,$F$8,#NAME?,$G$8,#NAME?,"Other")+SUMIFS(OFFSET(#NAME?,0,$P$8),#NAME?,A120,#NAME?,$F$8,#NAME?,$G$8,#NAME?,"Other"))/N120)</f>
        <v>#VALUE!</v>
      </c>
      <c r="T120" s="260" t="e">
        <f aca="false">(J120*O120)+(K120*P120)+(L120*$T$5)+(M120*R120)+(N120*S120)</f>
        <v>#VALUE!</v>
      </c>
      <c r="U120" s="260" t="e">
        <f aca="false">(J120*O120)+(K120*P120)+(L120*$U$5)+(M120*R120)+(N120*S120)</f>
        <v>#VALUE!</v>
      </c>
      <c r="V120" s="261" t="e">
        <f aca="false">SUMIFS(OFFSET(#NAME?,0,$P$8),#NAME?,A120,#NAME?,$F$8,#NAME?,$G$8)*-1</f>
        <v>#VALUE!</v>
      </c>
      <c r="W120" s="261" t="e">
        <f aca="false">SUMIFS(OFFSET(#NAME?,0,$P$8),#NAME?,A120,#NAME?,$F$8,#NAME?,$G$8)*-1</f>
        <v>#VALUE!</v>
      </c>
      <c r="X120" s="262" t="e">
        <f aca="false">$Z$13*Z120</f>
        <v>#REF!</v>
      </c>
      <c r="Z120" s="263" t="e">
        <f aca="false">E120/$E$13</f>
        <v>#VALUE!</v>
      </c>
      <c r="AA120" s="264" t="n">
        <f aca="false">IFERROR(SUMPRODUCT((DSR!$E$1:$AB$1='MAIN DATA'!$B$6)*(DSR!$B$2:$B$1445='MAIN DATA'!A120)*(DSR!$A$2:$A$1445=Controls!$F$56)*(DSR!$E$2:$AB$1445)),"N/A for summer")</f>
        <v>-7.56143876499043</v>
      </c>
    </row>
    <row r="121" customFormat="false" ht="12.75" hidden="false" customHeight="false" outlineLevel="0" collapsed="false">
      <c r="A121" s="253" t="s">
        <v>519</v>
      </c>
      <c r="B121" s="253" t="s">
        <v>520</v>
      </c>
      <c r="C121" s="254" t="s">
        <v>461</v>
      </c>
      <c r="D121" s="254" t="str">
        <f aca="false">LEFT(C121,1)</f>
        <v>L</v>
      </c>
      <c r="E121" s="254" t="e">
        <f aca="false">SUMIFS(OFFSET(#NAME?,0,$P$8),#NAME?,A121,#NAME?,$F$8,#NAME?,$G$8)</f>
        <v>#VALUE!</v>
      </c>
      <c r="F121" s="255" t="e">
        <f aca="false">SUMIFS(OFFSET(#NAME?,0,$P$8),#NAME?,A121,#NAME?,$F$8,#NAME?,$G$8)</f>
        <v>#VALUE!</v>
      </c>
      <c r="G121" s="255" t="e">
        <f aca="false">F121-SUMIFS(OFFSET(#NAME?,0,$P$8),#NAME?,A121,#NAME?,$F$8,#NAME?,$G$8)</f>
        <v>#VALUE!</v>
      </c>
      <c r="H121" s="256" t="e">
        <f aca="false">E121-T121</f>
        <v>#VALUE!</v>
      </c>
      <c r="I121" s="256" t="e">
        <f aca="false">E121-U121</f>
        <v>#VALUE!</v>
      </c>
      <c r="J121" s="257" t="e">
        <f aca="false">SUMIFS(#NAME?,#NAME?,A121,#NAME?,$F$8,#NAME?,$G$8,#NAME?,"Storage")+SUMIFS(#NAME?,#NAME?,A121,#NAME?,$F$8,#NAME?,$G$8,#NAME?,"Battery")</f>
        <v>#VALUE!</v>
      </c>
      <c r="K121" s="257" t="e">
        <f aca="false">SUMIFS(#NAME?,#NAME?,A121,#NAME?,$F$8,#NAME?,$G$8,#NAME?,"Solar")+SUMIFS(#NAME?,#NAME?,A121,#NAME?,$F$8,#NAME?,$G$8,#NAME?,"Solar")</f>
        <v>#VALUE!</v>
      </c>
      <c r="L121" s="257" t="e">
        <f aca="false">SUMIFS(#NAME?,#NAME?,A121,#NAME?,$F$8,#NAME?,$G$8,#NAME?,"Wind")+SUMIFS(#NAME?,#NAME?,A121,#NAME?,$F$8,#NAME?,$G$8,#NAME?,"Wind")</f>
        <v>#VALUE!</v>
      </c>
      <c r="M121" s="257" t="e">
        <f aca="false">SUMIFS(#NAME?,#NAME?,A121,#NAME?,$F$8,#NAME?,$G$8,#NAME?,"Hydro")+SUMIFS(#NAME?,#NAME?,A121,#NAME?,$F$8,#NAME?,$G$8,#NAME?,"Hydro")</f>
        <v>#VALUE!</v>
      </c>
      <c r="N121" s="257" t="e">
        <f aca="false">SUMIFS(#NAME?,#NAME?,A121,#NAME?,$F$8,#NAME?,$G$8,#NAME?,"Other")+SUMIFS(#NAME?,#NAME?,A121,#NAME?,$F$8,#NAME?,$G$8,#NAME?,"Other")</f>
        <v>#VALUE!</v>
      </c>
      <c r="O121" s="258" t="e">
        <f aca="false">IF(J121=0,0,(SUMIFS(OFFSET(#NAME?,0,$P$8),#NAME?,A121,#NAME?,$F$8,#NAME?,$G$8,#NAME?,"Storage")+SUMIFS(OFFSET(#NAME?,0,$P$8),#NAME?,A121,#NAME?,$F$8,#NAME?,$G$8,#NAME?,"Battery"))/J121)</f>
        <v>#VALUE!</v>
      </c>
      <c r="P121" s="259" t="e">
        <f aca="false">IF(K121=0,0,(SUMIFS(OFFSET(#NAME?,0,$P$8),#NAME?,A121,#NAME?,$F$8,#NAME?,$G$8,#NAME?,"Solar")+SUMIFS(OFFSET(#NAME?,0,$P$8),#NAME?,A121,#NAME?,$F$8,#NAME?,$G$8,#NAME?,"Solar"))/K121)</f>
        <v>#VALUE!</v>
      </c>
      <c r="Q121" s="258" t="e">
        <f aca="false">IF(L121=0,0,(SUMIFS(OFFSET(#NAME?,0,$P$8),#NAME?,A121,#NAME?,$F$8,#NAME?,$G$8,#NAME?,"Wind")+SUMIFS(OFFSET(#NAME?,0,$P$8),#NAME?,A121,#NAME?,$F$8,#NAME?,$G$8,#NAME?,"Wind"))/L121)</f>
        <v>#VALUE!</v>
      </c>
      <c r="R121" s="258" t="e">
        <f aca="false">IF(M121=0,0,(SUMIFS(OFFSET(#NAME?,0,$P$8),#NAME?,A121,#NAME?,$F$8,#NAME?,$G$8,#NAME?,"Hydro")+SUMIFS(OFFSET(#NAME?,0,$P$8),#NAME?,A121,#NAME?,$F$8,#NAME?,$G$8,#NAME?,"Hydro"))/M121)</f>
        <v>#VALUE!</v>
      </c>
      <c r="S121" s="258" t="e">
        <f aca="false">IF(N121=0,0,(SUMIFS(OFFSET(#NAME?,0,$P$8),#NAME?,A121,#NAME?,$F$8,#NAME?,$G$8,#NAME?,"Other")+SUMIFS(OFFSET(#NAME?,0,$P$8),#NAME?,A121,#NAME?,$F$8,#NAME?,$G$8,#NAME?,"Other"))/N121)</f>
        <v>#VALUE!</v>
      </c>
      <c r="T121" s="260" t="e">
        <f aca="false">(J121*O121)+(K121*P121)+(L121*$T$5)+(M121*R121)+(N121*S121)</f>
        <v>#VALUE!</v>
      </c>
      <c r="U121" s="260" t="e">
        <f aca="false">(J121*O121)+(K121*P121)+(L121*$U$5)+(M121*R121)+(N121*S121)</f>
        <v>#VALUE!</v>
      </c>
      <c r="V121" s="261" t="e">
        <f aca="false">SUMIFS(OFFSET(#NAME?,0,$P$8),#NAME?,A121,#NAME?,$F$8,#NAME?,$G$8)*-1</f>
        <v>#VALUE!</v>
      </c>
      <c r="W121" s="261" t="e">
        <f aca="false">SUMIFS(OFFSET(#NAME?,0,$P$8),#NAME?,A121,#NAME?,$F$8,#NAME?,$G$8)*-1</f>
        <v>#VALUE!</v>
      </c>
      <c r="X121" s="262" t="e">
        <f aca="false">$Z$13*Z121</f>
        <v>#REF!</v>
      </c>
      <c r="Z121" s="263" t="e">
        <f aca="false">E121/$E$13</f>
        <v>#VALUE!</v>
      </c>
      <c r="AA121" s="264" t="n">
        <f aca="false">IFERROR(SUMPRODUCT((DSR!$E$1:$AB$1='MAIN DATA'!$B$6)*(DSR!$B$2:$B$1445='MAIN DATA'!A121)*(DSR!$A$2:$A$1445=Controls!$F$56)*(DSR!$E$2:$AB$1445)),"N/A for summer")</f>
        <v>-2.58328644073633</v>
      </c>
    </row>
    <row r="122" customFormat="false" ht="12.75" hidden="false" customHeight="false" outlineLevel="0" collapsed="false">
      <c r="A122" s="253" t="s">
        <v>615</v>
      </c>
      <c r="B122" s="253" t="s">
        <v>616</v>
      </c>
      <c r="C122" s="254" t="s">
        <v>461</v>
      </c>
      <c r="D122" s="254" t="str">
        <f aca="false">LEFT(C122,1)</f>
        <v>L</v>
      </c>
      <c r="E122" s="254" t="e">
        <f aca="false">SUMIFS(OFFSET(#NAME?,0,$P$8),#NAME?,A122,#NAME?,$F$8,#NAME?,$G$8)</f>
        <v>#VALUE!</v>
      </c>
      <c r="F122" s="255" t="e">
        <f aca="false">SUMIFS(OFFSET(#NAME?,0,$P$8),#NAME?,A122,#NAME?,$F$8,#NAME?,$G$8)</f>
        <v>#VALUE!</v>
      </c>
      <c r="G122" s="255" t="e">
        <f aca="false">F122-SUMIFS(OFFSET(#NAME?,0,$P$8),#NAME?,A122,#NAME?,$F$8,#NAME?,$G$8)</f>
        <v>#VALUE!</v>
      </c>
      <c r="H122" s="256" t="e">
        <f aca="false">E122-T122</f>
        <v>#VALUE!</v>
      </c>
      <c r="I122" s="256" t="e">
        <f aca="false">E122-U122</f>
        <v>#VALUE!</v>
      </c>
      <c r="J122" s="257" t="e">
        <f aca="false">SUMIFS(#NAME?,#NAME?,A122,#NAME?,$F$8,#NAME?,$G$8,#NAME?,"Storage")+SUMIFS(#NAME?,#NAME?,A122,#NAME?,$F$8,#NAME?,$G$8,#NAME?,"Battery")</f>
        <v>#VALUE!</v>
      </c>
      <c r="K122" s="257" t="e">
        <f aca="false">SUMIFS(#NAME?,#NAME?,A122,#NAME?,$F$8,#NAME?,$G$8,#NAME?,"Solar")+SUMIFS(#NAME?,#NAME?,A122,#NAME?,$F$8,#NAME?,$G$8,#NAME?,"Solar")</f>
        <v>#VALUE!</v>
      </c>
      <c r="L122" s="257" t="e">
        <f aca="false">SUMIFS(#NAME?,#NAME?,A122,#NAME?,$F$8,#NAME?,$G$8,#NAME?,"Wind")+SUMIFS(#NAME?,#NAME?,A122,#NAME?,$F$8,#NAME?,$G$8,#NAME?,"Wind")</f>
        <v>#VALUE!</v>
      </c>
      <c r="M122" s="257" t="e">
        <f aca="false">SUMIFS(#NAME?,#NAME?,A122,#NAME?,$F$8,#NAME?,$G$8,#NAME?,"Hydro")+SUMIFS(#NAME?,#NAME?,A122,#NAME?,$F$8,#NAME?,$G$8,#NAME?,"Hydro")</f>
        <v>#VALUE!</v>
      </c>
      <c r="N122" s="257" t="e">
        <f aca="false">SUMIFS(#NAME?,#NAME?,A122,#NAME?,$F$8,#NAME?,$G$8,#NAME?,"Other")+SUMIFS(#NAME?,#NAME?,A122,#NAME?,$F$8,#NAME?,$G$8,#NAME?,"Other")</f>
        <v>#VALUE!</v>
      </c>
      <c r="O122" s="258" t="e">
        <f aca="false">IF(J122=0,0,(SUMIFS(OFFSET(#NAME?,0,$P$8),#NAME?,A122,#NAME?,$F$8,#NAME?,$G$8,#NAME?,"Storage")+SUMIFS(OFFSET(#NAME?,0,$P$8),#NAME?,A122,#NAME?,$F$8,#NAME?,$G$8,#NAME?,"Battery"))/J122)</f>
        <v>#VALUE!</v>
      </c>
      <c r="P122" s="259" t="e">
        <f aca="false">IF(K122=0,0,(SUMIFS(OFFSET(#NAME?,0,$P$8),#NAME?,A122,#NAME?,$F$8,#NAME?,$G$8,#NAME?,"Solar")+SUMIFS(OFFSET(#NAME?,0,$P$8),#NAME?,A122,#NAME?,$F$8,#NAME?,$G$8,#NAME?,"Solar"))/K122)</f>
        <v>#VALUE!</v>
      </c>
      <c r="Q122" s="258" t="e">
        <f aca="false">IF(L122=0,0,(SUMIFS(OFFSET(#NAME?,0,$P$8),#NAME?,A122,#NAME?,$F$8,#NAME?,$G$8,#NAME?,"Wind")+SUMIFS(OFFSET(#NAME?,0,$P$8),#NAME?,A122,#NAME?,$F$8,#NAME?,$G$8,#NAME?,"Wind"))/L122)</f>
        <v>#VALUE!</v>
      </c>
      <c r="R122" s="258" t="e">
        <f aca="false">IF(M122=0,0,(SUMIFS(OFFSET(#NAME?,0,$P$8),#NAME?,A122,#NAME?,$F$8,#NAME?,$G$8,#NAME?,"Hydro")+SUMIFS(OFFSET(#NAME?,0,$P$8),#NAME?,A122,#NAME?,$F$8,#NAME?,$G$8,#NAME?,"Hydro"))/M122)</f>
        <v>#VALUE!</v>
      </c>
      <c r="S122" s="258" t="e">
        <f aca="false">IF(N122=0,0,(SUMIFS(OFFSET(#NAME?,0,$P$8),#NAME?,A122,#NAME?,$F$8,#NAME?,$G$8,#NAME?,"Other")+SUMIFS(OFFSET(#NAME?,0,$P$8),#NAME?,A122,#NAME?,$F$8,#NAME?,$G$8,#NAME?,"Other"))/N122)</f>
        <v>#VALUE!</v>
      </c>
      <c r="T122" s="260" t="e">
        <f aca="false">(J122*O122)+(K122*P122)+(L122*$T$5)+(M122*R122)+(N122*S122)</f>
        <v>#VALUE!</v>
      </c>
      <c r="U122" s="260" t="e">
        <f aca="false">(J122*O122)+(K122*P122)+(L122*$U$5)+(M122*R122)+(N122*S122)</f>
        <v>#VALUE!</v>
      </c>
      <c r="V122" s="261" t="e">
        <f aca="false">SUMIFS(OFFSET(#NAME?,0,$P$8),#NAME?,A122,#NAME?,$F$8,#NAME?,$G$8)*-1</f>
        <v>#VALUE!</v>
      </c>
      <c r="W122" s="261" t="e">
        <f aca="false">SUMIFS(OFFSET(#NAME?,0,$P$8),#NAME?,A122,#NAME?,$F$8,#NAME?,$G$8)*-1</f>
        <v>#VALUE!</v>
      </c>
      <c r="X122" s="262" t="e">
        <f aca="false">$Z$13*Z122</f>
        <v>#REF!</v>
      </c>
      <c r="Z122" s="263" t="e">
        <f aca="false">E122/$E$13</f>
        <v>#VALUE!</v>
      </c>
      <c r="AA122" s="264" t="n">
        <f aca="false">IFERROR(SUMPRODUCT((DSR!$E$1:$AB$1='MAIN DATA'!$B$6)*(DSR!$B$2:$B$1445='MAIN DATA'!A122)*(DSR!$A$2:$A$1445=Controls!$F$56)*(DSR!$E$2:$AB$1445)),"N/A for summer")</f>
        <v>-3.62441779116768</v>
      </c>
    </row>
    <row r="123" customFormat="false" ht="12.75" hidden="false" customHeight="false" outlineLevel="0" collapsed="false">
      <c r="A123" s="253" t="s">
        <v>824</v>
      </c>
      <c r="B123" s="253" t="s">
        <v>825</v>
      </c>
      <c r="C123" s="254" t="s">
        <v>461</v>
      </c>
      <c r="D123" s="254" t="str">
        <f aca="false">LEFT(C123,1)</f>
        <v>L</v>
      </c>
      <c r="E123" s="254" t="e">
        <f aca="false">SUMIFS(OFFSET(#NAME?,0,$P$8),#NAME?,A123,#NAME?,$F$8,#NAME?,$G$8)</f>
        <v>#VALUE!</v>
      </c>
      <c r="F123" s="255" t="e">
        <f aca="false">SUMIFS(OFFSET(#NAME?,0,$P$8),#NAME?,A123,#NAME?,$F$8,#NAME?,$G$8)</f>
        <v>#VALUE!</v>
      </c>
      <c r="G123" s="255" t="e">
        <f aca="false">F123-SUMIFS(OFFSET(#NAME?,0,$P$8),#NAME?,A123,#NAME?,$F$8,#NAME?,$G$8)</f>
        <v>#VALUE!</v>
      </c>
      <c r="H123" s="256" t="e">
        <f aca="false">E123-T123</f>
        <v>#VALUE!</v>
      </c>
      <c r="I123" s="256" t="e">
        <f aca="false">E123-U123</f>
        <v>#VALUE!</v>
      </c>
      <c r="J123" s="257" t="e">
        <f aca="false">SUMIFS(#NAME?,#NAME?,A123,#NAME?,$F$8,#NAME?,$G$8,#NAME?,"Storage")+SUMIFS(#NAME?,#NAME?,A123,#NAME?,$F$8,#NAME?,$G$8,#NAME?,"Battery")</f>
        <v>#VALUE!</v>
      </c>
      <c r="K123" s="257" t="e">
        <f aca="false">SUMIFS(#NAME?,#NAME?,A123,#NAME?,$F$8,#NAME?,$G$8,#NAME?,"Solar")+SUMIFS(#NAME?,#NAME?,A123,#NAME?,$F$8,#NAME?,$G$8,#NAME?,"Solar")</f>
        <v>#VALUE!</v>
      </c>
      <c r="L123" s="257" t="e">
        <f aca="false">SUMIFS(#NAME?,#NAME?,A123,#NAME?,$F$8,#NAME?,$G$8,#NAME?,"Wind")+SUMIFS(#NAME?,#NAME?,A123,#NAME?,$F$8,#NAME?,$G$8,#NAME?,"Wind")</f>
        <v>#VALUE!</v>
      </c>
      <c r="M123" s="257" t="e">
        <f aca="false">SUMIFS(#NAME?,#NAME?,A123,#NAME?,$F$8,#NAME?,$G$8,#NAME?,"Hydro")+SUMIFS(#NAME?,#NAME?,A123,#NAME?,$F$8,#NAME?,$G$8,#NAME?,"Hydro")</f>
        <v>#VALUE!</v>
      </c>
      <c r="N123" s="257" t="e">
        <f aca="false">SUMIFS(#NAME?,#NAME?,A123,#NAME?,$F$8,#NAME?,$G$8,#NAME?,"Other")+SUMIFS(#NAME?,#NAME?,A123,#NAME?,$F$8,#NAME?,$G$8,#NAME?,"Other")</f>
        <v>#VALUE!</v>
      </c>
      <c r="O123" s="258" t="e">
        <f aca="false">IF(J123=0,0,(SUMIFS(OFFSET(#NAME?,0,$P$8),#NAME?,A123,#NAME?,$F$8,#NAME?,$G$8,#NAME?,"Storage")+SUMIFS(OFFSET(#NAME?,0,$P$8),#NAME?,A123,#NAME?,$F$8,#NAME?,$G$8,#NAME?,"Battery"))/J123)</f>
        <v>#VALUE!</v>
      </c>
      <c r="P123" s="259" t="e">
        <f aca="false">IF(K123=0,0,(SUMIFS(OFFSET(#NAME?,0,$P$8),#NAME?,A123,#NAME?,$F$8,#NAME?,$G$8,#NAME?,"Solar")+SUMIFS(OFFSET(#NAME?,0,$P$8),#NAME?,A123,#NAME?,$F$8,#NAME?,$G$8,#NAME?,"Solar"))/K123)</f>
        <v>#VALUE!</v>
      </c>
      <c r="Q123" s="258" t="e">
        <f aca="false">IF(L123=0,0,(SUMIFS(OFFSET(#NAME?,0,$P$8),#NAME?,A123,#NAME?,$F$8,#NAME?,$G$8,#NAME?,"Wind")+SUMIFS(OFFSET(#NAME?,0,$P$8),#NAME?,A123,#NAME?,$F$8,#NAME?,$G$8,#NAME?,"Wind"))/L123)</f>
        <v>#VALUE!</v>
      </c>
      <c r="R123" s="258" t="e">
        <f aca="false">IF(M123=0,0,(SUMIFS(OFFSET(#NAME?,0,$P$8),#NAME?,A123,#NAME?,$F$8,#NAME?,$G$8,#NAME?,"Hydro")+SUMIFS(OFFSET(#NAME?,0,$P$8),#NAME?,A123,#NAME?,$F$8,#NAME?,$G$8,#NAME?,"Hydro"))/M123)</f>
        <v>#VALUE!</v>
      </c>
      <c r="S123" s="258" t="e">
        <f aca="false">IF(N123=0,0,(SUMIFS(OFFSET(#NAME?,0,$P$8),#NAME?,A123,#NAME?,$F$8,#NAME?,$G$8,#NAME?,"Other")+SUMIFS(OFFSET(#NAME?,0,$P$8),#NAME?,A123,#NAME?,$F$8,#NAME?,$G$8,#NAME?,"Other"))/N123)</f>
        <v>#VALUE!</v>
      </c>
      <c r="T123" s="260" t="e">
        <f aca="false">(J123*O123)+(K123*P123)+(L123*$T$5)+(M123*R123)+(N123*S123)</f>
        <v>#VALUE!</v>
      </c>
      <c r="U123" s="260" t="e">
        <f aca="false">(J123*O123)+(K123*P123)+(L123*$U$5)+(M123*R123)+(N123*S123)</f>
        <v>#VALUE!</v>
      </c>
      <c r="V123" s="261" t="e">
        <f aca="false">SUMIFS(OFFSET(#NAME?,0,$P$8),#NAME?,A123,#NAME?,$F$8,#NAME?,$G$8)*-1</f>
        <v>#VALUE!</v>
      </c>
      <c r="W123" s="261" t="e">
        <f aca="false">SUMIFS(OFFSET(#NAME?,0,$P$8),#NAME?,A123,#NAME?,$F$8,#NAME?,$G$8)*-1</f>
        <v>#VALUE!</v>
      </c>
      <c r="X123" s="262" t="e">
        <f aca="false">$Z$13*Z123</f>
        <v>#REF!</v>
      </c>
      <c r="Z123" s="263" t="e">
        <f aca="false">E123/$E$13</f>
        <v>#VALUE!</v>
      </c>
      <c r="AA123" s="264" t="n">
        <f aca="false">IFERROR(SUMPRODUCT((DSR!$E$1:$AB$1='MAIN DATA'!$B$6)*(DSR!$B$2:$B$1445='MAIN DATA'!A123)*(DSR!$A$2:$A$1445=Controls!$F$56)*(DSR!$E$2:$AB$1445)),"N/A for summer")</f>
        <v>-5.53942042065011</v>
      </c>
    </row>
    <row r="124" customFormat="false" ht="12.75" hidden="false" customHeight="false" outlineLevel="0" collapsed="false">
      <c r="A124" s="253" t="s">
        <v>914</v>
      </c>
      <c r="B124" s="253" t="s">
        <v>915</v>
      </c>
      <c r="C124" s="254" t="s">
        <v>461</v>
      </c>
      <c r="D124" s="254" t="str">
        <f aca="false">LEFT(C124,1)</f>
        <v>L</v>
      </c>
      <c r="E124" s="254" t="e">
        <f aca="false">SUMIFS(OFFSET(#NAME?,0,$P$8),#NAME?,A124,#NAME?,$F$8,#NAME?,$G$8)</f>
        <v>#VALUE!</v>
      </c>
      <c r="F124" s="255" t="e">
        <f aca="false">SUMIFS(OFFSET(#NAME?,0,$P$8),#NAME?,A124,#NAME?,$F$8,#NAME?,$G$8)</f>
        <v>#VALUE!</v>
      </c>
      <c r="G124" s="255" t="e">
        <f aca="false">F124-SUMIFS(OFFSET(#NAME?,0,$P$8),#NAME?,A124,#NAME?,$F$8,#NAME?,$G$8)</f>
        <v>#VALUE!</v>
      </c>
      <c r="H124" s="256" t="e">
        <f aca="false">E124-T124</f>
        <v>#VALUE!</v>
      </c>
      <c r="I124" s="256" t="e">
        <f aca="false">E124-U124</f>
        <v>#VALUE!</v>
      </c>
      <c r="J124" s="257" t="e">
        <f aca="false">SUMIFS(#NAME?,#NAME?,A124,#NAME?,$F$8,#NAME?,$G$8,#NAME?,"Storage")+SUMIFS(#NAME?,#NAME?,A124,#NAME?,$F$8,#NAME?,$G$8,#NAME?,"Battery")</f>
        <v>#VALUE!</v>
      </c>
      <c r="K124" s="257" t="e">
        <f aca="false">SUMIFS(#NAME?,#NAME?,A124,#NAME?,$F$8,#NAME?,$G$8,#NAME?,"Solar")+SUMIFS(#NAME?,#NAME?,A124,#NAME?,$F$8,#NAME?,$G$8,#NAME?,"Solar")</f>
        <v>#VALUE!</v>
      </c>
      <c r="L124" s="257" t="e">
        <f aca="false">SUMIFS(#NAME?,#NAME?,A124,#NAME?,$F$8,#NAME?,$G$8,#NAME?,"Wind")+SUMIFS(#NAME?,#NAME?,A124,#NAME?,$F$8,#NAME?,$G$8,#NAME?,"Wind")</f>
        <v>#VALUE!</v>
      </c>
      <c r="M124" s="257" t="e">
        <f aca="false">SUMIFS(#NAME?,#NAME?,A124,#NAME?,$F$8,#NAME?,$G$8,#NAME?,"Hydro")+SUMIFS(#NAME?,#NAME?,A124,#NAME?,$F$8,#NAME?,$G$8,#NAME?,"Hydro")</f>
        <v>#VALUE!</v>
      </c>
      <c r="N124" s="257" t="e">
        <f aca="false">SUMIFS(#NAME?,#NAME?,A124,#NAME?,$F$8,#NAME?,$G$8,#NAME?,"Other")+SUMIFS(#NAME?,#NAME?,A124,#NAME?,$F$8,#NAME?,$G$8,#NAME?,"Other")</f>
        <v>#VALUE!</v>
      </c>
      <c r="O124" s="258" t="e">
        <f aca="false">IF(J124=0,0,(SUMIFS(OFFSET(#NAME?,0,$P$8),#NAME?,A124,#NAME?,$F$8,#NAME?,$G$8,#NAME?,"Storage")+SUMIFS(OFFSET(#NAME?,0,$P$8),#NAME?,A124,#NAME?,$F$8,#NAME?,$G$8,#NAME?,"Battery"))/J124)</f>
        <v>#VALUE!</v>
      </c>
      <c r="P124" s="259" t="e">
        <f aca="false">IF(K124=0,0,(SUMIFS(OFFSET(#NAME?,0,$P$8),#NAME?,A124,#NAME?,$F$8,#NAME?,$G$8,#NAME?,"Solar")+SUMIFS(OFFSET(#NAME?,0,$P$8),#NAME?,A124,#NAME?,$F$8,#NAME?,$G$8,#NAME?,"Solar"))/K124)</f>
        <v>#VALUE!</v>
      </c>
      <c r="Q124" s="258" t="e">
        <f aca="false">IF(L124=0,0,(SUMIFS(OFFSET(#NAME?,0,$P$8),#NAME?,A124,#NAME?,$F$8,#NAME?,$G$8,#NAME?,"Wind")+SUMIFS(OFFSET(#NAME?,0,$P$8),#NAME?,A124,#NAME?,$F$8,#NAME?,$G$8,#NAME?,"Wind"))/L124)</f>
        <v>#VALUE!</v>
      </c>
      <c r="R124" s="258" t="e">
        <f aca="false">IF(M124=0,0,(SUMIFS(OFFSET(#NAME?,0,$P$8),#NAME?,A124,#NAME?,$F$8,#NAME?,$G$8,#NAME?,"Hydro")+SUMIFS(OFFSET(#NAME?,0,$P$8),#NAME?,A124,#NAME?,$F$8,#NAME?,$G$8,#NAME?,"Hydro"))/M124)</f>
        <v>#VALUE!</v>
      </c>
      <c r="S124" s="258" t="e">
        <f aca="false">IF(N124=0,0,(SUMIFS(OFFSET(#NAME?,0,$P$8),#NAME?,A124,#NAME?,$F$8,#NAME?,$G$8,#NAME?,"Other")+SUMIFS(OFFSET(#NAME?,0,$P$8),#NAME?,A124,#NAME?,$F$8,#NAME?,$G$8,#NAME?,"Other"))/N124)</f>
        <v>#VALUE!</v>
      </c>
      <c r="T124" s="260" t="e">
        <f aca="false">(J124*O124)+(K124*P124)+(L124*$T$5)+(M124*R124)+(N124*S124)</f>
        <v>#VALUE!</v>
      </c>
      <c r="U124" s="260" t="e">
        <f aca="false">(J124*O124)+(K124*P124)+(L124*$U$5)+(M124*R124)+(N124*S124)</f>
        <v>#VALUE!</v>
      </c>
      <c r="V124" s="261" t="e">
        <f aca="false">SUMIFS(OFFSET(#NAME?,0,$P$8),#NAME?,A124,#NAME?,$F$8,#NAME?,$G$8)*-1</f>
        <v>#VALUE!</v>
      </c>
      <c r="W124" s="261" t="e">
        <f aca="false">SUMIFS(OFFSET(#NAME?,0,$P$8),#NAME?,A124,#NAME?,$F$8,#NAME?,$G$8)*-1</f>
        <v>#VALUE!</v>
      </c>
      <c r="X124" s="262" t="e">
        <f aca="false">$Z$13*Z124</f>
        <v>#REF!</v>
      </c>
      <c r="Z124" s="263" t="e">
        <f aca="false">E124/$E$13</f>
        <v>#VALUE!</v>
      </c>
      <c r="AA124" s="264" t="n">
        <f aca="false">IFERROR(SUMPRODUCT((DSR!$E$1:$AB$1='MAIN DATA'!$B$6)*(DSR!$B$2:$B$1445='MAIN DATA'!A124)*(DSR!$A$2:$A$1445=Controls!$F$56)*(DSR!$E$2:$AB$1445)),"N/A for summer")</f>
        <v>-1.6741296779564</v>
      </c>
    </row>
    <row r="125" customFormat="false" ht="12.75" hidden="false" customHeight="false" outlineLevel="0" collapsed="false">
      <c r="A125" s="253" t="s">
        <v>918</v>
      </c>
      <c r="B125" s="253" t="s">
        <v>919</v>
      </c>
      <c r="C125" s="254" t="s">
        <v>461</v>
      </c>
      <c r="D125" s="254" t="str">
        <f aca="false">LEFT(C125,1)</f>
        <v>L</v>
      </c>
      <c r="E125" s="254" t="e">
        <f aca="false">SUMIFS(OFFSET(#NAME?,0,$P$8),#NAME?,A125,#NAME?,$F$8,#NAME?,$G$8)</f>
        <v>#VALUE!</v>
      </c>
      <c r="F125" s="255" t="e">
        <f aca="false">SUMIFS(OFFSET(#NAME?,0,$P$8),#NAME?,A125,#NAME?,$F$8,#NAME?,$G$8)</f>
        <v>#VALUE!</v>
      </c>
      <c r="G125" s="255" t="e">
        <f aca="false">F125-SUMIFS(OFFSET(#NAME?,0,$P$8),#NAME?,A125,#NAME?,$F$8,#NAME?,$G$8)</f>
        <v>#VALUE!</v>
      </c>
      <c r="H125" s="256" t="e">
        <f aca="false">E125-T125</f>
        <v>#VALUE!</v>
      </c>
      <c r="I125" s="256" t="e">
        <f aca="false">E125-U125</f>
        <v>#VALUE!</v>
      </c>
      <c r="J125" s="257" t="e">
        <f aca="false">SUMIFS(#NAME?,#NAME?,A125,#NAME?,$F$8,#NAME?,$G$8,#NAME?,"Storage")+SUMIFS(#NAME?,#NAME?,A125,#NAME?,$F$8,#NAME?,$G$8,#NAME?,"Battery")</f>
        <v>#VALUE!</v>
      </c>
      <c r="K125" s="257" t="e">
        <f aca="false">SUMIFS(#NAME?,#NAME?,A125,#NAME?,$F$8,#NAME?,$G$8,#NAME?,"Solar")+SUMIFS(#NAME?,#NAME?,A125,#NAME?,$F$8,#NAME?,$G$8,#NAME?,"Solar")</f>
        <v>#VALUE!</v>
      </c>
      <c r="L125" s="257" t="e">
        <f aca="false">SUMIFS(#NAME?,#NAME?,A125,#NAME?,$F$8,#NAME?,$G$8,#NAME?,"Wind")+SUMIFS(#NAME?,#NAME?,A125,#NAME?,$F$8,#NAME?,$G$8,#NAME?,"Wind")</f>
        <v>#VALUE!</v>
      </c>
      <c r="M125" s="257" t="e">
        <f aca="false">SUMIFS(#NAME?,#NAME?,A125,#NAME?,$F$8,#NAME?,$G$8,#NAME?,"Hydro")+SUMIFS(#NAME?,#NAME?,A125,#NAME?,$F$8,#NAME?,$G$8,#NAME?,"Hydro")</f>
        <v>#VALUE!</v>
      </c>
      <c r="N125" s="257" t="e">
        <f aca="false">SUMIFS(#NAME?,#NAME?,A125,#NAME?,$F$8,#NAME?,$G$8,#NAME?,"Other")+SUMIFS(#NAME?,#NAME?,A125,#NAME?,$F$8,#NAME?,$G$8,#NAME?,"Other")</f>
        <v>#VALUE!</v>
      </c>
      <c r="O125" s="258" t="e">
        <f aca="false">IF(J125=0,0,(SUMIFS(OFFSET(#NAME?,0,$P$8),#NAME?,A125,#NAME?,$F$8,#NAME?,$G$8,#NAME?,"Storage")+SUMIFS(OFFSET(#NAME?,0,$P$8),#NAME?,A125,#NAME?,$F$8,#NAME?,$G$8,#NAME?,"Battery"))/J125)</f>
        <v>#VALUE!</v>
      </c>
      <c r="P125" s="259" t="e">
        <f aca="false">IF(K125=0,0,(SUMIFS(OFFSET(#NAME?,0,$P$8),#NAME?,A125,#NAME?,$F$8,#NAME?,$G$8,#NAME?,"Solar")+SUMIFS(OFFSET(#NAME?,0,$P$8),#NAME?,A125,#NAME?,$F$8,#NAME?,$G$8,#NAME?,"Solar"))/K125)</f>
        <v>#VALUE!</v>
      </c>
      <c r="Q125" s="258" t="e">
        <f aca="false">IF(L125=0,0,(SUMIFS(OFFSET(#NAME?,0,$P$8),#NAME?,A125,#NAME?,$F$8,#NAME?,$G$8,#NAME?,"Wind")+SUMIFS(OFFSET(#NAME?,0,$P$8),#NAME?,A125,#NAME?,$F$8,#NAME?,$G$8,#NAME?,"Wind"))/L125)</f>
        <v>#VALUE!</v>
      </c>
      <c r="R125" s="258" t="e">
        <f aca="false">IF(M125=0,0,(SUMIFS(OFFSET(#NAME?,0,$P$8),#NAME?,A125,#NAME?,$F$8,#NAME?,$G$8,#NAME?,"Hydro")+SUMIFS(OFFSET(#NAME?,0,$P$8),#NAME?,A125,#NAME?,$F$8,#NAME?,$G$8,#NAME?,"Hydro"))/M125)</f>
        <v>#VALUE!</v>
      </c>
      <c r="S125" s="258" t="e">
        <f aca="false">IF(N125=0,0,(SUMIFS(OFFSET(#NAME?,0,$P$8),#NAME?,A125,#NAME?,$F$8,#NAME?,$G$8,#NAME?,"Other")+SUMIFS(OFFSET(#NAME?,0,$P$8),#NAME?,A125,#NAME?,$F$8,#NAME?,$G$8,#NAME?,"Other"))/N125)</f>
        <v>#VALUE!</v>
      </c>
      <c r="T125" s="260" t="e">
        <f aca="false">(J125*O125)+(K125*P125)+(L125*$T$5)+(M125*R125)+(N125*S125)</f>
        <v>#VALUE!</v>
      </c>
      <c r="U125" s="260" t="e">
        <f aca="false">(J125*O125)+(K125*P125)+(L125*$U$5)+(M125*R125)+(N125*S125)</f>
        <v>#VALUE!</v>
      </c>
      <c r="V125" s="261" t="e">
        <f aca="false">SUMIFS(OFFSET(#NAME?,0,$P$8),#NAME?,A125,#NAME?,$F$8,#NAME?,$G$8)*-1</f>
        <v>#VALUE!</v>
      </c>
      <c r="W125" s="261" t="e">
        <f aca="false">SUMIFS(OFFSET(#NAME?,0,$P$8),#NAME?,A125,#NAME?,$F$8,#NAME?,$G$8)*-1</f>
        <v>#VALUE!</v>
      </c>
      <c r="X125" s="262" t="e">
        <f aca="false">$Z$13*Z125</f>
        <v>#REF!</v>
      </c>
      <c r="Z125" s="263" t="e">
        <f aca="false">E125/$E$13</f>
        <v>#VALUE!</v>
      </c>
      <c r="AA125" s="264" t="n">
        <f aca="false">IFERROR(SUMPRODUCT((DSR!$E$1:$AB$1='MAIN DATA'!$B$6)*(DSR!$B$2:$B$1445='MAIN DATA'!A125)*(DSR!$A$2:$A$1445=Controls!$F$56)*(DSR!$E$2:$AB$1445)),"N/A for summer")</f>
        <v>-2.49059999055661</v>
      </c>
    </row>
    <row r="126" customFormat="false" ht="12.75" hidden="false" customHeight="false" outlineLevel="0" collapsed="false">
      <c r="A126" s="253" t="s">
        <v>1154</v>
      </c>
      <c r="B126" s="253" t="s">
        <v>1155</v>
      </c>
      <c r="C126" s="254" t="s">
        <v>461</v>
      </c>
      <c r="D126" s="254" t="str">
        <f aca="false">LEFT(C126,1)</f>
        <v>L</v>
      </c>
      <c r="E126" s="254" t="e">
        <f aca="false">SUMIFS(OFFSET(#NAME?,0,$P$8),#NAME?,A126,#NAME?,$F$8,#NAME?,$G$8)</f>
        <v>#VALUE!</v>
      </c>
      <c r="F126" s="255" t="e">
        <f aca="false">SUMIFS(OFFSET(#NAME?,0,$P$8),#NAME?,A126,#NAME?,$F$8,#NAME?,$G$8)</f>
        <v>#VALUE!</v>
      </c>
      <c r="G126" s="255" t="e">
        <f aca="false">F126-SUMIFS(OFFSET(#NAME?,0,$P$8),#NAME?,A126,#NAME?,$F$8,#NAME?,$G$8)</f>
        <v>#VALUE!</v>
      </c>
      <c r="H126" s="256" t="e">
        <f aca="false">E126-T126</f>
        <v>#VALUE!</v>
      </c>
      <c r="I126" s="256" t="e">
        <f aca="false">E126-U126</f>
        <v>#VALUE!</v>
      </c>
      <c r="J126" s="257" t="e">
        <f aca="false">SUMIFS(#NAME?,#NAME?,A126,#NAME?,$F$8,#NAME?,$G$8,#NAME?,"Storage")+SUMIFS(#NAME?,#NAME?,A126,#NAME?,$F$8,#NAME?,$G$8,#NAME?,"Battery")</f>
        <v>#VALUE!</v>
      </c>
      <c r="K126" s="257" t="e">
        <f aca="false">SUMIFS(#NAME?,#NAME?,A126,#NAME?,$F$8,#NAME?,$G$8,#NAME?,"Solar")+SUMIFS(#NAME?,#NAME?,A126,#NAME?,$F$8,#NAME?,$G$8,#NAME?,"Solar")</f>
        <v>#VALUE!</v>
      </c>
      <c r="L126" s="257" t="e">
        <f aca="false">SUMIFS(#NAME?,#NAME?,A126,#NAME?,$F$8,#NAME?,$G$8,#NAME?,"Wind")+SUMIFS(#NAME?,#NAME?,A126,#NAME?,$F$8,#NAME?,$G$8,#NAME?,"Wind")</f>
        <v>#VALUE!</v>
      </c>
      <c r="M126" s="257" t="e">
        <f aca="false">SUMIFS(#NAME?,#NAME?,A126,#NAME?,$F$8,#NAME?,$G$8,#NAME?,"Hydro")+SUMIFS(#NAME?,#NAME?,A126,#NAME?,$F$8,#NAME?,$G$8,#NAME?,"Hydro")</f>
        <v>#VALUE!</v>
      </c>
      <c r="N126" s="257" t="e">
        <f aca="false">SUMIFS(#NAME?,#NAME?,A126,#NAME?,$F$8,#NAME?,$G$8,#NAME?,"Other")+SUMIFS(#NAME?,#NAME?,A126,#NAME?,$F$8,#NAME?,$G$8,#NAME?,"Other")</f>
        <v>#VALUE!</v>
      </c>
      <c r="O126" s="258" t="e">
        <f aca="false">IF(J126=0,0,(SUMIFS(OFFSET(#NAME?,0,$P$8),#NAME?,A126,#NAME?,$F$8,#NAME?,$G$8,#NAME?,"Storage")+SUMIFS(OFFSET(#NAME?,0,$P$8),#NAME?,A126,#NAME?,$F$8,#NAME?,$G$8,#NAME?,"Battery"))/J126)</f>
        <v>#VALUE!</v>
      </c>
      <c r="P126" s="259" t="e">
        <f aca="false">IF(K126=0,0,(SUMIFS(OFFSET(#NAME?,0,$P$8),#NAME?,A126,#NAME?,$F$8,#NAME?,$G$8,#NAME?,"Solar")+SUMIFS(OFFSET(#NAME?,0,$P$8),#NAME?,A126,#NAME?,$F$8,#NAME?,$G$8,#NAME?,"Solar"))/K126)</f>
        <v>#VALUE!</v>
      </c>
      <c r="Q126" s="258" t="e">
        <f aca="false">IF(L126=0,0,(SUMIFS(OFFSET(#NAME?,0,$P$8),#NAME?,A126,#NAME?,$F$8,#NAME?,$G$8,#NAME?,"Wind")+SUMIFS(OFFSET(#NAME?,0,$P$8),#NAME?,A126,#NAME?,$F$8,#NAME?,$G$8,#NAME?,"Wind"))/L126)</f>
        <v>#VALUE!</v>
      </c>
      <c r="R126" s="258" t="e">
        <f aca="false">IF(M126=0,0,(SUMIFS(OFFSET(#NAME?,0,$P$8),#NAME?,A126,#NAME?,$F$8,#NAME?,$G$8,#NAME?,"Hydro")+SUMIFS(OFFSET(#NAME?,0,$P$8),#NAME?,A126,#NAME?,$F$8,#NAME?,$G$8,#NAME?,"Hydro"))/M126)</f>
        <v>#VALUE!</v>
      </c>
      <c r="S126" s="258" t="e">
        <f aca="false">IF(N126=0,0,(SUMIFS(OFFSET(#NAME?,0,$P$8),#NAME?,A126,#NAME?,$F$8,#NAME?,$G$8,#NAME?,"Other")+SUMIFS(OFFSET(#NAME?,0,$P$8),#NAME?,A126,#NAME?,$F$8,#NAME?,$G$8,#NAME?,"Other"))/N126)</f>
        <v>#VALUE!</v>
      </c>
      <c r="T126" s="260" t="e">
        <f aca="false">(J126*O126)+(K126*P126)+(L126*$T$5)+(M126*R126)+(N126*S126)</f>
        <v>#VALUE!</v>
      </c>
      <c r="U126" s="260" t="e">
        <f aca="false">(J126*O126)+(K126*P126)+(L126*$U$5)+(M126*R126)+(N126*S126)</f>
        <v>#VALUE!</v>
      </c>
      <c r="V126" s="261" t="e">
        <f aca="false">SUMIFS(OFFSET(#NAME?,0,$P$8),#NAME?,A126,#NAME?,$F$8,#NAME?,$G$8)*-1</f>
        <v>#VALUE!</v>
      </c>
      <c r="W126" s="261" t="e">
        <f aca="false">SUMIFS(OFFSET(#NAME?,0,$P$8),#NAME?,A126,#NAME?,$F$8,#NAME?,$G$8)*-1</f>
        <v>#VALUE!</v>
      </c>
      <c r="X126" s="262" t="e">
        <f aca="false">$Z$13*Z126</f>
        <v>#REF!</v>
      </c>
      <c r="Z126" s="263" t="e">
        <f aca="false">E126/$E$13</f>
        <v>#VALUE!</v>
      </c>
      <c r="AA126" s="264" t="n">
        <f aca="false">IFERROR(SUMPRODUCT((DSR!$E$1:$AB$1='MAIN DATA'!$B$6)*(DSR!$B$2:$B$1445='MAIN DATA'!A126)*(DSR!$A$2:$A$1445=Controls!$F$56)*(DSR!$E$2:$AB$1445)),"N/A for summer")</f>
        <v>-2.63032624596502</v>
      </c>
    </row>
    <row r="127" customFormat="false" ht="12.75" hidden="false" customHeight="false" outlineLevel="0" collapsed="false">
      <c r="A127" s="253" t="s">
        <v>444</v>
      </c>
      <c r="B127" s="253" t="s">
        <v>447</v>
      </c>
      <c r="C127" s="254" t="s">
        <v>446</v>
      </c>
      <c r="D127" s="254" t="str">
        <f aca="false">LEFT(C127,1)</f>
        <v>L</v>
      </c>
      <c r="E127" s="254" t="e">
        <f aca="false">SUMIFS(OFFSET(#NAME?,0,$P$8),#NAME?,A127,#NAME?,$F$8,#NAME?,$G$8)</f>
        <v>#VALUE!</v>
      </c>
      <c r="F127" s="255" t="e">
        <f aca="false">SUMIFS(OFFSET(#NAME?,0,$P$8),#NAME?,A127,#NAME?,$F$8,#NAME?,$G$8)</f>
        <v>#VALUE!</v>
      </c>
      <c r="G127" s="255" t="e">
        <f aca="false">F127-SUMIFS(OFFSET(#NAME?,0,$P$8),#NAME?,A127,#NAME?,$F$8,#NAME?,$G$8)</f>
        <v>#VALUE!</v>
      </c>
      <c r="H127" s="256" t="e">
        <f aca="false">E127-T127</f>
        <v>#VALUE!</v>
      </c>
      <c r="I127" s="256" t="e">
        <f aca="false">E127-U127</f>
        <v>#VALUE!</v>
      </c>
      <c r="J127" s="257" t="e">
        <f aca="false">SUMIFS(#NAME?,#NAME?,A127,#NAME?,$F$8,#NAME?,$G$8,#NAME?,"Storage")+SUMIFS(#NAME?,#NAME?,A127,#NAME?,$F$8,#NAME?,$G$8,#NAME?,"Battery")</f>
        <v>#VALUE!</v>
      </c>
      <c r="K127" s="257" t="e">
        <f aca="false">SUMIFS(#NAME?,#NAME?,A127,#NAME?,$F$8,#NAME?,$G$8,#NAME?,"Solar")+SUMIFS(#NAME?,#NAME?,A127,#NAME?,$F$8,#NAME?,$G$8,#NAME?,"Solar")</f>
        <v>#VALUE!</v>
      </c>
      <c r="L127" s="257" t="e">
        <f aca="false">SUMIFS(#NAME?,#NAME?,A127,#NAME?,$F$8,#NAME?,$G$8,#NAME?,"Wind")+SUMIFS(#NAME?,#NAME?,A127,#NAME?,$F$8,#NAME?,$G$8,#NAME?,"Wind")</f>
        <v>#VALUE!</v>
      </c>
      <c r="M127" s="257" t="e">
        <f aca="false">SUMIFS(#NAME?,#NAME?,A127,#NAME?,$F$8,#NAME?,$G$8,#NAME?,"Hydro")+SUMIFS(#NAME?,#NAME?,A127,#NAME?,$F$8,#NAME?,$G$8,#NAME?,"Hydro")</f>
        <v>#VALUE!</v>
      </c>
      <c r="N127" s="257" t="e">
        <f aca="false">SUMIFS(#NAME?,#NAME?,A127,#NAME?,$F$8,#NAME?,$G$8,#NAME?,"Other")+SUMIFS(#NAME?,#NAME?,A127,#NAME?,$F$8,#NAME?,$G$8,#NAME?,"Other")</f>
        <v>#VALUE!</v>
      </c>
      <c r="O127" s="258" t="e">
        <f aca="false">IF(J127=0,0,(SUMIFS(OFFSET(#NAME?,0,$P$8),#NAME?,A127,#NAME?,$F$8,#NAME?,$G$8,#NAME?,"Storage")+SUMIFS(OFFSET(#NAME?,0,$P$8),#NAME?,A127,#NAME?,$F$8,#NAME?,$G$8,#NAME?,"Battery"))/J127)</f>
        <v>#VALUE!</v>
      </c>
      <c r="P127" s="259" t="e">
        <f aca="false">IF(K127=0,0,(SUMIFS(OFFSET(#NAME?,0,$P$8),#NAME?,A127,#NAME?,$F$8,#NAME?,$G$8,#NAME?,"Solar")+SUMIFS(OFFSET(#NAME?,0,$P$8),#NAME?,A127,#NAME?,$F$8,#NAME?,$G$8,#NAME?,"Solar"))/K127)</f>
        <v>#VALUE!</v>
      </c>
      <c r="Q127" s="258" t="e">
        <f aca="false">IF(L127=0,0,(SUMIFS(OFFSET(#NAME?,0,$P$8),#NAME?,A127,#NAME?,$F$8,#NAME?,$G$8,#NAME?,"Wind")+SUMIFS(OFFSET(#NAME?,0,$P$8),#NAME?,A127,#NAME?,$F$8,#NAME?,$G$8,#NAME?,"Wind"))/L127)</f>
        <v>#VALUE!</v>
      </c>
      <c r="R127" s="258" t="e">
        <f aca="false">IF(M127=0,0,(SUMIFS(OFFSET(#NAME?,0,$P$8),#NAME?,A127,#NAME?,$F$8,#NAME?,$G$8,#NAME?,"Hydro")+SUMIFS(OFFSET(#NAME?,0,$P$8),#NAME?,A127,#NAME?,$F$8,#NAME?,$G$8,#NAME?,"Hydro"))/M127)</f>
        <v>#VALUE!</v>
      </c>
      <c r="S127" s="258" t="e">
        <f aca="false">IF(N127=0,0,(SUMIFS(OFFSET(#NAME?,0,$P$8),#NAME?,A127,#NAME?,$F$8,#NAME?,$G$8,#NAME?,"Other")+SUMIFS(OFFSET(#NAME?,0,$P$8),#NAME?,A127,#NAME?,$F$8,#NAME?,$G$8,#NAME?,"Other"))/N127)</f>
        <v>#VALUE!</v>
      </c>
      <c r="T127" s="260" t="e">
        <f aca="false">(J127*O127)+(K127*P127)+(L127*$T$5)+(M127*R127)+(N127*S127)</f>
        <v>#VALUE!</v>
      </c>
      <c r="U127" s="260" t="e">
        <f aca="false">(J127*O127)+(K127*P127)+(L127*$U$5)+(M127*R127)+(N127*S127)</f>
        <v>#VALUE!</v>
      </c>
      <c r="V127" s="261" t="e">
        <f aca="false">SUMIFS(OFFSET(#NAME?,0,$P$8),#NAME?,A127,#NAME?,$F$8,#NAME?,$G$8)*-1</f>
        <v>#VALUE!</v>
      </c>
      <c r="W127" s="261" t="e">
        <f aca="false">SUMIFS(OFFSET(#NAME?,0,$P$8),#NAME?,A127,#NAME?,$F$8,#NAME?,$G$8)*-1</f>
        <v>#VALUE!</v>
      </c>
      <c r="X127" s="262" t="e">
        <f aca="false">$Z$13*Z127</f>
        <v>#REF!</v>
      </c>
      <c r="Z127" s="263" t="e">
        <f aca="false">E127/$E$13</f>
        <v>#VALUE!</v>
      </c>
      <c r="AA127" s="264" t="n">
        <f aca="false">IFERROR(SUMPRODUCT((DSR!$E$1:$AB$1='MAIN DATA'!$B$6)*(DSR!$B$2:$B$1445='MAIN DATA'!A127)*(DSR!$A$2:$A$1445=Controls!$F$56)*(DSR!$E$2:$AB$1445)),"N/A for summer")</f>
        <v>-5.87925113254474</v>
      </c>
    </row>
    <row r="128" customFormat="false" ht="12.75" hidden="false" customHeight="false" outlineLevel="0" collapsed="false">
      <c r="A128" s="253" t="s">
        <v>521</v>
      </c>
      <c r="B128" s="253" t="s">
        <v>522</v>
      </c>
      <c r="C128" s="254" t="s">
        <v>446</v>
      </c>
      <c r="D128" s="254" t="str">
        <f aca="false">LEFT(C128,1)</f>
        <v>L</v>
      </c>
      <c r="E128" s="254" t="e">
        <f aca="false">SUMIFS(OFFSET(#NAME?,0,$P$8),#NAME?,A128,#NAME?,$F$8,#NAME?,$G$8)</f>
        <v>#VALUE!</v>
      </c>
      <c r="F128" s="255" t="e">
        <f aca="false">SUMIFS(OFFSET(#NAME?,0,$P$8),#NAME?,A128,#NAME?,$F$8,#NAME?,$G$8)</f>
        <v>#VALUE!</v>
      </c>
      <c r="G128" s="255" t="e">
        <f aca="false">F128-SUMIFS(OFFSET(#NAME?,0,$P$8),#NAME?,A128,#NAME?,$F$8,#NAME?,$G$8)</f>
        <v>#VALUE!</v>
      </c>
      <c r="H128" s="256" t="e">
        <f aca="false">E128-T128</f>
        <v>#VALUE!</v>
      </c>
      <c r="I128" s="256" t="e">
        <f aca="false">E128-U128</f>
        <v>#VALUE!</v>
      </c>
      <c r="J128" s="257" t="e">
        <f aca="false">SUMIFS(#NAME?,#NAME?,A128,#NAME?,$F$8,#NAME?,$G$8,#NAME?,"Storage")+SUMIFS(#NAME?,#NAME?,A128,#NAME?,$F$8,#NAME?,$G$8,#NAME?,"Battery")</f>
        <v>#VALUE!</v>
      </c>
      <c r="K128" s="257" t="e">
        <f aca="false">SUMIFS(#NAME?,#NAME?,A128,#NAME?,$F$8,#NAME?,$G$8,#NAME?,"Solar")+SUMIFS(#NAME?,#NAME?,A128,#NAME?,$F$8,#NAME?,$G$8,#NAME?,"Solar")</f>
        <v>#VALUE!</v>
      </c>
      <c r="L128" s="257" t="e">
        <f aca="false">SUMIFS(#NAME?,#NAME?,A128,#NAME?,$F$8,#NAME?,$G$8,#NAME?,"Wind")+SUMIFS(#NAME?,#NAME?,A128,#NAME?,$F$8,#NAME?,$G$8,#NAME?,"Wind")</f>
        <v>#VALUE!</v>
      </c>
      <c r="M128" s="257" t="e">
        <f aca="false">SUMIFS(#NAME?,#NAME?,A128,#NAME?,$F$8,#NAME?,$G$8,#NAME?,"Hydro")+SUMIFS(#NAME?,#NAME?,A128,#NAME?,$F$8,#NAME?,$G$8,#NAME?,"Hydro")</f>
        <v>#VALUE!</v>
      </c>
      <c r="N128" s="257" t="e">
        <f aca="false">SUMIFS(#NAME?,#NAME?,A128,#NAME?,$F$8,#NAME?,$G$8,#NAME?,"Other")+SUMIFS(#NAME?,#NAME?,A128,#NAME?,$F$8,#NAME?,$G$8,#NAME?,"Other")</f>
        <v>#VALUE!</v>
      </c>
      <c r="O128" s="258" t="e">
        <f aca="false">IF(J128=0,0,(SUMIFS(OFFSET(#NAME?,0,$P$8),#NAME?,A128,#NAME?,$F$8,#NAME?,$G$8,#NAME?,"Storage")+SUMIFS(OFFSET(#NAME?,0,$P$8),#NAME?,A128,#NAME?,$F$8,#NAME?,$G$8,#NAME?,"Battery"))/J128)</f>
        <v>#VALUE!</v>
      </c>
      <c r="P128" s="259" t="e">
        <f aca="false">IF(K128=0,0,(SUMIFS(OFFSET(#NAME?,0,$P$8),#NAME?,A128,#NAME?,$F$8,#NAME?,$G$8,#NAME?,"Solar")+SUMIFS(OFFSET(#NAME?,0,$P$8),#NAME?,A128,#NAME?,$F$8,#NAME?,$G$8,#NAME?,"Solar"))/K128)</f>
        <v>#VALUE!</v>
      </c>
      <c r="Q128" s="258" t="e">
        <f aca="false">IF(L128=0,0,(SUMIFS(OFFSET(#NAME?,0,$P$8),#NAME?,A128,#NAME?,$F$8,#NAME?,$G$8,#NAME?,"Wind")+SUMIFS(OFFSET(#NAME?,0,$P$8),#NAME?,A128,#NAME?,$F$8,#NAME?,$G$8,#NAME?,"Wind"))/L128)</f>
        <v>#VALUE!</v>
      </c>
      <c r="R128" s="258" t="e">
        <f aca="false">IF(M128=0,0,(SUMIFS(OFFSET(#NAME?,0,$P$8),#NAME?,A128,#NAME?,$F$8,#NAME?,$G$8,#NAME?,"Hydro")+SUMIFS(OFFSET(#NAME?,0,$P$8),#NAME?,A128,#NAME?,$F$8,#NAME?,$G$8,#NAME?,"Hydro"))/M128)</f>
        <v>#VALUE!</v>
      </c>
      <c r="S128" s="258" t="e">
        <f aca="false">IF(N128=0,0,(SUMIFS(OFFSET(#NAME?,0,$P$8),#NAME?,A128,#NAME?,$F$8,#NAME?,$G$8,#NAME?,"Other")+SUMIFS(OFFSET(#NAME?,0,$P$8),#NAME?,A128,#NAME?,$F$8,#NAME?,$G$8,#NAME?,"Other"))/N128)</f>
        <v>#VALUE!</v>
      </c>
      <c r="T128" s="260" t="e">
        <f aca="false">(J128*O128)+(K128*P128)+(L128*$T$5)+(M128*R128)+(N128*S128)</f>
        <v>#VALUE!</v>
      </c>
      <c r="U128" s="260" t="e">
        <f aca="false">(J128*O128)+(K128*P128)+(L128*$U$5)+(M128*R128)+(N128*S128)</f>
        <v>#VALUE!</v>
      </c>
      <c r="V128" s="261" t="e">
        <f aca="false">SUMIFS(OFFSET(#NAME?,0,$P$8),#NAME?,A128,#NAME?,$F$8,#NAME?,$G$8)*-1</f>
        <v>#VALUE!</v>
      </c>
      <c r="W128" s="261" t="e">
        <f aca="false">SUMIFS(OFFSET(#NAME?,0,$P$8),#NAME?,A128,#NAME?,$F$8,#NAME?,$G$8)*-1</f>
        <v>#VALUE!</v>
      </c>
      <c r="X128" s="262" t="e">
        <f aca="false">$Z$13*Z128</f>
        <v>#REF!</v>
      </c>
      <c r="Z128" s="263" t="e">
        <f aca="false">E128/$E$13</f>
        <v>#VALUE!</v>
      </c>
      <c r="AA128" s="264" t="n">
        <f aca="false">IFERROR(SUMPRODUCT((DSR!$E$1:$AB$1='MAIN DATA'!$B$6)*(DSR!$B$2:$B$1445='MAIN DATA'!A128)*(DSR!$A$2:$A$1445=Controls!$F$56)*(DSR!$E$2:$AB$1445)),"N/A for summer")</f>
        <v>-5.34474235084042</v>
      </c>
    </row>
    <row r="129" customFormat="false" ht="12.75" hidden="false" customHeight="false" outlineLevel="0" collapsed="false">
      <c r="A129" s="253" t="s">
        <v>585</v>
      </c>
      <c r="B129" s="253" t="s">
        <v>586</v>
      </c>
      <c r="C129" s="254" t="s">
        <v>446</v>
      </c>
      <c r="D129" s="254" t="str">
        <f aca="false">LEFT(C129,1)</f>
        <v>L</v>
      </c>
      <c r="E129" s="254" t="e">
        <f aca="false">SUMIFS(OFFSET(#NAME?,0,$P$8),#NAME?,A129,#NAME?,$F$8,#NAME?,$G$8)</f>
        <v>#VALUE!</v>
      </c>
      <c r="F129" s="255" t="e">
        <f aca="false">SUMIFS(OFFSET(#NAME?,0,$P$8),#NAME?,A129,#NAME?,$F$8,#NAME?,$G$8)</f>
        <v>#VALUE!</v>
      </c>
      <c r="G129" s="255" t="e">
        <f aca="false">F129-SUMIFS(OFFSET(#NAME?,0,$P$8),#NAME?,A129,#NAME?,$F$8,#NAME?,$G$8)</f>
        <v>#VALUE!</v>
      </c>
      <c r="H129" s="256" t="e">
        <f aca="false">E129-T129</f>
        <v>#VALUE!</v>
      </c>
      <c r="I129" s="256" t="e">
        <f aca="false">E129-U129</f>
        <v>#VALUE!</v>
      </c>
      <c r="J129" s="257" t="e">
        <f aca="false">SUMIFS(#NAME?,#NAME?,A129,#NAME?,$F$8,#NAME?,$G$8,#NAME?,"Storage")+SUMIFS(#NAME?,#NAME?,A129,#NAME?,$F$8,#NAME?,$G$8,#NAME?,"Battery")</f>
        <v>#VALUE!</v>
      </c>
      <c r="K129" s="257" t="e">
        <f aca="false">SUMIFS(#NAME?,#NAME?,A129,#NAME?,$F$8,#NAME?,$G$8,#NAME?,"Solar")+SUMIFS(#NAME?,#NAME?,A129,#NAME?,$F$8,#NAME?,$G$8,#NAME?,"Solar")</f>
        <v>#VALUE!</v>
      </c>
      <c r="L129" s="257" t="e">
        <f aca="false">SUMIFS(#NAME?,#NAME?,A129,#NAME?,$F$8,#NAME?,$G$8,#NAME?,"Wind")+SUMIFS(#NAME?,#NAME?,A129,#NAME?,$F$8,#NAME?,$G$8,#NAME?,"Wind")</f>
        <v>#VALUE!</v>
      </c>
      <c r="M129" s="257" t="e">
        <f aca="false">SUMIFS(#NAME?,#NAME?,A129,#NAME?,$F$8,#NAME?,$G$8,#NAME?,"Hydro")+SUMIFS(#NAME?,#NAME?,A129,#NAME?,$F$8,#NAME?,$G$8,#NAME?,"Hydro")</f>
        <v>#VALUE!</v>
      </c>
      <c r="N129" s="257" t="e">
        <f aca="false">SUMIFS(#NAME?,#NAME?,A129,#NAME?,$F$8,#NAME?,$G$8,#NAME?,"Other")+SUMIFS(#NAME?,#NAME?,A129,#NAME?,$F$8,#NAME?,$G$8,#NAME?,"Other")</f>
        <v>#VALUE!</v>
      </c>
      <c r="O129" s="258" t="e">
        <f aca="false">IF(J129=0,0,(SUMIFS(OFFSET(#NAME?,0,$P$8),#NAME?,A129,#NAME?,$F$8,#NAME?,$G$8,#NAME?,"Storage")+SUMIFS(OFFSET(#NAME?,0,$P$8),#NAME?,A129,#NAME?,$F$8,#NAME?,$G$8,#NAME?,"Battery"))/J129)</f>
        <v>#VALUE!</v>
      </c>
      <c r="P129" s="259" t="e">
        <f aca="false">IF(K129=0,0,(SUMIFS(OFFSET(#NAME?,0,$P$8),#NAME?,A129,#NAME?,$F$8,#NAME?,$G$8,#NAME?,"Solar")+SUMIFS(OFFSET(#NAME?,0,$P$8),#NAME?,A129,#NAME?,$F$8,#NAME?,$G$8,#NAME?,"Solar"))/K129)</f>
        <v>#VALUE!</v>
      </c>
      <c r="Q129" s="258" t="e">
        <f aca="false">IF(L129=0,0,(SUMIFS(OFFSET(#NAME?,0,$P$8),#NAME?,A129,#NAME?,$F$8,#NAME?,$G$8,#NAME?,"Wind")+SUMIFS(OFFSET(#NAME?,0,$P$8),#NAME?,A129,#NAME?,$F$8,#NAME?,$G$8,#NAME?,"Wind"))/L129)</f>
        <v>#VALUE!</v>
      </c>
      <c r="R129" s="258" t="e">
        <f aca="false">IF(M129=0,0,(SUMIFS(OFFSET(#NAME?,0,$P$8),#NAME?,A129,#NAME?,$F$8,#NAME?,$G$8,#NAME?,"Hydro")+SUMIFS(OFFSET(#NAME?,0,$P$8),#NAME?,A129,#NAME?,$F$8,#NAME?,$G$8,#NAME?,"Hydro"))/M129)</f>
        <v>#VALUE!</v>
      </c>
      <c r="S129" s="258" t="e">
        <f aca="false">IF(N129=0,0,(SUMIFS(OFFSET(#NAME?,0,$P$8),#NAME?,A129,#NAME?,$F$8,#NAME?,$G$8,#NAME?,"Other")+SUMIFS(OFFSET(#NAME?,0,$P$8),#NAME?,A129,#NAME?,$F$8,#NAME?,$G$8,#NAME?,"Other"))/N129)</f>
        <v>#VALUE!</v>
      </c>
      <c r="T129" s="260" t="e">
        <f aca="false">(J129*O129)+(K129*P129)+(L129*$T$5)+(M129*R129)+(N129*S129)</f>
        <v>#VALUE!</v>
      </c>
      <c r="U129" s="260" t="e">
        <f aca="false">(J129*O129)+(K129*P129)+(L129*$U$5)+(M129*R129)+(N129*S129)</f>
        <v>#VALUE!</v>
      </c>
      <c r="V129" s="261" t="e">
        <f aca="false">SUMIFS(OFFSET(#NAME?,0,$P$8),#NAME?,A129,#NAME?,$F$8,#NAME?,$G$8)*-1</f>
        <v>#VALUE!</v>
      </c>
      <c r="W129" s="261" t="e">
        <f aca="false">SUMIFS(OFFSET(#NAME?,0,$P$8),#NAME?,A129,#NAME?,$F$8,#NAME?,$G$8)*-1</f>
        <v>#VALUE!</v>
      </c>
      <c r="X129" s="262" t="e">
        <f aca="false">$Z$13*Z129</f>
        <v>#REF!</v>
      </c>
      <c r="Z129" s="263" t="e">
        <f aca="false">E129/$E$13</f>
        <v>#VALUE!</v>
      </c>
      <c r="AA129" s="264" t="n">
        <f aca="false">IFERROR(SUMPRODUCT((DSR!$E$1:$AB$1='MAIN DATA'!$B$6)*(DSR!$B$2:$B$1445='MAIN DATA'!A129)*(DSR!$A$2:$A$1445=Controls!$F$56)*(DSR!$E$2:$AB$1445)),"N/A for summer")</f>
        <v>-9.00144632765828</v>
      </c>
    </row>
    <row r="130" customFormat="false" ht="12.75" hidden="false" customHeight="false" outlineLevel="0" collapsed="false">
      <c r="A130" s="253" t="s">
        <v>674</v>
      </c>
      <c r="B130" s="253" t="s">
        <v>675</v>
      </c>
      <c r="C130" s="254" t="s">
        <v>446</v>
      </c>
      <c r="D130" s="254" t="str">
        <f aca="false">LEFT(C130,1)</f>
        <v>L</v>
      </c>
      <c r="E130" s="254" t="e">
        <f aca="false">SUMIFS(OFFSET(#NAME?,0,$P$8),#NAME?,A130,#NAME?,$F$8,#NAME?,$G$8)</f>
        <v>#VALUE!</v>
      </c>
      <c r="F130" s="255" t="e">
        <f aca="false">SUMIFS(OFFSET(#NAME?,0,$P$8),#NAME?,A130,#NAME?,$F$8,#NAME?,$G$8)</f>
        <v>#VALUE!</v>
      </c>
      <c r="G130" s="255" t="e">
        <f aca="false">F130-SUMIFS(OFFSET(#NAME?,0,$P$8),#NAME?,A130,#NAME?,$F$8,#NAME?,$G$8)</f>
        <v>#VALUE!</v>
      </c>
      <c r="H130" s="256" t="e">
        <f aca="false">E130-T130</f>
        <v>#VALUE!</v>
      </c>
      <c r="I130" s="256" t="e">
        <f aca="false">E130-U130</f>
        <v>#VALUE!</v>
      </c>
      <c r="J130" s="257" t="e">
        <f aca="false">SUMIFS(#NAME?,#NAME?,A130,#NAME?,$F$8,#NAME?,$G$8,#NAME?,"Storage")+SUMIFS(#NAME?,#NAME?,A130,#NAME?,$F$8,#NAME?,$G$8,#NAME?,"Battery")</f>
        <v>#VALUE!</v>
      </c>
      <c r="K130" s="257" t="e">
        <f aca="false">SUMIFS(#NAME?,#NAME?,A130,#NAME?,$F$8,#NAME?,$G$8,#NAME?,"Solar")+SUMIFS(#NAME?,#NAME?,A130,#NAME?,$F$8,#NAME?,$G$8,#NAME?,"Solar")</f>
        <v>#VALUE!</v>
      </c>
      <c r="L130" s="257" t="e">
        <f aca="false">SUMIFS(#NAME?,#NAME?,A130,#NAME?,$F$8,#NAME?,$G$8,#NAME?,"Wind")+SUMIFS(#NAME?,#NAME?,A130,#NAME?,$F$8,#NAME?,$G$8,#NAME?,"Wind")</f>
        <v>#VALUE!</v>
      </c>
      <c r="M130" s="257" t="e">
        <f aca="false">SUMIFS(#NAME?,#NAME?,A130,#NAME?,$F$8,#NAME?,$G$8,#NAME?,"Hydro")+SUMIFS(#NAME?,#NAME?,A130,#NAME?,$F$8,#NAME?,$G$8,#NAME?,"Hydro")</f>
        <v>#VALUE!</v>
      </c>
      <c r="N130" s="257" t="e">
        <f aca="false">SUMIFS(#NAME?,#NAME?,A130,#NAME?,$F$8,#NAME?,$G$8,#NAME?,"Other")+SUMIFS(#NAME?,#NAME?,A130,#NAME?,$F$8,#NAME?,$G$8,#NAME?,"Other")</f>
        <v>#VALUE!</v>
      </c>
      <c r="O130" s="258" t="e">
        <f aca="false">IF(J130=0,0,(SUMIFS(OFFSET(#NAME?,0,$P$8),#NAME?,A130,#NAME?,$F$8,#NAME?,$G$8,#NAME?,"Storage")+SUMIFS(OFFSET(#NAME?,0,$P$8),#NAME?,A130,#NAME?,$F$8,#NAME?,$G$8,#NAME?,"Battery"))/J130)</f>
        <v>#VALUE!</v>
      </c>
      <c r="P130" s="259" t="e">
        <f aca="false">IF(K130=0,0,(SUMIFS(OFFSET(#NAME?,0,$P$8),#NAME?,A130,#NAME?,$F$8,#NAME?,$G$8,#NAME?,"Solar")+SUMIFS(OFFSET(#NAME?,0,$P$8),#NAME?,A130,#NAME?,$F$8,#NAME?,$G$8,#NAME?,"Solar"))/K130)</f>
        <v>#VALUE!</v>
      </c>
      <c r="Q130" s="258" t="e">
        <f aca="false">IF(L130=0,0,(SUMIFS(OFFSET(#NAME?,0,$P$8),#NAME?,A130,#NAME?,$F$8,#NAME?,$G$8,#NAME?,"Wind")+SUMIFS(OFFSET(#NAME?,0,$P$8),#NAME?,A130,#NAME?,$F$8,#NAME?,$G$8,#NAME?,"Wind"))/L130)</f>
        <v>#VALUE!</v>
      </c>
      <c r="R130" s="258" t="e">
        <f aca="false">IF(M130=0,0,(SUMIFS(OFFSET(#NAME?,0,$P$8),#NAME?,A130,#NAME?,$F$8,#NAME?,$G$8,#NAME?,"Hydro")+SUMIFS(OFFSET(#NAME?,0,$P$8),#NAME?,A130,#NAME?,$F$8,#NAME?,$G$8,#NAME?,"Hydro"))/M130)</f>
        <v>#VALUE!</v>
      </c>
      <c r="S130" s="258" t="e">
        <f aca="false">IF(N130=0,0,(SUMIFS(OFFSET(#NAME?,0,$P$8),#NAME?,A130,#NAME?,$F$8,#NAME?,$G$8,#NAME?,"Other")+SUMIFS(OFFSET(#NAME?,0,$P$8),#NAME?,A130,#NAME?,$F$8,#NAME?,$G$8,#NAME?,"Other"))/N130)</f>
        <v>#VALUE!</v>
      </c>
      <c r="T130" s="260" t="e">
        <f aca="false">(J130*O130)+(K130*P130)+(L130*$T$5)+(M130*R130)+(N130*S130)</f>
        <v>#VALUE!</v>
      </c>
      <c r="U130" s="260" t="e">
        <f aca="false">(J130*O130)+(K130*P130)+(L130*$U$5)+(M130*R130)+(N130*S130)</f>
        <v>#VALUE!</v>
      </c>
      <c r="V130" s="261" t="e">
        <f aca="false">SUMIFS(OFFSET(#NAME?,0,$P$8),#NAME?,A130,#NAME?,$F$8,#NAME?,$G$8)*-1</f>
        <v>#VALUE!</v>
      </c>
      <c r="W130" s="261" t="e">
        <f aca="false">SUMIFS(OFFSET(#NAME?,0,$P$8),#NAME?,A130,#NAME?,$F$8,#NAME?,$G$8)*-1</f>
        <v>#VALUE!</v>
      </c>
      <c r="X130" s="262" t="e">
        <f aca="false">$Z$13*Z130</f>
        <v>#REF!</v>
      </c>
      <c r="Z130" s="263" t="e">
        <f aca="false">E130/$E$13</f>
        <v>#VALUE!</v>
      </c>
      <c r="AA130" s="264" t="n">
        <f aca="false">IFERROR(SUMPRODUCT((DSR!$E$1:$AB$1='MAIN DATA'!$B$6)*(DSR!$B$2:$B$1445='MAIN DATA'!A130)*(DSR!$A$2:$A$1445=Controls!$F$56)*(DSR!$E$2:$AB$1445)),"N/A for summer")</f>
        <v>-5.37038380423894</v>
      </c>
    </row>
    <row r="131" customFormat="false" ht="12.75" hidden="false" customHeight="false" outlineLevel="0" collapsed="false">
      <c r="A131" s="253" t="s">
        <v>738</v>
      </c>
      <c r="B131" s="253" t="s">
        <v>739</v>
      </c>
      <c r="C131" s="254" t="s">
        <v>446</v>
      </c>
      <c r="D131" s="254" t="str">
        <f aca="false">LEFT(C131,1)</f>
        <v>L</v>
      </c>
      <c r="E131" s="254" t="e">
        <f aca="false">SUMIFS(OFFSET(#NAME?,0,$P$8),#NAME?,A131,#NAME?,$F$8,#NAME?,$G$8)</f>
        <v>#VALUE!</v>
      </c>
      <c r="F131" s="255" t="e">
        <f aca="false">SUMIFS(OFFSET(#NAME?,0,$P$8),#NAME?,A131,#NAME?,$F$8,#NAME?,$G$8)</f>
        <v>#VALUE!</v>
      </c>
      <c r="G131" s="255" t="e">
        <f aca="false">F131-SUMIFS(OFFSET(#NAME?,0,$P$8),#NAME?,A131,#NAME?,$F$8,#NAME?,$G$8)</f>
        <v>#VALUE!</v>
      </c>
      <c r="H131" s="256" t="e">
        <f aca="false">E131-T131</f>
        <v>#VALUE!</v>
      </c>
      <c r="I131" s="256" t="e">
        <f aca="false">E131-U131</f>
        <v>#VALUE!</v>
      </c>
      <c r="J131" s="257" t="e">
        <f aca="false">SUMIFS(#NAME?,#NAME?,A131,#NAME?,$F$8,#NAME?,$G$8,#NAME?,"Storage")+SUMIFS(#NAME?,#NAME?,A131,#NAME?,$F$8,#NAME?,$G$8,#NAME?,"Battery")</f>
        <v>#VALUE!</v>
      </c>
      <c r="K131" s="257" t="e">
        <f aca="false">SUMIFS(#NAME?,#NAME?,A131,#NAME?,$F$8,#NAME?,$G$8,#NAME?,"Solar")+SUMIFS(#NAME?,#NAME?,A131,#NAME?,$F$8,#NAME?,$G$8,#NAME?,"Solar")</f>
        <v>#VALUE!</v>
      </c>
      <c r="L131" s="257" t="e">
        <f aca="false">SUMIFS(#NAME?,#NAME?,A131,#NAME?,$F$8,#NAME?,$G$8,#NAME?,"Wind")+SUMIFS(#NAME?,#NAME?,A131,#NAME?,$F$8,#NAME?,$G$8,#NAME?,"Wind")</f>
        <v>#VALUE!</v>
      </c>
      <c r="M131" s="257" t="e">
        <f aca="false">SUMIFS(#NAME?,#NAME?,A131,#NAME?,$F$8,#NAME?,$G$8,#NAME?,"Hydro")+SUMIFS(#NAME?,#NAME?,A131,#NAME?,$F$8,#NAME?,$G$8,#NAME?,"Hydro")</f>
        <v>#VALUE!</v>
      </c>
      <c r="N131" s="257" t="e">
        <f aca="false">SUMIFS(#NAME?,#NAME?,A131,#NAME?,$F$8,#NAME?,$G$8,#NAME?,"Other")+SUMIFS(#NAME?,#NAME?,A131,#NAME?,$F$8,#NAME?,$G$8,#NAME?,"Other")</f>
        <v>#VALUE!</v>
      </c>
      <c r="O131" s="258" t="e">
        <f aca="false">IF(J131=0,0,(SUMIFS(OFFSET(#NAME?,0,$P$8),#NAME?,A131,#NAME?,$F$8,#NAME?,$G$8,#NAME?,"Storage")+SUMIFS(OFFSET(#NAME?,0,$P$8),#NAME?,A131,#NAME?,$F$8,#NAME?,$G$8,#NAME?,"Battery"))/J131)</f>
        <v>#VALUE!</v>
      </c>
      <c r="P131" s="259" t="e">
        <f aca="false">IF(K131=0,0,(SUMIFS(OFFSET(#NAME?,0,$P$8),#NAME?,A131,#NAME?,$F$8,#NAME?,$G$8,#NAME?,"Solar")+SUMIFS(OFFSET(#NAME?,0,$P$8),#NAME?,A131,#NAME?,$F$8,#NAME?,$G$8,#NAME?,"Solar"))/K131)</f>
        <v>#VALUE!</v>
      </c>
      <c r="Q131" s="258" t="e">
        <f aca="false">IF(L131=0,0,(SUMIFS(OFFSET(#NAME?,0,$P$8),#NAME?,A131,#NAME?,$F$8,#NAME?,$G$8,#NAME?,"Wind")+SUMIFS(OFFSET(#NAME?,0,$P$8),#NAME?,A131,#NAME?,$F$8,#NAME?,$G$8,#NAME?,"Wind"))/L131)</f>
        <v>#VALUE!</v>
      </c>
      <c r="R131" s="258" t="e">
        <f aca="false">IF(M131=0,0,(SUMIFS(OFFSET(#NAME?,0,$P$8),#NAME?,A131,#NAME?,$F$8,#NAME?,$G$8,#NAME?,"Hydro")+SUMIFS(OFFSET(#NAME?,0,$P$8),#NAME?,A131,#NAME?,$F$8,#NAME?,$G$8,#NAME?,"Hydro"))/M131)</f>
        <v>#VALUE!</v>
      </c>
      <c r="S131" s="258" t="e">
        <f aca="false">IF(N131=0,0,(SUMIFS(OFFSET(#NAME?,0,$P$8),#NAME?,A131,#NAME?,$F$8,#NAME?,$G$8,#NAME?,"Other")+SUMIFS(OFFSET(#NAME?,0,$P$8),#NAME?,A131,#NAME?,$F$8,#NAME?,$G$8,#NAME?,"Other"))/N131)</f>
        <v>#VALUE!</v>
      </c>
      <c r="T131" s="260" t="e">
        <f aca="false">(J131*O131)+(K131*P131)+(L131*$T$5)+(M131*R131)+(N131*S131)</f>
        <v>#VALUE!</v>
      </c>
      <c r="U131" s="260" t="e">
        <f aca="false">(J131*O131)+(K131*P131)+(L131*$U$5)+(M131*R131)+(N131*S131)</f>
        <v>#VALUE!</v>
      </c>
      <c r="V131" s="261" t="e">
        <f aca="false">SUMIFS(OFFSET(#NAME?,0,$P$8),#NAME?,A131,#NAME?,$F$8,#NAME?,$G$8)*-1</f>
        <v>#VALUE!</v>
      </c>
      <c r="W131" s="261" t="e">
        <f aca="false">SUMIFS(OFFSET(#NAME?,0,$P$8),#NAME?,A131,#NAME?,$F$8,#NAME?,$G$8)*-1</f>
        <v>#VALUE!</v>
      </c>
      <c r="X131" s="262" t="e">
        <f aca="false">$Z$13*Z131</f>
        <v>#REF!</v>
      </c>
      <c r="Z131" s="263" t="e">
        <f aca="false">E131/$E$13</f>
        <v>#VALUE!</v>
      </c>
      <c r="AA131" s="264" t="n">
        <f aca="false">IFERROR(SUMPRODUCT((DSR!$E$1:$AB$1='MAIN DATA'!$B$6)*(DSR!$B$2:$B$1445='MAIN DATA'!A131)*(DSR!$A$2:$A$1445=Controls!$F$56)*(DSR!$E$2:$AB$1445)),"N/A for summer")</f>
        <v>-8.42062702269182</v>
      </c>
    </row>
    <row r="132" customFormat="false" ht="12.75" hidden="false" customHeight="false" outlineLevel="0" collapsed="false">
      <c r="A132" s="253" t="s">
        <v>888</v>
      </c>
      <c r="B132" s="253" t="s">
        <v>889</v>
      </c>
      <c r="C132" s="254" t="s">
        <v>446</v>
      </c>
      <c r="D132" s="254" t="str">
        <f aca="false">LEFT(C132,1)</f>
        <v>L</v>
      </c>
      <c r="E132" s="254" t="e">
        <f aca="false">SUMIFS(OFFSET(#NAME?,0,$P$8),#NAME?,A132,#NAME?,$F$8,#NAME?,$G$8)</f>
        <v>#VALUE!</v>
      </c>
      <c r="F132" s="255" t="e">
        <f aca="false">SUMIFS(OFFSET(#NAME?,0,$P$8),#NAME?,A132,#NAME?,$F$8,#NAME?,$G$8)</f>
        <v>#VALUE!</v>
      </c>
      <c r="G132" s="255" t="e">
        <f aca="false">F132-SUMIFS(OFFSET(#NAME?,0,$P$8),#NAME?,A132,#NAME?,$F$8,#NAME?,$G$8)</f>
        <v>#VALUE!</v>
      </c>
      <c r="H132" s="256" t="e">
        <f aca="false">E132-T132</f>
        <v>#VALUE!</v>
      </c>
      <c r="I132" s="256" t="e">
        <f aca="false">E132-U132</f>
        <v>#VALUE!</v>
      </c>
      <c r="J132" s="257" t="e">
        <f aca="false">SUMIFS(#NAME?,#NAME?,A132,#NAME?,$F$8,#NAME?,$G$8,#NAME?,"Storage")+SUMIFS(#NAME?,#NAME?,A132,#NAME?,$F$8,#NAME?,$G$8,#NAME?,"Battery")</f>
        <v>#VALUE!</v>
      </c>
      <c r="K132" s="257" t="e">
        <f aca="false">SUMIFS(#NAME?,#NAME?,A132,#NAME?,$F$8,#NAME?,$G$8,#NAME?,"Solar")+SUMIFS(#NAME?,#NAME?,A132,#NAME?,$F$8,#NAME?,$G$8,#NAME?,"Solar")</f>
        <v>#VALUE!</v>
      </c>
      <c r="L132" s="257" t="e">
        <f aca="false">SUMIFS(#NAME?,#NAME?,A132,#NAME?,$F$8,#NAME?,$G$8,#NAME?,"Wind")+SUMIFS(#NAME?,#NAME?,A132,#NAME?,$F$8,#NAME?,$G$8,#NAME?,"Wind")</f>
        <v>#VALUE!</v>
      </c>
      <c r="M132" s="257" t="e">
        <f aca="false">SUMIFS(#NAME?,#NAME?,A132,#NAME?,$F$8,#NAME?,$G$8,#NAME?,"Hydro")+SUMIFS(#NAME?,#NAME?,A132,#NAME?,$F$8,#NAME?,$G$8,#NAME?,"Hydro")</f>
        <v>#VALUE!</v>
      </c>
      <c r="N132" s="257" t="e">
        <f aca="false">SUMIFS(#NAME?,#NAME?,A132,#NAME?,$F$8,#NAME?,$G$8,#NAME?,"Other")+SUMIFS(#NAME?,#NAME?,A132,#NAME?,$F$8,#NAME?,$G$8,#NAME?,"Other")</f>
        <v>#VALUE!</v>
      </c>
      <c r="O132" s="258" t="e">
        <f aca="false">IF(J132=0,0,(SUMIFS(OFFSET(#NAME?,0,$P$8),#NAME?,A132,#NAME?,$F$8,#NAME?,$G$8,#NAME?,"Storage")+SUMIFS(OFFSET(#NAME?,0,$P$8),#NAME?,A132,#NAME?,$F$8,#NAME?,$G$8,#NAME?,"Battery"))/J132)</f>
        <v>#VALUE!</v>
      </c>
      <c r="P132" s="259" t="e">
        <f aca="false">IF(K132=0,0,(SUMIFS(OFFSET(#NAME?,0,$P$8),#NAME?,A132,#NAME?,$F$8,#NAME?,$G$8,#NAME?,"Solar")+SUMIFS(OFFSET(#NAME?,0,$P$8),#NAME?,A132,#NAME?,$F$8,#NAME?,$G$8,#NAME?,"Solar"))/K132)</f>
        <v>#VALUE!</v>
      </c>
      <c r="Q132" s="258" t="e">
        <f aca="false">IF(L132=0,0,(SUMIFS(OFFSET(#NAME?,0,$P$8),#NAME?,A132,#NAME?,$F$8,#NAME?,$G$8,#NAME?,"Wind")+SUMIFS(OFFSET(#NAME?,0,$P$8),#NAME?,A132,#NAME?,$F$8,#NAME?,$G$8,#NAME?,"Wind"))/L132)</f>
        <v>#VALUE!</v>
      </c>
      <c r="R132" s="258" t="e">
        <f aca="false">IF(M132=0,0,(SUMIFS(OFFSET(#NAME?,0,$P$8),#NAME?,A132,#NAME?,$F$8,#NAME?,$G$8,#NAME?,"Hydro")+SUMIFS(OFFSET(#NAME?,0,$P$8),#NAME?,A132,#NAME?,$F$8,#NAME?,$G$8,#NAME?,"Hydro"))/M132)</f>
        <v>#VALUE!</v>
      </c>
      <c r="S132" s="258" t="e">
        <f aca="false">IF(N132=0,0,(SUMIFS(OFFSET(#NAME?,0,$P$8),#NAME?,A132,#NAME?,$F$8,#NAME?,$G$8,#NAME?,"Other")+SUMIFS(OFFSET(#NAME?,0,$P$8),#NAME?,A132,#NAME?,$F$8,#NAME?,$G$8,#NAME?,"Other"))/N132)</f>
        <v>#VALUE!</v>
      </c>
      <c r="T132" s="260" t="e">
        <f aca="false">(J132*O132)+(K132*P132)+(L132*$T$5)+(M132*R132)+(N132*S132)</f>
        <v>#VALUE!</v>
      </c>
      <c r="U132" s="260" t="e">
        <f aca="false">(J132*O132)+(K132*P132)+(L132*$U$5)+(M132*R132)+(N132*S132)</f>
        <v>#VALUE!</v>
      </c>
      <c r="V132" s="261" t="e">
        <f aca="false">SUMIFS(OFFSET(#NAME?,0,$P$8),#NAME?,A132,#NAME?,$F$8,#NAME?,$G$8)*-1</f>
        <v>#VALUE!</v>
      </c>
      <c r="W132" s="261" t="e">
        <f aca="false">SUMIFS(OFFSET(#NAME?,0,$P$8),#NAME?,A132,#NAME?,$F$8,#NAME?,$G$8)*-1</f>
        <v>#VALUE!</v>
      </c>
      <c r="X132" s="262" t="e">
        <f aca="false">$Z$13*Z132</f>
        <v>#REF!</v>
      </c>
      <c r="Z132" s="263" t="e">
        <f aca="false">E132/$E$13</f>
        <v>#VALUE!</v>
      </c>
      <c r="AA132" s="264" t="n">
        <f aca="false">IFERROR(SUMPRODUCT((DSR!$E$1:$AB$1='MAIN DATA'!$B$6)*(DSR!$B$2:$B$1445='MAIN DATA'!A132)*(DSR!$A$2:$A$1445=Controls!$F$56)*(DSR!$E$2:$AB$1445)),"N/A for summer")</f>
        <v>-6.65938588907659</v>
      </c>
    </row>
    <row r="133" customFormat="false" ht="12.75" hidden="false" customHeight="false" outlineLevel="0" collapsed="false">
      <c r="A133" s="253" t="s">
        <v>1160</v>
      </c>
      <c r="B133" s="253" t="s">
        <v>1161</v>
      </c>
      <c r="C133" s="254" t="s">
        <v>446</v>
      </c>
      <c r="D133" s="254" t="str">
        <f aca="false">LEFT(C133,1)</f>
        <v>L</v>
      </c>
      <c r="E133" s="254" t="e">
        <f aca="false">SUMIFS(OFFSET(#NAME?,0,$P$8),#NAME?,A133,#NAME?,$F$8,#NAME?,$G$8)</f>
        <v>#VALUE!</v>
      </c>
      <c r="F133" s="255" t="e">
        <f aca="false">SUMIFS(OFFSET(#NAME?,0,$P$8),#NAME?,A133,#NAME?,$F$8,#NAME?,$G$8)</f>
        <v>#VALUE!</v>
      </c>
      <c r="G133" s="255" t="e">
        <f aca="false">F133-SUMIFS(OFFSET(#NAME?,0,$P$8),#NAME?,A133,#NAME?,$F$8,#NAME?,$G$8)</f>
        <v>#VALUE!</v>
      </c>
      <c r="H133" s="256" t="e">
        <f aca="false">E133-T133</f>
        <v>#VALUE!</v>
      </c>
      <c r="I133" s="256" t="e">
        <f aca="false">E133-U133</f>
        <v>#VALUE!</v>
      </c>
      <c r="J133" s="257" t="e">
        <f aca="false">SUMIFS(#NAME?,#NAME?,A133,#NAME?,$F$8,#NAME?,$G$8,#NAME?,"Storage")+SUMIFS(#NAME?,#NAME?,A133,#NAME?,$F$8,#NAME?,$G$8,#NAME?,"Battery")</f>
        <v>#VALUE!</v>
      </c>
      <c r="K133" s="257" t="e">
        <f aca="false">SUMIFS(#NAME?,#NAME?,A133,#NAME?,$F$8,#NAME?,$G$8,#NAME?,"Solar")+SUMIFS(#NAME?,#NAME?,A133,#NAME?,$F$8,#NAME?,$G$8,#NAME?,"Solar")</f>
        <v>#VALUE!</v>
      </c>
      <c r="L133" s="257" t="e">
        <f aca="false">SUMIFS(#NAME?,#NAME?,A133,#NAME?,$F$8,#NAME?,$G$8,#NAME?,"Wind")+SUMIFS(#NAME?,#NAME?,A133,#NAME?,$F$8,#NAME?,$G$8,#NAME?,"Wind")</f>
        <v>#VALUE!</v>
      </c>
      <c r="M133" s="257" t="e">
        <f aca="false">SUMIFS(#NAME?,#NAME?,A133,#NAME?,$F$8,#NAME?,$G$8,#NAME?,"Hydro")+SUMIFS(#NAME?,#NAME?,A133,#NAME?,$F$8,#NAME?,$G$8,#NAME?,"Hydro")</f>
        <v>#VALUE!</v>
      </c>
      <c r="N133" s="257" t="e">
        <f aca="false">SUMIFS(#NAME?,#NAME?,A133,#NAME?,$F$8,#NAME?,$G$8,#NAME?,"Other")+SUMIFS(#NAME?,#NAME?,A133,#NAME?,$F$8,#NAME?,$G$8,#NAME?,"Other")</f>
        <v>#VALUE!</v>
      </c>
      <c r="O133" s="258" t="e">
        <f aca="false">IF(J133=0,0,(SUMIFS(OFFSET(#NAME?,0,$P$8),#NAME?,A133,#NAME?,$F$8,#NAME?,$G$8,#NAME?,"Storage")+SUMIFS(OFFSET(#NAME?,0,$P$8),#NAME?,A133,#NAME?,$F$8,#NAME?,$G$8,#NAME?,"Battery"))/J133)</f>
        <v>#VALUE!</v>
      </c>
      <c r="P133" s="259" t="e">
        <f aca="false">IF(K133=0,0,(SUMIFS(OFFSET(#NAME?,0,$P$8),#NAME?,A133,#NAME?,$F$8,#NAME?,$G$8,#NAME?,"Solar")+SUMIFS(OFFSET(#NAME?,0,$P$8),#NAME?,A133,#NAME?,$F$8,#NAME?,$G$8,#NAME?,"Solar"))/K133)</f>
        <v>#VALUE!</v>
      </c>
      <c r="Q133" s="258" t="e">
        <f aca="false">IF(L133=0,0,(SUMIFS(OFFSET(#NAME?,0,$P$8),#NAME?,A133,#NAME?,$F$8,#NAME?,$G$8,#NAME?,"Wind")+SUMIFS(OFFSET(#NAME?,0,$P$8),#NAME?,A133,#NAME?,$F$8,#NAME?,$G$8,#NAME?,"Wind"))/L133)</f>
        <v>#VALUE!</v>
      </c>
      <c r="R133" s="258" t="e">
        <f aca="false">IF(M133=0,0,(SUMIFS(OFFSET(#NAME?,0,$P$8),#NAME?,A133,#NAME?,$F$8,#NAME?,$G$8,#NAME?,"Hydro")+SUMIFS(OFFSET(#NAME?,0,$P$8),#NAME?,A133,#NAME?,$F$8,#NAME?,$G$8,#NAME?,"Hydro"))/M133)</f>
        <v>#VALUE!</v>
      </c>
      <c r="S133" s="258" t="e">
        <f aca="false">IF(N133=0,0,(SUMIFS(OFFSET(#NAME?,0,$P$8),#NAME?,A133,#NAME?,$F$8,#NAME?,$G$8,#NAME?,"Other")+SUMIFS(OFFSET(#NAME?,0,$P$8),#NAME?,A133,#NAME?,$F$8,#NAME?,$G$8,#NAME?,"Other"))/N133)</f>
        <v>#VALUE!</v>
      </c>
      <c r="T133" s="260" t="e">
        <f aca="false">(J133*O133)+(K133*P133)+(L133*$T$5)+(M133*R133)+(N133*S133)</f>
        <v>#VALUE!</v>
      </c>
      <c r="U133" s="260" t="e">
        <f aca="false">(J133*O133)+(K133*P133)+(L133*$U$5)+(M133*R133)+(N133*S133)</f>
        <v>#VALUE!</v>
      </c>
      <c r="V133" s="261" t="e">
        <f aca="false">SUMIFS(OFFSET(#NAME?,0,$P$8),#NAME?,A133,#NAME?,$F$8,#NAME?,$G$8)*-1</f>
        <v>#VALUE!</v>
      </c>
      <c r="W133" s="261" t="e">
        <f aca="false">SUMIFS(OFFSET(#NAME?,0,$P$8),#NAME?,A133,#NAME?,$F$8,#NAME?,$G$8)*-1</f>
        <v>#VALUE!</v>
      </c>
      <c r="X133" s="262" t="e">
        <f aca="false">$Z$13*Z133</f>
        <v>#REF!</v>
      </c>
      <c r="Z133" s="263" t="e">
        <f aca="false">E133/$E$13</f>
        <v>#VALUE!</v>
      </c>
      <c r="AA133" s="264" t="n">
        <f aca="false">IFERROR(SUMPRODUCT((DSR!$E$1:$AB$1='MAIN DATA'!$B$6)*(DSR!$B$2:$B$1445='MAIN DATA'!A133)*(DSR!$A$2:$A$1445=Controls!$F$56)*(DSR!$E$2:$AB$1445)),"N/A for summer")</f>
        <v>-9.54043972147889</v>
      </c>
    </row>
    <row r="134" customFormat="false" ht="12.75" hidden="false" customHeight="false" outlineLevel="0" collapsed="false">
      <c r="A134" s="253" t="s">
        <v>550</v>
      </c>
      <c r="B134" s="253" t="s">
        <v>552</v>
      </c>
      <c r="C134" s="254" t="s">
        <v>551</v>
      </c>
      <c r="D134" s="254" t="str">
        <f aca="false">LEFT(C134,1)</f>
        <v>L</v>
      </c>
      <c r="E134" s="254" t="e">
        <f aca="false">SUMIFS(OFFSET(#NAME?,0,$P$8),#NAME?,A134,#NAME?,$F$8,#NAME?,$G$8)</f>
        <v>#VALUE!</v>
      </c>
      <c r="F134" s="255" t="e">
        <f aca="false">SUMIFS(OFFSET(#NAME?,0,$P$8),#NAME?,A134,#NAME?,$F$8,#NAME?,$G$8)</f>
        <v>#VALUE!</v>
      </c>
      <c r="G134" s="255" t="e">
        <f aca="false">F134-SUMIFS(OFFSET(#NAME?,0,$P$8),#NAME?,A134,#NAME?,$F$8,#NAME?,$G$8)</f>
        <v>#VALUE!</v>
      </c>
      <c r="H134" s="256" t="e">
        <f aca="false">E134-T134</f>
        <v>#VALUE!</v>
      </c>
      <c r="I134" s="256" t="e">
        <f aca="false">E134-U134</f>
        <v>#VALUE!</v>
      </c>
      <c r="J134" s="257" t="e">
        <f aca="false">SUMIFS(#NAME?,#NAME?,A134,#NAME?,$F$8,#NAME?,$G$8,#NAME?,"Storage")+SUMIFS(#NAME?,#NAME?,A134,#NAME?,$F$8,#NAME?,$G$8,#NAME?,"Battery")</f>
        <v>#VALUE!</v>
      </c>
      <c r="K134" s="257" t="e">
        <f aca="false">SUMIFS(#NAME?,#NAME?,A134,#NAME?,$F$8,#NAME?,$G$8,#NAME?,"Solar")+SUMIFS(#NAME?,#NAME?,A134,#NAME?,$F$8,#NAME?,$G$8,#NAME?,"Solar")</f>
        <v>#VALUE!</v>
      </c>
      <c r="L134" s="257" t="e">
        <f aca="false">SUMIFS(#NAME?,#NAME?,A134,#NAME?,$F$8,#NAME?,$G$8,#NAME?,"Wind")+SUMIFS(#NAME?,#NAME?,A134,#NAME?,$F$8,#NAME?,$G$8,#NAME?,"Wind")</f>
        <v>#VALUE!</v>
      </c>
      <c r="M134" s="257" t="e">
        <f aca="false">SUMIFS(#NAME?,#NAME?,A134,#NAME?,$F$8,#NAME?,$G$8,#NAME?,"Hydro")+SUMIFS(#NAME?,#NAME?,A134,#NAME?,$F$8,#NAME?,$G$8,#NAME?,"Hydro")</f>
        <v>#VALUE!</v>
      </c>
      <c r="N134" s="257" t="e">
        <f aca="false">SUMIFS(#NAME?,#NAME?,A134,#NAME?,$F$8,#NAME?,$G$8,#NAME?,"Other")+SUMIFS(#NAME?,#NAME?,A134,#NAME?,$F$8,#NAME?,$G$8,#NAME?,"Other")</f>
        <v>#VALUE!</v>
      </c>
      <c r="O134" s="258" t="e">
        <f aca="false">IF(J134=0,0,(SUMIFS(OFFSET(#NAME?,0,$P$8),#NAME?,A134,#NAME?,$F$8,#NAME?,$G$8,#NAME?,"Storage")+SUMIFS(OFFSET(#NAME?,0,$P$8),#NAME?,A134,#NAME?,$F$8,#NAME?,$G$8,#NAME?,"Battery"))/J134)</f>
        <v>#VALUE!</v>
      </c>
      <c r="P134" s="259" t="e">
        <f aca="false">IF(K134=0,0,(SUMIFS(OFFSET(#NAME?,0,$P$8),#NAME?,A134,#NAME?,$F$8,#NAME?,$G$8,#NAME?,"Solar")+SUMIFS(OFFSET(#NAME?,0,$P$8),#NAME?,A134,#NAME?,$F$8,#NAME?,$G$8,#NAME?,"Solar"))/K134)</f>
        <v>#VALUE!</v>
      </c>
      <c r="Q134" s="258" t="e">
        <f aca="false">IF(L134=0,0,(SUMIFS(OFFSET(#NAME?,0,$P$8),#NAME?,A134,#NAME?,$F$8,#NAME?,$G$8,#NAME?,"Wind")+SUMIFS(OFFSET(#NAME?,0,$P$8),#NAME?,A134,#NAME?,$F$8,#NAME?,$G$8,#NAME?,"Wind"))/L134)</f>
        <v>#VALUE!</v>
      </c>
      <c r="R134" s="258" t="e">
        <f aca="false">IF(M134=0,0,(SUMIFS(OFFSET(#NAME?,0,$P$8),#NAME?,A134,#NAME?,$F$8,#NAME?,$G$8,#NAME?,"Hydro")+SUMIFS(OFFSET(#NAME?,0,$P$8),#NAME?,A134,#NAME?,$F$8,#NAME?,$G$8,#NAME?,"Hydro"))/M134)</f>
        <v>#VALUE!</v>
      </c>
      <c r="S134" s="258" t="e">
        <f aca="false">IF(N134=0,0,(SUMIFS(OFFSET(#NAME?,0,$P$8),#NAME?,A134,#NAME?,$F$8,#NAME?,$G$8,#NAME?,"Other")+SUMIFS(OFFSET(#NAME?,0,$P$8),#NAME?,A134,#NAME?,$F$8,#NAME?,$G$8,#NAME?,"Other"))/N134)</f>
        <v>#VALUE!</v>
      </c>
      <c r="T134" s="260" t="e">
        <f aca="false">(J134*O134)+(K134*P134)+(L134*$T$5)+(M134*R134)+(N134*S134)</f>
        <v>#VALUE!</v>
      </c>
      <c r="U134" s="260" t="e">
        <f aca="false">(J134*O134)+(K134*P134)+(L134*$U$5)+(M134*R134)+(N134*S134)</f>
        <v>#VALUE!</v>
      </c>
      <c r="V134" s="261" t="e">
        <f aca="false">SUMIFS(OFFSET(#NAME?,0,$P$8),#NAME?,A134,#NAME?,$F$8,#NAME?,$G$8)*-1</f>
        <v>#VALUE!</v>
      </c>
      <c r="W134" s="261" t="e">
        <f aca="false">SUMIFS(OFFSET(#NAME?,0,$P$8),#NAME?,A134,#NAME?,$F$8,#NAME?,$G$8)*-1</f>
        <v>#VALUE!</v>
      </c>
      <c r="X134" s="262" t="e">
        <f aca="false">$Z$13*Z134</f>
        <v>#REF!</v>
      </c>
      <c r="Z134" s="263" t="e">
        <f aca="false">E134/$E$13</f>
        <v>#VALUE!</v>
      </c>
      <c r="AA134" s="264" t="n">
        <f aca="false">IFERROR(SUMPRODUCT((DSR!$E$1:$AB$1='MAIN DATA'!$B$6)*(DSR!$B$2:$B$1445='MAIN DATA'!A134)*(DSR!$A$2:$A$1445=Controls!$F$56)*(DSR!$E$2:$AB$1445)),"N/A for summer")</f>
        <v>-12.5351894757458</v>
      </c>
    </row>
    <row r="135" customFormat="false" ht="12.75" hidden="false" customHeight="false" outlineLevel="0" collapsed="false">
      <c r="A135" s="253" t="s">
        <v>775</v>
      </c>
      <c r="B135" s="253" t="s">
        <v>776</v>
      </c>
      <c r="C135" s="254" t="s">
        <v>551</v>
      </c>
      <c r="D135" s="254" t="str">
        <f aca="false">LEFT(C135,1)</f>
        <v>L</v>
      </c>
      <c r="E135" s="254" t="e">
        <f aca="false">SUMIFS(OFFSET(#NAME?,0,$P$8),#NAME?,A135,#NAME?,$F$8,#NAME?,$G$8)</f>
        <v>#VALUE!</v>
      </c>
      <c r="F135" s="255" t="e">
        <f aca="false">SUMIFS(OFFSET(#NAME?,0,$P$8),#NAME?,A135,#NAME?,$F$8,#NAME?,$G$8)</f>
        <v>#VALUE!</v>
      </c>
      <c r="G135" s="255" t="e">
        <f aca="false">F135-SUMIFS(OFFSET(#NAME?,0,$P$8),#NAME?,A135,#NAME?,$F$8,#NAME?,$G$8)</f>
        <v>#VALUE!</v>
      </c>
      <c r="H135" s="256" t="e">
        <f aca="false">E135-T135</f>
        <v>#VALUE!</v>
      </c>
      <c r="I135" s="256" t="e">
        <f aca="false">E135-U135</f>
        <v>#VALUE!</v>
      </c>
      <c r="J135" s="257" t="e">
        <f aca="false">SUMIFS(#NAME?,#NAME?,A135,#NAME?,$F$8,#NAME?,$G$8,#NAME?,"Storage")+SUMIFS(#NAME?,#NAME?,A135,#NAME?,$F$8,#NAME?,$G$8,#NAME?,"Battery")</f>
        <v>#VALUE!</v>
      </c>
      <c r="K135" s="257" t="e">
        <f aca="false">SUMIFS(#NAME?,#NAME?,A135,#NAME?,$F$8,#NAME?,$G$8,#NAME?,"Solar")+SUMIFS(#NAME?,#NAME?,A135,#NAME?,$F$8,#NAME?,$G$8,#NAME?,"Solar")</f>
        <v>#VALUE!</v>
      </c>
      <c r="L135" s="257" t="e">
        <f aca="false">SUMIFS(#NAME?,#NAME?,A135,#NAME?,$F$8,#NAME?,$G$8,#NAME?,"Wind")+SUMIFS(#NAME?,#NAME?,A135,#NAME?,$F$8,#NAME?,$G$8,#NAME?,"Wind")</f>
        <v>#VALUE!</v>
      </c>
      <c r="M135" s="257" t="e">
        <f aca="false">SUMIFS(#NAME?,#NAME?,A135,#NAME?,$F$8,#NAME?,$G$8,#NAME?,"Hydro")+SUMIFS(#NAME?,#NAME?,A135,#NAME?,$F$8,#NAME?,$G$8,#NAME?,"Hydro")</f>
        <v>#VALUE!</v>
      </c>
      <c r="N135" s="257" t="e">
        <f aca="false">SUMIFS(#NAME?,#NAME?,A135,#NAME?,$F$8,#NAME?,$G$8,#NAME?,"Other")+SUMIFS(#NAME?,#NAME?,A135,#NAME?,$F$8,#NAME?,$G$8,#NAME?,"Other")</f>
        <v>#VALUE!</v>
      </c>
      <c r="O135" s="258" t="e">
        <f aca="false">IF(J135=0,0,(SUMIFS(OFFSET(#NAME?,0,$P$8),#NAME?,A135,#NAME?,$F$8,#NAME?,$G$8,#NAME?,"Storage")+SUMIFS(OFFSET(#NAME?,0,$P$8),#NAME?,A135,#NAME?,$F$8,#NAME?,$G$8,#NAME?,"Battery"))/J135)</f>
        <v>#VALUE!</v>
      </c>
      <c r="P135" s="259" t="e">
        <f aca="false">IF(K135=0,0,(SUMIFS(OFFSET(#NAME?,0,$P$8),#NAME?,A135,#NAME?,$F$8,#NAME?,$G$8,#NAME?,"Solar")+SUMIFS(OFFSET(#NAME?,0,$P$8),#NAME?,A135,#NAME?,$F$8,#NAME?,$G$8,#NAME?,"Solar"))/K135)</f>
        <v>#VALUE!</v>
      </c>
      <c r="Q135" s="258" t="e">
        <f aca="false">IF(L135=0,0,(SUMIFS(OFFSET(#NAME?,0,$P$8),#NAME?,A135,#NAME?,$F$8,#NAME?,$G$8,#NAME?,"Wind")+SUMIFS(OFFSET(#NAME?,0,$P$8),#NAME?,A135,#NAME?,$F$8,#NAME?,$G$8,#NAME?,"Wind"))/L135)</f>
        <v>#VALUE!</v>
      </c>
      <c r="R135" s="258" t="e">
        <f aca="false">IF(M135=0,0,(SUMIFS(OFFSET(#NAME?,0,$P$8),#NAME?,A135,#NAME?,$F$8,#NAME?,$G$8,#NAME?,"Hydro")+SUMIFS(OFFSET(#NAME?,0,$P$8),#NAME?,A135,#NAME?,$F$8,#NAME?,$G$8,#NAME?,"Hydro"))/M135)</f>
        <v>#VALUE!</v>
      </c>
      <c r="S135" s="258" t="e">
        <f aca="false">IF(N135=0,0,(SUMIFS(OFFSET(#NAME?,0,$P$8),#NAME?,A135,#NAME?,$F$8,#NAME?,$G$8,#NAME?,"Other")+SUMIFS(OFFSET(#NAME?,0,$P$8),#NAME?,A135,#NAME?,$F$8,#NAME?,$G$8,#NAME?,"Other"))/N135)</f>
        <v>#VALUE!</v>
      </c>
      <c r="T135" s="260" t="e">
        <f aca="false">(J135*O135)+(K135*P135)+(L135*$T$5)+(M135*R135)+(N135*S135)</f>
        <v>#VALUE!</v>
      </c>
      <c r="U135" s="260" t="e">
        <f aca="false">(J135*O135)+(K135*P135)+(L135*$U$5)+(M135*R135)+(N135*S135)</f>
        <v>#VALUE!</v>
      </c>
      <c r="V135" s="261" t="e">
        <f aca="false">SUMIFS(OFFSET(#NAME?,0,$P$8),#NAME?,A135,#NAME?,$F$8,#NAME?,$G$8)*-1</f>
        <v>#VALUE!</v>
      </c>
      <c r="W135" s="261" t="e">
        <f aca="false">SUMIFS(OFFSET(#NAME?,0,$P$8),#NAME?,A135,#NAME?,$F$8,#NAME?,$G$8)*-1</f>
        <v>#VALUE!</v>
      </c>
      <c r="X135" s="262" t="e">
        <f aca="false">$Z$13*Z135</f>
        <v>#REF!</v>
      </c>
      <c r="Z135" s="263" t="e">
        <f aca="false">E135/$E$13</f>
        <v>#VALUE!</v>
      </c>
      <c r="AA135" s="264" t="n">
        <f aca="false">IFERROR(SUMPRODUCT((DSR!$E$1:$AB$1='MAIN DATA'!$B$6)*(DSR!$B$2:$B$1445='MAIN DATA'!A135)*(DSR!$A$2:$A$1445=Controls!$F$56)*(DSR!$E$2:$AB$1445)),"N/A for summer")</f>
        <v>-4.14521786917102</v>
      </c>
    </row>
    <row r="136" customFormat="false" ht="12.75" hidden="false" customHeight="false" outlineLevel="0" collapsed="false">
      <c r="A136" s="253" t="s">
        <v>998</v>
      </c>
      <c r="B136" s="253" t="s">
        <v>999</v>
      </c>
      <c r="C136" s="254" t="s">
        <v>551</v>
      </c>
      <c r="D136" s="254" t="str">
        <f aca="false">LEFT(C136,1)</f>
        <v>L</v>
      </c>
      <c r="E136" s="254" t="e">
        <f aca="false">SUMIFS(OFFSET(#NAME?,0,$P$8),#NAME?,A136,#NAME?,$F$8,#NAME?,$G$8)</f>
        <v>#VALUE!</v>
      </c>
      <c r="F136" s="255" t="e">
        <f aca="false">SUMIFS(OFFSET(#NAME?,0,$P$8),#NAME?,A136,#NAME?,$F$8,#NAME?,$G$8)</f>
        <v>#VALUE!</v>
      </c>
      <c r="G136" s="255" t="e">
        <f aca="false">F136-SUMIFS(OFFSET(#NAME?,0,$P$8),#NAME?,A136,#NAME?,$F$8,#NAME?,$G$8)</f>
        <v>#VALUE!</v>
      </c>
      <c r="H136" s="256" t="e">
        <f aca="false">E136-T136</f>
        <v>#VALUE!</v>
      </c>
      <c r="I136" s="256" t="e">
        <f aca="false">E136-U136</f>
        <v>#VALUE!</v>
      </c>
      <c r="J136" s="257" t="e">
        <f aca="false">SUMIFS(#NAME?,#NAME?,A136,#NAME?,$F$8,#NAME?,$G$8,#NAME?,"Storage")+SUMIFS(#NAME?,#NAME?,A136,#NAME?,$F$8,#NAME?,$G$8,#NAME?,"Battery")</f>
        <v>#VALUE!</v>
      </c>
      <c r="K136" s="257" t="e">
        <f aca="false">SUMIFS(#NAME?,#NAME?,A136,#NAME?,$F$8,#NAME?,$G$8,#NAME?,"Solar")+SUMIFS(#NAME?,#NAME?,A136,#NAME?,$F$8,#NAME?,$G$8,#NAME?,"Solar")</f>
        <v>#VALUE!</v>
      </c>
      <c r="L136" s="257" t="e">
        <f aca="false">SUMIFS(#NAME?,#NAME?,A136,#NAME?,$F$8,#NAME?,$G$8,#NAME?,"Wind")+SUMIFS(#NAME?,#NAME?,A136,#NAME?,$F$8,#NAME?,$G$8,#NAME?,"Wind")</f>
        <v>#VALUE!</v>
      </c>
      <c r="M136" s="257" t="e">
        <f aca="false">SUMIFS(#NAME?,#NAME?,A136,#NAME?,$F$8,#NAME?,$G$8,#NAME?,"Hydro")+SUMIFS(#NAME?,#NAME?,A136,#NAME?,$F$8,#NAME?,$G$8,#NAME?,"Hydro")</f>
        <v>#VALUE!</v>
      </c>
      <c r="N136" s="257" t="e">
        <f aca="false">SUMIFS(#NAME?,#NAME?,A136,#NAME?,$F$8,#NAME?,$G$8,#NAME?,"Other")+SUMIFS(#NAME?,#NAME?,A136,#NAME?,$F$8,#NAME?,$G$8,#NAME?,"Other")</f>
        <v>#VALUE!</v>
      </c>
      <c r="O136" s="258" t="e">
        <f aca="false">IF(J136=0,0,(SUMIFS(OFFSET(#NAME?,0,$P$8),#NAME?,A136,#NAME?,$F$8,#NAME?,$G$8,#NAME?,"Storage")+SUMIFS(OFFSET(#NAME?,0,$P$8),#NAME?,A136,#NAME?,$F$8,#NAME?,$G$8,#NAME?,"Battery"))/J136)</f>
        <v>#VALUE!</v>
      </c>
      <c r="P136" s="259" t="e">
        <f aca="false">IF(K136=0,0,(SUMIFS(OFFSET(#NAME?,0,$P$8),#NAME?,A136,#NAME?,$F$8,#NAME?,$G$8,#NAME?,"Solar")+SUMIFS(OFFSET(#NAME?,0,$P$8),#NAME?,A136,#NAME?,$F$8,#NAME?,$G$8,#NAME?,"Solar"))/K136)</f>
        <v>#VALUE!</v>
      </c>
      <c r="Q136" s="258" t="e">
        <f aca="false">IF(L136=0,0,(SUMIFS(OFFSET(#NAME?,0,$P$8),#NAME?,A136,#NAME?,$F$8,#NAME?,$G$8,#NAME?,"Wind")+SUMIFS(OFFSET(#NAME?,0,$P$8),#NAME?,A136,#NAME?,$F$8,#NAME?,$G$8,#NAME?,"Wind"))/L136)</f>
        <v>#VALUE!</v>
      </c>
      <c r="R136" s="258" t="e">
        <f aca="false">IF(M136=0,0,(SUMIFS(OFFSET(#NAME?,0,$P$8),#NAME?,A136,#NAME?,$F$8,#NAME?,$G$8,#NAME?,"Hydro")+SUMIFS(OFFSET(#NAME?,0,$P$8),#NAME?,A136,#NAME?,$F$8,#NAME?,$G$8,#NAME?,"Hydro"))/M136)</f>
        <v>#VALUE!</v>
      </c>
      <c r="S136" s="258" t="e">
        <f aca="false">IF(N136=0,0,(SUMIFS(OFFSET(#NAME?,0,$P$8),#NAME?,A136,#NAME?,$F$8,#NAME?,$G$8,#NAME?,"Other")+SUMIFS(OFFSET(#NAME?,0,$P$8),#NAME?,A136,#NAME?,$F$8,#NAME?,$G$8,#NAME?,"Other"))/N136)</f>
        <v>#VALUE!</v>
      </c>
      <c r="T136" s="260" t="e">
        <f aca="false">(J136*O136)+(K136*P136)+(L136*$T$5)+(M136*R136)+(N136*S136)</f>
        <v>#VALUE!</v>
      </c>
      <c r="U136" s="260" t="e">
        <f aca="false">(J136*O136)+(K136*P136)+(L136*$U$5)+(M136*R136)+(N136*S136)</f>
        <v>#VALUE!</v>
      </c>
      <c r="V136" s="261" t="e">
        <f aca="false">SUMIFS(OFFSET(#NAME?,0,$P$8),#NAME?,A136,#NAME?,$F$8,#NAME?,$G$8)*-1</f>
        <v>#VALUE!</v>
      </c>
      <c r="W136" s="261" t="e">
        <f aca="false">SUMIFS(OFFSET(#NAME?,0,$P$8),#NAME?,A136,#NAME?,$F$8,#NAME?,$G$8)*-1</f>
        <v>#VALUE!</v>
      </c>
      <c r="X136" s="262" t="e">
        <f aca="false">$Z$13*Z136</f>
        <v>#REF!</v>
      </c>
      <c r="Z136" s="263" t="e">
        <f aca="false">E136/$E$13</f>
        <v>#VALUE!</v>
      </c>
      <c r="AA136" s="264" t="n">
        <f aca="false">IFERROR(SUMPRODUCT((DSR!$E$1:$AB$1='MAIN DATA'!$B$6)*(DSR!$B$2:$B$1445='MAIN DATA'!A136)*(DSR!$A$2:$A$1445=Controls!$F$56)*(DSR!$E$2:$AB$1445)),"N/A for summer")</f>
        <v>-3.71257124378746</v>
      </c>
    </row>
    <row r="137" customFormat="false" ht="12.75" hidden="false" customHeight="false" outlineLevel="0" collapsed="false">
      <c r="A137" s="253" t="s">
        <v>1019</v>
      </c>
      <c r="B137" s="253" t="s">
        <v>1020</v>
      </c>
      <c r="C137" s="254" t="s">
        <v>551</v>
      </c>
      <c r="D137" s="254" t="str">
        <f aca="false">LEFT(C137,1)</f>
        <v>L</v>
      </c>
      <c r="E137" s="254" t="e">
        <f aca="false">SUMIFS(OFFSET(#NAME?,0,$P$8),#NAME?,A137,#NAME?,$F$8,#NAME?,$G$8)</f>
        <v>#VALUE!</v>
      </c>
      <c r="F137" s="255" t="e">
        <f aca="false">SUMIFS(OFFSET(#NAME?,0,$P$8),#NAME?,A137,#NAME?,$F$8,#NAME?,$G$8)</f>
        <v>#VALUE!</v>
      </c>
      <c r="G137" s="255" t="e">
        <f aca="false">F137-SUMIFS(OFFSET(#NAME?,0,$P$8),#NAME?,A137,#NAME?,$F$8,#NAME?,$G$8)</f>
        <v>#VALUE!</v>
      </c>
      <c r="H137" s="256" t="e">
        <f aca="false">E137-T137</f>
        <v>#VALUE!</v>
      </c>
      <c r="I137" s="256" t="e">
        <f aca="false">E137-U137</f>
        <v>#VALUE!</v>
      </c>
      <c r="J137" s="257" t="e">
        <f aca="false">SUMIFS(#NAME?,#NAME?,A137,#NAME?,$F$8,#NAME?,$G$8,#NAME?,"Storage")+SUMIFS(#NAME?,#NAME?,A137,#NAME?,$F$8,#NAME?,$G$8,#NAME?,"Battery")</f>
        <v>#VALUE!</v>
      </c>
      <c r="K137" s="257" t="e">
        <f aca="false">SUMIFS(#NAME?,#NAME?,A137,#NAME?,$F$8,#NAME?,$G$8,#NAME?,"Solar")+SUMIFS(#NAME?,#NAME?,A137,#NAME?,$F$8,#NAME?,$G$8,#NAME?,"Solar")</f>
        <v>#VALUE!</v>
      </c>
      <c r="L137" s="257" t="e">
        <f aca="false">SUMIFS(#NAME?,#NAME?,A137,#NAME?,$F$8,#NAME?,$G$8,#NAME?,"Wind")+SUMIFS(#NAME?,#NAME?,A137,#NAME?,$F$8,#NAME?,$G$8,#NAME?,"Wind")</f>
        <v>#VALUE!</v>
      </c>
      <c r="M137" s="257" t="e">
        <f aca="false">SUMIFS(#NAME?,#NAME?,A137,#NAME?,$F$8,#NAME?,$G$8,#NAME?,"Hydro")+SUMIFS(#NAME?,#NAME?,A137,#NAME?,$F$8,#NAME?,$G$8,#NAME?,"Hydro")</f>
        <v>#VALUE!</v>
      </c>
      <c r="N137" s="257" t="e">
        <f aca="false">SUMIFS(#NAME?,#NAME?,A137,#NAME?,$F$8,#NAME?,$G$8,#NAME?,"Other")+SUMIFS(#NAME?,#NAME?,A137,#NAME?,$F$8,#NAME?,$G$8,#NAME?,"Other")</f>
        <v>#VALUE!</v>
      </c>
      <c r="O137" s="258" t="e">
        <f aca="false">IF(J137=0,0,(SUMIFS(OFFSET(#NAME?,0,$P$8),#NAME?,A137,#NAME?,$F$8,#NAME?,$G$8,#NAME?,"Storage")+SUMIFS(OFFSET(#NAME?,0,$P$8),#NAME?,A137,#NAME?,$F$8,#NAME?,$G$8,#NAME?,"Battery"))/J137)</f>
        <v>#VALUE!</v>
      </c>
      <c r="P137" s="259" t="e">
        <f aca="false">IF(K137=0,0,(SUMIFS(OFFSET(#NAME?,0,$P$8),#NAME?,A137,#NAME?,$F$8,#NAME?,$G$8,#NAME?,"Solar")+SUMIFS(OFFSET(#NAME?,0,$P$8),#NAME?,A137,#NAME?,$F$8,#NAME?,$G$8,#NAME?,"Solar"))/K137)</f>
        <v>#VALUE!</v>
      </c>
      <c r="Q137" s="258" t="e">
        <f aca="false">IF(L137=0,0,(SUMIFS(OFFSET(#NAME?,0,$P$8),#NAME?,A137,#NAME?,$F$8,#NAME?,$G$8,#NAME?,"Wind")+SUMIFS(OFFSET(#NAME?,0,$P$8),#NAME?,A137,#NAME?,$F$8,#NAME?,$G$8,#NAME?,"Wind"))/L137)</f>
        <v>#VALUE!</v>
      </c>
      <c r="R137" s="258" t="e">
        <f aca="false">IF(M137=0,0,(SUMIFS(OFFSET(#NAME?,0,$P$8),#NAME?,A137,#NAME?,$F$8,#NAME?,$G$8,#NAME?,"Hydro")+SUMIFS(OFFSET(#NAME?,0,$P$8),#NAME?,A137,#NAME?,$F$8,#NAME?,$G$8,#NAME?,"Hydro"))/M137)</f>
        <v>#VALUE!</v>
      </c>
      <c r="S137" s="258" t="e">
        <f aca="false">IF(N137=0,0,(SUMIFS(OFFSET(#NAME?,0,$P$8),#NAME?,A137,#NAME?,$F$8,#NAME?,$G$8,#NAME?,"Other")+SUMIFS(OFFSET(#NAME?,0,$P$8),#NAME?,A137,#NAME?,$F$8,#NAME?,$G$8,#NAME?,"Other"))/N137)</f>
        <v>#VALUE!</v>
      </c>
      <c r="T137" s="260" t="e">
        <f aca="false">(J137*O137)+(K137*P137)+(L137*$T$5)+(M137*R137)+(N137*S137)</f>
        <v>#VALUE!</v>
      </c>
      <c r="U137" s="260" t="e">
        <f aca="false">(J137*O137)+(K137*P137)+(L137*$U$5)+(M137*R137)+(N137*S137)</f>
        <v>#VALUE!</v>
      </c>
      <c r="V137" s="261" t="e">
        <f aca="false">SUMIFS(OFFSET(#NAME?,0,$P$8),#NAME?,A137,#NAME?,$F$8,#NAME?,$G$8)*-1</f>
        <v>#VALUE!</v>
      </c>
      <c r="W137" s="261" t="e">
        <f aca="false">SUMIFS(OFFSET(#NAME?,0,$P$8),#NAME?,A137,#NAME?,$F$8,#NAME?,$G$8)*-1</f>
        <v>#VALUE!</v>
      </c>
      <c r="X137" s="262" t="e">
        <f aca="false">$Z$13*Z137</f>
        <v>#REF!</v>
      </c>
      <c r="Z137" s="263" t="e">
        <f aca="false">E137/$E$13</f>
        <v>#VALUE!</v>
      </c>
      <c r="AA137" s="264" t="n">
        <f aca="false">IFERROR(SUMPRODUCT((DSR!$E$1:$AB$1='MAIN DATA'!$B$6)*(DSR!$B$2:$B$1445='MAIN DATA'!A137)*(DSR!$A$2:$A$1445=Controls!$F$56)*(DSR!$E$2:$AB$1445)),"N/A for summer")</f>
        <v>-2.70012808057885</v>
      </c>
    </row>
    <row r="138" customFormat="false" ht="12.75" hidden="false" customHeight="false" outlineLevel="0" collapsed="false">
      <c r="A138" s="253" t="s">
        <v>978</v>
      </c>
      <c r="B138" s="253" t="s">
        <v>980</v>
      </c>
      <c r="C138" s="254" t="s">
        <v>979</v>
      </c>
      <c r="D138" s="254" t="str">
        <f aca="false">LEFT(C138,1)</f>
        <v>L</v>
      </c>
      <c r="E138" s="254" t="e">
        <f aca="false">SUMIFS(OFFSET(#NAME?,0,$P$8),#NAME?,A138,#NAME?,$F$8,#NAME?,$G$8)</f>
        <v>#VALUE!</v>
      </c>
      <c r="F138" s="255" t="e">
        <f aca="false">SUMIFS(OFFSET(#NAME?,0,$P$8),#NAME?,A138,#NAME?,$F$8,#NAME?,$G$8)</f>
        <v>#VALUE!</v>
      </c>
      <c r="G138" s="255" t="e">
        <f aca="false">F138-SUMIFS(OFFSET(#NAME?,0,$P$8),#NAME?,A138,#NAME?,$F$8,#NAME?,$G$8)</f>
        <v>#VALUE!</v>
      </c>
      <c r="H138" s="256" t="e">
        <f aca="false">E138-T138</f>
        <v>#VALUE!</v>
      </c>
      <c r="I138" s="256" t="e">
        <f aca="false">E138-U138</f>
        <v>#VALUE!</v>
      </c>
      <c r="J138" s="257" t="e">
        <f aca="false">SUMIFS(#NAME?,#NAME?,A138,#NAME?,$F$8,#NAME?,$G$8,#NAME?,"Storage")+SUMIFS(#NAME?,#NAME?,A138,#NAME?,$F$8,#NAME?,$G$8,#NAME?,"Battery")</f>
        <v>#VALUE!</v>
      </c>
      <c r="K138" s="257" t="e">
        <f aca="false">SUMIFS(#NAME?,#NAME?,A138,#NAME?,$F$8,#NAME?,$G$8,#NAME?,"Solar")+SUMIFS(#NAME?,#NAME?,A138,#NAME?,$F$8,#NAME?,$G$8,#NAME?,"Solar")</f>
        <v>#VALUE!</v>
      </c>
      <c r="L138" s="257" t="e">
        <f aca="false">SUMIFS(#NAME?,#NAME?,A138,#NAME?,$F$8,#NAME?,$G$8,#NAME?,"Wind")+SUMIFS(#NAME?,#NAME?,A138,#NAME?,$F$8,#NAME?,$G$8,#NAME?,"Wind")</f>
        <v>#VALUE!</v>
      </c>
      <c r="M138" s="257" t="e">
        <f aca="false">SUMIFS(#NAME?,#NAME?,A138,#NAME?,$F$8,#NAME?,$G$8,#NAME?,"Hydro")+SUMIFS(#NAME?,#NAME?,A138,#NAME?,$F$8,#NAME?,$G$8,#NAME?,"Hydro")</f>
        <v>#VALUE!</v>
      </c>
      <c r="N138" s="257" t="e">
        <f aca="false">SUMIFS(#NAME?,#NAME?,A138,#NAME?,$F$8,#NAME?,$G$8,#NAME?,"Other")+SUMIFS(#NAME?,#NAME?,A138,#NAME?,$F$8,#NAME?,$G$8,#NAME?,"Other")</f>
        <v>#VALUE!</v>
      </c>
      <c r="O138" s="258" t="e">
        <f aca="false">IF(J138=0,0,(SUMIFS(OFFSET(#NAME?,0,$P$8),#NAME?,A138,#NAME?,$F$8,#NAME?,$G$8,#NAME?,"Storage")+SUMIFS(OFFSET(#NAME?,0,$P$8),#NAME?,A138,#NAME?,$F$8,#NAME?,$G$8,#NAME?,"Battery"))/J138)</f>
        <v>#VALUE!</v>
      </c>
      <c r="P138" s="259" t="e">
        <f aca="false">IF(K138=0,0,(SUMIFS(OFFSET(#NAME?,0,$P$8),#NAME?,A138,#NAME?,$F$8,#NAME?,$G$8,#NAME?,"Solar")+SUMIFS(OFFSET(#NAME?,0,$P$8),#NAME?,A138,#NAME?,$F$8,#NAME?,$G$8,#NAME?,"Solar"))/K138)</f>
        <v>#VALUE!</v>
      </c>
      <c r="Q138" s="258" t="e">
        <f aca="false">IF(L138=0,0,(SUMIFS(OFFSET(#NAME?,0,$P$8),#NAME?,A138,#NAME?,$F$8,#NAME?,$G$8,#NAME?,"Wind")+SUMIFS(OFFSET(#NAME?,0,$P$8),#NAME?,A138,#NAME?,$F$8,#NAME?,$G$8,#NAME?,"Wind"))/L138)</f>
        <v>#VALUE!</v>
      </c>
      <c r="R138" s="258" t="e">
        <f aca="false">IF(M138=0,0,(SUMIFS(OFFSET(#NAME?,0,$P$8),#NAME?,A138,#NAME?,$F$8,#NAME?,$G$8,#NAME?,"Hydro")+SUMIFS(OFFSET(#NAME?,0,$P$8),#NAME?,A138,#NAME?,$F$8,#NAME?,$G$8,#NAME?,"Hydro"))/M138)</f>
        <v>#VALUE!</v>
      </c>
      <c r="S138" s="258" t="e">
        <f aca="false">IF(N138=0,0,(SUMIFS(OFFSET(#NAME?,0,$P$8),#NAME?,A138,#NAME?,$F$8,#NAME?,$G$8,#NAME?,"Other")+SUMIFS(OFFSET(#NAME?,0,$P$8),#NAME?,A138,#NAME?,$F$8,#NAME?,$G$8,#NAME?,"Other"))/N138)</f>
        <v>#VALUE!</v>
      </c>
      <c r="T138" s="260" t="e">
        <f aca="false">(J138*O138)+(K138*P138)+(L138*$T$5)+(M138*R138)+(N138*S138)</f>
        <v>#VALUE!</v>
      </c>
      <c r="U138" s="260" t="e">
        <f aca="false">(J138*O138)+(K138*P138)+(L138*$U$5)+(M138*R138)+(N138*S138)</f>
        <v>#VALUE!</v>
      </c>
      <c r="V138" s="261" t="e">
        <f aca="false">SUMIFS(OFFSET(#NAME?,0,$P$8),#NAME?,A138,#NAME?,$F$8,#NAME?,$G$8)*-1</f>
        <v>#VALUE!</v>
      </c>
      <c r="W138" s="261" t="e">
        <f aca="false">SUMIFS(OFFSET(#NAME?,0,$P$8),#NAME?,A138,#NAME?,$F$8,#NAME?,$G$8)*-1</f>
        <v>#VALUE!</v>
      </c>
      <c r="X138" s="262" t="e">
        <f aca="false">$Z$13*Z138</f>
        <v>#REF!</v>
      </c>
      <c r="Z138" s="263" t="e">
        <f aca="false">E138/$E$13</f>
        <v>#VALUE!</v>
      </c>
      <c r="AA138" s="264" t="n">
        <f aca="false">IFERROR(SUMPRODUCT((DSR!$E$1:$AB$1='MAIN DATA'!$B$6)*(DSR!$B$2:$B$1445='MAIN DATA'!A138)*(DSR!$A$2:$A$1445=Controls!$F$56)*(DSR!$E$2:$AB$1445)),"N/A for summer")</f>
        <v>-8.99867756178559</v>
      </c>
    </row>
    <row r="139" customFormat="false" ht="12.75" hidden="false" customHeight="false" outlineLevel="0" collapsed="false">
      <c r="A139" s="253" t="s">
        <v>1063</v>
      </c>
      <c r="B139" s="253" t="s">
        <v>1064</v>
      </c>
      <c r="C139" s="254" t="s">
        <v>979</v>
      </c>
      <c r="D139" s="254" t="str">
        <f aca="false">LEFT(C139,1)</f>
        <v>L</v>
      </c>
      <c r="E139" s="254" t="e">
        <f aca="false">SUMIFS(OFFSET(#NAME?,0,$P$8),#NAME?,A139,#NAME?,$F$8,#NAME?,$G$8)</f>
        <v>#VALUE!</v>
      </c>
      <c r="F139" s="255" t="e">
        <f aca="false">SUMIFS(OFFSET(#NAME?,0,$P$8),#NAME?,A139,#NAME?,$F$8,#NAME?,$G$8)</f>
        <v>#VALUE!</v>
      </c>
      <c r="G139" s="255" t="e">
        <f aca="false">F139-SUMIFS(OFFSET(#NAME?,0,$P$8),#NAME?,A139,#NAME?,$F$8,#NAME?,$G$8)</f>
        <v>#VALUE!</v>
      </c>
      <c r="H139" s="256" t="e">
        <f aca="false">E139-T139</f>
        <v>#VALUE!</v>
      </c>
      <c r="I139" s="256" t="e">
        <f aca="false">E139-U139</f>
        <v>#VALUE!</v>
      </c>
      <c r="J139" s="257" t="e">
        <f aca="false">SUMIFS(#NAME?,#NAME?,A139,#NAME?,$F$8,#NAME?,$G$8,#NAME?,"Storage")+SUMIFS(#NAME?,#NAME?,A139,#NAME?,$F$8,#NAME?,$G$8,#NAME?,"Battery")</f>
        <v>#VALUE!</v>
      </c>
      <c r="K139" s="257" t="e">
        <f aca="false">SUMIFS(#NAME?,#NAME?,A139,#NAME?,$F$8,#NAME?,$G$8,#NAME?,"Solar")+SUMIFS(#NAME?,#NAME?,A139,#NAME?,$F$8,#NAME?,$G$8,#NAME?,"Solar")</f>
        <v>#VALUE!</v>
      </c>
      <c r="L139" s="257" t="e">
        <f aca="false">SUMIFS(#NAME?,#NAME?,A139,#NAME?,$F$8,#NAME?,$G$8,#NAME?,"Wind")+SUMIFS(#NAME?,#NAME?,A139,#NAME?,$F$8,#NAME?,$G$8,#NAME?,"Wind")</f>
        <v>#VALUE!</v>
      </c>
      <c r="M139" s="257" t="e">
        <f aca="false">SUMIFS(#NAME?,#NAME?,A139,#NAME?,$F$8,#NAME?,$G$8,#NAME?,"Hydro")+SUMIFS(#NAME?,#NAME?,A139,#NAME?,$F$8,#NAME?,$G$8,#NAME?,"Hydro")</f>
        <v>#VALUE!</v>
      </c>
      <c r="N139" s="257" t="e">
        <f aca="false">SUMIFS(#NAME?,#NAME?,A139,#NAME?,$F$8,#NAME?,$G$8,#NAME?,"Other")+SUMIFS(#NAME?,#NAME?,A139,#NAME?,$F$8,#NAME?,$G$8,#NAME?,"Other")</f>
        <v>#VALUE!</v>
      </c>
      <c r="O139" s="258" t="e">
        <f aca="false">IF(J139=0,0,(SUMIFS(OFFSET(#NAME?,0,$P$8),#NAME?,A139,#NAME?,$F$8,#NAME?,$G$8,#NAME?,"Storage")+SUMIFS(OFFSET(#NAME?,0,$P$8),#NAME?,A139,#NAME?,$F$8,#NAME?,$G$8,#NAME?,"Battery"))/J139)</f>
        <v>#VALUE!</v>
      </c>
      <c r="P139" s="259" t="e">
        <f aca="false">IF(K139=0,0,(SUMIFS(OFFSET(#NAME?,0,$P$8),#NAME?,A139,#NAME?,$F$8,#NAME?,$G$8,#NAME?,"Solar")+SUMIFS(OFFSET(#NAME?,0,$P$8),#NAME?,A139,#NAME?,$F$8,#NAME?,$G$8,#NAME?,"Solar"))/K139)</f>
        <v>#VALUE!</v>
      </c>
      <c r="Q139" s="258" t="e">
        <f aca="false">IF(L139=0,0,(SUMIFS(OFFSET(#NAME?,0,$P$8),#NAME?,A139,#NAME?,$F$8,#NAME?,$G$8,#NAME?,"Wind")+SUMIFS(OFFSET(#NAME?,0,$P$8),#NAME?,A139,#NAME?,$F$8,#NAME?,$G$8,#NAME?,"Wind"))/L139)</f>
        <v>#VALUE!</v>
      </c>
      <c r="R139" s="258" t="e">
        <f aca="false">IF(M139=0,0,(SUMIFS(OFFSET(#NAME?,0,$P$8),#NAME?,A139,#NAME?,$F$8,#NAME?,$G$8,#NAME?,"Hydro")+SUMIFS(OFFSET(#NAME?,0,$P$8),#NAME?,A139,#NAME?,$F$8,#NAME?,$G$8,#NAME?,"Hydro"))/M139)</f>
        <v>#VALUE!</v>
      </c>
      <c r="S139" s="258" t="e">
        <f aca="false">IF(N139=0,0,(SUMIFS(OFFSET(#NAME?,0,$P$8),#NAME?,A139,#NAME?,$F$8,#NAME?,$G$8,#NAME?,"Other")+SUMIFS(OFFSET(#NAME?,0,$P$8),#NAME?,A139,#NAME?,$F$8,#NAME?,$G$8,#NAME?,"Other"))/N139)</f>
        <v>#VALUE!</v>
      </c>
      <c r="T139" s="260" t="e">
        <f aca="false">(J139*O139)+(K139*P139)+(L139*$T$5)+(M139*R139)+(N139*S139)</f>
        <v>#VALUE!</v>
      </c>
      <c r="U139" s="260" t="e">
        <f aca="false">(J139*O139)+(K139*P139)+(L139*$U$5)+(M139*R139)+(N139*S139)</f>
        <v>#VALUE!</v>
      </c>
      <c r="V139" s="261" t="e">
        <f aca="false">SUMIFS(OFFSET(#NAME?,0,$P$8),#NAME?,A139,#NAME?,$F$8,#NAME?,$G$8)*-1</f>
        <v>#VALUE!</v>
      </c>
      <c r="W139" s="261" t="e">
        <f aca="false">SUMIFS(OFFSET(#NAME?,0,$P$8),#NAME?,A139,#NAME?,$F$8,#NAME?,$G$8)*-1</f>
        <v>#VALUE!</v>
      </c>
      <c r="X139" s="262" t="e">
        <f aca="false">$Z$13*Z139</f>
        <v>#REF!</v>
      </c>
      <c r="Z139" s="263" t="e">
        <f aca="false">E139/$E$13</f>
        <v>#VALUE!</v>
      </c>
      <c r="AA139" s="264" t="n">
        <f aca="false">IFERROR(SUMPRODUCT((DSR!$E$1:$AB$1='MAIN DATA'!$B$6)*(DSR!$B$2:$B$1445='MAIN DATA'!A139)*(DSR!$A$2:$A$1445=Controls!$F$56)*(DSR!$E$2:$AB$1445)),"N/A for summer")</f>
        <v>-2.01813830074281</v>
      </c>
    </row>
    <row r="140" customFormat="false" ht="12.75" hidden="false" customHeight="false" outlineLevel="0" collapsed="false">
      <c r="A140" s="253" t="s">
        <v>663</v>
      </c>
      <c r="B140" s="253" t="s">
        <v>665</v>
      </c>
      <c r="C140" s="254" t="s">
        <v>664</v>
      </c>
      <c r="D140" s="254" t="str">
        <f aca="false">LEFT(C140,1)</f>
        <v>L</v>
      </c>
      <c r="E140" s="254" t="e">
        <f aca="false">SUMIFS(OFFSET(#NAME?,0,$P$8),#NAME?,A140,#NAME?,$F$8,#NAME?,$G$8)</f>
        <v>#VALUE!</v>
      </c>
      <c r="F140" s="255" t="e">
        <f aca="false">SUMIFS(OFFSET(#NAME?,0,$P$8),#NAME?,A140,#NAME?,$F$8,#NAME?,$G$8)</f>
        <v>#VALUE!</v>
      </c>
      <c r="G140" s="255" t="e">
        <f aca="false">F140-SUMIFS(OFFSET(#NAME?,0,$P$8),#NAME?,A140,#NAME?,$F$8,#NAME?,$G$8)</f>
        <v>#VALUE!</v>
      </c>
      <c r="H140" s="256" t="e">
        <f aca="false">E140-T140</f>
        <v>#VALUE!</v>
      </c>
      <c r="I140" s="256" t="e">
        <f aca="false">E140-U140</f>
        <v>#VALUE!</v>
      </c>
      <c r="J140" s="257" t="e">
        <f aca="false">SUMIFS(#NAME?,#NAME?,A140,#NAME?,$F$8,#NAME?,$G$8,#NAME?,"Storage")+SUMIFS(#NAME?,#NAME?,A140,#NAME?,$F$8,#NAME?,$G$8,#NAME?,"Battery")</f>
        <v>#VALUE!</v>
      </c>
      <c r="K140" s="257" t="e">
        <f aca="false">SUMIFS(#NAME?,#NAME?,A140,#NAME?,$F$8,#NAME?,$G$8,#NAME?,"Solar")+SUMIFS(#NAME?,#NAME?,A140,#NAME?,$F$8,#NAME?,$G$8,#NAME?,"Solar")</f>
        <v>#VALUE!</v>
      </c>
      <c r="L140" s="257" t="e">
        <f aca="false">SUMIFS(#NAME?,#NAME?,A140,#NAME?,$F$8,#NAME?,$G$8,#NAME?,"Wind")+SUMIFS(#NAME?,#NAME?,A140,#NAME?,$F$8,#NAME?,$G$8,#NAME?,"Wind")</f>
        <v>#VALUE!</v>
      </c>
      <c r="M140" s="257" t="e">
        <f aca="false">SUMIFS(#NAME?,#NAME?,A140,#NAME?,$F$8,#NAME?,$G$8,#NAME?,"Hydro")+SUMIFS(#NAME?,#NAME?,A140,#NAME?,$F$8,#NAME?,$G$8,#NAME?,"Hydro")</f>
        <v>#VALUE!</v>
      </c>
      <c r="N140" s="257" t="e">
        <f aca="false">SUMIFS(#NAME?,#NAME?,A140,#NAME?,$F$8,#NAME?,$G$8,#NAME?,"Other")+SUMIFS(#NAME?,#NAME?,A140,#NAME?,$F$8,#NAME?,$G$8,#NAME?,"Other")</f>
        <v>#VALUE!</v>
      </c>
      <c r="O140" s="258" t="e">
        <f aca="false">IF(J140=0,0,(SUMIFS(OFFSET(#NAME?,0,$P$8),#NAME?,A140,#NAME?,$F$8,#NAME?,$G$8,#NAME?,"Storage")+SUMIFS(OFFSET(#NAME?,0,$P$8),#NAME?,A140,#NAME?,$F$8,#NAME?,$G$8,#NAME?,"Battery"))/J140)</f>
        <v>#VALUE!</v>
      </c>
      <c r="P140" s="259" t="e">
        <f aca="false">IF(K140=0,0,(SUMIFS(OFFSET(#NAME?,0,$P$8),#NAME?,A140,#NAME?,$F$8,#NAME?,$G$8,#NAME?,"Solar")+SUMIFS(OFFSET(#NAME?,0,$P$8),#NAME?,A140,#NAME?,$F$8,#NAME?,$G$8,#NAME?,"Solar"))/K140)</f>
        <v>#VALUE!</v>
      </c>
      <c r="Q140" s="258" t="e">
        <f aca="false">IF(L140=0,0,(SUMIFS(OFFSET(#NAME?,0,$P$8),#NAME?,A140,#NAME?,$F$8,#NAME?,$G$8,#NAME?,"Wind")+SUMIFS(OFFSET(#NAME?,0,$P$8),#NAME?,A140,#NAME?,$F$8,#NAME?,$G$8,#NAME?,"Wind"))/L140)</f>
        <v>#VALUE!</v>
      </c>
      <c r="R140" s="258" t="e">
        <f aca="false">IF(M140=0,0,(SUMIFS(OFFSET(#NAME?,0,$P$8),#NAME?,A140,#NAME?,$F$8,#NAME?,$G$8,#NAME?,"Hydro")+SUMIFS(OFFSET(#NAME?,0,$P$8),#NAME?,A140,#NAME?,$F$8,#NAME?,$G$8,#NAME?,"Hydro"))/M140)</f>
        <v>#VALUE!</v>
      </c>
      <c r="S140" s="258" t="e">
        <f aca="false">IF(N140=0,0,(SUMIFS(OFFSET(#NAME?,0,$P$8),#NAME?,A140,#NAME?,$F$8,#NAME?,$G$8,#NAME?,"Other")+SUMIFS(OFFSET(#NAME?,0,$P$8),#NAME?,A140,#NAME?,$F$8,#NAME?,$G$8,#NAME?,"Other"))/N140)</f>
        <v>#VALUE!</v>
      </c>
      <c r="T140" s="260" t="e">
        <f aca="false">(J140*O140)+(K140*P140)+(L140*$T$5)+(M140*R140)+(N140*S140)</f>
        <v>#VALUE!</v>
      </c>
      <c r="U140" s="260" t="e">
        <f aca="false">(J140*O140)+(K140*P140)+(L140*$U$5)+(M140*R140)+(N140*S140)</f>
        <v>#VALUE!</v>
      </c>
      <c r="V140" s="261" t="e">
        <f aca="false">SUMIFS(OFFSET(#NAME?,0,$P$8),#NAME?,A140,#NAME?,$F$8,#NAME?,$G$8)*-1</f>
        <v>#VALUE!</v>
      </c>
      <c r="W140" s="261" t="e">
        <f aca="false">SUMIFS(OFFSET(#NAME?,0,$P$8),#NAME?,A140,#NAME?,$F$8,#NAME?,$G$8)*-1</f>
        <v>#VALUE!</v>
      </c>
      <c r="X140" s="262" t="e">
        <f aca="false">$Z$13*Z140</f>
        <v>#REF!</v>
      </c>
      <c r="Z140" s="263" t="e">
        <f aca="false">E140/$E$13</f>
        <v>#VALUE!</v>
      </c>
      <c r="AA140" s="264" t="n">
        <f aca="false">IFERROR(SUMPRODUCT((DSR!$E$1:$AB$1='MAIN DATA'!$B$6)*(DSR!$B$2:$B$1445='MAIN DATA'!A140)*(DSR!$A$2:$A$1445=Controls!$F$56)*(DSR!$E$2:$AB$1445)),"N/A for summer")</f>
        <v>-9.24845403321389</v>
      </c>
    </row>
    <row r="141" customFormat="false" ht="12.75" hidden="false" customHeight="false" outlineLevel="0" collapsed="false">
      <c r="A141" s="253" t="s">
        <v>838</v>
      </c>
      <c r="B141" s="253" t="s">
        <v>840</v>
      </c>
      <c r="C141" s="254" t="s">
        <v>839</v>
      </c>
      <c r="D141" s="254" t="str">
        <f aca="false">LEFT(C141,1)</f>
        <v>M</v>
      </c>
      <c r="E141" s="254" t="e">
        <f aca="false">SUMIFS(OFFSET(#NAME?,0,$P$8),#NAME?,A141,#NAME?,$F$8,#NAME?,$G$8)</f>
        <v>#VALUE!</v>
      </c>
      <c r="F141" s="255" t="e">
        <f aca="false">SUMIFS(OFFSET(#NAME?,0,$P$8),#NAME?,A141,#NAME?,$F$8,#NAME?,$G$8)</f>
        <v>#VALUE!</v>
      </c>
      <c r="G141" s="255" t="e">
        <f aca="false">F141-SUMIFS(OFFSET(#NAME?,0,$P$8),#NAME?,A141,#NAME?,$F$8,#NAME?,$G$8)</f>
        <v>#VALUE!</v>
      </c>
      <c r="H141" s="256" t="e">
        <f aca="false">E141-T141</f>
        <v>#VALUE!</v>
      </c>
      <c r="I141" s="256" t="e">
        <f aca="false">E141-U141</f>
        <v>#VALUE!</v>
      </c>
      <c r="J141" s="257" t="e">
        <f aca="false">SUMIFS(#NAME?,#NAME?,A141,#NAME?,$F$8,#NAME?,$G$8,#NAME?,"Storage")+SUMIFS(#NAME?,#NAME?,A141,#NAME?,$F$8,#NAME?,$G$8,#NAME?,"Battery")</f>
        <v>#VALUE!</v>
      </c>
      <c r="K141" s="257" t="e">
        <f aca="false">SUMIFS(#NAME?,#NAME?,A141,#NAME?,$F$8,#NAME?,$G$8,#NAME?,"Solar")+SUMIFS(#NAME?,#NAME?,A141,#NAME?,$F$8,#NAME?,$G$8,#NAME?,"Solar")</f>
        <v>#VALUE!</v>
      </c>
      <c r="L141" s="257" t="e">
        <f aca="false">SUMIFS(#NAME?,#NAME?,A141,#NAME?,$F$8,#NAME?,$G$8,#NAME?,"Wind")+SUMIFS(#NAME?,#NAME?,A141,#NAME?,$F$8,#NAME?,$G$8,#NAME?,"Wind")</f>
        <v>#VALUE!</v>
      </c>
      <c r="M141" s="257" t="e">
        <f aca="false">SUMIFS(#NAME?,#NAME?,A141,#NAME?,$F$8,#NAME?,$G$8,#NAME?,"Hydro")+SUMIFS(#NAME?,#NAME?,A141,#NAME?,$F$8,#NAME?,$G$8,#NAME?,"Hydro")</f>
        <v>#VALUE!</v>
      </c>
      <c r="N141" s="257" t="e">
        <f aca="false">SUMIFS(#NAME?,#NAME?,A141,#NAME?,$F$8,#NAME?,$G$8,#NAME?,"Other")+SUMIFS(#NAME?,#NAME?,A141,#NAME?,$F$8,#NAME?,$G$8,#NAME?,"Other")</f>
        <v>#VALUE!</v>
      </c>
      <c r="O141" s="258" t="e">
        <f aca="false">IF(J141=0,0,(SUMIFS(OFFSET(#NAME?,0,$P$8),#NAME?,A141,#NAME?,$F$8,#NAME?,$G$8,#NAME?,"Storage")+SUMIFS(OFFSET(#NAME?,0,$P$8),#NAME?,A141,#NAME?,$F$8,#NAME?,$G$8,#NAME?,"Battery"))/J141)</f>
        <v>#VALUE!</v>
      </c>
      <c r="P141" s="259" t="e">
        <f aca="false">IF(K141=0,0,(SUMIFS(OFFSET(#NAME?,0,$P$8),#NAME?,A141,#NAME?,$F$8,#NAME?,$G$8,#NAME?,"Solar")+SUMIFS(OFFSET(#NAME?,0,$P$8),#NAME?,A141,#NAME?,$F$8,#NAME?,$G$8,#NAME?,"Solar"))/K141)</f>
        <v>#VALUE!</v>
      </c>
      <c r="Q141" s="258" t="e">
        <f aca="false">IF(L141=0,0,(SUMIFS(OFFSET(#NAME?,0,$P$8),#NAME?,A141,#NAME?,$F$8,#NAME?,$G$8,#NAME?,"Wind")+SUMIFS(OFFSET(#NAME?,0,$P$8),#NAME?,A141,#NAME?,$F$8,#NAME?,$G$8,#NAME?,"Wind"))/L141)</f>
        <v>#VALUE!</v>
      </c>
      <c r="R141" s="258" t="e">
        <f aca="false">IF(M141=0,0,(SUMIFS(OFFSET(#NAME?,0,$P$8),#NAME?,A141,#NAME?,$F$8,#NAME?,$G$8,#NAME?,"Hydro")+SUMIFS(OFFSET(#NAME?,0,$P$8),#NAME?,A141,#NAME?,$F$8,#NAME?,$G$8,#NAME?,"Hydro"))/M141)</f>
        <v>#VALUE!</v>
      </c>
      <c r="S141" s="258" t="e">
        <f aca="false">IF(N141=0,0,(SUMIFS(OFFSET(#NAME?,0,$P$8),#NAME?,A141,#NAME?,$F$8,#NAME?,$G$8,#NAME?,"Other")+SUMIFS(OFFSET(#NAME?,0,$P$8),#NAME?,A141,#NAME?,$F$8,#NAME?,$G$8,#NAME?,"Other"))/N141)</f>
        <v>#VALUE!</v>
      </c>
      <c r="T141" s="260" t="e">
        <f aca="false">(J141*O141)+(K141*P141)+(L141*$T$5)+(M141*R141)+(N141*S141)</f>
        <v>#VALUE!</v>
      </c>
      <c r="U141" s="260" t="e">
        <f aca="false">(J141*O141)+(K141*P141)+(L141*$U$5)+(M141*R141)+(N141*S141)</f>
        <v>#VALUE!</v>
      </c>
      <c r="V141" s="261" t="e">
        <f aca="false">SUMIFS(OFFSET(#NAME?,0,$P$8),#NAME?,A141,#NAME?,$F$8,#NAME?,$G$8)*-1</f>
        <v>#VALUE!</v>
      </c>
      <c r="W141" s="261" t="e">
        <f aca="false">SUMIFS(OFFSET(#NAME?,0,$P$8),#NAME?,A141,#NAME?,$F$8,#NAME?,$G$8)*-1</f>
        <v>#VALUE!</v>
      </c>
      <c r="X141" s="262" t="e">
        <f aca="false">$Z$13*Z141</f>
        <v>#REF!</v>
      </c>
      <c r="Z141" s="263" t="e">
        <f aca="false">E141/$E$13</f>
        <v>#VALUE!</v>
      </c>
      <c r="AA141" s="264" t="n">
        <f aca="false">IFERROR(SUMPRODUCT((DSR!$E$1:$AB$1='MAIN DATA'!$B$6)*(DSR!$B$2:$B$1445='MAIN DATA'!A141)*(DSR!$A$2:$A$1445=Controls!$F$56)*(DSR!$E$2:$AB$1445)),"N/A for summer")</f>
        <v>-6.18718204888825</v>
      </c>
    </row>
    <row r="142" customFormat="false" ht="12.75" hidden="false" customHeight="false" outlineLevel="0" collapsed="false">
      <c r="A142" s="253" t="s">
        <v>580</v>
      </c>
      <c r="B142" s="253" t="s">
        <v>582</v>
      </c>
      <c r="C142" s="254" t="s">
        <v>581</v>
      </c>
      <c r="D142" s="254" t="str">
        <f aca="false">LEFT(C142,1)</f>
        <v>M</v>
      </c>
      <c r="E142" s="254" t="e">
        <f aca="false">SUMIFS(OFFSET(#NAME?,0,$P$8),#NAME?,A142,#NAME?,$F$8,#NAME?,$G$8)</f>
        <v>#VALUE!</v>
      </c>
      <c r="F142" s="255" t="e">
        <f aca="false">SUMIFS(OFFSET(#NAME?,0,$P$8),#NAME?,A142,#NAME?,$F$8,#NAME?,$G$8)</f>
        <v>#VALUE!</v>
      </c>
      <c r="G142" s="255" t="e">
        <f aca="false">F142-SUMIFS(OFFSET(#NAME?,0,$P$8),#NAME?,A142,#NAME?,$F$8,#NAME?,$G$8)</f>
        <v>#VALUE!</v>
      </c>
      <c r="H142" s="256" t="e">
        <f aca="false">E142-T142</f>
        <v>#VALUE!</v>
      </c>
      <c r="I142" s="256" t="e">
        <f aca="false">E142-U142</f>
        <v>#VALUE!</v>
      </c>
      <c r="J142" s="257" t="e">
        <f aca="false">SUMIFS(#NAME?,#NAME?,A142,#NAME?,$F$8,#NAME?,$G$8,#NAME?,"Storage")+SUMIFS(#NAME?,#NAME?,A142,#NAME?,$F$8,#NAME?,$G$8,#NAME?,"Battery")</f>
        <v>#VALUE!</v>
      </c>
      <c r="K142" s="257" t="e">
        <f aca="false">SUMIFS(#NAME?,#NAME?,A142,#NAME?,$F$8,#NAME?,$G$8,#NAME?,"Solar")+SUMIFS(#NAME?,#NAME?,A142,#NAME?,$F$8,#NAME?,$G$8,#NAME?,"Solar")</f>
        <v>#VALUE!</v>
      </c>
      <c r="L142" s="257" t="e">
        <f aca="false">SUMIFS(#NAME?,#NAME?,A142,#NAME?,$F$8,#NAME?,$G$8,#NAME?,"Wind")+SUMIFS(#NAME?,#NAME?,A142,#NAME?,$F$8,#NAME?,$G$8,#NAME?,"Wind")</f>
        <v>#VALUE!</v>
      </c>
      <c r="M142" s="257" t="e">
        <f aca="false">SUMIFS(#NAME?,#NAME?,A142,#NAME?,$F$8,#NAME?,$G$8,#NAME?,"Hydro")+SUMIFS(#NAME?,#NAME?,A142,#NAME?,$F$8,#NAME?,$G$8,#NAME?,"Hydro")</f>
        <v>#VALUE!</v>
      </c>
      <c r="N142" s="257" t="e">
        <f aca="false">SUMIFS(#NAME?,#NAME?,A142,#NAME?,$F$8,#NAME?,$G$8,#NAME?,"Other")+SUMIFS(#NAME?,#NAME?,A142,#NAME?,$F$8,#NAME?,$G$8,#NAME?,"Other")</f>
        <v>#VALUE!</v>
      </c>
      <c r="O142" s="258" t="e">
        <f aca="false">IF(J142=0,0,(SUMIFS(OFFSET(#NAME?,0,$P$8),#NAME?,A142,#NAME?,$F$8,#NAME?,$G$8,#NAME?,"Storage")+SUMIFS(OFFSET(#NAME?,0,$P$8),#NAME?,A142,#NAME?,$F$8,#NAME?,$G$8,#NAME?,"Battery"))/J142)</f>
        <v>#VALUE!</v>
      </c>
      <c r="P142" s="259" t="e">
        <f aca="false">IF(K142=0,0,(SUMIFS(OFFSET(#NAME?,0,$P$8),#NAME?,A142,#NAME?,$F$8,#NAME?,$G$8,#NAME?,"Solar")+SUMIFS(OFFSET(#NAME?,0,$P$8),#NAME?,A142,#NAME?,$F$8,#NAME?,$G$8,#NAME?,"Solar"))/K142)</f>
        <v>#VALUE!</v>
      </c>
      <c r="Q142" s="258" t="e">
        <f aca="false">IF(L142=0,0,(SUMIFS(OFFSET(#NAME?,0,$P$8),#NAME?,A142,#NAME?,$F$8,#NAME?,$G$8,#NAME?,"Wind")+SUMIFS(OFFSET(#NAME?,0,$P$8),#NAME?,A142,#NAME?,$F$8,#NAME?,$G$8,#NAME?,"Wind"))/L142)</f>
        <v>#VALUE!</v>
      </c>
      <c r="R142" s="258" t="e">
        <f aca="false">IF(M142=0,0,(SUMIFS(OFFSET(#NAME?,0,$P$8),#NAME?,A142,#NAME?,$F$8,#NAME?,$G$8,#NAME?,"Hydro")+SUMIFS(OFFSET(#NAME?,0,$P$8),#NAME?,A142,#NAME?,$F$8,#NAME?,$G$8,#NAME?,"Hydro"))/M142)</f>
        <v>#VALUE!</v>
      </c>
      <c r="S142" s="258" t="e">
        <f aca="false">IF(N142=0,0,(SUMIFS(OFFSET(#NAME?,0,$P$8),#NAME?,A142,#NAME?,$F$8,#NAME?,$G$8,#NAME?,"Other")+SUMIFS(OFFSET(#NAME?,0,$P$8),#NAME?,A142,#NAME?,$F$8,#NAME?,$G$8,#NAME?,"Other"))/N142)</f>
        <v>#VALUE!</v>
      </c>
      <c r="T142" s="260" t="e">
        <f aca="false">(J142*O142)+(K142*P142)+(L142*$T$5)+(M142*R142)+(N142*S142)</f>
        <v>#VALUE!</v>
      </c>
      <c r="U142" s="260" t="e">
        <f aca="false">(J142*O142)+(K142*P142)+(L142*$U$5)+(M142*R142)+(N142*S142)</f>
        <v>#VALUE!</v>
      </c>
      <c r="V142" s="261" t="e">
        <f aca="false">SUMIFS(OFFSET(#NAME?,0,$P$8),#NAME?,A142,#NAME?,$F$8,#NAME?,$G$8)*-1</f>
        <v>#VALUE!</v>
      </c>
      <c r="W142" s="261" t="e">
        <f aca="false">SUMIFS(OFFSET(#NAME?,0,$P$8),#NAME?,A142,#NAME?,$F$8,#NAME?,$G$8)*-1</f>
        <v>#VALUE!</v>
      </c>
      <c r="X142" s="262" t="e">
        <f aca="false">$Z$13*Z142</f>
        <v>#REF!</v>
      </c>
      <c r="Z142" s="263" t="e">
        <f aca="false">E142/$E$13</f>
        <v>#VALUE!</v>
      </c>
      <c r="AA142" s="264" t="n">
        <f aca="false">IFERROR(SUMPRODUCT((DSR!$E$1:$AB$1='MAIN DATA'!$B$6)*(DSR!$B$2:$B$1445='MAIN DATA'!A142)*(DSR!$A$2:$A$1445=Controls!$F$56)*(DSR!$E$2:$AB$1445)),"N/A for summer")</f>
        <v>-5.79341530420367</v>
      </c>
    </row>
    <row r="143" customFormat="false" ht="12.75" hidden="false" customHeight="false" outlineLevel="0" collapsed="false">
      <c r="A143" s="253" t="s">
        <v>942</v>
      </c>
      <c r="B143" s="253" t="s">
        <v>944</v>
      </c>
      <c r="C143" s="254" t="s">
        <v>943</v>
      </c>
      <c r="D143" s="254" t="str">
        <f aca="false">LEFT(C143,1)</f>
        <v>M</v>
      </c>
      <c r="E143" s="254" t="e">
        <f aca="false">SUMIFS(OFFSET(#NAME?,0,$P$8),#NAME?,A143,#NAME?,$F$8,#NAME?,$G$8)</f>
        <v>#VALUE!</v>
      </c>
      <c r="F143" s="255" t="e">
        <f aca="false">SUMIFS(OFFSET(#NAME?,0,$P$8),#NAME?,A143,#NAME?,$F$8,#NAME?,$G$8)</f>
        <v>#VALUE!</v>
      </c>
      <c r="G143" s="255" t="e">
        <f aca="false">F143-SUMIFS(OFFSET(#NAME?,0,$P$8),#NAME?,A143,#NAME?,$F$8,#NAME?,$G$8)</f>
        <v>#VALUE!</v>
      </c>
      <c r="H143" s="256" t="e">
        <f aca="false">E143-T143</f>
        <v>#VALUE!</v>
      </c>
      <c r="I143" s="256" t="e">
        <f aca="false">E143-U143</f>
        <v>#VALUE!</v>
      </c>
      <c r="J143" s="257" t="e">
        <f aca="false">SUMIFS(#NAME?,#NAME?,A143,#NAME?,$F$8,#NAME?,$G$8,#NAME?,"Storage")+SUMIFS(#NAME?,#NAME?,A143,#NAME?,$F$8,#NAME?,$G$8,#NAME?,"Battery")</f>
        <v>#VALUE!</v>
      </c>
      <c r="K143" s="257" t="e">
        <f aca="false">SUMIFS(#NAME?,#NAME?,A143,#NAME?,$F$8,#NAME?,$G$8,#NAME?,"Solar")+SUMIFS(#NAME?,#NAME?,A143,#NAME?,$F$8,#NAME?,$G$8,#NAME?,"Solar")</f>
        <v>#VALUE!</v>
      </c>
      <c r="L143" s="257" t="e">
        <f aca="false">SUMIFS(#NAME?,#NAME?,A143,#NAME?,$F$8,#NAME?,$G$8,#NAME?,"Wind")+SUMIFS(#NAME?,#NAME?,A143,#NAME?,$F$8,#NAME?,$G$8,#NAME?,"Wind")</f>
        <v>#VALUE!</v>
      </c>
      <c r="M143" s="257" t="e">
        <f aca="false">SUMIFS(#NAME?,#NAME?,A143,#NAME?,$F$8,#NAME?,$G$8,#NAME?,"Hydro")+SUMIFS(#NAME?,#NAME?,A143,#NAME?,$F$8,#NAME?,$G$8,#NAME?,"Hydro")</f>
        <v>#VALUE!</v>
      </c>
      <c r="N143" s="257" t="e">
        <f aca="false">SUMIFS(#NAME?,#NAME?,A143,#NAME?,$F$8,#NAME?,$G$8,#NAME?,"Other")+SUMIFS(#NAME?,#NAME?,A143,#NAME?,$F$8,#NAME?,$G$8,#NAME?,"Other")</f>
        <v>#VALUE!</v>
      </c>
      <c r="O143" s="258" t="e">
        <f aca="false">IF(J143=0,0,(SUMIFS(OFFSET(#NAME?,0,$P$8),#NAME?,A143,#NAME?,$F$8,#NAME?,$G$8,#NAME?,"Storage")+SUMIFS(OFFSET(#NAME?,0,$P$8),#NAME?,A143,#NAME?,$F$8,#NAME?,$G$8,#NAME?,"Battery"))/J143)</f>
        <v>#VALUE!</v>
      </c>
      <c r="P143" s="259" t="e">
        <f aca="false">IF(K143=0,0,(SUMIFS(OFFSET(#NAME?,0,$P$8),#NAME?,A143,#NAME?,$F$8,#NAME?,$G$8,#NAME?,"Solar")+SUMIFS(OFFSET(#NAME?,0,$P$8),#NAME?,A143,#NAME?,$F$8,#NAME?,$G$8,#NAME?,"Solar"))/K143)</f>
        <v>#VALUE!</v>
      </c>
      <c r="Q143" s="258" t="e">
        <f aca="false">IF(L143=0,0,(SUMIFS(OFFSET(#NAME?,0,$P$8),#NAME?,A143,#NAME?,$F$8,#NAME?,$G$8,#NAME?,"Wind")+SUMIFS(OFFSET(#NAME?,0,$P$8),#NAME?,A143,#NAME?,$F$8,#NAME?,$G$8,#NAME?,"Wind"))/L143)</f>
        <v>#VALUE!</v>
      </c>
      <c r="R143" s="258" t="e">
        <f aca="false">IF(M143=0,0,(SUMIFS(OFFSET(#NAME?,0,$P$8),#NAME?,A143,#NAME?,$F$8,#NAME?,$G$8,#NAME?,"Hydro")+SUMIFS(OFFSET(#NAME?,0,$P$8),#NAME?,A143,#NAME?,$F$8,#NAME?,$G$8,#NAME?,"Hydro"))/M143)</f>
        <v>#VALUE!</v>
      </c>
      <c r="S143" s="258" t="e">
        <f aca="false">IF(N143=0,0,(SUMIFS(OFFSET(#NAME?,0,$P$8),#NAME?,A143,#NAME?,$F$8,#NAME?,$G$8,#NAME?,"Other")+SUMIFS(OFFSET(#NAME?,0,$P$8),#NAME?,A143,#NAME?,$F$8,#NAME?,$G$8,#NAME?,"Other"))/N143)</f>
        <v>#VALUE!</v>
      </c>
      <c r="T143" s="260" t="e">
        <f aca="false">(J143*O143)+(K143*P143)+(L143*$T$5)+(M143*R143)+(N143*S143)</f>
        <v>#VALUE!</v>
      </c>
      <c r="U143" s="260" t="e">
        <f aca="false">(J143*O143)+(K143*P143)+(L143*$U$5)+(M143*R143)+(N143*S143)</f>
        <v>#VALUE!</v>
      </c>
      <c r="V143" s="261" t="e">
        <f aca="false">SUMIFS(OFFSET(#NAME?,0,$P$8),#NAME?,A143,#NAME?,$F$8,#NAME?,$G$8)*-1</f>
        <v>#VALUE!</v>
      </c>
      <c r="W143" s="261" t="e">
        <f aca="false">SUMIFS(OFFSET(#NAME?,0,$P$8),#NAME?,A143,#NAME?,$F$8,#NAME?,$G$8)*-1</f>
        <v>#VALUE!</v>
      </c>
      <c r="X143" s="262" t="e">
        <f aca="false">$Z$13*Z143</f>
        <v>#REF!</v>
      </c>
      <c r="Z143" s="263" t="e">
        <f aca="false">E143/$E$13</f>
        <v>#VALUE!</v>
      </c>
      <c r="AA143" s="264" t="n">
        <f aca="false">IFERROR(SUMPRODUCT((DSR!$E$1:$AB$1='MAIN DATA'!$B$6)*(DSR!$B$2:$B$1445='MAIN DATA'!A143)*(DSR!$A$2:$A$1445=Controls!$F$56)*(DSR!$E$2:$AB$1445)),"N/A for summer")</f>
        <v>-2.38379997733608</v>
      </c>
    </row>
    <row r="144" customFormat="false" ht="12.75" hidden="false" customHeight="false" outlineLevel="0" collapsed="false">
      <c r="A144" s="253" t="s">
        <v>1046</v>
      </c>
      <c r="B144" s="253" t="s">
        <v>1047</v>
      </c>
      <c r="C144" s="254" t="s">
        <v>943</v>
      </c>
      <c r="D144" s="254" t="str">
        <f aca="false">LEFT(C144,1)</f>
        <v>M</v>
      </c>
      <c r="E144" s="254" t="e">
        <f aca="false">SUMIFS(OFFSET(#NAME?,0,$P$8),#NAME?,A144,#NAME?,$F$8,#NAME?,$G$8)</f>
        <v>#VALUE!</v>
      </c>
      <c r="F144" s="255" t="e">
        <f aca="false">SUMIFS(OFFSET(#NAME?,0,$P$8),#NAME?,A144,#NAME?,$F$8,#NAME?,$G$8)</f>
        <v>#VALUE!</v>
      </c>
      <c r="G144" s="255" t="e">
        <f aca="false">F144-SUMIFS(OFFSET(#NAME?,0,$P$8),#NAME?,A144,#NAME?,$F$8,#NAME?,$G$8)</f>
        <v>#VALUE!</v>
      </c>
      <c r="H144" s="256" t="e">
        <f aca="false">E144-T144</f>
        <v>#VALUE!</v>
      </c>
      <c r="I144" s="256" t="e">
        <f aca="false">E144-U144</f>
        <v>#VALUE!</v>
      </c>
      <c r="J144" s="257" t="e">
        <f aca="false">SUMIFS(#NAME?,#NAME?,A144,#NAME?,$F$8,#NAME?,$G$8,#NAME?,"Storage")+SUMIFS(#NAME?,#NAME?,A144,#NAME?,$F$8,#NAME?,$G$8,#NAME?,"Battery")</f>
        <v>#VALUE!</v>
      </c>
      <c r="K144" s="257" t="e">
        <f aca="false">SUMIFS(#NAME?,#NAME?,A144,#NAME?,$F$8,#NAME?,$G$8,#NAME?,"Solar")+SUMIFS(#NAME?,#NAME?,A144,#NAME?,$F$8,#NAME?,$G$8,#NAME?,"Solar")</f>
        <v>#VALUE!</v>
      </c>
      <c r="L144" s="257" t="e">
        <f aca="false">SUMIFS(#NAME?,#NAME?,A144,#NAME?,$F$8,#NAME?,$G$8,#NAME?,"Wind")+SUMIFS(#NAME?,#NAME?,A144,#NAME?,$F$8,#NAME?,$G$8,#NAME?,"Wind")</f>
        <v>#VALUE!</v>
      </c>
      <c r="M144" s="257" t="e">
        <f aca="false">SUMIFS(#NAME?,#NAME?,A144,#NAME?,$F$8,#NAME?,$G$8,#NAME?,"Hydro")+SUMIFS(#NAME?,#NAME?,A144,#NAME?,$F$8,#NAME?,$G$8,#NAME?,"Hydro")</f>
        <v>#VALUE!</v>
      </c>
      <c r="N144" s="257" t="e">
        <f aca="false">SUMIFS(#NAME?,#NAME?,A144,#NAME?,$F$8,#NAME?,$G$8,#NAME?,"Other")+SUMIFS(#NAME?,#NAME?,A144,#NAME?,$F$8,#NAME?,$G$8,#NAME?,"Other")</f>
        <v>#VALUE!</v>
      </c>
      <c r="O144" s="258" t="e">
        <f aca="false">IF(J144=0,0,(SUMIFS(OFFSET(#NAME?,0,$P$8),#NAME?,A144,#NAME?,$F$8,#NAME?,$G$8,#NAME?,"Storage")+SUMIFS(OFFSET(#NAME?,0,$P$8),#NAME?,A144,#NAME?,$F$8,#NAME?,$G$8,#NAME?,"Battery"))/J144)</f>
        <v>#VALUE!</v>
      </c>
      <c r="P144" s="259" t="e">
        <f aca="false">IF(K144=0,0,(SUMIFS(OFFSET(#NAME?,0,$P$8),#NAME?,A144,#NAME?,$F$8,#NAME?,$G$8,#NAME?,"Solar")+SUMIFS(OFFSET(#NAME?,0,$P$8),#NAME?,A144,#NAME?,$F$8,#NAME?,$G$8,#NAME?,"Solar"))/K144)</f>
        <v>#VALUE!</v>
      </c>
      <c r="Q144" s="258" t="e">
        <f aca="false">IF(L144=0,0,(SUMIFS(OFFSET(#NAME?,0,$P$8),#NAME?,A144,#NAME?,$F$8,#NAME?,$G$8,#NAME?,"Wind")+SUMIFS(OFFSET(#NAME?,0,$P$8),#NAME?,A144,#NAME?,$F$8,#NAME?,$G$8,#NAME?,"Wind"))/L144)</f>
        <v>#VALUE!</v>
      </c>
      <c r="R144" s="258" t="e">
        <f aca="false">IF(M144=0,0,(SUMIFS(OFFSET(#NAME?,0,$P$8),#NAME?,A144,#NAME?,$F$8,#NAME?,$G$8,#NAME?,"Hydro")+SUMIFS(OFFSET(#NAME?,0,$P$8),#NAME?,A144,#NAME?,$F$8,#NAME?,$G$8,#NAME?,"Hydro"))/M144)</f>
        <v>#VALUE!</v>
      </c>
      <c r="S144" s="258" t="e">
        <f aca="false">IF(N144=0,0,(SUMIFS(OFFSET(#NAME?,0,$P$8),#NAME?,A144,#NAME?,$F$8,#NAME?,$G$8,#NAME?,"Other")+SUMIFS(OFFSET(#NAME?,0,$P$8),#NAME?,A144,#NAME?,$F$8,#NAME?,$G$8,#NAME?,"Other"))/N144)</f>
        <v>#VALUE!</v>
      </c>
      <c r="T144" s="260" t="e">
        <f aca="false">(J144*O144)+(K144*P144)+(L144*$T$5)+(M144*R144)+(N144*S144)</f>
        <v>#VALUE!</v>
      </c>
      <c r="U144" s="260" t="e">
        <f aca="false">(J144*O144)+(K144*P144)+(L144*$U$5)+(M144*R144)+(N144*S144)</f>
        <v>#VALUE!</v>
      </c>
      <c r="V144" s="261" t="e">
        <f aca="false">SUMIFS(OFFSET(#NAME?,0,$P$8),#NAME?,A144,#NAME?,$F$8,#NAME?,$G$8)*-1</f>
        <v>#VALUE!</v>
      </c>
      <c r="W144" s="261" t="e">
        <f aca="false">SUMIFS(OFFSET(#NAME?,0,$P$8),#NAME?,A144,#NAME?,$F$8,#NAME?,$G$8)*-1</f>
        <v>#VALUE!</v>
      </c>
      <c r="X144" s="262" t="e">
        <f aca="false">$Z$13*Z144</f>
        <v>#REF!</v>
      </c>
      <c r="Z144" s="263" t="e">
        <f aca="false">E144/$E$13</f>
        <v>#VALUE!</v>
      </c>
      <c r="AA144" s="264" t="n">
        <f aca="false">IFERROR(SUMPRODUCT((DSR!$E$1:$AB$1='MAIN DATA'!$B$6)*(DSR!$B$2:$B$1445='MAIN DATA'!A144)*(DSR!$A$2:$A$1445=Controls!$F$56)*(DSR!$E$2:$AB$1445)),"N/A for summer")</f>
        <v>-0.021969437269158</v>
      </c>
    </row>
    <row r="145" customFormat="false" ht="12.75" hidden="false" customHeight="false" outlineLevel="0" collapsed="false">
      <c r="A145" s="253" t="s">
        <v>1101</v>
      </c>
      <c r="B145" s="253" t="s">
        <v>1103</v>
      </c>
      <c r="C145" s="254" t="s">
        <v>1102</v>
      </c>
      <c r="D145" s="254" t="str">
        <f aca="false">LEFT(C145,1)</f>
        <v>M</v>
      </c>
      <c r="E145" s="254" t="e">
        <f aca="false">SUMIFS(OFFSET(#NAME?,0,$P$8),#NAME?,A145,#NAME?,$F$8,#NAME?,$G$8)</f>
        <v>#VALUE!</v>
      </c>
      <c r="F145" s="255" t="e">
        <f aca="false">SUMIFS(OFFSET(#NAME?,0,$P$8),#NAME?,A145,#NAME?,$F$8,#NAME?,$G$8)</f>
        <v>#VALUE!</v>
      </c>
      <c r="G145" s="255" t="e">
        <f aca="false">F145-SUMIFS(OFFSET(#NAME?,0,$P$8),#NAME?,A145,#NAME?,$F$8,#NAME?,$G$8)</f>
        <v>#VALUE!</v>
      </c>
      <c r="H145" s="256" t="e">
        <f aca="false">E145-T145</f>
        <v>#VALUE!</v>
      </c>
      <c r="I145" s="256" t="e">
        <f aca="false">E145-U145</f>
        <v>#VALUE!</v>
      </c>
      <c r="J145" s="257" t="e">
        <f aca="false">SUMIFS(#NAME?,#NAME?,A145,#NAME?,$F$8,#NAME?,$G$8,#NAME?,"Storage")+SUMIFS(#NAME?,#NAME?,A145,#NAME?,$F$8,#NAME?,$G$8,#NAME?,"Battery")</f>
        <v>#VALUE!</v>
      </c>
      <c r="K145" s="257" t="e">
        <f aca="false">SUMIFS(#NAME?,#NAME?,A145,#NAME?,$F$8,#NAME?,$G$8,#NAME?,"Solar")+SUMIFS(#NAME?,#NAME?,A145,#NAME?,$F$8,#NAME?,$G$8,#NAME?,"Solar")</f>
        <v>#VALUE!</v>
      </c>
      <c r="L145" s="257" t="e">
        <f aca="false">SUMIFS(#NAME?,#NAME?,A145,#NAME?,$F$8,#NAME?,$G$8,#NAME?,"Wind")+SUMIFS(#NAME?,#NAME?,A145,#NAME?,$F$8,#NAME?,$G$8,#NAME?,"Wind")</f>
        <v>#VALUE!</v>
      </c>
      <c r="M145" s="257" t="e">
        <f aca="false">SUMIFS(#NAME?,#NAME?,A145,#NAME?,$F$8,#NAME?,$G$8,#NAME?,"Hydro")+SUMIFS(#NAME?,#NAME?,A145,#NAME?,$F$8,#NAME?,$G$8,#NAME?,"Hydro")</f>
        <v>#VALUE!</v>
      </c>
      <c r="N145" s="257" t="e">
        <f aca="false">SUMIFS(#NAME?,#NAME?,A145,#NAME?,$F$8,#NAME?,$G$8,#NAME?,"Other")+SUMIFS(#NAME?,#NAME?,A145,#NAME?,$F$8,#NAME?,$G$8,#NAME?,"Other")</f>
        <v>#VALUE!</v>
      </c>
      <c r="O145" s="258" t="e">
        <f aca="false">IF(J145=0,0,(SUMIFS(OFFSET(#NAME?,0,$P$8),#NAME?,A145,#NAME?,$F$8,#NAME?,$G$8,#NAME?,"Storage")+SUMIFS(OFFSET(#NAME?,0,$P$8),#NAME?,A145,#NAME?,$F$8,#NAME?,$G$8,#NAME?,"Battery"))/J145)</f>
        <v>#VALUE!</v>
      </c>
      <c r="P145" s="259" t="e">
        <f aca="false">IF(K145=0,0,(SUMIFS(OFFSET(#NAME?,0,$P$8),#NAME?,A145,#NAME?,$F$8,#NAME?,$G$8,#NAME?,"Solar")+SUMIFS(OFFSET(#NAME?,0,$P$8),#NAME?,A145,#NAME?,$F$8,#NAME?,$G$8,#NAME?,"Solar"))/K145)</f>
        <v>#VALUE!</v>
      </c>
      <c r="Q145" s="258" t="e">
        <f aca="false">IF(L145=0,0,(SUMIFS(OFFSET(#NAME?,0,$P$8),#NAME?,A145,#NAME?,$F$8,#NAME?,$G$8,#NAME?,"Wind")+SUMIFS(OFFSET(#NAME?,0,$P$8),#NAME?,A145,#NAME?,$F$8,#NAME?,$G$8,#NAME?,"Wind"))/L145)</f>
        <v>#VALUE!</v>
      </c>
      <c r="R145" s="258" t="e">
        <f aca="false">IF(M145=0,0,(SUMIFS(OFFSET(#NAME?,0,$P$8),#NAME?,A145,#NAME?,$F$8,#NAME?,$G$8,#NAME?,"Hydro")+SUMIFS(OFFSET(#NAME?,0,$P$8),#NAME?,A145,#NAME?,$F$8,#NAME?,$G$8,#NAME?,"Hydro"))/M145)</f>
        <v>#VALUE!</v>
      </c>
      <c r="S145" s="258" t="e">
        <f aca="false">IF(N145=0,0,(SUMIFS(OFFSET(#NAME?,0,$P$8),#NAME?,A145,#NAME?,$F$8,#NAME?,$G$8,#NAME?,"Other")+SUMIFS(OFFSET(#NAME?,0,$P$8),#NAME?,A145,#NAME?,$F$8,#NAME?,$G$8,#NAME?,"Other"))/N145)</f>
        <v>#VALUE!</v>
      </c>
      <c r="T145" s="260" t="e">
        <f aca="false">(J145*O145)+(K145*P145)+(L145*$T$5)+(M145*R145)+(N145*S145)</f>
        <v>#VALUE!</v>
      </c>
      <c r="U145" s="260" t="e">
        <f aca="false">(J145*O145)+(K145*P145)+(L145*$U$5)+(M145*R145)+(N145*S145)</f>
        <v>#VALUE!</v>
      </c>
      <c r="V145" s="261" t="e">
        <f aca="false">SUMIFS(OFFSET(#NAME?,0,$P$8),#NAME?,A145,#NAME?,$F$8,#NAME?,$G$8)*-1</f>
        <v>#VALUE!</v>
      </c>
      <c r="W145" s="261" t="e">
        <f aca="false">SUMIFS(OFFSET(#NAME?,0,$P$8),#NAME?,A145,#NAME?,$F$8,#NAME?,$G$8)*-1</f>
        <v>#VALUE!</v>
      </c>
      <c r="X145" s="262" t="e">
        <f aca="false">$Z$13*Z145</f>
        <v>#REF!</v>
      </c>
      <c r="Z145" s="263" t="e">
        <f aca="false">E145/$E$13</f>
        <v>#VALUE!</v>
      </c>
      <c r="AA145" s="264" t="n">
        <f aca="false">IFERROR(SUMPRODUCT((DSR!$E$1:$AB$1='MAIN DATA'!$B$6)*(DSR!$B$2:$B$1445='MAIN DATA'!A145)*(DSR!$A$2:$A$1445=Controls!$F$56)*(DSR!$E$2:$AB$1445)),"N/A for summer")</f>
        <v>-1.49126959288342</v>
      </c>
    </row>
    <row r="146" customFormat="false" ht="12.75" hidden="false" customHeight="false" outlineLevel="0" collapsed="false">
      <c r="A146" s="253" t="s">
        <v>1174</v>
      </c>
      <c r="B146" s="253" t="s">
        <v>1176</v>
      </c>
      <c r="C146" s="254" t="s">
        <v>1175</v>
      </c>
      <c r="D146" s="254" t="str">
        <f aca="false">LEFT(C146,1)</f>
        <v>M</v>
      </c>
      <c r="E146" s="254" t="e">
        <f aca="false">SUMIFS(OFFSET(#NAME?,0,$P$8),#NAME?,A146,#NAME?,$F$8,#NAME?,$G$8)</f>
        <v>#VALUE!</v>
      </c>
      <c r="F146" s="255" t="e">
        <f aca="false">SUMIFS(OFFSET(#NAME?,0,$P$8),#NAME?,A146,#NAME?,$F$8,#NAME?,$G$8)</f>
        <v>#VALUE!</v>
      </c>
      <c r="G146" s="255" t="e">
        <f aca="false">F146-SUMIFS(OFFSET(#NAME?,0,$P$8),#NAME?,A146,#NAME?,$F$8,#NAME?,$G$8)</f>
        <v>#VALUE!</v>
      </c>
      <c r="H146" s="256" t="e">
        <f aca="false">E146-T146</f>
        <v>#VALUE!</v>
      </c>
      <c r="I146" s="256" t="e">
        <f aca="false">E146-U146</f>
        <v>#VALUE!</v>
      </c>
      <c r="J146" s="257" t="e">
        <f aca="false">SUMIFS(#NAME?,#NAME?,A146,#NAME?,$F$8,#NAME?,$G$8,#NAME?,"Storage")+SUMIFS(#NAME?,#NAME?,A146,#NAME?,$F$8,#NAME?,$G$8,#NAME?,"Battery")</f>
        <v>#VALUE!</v>
      </c>
      <c r="K146" s="257" t="e">
        <f aca="false">SUMIFS(#NAME?,#NAME?,A146,#NAME?,$F$8,#NAME?,$G$8,#NAME?,"Solar")+SUMIFS(#NAME?,#NAME?,A146,#NAME?,$F$8,#NAME?,$G$8,#NAME?,"Solar")</f>
        <v>#VALUE!</v>
      </c>
      <c r="L146" s="257" t="e">
        <f aca="false">SUMIFS(#NAME?,#NAME?,A146,#NAME?,$F$8,#NAME?,$G$8,#NAME?,"Wind")+SUMIFS(#NAME?,#NAME?,A146,#NAME?,$F$8,#NAME?,$G$8,#NAME?,"Wind")</f>
        <v>#VALUE!</v>
      </c>
      <c r="M146" s="257" t="e">
        <f aca="false">SUMIFS(#NAME?,#NAME?,A146,#NAME?,$F$8,#NAME?,$G$8,#NAME?,"Hydro")+SUMIFS(#NAME?,#NAME?,A146,#NAME?,$F$8,#NAME?,$G$8,#NAME?,"Hydro")</f>
        <v>#VALUE!</v>
      </c>
      <c r="N146" s="257" t="e">
        <f aca="false">SUMIFS(#NAME?,#NAME?,A146,#NAME?,$F$8,#NAME?,$G$8,#NAME?,"Other")+SUMIFS(#NAME?,#NAME?,A146,#NAME?,$F$8,#NAME?,$G$8,#NAME?,"Other")</f>
        <v>#VALUE!</v>
      </c>
      <c r="O146" s="258" t="e">
        <f aca="false">IF(J146=0,0,(SUMIFS(OFFSET(#NAME?,0,$P$8),#NAME?,A146,#NAME?,$F$8,#NAME?,$G$8,#NAME?,"Storage")+SUMIFS(OFFSET(#NAME?,0,$P$8),#NAME?,A146,#NAME?,$F$8,#NAME?,$G$8,#NAME?,"Battery"))/J146)</f>
        <v>#VALUE!</v>
      </c>
      <c r="P146" s="259" t="e">
        <f aca="false">IF(K146=0,0,(SUMIFS(OFFSET(#NAME?,0,$P$8),#NAME?,A146,#NAME?,$F$8,#NAME?,$G$8,#NAME?,"Solar")+SUMIFS(OFFSET(#NAME?,0,$P$8),#NAME?,A146,#NAME?,$F$8,#NAME?,$G$8,#NAME?,"Solar"))/K146)</f>
        <v>#VALUE!</v>
      </c>
      <c r="Q146" s="258" t="e">
        <f aca="false">IF(L146=0,0,(SUMIFS(OFFSET(#NAME?,0,$P$8),#NAME?,A146,#NAME?,$F$8,#NAME?,$G$8,#NAME?,"Wind")+SUMIFS(OFFSET(#NAME?,0,$P$8),#NAME?,A146,#NAME?,$F$8,#NAME?,$G$8,#NAME?,"Wind"))/L146)</f>
        <v>#VALUE!</v>
      </c>
      <c r="R146" s="258" t="e">
        <f aca="false">IF(M146=0,0,(SUMIFS(OFFSET(#NAME?,0,$P$8),#NAME?,A146,#NAME?,$F$8,#NAME?,$G$8,#NAME?,"Hydro")+SUMIFS(OFFSET(#NAME?,0,$P$8),#NAME?,A146,#NAME?,$F$8,#NAME?,$G$8,#NAME?,"Hydro"))/M146)</f>
        <v>#VALUE!</v>
      </c>
      <c r="S146" s="258" t="e">
        <f aca="false">IF(N146=0,0,(SUMIFS(OFFSET(#NAME?,0,$P$8),#NAME?,A146,#NAME?,$F$8,#NAME?,$G$8,#NAME?,"Other")+SUMIFS(OFFSET(#NAME?,0,$P$8),#NAME?,A146,#NAME?,$F$8,#NAME?,$G$8,#NAME?,"Other"))/N146)</f>
        <v>#VALUE!</v>
      </c>
      <c r="T146" s="260" t="e">
        <f aca="false">(J146*O146)+(K146*P146)+(L146*$T$5)+(M146*R146)+(N146*S146)</f>
        <v>#VALUE!</v>
      </c>
      <c r="U146" s="260" t="e">
        <f aca="false">(J146*O146)+(K146*P146)+(L146*$U$5)+(M146*R146)+(N146*S146)</f>
        <v>#VALUE!</v>
      </c>
      <c r="V146" s="261" t="e">
        <f aca="false">SUMIFS(OFFSET(#NAME?,0,$P$8),#NAME?,A146,#NAME?,$F$8,#NAME?,$G$8)*-1</f>
        <v>#VALUE!</v>
      </c>
      <c r="W146" s="261" t="e">
        <f aca="false">SUMIFS(OFFSET(#NAME?,0,$P$8),#NAME?,A146,#NAME?,$F$8,#NAME?,$G$8)*-1</f>
        <v>#VALUE!</v>
      </c>
      <c r="X146" s="262" t="e">
        <f aca="false">$Z$13*Z146</f>
        <v>#REF!</v>
      </c>
      <c r="Z146" s="263" t="e">
        <f aca="false">E146/$E$13</f>
        <v>#VALUE!</v>
      </c>
      <c r="AA146" s="264" t="n">
        <f aca="false">IFERROR(SUMPRODUCT((DSR!$E$1:$AB$1='MAIN DATA'!$B$6)*(DSR!$B$2:$B$1445='MAIN DATA'!A146)*(DSR!$A$2:$A$1445=Controls!$F$56)*(DSR!$E$2:$AB$1445)),"N/A for summer")</f>
        <v>-0.918982469953559</v>
      </c>
    </row>
    <row r="147" customFormat="false" ht="12.75" hidden="false" customHeight="false" outlineLevel="0" collapsed="false">
      <c r="A147" s="253" t="s">
        <v>685</v>
      </c>
      <c r="B147" s="253" t="s">
        <v>687</v>
      </c>
      <c r="C147" s="254" t="s">
        <v>686</v>
      </c>
      <c r="D147" s="254" t="str">
        <f aca="false">LEFT(C147,1)</f>
        <v>N</v>
      </c>
      <c r="E147" s="254" t="e">
        <f aca="false">SUMIFS(OFFSET(#NAME?,0,$P$8),#NAME?,A147,#NAME?,$F$8,#NAME?,$G$8)</f>
        <v>#VALUE!</v>
      </c>
      <c r="F147" s="255" t="e">
        <f aca="false">SUMIFS(OFFSET(#NAME?,0,$P$8),#NAME?,A147,#NAME?,$F$8,#NAME?,$G$8)</f>
        <v>#VALUE!</v>
      </c>
      <c r="G147" s="255" t="e">
        <f aca="false">F147-SUMIFS(OFFSET(#NAME?,0,$P$8),#NAME?,A147,#NAME?,$F$8,#NAME?,$G$8)</f>
        <v>#VALUE!</v>
      </c>
      <c r="H147" s="256" t="e">
        <f aca="false">E147-T147</f>
        <v>#VALUE!</v>
      </c>
      <c r="I147" s="256" t="e">
        <f aca="false">E147-U147</f>
        <v>#VALUE!</v>
      </c>
      <c r="J147" s="257" t="e">
        <f aca="false">SUMIFS(#NAME?,#NAME?,A147,#NAME?,$F$8,#NAME?,$G$8,#NAME?,"Storage")+SUMIFS(#NAME?,#NAME?,A147,#NAME?,$F$8,#NAME?,$G$8,#NAME?,"Battery")</f>
        <v>#VALUE!</v>
      </c>
      <c r="K147" s="257" t="e">
        <f aca="false">SUMIFS(#NAME?,#NAME?,A147,#NAME?,$F$8,#NAME?,$G$8,#NAME?,"Solar")+SUMIFS(#NAME?,#NAME?,A147,#NAME?,$F$8,#NAME?,$G$8,#NAME?,"Solar")</f>
        <v>#VALUE!</v>
      </c>
      <c r="L147" s="257" t="e">
        <f aca="false">SUMIFS(#NAME?,#NAME?,A147,#NAME?,$F$8,#NAME?,$G$8,#NAME?,"Wind")+SUMIFS(#NAME?,#NAME?,A147,#NAME?,$F$8,#NAME?,$G$8,#NAME?,"Wind")</f>
        <v>#VALUE!</v>
      </c>
      <c r="M147" s="257" t="e">
        <f aca="false">SUMIFS(#NAME?,#NAME?,A147,#NAME?,$F$8,#NAME?,$G$8,#NAME?,"Hydro")+SUMIFS(#NAME?,#NAME?,A147,#NAME?,$F$8,#NAME?,$G$8,#NAME?,"Hydro")</f>
        <v>#VALUE!</v>
      </c>
      <c r="N147" s="257" t="e">
        <f aca="false">SUMIFS(#NAME?,#NAME?,A147,#NAME?,$F$8,#NAME?,$G$8,#NAME?,"Other")+SUMIFS(#NAME?,#NAME?,A147,#NAME?,$F$8,#NAME?,$G$8,#NAME?,"Other")</f>
        <v>#VALUE!</v>
      </c>
      <c r="O147" s="258" t="e">
        <f aca="false">IF(J147=0,0,(SUMIFS(OFFSET(#NAME?,0,$P$8),#NAME?,A147,#NAME?,$F$8,#NAME?,$G$8,#NAME?,"Storage")+SUMIFS(OFFSET(#NAME?,0,$P$8),#NAME?,A147,#NAME?,$F$8,#NAME?,$G$8,#NAME?,"Battery"))/J147)</f>
        <v>#VALUE!</v>
      </c>
      <c r="P147" s="259" t="e">
        <f aca="false">IF(K147=0,0,(SUMIFS(OFFSET(#NAME?,0,$P$8),#NAME?,A147,#NAME?,$F$8,#NAME?,$G$8,#NAME?,"Solar")+SUMIFS(OFFSET(#NAME?,0,$P$8),#NAME?,A147,#NAME?,$F$8,#NAME?,$G$8,#NAME?,"Solar"))/K147)</f>
        <v>#VALUE!</v>
      </c>
      <c r="Q147" s="258" t="e">
        <f aca="false">IF(L147=0,0,(SUMIFS(OFFSET(#NAME?,0,$P$8),#NAME?,A147,#NAME?,$F$8,#NAME?,$G$8,#NAME?,"Wind")+SUMIFS(OFFSET(#NAME?,0,$P$8),#NAME?,A147,#NAME?,$F$8,#NAME?,$G$8,#NAME?,"Wind"))/L147)</f>
        <v>#VALUE!</v>
      </c>
      <c r="R147" s="258" t="e">
        <f aca="false">IF(M147=0,0,(SUMIFS(OFFSET(#NAME?,0,$P$8),#NAME?,A147,#NAME?,$F$8,#NAME?,$G$8,#NAME?,"Hydro")+SUMIFS(OFFSET(#NAME?,0,$P$8),#NAME?,A147,#NAME?,$F$8,#NAME?,$G$8,#NAME?,"Hydro"))/M147)</f>
        <v>#VALUE!</v>
      </c>
      <c r="S147" s="258" t="e">
        <f aca="false">IF(N147=0,0,(SUMIFS(OFFSET(#NAME?,0,$P$8),#NAME?,A147,#NAME?,$F$8,#NAME?,$G$8,#NAME?,"Other")+SUMIFS(OFFSET(#NAME?,0,$P$8),#NAME?,A147,#NAME?,$F$8,#NAME?,$G$8,#NAME?,"Other"))/N147)</f>
        <v>#VALUE!</v>
      </c>
      <c r="T147" s="260" t="e">
        <f aca="false">(J147*O147)+(K147*P147)+(L147*$T$5)+(M147*R147)+(N147*S147)</f>
        <v>#VALUE!</v>
      </c>
      <c r="U147" s="260" t="e">
        <f aca="false">(J147*O147)+(K147*P147)+(L147*$U$5)+(M147*R147)+(N147*S147)</f>
        <v>#VALUE!</v>
      </c>
      <c r="V147" s="261" t="e">
        <f aca="false">SUMIFS(OFFSET(#NAME?,0,$P$8),#NAME?,A147,#NAME?,$F$8,#NAME?,$G$8)*-1</f>
        <v>#VALUE!</v>
      </c>
      <c r="W147" s="261" t="e">
        <f aca="false">SUMIFS(OFFSET(#NAME?,0,$P$8),#NAME?,A147,#NAME?,$F$8,#NAME?,$G$8)*-1</f>
        <v>#VALUE!</v>
      </c>
      <c r="X147" s="262" t="e">
        <f aca="false">$Z$13*Z147</f>
        <v>#REF!</v>
      </c>
      <c r="Z147" s="263" t="e">
        <f aca="false">E147/$E$13</f>
        <v>#VALUE!</v>
      </c>
      <c r="AA147" s="264" t="n">
        <f aca="false">IFERROR(SUMPRODUCT((DSR!$E$1:$AB$1='MAIN DATA'!$B$6)*(DSR!$B$2:$B$1445='MAIN DATA'!A147)*(DSR!$A$2:$A$1445=Controls!$F$56)*(DSR!$E$2:$AB$1445)),"N/A for summer")</f>
        <v>-5.22376997471104</v>
      </c>
    </row>
    <row r="148" customFormat="false" ht="12.75" hidden="false" customHeight="false" outlineLevel="0" collapsed="false">
      <c r="A148" s="253" t="s">
        <v>818</v>
      </c>
      <c r="B148" s="253" t="s">
        <v>819</v>
      </c>
      <c r="C148" s="254" t="s">
        <v>686</v>
      </c>
      <c r="D148" s="254" t="str">
        <f aca="false">LEFT(C148,1)</f>
        <v>N</v>
      </c>
      <c r="E148" s="254" t="e">
        <f aca="false">SUMIFS(OFFSET(#NAME?,0,$P$8),#NAME?,A148,#NAME?,$F$8,#NAME?,$G$8)</f>
        <v>#VALUE!</v>
      </c>
      <c r="F148" s="255" t="e">
        <f aca="false">SUMIFS(OFFSET(#NAME?,0,$P$8),#NAME?,A148,#NAME?,$F$8,#NAME?,$G$8)</f>
        <v>#VALUE!</v>
      </c>
      <c r="G148" s="255" t="e">
        <f aca="false">F148-SUMIFS(OFFSET(#NAME?,0,$P$8),#NAME?,A148,#NAME?,$F$8,#NAME?,$G$8)</f>
        <v>#VALUE!</v>
      </c>
      <c r="H148" s="256" t="e">
        <f aca="false">E148-T148</f>
        <v>#VALUE!</v>
      </c>
      <c r="I148" s="256" t="e">
        <f aca="false">E148-U148</f>
        <v>#VALUE!</v>
      </c>
      <c r="J148" s="257" t="e">
        <f aca="false">SUMIFS(#NAME?,#NAME?,A148,#NAME?,$F$8,#NAME?,$G$8,#NAME?,"Storage")+SUMIFS(#NAME?,#NAME?,A148,#NAME?,$F$8,#NAME?,$G$8,#NAME?,"Battery")</f>
        <v>#VALUE!</v>
      </c>
      <c r="K148" s="257" t="e">
        <f aca="false">SUMIFS(#NAME?,#NAME?,A148,#NAME?,$F$8,#NAME?,$G$8,#NAME?,"Solar")+SUMIFS(#NAME?,#NAME?,A148,#NAME?,$F$8,#NAME?,$G$8,#NAME?,"Solar")</f>
        <v>#VALUE!</v>
      </c>
      <c r="L148" s="257" t="e">
        <f aca="false">SUMIFS(#NAME?,#NAME?,A148,#NAME?,$F$8,#NAME?,$G$8,#NAME?,"Wind")+SUMIFS(#NAME?,#NAME?,A148,#NAME?,$F$8,#NAME?,$G$8,#NAME?,"Wind")</f>
        <v>#VALUE!</v>
      </c>
      <c r="M148" s="257" t="e">
        <f aca="false">SUMIFS(#NAME?,#NAME?,A148,#NAME?,$F$8,#NAME?,$G$8,#NAME?,"Hydro")+SUMIFS(#NAME?,#NAME?,A148,#NAME?,$F$8,#NAME?,$G$8,#NAME?,"Hydro")</f>
        <v>#VALUE!</v>
      </c>
      <c r="N148" s="257" t="e">
        <f aca="false">SUMIFS(#NAME?,#NAME?,A148,#NAME?,$F$8,#NAME?,$G$8,#NAME?,"Other")+SUMIFS(#NAME?,#NAME?,A148,#NAME?,$F$8,#NAME?,$G$8,#NAME?,"Other")</f>
        <v>#VALUE!</v>
      </c>
      <c r="O148" s="258" t="e">
        <f aca="false">IF(J148=0,0,(SUMIFS(OFFSET(#NAME?,0,$P$8),#NAME?,A148,#NAME?,$F$8,#NAME?,$G$8,#NAME?,"Storage")+SUMIFS(OFFSET(#NAME?,0,$P$8),#NAME?,A148,#NAME?,$F$8,#NAME?,$G$8,#NAME?,"Battery"))/J148)</f>
        <v>#VALUE!</v>
      </c>
      <c r="P148" s="259" t="e">
        <f aca="false">IF(K148=0,0,(SUMIFS(OFFSET(#NAME?,0,$P$8),#NAME?,A148,#NAME?,$F$8,#NAME?,$G$8,#NAME?,"Solar")+SUMIFS(OFFSET(#NAME?,0,$P$8),#NAME?,A148,#NAME?,$F$8,#NAME?,$G$8,#NAME?,"Solar"))/K148)</f>
        <v>#VALUE!</v>
      </c>
      <c r="Q148" s="258" t="e">
        <f aca="false">IF(L148=0,0,(SUMIFS(OFFSET(#NAME?,0,$P$8),#NAME?,A148,#NAME?,$F$8,#NAME?,$G$8,#NAME?,"Wind")+SUMIFS(OFFSET(#NAME?,0,$P$8),#NAME?,A148,#NAME?,$F$8,#NAME?,$G$8,#NAME?,"Wind"))/L148)</f>
        <v>#VALUE!</v>
      </c>
      <c r="R148" s="258" t="e">
        <f aca="false">IF(M148=0,0,(SUMIFS(OFFSET(#NAME?,0,$P$8),#NAME?,A148,#NAME?,$F$8,#NAME?,$G$8,#NAME?,"Hydro")+SUMIFS(OFFSET(#NAME?,0,$P$8),#NAME?,A148,#NAME?,$F$8,#NAME?,$G$8,#NAME?,"Hydro"))/M148)</f>
        <v>#VALUE!</v>
      </c>
      <c r="S148" s="258" t="e">
        <f aca="false">IF(N148=0,0,(SUMIFS(OFFSET(#NAME?,0,$P$8),#NAME?,A148,#NAME?,$F$8,#NAME?,$G$8,#NAME?,"Other")+SUMIFS(OFFSET(#NAME?,0,$P$8),#NAME?,A148,#NAME?,$F$8,#NAME?,$G$8,#NAME?,"Other"))/N148)</f>
        <v>#VALUE!</v>
      </c>
      <c r="T148" s="260" t="e">
        <f aca="false">(J148*O148)+(K148*P148)+(L148*$T$5)+(M148*R148)+(N148*S148)</f>
        <v>#VALUE!</v>
      </c>
      <c r="U148" s="260" t="e">
        <f aca="false">(J148*O148)+(K148*P148)+(L148*$U$5)+(M148*R148)+(N148*S148)</f>
        <v>#VALUE!</v>
      </c>
      <c r="V148" s="261" t="e">
        <f aca="false">SUMIFS(OFFSET(#NAME?,0,$P$8),#NAME?,A148,#NAME?,$F$8,#NAME?,$G$8)*-1</f>
        <v>#VALUE!</v>
      </c>
      <c r="W148" s="261" t="e">
        <f aca="false">SUMIFS(OFFSET(#NAME?,0,$P$8),#NAME?,A148,#NAME?,$F$8,#NAME?,$G$8)*-1</f>
        <v>#VALUE!</v>
      </c>
      <c r="X148" s="262" t="e">
        <f aca="false">$Z$13*Z148</f>
        <v>#REF!</v>
      </c>
      <c r="Z148" s="263" t="e">
        <f aca="false">E148/$E$13</f>
        <v>#VALUE!</v>
      </c>
      <c r="AA148" s="264" t="n">
        <f aca="false">IFERROR(SUMPRODUCT((DSR!$E$1:$AB$1='MAIN DATA'!$B$6)*(DSR!$B$2:$B$1445='MAIN DATA'!A148)*(DSR!$A$2:$A$1445=Controls!$F$56)*(DSR!$E$2:$AB$1445)),"N/A for summer")</f>
        <v>-4.76156378957889</v>
      </c>
    </row>
    <row r="149" customFormat="false" ht="12.75" hidden="false" customHeight="false" outlineLevel="0" collapsed="false">
      <c r="A149" s="253" t="s">
        <v>820</v>
      </c>
      <c r="B149" s="253" t="s">
        <v>821</v>
      </c>
      <c r="C149" s="254" t="s">
        <v>686</v>
      </c>
      <c r="D149" s="254" t="str">
        <f aca="false">LEFT(C149,1)</f>
        <v>N</v>
      </c>
      <c r="E149" s="254" t="e">
        <f aca="false">SUMIFS(OFFSET(#NAME?,0,$P$8),#NAME?,A149,#NAME?,$F$8,#NAME?,$G$8)</f>
        <v>#VALUE!</v>
      </c>
      <c r="F149" s="255" t="e">
        <f aca="false">SUMIFS(OFFSET(#NAME?,0,$P$8),#NAME?,A149,#NAME?,$F$8,#NAME?,$G$8)</f>
        <v>#VALUE!</v>
      </c>
      <c r="G149" s="255" t="e">
        <f aca="false">F149-SUMIFS(OFFSET(#NAME?,0,$P$8),#NAME?,A149,#NAME?,$F$8,#NAME?,$G$8)</f>
        <v>#VALUE!</v>
      </c>
      <c r="H149" s="256" t="e">
        <f aca="false">E149-T149</f>
        <v>#VALUE!</v>
      </c>
      <c r="I149" s="256" t="e">
        <f aca="false">E149-U149</f>
        <v>#VALUE!</v>
      </c>
      <c r="J149" s="257" t="e">
        <f aca="false">SUMIFS(#NAME?,#NAME?,A149,#NAME?,$F$8,#NAME?,$G$8,#NAME?,"Storage")+SUMIFS(#NAME?,#NAME?,A149,#NAME?,$F$8,#NAME?,$G$8,#NAME?,"Battery")</f>
        <v>#VALUE!</v>
      </c>
      <c r="K149" s="257" t="e">
        <f aca="false">SUMIFS(#NAME?,#NAME?,A149,#NAME?,$F$8,#NAME?,$G$8,#NAME?,"Solar")+SUMIFS(#NAME?,#NAME?,A149,#NAME?,$F$8,#NAME?,$G$8,#NAME?,"Solar")</f>
        <v>#VALUE!</v>
      </c>
      <c r="L149" s="257" t="e">
        <f aca="false">SUMIFS(#NAME?,#NAME?,A149,#NAME?,$F$8,#NAME?,$G$8,#NAME?,"Wind")+SUMIFS(#NAME?,#NAME?,A149,#NAME?,$F$8,#NAME?,$G$8,#NAME?,"Wind")</f>
        <v>#VALUE!</v>
      </c>
      <c r="M149" s="257" t="e">
        <f aca="false">SUMIFS(#NAME?,#NAME?,A149,#NAME?,$F$8,#NAME?,$G$8,#NAME?,"Hydro")+SUMIFS(#NAME?,#NAME?,A149,#NAME?,$F$8,#NAME?,$G$8,#NAME?,"Hydro")</f>
        <v>#VALUE!</v>
      </c>
      <c r="N149" s="257" t="e">
        <f aca="false">SUMIFS(#NAME?,#NAME?,A149,#NAME?,$F$8,#NAME?,$G$8,#NAME?,"Other")+SUMIFS(#NAME?,#NAME?,A149,#NAME?,$F$8,#NAME?,$G$8,#NAME?,"Other")</f>
        <v>#VALUE!</v>
      </c>
      <c r="O149" s="258" t="e">
        <f aca="false">IF(J149=0,0,(SUMIFS(OFFSET(#NAME?,0,$P$8),#NAME?,A149,#NAME?,$F$8,#NAME?,$G$8,#NAME?,"Storage")+SUMIFS(OFFSET(#NAME?,0,$P$8),#NAME?,A149,#NAME?,$F$8,#NAME?,$G$8,#NAME?,"Battery"))/J149)</f>
        <v>#VALUE!</v>
      </c>
      <c r="P149" s="259" t="e">
        <f aca="false">IF(K149=0,0,(SUMIFS(OFFSET(#NAME?,0,$P$8),#NAME?,A149,#NAME?,$F$8,#NAME?,$G$8,#NAME?,"Solar")+SUMIFS(OFFSET(#NAME?,0,$P$8),#NAME?,A149,#NAME?,$F$8,#NAME?,$G$8,#NAME?,"Solar"))/K149)</f>
        <v>#VALUE!</v>
      </c>
      <c r="Q149" s="258" t="e">
        <f aca="false">IF(L149=0,0,(SUMIFS(OFFSET(#NAME?,0,$P$8),#NAME?,A149,#NAME?,$F$8,#NAME?,$G$8,#NAME?,"Wind")+SUMIFS(OFFSET(#NAME?,0,$P$8),#NAME?,A149,#NAME?,$F$8,#NAME?,$G$8,#NAME?,"Wind"))/L149)</f>
        <v>#VALUE!</v>
      </c>
      <c r="R149" s="258" t="e">
        <f aca="false">IF(M149=0,0,(SUMIFS(OFFSET(#NAME?,0,$P$8),#NAME?,A149,#NAME?,$F$8,#NAME?,$G$8,#NAME?,"Hydro")+SUMIFS(OFFSET(#NAME?,0,$P$8),#NAME?,A149,#NAME?,$F$8,#NAME?,$G$8,#NAME?,"Hydro"))/M149)</f>
        <v>#VALUE!</v>
      </c>
      <c r="S149" s="258" t="e">
        <f aca="false">IF(N149=0,0,(SUMIFS(OFFSET(#NAME?,0,$P$8),#NAME?,A149,#NAME?,$F$8,#NAME?,$G$8,#NAME?,"Other")+SUMIFS(OFFSET(#NAME?,0,$P$8),#NAME?,A149,#NAME?,$F$8,#NAME?,$G$8,#NAME?,"Other"))/N149)</f>
        <v>#VALUE!</v>
      </c>
      <c r="T149" s="260" t="e">
        <f aca="false">(J149*O149)+(K149*P149)+(L149*$T$5)+(M149*R149)+(N149*S149)</f>
        <v>#VALUE!</v>
      </c>
      <c r="U149" s="260" t="e">
        <f aca="false">(J149*O149)+(K149*P149)+(L149*$U$5)+(M149*R149)+(N149*S149)</f>
        <v>#VALUE!</v>
      </c>
      <c r="V149" s="261" t="e">
        <f aca="false">SUMIFS(OFFSET(#NAME?,0,$P$8),#NAME?,A149,#NAME?,$F$8,#NAME?,$G$8)*-1</f>
        <v>#VALUE!</v>
      </c>
      <c r="W149" s="261" t="e">
        <f aca="false">SUMIFS(OFFSET(#NAME?,0,$P$8),#NAME?,A149,#NAME?,$F$8,#NAME?,$G$8)*-1</f>
        <v>#VALUE!</v>
      </c>
      <c r="X149" s="262" t="e">
        <f aca="false">$Z$13*Z149</f>
        <v>#REF!</v>
      </c>
      <c r="Z149" s="263" t="e">
        <f aca="false">E149/$E$13</f>
        <v>#VALUE!</v>
      </c>
      <c r="AA149" s="264" t="n">
        <f aca="false">IFERROR(SUMPRODUCT((DSR!$E$1:$AB$1='MAIN DATA'!$B$6)*(DSR!$B$2:$B$1445='MAIN DATA'!A149)*(DSR!$A$2:$A$1445=Controls!$F$56)*(DSR!$E$2:$AB$1445)),"N/A for summer")</f>
        <v>-0.628155408134091</v>
      </c>
    </row>
    <row r="150" customFormat="false" ht="12.75" hidden="false" customHeight="false" outlineLevel="0" collapsed="false">
      <c r="A150" s="253" t="s">
        <v>845</v>
      </c>
      <c r="B150" s="253" t="s">
        <v>846</v>
      </c>
      <c r="C150" s="254" t="s">
        <v>686</v>
      </c>
      <c r="D150" s="254" t="str">
        <f aca="false">LEFT(C150,1)</f>
        <v>N</v>
      </c>
      <c r="E150" s="254" t="e">
        <f aca="false">SUMIFS(OFFSET(#NAME?,0,$P$8),#NAME?,A150,#NAME?,$F$8,#NAME?,$G$8)</f>
        <v>#VALUE!</v>
      </c>
      <c r="F150" s="255" t="e">
        <f aca="false">SUMIFS(OFFSET(#NAME?,0,$P$8),#NAME?,A150,#NAME?,$F$8,#NAME?,$G$8)</f>
        <v>#VALUE!</v>
      </c>
      <c r="G150" s="255" t="e">
        <f aca="false">F150-SUMIFS(OFFSET(#NAME?,0,$P$8),#NAME?,A150,#NAME?,$F$8,#NAME?,$G$8)</f>
        <v>#VALUE!</v>
      </c>
      <c r="H150" s="256" t="e">
        <f aca="false">E150-T150</f>
        <v>#VALUE!</v>
      </c>
      <c r="I150" s="256" t="e">
        <f aca="false">E150-U150</f>
        <v>#VALUE!</v>
      </c>
      <c r="J150" s="257" t="e">
        <f aca="false">SUMIFS(#NAME?,#NAME?,A150,#NAME?,$F$8,#NAME?,$G$8,#NAME?,"Storage")+SUMIFS(#NAME?,#NAME?,A150,#NAME?,$F$8,#NAME?,$G$8,#NAME?,"Battery")</f>
        <v>#VALUE!</v>
      </c>
      <c r="K150" s="257" t="e">
        <f aca="false">SUMIFS(#NAME?,#NAME?,A150,#NAME?,$F$8,#NAME?,$G$8,#NAME?,"Solar")+SUMIFS(#NAME?,#NAME?,A150,#NAME?,$F$8,#NAME?,$G$8,#NAME?,"Solar")</f>
        <v>#VALUE!</v>
      </c>
      <c r="L150" s="257" t="e">
        <f aca="false">SUMIFS(#NAME?,#NAME?,A150,#NAME?,$F$8,#NAME?,$G$8,#NAME?,"Wind")+SUMIFS(#NAME?,#NAME?,A150,#NAME?,$F$8,#NAME?,$G$8,#NAME?,"Wind")</f>
        <v>#VALUE!</v>
      </c>
      <c r="M150" s="257" t="e">
        <f aca="false">SUMIFS(#NAME?,#NAME?,A150,#NAME?,$F$8,#NAME?,$G$8,#NAME?,"Hydro")+SUMIFS(#NAME?,#NAME?,A150,#NAME?,$F$8,#NAME?,$G$8,#NAME?,"Hydro")</f>
        <v>#VALUE!</v>
      </c>
      <c r="N150" s="257" t="e">
        <f aca="false">SUMIFS(#NAME?,#NAME?,A150,#NAME?,$F$8,#NAME?,$G$8,#NAME?,"Other")+SUMIFS(#NAME?,#NAME?,A150,#NAME?,$F$8,#NAME?,$G$8,#NAME?,"Other")</f>
        <v>#VALUE!</v>
      </c>
      <c r="O150" s="258" t="e">
        <f aca="false">IF(J150=0,0,(SUMIFS(OFFSET(#NAME?,0,$P$8),#NAME?,A150,#NAME?,$F$8,#NAME?,$G$8,#NAME?,"Storage")+SUMIFS(OFFSET(#NAME?,0,$P$8),#NAME?,A150,#NAME?,$F$8,#NAME?,$G$8,#NAME?,"Battery"))/J150)</f>
        <v>#VALUE!</v>
      </c>
      <c r="P150" s="259" t="e">
        <f aca="false">IF(K150=0,0,(SUMIFS(OFFSET(#NAME?,0,$P$8),#NAME?,A150,#NAME?,$F$8,#NAME?,$G$8,#NAME?,"Solar")+SUMIFS(OFFSET(#NAME?,0,$P$8),#NAME?,A150,#NAME?,$F$8,#NAME?,$G$8,#NAME?,"Solar"))/K150)</f>
        <v>#VALUE!</v>
      </c>
      <c r="Q150" s="258" t="e">
        <f aca="false">IF(L150=0,0,(SUMIFS(OFFSET(#NAME?,0,$P$8),#NAME?,A150,#NAME?,$F$8,#NAME?,$G$8,#NAME?,"Wind")+SUMIFS(OFFSET(#NAME?,0,$P$8),#NAME?,A150,#NAME?,$F$8,#NAME?,$G$8,#NAME?,"Wind"))/L150)</f>
        <v>#VALUE!</v>
      </c>
      <c r="R150" s="258" t="e">
        <f aca="false">IF(M150=0,0,(SUMIFS(OFFSET(#NAME?,0,$P$8),#NAME?,A150,#NAME?,$F$8,#NAME?,$G$8,#NAME?,"Hydro")+SUMIFS(OFFSET(#NAME?,0,$P$8),#NAME?,A150,#NAME?,$F$8,#NAME?,$G$8,#NAME?,"Hydro"))/M150)</f>
        <v>#VALUE!</v>
      </c>
      <c r="S150" s="258" t="e">
        <f aca="false">IF(N150=0,0,(SUMIFS(OFFSET(#NAME?,0,$P$8),#NAME?,A150,#NAME?,$F$8,#NAME?,$G$8,#NAME?,"Other")+SUMIFS(OFFSET(#NAME?,0,$P$8),#NAME?,A150,#NAME?,$F$8,#NAME?,$G$8,#NAME?,"Other"))/N150)</f>
        <v>#VALUE!</v>
      </c>
      <c r="T150" s="260" t="e">
        <f aca="false">(J150*O150)+(K150*P150)+(L150*$T$5)+(M150*R150)+(N150*S150)</f>
        <v>#VALUE!</v>
      </c>
      <c r="U150" s="260" t="e">
        <f aca="false">(J150*O150)+(K150*P150)+(L150*$U$5)+(M150*R150)+(N150*S150)</f>
        <v>#VALUE!</v>
      </c>
      <c r="V150" s="261" t="e">
        <f aca="false">SUMIFS(OFFSET(#NAME?,0,$P$8),#NAME?,A150,#NAME?,$F$8,#NAME?,$G$8)*-1</f>
        <v>#VALUE!</v>
      </c>
      <c r="W150" s="261" t="e">
        <f aca="false">SUMIFS(OFFSET(#NAME?,0,$P$8),#NAME?,A150,#NAME?,$F$8,#NAME?,$G$8)*-1</f>
        <v>#VALUE!</v>
      </c>
      <c r="X150" s="262" t="e">
        <f aca="false">$Z$13*Z150</f>
        <v>#REF!</v>
      </c>
      <c r="Z150" s="263" t="e">
        <f aca="false">E150/$E$13</f>
        <v>#VALUE!</v>
      </c>
      <c r="AA150" s="264" t="n">
        <f aca="false">IFERROR(SUMPRODUCT((DSR!$E$1:$AB$1='MAIN DATA'!$B$6)*(DSR!$B$2:$B$1445='MAIN DATA'!A150)*(DSR!$A$2:$A$1445=Controls!$F$56)*(DSR!$E$2:$AB$1445)),"N/A for summer")</f>
        <v>-5.90684597653079</v>
      </c>
    </row>
    <row r="151" customFormat="false" ht="12.75" hidden="false" customHeight="false" outlineLevel="0" collapsed="false">
      <c r="A151" s="253" t="s">
        <v>972</v>
      </c>
      <c r="B151" s="253" t="s">
        <v>973</v>
      </c>
      <c r="C151" s="254" t="s">
        <v>686</v>
      </c>
      <c r="D151" s="254" t="str">
        <f aca="false">LEFT(C151,1)</f>
        <v>N</v>
      </c>
      <c r="E151" s="254" t="e">
        <f aca="false">SUMIFS(OFFSET(#NAME?,0,$P$8),#NAME?,A151,#NAME?,$F$8,#NAME?,$G$8)</f>
        <v>#VALUE!</v>
      </c>
      <c r="F151" s="255" t="e">
        <f aca="false">SUMIFS(OFFSET(#NAME?,0,$P$8),#NAME?,A151,#NAME?,$F$8,#NAME?,$G$8)</f>
        <v>#VALUE!</v>
      </c>
      <c r="G151" s="255" t="e">
        <f aca="false">F151-SUMIFS(OFFSET(#NAME?,0,$P$8),#NAME?,A151,#NAME?,$F$8,#NAME?,$G$8)</f>
        <v>#VALUE!</v>
      </c>
      <c r="H151" s="256" t="e">
        <f aca="false">E151-T151</f>
        <v>#VALUE!</v>
      </c>
      <c r="I151" s="256" t="e">
        <f aca="false">E151-U151</f>
        <v>#VALUE!</v>
      </c>
      <c r="J151" s="257" t="e">
        <f aca="false">SUMIFS(#NAME?,#NAME?,A151,#NAME?,$F$8,#NAME?,$G$8,#NAME?,"Storage")+SUMIFS(#NAME?,#NAME?,A151,#NAME?,$F$8,#NAME?,$G$8,#NAME?,"Battery")</f>
        <v>#VALUE!</v>
      </c>
      <c r="K151" s="257" t="e">
        <f aca="false">SUMIFS(#NAME?,#NAME?,A151,#NAME?,$F$8,#NAME?,$G$8,#NAME?,"Solar")+SUMIFS(#NAME?,#NAME?,A151,#NAME?,$F$8,#NAME?,$G$8,#NAME?,"Solar")</f>
        <v>#VALUE!</v>
      </c>
      <c r="L151" s="257" t="e">
        <f aca="false">SUMIFS(#NAME?,#NAME?,A151,#NAME?,$F$8,#NAME?,$G$8,#NAME?,"Wind")+SUMIFS(#NAME?,#NAME?,A151,#NAME?,$F$8,#NAME?,$G$8,#NAME?,"Wind")</f>
        <v>#VALUE!</v>
      </c>
      <c r="M151" s="257" t="e">
        <f aca="false">SUMIFS(#NAME?,#NAME?,A151,#NAME?,$F$8,#NAME?,$G$8,#NAME?,"Hydro")+SUMIFS(#NAME?,#NAME?,A151,#NAME?,$F$8,#NAME?,$G$8,#NAME?,"Hydro")</f>
        <v>#VALUE!</v>
      </c>
      <c r="N151" s="257" t="e">
        <f aca="false">SUMIFS(#NAME?,#NAME?,A151,#NAME?,$F$8,#NAME?,$G$8,#NAME?,"Other")+SUMIFS(#NAME?,#NAME?,A151,#NAME?,$F$8,#NAME?,$G$8,#NAME?,"Other")</f>
        <v>#VALUE!</v>
      </c>
      <c r="O151" s="258" t="e">
        <f aca="false">IF(J151=0,0,(SUMIFS(OFFSET(#NAME?,0,$P$8),#NAME?,A151,#NAME?,$F$8,#NAME?,$G$8,#NAME?,"Storage")+SUMIFS(OFFSET(#NAME?,0,$P$8),#NAME?,A151,#NAME?,$F$8,#NAME?,$G$8,#NAME?,"Battery"))/J151)</f>
        <v>#VALUE!</v>
      </c>
      <c r="P151" s="259" t="e">
        <f aca="false">IF(K151=0,0,(SUMIFS(OFFSET(#NAME?,0,$P$8),#NAME?,A151,#NAME?,$F$8,#NAME?,$G$8,#NAME?,"Solar")+SUMIFS(OFFSET(#NAME?,0,$P$8),#NAME?,A151,#NAME?,$F$8,#NAME?,$G$8,#NAME?,"Solar"))/K151)</f>
        <v>#VALUE!</v>
      </c>
      <c r="Q151" s="258" t="e">
        <f aca="false">IF(L151=0,0,(SUMIFS(OFFSET(#NAME?,0,$P$8),#NAME?,A151,#NAME?,$F$8,#NAME?,$G$8,#NAME?,"Wind")+SUMIFS(OFFSET(#NAME?,0,$P$8),#NAME?,A151,#NAME?,$F$8,#NAME?,$G$8,#NAME?,"Wind"))/L151)</f>
        <v>#VALUE!</v>
      </c>
      <c r="R151" s="258" t="e">
        <f aca="false">IF(M151=0,0,(SUMIFS(OFFSET(#NAME?,0,$P$8),#NAME?,A151,#NAME?,$F$8,#NAME?,$G$8,#NAME?,"Hydro")+SUMIFS(OFFSET(#NAME?,0,$P$8),#NAME?,A151,#NAME?,$F$8,#NAME?,$G$8,#NAME?,"Hydro"))/M151)</f>
        <v>#VALUE!</v>
      </c>
      <c r="S151" s="258" t="e">
        <f aca="false">IF(N151=0,0,(SUMIFS(OFFSET(#NAME?,0,$P$8),#NAME?,A151,#NAME?,$F$8,#NAME?,$G$8,#NAME?,"Other")+SUMIFS(OFFSET(#NAME?,0,$P$8),#NAME?,A151,#NAME?,$F$8,#NAME?,$G$8,#NAME?,"Other"))/N151)</f>
        <v>#VALUE!</v>
      </c>
      <c r="T151" s="260" t="e">
        <f aca="false">(J151*O151)+(K151*P151)+(L151*$T$5)+(M151*R151)+(N151*S151)</f>
        <v>#VALUE!</v>
      </c>
      <c r="U151" s="260" t="e">
        <f aca="false">(J151*O151)+(K151*P151)+(L151*$U$5)+(M151*R151)+(N151*S151)</f>
        <v>#VALUE!</v>
      </c>
      <c r="V151" s="261" t="e">
        <f aca="false">SUMIFS(OFFSET(#NAME?,0,$P$8),#NAME?,A151,#NAME?,$F$8,#NAME?,$G$8)*-1</f>
        <v>#VALUE!</v>
      </c>
      <c r="W151" s="261" t="e">
        <f aca="false">SUMIFS(OFFSET(#NAME?,0,$P$8),#NAME?,A151,#NAME?,$F$8,#NAME?,$G$8)*-1</f>
        <v>#VALUE!</v>
      </c>
      <c r="X151" s="262" t="e">
        <f aca="false">$Z$13*Z151</f>
        <v>#REF!</v>
      </c>
      <c r="Z151" s="263" t="e">
        <f aca="false">E151/$E$13</f>
        <v>#VALUE!</v>
      </c>
      <c r="AA151" s="264" t="n">
        <f aca="false">IFERROR(SUMPRODUCT((DSR!$E$1:$AB$1='MAIN DATA'!$B$6)*(DSR!$B$2:$B$1445='MAIN DATA'!A151)*(DSR!$A$2:$A$1445=Controls!$F$56)*(DSR!$E$2:$AB$1445)),"N/A for summer")</f>
        <v>-8.05597141822553</v>
      </c>
    </row>
    <row r="152" customFormat="false" ht="12.75" hidden="false" customHeight="false" outlineLevel="0" collapsed="false">
      <c r="A152" s="253" t="s">
        <v>1129</v>
      </c>
      <c r="B152" s="253" t="s">
        <v>1130</v>
      </c>
      <c r="C152" s="254" t="s">
        <v>686</v>
      </c>
      <c r="D152" s="254" t="str">
        <f aca="false">LEFT(C152,1)</f>
        <v>N</v>
      </c>
      <c r="E152" s="254" t="e">
        <f aca="false">SUMIFS(OFFSET(#NAME?,0,$P$8),#NAME?,A152,#NAME?,$F$8,#NAME?,$G$8)</f>
        <v>#VALUE!</v>
      </c>
      <c r="F152" s="255" t="e">
        <f aca="false">SUMIFS(OFFSET(#NAME?,0,$P$8),#NAME?,A152,#NAME?,$F$8,#NAME?,$G$8)</f>
        <v>#VALUE!</v>
      </c>
      <c r="G152" s="255" t="e">
        <f aca="false">F152-SUMIFS(OFFSET(#NAME?,0,$P$8),#NAME?,A152,#NAME?,$F$8,#NAME?,$G$8)</f>
        <v>#VALUE!</v>
      </c>
      <c r="H152" s="256" t="e">
        <f aca="false">E152-T152</f>
        <v>#VALUE!</v>
      </c>
      <c r="I152" s="256" t="e">
        <f aca="false">E152-U152</f>
        <v>#VALUE!</v>
      </c>
      <c r="J152" s="257" t="e">
        <f aca="false">SUMIFS(#NAME?,#NAME?,A152,#NAME?,$F$8,#NAME?,$G$8,#NAME?,"Storage")+SUMIFS(#NAME?,#NAME?,A152,#NAME?,$F$8,#NAME?,$G$8,#NAME?,"Battery")</f>
        <v>#VALUE!</v>
      </c>
      <c r="K152" s="257" t="e">
        <f aca="false">SUMIFS(#NAME?,#NAME?,A152,#NAME?,$F$8,#NAME?,$G$8,#NAME?,"Solar")+SUMIFS(#NAME?,#NAME?,A152,#NAME?,$F$8,#NAME?,$G$8,#NAME?,"Solar")</f>
        <v>#VALUE!</v>
      </c>
      <c r="L152" s="257" t="e">
        <f aca="false">SUMIFS(#NAME?,#NAME?,A152,#NAME?,$F$8,#NAME?,$G$8,#NAME?,"Wind")+SUMIFS(#NAME?,#NAME?,A152,#NAME?,$F$8,#NAME?,$G$8,#NAME?,"Wind")</f>
        <v>#VALUE!</v>
      </c>
      <c r="M152" s="257" t="e">
        <f aca="false">SUMIFS(#NAME?,#NAME?,A152,#NAME?,$F$8,#NAME?,$G$8,#NAME?,"Hydro")+SUMIFS(#NAME?,#NAME?,A152,#NAME?,$F$8,#NAME?,$G$8,#NAME?,"Hydro")</f>
        <v>#VALUE!</v>
      </c>
      <c r="N152" s="257" t="e">
        <f aca="false">SUMIFS(#NAME?,#NAME?,A152,#NAME?,$F$8,#NAME?,$G$8,#NAME?,"Other")+SUMIFS(#NAME?,#NAME?,A152,#NAME?,$F$8,#NAME?,$G$8,#NAME?,"Other")</f>
        <v>#VALUE!</v>
      </c>
      <c r="O152" s="258" t="e">
        <f aca="false">IF(J152=0,0,(SUMIFS(OFFSET(#NAME?,0,$P$8),#NAME?,A152,#NAME?,$F$8,#NAME?,$G$8,#NAME?,"Storage")+SUMIFS(OFFSET(#NAME?,0,$P$8),#NAME?,A152,#NAME?,$F$8,#NAME?,$G$8,#NAME?,"Battery"))/J152)</f>
        <v>#VALUE!</v>
      </c>
      <c r="P152" s="259" t="e">
        <f aca="false">IF(K152=0,0,(SUMIFS(OFFSET(#NAME?,0,$P$8),#NAME?,A152,#NAME?,$F$8,#NAME?,$G$8,#NAME?,"Solar")+SUMIFS(OFFSET(#NAME?,0,$P$8),#NAME?,A152,#NAME?,$F$8,#NAME?,$G$8,#NAME?,"Solar"))/K152)</f>
        <v>#VALUE!</v>
      </c>
      <c r="Q152" s="258" t="e">
        <f aca="false">IF(L152=0,0,(SUMIFS(OFFSET(#NAME?,0,$P$8),#NAME?,A152,#NAME?,$F$8,#NAME?,$G$8,#NAME?,"Wind")+SUMIFS(OFFSET(#NAME?,0,$P$8),#NAME?,A152,#NAME?,$F$8,#NAME?,$G$8,#NAME?,"Wind"))/L152)</f>
        <v>#VALUE!</v>
      </c>
      <c r="R152" s="258" t="e">
        <f aca="false">IF(M152=0,0,(SUMIFS(OFFSET(#NAME?,0,$P$8),#NAME?,A152,#NAME?,$F$8,#NAME?,$G$8,#NAME?,"Hydro")+SUMIFS(OFFSET(#NAME?,0,$P$8),#NAME?,A152,#NAME?,$F$8,#NAME?,$G$8,#NAME?,"Hydro"))/M152)</f>
        <v>#VALUE!</v>
      </c>
      <c r="S152" s="258" t="e">
        <f aca="false">IF(N152=0,0,(SUMIFS(OFFSET(#NAME?,0,$P$8),#NAME?,A152,#NAME?,$F$8,#NAME?,$G$8,#NAME?,"Other")+SUMIFS(OFFSET(#NAME?,0,$P$8),#NAME?,A152,#NAME?,$F$8,#NAME?,$G$8,#NAME?,"Other"))/N152)</f>
        <v>#VALUE!</v>
      </c>
      <c r="T152" s="260" t="e">
        <f aca="false">(J152*O152)+(K152*P152)+(L152*$T$5)+(M152*R152)+(N152*S152)</f>
        <v>#VALUE!</v>
      </c>
      <c r="U152" s="260" t="e">
        <f aca="false">(J152*O152)+(K152*P152)+(L152*$U$5)+(M152*R152)+(N152*S152)</f>
        <v>#VALUE!</v>
      </c>
      <c r="V152" s="261" t="e">
        <f aca="false">SUMIFS(OFFSET(#NAME?,0,$P$8),#NAME?,A152,#NAME?,$F$8,#NAME?,$G$8)*-1</f>
        <v>#VALUE!</v>
      </c>
      <c r="W152" s="261" t="e">
        <f aca="false">SUMIFS(OFFSET(#NAME?,0,$P$8),#NAME?,A152,#NAME?,$F$8,#NAME?,$G$8)*-1</f>
        <v>#VALUE!</v>
      </c>
      <c r="X152" s="262" t="e">
        <f aca="false">$Z$13*Z152</f>
        <v>#REF!</v>
      </c>
      <c r="Z152" s="263" t="e">
        <f aca="false">E152/$E$13</f>
        <v>#VALUE!</v>
      </c>
      <c r="AA152" s="264" t="n">
        <f aca="false">IFERROR(SUMPRODUCT((DSR!$E$1:$AB$1='MAIN DATA'!$B$6)*(DSR!$B$2:$B$1445='MAIN DATA'!A152)*(DSR!$A$2:$A$1445=Controls!$F$56)*(DSR!$E$2:$AB$1445)),"N/A for summer")</f>
        <v>-2.61712947039871</v>
      </c>
    </row>
    <row r="153" customFormat="false" ht="12.75" hidden="false" customHeight="false" outlineLevel="0" collapsed="false">
      <c r="A153" s="253" t="s">
        <v>496</v>
      </c>
      <c r="B153" s="253" t="s">
        <v>499</v>
      </c>
      <c r="C153" s="254" t="s">
        <v>498</v>
      </c>
      <c r="D153" s="254" t="str">
        <f aca="false">LEFT(C153,1)</f>
        <v>N</v>
      </c>
      <c r="E153" s="254" t="e">
        <f aca="false">SUMIFS(OFFSET(#NAME?,0,$P$8),#NAME?,A153,#NAME?,$F$8,#NAME?,$G$8)</f>
        <v>#VALUE!</v>
      </c>
      <c r="F153" s="255" t="e">
        <f aca="false">SUMIFS(OFFSET(#NAME?,0,$P$8),#NAME?,A153,#NAME?,$F$8,#NAME?,$G$8)</f>
        <v>#VALUE!</v>
      </c>
      <c r="G153" s="255" t="e">
        <f aca="false">F153-SUMIFS(OFFSET(#NAME?,0,$P$8),#NAME?,A153,#NAME?,$F$8,#NAME?,$G$8)</f>
        <v>#VALUE!</v>
      </c>
      <c r="H153" s="256" t="e">
        <f aca="false">E153-T153</f>
        <v>#VALUE!</v>
      </c>
      <c r="I153" s="256" t="e">
        <f aca="false">E153-U153</f>
        <v>#VALUE!</v>
      </c>
      <c r="J153" s="257" t="e">
        <f aca="false">SUMIFS(#NAME?,#NAME?,A153,#NAME?,$F$8,#NAME?,$G$8,#NAME?,"Storage")+SUMIFS(#NAME?,#NAME?,A153,#NAME?,$F$8,#NAME?,$G$8,#NAME?,"Battery")</f>
        <v>#VALUE!</v>
      </c>
      <c r="K153" s="257" t="e">
        <f aca="false">SUMIFS(#NAME?,#NAME?,A153,#NAME?,$F$8,#NAME?,$G$8,#NAME?,"Solar")+SUMIFS(#NAME?,#NAME?,A153,#NAME?,$F$8,#NAME?,$G$8,#NAME?,"Solar")</f>
        <v>#VALUE!</v>
      </c>
      <c r="L153" s="257" t="e">
        <f aca="false">SUMIFS(#NAME?,#NAME?,A153,#NAME?,$F$8,#NAME?,$G$8,#NAME?,"Wind")+SUMIFS(#NAME?,#NAME?,A153,#NAME?,$F$8,#NAME?,$G$8,#NAME?,"Wind")</f>
        <v>#VALUE!</v>
      </c>
      <c r="M153" s="257" t="e">
        <f aca="false">SUMIFS(#NAME?,#NAME?,A153,#NAME?,$F$8,#NAME?,$G$8,#NAME?,"Hydro")+SUMIFS(#NAME?,#NAME?,A153,#NAME?,$F$8,#NAME?,$G$8,#NAME?,"Hydro")</f>
        <v>#VALUE!</v>
      </c>
      <c r="N153" s="257" t="e">
        <f aca="false">SUMIFS(#NAME?,#NAME?,A153,#NAME?,$F$8,#NAME?,$G$8,#NAME?,"Other")+SUMIFS(#NAME?,#NAME?,A153,#NAME?,$F$8,#NAME?,$G$8,#NAME?,"Other")</f>
        <v>#VALUE!</v>
      </c>
      <c r="O153" s="258" t="e">
        <f aca="false">IF(J153=0,0,(SUMIFS(OFFSET(#NAME?,0,$P$8),#NAME?,A153,#NAME?,$F$8,#NAME?,$G$8,#NAME?,"Storage")+SUMIFS(OFFSET(#NAME?,0,$P$8),#NAME?,A153,#NAME?,$F$8,#NAME?,$G$8,#NAME?,"Battery"))/J153)</f>
        <v>#VALUE!</v>
      </c>
      <c r="P153" s="259" t="e">
        <f aca="false">IF(K153=0,0,(SUMIFS(OFFSET(#NAME?,0,$P$8),#NAME?,A153,#NAME?,$F$8,#NAME?,$G$8,#NAME?,"Solar")+SUMIFS(OFFSET(#NAME?,0,$P$8),#NAME?,A153,#NAME?,$F$8,#NAME?,$G$8,#NAME?,"Solar"))/K153)</f>
        <v>#VALUE!</v>
      </c>
      <c r="Q153" s="258" t="e">
        <f aca="false">IF(L153=0,0,(SUMIFS(OFFSET(#NAME?,0,$P$8),#NAME?,A153,#NAME?,$F$8,#NAME?,$G$8,#NAME?,"Wind")+SUMIFS(OFFSET(#NAME?,0,$P$8),#NAME?,A153,#NAME?,$F$8,#NAME?,$G$8,#NAME?,"Wind"))/L153)</f>
        <v>#VALUE!</v>
      </c>
      <c r="R153" s="258" t="e">
        <f aca="false">IF(M153=0,0,(SUMIFS(OFFSET(#NAME?,0,$P$8),#NAME?,A153,#NAME?,$F$8,#NAME?,$G$8,#NAME?,"Hydro")+SUMIFS(OFFSET(#NAME?,0,$P$8),#NAME?,A153,#NAME?,$F$8,#NAME?,$G$8,#NAME?,"Hydro"))/M153)</f>
        <v>#VALUE!</v>
      </c>
      <c r="S153" s="258" t="e">
        <f aca="false">IF(N153=0,0,(SUMIFS(OFFSET(#NAME?,0,$P$8),#NAME?,A153,#NAME?,$F$8,#NAME?,$G$8,#NAME?,"Other")+SUMIFS(OFFSET(#NAME?,0,$P$8),#NAME?,A153,#NAME?,$F$8,#NAME?,$G$8,#NAME?,"Other"))/N153)</f>
        <v>#VALUE!</v>
      </c>
      <c r="T153" s="260" t="e">
        <f aca="false">(J153*O153)+(K153*P153)+(L153*$T$5)+(M153*R153)+(N153*S153)</f>
        <v>#VALUE!</v>
      </c>
      <c r="U153" s="260" t="e">
        <f aca="false">(J153*O153)+(K153*P153)+(L153*$U$5)+(M153*R153)+(N153*S153)</f>
        <v>#VALUE!</v>
      </c>
      <c r="V153" s="261" t="e">
        <f aca="false">SUMIFS(OFFSET(#NAME?,0,$P$8),#NAME?,A153,#NAME?,$F$8,#NAME?,$G$8)*-1</f>
        <v>#VALUE!</v>
      </c>
      <c r="W153" s="261" t="e">
        <f aca="false">SUMIFS(OFFSET(#NAME?,0,$P$8),#NAME?,A153,#NAME?,$F$8,#NAME?,$G$8)*-1</f>
        <v>#VALUE!</v>
      </c>
      <c r="X153" s="262" t="e">
        <f aca="false">$Z$13*Z153</f>
        <v>#REF!</v>
      </c>
      <c r="Z153" s="263" t="e">
        <f aca="false">E153/$E$13</f>
        <v>#VALUE!</v>
      </c>
      <c r="AA153" s="264" t="n">
        <f aca="false">IFERROR(SUMPRODUCT((DSR!$E$1:$AB$1='MAIN DATA'!$B$6)*(DSR!$B$2:$B$1445='MAIN DATA'!A153)*(DSR!$A$2:$A$1445=Controls!$F$56)*(DSR!$E$2:$AB$1445)),"N/A for summer")</f>
        <v>-4.94379443055507</v>
      </c>
    </row>
    <row r="154" customFormat="false" ht="12.75" hidden="false" customHeight="false" outlineLevel="0" collapsed="false">
      <c r="A154" s="253" t="s">
        <v>542</v>
      </c>
      <c r="B154" s="253" t="s">
        <v>543</v>
      </c>
      <c r="C154" s="254" t="s">
        <v>498</v>
      </c>
      <c r="D154" s="254" t="str">
        <f aca="false">LEFT(C154,1)</f>
        <v>N</v>
      </c>
      <c r="E154" s="254" t="e">
        <f aca="false">SUMIFS(OFFSET(#NAME?,0,$P$8),#NAME?,A154,#NAME?,$F$8,#NAME?,$G$8)</f>
        <v>#VALUE!</v>
      </c>
      <c r="F154" s="255" t="e">
        <f aca="false">SUMIFS(OFFSET(#NAME?,0,$P$8),#NAME?,A154,#NAME?,$F$8,#NAME?,$G$8)</f>
        <v>#VALUE!</v>
      </c>
      <c r="G154" s="255" t="e">
        <f aca="false">F154-SUMIFS(OFFSET(#NAME?,0,$P$8),#NAME?,A154,#NAME?,$F$8,#NAME?,$G$8)</f>
        <v>#VALUE!</v>
      </c>
      <c r="H154" s="256" t="e">
        <f aca="false">E154-T154</f>
        <v>#VALUE!</v>
      </c>
      <c r="I154" s="256" t="e">
        <f aca="false">E154-U154</f>
        <v>#VALUE!</v>
      </c>
      <c r="J154" s="257" t="e">
        <f aca="false">SUMIFS(#NAME?,#NAME?,A154,#NAME?,$F$8,#NAME?,$G$8,#NAME?,"Storage")+SUMIFS(#NAME?,#NAME?,A154,#NAME?,$F$8,#NAME?,$G$8,#NAME?,"Battery")</f>
        <v>#VALUE!</v>
      </c>
      <c r="K154" s="257" t="e">
        <f aca="false">SUMIFS(#NAME?,#NAME?,A154,#NAME?,$F$8,#NAME?,$G$8,#NAME?,"Solar")+SUMIFS(#NAME?,#NAME?,A154,#NAME?,$F$8,#NAME?,$G$8,#NAME?,"Solar")</f>
        <v>#VALUE!</v>
      </c>
      <c r="L154" s="257" t="e">
        <f aca="false">SUMIFS(#NAME?,#NAME?,A154,#NAME?,$F$8,#NAME?,$G$8,#NAME?,"Wind")+SUMIFS(#NAME?,#NAME?,A154,#NAME?,$F$8,#NAME?,$G$8,#NAME?,"Wind")</f>
        <v>#VALUE!</v>
      </c>
      <c r="M154" s="257" t="e">
        <f aca="false">SUMIFS(#NAME?,#NAME?,A154,#NAME?,$F$8,#NAME?,$G$8,#NAME?,"Hydro")+SUMIFS(#NAME?,#NAME?,A154,#NAME?,$F$8,#NAME?,$G$8,#NAME?,"Hydro")</f>
        <v>#VALUE!</v>
      </c>
      <c r="N154" s="257" t="e">
        <f aca="false">SUMIFS(#NAME?,#NAME?,A154,#NAME?,$F$8,#NAME?,$G$8,#NAME?,"Other")+SUMIFS(#NAME?,#NAME?,A154,#NAME?,$F$8,#NAME?,$G$8,#NAME?,"Other")</f>
        <v>#VALUE!</v>
      </c>
      <c r="O154" s="258" t="e">
        <f aca="false">IF(J154=0,0,(SUMIFS(OFFSET(#NAME?,0,$P$8),#NAME?,A154,#NAME?,$F$8,#NAME?,$G$8,#NAME?,"Storage")+SUMIFS(OFFSET(#NAME?,0,$P$8),#NAME?,A154,#NAME?,$F$8,#NAME?,$G$8,#NAME?,"Battery"))/J154)</f>
        <v>#VALUE!</v>
      </c>
      <c r="P154" s="259" t="e">
        <f aca="false">IF(K154=0,0,(SUMIFS(OFFSET(#NAME?,0,$P$8),#NAME?,A154,#NAME?,$F$8,#NAME?,$G$8,#NAME?,"Solar")+SUMIFS(OFFSET(#NAME?,0,$P$8),#NAME?,A154,#NAME?,$F$8,#NAME?,$G$8,#NAME?,"Solar"))/K154)</f>
        <v>#VALUE!</v>
      </c>
      <c r="Q154" s="258" t="e">
        <f aca="false">IF(L154=0,0,(SUMIFS(OFFSET(#NAME?,0,$P$8),#NAME?,A154,#NAME?,$F$8,#NAME?,$G$8,#NAME?,"Wind")+SUMIFS(OFFSET(#NAME?,0,$P$8),#NAME?,A154,#NAME?,$F$8,#NAME?,$G$8,#NAME?,"Wind"))/L154)</f>
        <v>#VALUE!</v>
      </c>
      <c r="R154" s="258" t="e">
        <f aca="false">IF(M154=0,0,(SUMIFS(OFFSET(#NAME?,0,$P$8),#NAME?,A154,#NAME?,$F$8,#NAME?,$G$8,#NAME?,"Hydro")+SUMIFS(OFFSET(#NAME?,0,$P$8),#NAME?,A154,#NAME?,$F$8,#NAME?,$G$8,#NAME?,"Hydro"))/M154)</f>
        <v>#VALUE!</v>
      </c>
      <c r="S154" s="258" t="e">
        <f aca="false">IF(N154=0,0,(SUMIFS(OFFSET(#NAME?,0,$P$8),#NAME?,A154,#NAME?,$F$8,#NAME?,$G$8,#NAME?,"Other")+SUMIFS(OFFSET(#NAME?,0,$P$8),#NAME?,A154,#NAME?,$F$8,#NAME?,$G$8,#NAME?,"Other"))/N154)</f>
        <v>#VALUE!</v>
      </c>
      <c r="T154" s="260" t="e">
        <f aca="false">(J154*O154)+(K154*P154)+(L154*$T$5)+(M154*R154)+(N154*S154)</f>
        <v>#VALUE!</v>
      </c>
      <c r="U154" s="260" t="e">
        <f aca="false">(J154*O154)+(K154*P154)+(L154*$U$5)+(M154*R154)+(N154*S154)</f>
        <v>#VALUE!</v>
      </c>
      <c r="V154" s="261" t="e">
        <f aca="false">SUMIFS(OFFSET(#NAME?,0,$P$8),#NAME?,A154,#NAME?,$F$8,#NAME?,$G$8)*-1</f>
        <v>#VALUE!</v>
      </c>
      <c r="W154" s="261" t="e">
        <f aca="false">SUMIFS(OFFSET(#NAME?,0,$P$8),#NAME?,A154,#NAME?,$F$8,#NAME?,$G$8)*-1</f>
        <v>#VALUE!</v>
      </c>
      <c r="X154" s="262" t="e">
        <f aca="false">$Z$13*Z154</f>
        <v>#REF!</v>
      </c>
      <c r="Z154" s="263" t="e">
        <f aca="false">E154/$E$13</f>
        <v>#VALUE!</v>
      </c>
      <c r="AA154" s="264" t="n">
        <f aca="false">IFERROR(SUMPRODUCT((DSR!$E$1:$AB$1='MAIN DATA'!$B$6)*(DSR!$B$2:$B$1445='MAIN DATA'!A154)*(DSR!$A$2:$A$1445=Controls!$F$56)*(DSR!$E$2:$AB$1445)),"N/A for summer")</f>
        <v>-5.69036121509681</v>
      </c>
    </row>
    <row r="155" customFormat="false" ht="12.75" hidden="false" customHeight="false" outlineLevel="0" collapsed="false">
      <c r="A155" s="253" t="s">
        <v>1029</v>
      </c>
      <c r="B155" s="253" t="s">
        <v>1030</v>
      </c>
      <c r="C155" s="254" t="s">
        <v>498</v>
      </c>
      <c r="D155" s="254" t="str">
        <f aca="false">LEFT(C155,1)</f>
        <v>N</v>
      </c>
      <c r="E155" s="254" t="e">
        <f aca="false">SUMIFS(OFFSET(#NAME?,0,$P$8),#NAME?,A155,#NAME?,$F$8,#NAME?,$G$8)</f>
        <v>#VALUE!</v>
      </c>
      <c r="F155" s="255" t="e">
        <f aca="false">SUMIFS(OFFSET(#NAME?,0,$P$8),#NAME?,A155,#NAME?,$F$8,#NAME?,$G$8)</f>
        <v>#VALUE!</v>
      </c>
      <c r="G155" s="255" t="e">
        <f aca="false">F155-SUMIFS(OFFSET(#NAME?,0,$P$8),#NAME?,A155,#NAME?,$F$8,#NAME?,$G$8)</f>
        <v>#VALUE!</v>
      </c>
      <c r="H155" s="256" t="e">
        <f aca="false">E155-T155</f>
        <v>#VALUE!</v>
      </c>
      <c r="I155" s="256" t="e">
        <f aca="false">E155-U155</f>
        <v>#VALUE!</v>
      </c>
      <c r="J155" s="257" t="e">
        <f aca="false">SUMIFS(#NAME?,#NAME?,A155,#NAME?,$F$8,#NAME?,$G$8,#NAME?,"Storage")+SUMIFS(#NAME?,#NAME?,A155,#NAME?,$F$8,#NAME?,$G$8,#NAME?,"Battery")</f>
        <v>#VALUE!</v>
      </c>
      <c r="K155" s="257" t="e">
        <f aca="false">SUMIFS(#NAME?,#NAME?,A155,#NAME?,$F$8,#NAME?,$G$8,#NAME?,"Solar")+SUMIFS(#NAME?,#NAME?,A155,#NAME?,$F$8,#NAME?,$G$8,#NAME?,"Solar")</f>
        <v>#VALUE!</v>
      </c>
      <c r="L155" s="257" t="e">
        <f aca="false">SUMIFS(#NAME?,#NAME?,A155,#NAME?,$F$8,#NAME?,$G$8,#NAME?,"Wind")+SUMIFS(#NAME?,#NAME?,A155,#NAME?,$F$8,#NAME?,$G$8,#NAME?,"Wind")</f>
        <v>#VALUE!</v>
      </c>
      <c r="M155" s="257" t="e">
        <f aca="false">SUMIFS(#NAME?,#NAME?,A155,#NAME?,$F$8,#NAME?,$G$8,#NAME?,"Hydro")+SUMIFS(#NAME?,#NAME?,A155,#NAME?,$F$8,#NAME?,$G$8,#NAME?,"Hydro")</f>
        <v>#VALUE!</v>
      </c>
      <c r="N155" s="257" t="e">
        <f aca="false">SUMIFS(#NAME?,#NAME?,A155,#NAME?,$F$8,#NAME?,$G$8,#NAME?,"Other")+SUMIFS(#NAME?,#NAME?,A155,#NAME?,$F$8,#NAME?,$G$8,#NAME?,"Other")</f>
        <v>#VALUE!</v>
      </c>
      <c r="O155" s="258" t="e">
        <f aca="false">IF(J155=0,0,(SUMIFS(OFFSET(#NAME?,0,$P$8),#NAME?,A155,#NAME?,$F$8,#NAME?,$G$8,#NAME?,"Storage")+SUMIFS(OFFSET(#NAME?,0,$P$8),#NAME?,A155,#NAME?,$F$8,#NAME?,$G$8,#NAME?,"Battery"))/J155)</f>
        <v>#VALUE!</v>
      </c>
      <c r="P155" s="259" t="e">
        <f aca="false">IF(K155=0,0,(SUMIFS(OFFSET(#NAME?,0,$P$8),#NAME?,A155,#NAME?,$F$8,#NAME?,$G$8,#NAME?,"Solar")+SUMIFS(OFFSET(#NAME?,0,$P$8),#NAME?,A155,#NAME?,$F$8,#NAME?,$G$8,#NAME?,"Solar"))/K155)</f>
        <v>#VALUE!</v>
      </c>
      <c r="Q155" s="258" t="e">
        <f aca="false">IF(L155=0,0,(SUMIFS(OFFSET(#NAME?,0,$P$8),#NAME?,A155,#NAME?,$F$8,#NAME?,$G$8,#NAME?,"Wind")+SUMIFS(OFFSET(#NAME?,0,$P$8),#NAME?,A155,#NAME?,$F$8,#NAME?,$G$8,#NAME?,"Wind"))/L155)</f>
        <v>#VALUE!</v>
      </c>
      <c r="R155" s="258" t="e">
        <f aca="false">IF(M155=0,0,(SUMIFS(OFFSET(#NAME?,0,$P$8),#NAME?,A155,#NAME?,$F$8,#NAME?,$G$8,#NAME?,"Hydro")+SUMIFS(OFFSET(#NAME?,0,$P$8),#NAME?,A155,#NAME?,$F$8,#NAME?,$G$8,#NAME?,"Hydro"))/M155)</f>
        <v>#VALUE!</v>
      </c>
      <c r="S155" s="258" t="e">
        <f aca="false">IF(N155=0,0,(SUMIFS(OFFSET(#NAME?,0,$P$8),#NAME?,A155,#NAME?,$F$8,#NAME?,$G$8,#NAME?,"Other")+SUMIFS(OFFSET(#NAME?,0,$P$8),#NAME?,A155,#NAME?,$F$8,#NAME?,$G$8,#NAME?,"Other"))/N155)</f>
        <v>#VALUE!</v>
      </c>
      <c r="T155" s="260" t="e">
        <f aca="false">(J155*O155)+(K155*P155)+(L155*$T$5)+(M155*R155)+(N155*S155)</f>
        <v>#VALUE!</v>
      </c>
      <c r="U155" s="260" t="e">
        <f aca="false">(J155*O155)+(K155*P155)+(L155*$U$5)+(M155*R155)+(N155*S155)</f>
        <v>#VALUE!</v>
      </c>
      <c r="V155" s="261" t="e">
        <f aca="false">SUMIFS(OFFSET(#NAME?,0,$P$8),#NAME?,A155,#NAME?,$F$8,#NAME?,$G$8)*-1</f>
        <v>#VALUE!</v>
      </c>
      <c r="W155" s="261" t="e">
        <f aca="false">SUMIFS(OFFSET(#NAME?,0,$P$8),#NAME?,A155,#NAME?,$F$8,#NAME?,$G$8)*-1</f>
        <v>#VALUE!</v>
      </c>
      <c r="X155" s="262" t="e">
        <f aca="false">$Z$13*Z155</f>
        <v>#REF!</v>
      </c>
      <c r="Z155" s="263" t="e">
        <f aca="false">E155/$E$13</f>
        <v>#VALUE!</v>
      </c>
      <c r="AA155" s="264" t="n">
        <f aca="false">IFERROR(SUMPRODUCT((DSR!$E$1:$AB$1='MAIN DATA'!$B$6)*(DSR!$B$2:$B$1445='MAIN DATA'!A155)*(DSR!$A$2:$A$1445=Controls!$F$56)*(DSR!$E$2:$AB$1445)),"N/A for summer")</f>
        <v>-7.07193590749787</v>
      </c>
    </row>
    <row r="156" customFormat="false" ht="12.75" hidden="false" customHeight="false" outlineLevel="0" collapsed="false">
      <c r="A156" s="253" t="s">
        <v>455</v>
      </c>
      <c r="B156" s="253" t="s">
        <v>458</v>
      </c>
      <c r="C156" s="254" t="s">
        <v>457</v>
      </c>
      <c r="D156" s="254" t="str">
        <f aca="false">LEFT(C156,1)</f>
        <v>N</v>
      </c>
      <c r="E156" s="254" t="e">
        <f aca="false">SUMIFS(OFFSET(#NAME?,0,$P$8),#NAME?,A156,#NAME?,$F$8,#NAME?,$G$8)</f>
        <v>#VALUE!</v>
      </c>
      <c r="F156" s="255" t="e">
        <f aca="false">SUMIFS(OFFSET(#NAME?,0,$P$8),#NAME?,A156,#NAME?,$F$8,#NAME?,$G$8)</f>
        <v>#VALUE!</v>
      </c>
      <c r="G156" s="255" t="e">
        <f aca="false">F156-SUMIFS(OFFSET(#NAME?,0,$P$8),#NAME?,A156,#NAME?,$F$8,#NAME?,$G$8)</f>
        <v>#VALUE!</v>
      </c>
      <c r="H156" s="256" t="e">
        <f aca="false">E156-T156</f>
        <v>#VALUE!</v>
      </c>
      <c r="I156" s="256" t="e">
        <f aca="false">E156-U156</f>
        <v>#VALUE!</v>
      </c>
      <c r="J156" s="257" t="e">
        <f aca="false">SUMIFS(#NAME?,#NAME?,A156,#NAME?,$F$8,#NAME?,$G$8,#NAME?,"Storage")+SUMIFS(#NAME?,#NAME?,A156,#NAME?,$F$8,#NAME?,$G$8,#NAME?,"Battery")</f>
        <v>#VALUE!</v>
      </c>
      <c r="K156" s="257" t="e">
        <f aca="false">SUMIFS(#NAME?,#NAME?,A156,#NAME?,$F$8,#NAME?,$G$8,#NAME?,"Solar")+SUMIFS(#NAME?,#NAME?,A156,#NAME?,$F$8,#NAME?,$G$8,#NAME?,"Solar")</f>
        <v>#VALUE!</v>
      </c>
      <c r="L156" s="257" t="e">
        <f aca="false">SUMIFS(#NAME?,#NAME?,A156,#NAME?,$F$8,#NAME?,$G$8,#NAME?,"Wind")+SUMIFS(#NAME?,#NAME?,A156,#NAME?,$F$8,#NAME?,$G$8,#NAME?,"Wind")</f>
        <v>#VALUE!</v>
      </c>
      <c r="M156" s="257" t="e">
        <f aca="false">SUMIFS(#NAME?,#NAME?,A156,#NAME?,$F$8,#NAME?,$G$8,#NAME?,"Hydro")+SUMIFS(#NAME?,#NAME?,A156,#NAME?,$F$8,#NAME?,$G$8,#NAME?,"Hydro")</f>
        <v>#VALUE!</v>
      </c>
      <c r="N156" s="257" t="e">
        <f aca="false">SUMIFS(#NAME?,#NAME?,A156,#NAME?,$F$8,#NAME?,$G$8,#NAME?,"Other")+SUMIFS(#NAME?,#NAME?,A156,#NAME?,$F$8,#NAME?,$G$8,#NAME?,"Other")</f>
        <v>#VALUE!</v>
      </c>
      <c r="O156" s="258" t="e">
        <f aca="false">IF(J156=0,0,(SUMIFS(OFFSET(#NAME?,0,$P$8),#NAME?,A156,#NAME?,$F$8,#NAME?,$G$8,#NAME?,"Storage")+SUMIFS(OFFSET(#NAME?,0,$P$8),#NAME?,A156,#NAME?,$F$8,#NAME?,$G$8,#NAME?,"Battery"))/J156)</f>
        <v>#VALUE!</v>
      </c>
      <c r="P156" s="259" t="e">
        <f aca="false">IF(K156=0,0,(SUMIFS(OFFSET(#NAME?,0,$P$8),#NAME?,A156,#NAME?,$F$8,#NAME?,$G$8,#NAME?,"Solar")+SUMIFS(OFFSET(#NAME?,0,$P$8),#NAME?,A156,#NAME?,$F$8,#NAME?,$G$8,#NAME?,"Solar"))/K156)</f>
        <v>#VALUE!</v>
      </c>
      <c r="Q156" s="258" t="e">
        <f aca="false">IF(L156=0,0,(SUMIFS(OFFSET(#NAME?,0,$P$8),#NAME?,A156,#NAME?,$F$8,#NAME?,$G$8,#NAME?,"Wind")+SUMIFS(OFFSET(#NAME?,0,$P$8),#NAME?,A156,#NAME?,$F$8,#NAME?,$G$8,#NAME?,"Wind"))/L156)</f>
        <v>#VALUE!</v>
      </c>
      <c r="R156" s="258" t="e">
        <f aca="false">IF(M156=0,0,(SUMIFS(OFFSET(#NAME?,0,$P$8),#NAME?,A156,#NAME?,$F$8,#NAME?,$G$8,#NAME?,"Hydro")+SUMIFS(OFFSET(#NAME?,0,$P$8),#NAME?,A156,#NAME?,$F$8,#NAME?,$G$8,#NAME?,"Hydro"))/M156)</f>
        <v>#VALUE!</v>
      </c>
      <c r="S156" s="258" t="e">
        <f aca="false">IF(N156=0,0,(SUMIFS(OFFSET(#NAME?,0,$P$8),#NAME?,A156,#NAME?,$F$8,#NAME?,$G$8,#NAME?,"Other")+SUMIFS(OFFSET(#NAME?,0,$P$8),#NAME?,A156,#NAME?,$F$8,#NAME?,$G$8,#NAME?,"Other"))/N156)</f>
        <v>#VALUE!</v>
      </c>
      <c r="T156" s="260" t="e">
        <f aca="false">(J156*O156)+(K156*P156)+(L156*$T$5)+(M156*R156)+(N156*S156)</f>
        <v>#VALUE!</v>
      </c>
      <c r="U156" s="260" t="e">
        <f aca="false">(J156*O156)+(K156*P156)+(L156*$U$5)+(M156*R156)+(N156*S156)</f>
        <v>#VALUE!</v>
      </c>
      <c r="V156" s="261" t="e">
        <f aca="false">SUMIFS(OFFSET(#NAME?,0,$P$8),#NAME?,A156,#NAME?,$F$8,#NAME?,$G$8)*-1</f>
        <v>#VALUE!</v>
      </c>
      <c r="W156" s="261" t="e">
        <f aca="false">SUMIFS(OFFSET(#NAME?,0,$P$8),#NAME?,A156,#NAME?,$F$8,#NAME?,$G$8)*-1</f>
        <v>#VALUE!</v>
      </c>
      <c r="X156" s="262" t="e">
        <f aca="false">$Z$13*Z156</f>
        <v>#REF!</v>
      </c>
      <c r="Z156" s="263" t="e">
        <f aca="false">E156/$E$13</f>
        <v>#VALUE!</v>
      </c>
      <c r="AA156" s="264" t="n">
        <f aca="false">IFERROR(SUMPRODUCT((DSR!$E$1:$AB$1='MAIN DATA'!$B$6)*(DSR!$B$2:$B$1445='MAIN DATA'!A156)*(DSR!$A$2:$A$1445=Controls!$F$56)*(DSR!$E$2:$AB$1445)),"N/A for summer")</f>
        <v>-4.41201187799827</v>
      </c>
    </row>
    <row r="157" customFormat="false" ht="12.75" hidden="false" customHeight="false" outlineLevel="0" collapsed="false">
      <c r="A157" s="253" t="s">
        <v>534</v>
      </c>
      <c r="B157" s="253" t="s">
        <v>535</v>
      </c>
      <c r="C157" s="254" t="s">
        <v>457</v>
      </c>
      <c r="D157" s="254" t="str">
        <f aca="false">LEFT(C157,1)</f>
        <v>N</v>
      </c>
      <c r="E157" s="254" t="e">
        <f aca="false">SUMIFS(OFFSET(#NAME?,0,$P$8),#NAME?,A157,#NAME?,$F$8,#NAME?,$G$8)</f>
        <v>#VALUE!</v>
      </c>
      <c r="F157" s="255" t="e">
        <f aca="false">SUMIFS(OFFSET(#NAME?,0,$P$8),#NAME?,A157,#NAME?,$F$8,#NAME?,$G$8)</f>
        <v>#VALUE!</v>
      </c>
      <c r="G157" s="255" t="e">
        <f aca="false">F157-SUMIFS(OFFSET(#NAME?,0,$P$8),#NAME?,A157,#NAME?,$F$8,#NAME?,$G$8)</f>
        <v>#VALUE!</v>
      </c>
      <c r="H157" s="256" t="e">
        <f aca="false">E157-T157</f>
        <v>#VALUE!</v>
      </c>
      <c r="I157" s="256" t="e">
        <f aca="false">E157-U157</f>
        <v>#VALUE!</v>
      </c>
      <c r="J157" s="257" t="e">
        <f aca="false">SUMIFS(#NAME?,#NAME?,A157,#NAME?,$F$8,#NAME?,$G$8,#NAME?,"Storage")+SUMIFS(#NAME?,#NAME?,A157,#NAME?,$F$8,#NAME?,$G$8,#NAME?,"Battery")</f>
        <v>#VALUE!</v>
      </c>
      <c r="K157" s="257" t="e">
        <f aca="false">SUMIFS(#NAME?,#NAME?,A157,#NAME?,$F$8,#NAME?,$G$8,#NAME?,"Solar")+SUMIFS(#NAME?,#NAME?,A157,#NAME?,$F$8,#NAME?,$G$8,#NAME?,"Solar")</f>
        <v>#VALUE!</v>
      </c>
      <c r="L157" s="257" t="e">
        <f aca="false">SUMIFS(#NAME?,#NAME?,A157,#NAME?,$F$8,#NAME?,$G$8,#NAME?,"Wind")+SUMIFS(#NAME?,#NAME?,A157,#NAME?,$F$8,#NAME?,$G$8,#NAME?,"Wind")</f>
        <v>#VALUE!</v>
      </c>
      <c r="M157" s="257" t="e">
        <f aca="false">SUMIFS(#NAME?,#NAME?,A157,#NAME?,$F$8,#NAME?,$G$8,#NAME?,"Hydro")+SUMIFS(#NAME?,#NAME?,A157,#NAME?,$F$8,#NAME?,$G$8,#NAME?,"Hydro")</f>
        <v>#VALUE!</v>
      </c>
      <c r="N157" s="257" t="e">
        <f aca="false">SUMIFS(#NAME?,#NAME?,A157,#NAME?,$F$8,#NAME?,$G$8,#NAME?,"Other")+SUMIFS(#NAME?,#NAME?,A157,#NAME?,$F$8,#NAME?,$G$8,#NAME?,"Other")</f>
        <v>#VALUE!</v>
      </c>
      <c r="O157" s="258" t="e">
        <f aca="false">IF(J157=0,0,(SUMIFS(OFFSET(#NAME?,0,$P$8),#NAME?,A157,#NAME?,$F$8,#NAME?,$G$8,#NAME?,"Storage")+SUMIFS(OFFSET(#NAME?,0,$P$8),#NAME?,A157,#NAME?,$F$8,#NAME?,$G$8,#NAME?,"Battery"))/J157)</f>
        <v>#VALUE!</v>
      </c>
      <c r="P157" s="259" t="e">
        <f aca="false">IF(K157=0,0,(SUMIFS(OFFSET(#NAME?,0,$P$8),#NAME?,A157,#NAME?,$F$8,#NAME?,$G$8,#NAME?,"Solar")+SUMIFS(OFFSET(#NAME?,0,$P$8),#NAME?,A157,#NAME?,$F$8,#NAME?,$G$8,#NAME?,"Solar"))/K157)</f>
        <v>#VALUE!</v>
      </c>
      <c r="Q157" s="258" t="e">
        <f aca="false">IF(L157=0,0,(SUMIFS(OFFSET(#NAME?,0,$P$8),#NAME?,A157,#NAME?,$F$8,#NAME?,$G$8,#NAME?,"Wind")+SUMIFS(OFFSET(#NAME?,0,$P$8),#NAME?,A157,#NAME?,$F$8,#NAME?,$G$8,#NAME?,"Wind"))/L157)</f>
        <v>#VALUE!</v>
      </c>
      <c r="R157" s="258" t="e">
        <f aca="false">IF(M157=0,0,(SUMIFS(OFFSET(#NAME?,0,$P$8),#NAME?,A157,#NAME?,$F$8,#NAME?,$G$8,#NAME?,"Hydro")+SUMIFS(OFFSET(#NAME?,0,$P$8),#NAME?,A157,#NAME?,$F$8,#NAME?,$G$8,#NAME?,"Hydro"))/M157)</f>
        <v>#VALUE!</v>
      </c>
      <c r="S157" s="258" t="e">
        <f aca="false">IF(N157=0,0,(SUMIFS(OFFSET(#NAME?,0,$P$8),#NAME?,A157,#NAME?,$F$8,#NAME?,$G$8,#NAME?,"Other")+SUMIFS(OFFSET(#NAME?,0,$P$8),#NAME?,A157,#NAME?,$F$8,#NAME?,$G$8,#NAME?,"Other"))/N157)</f>
        <v>#VALUE!</v>
      </c>
      <c r="T157" s="260" t="e">
        <f aca="false">(J157*O157)+(K157*P157)+(L157*$T$5)+(M157*R157)+(N157*S157)</f>
        <v>#VALUE!</v>
      </c>
      <c r="U157" s="260" t="e">
        <f aca="false">(J157*O157)+(K157*P157)+(L157*$U$5)+(M157*R157)+(N157*S157)</f>
        <v>#VALUE!</v>
      </c>
      <c r="V157" s="261" t="e">
        <f aca="false">SUMIFS(OFFSET(#NAME?,0,$P$8),#NAME?,A157,#NAME?,$F$8,#NAME?,$G$8)*-1</f>
        <v>#VALUE!</v>
      </c>
      <c r="W157" s="261" t="e">
        <f aca="false">SUMIFS(OFFSET(#NAME?,0,$P$8),#NAME?,A157,#NAME?,$F$8,#NAME?,$G$8)*-1</f>
        <v>#VALUE!</v>
      </c>
      <c r="X157" s="262" t="e">
        <f aca="false">$Z$13*Z157</f>
        <v>#REF!</v>
      </c>
      <c r="Z157" s="263" t="e">
        <f aca="false">E157/$E$13</f>
        <v>#VALUE!</v>
      </c>
      <c r="AA157" s="264" t="n">
        <f aca="false">IFERROR(SUMPRODUCT((DSR!$E$1:$AB$1='MAIN DATA'!$B$6)*(DSR!$B$2:$B$1445='MAIN DATA'!A157)*(DSR!$A$2:$A$1445=Controls!$F$56)*(DSR!$E$2:$AB$1445)),"N/A for summer")</f>
        <v>-8.78633835144111</v>
      </c>
    </row>
    <row r="158" customFormat="false" ht="12.75" hidden="false" customHeight="false" outlineLevel="0" collapsed="false">
      <c r="A158" s="253" t="s">
        <v>702</v>
      </c>
      <c r="B158" s="253" t="s">
        <v>703</v>
      </c>
      <c r="C158" s="254" t="s">
        <v>457</v>
      </c>
      <c r="D158" s="254" t="str">
        <f aca="false">LEFT(C158,1)</f>
        <v>N</v>
      </c>
      <c r="E158" s="254" t="e">
        <f aca="false">SUMIFS(OFFSET(#NAME?,0,$P$8),#NAME?,A158,#NAME?,$F$8,#NAME?,$G$8)</f>
        <v>#VALUE!</v>
      </c>
      <c r="F158" s="255" t="e">
        <f aca="false">SUMIFS(OFFSET(#NAME?,0,$P$8),#NAME?,A158,#NAME?,$F$8,#NAME?,$G$8)</f>
        <v>#VALUE!</v>
      </c>
      <c r="G158" s="255" t="e">
        <f aca="false">F158-SUMIFS(OFFSET(#NAME?,0,$P$8),#NAME?,A158,#NAME?,$F$8,#NAME?,$G$8)</f>
        <v>#VALUE!</v>
      </c>
      <c r="H158" s="256" t="e">
        <f aca="false">E158-T158</f>
        <v>#VALUE!</v>
      </c>
      <c r="I158" s="256" t="e">
        <f aca="false">E158-U158</f>
        <v>#VALUE!</v>
      </c>
      <c r="J158" s="257" t="e">
        <f aca="false">SUMIFS(#NAME?,#NAME?,A158,#NAME?,$F$8,#NAME?,$G$8,#NAME?,"Storage")+SUMIFS(#NAME?,#NAME?,A158,#NAME?,$F$8,#NAME?,$G$8,#NAME?,"Battery")</f>
        <v>#VALUE!</v>
      </c>
      <c r="K158" s="257" t="e">
        <f aca="false">SUMIFS(#NAME?,#NAME?,A158,#NAME?,$F$8,#NAME?,$G$8,#NAME?,"Solar")+SUMIFS(#NAME?,#NAME?,A158,#NAME?,$F$8,#NAME?,$G$8,#NAME?,"Solar")</f>
        <v>#VALUE!</v>
      </c>
      <c r="L158" s="257" t="e">
        <f aca="false">SUMIFS(#NAME?,#NAME?,A158,#NAME?,$F$8,#NAME?,$G$8,#NAME?,"Wind")+SUMIFS(#NAME?,#NAME?,A158,#NAME?,$F$8,#NAME?,$G$8,#NAME?,"Wind")</f>
        <v>#VALUE!</v>
      </c>
      <c r="M158" s="257" t="e">
        <f aca="false">SUMIFS(#NAME?,#NAME?,A158,#NAME?,$F$8,#NAME?,$G$8,#NAME?,"Hydro")+SUMIFS(#NAME?,#NAME?,A158,#NAME?,$F$8,#NAME?,$G$8,#NAME?,"Hydro")</f>
        <v>#VALUE!</v>
      </c>
      <c r="N158" s="257" t="e">
        <f aca="false">SUMIFS(#NAME?,#NAME?,A158,#NAME?,$F$8,#NAME?,$G$8,#NAME?,"Other")+SUMIFS(#NAME?,#NAME?,A158,#NAME?,$F$8,#NAME?,$G$8,#NAME?,"Other")</f>
        <v>#VALUE!</v>
      </c>
      <c r="O158" s="258" t="e">
        <f aca="false">IF(J158=0,0,(SUMIFS(OFFSET(#NAME?,0,$P$8),#NAME?,A158,#NAME?,$F$8,#NAME?,$G$8,#NAME?,"Storage")+SUMIFS(OFFSET(#NAME?,0,$P$8),#NAME?,A158,#NAME?,$F$8,#NAME?,$G$8,#NAME?,"Battery"))/J158)</f>
        <v>#VALUE!</v>
      </c>
      <c r="P158" s="259" t="e">
        <f aca="false">IF(K158=0,0,(SUMIFS(OFFSET(#NAME?,0,$P$8),#NAME?,A158,#NAME?,$F$8,#NAME?,$G$8,#NAME?,"Solar")+SUMIFS(OFFSET(#NAME?,0,$P$8),#NAME?,A158,#NAME?,$F$8,#NAME?,$G$8,#NAME?,"Solar"))/K158)</f>
        <v>#VALUE!</v>
      </c>
      <c r="Q158" s="258" t="e">
        <f aca="false">IF(L158=0,0,(SUMIFS(OFFSET(#NAME?,0,$P$8),#NAME?,A158,#NAME?,$F$8,#NAME?,$G$8,#NAME?,"Wind")+SUMIFS(OFFSET(#NAME?,0,$P$8),#NAME?,A158,#NAME?,$F$8,#NAME?,$G$8,#NAME?,"Wind"))/L158)</f>
        <v>#VALUE!</v>
      </c>
      <c r="R158" s="258" t="e">
        <f aca="false">IF(M158=0,0,(SUMIFS(OFFSET(#NAME?,0,$P$8),#NAME?,A158,#NAME?,$F$8,#NAME?,$G$8,#NAME?,"Hydro")+SUMIFS(OFFSET(#NAME?,0,$P$8),#NAME?,A158,#NAME?,$F$8,#NAME?,$G$8,#NAME?,"Hydro"))/M158)</f>
        <v>#VALUE!</v>
      </c>
      <c r="S158" s="258" t="e">
        <f aca="false">IF(N158=0,0,(SUMIFS(OFFSET(#NAME?,0,$P$8),#NAME?,A158,#NAME?,$F$8,#NAME?,$G$8,#NAME?,"Other")+SUMIFS(OFFSET(#NAME?,0,$P$8),#NAME?,A158,#NAME?,$F$8,#NAME?,$G$8,#NAME?,"Other"))/N158)</f>
        <v>#VALUE!</v>
      </c>
      <c r="T158" s="260" t="e">
        <f aca="false">(J158*O158)+(K158*P158)+(L158*$T$5)+(M158*R158)+(N158*S158)</f>
        <v>#VALUE!</v>
      </c>
      <c r="U158" s="260" t="e">
        <f aca="false">(J158*O158)+(K158*P158)+(L158*$U$5)+(M158*R158)+(N158*S158)</f>
        <v>#VALUE!</v>
      </c>
      <c r="V158" s="261" t="e">
        <f aca="false">SUMIFS(OFFSET(#NAME?,0,$P$8),#NAME?,A158,#NAME?,$F$8,#NAME?,$G$8)*-1</f>
        <v>#VALUE!</v>
      </c>
      <c r="W158" s="261" t="e">
        <f aca="false">SUMIFS(OFFSET(#NAME?,0,$P$8),#NAME?,A158,#NAME?,$F$8,#NAME?,$G$8)*-1</f>
        <v>#VALUE!</v>
      </c>
      <c r="X158" s="262" t="e">
        <f aca="false">$Z$13*Z158</f>
        <v>#REF!</v>
      </c>
      <c r="Z158" s="263" t="e">
        <f aca="false">E158/$E$13</f>
        <v>#VALUE!</v>
      </c>
      <c r="AA158" s="264" t="n">
        <f aca="false">IFERROR(SUMPRODUCT((DSR!$E$1:$AB$1='MAIN DATA'!$B$6)*(DSR!$B$2:$B$1445='MAIN DATA'!A158)*(DSR!$A$2:$A$1445=Controls!$F$56)*(DSR!$E$2:$AB$1445)),"N/A for summer")</f>
        <v>-6.50701743010219</v>
      </c>
    </row>
    <row r="159" customFormat="false" ht="12.75" hidden="false" customHeight="false" outlineLevel="0" collapsed="false">
      <c r="A159" s="253" t="s">
        <v>789</v>
      </c>
      <c r="B159" s="253" t="s">
        <v>791</v>
      </c>
      <c r="C159" s="254" t="s">
        <v>790</v>
      </c>
      <c r="D159" s="254" t="str">
        <f aca="false">LEFT(C159,1)</f>
        <v>N</v>
      </c>
      <c r="E159" s="254" t="e">
        <f aca="false">SUMIFS(OFFSET(#NAME?,0,$P$8),#NAME?,A159,#NAME?,$F$8,#NAME?,$G$8)</f>
        <v>#VALUE!</v>
      </c>
      <c r="F159" s="255" t="e">
        <f aca="false">SUMIFS(OFFSET(#NAME?,0,$P$8),#NAME?,A159,#NAME?,$F$8,#NAME?,$G$8)</f>
        <v>#VALUE!</v>
      </c>
      <c r="G159" s="255" t="e">
        <f aca="false">F159-SUMIFS(OFFSET(#NAME?,0,$P$8),#NAME?,A159,#NAME?,$F$8,#NAME?,$G$8)</f>
        <v>#VALUE!</v>
      </c>
      <c r="H159" s="256" t="e">
        <f aca="false">E159-T159</f>
        <v>#VALUE!</v>
      </c>
      <c r="I159" s="256" t="e">
        <f aca="false">E159-U159</f>
        <v>#VALUE!</v>
      </c>
      <c r="J159" s="257" t="e">
        <f aca="false">SUMIFS(#NAME?,#NAME?,A159,#NAME?,$F$8,#NAME?,$G$8,#NAME?,"Storage")+SUMIFS(#NAME?,#NAME?,A159,#NAME?,$F$8,#NAME?,$G$8,#NAME?,"Battery")</f>
        <v>#VALUE!</v>
      </c>
      <c r="K159" s="257" t="e">
        <f aca="false">SUMIFS(#NAME?,#NAME?,A159,#NAME?,$F$8,#NAME?,$G$8,#NAME?,"Solar")+SUMIFS(#NAME?,#NAME?,A159,#NAME?,$F$8,#NAME?,$G$8,#NAME?,"Solar")</f>
        <v>#VALUE!</v>
      </c>
      <c r="L159" s="257" t="e">
        <f aca="false">SUMIFS(#NAME?,#NAME?,A159,#NAME?,$F$8,#NAME?,$G$8,#NAME?,"Wind")+SUMIFS(#NAME?,#NAME?,A159,#NAME?,$F$8,#NAME?,$G$8,#NAME?,"Wind")</f>
        <v>#VALUE!</v>
      </c>
      <c r="M159" s="257" t="e">
        <f aca="false">SUMIFS(#NAME?,#NAME?,A159,#NAME?,$F$8,#NAME?,$G$8,#NAME?,"Hydro")+SUMIFS(#NAME?,#NAME?,A159,#NAME?,$F$8,#NAME?,$G$8,#NAME?,"Hydro")</f>
        <v>#VALUE!</v>
      </c>
      <c r="N159" s="257" t="e">
        <f aca="false">SUMIFS(#NAME?,#NAME?,A159,#NAME?,$F$8,#NAME?,$G$8,#NAME?,"Other")+SUMIFS(#NAME?,#NAME?,A159,#NAME?,$F$8,#NAME?,$G$8,#NAME?,"Other")</f>
        <v>#VALUE!</v>
      </c>
      <c r="O159" s="258" t="e">
        <f aca="false">IF(J159=0,0,(SUMIFS(OFFSET(#NAME?,0,$P$8),#NAME?,A159,#NAME?,$F$8,#NAME?,$G$8,#NAME?,"Storage")+SUMIFS(OFFSET(#NAME?,0,$P$8),#NAME?,A159,#NAME?,$F$8,#NAME?,$G$8,#NAME?,"Battery"))/J159)</f>
        <v>#VALUE!</v>
      </c>
      <c r="P159" s="259" t="e">
        <f aca="false">IF(K159=0,0,(SUMIFS(OFFSET(#NAME?,0,$P$8),#NAME?,A159,#NAME?,$F$8,#NAME?,$G$8,#NAME?,"Solar")+SUMIFS(OFFSET(#NAME?,0,$P$8),#NAME?,A159,#NAME?,$F$8,#NAME?,$G$8,#NAME?,"Solar"))/K159)</f>
        <v>#VALUE!</v>
      </c>
      <c r="Q159" s="258" t="e">
        <f aca="false">IF(L159=0,0,(SUMIFS(OFFSET(#NAME?,0,$P$8),#NAME?,A159,#NAME?,$F$8,#NAME?,$G$8,#NAME?,"Wind")+SUMIFS(OFFSET(#NAME?,0,$P$8),#NAME?,A159,#NAME?,$F$8,#NAME?,$G$8,#NAME?,"Wind"))/L159)</f>
        <v>#VALUE!</v>
      </c>
      <c r="R159" s="258" t="e">
        <f aca="false">IF(M159=0,0,(SUMIFS(OFFSET(#NAME?,0,$P$8),#NAME?,A159,#NAME?,$F$8,#NAME?,$G$8,#NAME?,"Hydro")+SUMIFS(OFFSET(#NAME?,0,$P$8),#NAME?,A159,#NAME?,$F$8,#NAME?,$G$8,#NAME?,"Hydro"))/M159)</f>
        <v>#VALUE!</v>
      </c>
      <c r="S159" s="258" t="e">
        <f aca="false">IF(N159=0,0,(SUMIFS(OFFSET(#NAME?,0,$P$8),#NAME?,A159,#NAME?,$F$8,#NAME?,$G$8,#NAME?,"Other")+SUMIFS(OFFSET(#NAME?,0,$P$8),#NAME?,A159,#NAME?,$F$8,#NAME?,$G$8,#NAME?,"Other"))/N159)</f>
        <v>#VALUE!</v>
      </c>
      <c r="T159" s="260" t="e">
        <f aca="false">(J159*O159)+(K159*P159)+(L159*$T$5)+(M159*R159)+(N159*S159)</f>
        <v>#VALUE!</v>
      </c>
      <c r="U159" s="260" t="e">
        <f aca="false">(J159*O159)+(K159*P159)+(L159*$U$5)+(M159*R159)+(N159*S159)</f>
        <v>#VALUE!</v>
      </c>
      <c r="V159" s="261" t="e">
        <f aca="false">SUMIFS(OFFSET(#NAME?,0,$P$8),#NAME?,A159,#NAME?,$F$8,#NAME?,$G$8)*-1</f>
        <v>#VALUE!</v>
      </c>
      <c r="W159" s="261" t="e">
        <f aca="false">SUMIFS(OFFSET(#NAME?,0,$P$8),#NAME?,A159,#NAME?,$F$8,#NAME?,$G$8)*-1</f>
        <v>#VALUE!</v>
      </c>
      <c r="X159" s="262" t="e">
        <f aca="false">$Z$13*Z159</f>
        <v>#REF!</v>
      </c>
      <c r="Z159" s="263" t="e">
        <f aca="false">E159/$E$13</f>
        <v>#VALUE!</v>
      </c>
      <c r="AA159" s="264" t="n">
        <f aca="false">IFERROR(SUMPRODUCT((DSR!$E$1:$AB$1='MAIN DATA'!$B$6)*(DSR!$B$2:$B$1445='MAIN DATA'!A159)*(DSR!$A$2:$A$1445=Controls!$F$56)*(DSR!$E$2:$AB$1445)),"N/A for summer")</f>
        <v>-8.48159433209712</v>
      </c>
    </row>
    <row r="160" customFormat="false" ht="12.75" hidden="false" customHeight="false" outlineLevel="0" collapsed="false">
      <c r="A160" s="253" t="s">
        <v>792</v>
      </c>
      <c r="B160" s="253" t="s">
        <v>793</v>
      </c>
      <c r="C160" s="254" t="s">
        <v>790</v>
      </c>
      <c r="D160" s="254" t="str">
        <f aca="false">LEFT(C160,1)</f>
        <v>N</v>
      </c>
      <c r="E160" s="254" t="e">
        <f aca="false">SUMIFS(OFFSET(#NAME?,0,$P$8),#NAME?,A160,#NAME?,$F$8,#NAME?,$G$8)</f>
        <v>#VALUE!</v>
      </c>
      <c r="F160" s="255" t="e">
        <f aca="false">SUMIFS(OFFSET(#NAME?,0,$P$8),#NAME?,A160,#NAME?,$F$8,#NAME?,$G$8)</f>
        <v>#VALUE!</v>
      </c>
      <c r="G160" s="255" t="e">
        <f aca="false">F160-SUMIFS(OFFSET(#NAME?,0,$P$8),#NAME?,A160,#NAME?,$F$8,#NAME?,$G$8)</f>
        <v>#VALUE!</v>
      </c>
      <c r="H160" s="256" t="e">
        <f aca="false">E160-T160</f>
        <v>#VALUE!</v>
      </c>
      <c r="I160" s="256" t="e">
        <f aca="false">E160-U160</f>
        <v>#VALUE!</v>
      </c>
      <c r="J160" s="257" t="e">
        <f aca="false">SUMIFS(#NAME?,#NAME?,A160,#NAME?,$F$8,#NAME?,$G$8,#NAME?,"Storage")+SUMIFS(#NAME?,#NAME?,A160,#NAME?,$F$8,#NAME?,$G$8,#NAME?,"Battery")</f>
        <v>#VALUE!</v>
      </c>
      <c r="K160" s="257" t="e">
        <f aca="false">SUMIFS(#NAME?,#NAME?,A160,#NAME?,$F$8,#NAME?,$G$8,#NAME?,"Solar")+SUMIFS(#NAME?,#NAME?,A160,#NAME?,$F$8,#NAME?,$G$8,#NAME?,"Solar")</f>
        <v>#VALUE!</v>
      </c>
      <c r="L160" s="257" t="e">
        <f aca="false">SUMIFS(#NAME?,#NAME?,A160,#NAME?,$F$8,#NAME?,$G$8,#NAME?,"Wind")+SUMIFS(#NAME?,#NAME?,A160,#NAME?,$F$8,#NAME?,$G$8,#NAME?,"Wind")</f>
        <v>#VALUE!</v>
      </c>
      <c r="M160" s="257" t="e">
        <f aca="false">SUMIFS(#NAME?,#NAME?,A160,#NAME?,$F$8,#NAME?,$G$8,#NAME?,"Hydro")+SUMIFS(#NAME?,#NAME?,A160,#NAME?,$F$8,#NAME?,$G$8,#NAME?,"Hydro")</f>
        <v>#VALUE!</v>
      </c>
      <c r="N160" s="257" t="e">
        <f aca="false">SUMIFS(#NAME?,#NAME?,A160,#NAME?,$F$8,#NAME?,$G$8,#NAME?,"Other")+SUMIFS(#NAME?,#NAME?,A160,#NAME?,$F$8,#NAME?,$G$8,#NAME?,"Other")</f>
        <v>#VALUE!</v>
      </c>
      <c r="O160" s="258" t="e">
        <f aca="false">IF(J160=0,0,(SUMIFS(OFFSET(#NAME?,0,$P$8),#NAME?,A160,#NAME?,$F$8,#NAME?,$G$8,#NAME?,"Storage")+SUMIFS(OFFSET(#NAME?,0,$P$8),#NAME?,A160,#NAME?,$F$8,#NAME?,$G$8,#NAME?,"Battery"))/J160)</f>
        <v>#VALUE!</v>
      </c>
      <c r="P160" s="259" t="e">
        <f aca="false">IF(K160=0,0,(SUMIFS(OFFSET(#NAME?,0,$P$8),#NAME?,A160,#NAME?,$F$8,#NAME?,$G$8,#NAME?,"Solar")+SUMIFS(OFFSET(#NAME?,0,$P$8),#NAME?,A160,#NAME?,$F$8,#NAME?,$G$8,#NAME?,"Solar"))/K160)</f>
        <v>#VALUE!</v>
      </c>
      <c r="Q160" s="258" t="e">
        <f aca="false">IF(L160=0,0,(SUMIFS(OFFSET(#NAME?,0,$P$8),#NAME?,A160,#NAME?,$F$8,#NAME?,$G$8,#NAME?,"Wind")+SUMIFS(OFFSET(#NAME?,0,$P$8),#NAME?,A160,#NAME?,$F$8,#NAME?,$G$8,#NAME?,"Wind"))/L160)</f>
        <v>#VALUE!</v>
      </c>
      <c r="R160" s="258" t="e">
        <f aca="false">IF(M160=0,0,(SUMIFS(OFFSET(#NAME?,0,$P$8),#NAME?,A160,#NAME?,$F$8,#NAME?,$G$8,#NAME?,"Hydro")+SUMIFS(OFFSET(#NAME?,0,$P$8),#NAME?,A160,#NAME?,$F$8,#NAME?,$G$8,#NAME?,"Hydro"))/M160)</f>
        <v>#VALUE!</v>
      </c>
      <c r="S160" s="258" t="e">
        <f aca="false">IF(N160=0,0,(SUMIFS(OFFSET(#NAME?,0,$P$8),#NAME?,A160,#NAME?,$F$8,#NAME?,$G$8,#NAME?,"Other")+SUMIFS(OFFSET(#NAME?,0,$P$8),#NAME?,A160,#NAME?,$F$8,#NAME?,$G$8,#NAME?,"Other"))/N160)</f>
        <v>#VALUE!</v>
      </c>
      <c r="T160" s="260" t="e">
        <f aca="false">(J160*O160)+(K160*P160)+(L160*$T$5)+(M160*R160)+(N160*S160)</f>
        <v>#VALUE!</v>
      </c>
      <c r="U160" s="260" t="e">
        <f aca="false">(J160*O160)+(K160*P160)+(L160*$U$5)+(M160*R160)+(N160*S160)</f>
        <v>#VALUE!</v>
      </c>
      <c r="V160" s="261" t="e">
        <f aca="false">SUMIFS(OFFSET(#NAME?,0,$P$8),#NAME?,A160,#NAME?,$F$8,#NAME?,$G$8)*-1</f>
        <v>#VALUE!</v>
      </c>
      <c r="W160" s="261" t="e">
        <f aca="false">SUMIFS(OFFSET(#NAME?,0,$P$8),#NAME?,A160,#NAME?,$F$8,#NAME?,$G$8)*-1</f>
        <v>#VALUE!</v>
      </c>
      <c r="X160" s="262" t="e">
        <f aca="false">$Z$13*Z160</f>
        <v>#REF!</v>
      </c>
      <c r="Z160" s="263" t="e">
        <f aca="false">E160/$E$13</f>
        <v>#VALUE!</v>
      </c>
      <c r="AA160" s="264" t="n">
        <f aca="false">IFERROR(SUMPRODUCT((DSR!$E$1:$AB$1='MAIN DATA'!$B$6)*(DSR!$B$2:$B$1445='MAIN DATA'!A160)*(DSR!$A$2:$A$1445=Controls!$F$56)*(DSR!$E$2:$AB$1445)),"N/A for summer")</f>
        <v>-1.55853604252212</v>
      </c>
    </row>
    <row r="161" customFormat="false" ht="12.75" hidden="false" customHeight="false" outlineLevel="0" collapsed="false">
      <c r="A161" s="253" t="s">
        <v>996</v>
      </c>
      <c r="B161" s="253" t="s">
        <v>997</v>
      </c>
      <c r="C161" s="254" t="s">
        <v>790</v>
      </c>
      <c r="D161" s="254" t="str">
        <f aca="false">LEFT(C161,1)</f>
        <v>N</v>
      </c>
      <c r="E161" s="254" t="e">
        <f aca="false">SUMIFS(OFFSET(#NAME?,0,$P$8),#NAME?,A161,#NAME?,$F$8,#NAME?,$G$8)</f>
        <v>#VALUE!</v>
      </c>
      <c r="F161" s="255" t="e">
        <f aca="false">SUMIFS(OFFSET(#NAME?,0,$P$8),#NAME?,A161,#NAME?,$F$8,#NAME?,$G$8)</f>
        <v>#VALUE!</v>
      </c>
      <c r="G161" s="255" t="e">
        <f aca="false">F161-SUMIFS(OFFSET(#NAME?,0,$P$8),#NAME?,A161,#NAME?,$F$8,#NAME?,$G$8)</f>
        <v>#VALUE!</v>
      </c>
      <c r="H161" s="256" t="e">
        <f aca="false">E161-T161</f>
        <v>#VALUE!</v>
      </c>
      <c r="I161" s="256" t="e">
        <f aca="false">E161-U161</f>
        <v>#VALUE!</v>
      </c>
      <c r="J161" s="257" t="e">
        <f aca="false">SUMIFS(#NAME?,#NAME?,A161,#NAME?,$F$8,#NAME?,$G$8,#NAME?,"Storage")+SUMIFS(#NAME?,#NAME?,A161,#NAME?,$F$8,#NAME?,$G$8,#NAME?,"Battery")</f>
        <v>#VALUE!</v>
      </c>
      <c r="K161" s="257" t="e">
        <f aca="false">SUMIFS(#NAME?,#NAME?,A161,#NAME?,$F$8,#NAME?,$G$8,#NAME?,"Solar")+SUMIFS(#NAME?,#NAME?,A161,#NAME?,$F$8,#NAME?,$G$8,#NAME?,"Solar")</f>
        <v>#VALUE!</v>
      </c>
      <c r="L161" s="257" t="e">
        <f aca="false">SUMIFS(#NAME?,#NAME?,A161,#NAME?,$F$8,#NAME?,$G$8,#NAME?,"Wind")+SUMIFS(#NAME?,#NAME?,A161,#NAME?,$F$8,#NAME?,$G$8,#NAME?,"Wind")</f>
        <v>#VALUE!</v>
      </c>
      <c r="M161" s="257" t="e">
        <f aca="false">SUMIFS(#NAME?,#NAME?,A161,#NAME?,$F$8,#NAME?,$G$8,#NAME?,"Hydro")+SUMIFS(#NAME?,#NAME?,A161,#NAME?,$F$8,#NAME?,$G$8,#NAME?,"Hydro")</f>
        <v>#VALUE!</v>
      </c>
      <c r="N161" s="257" t="e">
        <f aca="false">SUMIFS(#NAME?,#NAME?,A161,#NAME?,$F$8,#NAME?,$G$8,#NAME?,"Other")+SUMIFS(#NAME?,#NAME?,A161,#NAME?,$F$8,#NAME?,$G$8,#NAME?,"Other")</f>
        <v>#VALUE!</v>
      </c>
      <c r="O161" s="258" t="e">
        <f aca="false">IF(J161=0,0,(SUMIFS(OFFSET(#NAME?,0,$P$8),#NAME?,A161,#NAME?,$F$8,#NAME?,$G$8,#NAME?,"Storage")+SUMIFS(OFFSET(#NAME?,0,$P$8),#NAME?,A161,#NAME?,$F$8,#NAME?,$G$8,#NAME?,"Battery"))/J161)</f>
        <v>#VALUE!</v>
      </c>
      <c r="P161" s="259" t="e">
        <f aca="false">IF(K161=0,0,(SUMIFS(OFFSET(#NAME?,0,$P$8),#NAME?,A161,#NAME?,$F$8,#NAME?,$G$8,#NAME?,"Solar")+SUMIFS(OFFSET(#NAME?,0,$P$8),#NAME?,A161,#NAME?,$F$8,#NAME?,$G$8,#NAME?,"Solar"))/K161)</f>
        <v>#VALUE!</v>
      </c>
      <c r="Q161" s="258" t="e">
        <f aca="false">IF(L161=0,0,(SUMIFS(OFFSET(#NAME?,0,$P$8),#NAME?,A161,#NAME?,$F$8,#NAME?,$G$8,#NAME?,"Wind")+SUMIFS(OFFSET(#NAME?,0,$P$8),#NAME?,A161,#NAME?,$F$8,#NAME?,$G$8,#NAME?,"Wind"))/L161)</f>
        <v>#VALUE!</v>
      </c>
      <c r="R161" s="258" t="e">
        <f aca="false">IF(M161=0,0,(SUMIFS(OFFSET(#NAME?,0,$P$8),#NAME?,A161,#NAME?,$F$8,#NAME?,$G$8,#NAME?,"Hydro")+SUMIFS(OFFSET(#NAME?,0,$P$8),#NAME?,A161,#NAME?,$F$8,#NAME?,$G$8,#NAME?,"Hydro"))/M161)</f>
        <v>#VALUE!</v>
      </c>
      <c r="S161" s="258" t="e">
        <f aca="false">IF(N161=0,0,(SUMIFS(OFFSET(#NAME?,0,$P$8),#NAME?,A161,#NAME?,$F$8,#NAME?,$G$8,#NAME?,"Other")+SUMIFS(OFFSET(#NAME?,0,$P$8),#NAME?,A161,#NAME?,$F$8,#NAME?,$G$8,#NAME?,"Other"))/N161)</f>
        <v>#VALUE!</v>
      </c>
      <c r="T161" s="260" t="e">
        <f aca="false">(J161*O161)+(K161*P161)+(L161*$T$5)+(M161*R161)+(N161*S161)</f>
        <v>#VALUE!</v>
      </c>
      <c r="U161" s="260" t="e">
        <f aca="false">(J161*O161)+(K161*P161)+(L161*$U$5)+(M161*R161)+(N161*S161)</f>
        <v>#VALUE!</v>
      </c>
      <c r="V161" s="261" t="e">
        <f aca="false">SUMIFS(OFFSET(#NAME?,0,$P$8),#NAME?,A161,#NAME?,$F$8,#NAME?,$G$8)*-1</f>
        <v>#VALUE!</v>
      </c>
      <c r="W161" s="261" t="e">
        <f aca="false">SUMIFS(OFFSET(#NAME?,0,$P$8),#NAME?,A161,#NAME?,$F$8,#NAME?,$G$8)*-1</f>
        <v>#VALUE!</v>
      </c>
      <c r="X161" s="262" t="e">
        <f aca="false">$Z$13*Z161</f>
        <v>#REF!</v>
      </c>
      <c r="Z161" s="263" t="e">
        <f aca="false">E161/$E$13</f>
        <v>#VALUE!</v>
      </c>
      <c r="AA161" s="264" t="n">
        <f aca="false">IFERROR(SUMPRODUCT((DSR!$E$1:$AB$1='MAIN DATA'!$B$6)*(DSR!$B$2:$B$1445='MAIN DATA'!A161)*(DSR!$A$2:$A$1445=Controls!$F$56)*(DSR!$E$2:$AB$1445)),"N/A for summer")</f>
        <v>-4.29890733018563</v>
      </c>
    </row>
    <row r="162" customFormat="false" ht="12.75" hidden="false" customHeight="false" outlineLevel="0" collapsed="false">
      <c r="A162" s="253" t="s">
        <v>1150</v>
      </c>
      <c r="B162" s="253" t="s">
        <v>1151</v>
      </c>
      <c r="C162" s="254" t="s">
        <v>790</v>
      </c>
      <c r="D162" s="254" t="str">
        <f aca="false">LEFT(C162,1)</f>
        <v>N</v>
      </c>
      <c r="E162" s="254" t="e">
        <f aca="false">SUMIFS(OFFSET(#NAME?,0,$P$8),#NAME?,A162,#NAME?,$F$8,#NAME?,$G$8)</f>
        <v>#VALUE!</v>
      </c>
      <c r="F162" s="255" t="e">
        <f aca="false">SUMIFS(OFFSET(#NAME?,0,$P$8),#NAME?,A162,#NAME?,$F$8,#NAME?,$G$8)</f>
        <v>#VALUE!</v>
      </c>
      <c r="G162" s="255" t="e">
        <f aca="false">F162-SUMIFS(OFFSET(#NAME?,0,$P$8),#NAME?,A162,#NAME?,$F$8,#NAME?,$G$8)</f>
        <v>#VALUE!</v>
      </c>
      <c r="H162" s="256" t="e">
        <f aca="false">E162-T162</f>
        <v>#VALUE!</v>
      </c>
      <c r="I162" s="256" t="e">
        <f aca="false">E162-U162</f>
        <v>#VALUE!</v>
      </c>
      <c r="J162" s="257" t="e">
        <f aca="false">SUMIFS(#NAME?,#NAME?,A162,#NAME?,$F$8,#NAME?,$G$8,#NAME?,"Storage")+SUMIFS(#NAME?,#NAME?,A162,#NAME?,$F$8,#NAME?,$G$8,#NAME?,"Battery")</f>
        <v>#VALUE!</v>
      </c>
      <c r="K162" s="257" t="e">
        <f aca="false">SUMIFS(#NAME?,#NAME?,A162,#NAME?,$F$8,#NAME?,$G$8,#NAME?,"Solar")+SUMIFS(#NAME?,#NAME?,A162,#NAME?,$F$8,#NAME?,$G$8,#NAME?,"Solar")</f>
        <v>#VALUE!</v>
      </c>
      <c r="L162" s="257" t="e">
        <f aca="false">SUMIFS(#NAME?,#NAME?,A162,#NAME?,$F$8,#NAME?,$G$8,#NAME?,"Wind")+SUMIFS(#NAME?,#NAME?,A162,#NAME?,$F$8,#NAME?,$G$8,#NAME?,"Wind")</f>
        <v>#VALUE!</v>
      </c>
      <c r="M162" s="257" t="e">
        <f aca="false">SUMIFS(#NAME?,#NAME?,A162,#NAME?,$F$8,#NAME?,$G$8,#NAME?,"Hydro")+SUMIFS(#NAME?,#NAME?,A162,#NAME?,$F$8,#NAME?,$G$8,#NAME?,"Hydro")</f>
        <v>#VALUE!</v>
      </c>
      <c r="N162" s="257" t="e">
        <f aca="false">SUMIFS(#NAME?,#NAME?,A162,#NAME?,$F$8,#NAME?,$G$8,#NAME?,"Other")+SUMIFS(#NAME?,#NAME?,A162,#NAME?,$F$8,#NAME?,$G$8,#NAME?,"Other")</f>
        <v>#VALUE!</v>
      </c>
      <c r="O162" s="258" t="e">
        <f aca="false">IF(J162=0,0,(SUMIFS(OFFSET(#NAME?,0,$P$8),#NAME?,A162,#NAME?,$F$8,#NAME?,$G$8,#NAME?,"Storage")+SUMIFS(OFFSET(#NAME?,0,$P$8),#NAME?,A162,#NAME?,$F$8,#NAME?,$G$8,#NAME?,"Battery"))/J162)</f>
        <v>#VALUE!</v>
      </c>
      <c r="P162" s="259" t="e">
        <f aca="false">IF(K162=0,0,(SUMIFS(OFFSET(#NAME?,0,$P$8),#NAME?,A162,#NAME?,$F$8,#NAME?,$G$8,#NAME?,"Solar")+SUMIFS(OFFSET(#NAME?,0,$P$8),#NAME?,A162,#NAME?,$F$8,#NAME?,$G$8,#NAME?,"Solar"))/K162)</f>
        <v>#VALUE!</v>
      </c>
      <c r="Q162" s="258" t="e">
        <f aca="false">IF(L162=0,0,(SUMIFS(OFFSET(#NAME?,0,$P$8),#NAME?,A162,#NAME?,$F$8,#NAME?,$G$8,#NAME?,"Wind")+SUMIFS(OFFSET(#NAME?,0,$P$8),#NAME?,A162,#NAME?,$F$8,#NAME?,$G$8,#NAME?,"Wind"))/L162)</f>
        <v>#VALUE!</v>
      </c>
      <c r="R162" s="258" t="e">
        <f aca="false">IF(M162=0,0,(SUMIFS(OFFSET(#NAME?,0,$P$8),#NAME?,A162,#NAME?,$F$8,#NAME?,$G$8,#NAME?,"Hydro")+SUMIFS(OFFSET(#NAME?,0,$P$8),#NAME?,A162,#NAME?,$F$8,#NAME?,$G$8,#NAME?,"Hydro"))/M162)</f>
        <v>#VALUE!</v>
      </c>
      <c r="S162" s="258" t="e">
        <f aca="false">IF(N162=0,0,(SUMIFS(OFFSET(#NAME?,0,$P$8),#NAME?,A162,#NAME?,$F$8,#NAME?,$G$8,#NAME?,"Other")+SUMIFS(OFFSET(#NAME?,0,$P$8),#NAME?,A162,#NAME?,$F$8,#NAME?,$G$8,#NAME?,"Other"))/N162)</f>
        <v>#VALUE!</v>
      </c>
      <c r="T162" s="260" t="e">
        <f aca="false">(J162*O162)+(K162*P162)+(L162*$T$5)+(M162*R162)+(N162*S162)</f>
        <v>#VALUE!</v>
      </c>
      <c r="U162" s="260" t="e">
        <f aca="false">(J162*O162)+(K162*P162)+(L162*$U$5)+(M162*R162)+(N162*S162)</f>
        <v>#VALUE!</v>
      </c>
      <c r="V162" s="261" t="e">
        <f aca="false">SUMIFS(OFFSET(#NAME?,0,$P$8),#NAME?,A162,#NAME?,$F$8,#NAME?,$G$8)*-1</f>
        <v>#VALUE!</v>
      </c>
      <c r="W162" s="261" t="e">
        <f aca="false">SUMIFS(OFFSET(#NAME?,0,$P$8),#NAME?,A162,#NAME?,$F$8,#NAME?,$G$8)*-1</f>
        <v>#VALUE!</v>
      </c>
      <c r="X162" s="262" t="e">
        <f aca="false">$Z$13*Z162</f>
        <v>#REF!</v>
      </c>
      <c r="Z162" s="263" t="e">
        <f aca="false">E162/$E$13</f>
        <v>#VALUE!</v>
      </c>
      <c r="AA162" s="264" t="n">
        <f aca="false">IFERROR(SUMPRODUCT((DSR!$E$1:$AB$1='MAIN DATA'!$B$6)*(DSR!$B$2:$B$1445='MAIN DATA'!A162)*(DSR!$A$2:$A$1445=Controls!$F$56)*(DSR!$E$2:$AB$1445)),"N/A for summer")</f>
        <v>-5.40667092303228</v>
      </c>
    </row>
    <row r="163" customFormat="false" ht="12.75" hidden="false" customHeight="false" outlineLevel="0" collapsed="false">
      <c r="A163" s="253" t="s">
        <v>927</v>
      </c>
      <c r="B163" s="253" t="s">
        <v>929</v>
      </c>
      <c r="C163" s="254" t="s">
        <v>928</v>
      </c>
      <c r="D163" s="254" t="str">
        <f aca="false">LEFT(C163,1)</f>
        <v>N</v>
      </c>
      <c r="E163" s="254" t="e">
        <f aca="false">SUMIFS(OFFSET(#NAME?,0,$P$8),#NAME?,A163,#NAME?,$F$8,#NAME?,$G$8)</f>
        <v>#VALUE!</v>
      </c>
      <c r="F163" s="255" t="e">
        <f aca="false">SUMIFS(OFFSET(#NAME?,0,$P$8),#NAME?,A163,#NAME?,$F$8,#NAME?,$G$8)</f>
        <v>#VALUE!</v>
      </c>
      <c r="G163" s="255" t="e">
        <f aca="false">F163-SUMIFS(OFFSET(#NAME?,0,$P$8),#NAME?,A163,#NAME?,$F$8,#NAME?,$G$8)</f>
        <v>#VALUE!</v>
      </c>
      <c r="H163" s="256" t="e">
        <f aca="false">E163-T163</f>
        <v>#VALUE!</v>
      </c>
      <c r="I163" s="256" t="e">
        <f aca="false">E163-U163</f>
        <v>#VALUE!</v>
      </c>
      <c r="J163" s="257" t="e">
        <f aca="false">SUMIFS(#NAME?,#NAME?,A163,#NAME?,$F$8,#NAME?,$G$8,#NAME?,"Storage")+SUMIFS(#NAME?,#NAME?,A163,#NAME?,$F$8,#NAME?,$G$8,#NAME?,"Battery")</f>
        <v>#VALUE!</v>
      </c>
      <c r="K163" s="257" t="e">
        <f aca="false">SUMIFS(#NAME?,#NAME?,A163,#NAME?,$F$8,#NAME?,$G$8,#NAME?,"Solar")+SUMIFS(#NAME?,#NAME?,A163,#NAME?,$F$8,#NAME?,$G$8,#NAME?,"Solar")</f>
        <v>#VALUE!</v>
      </c>
      <c r="L163" s="257" t="e">
        <f aca="false">SUMIFS(#NAME?,#NAME?,A163,#NAME?,$F$8,#NAME?,$G$8,#NAME?,"Wind")+SUMIFS(#NAME?,#NAME?,A163,#NAME?,$F$8,#NAME?,$G$8,#NAME?,"Wind")</f>
        <v>#VALUE!</v>
      </c>
      <c r="M163" s="257" t="e">
        <f aca="false">SUMIFS(#NAME?,#NAME?,A163,#NAME?,$F$8,#NAME?,$G$8,#NAME?,"Hydro")+SUMIFS(#NAME?,#NAME?,A163,#NAME?,$F$8,#NAME?,$G$8,#NAME?,"Hydro")</f>
        <v>#VALUE!</v>
      </c>
      <c r="N163" s="257" t="e">
        <f aca="false">SUMIFS(#NAME?,#NAME?,A163,#NAME?,$F$8,#NAME?,$G$8,#NAME?,"Other")+SUMIFS(#NAME?,#NAME?,A163,#NAME?,$F$8,#NAME?,$G$8,#NAME?,"Other")</f>
        <v>#VALUE!</v>
      </c>
      <c r="O163" s="258" t="e">
        <f aca="false">IF(J163=0,0,(SUMIFS(OFFSET(#NAME?,0,$P$8),#NAME?,A163,#NAME?,$F$8,#NAME?,$G$8,#NAME?,"Storage")+SUMIFS(OFFSET(#NAME?,0,$P$8),#NAME?,A163,#NAME?,$F$8,#NAME?,$G$8,#NAME?,"Battery"))/J163)</f>
        <v>#VALUE!</v>
      </c>
      <c r="P163" s="259" t="e">
        <f aca="false">IF(K163=0,0,(SUMIFS(OFFSET(#NAME?,0,$P$8),#NAME?,A163,#NAME?,$F$8,#NAME?,$G$8,#NAME?,"Solar")+SUMIFS(OFFSET(#NAME?,0,$P$8),#NAME?,A163,#NAME?,$F$8,#NAME?,$G$8,#NAME?,"Solar"))/K163)</f>
        <v>#VALUE!</v>
      </c>
      <c r="Q163" s="258" t="e">
        <f aca="false">IF(L163=0,0,(SUMIFS(OFFSET(#NAME?,0,$P$8),#NAME?,A163,#NAME?,$F$8,#NAME?,$G$8,#NAME?,"Wind")+SUMIFS(OFFSET(#NAME?,0,$P$8),#NAME?,A163,#NAME?,$F$8,#NAME?,$G$8,#NAME?,"Wind"))/L163)</f>
        <v>#VALUE!</v>
      </c>
      <c r="R163" s="258" t="e">
        <f aca="false">IF(M163=0,0,(SUMIFS(OFFSET(#NAME?,0,$P$8),#NAME?,A163,#NAME?,$F$8,#NAME?,$G$8,#NAME?,"Hydro")+SUMIFS(OFFSET(#NAME?,0,$P$8),#NAME?,A163,#NAME?,$F$8,#NAME?,$G$8,#NAME?,"Hydro"))/M163)</f>
        <v>#VALUE!</v>
      </c>
      <c r="S163" s="258" t="e">
        <f aca="false">IF(N163=0,0,(SUMIFS(OFFSET(#NAME?,0,$P$8),#NAME?,A163,#NAME?,$F$8,#NAME?,$G$8,#NAME?,"Other")+SUMIFS(OFFSET(#NAME?,0,$P$8),#NAME?,A163,#NAME?,$F$8,#NAME?,$G$8,#NAME?,"Other"))/N163)</f>
        <v>#VALUE!</v>
      </c>
      <c r="T163" s="260" t="e">
        <f aca="false">(J163*O163)+(K163*P163)+(L163*$T$5)+(M163*R163)+(N163*S163)</f>
        <v>#VALUE!</v>
      </c>
      <c r="U163" s="260" t="e">
        <f aca="false">(J163*O163)+(K163*P163)+(L163*$U$5)+(M163*R163)+(N163*S163)</f>
        <v>#VALUE!</v>
      </c>
      <c r="V163" s="261" t="e">
        <f aca="false">SUMIFS(OFFSET(#NAME?,0,$P$8),#NAME?,A163,#NAME?,$F$8,#NAME?,$G$8)*-1</f>
        <v>#VALUE!</v>
      </c>
      <c r="W163" s="261" t="e">
        <f aca="false">SUMIFS(OFFSET(#NAME?,0,$P$8),#NAME?,A163,#NAME?,$F$8,#NAME?,$G$8)*-1</f>
        <v>#VALUE!</v>
      </c>
      <c r="X163" s="262" t="e">
        <f aca="false">$Z$13*Z163</f>
        <v>#REF!</v>
      </c>
      <c r="Z163" s="263" t="e">
        <f aca="false">E163/$E$13</f>
        <v>#VALUE!</v>
      </c>
      <c r="AA163" s="264" t="n">
        <f aca="false">IFERROR(SUMPRODUCT((DSR!$E$1:$AB$1='MAIN DATA'!$B$6)*(DSR!$B$2:$B$1445='MAIN DATA'!A163)*(DSR!$A$2:$A$1445=Controls!$F$56)*(DSR!$E$2:$AB$1445)),"N/A for summer")</f>
        <v>-5.83206730091848</v>
      </c>
    </row>
    <row r="164" customFormat="false" ht="12.75" hidden="false" customHeight="false" outlineLevel="0" collapsed="false">
      <c r="A164" s="253" t="s">
        <v>863</v>
      </c>
      <c r="B164" s="253" t="s">
        <v>865</v>
      </c>
      <c r="C164" s="254" t="s">
        <v>864</v>
      </c>
      <c r="D164" s="254" t="str">
        <f aca="false">LEFT(C164,1)</f>
        <v>N</v>
      </c>
      <c r="E164" s="254" t="e">
        <f aca="false">SUMIFS(OFFSET(#NAME?,0,$P$8),#NAME?,A164,#NAME?,$F$8,#NAME?,$G$8)</f>
        <v>#VALUE!</v>
      </c>
      <c r="F164" s="255" t="e">
        <f aca="false">SUMIFS(OFFSET(#NAME?,0,$P$8),#NAME?,A164,#NAME?,$F$8,#NAME?,$G$8)</f>
        <v>#VALUE!</v>
      </c>
      <c r="G164" s="255" t="e">
        <f aca="false">F164-SUMIFS(OFFSET(#NAME?,0,$P$8),#NAME?,A164,#NAME?,$F$8,#NAME?,$G$8)</f>
        <v>#VALUE!</v>
      </c>
      <c r="H164" s="256" t="e">
        <f aca="false">E164-T164</f>
        <v>#VALUE!</v>
      </c>
      <c r="I164" s="256" t="e">
        <f aca="false">E164-U164</f>
        <v>#VALUE!</v>
      </c>
      <c r="J164" s="257" t="e">
        <f aca="false">SUMIFS(#NAME?,#NAME?,A164,#NAME?,$F$8,#NAME?,$G$8,#NAME?,"Storage")+SUMIFS(#NAME?,#NAME?,A164,#NAME?,$F$8,#NAME?,$G$8,#NAME?,"Battery")</f>
        <v>#VALUE!</v>
      </c>
      <c r="K164" s="257" t="e">
        <f aca="false">SUMIFS(#NAME?,#NAME?,A164,#NAME?,$F$8,#NAME?,$G$8,#NAME?,"Solar")+SUMIFS(#NAME?,#NAME?,A164,#NAME?,$F$8,#NAME?,$G$8,#NAME?,"Solar")</f>
        <v>#VALUE!</v>
      </c>
      <c r="L164" s="257" t="e">
        <f aca="false">SUMIFS(#NAME?,#NAME?,A164,#NAME?,$F$8,#NAME?,$G$8,#NAME?,"Wind")+SUMIFS(#NAME?,#NAME?,A164,#NAME?,$F$8,#NAME?,$G$8,#NAME?,"Wind")</f>
        <v>#VALUE!</v>
      </c>
      <c r="M164" s="257" t="e">
        <f aca="false">SUMIFS(#NAME?,#NAME?,A164,#NAME?,$F$8,#NAME?,$G$8,#NAME?,"Hydro")+SUMIFS(#NAME?,#NAME?,A164,#NAME?,$F$8,#NAME?,$G$8,#NAME?,"Hydro")</f>
        <v>#VALUE!</v>
      </c>
      <c r="N164" s="257" t="e">
        <f aca="false">SUMIFS(#NAME?,#NAME?,A164,#NAME?,$F$8,#NAME?,$G$8,#NAME?,"Other")+SUMIFS(#NAME?,#NAME?,A164,#NAME?,$F$8,#NAME?,$G$8,#NAME?,"Other")</f>
        <v>#VALUE!</v>
      </c>
      <c r="O164" s="258" t="e">
        <f aca="false">IF(J164=0,0,(SUMIFS(OFFSET(#NAME?,0,$P$8),#NAME?,A164,#NAME?,$F$8,#NAME?,$G$8,#NAME?,"Storage")+SUMIFS(OFFSET(#NAME?,0,$P$8),#NAME?,A164,#NAME?,$F$8,#NAME?,$G$8,#NAME?,"Battery"))/J164)</f>
        <v>#VALUE!</v>
      </c>
      <c r="P164" s="259" t="e">
        <f aca="false">IF(K164=0,0,(SUMIFS(OFFSET(#NAME?,0,$P$8),#NAME?,A164,#NAME?,$F$8,#NAME?,$G$8,#NAME?,"Solar")+SUMIFS(OFFSET(#NAME?,0,$P$8),#NAME?,A164,#NAME?,$F$8,#NAME?,$G$8,#NAME?,"Solar"))/K164)</f>
        <v>#VALUE!</v>
      </c>
      <c r="Q164" s="258" t="e">
        <f aca="false">IF(L164=0,0,(SUMIFS(OFFSET(#NAME?,0,$P$8),#NAME?,A164,#NAME?,$F$8,#NAME?,$G$8,#NAME?,"Wind")+SUMIFS(OFFSET(#NAME?,0,$P$8),#NAME?,A164,#NAME?,$F$8,#NAME?,$G$8,#NAME?,"Wind"))/L164)</f>
        <v>#VALUE!</v>
      </c>
      <c r="R164" s="258" t="e">
        <f aca="false">IF(M164=0,0,(SUMIFS(OFFSET(#NAME?,0,$P$8),#NAME?,A164,#NAME?,$F$8,#NAME?,$G$8,#NAME?,"Hydro")+SUMIFS(OFFSET(#NAME?,0,$P$8),#NAME?,A164,#NAME?,$F$8,#NAME?,$G$8,#NAME?,"Hydro"))/M164)</f>
        <v>#VALUE!</v>
      </c>
      <c r="S164" s="258" t="e">
        <f aca="false">IF(N164=0,0,(SUMIFS(OFFSET(#NAME?,0,$P$8),#NAME?,A164,#NAME?,$F$8,#NAME?,$G$8,#NAME?,"Other")+SUMIFS(OFFSET(#NAME?,0,$P$8),#NAME?,A164,#NAME?,$F$8,#NAME?,$G$8,#NAME?,"Other"))/N164)</f>
        <v>#VALUE!</v>
      </c>
      <c r="T164" s="260" t="e">
        <f aca="false">(J164*O164)+(K164*P164)+(L164*$T$5)+(M164*R164)+(N164*S164)</f>
        <v>#VALUE!</v>
      </c>
      <c r="U164" s="260" t="e">
        <f aca="false">(J164*O164)+(K164*P164)+(L164*$U$5)+(M164*R164)+(N164*S164)</f>
        <v>#VALUE!</v>
      </c>
      <c r="V164" s="261" t="e">
        <f aca="false">SUMIFS(OFFSET(#NAME?,0,$P$8),#NAME?,A164,#NAME?,$F$8,#NAME?,$G$8)*-1</f>
        <v>#VALUE!</v>
      </c>
      <c r="W164" s="261" t="e">
        <f aca="false">SUMIFS(OFFSET(#NAME?,0,$P$8),#NAME?,A164,#NAME?,$F$8,#NAME?,$G$8)*-1</f>
        <v>#VALUE!</v>
      </c>
      <c r="X164" s="262" t="e">
        <f aca="false">$Z$13*Z164</f>
        <v>#REF!</v>
      </c>
      <c r="Z164" s="263" t="e">
        <f aca="false">E164/$E$13</f>
        <v>#VALUE!</v>
      </c>
      <c r="AA164" s="264" t="n">
        <f aca="false">IFERROR(SUMPRODUCT((DSR!$E$1:$AB$1='MAIN DATA'!$B$6)*(DSR!$B$2:$B$1445='MAIN DATA'!A164)*(DSR!$A$2:$A$1445=Controls!$F$56)*(DSR!$E$2:$AB$1445)),"N/A for summer")</f>
        <v>-1.60193770151922</v>
      </c>
    </row>
    <row r="165" customFormat="false" ht="12.75" hidden="false" customHeight="false" outlineLevel="0" collapsed="false">
      <c r="A165" s="253" t="s">
        <v>1048</v>
      </c>
      <c r="B165" s="253" t="s">
        <v>1050</v>
      </c>
      <c r="C165" s="254" t="s">
        <v>1049</v>
      </c>
      <c r="D165" s="254" t="str">
        <f aca="false">LEFT(C165,1)</f>
        <v>N</v>
      </c>
      <c r="E165" s="254" t="e">
        <f aca="false">SUMIFS(OFFSET(#NAME?,0,$P$8),#NAME?,A165,#NAME?,$F$8,#NAME?,$G$8)</f>
        <v>#VALUE!</v>
      </c>
      <c r="F165" s="255" t="e">
        <f aca="false">SUMIFS(OFFSET(#NAME?,0,$P$8),#NAME?,A165,#NAME?,$F$8,#NAME?,$G$8)</f>
        <v>#VALUE!</v>
      </c>
      <c r="G165" s="255" t="e">
        <f aca="false">F165-SUMIFS(OFFSET(#NAME?,0,$P$8),#NAME?,A165,#NAME?,$F$8,#NAME?,$G$8)</f>
        <v>#VALUE!</v>
      </c>
      <c r="H165" s="256" t="e">
        <f aca="false">E165-T165</f>
        <v>#VALUE!</v>
      </c>
      <c r="I165" s="256" t="e">
        <f aca="false">E165-U165</f>
        <v>#VALUE!</v>
      </c>
      <c r="J165" s="257" t="e">
        <f aca="false">SUMIFS(#NAME?,#NAME?,A165,#NAME?,$F$8,#NAME?,$G$8,#NAME?,"Storage")+SUMIFS(#NAME?,#NAME?,A165,#NAME?,$F$8,#NAME?,$G$8,#NAME?,"Battery")</f>
        <v>#VALUE!</v>
      </c>
      <c r="K165" s="257" t="e">
        <f aca="false">SUMIFS(#NAME?,#NAME?,A165,#NAME?,$F$8,#NAME?,$G$8,#NAME?,"Solar")+SUMIFS(#NAME?,#NAME?,A165,#NAME?,$F$8,#NAME?,$G$8,#NAME?,"Solar")</f>
        <v>#VALUE!</v>
      </c>
      <c r="L165" s="257" t="e">
        <f aca="false">SUMIFS(#NAME?,#NAME?,A165,#NAME?,$F$8,#NAME?,$G$8,#NAME?,"Wind")+SUMIFS(#NAME?,#NAME?,A165,#NAME?,$F$8,#NAME?,$G$8,#NAME?,"Wind")</f>
        <v>#VALUE!</v>
      </c>
      <c r="M165" s="257" t="e">
        <f aca="false">SUMIFS(#NAME?,#NAME?,A165,#NAME?,$F$8,#NAME?,$G$8,#NAME?,"Hydro")+SUMIFS(#NAME?,#NAME?,A165,#NAME?,$F$8,#NAME?,$G$8,#NAME?,"Hydro")</f>
        <v>#VALUE!</v>
      </c>
      <c r="N165" s="257" t="e">
        <f aca="false">SUMIFS(#NAME?,#NAME?,A165,#NAME?,$F$8,#NAME?,$G$8,#NAME?,"Other")+SUMIFS(#NAME?,#NAME?,A165,#NAME?,$F$8,#NAME?,$G$8,#NAME?,"Other")</f>
        <v>#VALUE!</v>
      </c>
      <c r="O165" s="258" t="e">
        <f aca="false">IF(J165=0,0,(SUMIFS(OFFSET(#NAME?,0,$P$8),#NAME?,A165,#NAME?,$F$8,#NAME?,$G$8,#NAME?,"Storage")+SUMIFS(OFFSET(#NAME?,0,$P$8),#NAME?,A165,#NAME?,$F$8,#NAME?,$G$8,#NAME?,"Battery"))/J165)</f>
        <v>#VALUE!</v>
      </c>
      <c r="P165" s="259" t="e">
        <f aca="false">IF(K165=0,0,(SUMIFS(OFFSET(#NAME?,0,$P$8),#NAME?,A165,#NAME?,$F$8,#NAME?,$G$8,#NAME?,"Solar")+SUMIFS(OFFSET(#NAME?,0,$P$8),#NAME?,A165,#NAME?,$F$8,#NAME?,$G$8,#NAME?,"Solar"))/K165)</f>
        <v>#VALUE!</v>
      </c>
      <c r="Q165" s="258" t="e">
        <f aca="false">IF(L165=0,0,(SUMIFS(OFFSET(#NAME?,0,$P$8),#NAME?,A165,#NAME?,$F$8,#NAME?,$G$8,#NAME?,"Wind")+SUMIFS(OFFSET(#NAME?,0,$P$8),#NAME?,A165,#NAME?,$F$8,#NAME?,$G$8,#NAME?,"Wind"))/L165)</f>
        <v>#VALUE!</v>
      </c>
      <c r="R165" s="258" t="e">
        <f aca="false">IF(M165=0,0,(SUMIFS(OFFSET(#NAME?,0,$P$8),#NAME?,A165,#NAME?,$F$8,#NAME?,$G$8,#NAME?,"Hydro")+SUMIFS(OFFSET(#NAME?,0,$P$8),#NAME?,A165,#NAME?,$F$8,#NAME?,$G$8,#NAME?,"Hydro"))/M165)</f>
        <v>#VALUE!</v>
      </c>
      <c r="S165" s="258" t="e">
        <f aca="false">IF(N165=0,0,(SUMIFS(OFFSET(#NAME?,0,$P$8),#NAME?,A165,#NAME?,$F$8,#NAME?,$G$8,#NAME?,"Other")+SUMIFS(OFFSET(#NAME?,0,$P$8),#NAME?,A165,#NAME?,$F$8,#NAME?,$G$8,#NAME?,"Other"))/N165)</f>
        <v>#VALUE!</v>
      </c>
      <c r="T165" s="260" t="e">
        <f aca="false">(J165*O165)+(K165*P165)+(L165*$T$5)+(M165*R165)+(N165*S165)</f>
        <v>#VALUE!</v>
      </c>
      <c r="U165" s="260" t="e">
        <f aca="false">(J165*O165)+(K165*P165)+(L165*$U$5)+(M165*R165)+(N165*S165)</f>
        <v>#VALUE!</v>
      </c>
      <c r="V165" s="261" t="e">
        <f aca="false">SUMIFS(OFFSET(#NAME?,0,$P$8),#NAME?,A165,#NAME?,$F$8,#NAME?,$G$8)*-1</f>
        <v>#VALUE!</v>
      </c>
      <c r="W165" s="261" t="e">
        <f aca="false">SUMIFS(OFFSET(#NAME?,0,$P$8),#NAME?,A165,#NAME?,$F$8,#NAME?,$G$8)*-1</f>
        <v>#VALUE!</v>
      </c>
      <c r="X165" s="262" t="e">
        <f aca="false">$Z$13*Z165</f>
        <v>#REF!</v>
      </c>
      <c r="Z165" s="263" t="e">
        <f aca="false">E165/$E$13</f>
        <v>#VALUE!</v>
      </c>
      <c r="AA165" s="264" t="n">
        <f aca="false">IFERROR(SUMPRODUCT((DSR!$E$1:$AB$1='MAIN DATA'!$B$6)*(DSR!$B$2:$B$1445='MAIN DATA'!A165)*(DSR!$A$2:$A$1445=Controls!$F$56)*(DSR!$E$2:$AB$1445)),"N/A for summer")</f>
        <v>-6.67633063037354</v>
      </c>
    </row>
    <row r="166" customFormat="false" ht="12.75" hidden="false" customHeight="false" outlineLevel="0" collapsed="false">
      <c r="A166" s="253" t="s">
        <v>481</v>
      </c>
      <c r="B166" s="253" t="s">
        <v>484</v>
      </c>
      <c r="C166" s="254" t="s">
        <v>483</v>
      </c>
      <c r="D166" s="254" t="str">
        <f aca="false">LEFT(C166,1)</f>
        <v>P</v>
      </c>
      <c r="E166" s="254" t="e">
        <f aca="false">SUMIFS(OFFSET(#NAME?,0,$P$8),#NAME?,A166,#NAME?,$F$8,#NAME?,$G$8)</f>
        <v>#VALUE!</v>
      </c>
      <c r="F166" s="255" t="e">
        <f aca="false">SUMIFS(OFFSET(#NAME?,0,$P$8),#NAME?,A166,#NAME?,$F$8,#NAME?,$G$8)</f>
        <v>#VALUE!</v>
      </c>
      <c r="G166" s="255" t="e">
        <f aca="false">F166-SUMIFS(OFFSET(#NAME?,0,$P$8),#NAME?,A166,#NAME?,$F$8,#NAME?,$G$8)</f>
        <v>#VALUE!</v>
      </c>
      <c r="H166" s="256" t="e">
        <f aca="false">E166-T166</f>
        <v>#VALUE!</v>
      </c>
      <c r="I166" s="256" t="e">
        <f aca="false">E166-U166</f>
        <v>#VALUE!</v>
      </c>
      <c r="J166" s="257" t="e">
        <f aca="false">SUMIFS(#NAME?,#NAME?,A166,#NAME?,$F$8,#NAME?,$G$8,#NAME?,"Storage")+SUMIFS(#NAME?,#NAME?,A166,#NAME?,$F$8,#NAME?,$G$8,#NAME?,"Battery")</f>
        <v>#VALUE!</v>
      </c>
      <c r="K166" s="257" t="e">
        <f aca="false">SUMIFS(#NAME?,#NAME?,A166,#NAME?,$F$8,#NAME?,$G$8,#NAME?,"Solar")+SUMIFS(#NAME?,#NAME?,A166,#NAME?,$F$8,#NAME?,$G$8,#NAME?,"Solar")</f>
        <v>#VALUE!</v>
      </c>
      <c r="L166" s="257" t="e">
        <f aca="false">SUMIFS(#NAME?,#NAME?,A166,#NAME?,$F$8,#NAME?,$G$8,#NAME?,"Wind")+SUMIFS(#NAME?,#NAME?,A166,#NAME?,$F$8,#NAME?,$G$8,#NAME?,"Wind")</f>
        <v>#VALUE!</v>
      </c>
      <c r="M166" s="257" t="e">
        <f aca="false">SUMIFS(#NAME?,#NAME?,A166,#NAME?,$F$8,#NAME?,$G$8,#NAME?,"Hydro")+SUMIFS(#NAME?,#NAME?,A166,#NAME?,$F$8,#NAME?,$G$8,#NAME?,"Hydro")</f>
        <v>#VALUE!</v>
      </c>
      <c r="N166" s="257" t="e">
        <f aca="false">SUMIFS(#NAME?,#NAME?,A166,#NAME?,$F$8,#NAME?,$G$8,#NAME?,"Other")+SUMIFS(#NAME?,#NAME?,A166,#NAME?,$F$8,#NAME?,$G$8,#NAME?,"Other")</f>
        <v>#VALUE!</v>
      </c>
      <c r="O166" s="258" t="e">
        <f aca="false">IF(J166=0,0,(SUMIFS(OFFSET(#NAME?,0,$P$8),#NAME?,A166,#NAME?,$F$8,#NAME?,$G$8,#NAME?,"Storage")+SUMIFS(OFFSET(#NAME?,0,$P$8),#NAME?,A166,#NAME?,$F$8,#NAME?,$G$8,#NAME?,"Battery"))/J166)</f>
        <v>#VALUE!</v>
      </c>
      <c r="P166" s="259" t="e">
        <f aca="false">IF(K166=0,0,(SUMIFS(OFFSET(#NAME?,0,$P$8),#NAME?,A166,#NAME?,$F$8,#NAME?,$G$8,#NAME?,"Solar")+SUMIFS(OFFSET(#NAME?,0,$P$8),#NAME?,A166,#NAME?,$F$8,#NAME?,$G$8,#NAME?,"Solar"))/K166)</f>
        <v>#VALUE!</v>
      </c>
      <c r="Q166" s="258" t="e">
        <f aca="false">IF(L166=0,0,(SUMIFS(OFFSET(#NAME?,0,$P$8),#NAME?,A166,#NAME?,$F$8,#NAME?,$G$8,#NAME?,"Wind")+SUMIFS(OFFSET(#NAME?,0,$P$8),#NAME?,A166,#NAME?,$F$8,#NAME?,$G$8,#NAME?,"Wind"))/L166)</f>
        <v>#VALUE!</v>
      </c>
      <c r="R166" s="258" t="e">
        <f aca="false">IF(M166=0,0,(SUMIFS(OFFSET(#NAME?,0,$P$8),#NAME?,A166,#NAME?,$F$8,#NAME?,$G$8,#NAME?,"Hydro")+SUMIFS(OFFSET(#NAME?,0,$P$8),#NAME?,A166,#NAME?,$F$8,#NAME?,$G$8,#NAME?,"Hydro"))/M166)</f>
        <v>#VALUE!</v>
      </c>
      <c r="S166" s="258" t="e">
        <f aca="false">IF(N166=0,0,(SUMIFS(OFFSET(#NAME?,0,$P$8),#NAME?,A166,#NAME?,$F$8,#NAME?,$G$8,#NAME?,"Other")+SUMIFS(OFFSET(#NAME?,0,$P$8),#NAME?,A166,#NAME?,$F$8,#NAME?,$G$8,#NAME?,"Other"))/N166)</f>
        <v>#VALUE!</v>
      </c>
      <c r="T166" s="260" t="e">
        <f aca="false">(J166*O166)+(K166*P166)+(L166*$T$5)+(M166*R166)+(N166*S166)</f>
        <v>#VALUE!</v>
      </c>
      <c r="U166" s="260" t="e">
        <f aca="false">(J166*O166)+(K166*P166)+(L166*$U$5)+(M166*R166)+(N166*S166)</f>
        <v>#VALUE!</v>
      </c>
      <c r="V166" s="261" t="e">
        <f aca="false">SUMIFS(OFFSET(#NAME?,0,$P$8),#NAME?,A166,#NAME?,$F$8,#NAME?,$G$8)*-1</f>
        <v>#VALUE!</v>
      </c>
      <c r="W166" s="261" t="e">
        <f aca="false">SUMIFS(OFFSET(#NAME?,0,$P$8),#NAME?,A166,#NAME?,$F$8,#NAME?,$G$8)*-1</f>
        <v>#VALUE!</v>
      </c>
      <c r="X166" s="262" t="e">
        <f aca="false">$Z$13*Z166</f>
        <v>#REF!</v>
      </c>
      <c r="Z166" s="263" t="e">
        <f aca="false">E166/$E$13</f>
        <v>#VALUE!</v>
      </c>
      <c r="AA166" s="264" t="n">
        <f aca="false">IFERROR(SUMPRODUCT((DSR!$E$1:$AB$1='MAIN DATA'!$B$6)*(DSR!$B$2:$B$1445='MAIN DATA'!A166)*(DSR!$A$2:$A$1445=Controls!$F$56)*(DSR!$E$2:$AB$1445)),"N/A for summer")</f>
        <v>-7.43790969508417</v>
      </c>
    </row>
    <row r="167" customFormat="false" ht="12.75" hidden="false" customHeight="false" outlineLevel="0" collapsed="false">
      <c r="A167" s="253" t="s">
        <v>659</v>
      </c>
      <c r="B167" s="253" t="s">
        <v>660</v>
      </c>
      <c r="C167" s="254" t="s">
        <v>483</v>
      </c>
      <c r="D167" s="254" t="str">
        <f aca="false">LEFT(C167,1)</f>
        <v>P</v>
      </c>
      <c r="E167" s="254" t="e">
        <f aca="false">SUMIFS(OFFSET(#NAME?,0,$P$8),#NAME?,A167,#NAME?,$F$8,#NAME?,$G$8)</f>
        <v>#VALUE!</v>
      </c>
      <c r="F167" s="255" t="e">
        <f aca="false">SUMIFS(OFFSET(#NAME?,0,$P$8),#NAME?,A167,#NAME?,$F$8,#NAME?,$G$8)</f>
        <v>#VALUE!</v>
      </c>
      <c r="G167" s="255" t="e">
        <f aca="false">F167-SUMIFS(OFFSET(#NAME?,0,$P$8),#NAME?,A167,#NAME?,$F$8,#NAME?,$G$8)</f>
        <v>#VALUE!</v>
      </c>
      <c r="H167" s="256" t="e">
        <f aca="false">E167-T167</f>
        <v>#VALUE!</v>
      </c>
      <c r="I167" s="256" t="e">
        <f aca="false">E167-U167</f>
        <v>#VALUE!</v>
      </c>
      <c r="J167" s="257" t="e">
        <f aca="false">SUMIFS(#NAME?,#NAME?,A167,#NAME?,$F$8,#NAME?,$G$8,#NAME?,"Storage")+SUMIFS(#NAME?,#NAME?,A167,#NAME?,$F$8,#NAME?,$G$8,#NAME?,"Battery")</f>
        <v>#VALUE!</v>
      </c>
      <c r="K167" s="257" t="e">
        <f aca="false">SUMIFS(#NAME?,#NAME?,A167,#NAME?,$F$8,#NAME?,$G$8,#NAME?,"Solar")+SUMIFS(#NAME?,#NAME?,A167,#NAME?,$F$8,#NAME?,$G$8,#NAME?,"Solar")</f>
        <v>#VALUE!</v>
      </c>
      <c r="L167" s="257" t="e">
        <f aca="false">SUMIFS(#NAME?,#NAME?,A167,#NAME?,$F$8,#NAME?,$G$8,#NAME?,"Wind")+SUMIFS(#NAME?,#NAME?,A167,#NAME?,$F$8,#NAME?,$G$8,#NAME?,"Wind")</f>
        <v>#VALUE!</v>
      </c>
      <c r="M167" s="257" t="e">
        <f aca="false">SUMIFS(#NAME?,#NAME?,A167,#NAME?,$F$8,#NAME?,$G$8,#NAME?,"Hydro")+SUMIFS(#NAME?,#NAME?,A167,#NAME?,$F$8,#NAME?,$G$8,#NAME?,"Hydro")</f>
        <v>#VALUE!</v>
      </c>
      <c r="N167" s="257" t="e">
        <f aca="false">SUMIFS(#NAME?,#NAME?,A167,#NAME?,$F$8,#NAME?,$G$8,#NAME?,"Other")+SUMIFS(#NAME?,#NAME?,A167,#NAME?,$F$8,#NAME?,$G$8,#NAME?,"Other")</f>
        <v>#VALUE!</v>
      </c>
      <c r="O167" s="258" t="e">
        <f aca="false">IF(J167=0,0,(SUMIFS(OFFSET(#NAME?,0,$P$8),#NAME?,A167,#NAME?,$F$8,#NAME?,$G$8,#NAME?,"Storage")+SUMIFS(OFFSET(#NAME?,0,$P$8),#NAME?,A167,#NAME?,$F$8,#NAME?,$G$8,#NAME?,"Battery"))/J167)</f>
        <v>#VALUE!</v>
      </c>
      <c r="P167" s="259" t="e">
        <f aca="false">IF(K167=0,0,(SUMIFS(OFFSET(#NAME?,0,$P$8),#NAME?,A167,#NAME?,$F$8,#NAME?,$G$8,#NAME?,"Solar")+SUMIFS(OFFSET(#NAME?,0,$P$8),#NAME?,A167,#NAME?,$F$8,#NAME?,$G$8,#NAME?,"Solar"))/K167)</f>
        <v>#VALUE!</v>
      </c>
      <c r="Q167" s="258" t="e">
        <f aca="false">IF(L167=0,0,(SUMIFS(OFFSET(#NAME?,0,$P$8),#NAME?,A167,#NAME?,$F$8,#NAME?,$G$8,#NAME?,"Wind")+SUMIFS(OFFSET(#NAME?,0,$P$8),#NAME?,A167,#NAME?,$F$8,#NAME?,$G$8,#NAME?,"Wind"))/L167)</f>
        <v>#VALUE!</v>
      </c>
      <c r="R167" s="258" t="e">
        <f aca="false">IF(M167=0,0,(SUMIFS(OFFSET(#NAME?,0,$P$8),#NAME?,A167,#NAME?,$F$8,#NAME?,$G$8,#NAME?,"Hydro")+SUMIFS(OFFSET(#NAME?,0,$P$8),#NAME?,A167,#NAME?,$F$8,#NAME?,$G$8,#NAME?,"Hydro"))/M167)</f>
        <v>#VALUE!</v>
      </c>
      <c r="S167" s="258" t="e">
        <f aca="false">IF(N167=0,0,(SUMIFS(OFFSET(#NAME?,0,$P$8),#NAME?,A167,#NAME?,$F$8,#NAME?,$G$8,#NAME?,"Other")+SUMIFS(OFFSET(#NAME?,0,$P$8),#NAME?,A167,#NAME?,$F$8,#NAME?,$G$8,#NAME?,"Other"))/N167)</f>
        <v>#VALUE!</v>
      </c>
      <c r="T167" s="260" t="e">
        <f aca="false">(J167*O167)+(K167*P167)+(L167*$T$5)+(M167*R167)+(N167*S167)</f>
        <v>#VALUE!</v>
      </c>
      <c r="U167" s="260" t="e">
        <f aca="false">(J167*O167)+(K167*P167)+(L167*$U$5)+(M167*R167)+(N167*S167)</f>
        <v>#VALUE!</v>
      </c>
      <c r="V167" s="261" t="e">
        <f aca="false">SUMIFS(OFFSET(#NAME?,0,$P$8),#NAME?,A167,#NAME?,$F$8,#NAME?,$G$8)*-1</f>
        <v>#VALUE!</v>
      </c>
      <c r="W167" s="261" t="e">
        <f aca="false">SUMIFS(OFFSET(#NAME?,0,$P$8),#NAME?,A167,#NAME?,$F$8,#NAME?,$G$8)*-1</f>
        <v>#VALUE!</v>
      </c>
      <c r="X167" s="262" t="e">
        <f aca="false">$Z$13*Z167</f>
        <v>#REF!</v>
      </c>
      <c r="Z167" s="263" t="e">
        <f aca="false">E167/$E$13</f>
        <v>#VALUE!</v>
      </c>
      <c r="AA167" s="264" t="n">
        <f aca="false">IFERROR(SUMPRODUCT((DSR!$E$1:$AB$1='MAIN DATA'!$B$6)*(DSR!$B$2:$B$1445='MAIN DATA'!A167)*(DSR!$A$2:$A$1445=Controls!$F$56)*(DSR!$E$2:$AB$1445)),"N/A for summer")</f>
        <v>-6.44923513455598</v>
      </c>
    </row>
    <row r="168" customFormat="false" ht="12.75" hidden="false" customHeight="false" outlineLevel="0" collapsed="false">
      <c r="A168" s="253" t="s">
        <v>822</v>
      </c>
      <c r="B168" s="253" t="s">
        <v>823</v>
      </c>
      <c r="C168" s="254" t="s">
        <v>483</v>
      </c>
      <c r="D168" s="254" t="str">
        <f aca="false">LEFT(C168,1)</f>
        <v>P</v>
      </c>
      <c r="E168" s="254" t="e">
        <f aca="false">SUMIFS(OFFSET(#NAME?,0,$P$8),#NAME?,A168,#NAME?,$F$8,#NAME?,$G$8)</f>
        <v>#VALUE!</v>
      </c>
      <c r="F168" s="255" t="e">
        <f aca="false">SUMIFS(OFFSET(#NAME?,0,$P$8),#NAME?,A168,#NAME?,$F$8,#NAME?,$G$8)</f>
        <v>#VALUE!</v>
      </c>
      <c r="G168" s="255" t="e">
        <f aca="false">F168-SUMIFS(OFFSET(#NAME?,0,$P$8),#NAME?,A168,#NAME?,$F$8,#NAME?,$G$8)</f>
        <v>#VALUE!</v>
      </c>
      <c r="H168" s="256" t="e">
        <f aca="false">E168-T168</f>
        <v>#VALUE!</v>
      </c>
      <c r="I168" s="256" t="e">
        <f aca="false">E168-U168</f>
        <v>#VALUE!</v>
      </c>
      <c r="J168" s="257" t="e">
        <f aca="false">SUMIFS(#NAME?,#NAME?,A168,#NAME?,$F$8,#NAME?,$G$8,#NAME?,"Storage")+SUMIFS(#NAME?,#NAME?,A168,#NAME?,$F$8,#NAME?,$G$8,#NAME?,"Battery")</f>
        <v>#VALUE!</v>
      </c>
      <c r="K168" s="257" t="e">
        <f aca="false">SUMIFS(#NAME?,#NAME?,A168,#NAME?,$F$8,#NAME?,$G$8,#NAME?,"Solar")+SUMIFS(#NAME?,#NAME?,A168,#NAME?,$F$8,#NAME?,$G$8,#NAME?,"Solar")</f>
        <v>#VALUE!</v>
      </c>
      <c r="L168" s="257" t="e">
        <f aca="false">SUMIFS(#NAME?,#NAME?,A168,#NAME?,$F$8,#NAME?,$G$8,#NAME?,"Wind")+SUMIFS(#NAME?,#NAME?,A168,#NAME?,$F$8,#NAME?,$G$8,#NAME?,"Wind")</f>
        <v>#VALUE!</v>
      </c>
      <c r="M168" s="257" t="e">
        <f aca="false">SUMIFS(#NAME?,#NAME?,A168,#NAME?,$F$8,#NAME?,$G$8,#NAME?,"Hydro")+SUMIFS(#NAME?,#NAME?,A168,#NAME?,$F$8,#NAME?,$G$8,#NAME?,"Hydro")</f>
        <v>#VALUE!</v>
      </c>
      <c r="N168" s="257" t="e">
        <f aca="false">SUMIFS(#NAME?,#NAME?,A168,#NAME?,$F$8,#NAME?,$G$8,#NAME?,"Other")+SUMIFS(#NAME?,#NAME?,A168,#NAME?,$F$8,#NAME?,$G$8,#NAME?,"Other")</f>
        <v>#VALUE!</v>
      </c>
      <c r="O168" s="258" t="e">
        <f aca="false">IF(J168=0,0,(SUMIFS(OFFSET(#NAME?,0,$P$8),#NAME?,A168,#NAME?,$F$8,#NAME?,$G$8,#NAME?,"Storage")+SUMIFS(OFFSET(#NAME?,0,$P$8),#NAME?,A168,#NAME?,$F$8,#NAME?,$G$8,#NAME?,"Battery"))/J168)</f>
        <v>#VALUE!</v>
      </c>
      <c r="P168" s="259" t="e">
        <f aca="false">IF(K168=0,0,(SUMIFS(OFFSET(#NAME?,0,$P$8),#NAME?,A168,#NAME?,$F$8,#NAME?,$G$8,#NAME?,"Solar")+SUMIFS(OFFSET(#NAME?,0,$P$8),#NAME?,A168,#NAME?,$F$8,#NAME?,$G$8,#NAME?,"Solar"))/K168)</f>
        <v>#VALUE!</v>
      </c>
      <c r="Q168" s="258" t="e">
        <f aca="false">IF(L168=0,0,(SUMIFS(OFFSET(#NAME?,0,$P$8),#NAME?,A168,#NAME?,$F$8,#NAME?,$G$8,#NAME?,"Wind")+SUMIFS(OFFSET(#NAME?,0,$P$8),#NAME?,A168,#NAME?,$F$8,#NAME?,$G$8,#NAME?,"Wind"))/L168)</f>
        <v>#VALUE!</v>
      </c>
      <c r="R168" s="258" t="e">
        <f aca="false">IF(M168=0,0,(SUMIFS(OFFSET(#NAME?,0,$P$8),#NAME?,A168,#NAME?,$F$8,#NAME?,$G$8,#NAME?,"Hydro")+SUMIFS(OFFSET(#NAME?,0,$P$8),#NAME?,A168,#NAME?,$F$8,#NAME?,$G$8,#NAME?,"Hydro"))/M168)</f>
        <v>#VALUE!</v>
      </c>
      <c r="S168" s="258" t="e">
        <f aca="false">IF(N168=0,0,(SUMIFS(OFFSET(#NAME?,0,$P$8),#NAME?,A168,#NAME?,$F$8,#NAME?,$G$8,#NAME?,"Other")+SUMIFS(OFFSET(#NAME?,0,$P$8),#NAME?,A168,#NAME?,$F$8,#NAME?,$G$8,#NAME?,"Other"))/N168)</f>
        <v>#VALUE!</v>
      </c>
      <c r="T168" s="260" t="e">
        <f aca="false">(J168*O168)+(K168*P168)+(L168*$T$5)+(M168*R168)+(N168*S168)</f>
        <v>#VALUE!</v>
      </c>
      <c r="U168" s="260" t="e">
        <f aca="false">(J168*O168)+(K168*P168)+(L168*$U$5)+(M168*R168)+(N168*S168)</f>
        <v>#VALUE!</v>
      </c>
      <c r="V168" s="261" t="e">
        <f aca="false">SUMIFS(OFFSET(#NAME?,0,$P$8),#NAME?,A168,#NAME?,$F$8,#NAME?,$G$8)*-1</f>
        <v>#VALUE!</v>
      </c>
      <c r="W168" s="261" t="e">
        <f aca="false">SUMIFS(OFFSET(#NAME?,0,$P$8),#NAME?,A168,#NAME?,$F$8,#NAME?,$G$8)*-1</f>
        <v>#VALUE!</v>
      </c>
      <c r="X168" s="262" t="e">
        <f aca="false">$Z$13*Z168</f>
        <v>#REF!</v>
      </c>
      <c r="Z168" s="263" t="e">
        <f aca="false">E168/$E$13</f>
        <v>#VALUE!</v>
      </c>
      <c r="AA168" s="264" t="n">
        <f aca="false">IFERROR(SUMPRODUCT((DSR!$E$1:$AB$1='MAIN DATA'!$B$6)*(DSR!$B$2:$B$1445='MAIN DATA'!A168)*(DSR!$A$2:$A$1445=Controls!$F$56)*(DSR!$E$2:$AB$1445)),"N/A for summer")</f>
        <v>-4.31799260261071</v>
      </c>
    </row>
    <row r="169" customFormat="false" ht="12.75" hidden="false" customHeight="false" outlineLevel="0" collapsed="false">
      <c r="A169" s="253" t="s">
        <v>1025</v>
      </c>
      <c r="B169" s="253" t="s">
        <v>1026</v>
      </c>
      <c r="C169" s="254" t="s">
        <v>483</v>
      </c>
      <c r="D169" s="254" t="str">
        <f aca="false">LEFT(C169,1)</f>
        <v>P</v>
      </c>
      <c r="E169" s="254" t="e">
        <f aca="false">SUMIFS(OFFSET(#NAME?,0,$P$8),#NAME?,A169,#NAME?,$F$8,#NAME?,$G$8)</f>
        <v>#VALUE!</v>
      </c>
      <c r="F169" s="255" t="e">
        <f aca="false">SUMIFS(OFFSET(#NAME?,0,$P$8),#NAME?,A169,#NAME?,$F$8,#NAME?,$G$8)</f>
        <v>#VALUE!</v>
      </c>
      <c r="G169" s="255" t="e">
        <f aca="false">F169-SUMIFS(OFFSET(#NAME?,0,$P$8),#NAME?,A169,#NAME?,$F$8,#NAME?,$G$8)</f>
        <v>#VALUE!</v>
      </c>
      <c r="H169" s="256" t="e">
        <f aca="false">E169-T169</f>
        <v>#VALUE!</v>
      </c>
      <c r="I169" s="256" t="e">
        <f aca="false">E169-U169</f>
        <v>#VALUE!</v>
      </c>
      <c r="J169" s="257" t="e">
        <f aca="false">SUMIFS(#NAME?,#NAME?,A169,#NAME?,$F$8,#NAME?,$G$8,#NAME?,"Storage")+SUMIFS(#NAME?,#NAME?,A169,#NAME?,$F$8,#NAME?,$G$8,#NAME?,"Battery")</f>
        <v>#VALUE!</v>
      </c>
      <c r="K169" s="257" t="e">
        <f aca="false">SUMIFS(#NAME?,#NAME?,A169,#NAME?,$F$8,#NAME?,$G$8,#NAME?,"Solar")+SUMIFS(#NAME?,#NAME?,A169,#NAME?,$F$8,#NAME?,$G$8,#NAME?,"Solar")</f>
        <v>#VALUE!</v>
      </c>
      <c r="L169" s="257" t="e">
        <f aca="false">SUMIFS(#NAME?,#NAME?,A169,#NAME?,$F$8,#NAME?,$G$8,#NAME?,"Wind")+SUMIFS(#NAME?,#NAME?,A169,#NAME?,$F$8,#NAME?,$G$8,#NAME?,"Wind")</f>
        <v>#VALUE!</v>
      </c>
      <c r="M169" s="257" t="e">
        <f aca="false">SUMIFS(#NAME?,#NAME?,A169,#NAME?,$F$8,#NAME?,$G$8,#NAME?,"Hydro")+SUMIFS(#NAME?,#NAME?,A169,#NAME?,$F$8,#NAME?,$G$8,#NAME?,"Hydro")</f>
        <v>#VALUE!</v>
      </c>
      <c r="N169" s="257" t="e">
        <f aca="false">SUMIFS(#NAME?,#NAME?,A169,#NAME?,$F$8,#NAME?,$G$8,#NAME?,"Other")+SUMIFS(#NAME?,#NAME?,A169,#NAME?,$F$8,#NAME?,$G$8,#NAME?,"Other")</f>
        <v>#VALUE!</v>
      </c>
      <c r="O169" s="258" t="e">
        <f aca="false">IF(J169=0,0,(SUMIFS(OFFSET(#NAME?,0,$P$8),#NAME?,A169,#NAME?,$F$8,#NAME?,$G$8,#NAME?,"Storage")+SUMIFS(OFFSET(#NAME?,0,$P$8),#NAME?,A169,#NAME?,$F$8,#NAME?,$G$8,#NAME?,"Battery"))/J169)</f>
        <v>#VALUE!</v>
      </c>
      <c r="P169" s="259" t="e">
        <f aca="false">IF(K169=0,0,(SUMIFS(OFFSET(#NAME?,0,$P$8),#NAME?,A169,#NAME?,$F$8,#NAME?,$G$8,#NAME?,"Solar")+SUMIFS(OFFSET(#NAME?,0,$P$8),#NAME?,A169,#NAME?,$F$8,#NAME?,$G$8,#NAME?,"Solar"))/K169)</f>
        <v>#VALUE!</v>
      </c>
      <c r="Q169" s="258" t="e">
        <f aca="false">IF(L169=0,0,(SUMIFS(OFFSET(#NAME?,0,$P$8),#NAME?,A169,#NAME?,$F$8,#NAME?,$G$8,#NAME?,"Wind")+SUMIFS(OFFSET(#NAME?,0,$P$8),#NAME?,A169,#NAME?,$F$8,#NAME?,$G$8,#NAME?,"Wind"))/L169)</f>
        <v>#VALUE!</v>
      </c>
      <c r="R169" s="258" t="e">
        <f aca="false">IF(M169=0,0,(SUMIFS(OFFSET(#NAME?,0,$P$8),#NAME?,A169,#NAME?,$F$8,#NAME?,$G$8,#NAME?,"Hydro")+SUMIFS(OFFSET(#NAME?,0,$P$8),#NAME?,A169,#NAME?,$F$8,#NAME?,$G$8,#NAME?,"Hydro"))/M169)</f>
        <v>#VALUE!</v>
      </c>
      <c r="S169" s="258" t="e">
        <f aca="false">IF(N169=0,0,(SUMIFS(OFFSET(#NAME?,0,$P$8),#NAME?,A169,#NAME?,$F$8,#NAME?,$G$8,#NAME?,"Other")+SUMIFS(OFFSET(#NAME?,0,$P$8),#NAME?,A169,#NAME?,$F$8,#NAME?,$G$8,#NAME?,"Other"))/N169)</f>
        <v>#VALUE!</v>
      </c>
      <c r="T169" s="260" t="e">
        <f aca="false">(J169*O169)+(K169*P169)+(L169*$T$5)+(M169*R169)+(N169*S169)</f>
        <v>#VALUE!</v>
      </c>
      <c r="U169" s="260" t="e">
        <f aca="false">(J169*O169)+(K169*P169)+(L169*$U$5)+(M169*R169)+(N169*S169)</f>
        <v>#VALUE!</v>
      </c>
      <c r="V169" s="261" t="e">
        <f aca="false">SUMIFS(OFFSET(#NAME?,0,$P$8),#NAME?,A169,#NAME?,$F$8,#NAME?,$G$8)*-1</f>
        <v>#VALUE!</v>
      </c>
      <c r="W169" s="261" t="e">
        <f aca="false">SUMIFS(OFFSET(#NAME?,0,$P$8),#NAME?,A169,#NAME?,$F$8,#NAME?,$G$8)*-1</f>
        <v>#VALUE!</v>
      </c>
      <c r="X169" s="262" t="e">
        <f aca="false">$Z$13*Z169</f>
        <v>#REF!</v>
      </c>
      <c r="Z169" s="263" t="e">
        <f aca="false">E169/$E$13</f>
        <v>#VALUE!</v>
      </c>
      <c r="AA169" s="264" t="n">
        <f aca="false">IFERROR(SUMPRODUCT((DSR!$E$1:$AB$1='MAIN DATA'!$B$6)*(DSR!$B$2:$B$1445='MAIN DATA'!A169)*(DSR!$A$2:$A$1445=Controls!$F$56)*(DSR!$E$2:$AB$1445)),"N/A for summer")</f>
        <v>-10.3463159713824</v>
      </c>
    </row>
    <row r="170" customFormat="false" ht="12.75" hidden="false" customHeight="false" outlineLevel="0" collapsed="false">
      <c r="A170" s="253" t="s">
        <v>826</v>
      </c>
      <c r="B170" s="253" t="s">
        <v>828</v>
      </c>
      <c r="C170" s="254" t="s">
        <v>827</v>
      </c>
      <c r="D170" s="254" t="str">
        <f aca="false">LEFT(C170,1)</f>
        <v>P</v>
      </c>
      <c r="E170" s="254" t="e">
        <f aca="false">SUMIFS(OFFSET(#NAME?,0,$P$8),#NAME?,A170,#NAME?,$F$8,#NAME?,$G$8)</f>
        <v>#VALUE!</v>
      </c>
      <c r="F170" s="255" t="e">
        <f aca="false">SUMIFS(OFFSET(#NAME?,0,$P$8),#NAME?,A170,#NAME?,$F$8,#NAME?,$G$8)</f>
        <v>#VALUE!</v>
      </c>
      <c r="G170" s="255" t="e">
        <f aca="false">F170-SUMIFS(OFFSET(#NAME?,0,$P$8),#NAME?,A170,#NAME?,$F$8,#NAME?,$G$8)</f>
        <v>#VALUE!</v>
      </c>
      <c r="H170" s="256" t="e">
        <f aca="false">E170-T170</f>
        <v>#VALUE!</v>
      </c>
      <c r="I170" s="256" t="e">
        <f aca="false">E170-U170</f>
        <v>#VALUE!</v>
      </c>
      <c r="J170" s="257" t="e">
        <f aca="false">SUMIFS(#NAME?,#NAME?,A170,#NAME?,$F$8,#NAME?,$G$8,#NAME?,"Storage")+SUMIFS(#NAME?,#NAME?,A170,#NAME?,$F$8,#NAME?,$G$8,#NAME?,"Battery")</f>
        <v>#VALUE!</v>
      </c>
      <c r="K170" s="257" t="e">
        <f aca="false">SUMIFS(#NAME?,#NAME?,A170,#NAME?,$F$8,#NAME?,$G$8,#NAME?,"Solar")+SUMIFS(#NAME?,#NAME?,A170,#NAME?,$F$8,#NAME?,$G$8,#NAME?,"Solar")</f>
        <v>#VALUE!</v>
      </c>
      <c r="L170" s="257" t="e">
        <f aca="false">SUMIFS(#NAME?,#NAME?,A170,#NAME?,$F$8,#NAME?,$G$8,#NAME?,"Wind")+SUMIFS(#NAME?,#NAME?,A170,#NAME?,$F$8,#NAME?,$G$8,#NAME?,"Wind")</f>
        <v>#VALUE!</v>
      </c>
      <c r="M170" s="257" t="e">
        <f aca="false">SUMIFS(#NAME?,#NAME?,A170,#NAME?,$F$8,#NAME?,$G$8,#NAME?,"Hydro")+SUMIFS(#NAME?,#NAME?,A170,#NAME?,$F$8,#NAME?,$G$8,#NAME?,"Hydro")</f>
        <v>#VALUE!</v>
      </c>
      <c r="N170" s="257" t="e">
        <f aca="false">SUMIFS(#NAME?,#NAME?,A170,#NAME?,$F$8,#NAME?,$G$8,#NAME?,"Other")+SUMIFS(#NAME?,#NAME?,A170,#NAME?,$F$8,#NAME?,$G$8,#NAME?,"Other")</f>
        <v>#VALUE!</v>
      </c>
      <c r="O170" s="258" t="e">
        <f aca="false">IF(J170=0,0,(SUMIFS(OFFSET(#NAME?,0,$P$8),#NAME?,A170,#NAME?,$F$8,#NAME?,$G$8,#NAME?,"Storage")+SUMIFS(OFFSET(#NAME?,0,$P$8),#NAME?,A170,#NAME?,$F$8,#NAME?,$G$8,#NAME?,"Battery"))/J170)</f>
        <v>#VALUE!</v>
      </c>
      <c r="P170" s="259" t="e">
        <f aca="false">IF(K170=0,0,(SUMIFS(OFFSET(#NAME?,0,$P$8),#NAME?,A170,#NAME?,$F$8,#NAME?,$G$8,#NAME?,"Solar")+SUMIFS(OFFSET(#NAME?,0,$P$8),#NAME?,A170,#NAME?,$F$8,#NAME?,$G$8,#NAME?,"Solar"))/K170)</f>
        <v>#VALUE!</v>
      </c>
      <c r="Q170" s="258" t="e">
        <f aca="false">IF(L170=0,0,(SUMIFS(OFFSET(#NAME?,0,$P$8),#NAME?,A170,#NAME?,$F$8,#NAME?,$G$8,#NAME?,"Wind")+SUMIFS(OFFSET(#NAME?,0,$P$8),#NAME?,A170,#NAME?,$F$8,#NAME?,$G$8,#NAME?,"Wind"))/L170)</f>
        <v>#VALUE!</v>
      </c>
      <c r="R170" s="258" t="e">
        <f aca="false">IF(M170=0,0,(SUMIFS(OFFSET(#NAME?,0,$P$8),#NAME?,A170,#NAME?,$F$8,#NAME?,$G$8,#NAME?,"Hydro")+SUMIFS(OFFSET(#NAME?,0,$P$8),#NAME?,A170,#NAME?,$F$8,#NAME?,$G$8,#NAME?,"Hydro"))/M170)</f>
        <v>#VALUE!</v>
      </c>
      <c r="S170" s="258" t="e">
        <f aca="false">IF(N170=0,0,(SUMIFS(OFFSET(#NAME?,0,$P$8),#NAME?,A170,#NAME?,$F$8,#NAME?,$G$8,#NAME?,"Other")+SUMIFS(OFFSET(#NAME?,0,$P$8),#NAME?,A170,#NAME?,$F$8,#NAME?,$G$8,#NAME?,"Other"))/N170)</f>
        <v>#VALUE!</v>
      </c>
      <c r="T170" s="260" t="e">
        <f aca="false">(J170*O170)+(K170*P170)+(L170*$T$5)+(M170*R170)+(N170*S170)</f>
        <v>#VALUE!</v>
      </c>
      <c r="U170" s="260" t="e">
        <f aca="false">(J170*O170)+(K170*P170)+(L170*$U$5)+(M170*R170)+(N170*S170)</f>
        <v>#VALUE!</v>
      </c>
      <c r="V170" s="261" t="e">
        <f aca="false">SUMIFS(OFFSET(#NAME?,0,$P$8),#NAME?,A170,#NAME?,$F$8,#NAME?,$G$8)*-1</f>
        <v>#VALUE!</v>
      </c>
      <c r="W170" s="261" t="e">
        <f aca="false">SUMIFS(OFFSET(#NAME?,0,$P$8),#NAME?,A170,#NAME?,$F$8,#NAME?,$G$8)*-1</f>
        <v>#VALUE!</v>
      </c>
      <c r="X170" s="262" t="e">
        <f aca="false">$Z$13*Z170</f>
        <v>#REF!</v>
      </c>
      <c r="Z170" s="263" t="e">
        <f aca="false">E170/$E$13</f>
        <v>#VALUE!</v>
      </c>
      <c r="AA170" s="264" t="n">
        <f aca="false">IFERROR(SUMPRODUCT((DSR!$E$1:$AB$1='MAIN DATA'!$B$6)*(DSR!$B$2:$B$1445='MAIN DATA'!A170)*(DSR!$A$2:$A$1445=Controls!$F$56)*(DSR!$E$2:$AB$1445)),"N/A for summer")</f>
        <v>-1.02359294287684</v>
      </c>
    </row>
    <row r="171" customFormat="false" ht="12.75" hidden="false" customHeight="false" outlineLevel="0" collapsed="false">
      <c r="A171" s="253" t="s">
        <v>960</v>
      </c>
      <c r="B171" s="253" t="s">
        <v>961</v>
      </c>
      <c r="C171" s="254" t="s">
        <v>827</v>
      </c>
      <c r="D171" s="254" t="str">
        <f aca="false">LEFT(C171,1)</f>
        <v>P</v>
      </c>
      <c r="E171" s="254" t="e">
        <f aca="false">SUMIFS(OFFSET(#NAME?,0,$P$8),#NAME?,A171,#NAME?,$F$8,#NAME?,$G$8)</f>
        <v>#VALUE!</v>
      </c>
      <c r="F171" s="255" t="e">
        <f aca="false">SUMIFS(OFFSET(#NAME?,0,$P$8),#NAME?,A171,#NAME?,$F$8,#NAME?,$G$8)</f>
        <v>#VALUE!</v>
      </c>
      <c r="G171" s="255" t="e">
        <f aca="false">F171-SUMIFS(OFFSET(#NAME?,0,$P$8),#NAME?,A171,#NAME?,$F$8,#NAME?,$G$8)</f>
        <v>#VALUE!</v>
      </c>
      <c r="H171" s="256" t="e">
        <f aca="false">E171-T171</f>
        <v>#VALUE!</v>
      </c>
      <c r="I171" s="256" t="e">
        <f aca="false">E171-U171</f>
        <v>#VALUE!</v>
      </c>
      <c r="J171" s="257" t="e">
        <f aca="false">SUMIFS(#NAME?,#NAME?,A171,#NAME?,$F$8,#NAME?,$G$8,#NAME?,"Storage")+SUMIFS(#NAME?,#NAME?,A171,#NAME?,$F$8,#NAME?,$G$8,#NAME?,"Battery")</f>
        <v>#VALUE!</v>
      </c>
      <c r="K171" s="257" t="e">
        <f aca="false">SUMIFS(#NAME?,#NAME?,A171,#NAME?,$F$8,#NAME?,$G$8,#NAME?,"Solar")+SUMIFS(#NAME?,#NAME?,A171,#NAME?,$F$8,#NAME?,$G$8,#NAME?,"Solar")</f>
        <v>#VALUE!</v>
      </c>
      <c r="L171" s="257" t="e">
        <f aca="false">SUMIFS(#NAME?,#NAME?,A171,#NAME?,$F$8,#NAME?,$G$8,#NAME?,"Wind")+SUMIFS(#NAME?,#NAME?,A171,#NAME?,$F$8,#NAME?,$G$8,#NAME?,"Wind")</f>
        <v>#VALUE!</v>
      </c>
      <c r="M171" s="257" t="e">
        <f aca="false">SUMIFS(#NAME?,#NAME?,A171,#NAME?,$F$8,#NAME?,$G$8,#NAME?,"Hydro")+SUMIFS(#NAME?,#NAME?,A171,#NAME?,$F$8,#NAME?,$G$8,#NAME?,"Hydro")</f>
        <v>#VALUE!</v>
      </c>
      <c r="N171" s="257" t="e">
        <f aca="false">SUMIFS(#NAME?,#NAME?,A171,#NAME?,$F$8,#NAME?,$G$8,#NAME?,"Other")+SUMIFS(#NAME?,#NAME?,A171,#NAME?,$F$8,#NAME?,$G$8,#NAME?,"Other")</f>
        <v>#VALUE!</v>
      </c>
      <c r="O171" s="258" t="e">
        <f aca="false">IF(J171=0,0,(SUMIFS(OFFSET(#NAME?,0,$P$8),#NAME?,A171,#NAME?,$F$8,#NAME?,$G$8,#NAME?,"Storage")+SUMIFS(OFFSET(#NAME?,0,$P$8),#NAME?,A171,#NAME?,$F$8,#NAME?,$G$8,#NAME?,"Battery"))/J171)</f>
        <v>#VALUE!</v>
      </c>
      <c r="P171" s="259" t="e">
        <f aca="false">IF(K171=0,0,(SUMIFS(OFFSET(#NAME?,0,$P$8),#NAME?,A171,#NAME?,$F$8,#NAME?,$G$8,#NAME?,"Solar")+SUMIFS(OFFSET(#NAME?,0,$P$8),#NAME?,A171,#NAME?,$F$8,#NAME?,$G$8,#NAME?,"Solar"))/K171)</f>
        <v>#VALUE!</v>
      </c>
      <c r="Q171" s="258" t="e">
        <f aca="false">IF(L171=0,0,(SUMIFS(OFFSET(#NAME?,0,$P$8),#NAME?,A171,#NAME?,$F$8,#NAME?,$G$8,#NAME?,"Wind")+SUMIFS(OFFSET(#NAME?,0,$P$8),#NAME?,A171,#NAME?,$F$8,#NAME?,$G$8,#NAME?,"Wind"))/L171)</f>
        <v>#VALUE!</v>
      </c>
      <c r="R171" s="258" t="e">
        <f aca="false">IF(M171=0,0,(SUMIFS(OFFSET(#NAME?,0,$P$8),#NAME?,A171,#NAME?,$F$8,#NAME?,$G$8,#NAME?,"Hydro")+SUMIFS(OFFSET(#NAME?,0,$P$8),#NAME?,A171,#NAME?,$F$8,#NAME?,$G$8,#NAME?,"Hydro"))/M171)</f>
        <v>#VALUE!</v>
      </c>
      <c r="S171" s="258" t="e">
        <f aca="false">IF(N171=0,0,(SUMIFS(OFFSET(#NAME?,0,$P$8),#NAME?,A171,#NAME?,$F$8,#NAME?,$G$8,#NAME?,"Other")+SUMIFS(OFFSET(#NAME?,0,$P$8),#NAME?,A171,#NAME?,$F$8,#NAME?,$G$8,#NAME?,"Other"))/N171)</f>
        <v>#VALUE!</v>
      </c>
      <c r="T171" s="260" t="e">
        <f aca="false">(J171*O171)+(K171*P171)+(L171*$T$5)+(M171*R171)+(N171*S171)</f>
        <v>#VALUE!</v>
      </c>
      <c r="U171" s="260" t="e">
        <f aca="false">(J171*O171)+(K171*P171)+(L171*$U$5)+(M171*R171)+(N171*S171)</f>
        <v>#VALUE!</v>
      </c>
      <c r="V171" s="261" t="e">
        <f aca="false">SUMIFS(OFFSET(#NAME?,0,$P$8),#NAME?,A171,#NAME?,$F$8,#NAME?,$G$8)*-1</f>
        <v>#VALUE!</v>
      </c>
      <c r="W171" s="261" t="e">
        <f aca="false">SUMIFS(OFFSET(#NAME?,0,$P$8),#NAME?,A171,#NAME?,$F$8,#NAME?,$G$8)*-1</f>
        <v>#VALUE!</v>
      </c>
      <c r="X171" s="262" t="e">
        <f aca="false">$Z$13*Z171</f>
        <v>#REF!</v>
      </c>
      <c r="Z171" s="263" t="e">
        <f aca="false">E171/$E$13</f>
        <v>#VALUE!</v>
      </c>
      <c r="AA171" s="264" t="n">
        <f aca="false">IFERROR(SUMPRODUCT((DSR!$E$1:$AB$1='MAIN DATA'!$B$6)*(DSR!$B$2:$B$1445='MAIN DATA'!A171)*(DSR!$A$2:$A$1445=Controls!$F$56)*(DSR!$E$2:$AB$1445)),"N/A for summer")</f>
        <v>-0.897661894255094</v>
      </c>
    </row>
    <row r="172" customFormat="false" ht="12.75" hidden="false" customHeight="false" outlineLevel="0" collapsed="false">
      <c r="A172" s="253" t="s">
        <v>561</v>
      </c>
      <c r="B172" s="253" t="s">
        <v>563</v>
      </c>
      <c r="C172" s="254" t="s">
        <v>562</v>
      </c>
      <c r="D172" s="254" t="str">
        <f aca="false">LEFT(C172,1)</f>
        <v>P</v>
      </c>
      <c r="E172" s="254" t="e">
        <f aca="false">SUMIFS(OFFSET(#NAME?,0,$P$8),#NAME?,A172,#NAME?,$F$8,#NAME?,$G$8)</f>
        <v>#VALUE!</v>
      </c>
      <c r="F172" s="255" t="e">
        <f aca="false">SUMIFS(OFFSET(#NAME?,0,$P$8),#NAME?,A172,#NAME?,$F$8,#NAME?,$G$8)</f>
        <v>#VALUE!</v>
      </c>
      <c r="G172" s="255" t="e">
        <f aca="false">F172-SUMIFS(OFFSET(#NAME?,0,$P$8),#NAME?,A172,#NAME?,$F$8,#NAME?,$G$8)</f>
        <v>#VALUE!</v>
      </c>
      <c r="H172" s="256" t="e">
        <f aca="false">E172-T172</f>
        <v>#VALUE!</v>
      </c>
      <c r="I172" s="256" t="e">
        <f aca="false">E172-U172</f>
        <v>#VALUE!</v>
      </c>
      <c r="J172" s="257" t="e">
        <f aca="false">SUMIFS(#NAME?,#NAME?,A172,#NAME?,$F$8,#NAME?,$G$8,#NAME?,"Storage")+SUMIFS(#NAME?,#NAME?,A172,#NAME?,$F$8,#NAME?,$G$8,#NAME?,"Battery")</f>
        <v>#VALUE!</v>
      </c>
      <c r="K172" s="257" t="e">
        <f aca="false">SUMIFS(#NAME?,#NAME?,A172,#NAME?,$F$8,#NAME?,$G$8,#NAME?,"Solar")+SUMIFS(#NAME?,#NAME?,A172,#NAME?,$F$8,#NAME?,$G$8,#NAME?,"Solar")</f>
        <v>#VALUE!</v>
      </c>
      <c r="L172" s="257" t="e">
        <f aca="false">SUMIFS(#NAME?,#NAME?,A172,#NAME?,$F$8,#NAME?,$G$8,#NAME?,"Wind")+SUMIFS(#NAME?,#NAME?,A172,#NAME?,$F$8,#NAME?,$G$8,#NAME?,"Wind")</f>
        <v>#VALUE!</v>
      </c>
      <c r="M172" s="257" t="e">
        <f aca="false">SUMIFS(#NAME?,#NAME?,A172,#NAME?,$F$8,#NAME?,$G$8,#NAME?,"Hydro")+SUMIFS(#NAME?,#NAME?,A172,#NAME?,$F$8,#NAME?,$G$8,#NAME?,"Hydro")</f>
        <v>#VALUE!</v>
      </c>
      <c r="N172" s="257" t="e">
        <f aca="false">SUMIFS(#NAME?,#NAME?,A172,#NAME?,$F$8,#NAME?,$G$8,#NAME?,"Other")+SUMIFS(#NAME?,#NAME?,A172,#NAME?,$F$8,#NAME?,$G$8,#NAME?,"Other")</f>
        <v>#VALUE!</v>
      </c>
      <c r="O172" s="258" t="e">
        <f aca="false">IF(J172=0,0,(SUMIFS(OFFSET(#NAME?,0,$P$8),#NAME?,A172,#NAME?,$F$8,#NAME?,$G$8,#NAME?,"Storage")+SUMIFS(OFFSET(#NAME?,0,$P$8),#NAME?,A172,#NAME?,$F$8,#NAME?,$G$8,#NAME?,"Battery"))/J172)</f>
        <v>#VALUE!</v>
      </c>
      <c r="P172" s="259" t="e">
        <f aca="false">IF(K172=0,0,(SUMIFS(OFFSET(#NAME?,0,$P$8),#NAME?,A172,#NAME?,$F$8,#NAME?,$G$8,#NAME?,"Solar")+SUMIFS(OFFSET(#NAME?,0,$P$8),#NAME?,A172,#NAME?,$F$8,#NAME?,$G$8,#NAME?,"Solar"))/K172)</f>
        <v>#VALUE!</v>
      </c>
      <c r="Q172" s="258" t="e">
        <f aca="false">IF(L172=0,0,(SUMIFS(OFFSET(#NAME?,0,$P$8),#NAME?,A172,#NAME?,$F$8,#NAME?,$G$8,#NAME?,"Wind")+SUMIFS(OFFSET(#NAME?,0,$P$8),#NAME?,A172,#NAME?,$F$8,#NAME?,$G$8,#NAME?,"Wind"))/L172)</f>
        <v>#VALUE!</v>
      </c>
      <c r="R172" s="258" t="e">
        <f aca="false">IF(M172=0,0,(SUMIFS(OFFSET(#NAME?,0,$P$8),#NAME?,A172,#NAME?,$F$8,#NAME?,$G$8,#NAME?,"Hydro")+SUMIFS(OFFSET(#NAME?,0,$P$8),#NAME?,A172,#NAME?,$F$8,#NAME?,$G$8,#NAME?,"Hydro"))/M172)</f>
        <v>#VALUE!</v>
      </c>
      <c r="S172" s="258" t="e">
        <f aca="false">IF(N172=0,0,(SUMIFS(OFFSET(#NAME?,0,$P$8),#NAME?,A172,#NAME?,$F$8,#NAME?,$G$8,#NAME?,"Other")+SUMIFS(OFFSET(#NAME?,0,$P$8),#NAME?,A172,#NAME?,$F$8,#NAME?,$G$8,#NAME?,"Other"))/N172)</f>
        <v>#VALUE!</v>
      </c>
      <c r="T172" s="260" t="e">
        <f aca="false">(J172*O172)+(K172*P172)+(L172*$T$5)+(M172*R172)+(N172*S172)</f>
        <v>#VALUE!</v>
      </c>
      <c r="U172" s="260" t="e">
        <f aca="false">(J172*O172)+(K172*P172)+(L172*$U$5)+(M172*R172)+(N172*S172)</f>
        <v>#VALUE!</v>
      </c>
      <c r="V172" s="261" t="e">
        <f aca="false">SUMIFS(OFFSET(#NAME?,0,$P$8),#NAME?,A172,#NAME?,$F$8,#NAME?,$G$8)*-1</f>
        <v>#VALUE!</v>
      </c>
      <c r="W172" s="261" t="e">
        <f aca="false">SUMIFS(OFFSET(#NAME?,0,$P$8),#NAME?,A172,#NAME?,$F$8,#NAME?,$G$8)*-1</f>
        <v>#VALUE!</v>
      </c>
      <c r="X172" s="262" t="e">
        <f aca="false">$Z$13*Z172</f>
        <v>#REF!</v>
      </c>
      <c r="Z172" s="263" t="e">
        <f aca="false">E172/$E$13</f>
        <v>#VALUE!</v>
      </c>
      <c r="AA172" s="264" t="n">
        <f aca="false">IFERROR(SUMPRODUCT((DSR!$E$1:$AB$1='MAIN DATA'!$B$6)*(DSR!$B$2:$B$1445='MAIN DATA'!A172)*(DSR!$A$2:$A$1445=Controls!$F$56)*(DSR!$E$2:$AB$1445)),"N/A for summer")</f>
        <v>-9.68037330178151</v>
      </c>
    </row>
    <row r="173" customFormat="false" ht="12.75" hidden="false" customHeight="false" outlineLevel="0" collapsed="false">
      <c r="A173" s="253" t="s">
        <v>783</v>
      </c>
      <c r="B173" s="253" t="s">
        <v>784</v>
      </c>
      <c r="C173" s="254" t="s">
        <v>562</v>
      </c>
      <c r="D173" s="254" t="str">
        <f aca="false">LEFT(C173,1)</f>
        <v>P</v>
      </c>
      <c r="E173" s="254" t="e">
        <f aca="false">SUMIFS(OFFSET(#NAME?,0,$P$8),#NAME?,A173,#NAME?,$F$8,#NAME?,$G$8)</f>
        <v>#VALUE!</v>
      </c>
      <c r="F173" s="255" t="e">
        <f aca="false">SUMIFS(OFFSET(#NAME?,0,$P$8),#NAME?,A173,#NAME?,$F$8,#NAME?,$G$8)</f>
        <v>#VALUE!</v>
      </c>
      <c r="G173" s="255" t="e">
        <f aca="false">F173-SUMIFS(OFFSET(#NAME?,0,$P$8),#NAME?,A173,#NAME?,$F$8,#NAME?,$G$8)</f>
        <v>#VALUE!</v>
      </c>
      <c r="H173" s="256" t="e">
        <f aca="false">E173-T173</f>
        <v>#VALUE!</v>
      </c>
      <c r="I173" s="256" t="e">
        <f aca="false">E173-U173</f>
        <v>#VALUE!</v>
      </c>
      <c r="J173" s="257" t="e">
        <f aca="false">SUMIFS(#NAME?,#NAME?,A173,#NAME?,$F$8,#NAME?,$G$8,#NAME?,"Storage")+SUMIFS(#NAME?,#NAME?,A173,#NAME?,$F$8,#NAME?,$G$8,#NAME?,"Battery")</f>
        <v>#VALUE!</v>
      </c>
      <c r="K173" s="257" t="e">
        <f aca="false">SUMIFS(#NAME?,#NAME?,A173,#NAME?,$F$8,#NAME?,$G$8,#NAME?,"Solar")+SUMIFS(#NAME?,#NAME?,A173,#NAME?,$F$8,#NAME?,$G$8,#NAME?,"Solar")</f>
        <v>#VALUE!</v>
      </c>
      <c r="L173" s="257" t="e">
        <f aca="false">SUMIFS(#NAME?,#NAME?,A173,#NAME?,$F$8,#NAME?,$G$8,#NAME?,"Wind")+SUMIFS(#NAME?,#NAME?,A173,#NAME?,$F$8,#NAME?,$G$8,#NAME?,"Wind")</f>
        <v>#VALUE!</v>
      </c>
      <c r="M173" s="257" t="e">
        <f aca="false">SUMIFS(#NAME?,#NAME?,A173,#NAME?,$F$8,#NAME?,$G$8,#NAME?,"Hydro")+SUMIFS(#NAME?,#NAME?,A173,#NAME?,$F$8,#NAME?,$G$8,#NAME?,"Hydro")</f>
        <v>#VALUE!</v>
      </c>
      <c r="N173" s="257" t="e">
        <f aca="false">SUMIFS(#NAME?,#NAME?,A173,#NAME?,$F$8,#NAME?,$G$8,#NAME?,"Other")+SUMIFS(#NAME?,#NAME?,A173,#NAME?,$F$8,#NAME?,$G$8,#NAME?,"Other")</f>
        <v>#VALUE!</v>
      </c>
      <c r="O173" s="258" t="e">
        <f aca="false">IF(J173=0,0,(SUMIFS(OFFSET(#NAME?,0,$P$8),#NAME?,A173,#NAME?,$F$8,#NAME?,$G$8,#NAME?,"Storage")+SUMIFS(OFFSET(#NAME?,0,$P$8),#NAME?,A173,#NAME?,$F$8,#NAME?,$G$8,#NAME?,"Battery"))/J173)</f>
        <v>#VALUE!</v>
      </c>
      <c r="P173" s="259" t="e">
        <f aca="false">IF(K173=0,0,(SUMIFS(OFFSET(#NAME?,0,$P$8),#NAME?,A173,#NAME?,$F$8,#NAME?,$G$8,#NAME?,"Solar")+SUMIFS(OFFSET(#NAME?,0,$P$8),#NAME?,A173,#NAME?,$F$8,#NAME?,$G$8,#NAME?,"Solar"))/K173)</f>
        <v>#VALUE!</v>
      </c>
      <c r="Q173" s="258" t="e">
        <f aca="false">IF(L173=0,0,(SUMIFS(OFFSET(#NAME?,0,$P$8),#NAME?,A173,#NAME?,$F$8,#NAME?,$G$8,#NAME?,"Wind")+SUMIFS(OFFSET(#NAME?,0,$P$8),#NAME?,A173,#NAME?,$F$8,#NAME?,$G$8,#NAME?,"Wind"))/L173)</f>
        <v>#VALUE!</v>
      </c>
      <c r="R173" s="258" t="e">
        <f aca="false">IF(M173=0,0,(SUMIFS(OFFSET(#NAME?,0,$P$8),#NAME?,A173,#NAME?,$F$8,#NAME?,$G$8,#NAME?,"Hydro")+SUMIFS(OFFSET(#NAME?,0,$P$8),#NAME?,A173,#NAME?,$F$8,#NAME?,$G$8,#NAME?,"Hydro"))/M173)</f>
        <v>#VALUE!</v>
      </c>
      <c r="S173" s="258" t="e">
        <f aca="false">IF(N173=0,0,(SUMIFS(OFFSET(#NAME?,0,$P$8),#NAME?,A173,#NAME?,$F$8,#NAME?,$G$8,#NAME?,"Other")+SUMIFS(OFFSET(#NAME?,0,$P$8),#NAME?,A173,#NAME?,$F$8,#NAME?,$G$8,#NAME?,"Other"))/N173)</f>
        <v>#VALUE!</v>
      </c>
      <c r="T173" s="260" t="e">
        <f aca="false">(J173*O173)+(K173*P173)+(L173*$T$5)+(M173*R173)+(N173*S173)</f>
        <v>#VALUE!</v>
      </c>
      <c r="U173" s="260" t="e">
        <f aca="false">(J173*O173)+(K173*P173)+(L173*$U$5)+(M173*R173)+(N173*S173)</f>
        <v>#VALUE!</v>
      </c>
      <c r="V173" s="261" t="e">
        <f aca="false">SUMIFS(OFFSET(#NAME?,0,$P$8),#NAME?,A173,#NAME?,$F$8,#NAME?,$G$8)*-1</f>
        <v>#VALUE!</v>
      </c>
      <c r="W173" s="261" t="e">
        <f aca="false">SUMIFS(OFFSET(#NAME?,0,$P$8),#NAME?,A173,#NAME?,$F$8,#NAME?,$G$8)*-1</f>
        <v>#VALUE!</v>
      </c>
      <c r="X173" s="262" t="e">
        <f aca="false">$Z$13*Z173</f>
        <v>#REF!</v>
      </c>
      <c r="Z173" s="263" t="e">
        <f aca="false">E173/$E$13</f>
        <v>#VALUE!</v>
      </c>
      <c r="AA173" s="264" t="n">
        <f aca="false">IFERROR(SUMPRODUCT((DSR!$E$1:$AB$1='MAIN DATA'!$B$6)*(DSR!$B$2:$B$1445='MAIN DATA'!A173)*(DSR!$A$2:$A$1445=Controls!$F$56)*(DSR!$E$2:$AB$1445)),"N/A for summer")</f>
        <v>-0.802700149228283</v>
      </c>
    </row>
    <row r="174" customFormat="false" ht="12.75" hidden="false" customHeight="false" outlineLevel="0" collapsed="false">
      <c r="A174" s="253" t="s">
        <v>890</v>
      </c>
      <c r="B174" s="253" t="s">
        <v>891</v>
      </c>
      <c r="C174" s="254" t="s">
        <v>562</v>
      </c>
      <c r="D174" s="254" t="str">
        <f aca="false">LEFT(C174,1)</f>
        <v>P</v>
      </c>
      <c r="E174" s="254" t="e">
        <f aca="false">SUMIFS(OFFSET(#NAME?,0,$P$8),#NAME?,A174,#NAME?,$F$8,#NAME?,$G$8)</f>
        <v>#VALUE!</v>
      </c>
      <c r="F174" s="255" t="e">
        <f aca="false">SUMIFS(OFFSET(#NAME?,0,$P$8),#NAME?,A174,#NAME?,$F$8,#NAME?,$G$8)</f>
        <v>#VALUE!</v>
      </c>
      <c r="G174" s="255" t="e">
        <f aca="false">F174-SUMIFS(OFFSET(#NAME?,0,$P$8),#NAME?,A174,#NAME?,$F$8,#NAME?,$G$8)</f>
        <v>#VALUE!</v>
      </c>
      <c r="H174" s="256" t="e">
        <f aca="false">E174-T174</f>
        <v>#VALUE!</v>
      </c>
      <c r="I174" s="256" t="e">
        <f aca="false">E174-U174</f>
        <v>#VALUE!</v>
      </c>
      <c r="J174" s="257" t="e">
        <f aca="false">SUMIFS(#NAME?,#NAME?,A174,#NAME?,$F$8,#NAME?,$G$8,#NAME?,"Storage")+SUMIFS(#NAME?,#NAME?,A174,#NAME?,$F$8,#NAME?,$G$8,#NAME?,"Battery")</f>
        <v>#VALUE!</v>
      </c>
      <c r="K174" s="257" t="e">
        <f aca="false">SUMIFS(#NAME?,#NAME?,A174,#NAME?,$F$8,#NAME?,$G$8,#NAME?,"Solar")+SUMIFS(#NAME?,#NAME?,A174,#NAME?,$F$8,#NAME?,$G$8,#NAME?,"Solar")</f>
        <v>#VALUE!</v>
      </c>
      <c r="L174" s="257" t="e">
        <f aca="false">SUMIFS(#NAME?,#NAME?,A174,#NAME?,$F$8,#NAME?,$G$8,#NAME?,"Wind")+SUMIFS(#NAME?,#NAME?,A174,#NAME?,$F$8,#NAME?,$G$8,#NAME?,"Wind")</f>
        <v>#VALUE!</v>
      </c>
      <c r="M174" s="257" t="e">
        <f aca="false">SUMIFS(#NAME?,#NAME?,A174,#NAME?,$F$8,#NAME?,$G$8,#NAME?,"Hydro")+SUMIFS(#NAME?,#NAME?,A174,#NAME?,$F$8,#NAME?,$G$8,#NAME?,"Hydro")</f>
        <v>#VALUE!</v>
      </c>
      <c r="N174" s="257" t="e">
        <f aca="false">SUMIFS(#NAME?,#NAME?,A174,#NAME?,$F$8,#NAME?,$G$8,#NAME?,"Other")+SUMIFS(#NAME?,#NAME?,A174,#NAME?,$F$8,#NAME?,$G$8,#NAME?,"Other")</f>
        <v>#VALUE!</v>
      </c>
      <c r="O174" s="258" t="e">
        <f aca="false">IF(J174=0,0,(SUMIFS(OFFSET(#NAME?,0,$P$8),#NAME?,A174,#NAME?,$F$8,#NAME?,$G$8,#NAME?,"Storage")+SUMIFS(OFFSET(#NAME?,0,$P$8),#NAME?,A174,#NAME?,$F$8,#NAME?,$G$8,#NAME?,"Battery"))/J174)</f>
        <v>#VALUE!</v>
      </c>
      <c r="P174" s="259" t="e">
        <f aca="false">IF(K174=0,0,(SUMIFS(OFFSET(#NAME?,0,$P$8),#NAME?,A174,#NAME?,$F$8,#NAME?,$G$8,#NAME?,"Solar")+SUMIFS(OFFSET(#NAME?,0,$P$8),#NAME?,A174,#NAME?,$F$8,#NAME?,$G$8,#NAME?,"Solar"))/K174)</f>
        <v>#VALUE!</v>
      </c>
      <c r="Q174" s="258" t="e">
        <f aca="false">IF(L174=0,0,(SUMIFS(OFFSET(#NAME?,0,$P$8),#NAME?,A174,#NAME?,$F$8,#NAME?,$G$8,#NAME?,"Wind")+SUMIFS(OFFSET(#NAME?,0,$P$8),#NAME?,A174,#NAME?,$F$8,#NAME?,$G$8,#NAME?,"Wind"))/L174)</f>
        <v>#VALUE!</v>
      </c>
      <c r="R174" s="258" t="e">
        <f aca="false">IF(M174=0,0,(SUMIFS(OFFSET(#NAME?,0,$P$8),#NAME?,A174,#NAME?,$F$8,#NAME?,$G$8,#NAME?,"Hydro")+SUMIFS(OFFSET(#NAME?,0,$P$8),#NAME?,A174,#NAME?,$F$8,#NAME?,$G$8,#NAME?,"Hydro"))/M174)</f>
        <v>#VALUE!</v>
      </c>
      <c r="S174" s="258" t="e">
        <f aca="false">IF(N174=0,0,(SUMIFS(OFFSET(#NAME?,0,$P$8),#NAME?,A174,#NAME?,$F$8,#NAME?,$G$8,#NAME?,"Other")+SUMIFS(OFFSET(#NAME?,0,$P$8),#NAME?,A174,#NAME?,$F$8,#NAME?,$G$8,#NAME?,"Other"))/N174)</f>
        <v>#VALUE!</v>
      </c>
      <c r="T174" s="260" t="e">
        <f aca="false">(J174*O174)+(K174*P174)+(L174*$T$5)+(M174*R174)+(N174*S174)</f>
        <v>#VALUE!</v>
      </c>
      <c r="U174" s="260" t="e">
        <f aca="false">(J174*O174)+(K174*P174)+(L174*$U$5)+(M174*R174)+(N174*S174)</f>
        <v>#VALUE!</v>
      </c>
      <c r="V174" s="261" t="e">
        <f aca="false">SUMIFS(OFFSET(#NAME?,0,$P$8),#NAME?,A174,#NAME?,$F$8,#NAME?,$G$8)*-1</f>
        <v>#VALUE!</v>
      </c>
      <c r="W174" s="261" t="e">
        <f aca="false">SUMIFS(OFFSET(#NAME?,0,$P$8),#NAME?,A174,#NAME?,$F$8,#NAME?,$G$8)*-1</f>
        <v>#VALUE!</v>
      </c>
      <c r="X174" s="262" t="e">
        <f aca="false">$Z$13*Z174</f>
        <v>#REF!</v>
      </c>
      <c r="Z174" s="263" t="e">
        <f aca="false">E174/$E$13</f>
        <v>#VALUE!</v>
      </c>
      <c r="AA174" s="264" t="n">
        <f aca="false">IFERROR(SUMPRODUCT((DSR!$E$1:$AB$1='MAIN DATA'!$B$6)*(DSR!$B$2:$B$1445='MAIN DATA'!A174)*(DSR!$A$2:$A$1445=Controls!$F$56)*(DSR!$E$2:$AB$1445)),"N/A for summer")</f>
        <v>-1.31595666749951</v>
      </c>
    </row>
    <row r="175" customFormat="false" ht="12.75" hidden="false" customHeight="false" outlineLevel="0" collapsed="false">
      <c r="A175" s="253" t="s">
        <v>907</v>
      </c>
      <c r="B175" s="253" t="s">
        <v>908</v>
      </c>
      <c r="C175" s="254" t="s">
        <v>562</v>
      </c>
      <c r="D175" s="254" t="str">
        <f aca="false">LEFT(C175,1)</f>
        <v>P</v>
      </c>
      <c r="E175" s="254" t="e">
        <f aca="false">SUMIFS(OFFSET(#NAME?,0,$P$8),#NAME?,A175,#NAME?,$F$8,#NAME?,$G$8)</f>
        <v>#VALUE!</v>
      </c>
      <c r="F175" s="255" t="e">
        <f aca="false">SUMIFS(OFFSET(#NAME?,0,$P$8),#NAME?,A175,#NAME?,$F$8,#NAME?,$G$8)</f>
        <v>#VALUE!</v>
      </c>
      <c r="G175" s="255" t="e">
        <f aca="false">F175-SUMIFS(OFFSET(#NAME?,0,$P$8),#NAME?,A175,#NAME?,$F$8,#NAME?,$G$8)</f>
        <v>#VALUE!</v>
      </c>
      <c r="H175" s="256" t="e">
        <f aca="false">E175-T175</f>
        <v>#VALUE!</v>
      </c>
      <c r="I175" s="256" t="e">
        <f aca="false">E175-U175</f>
        <v>#VALUE!</v>
      </c>
      <c r="J175" s="257" t="e">
        <f aca="false">SUMIFS(#NAME?,#NAME?,A175,#NAME?,$F$8,#NAME?,$G$8,#NAME?,"Storage")+SUMIFS(#NAME?,#NAME?,A175,#NAME?,$F$8,#NAME?,$G$8,#NAME?,"Battery")</f>
        <v>#VALUE!</v>
      </c>
      <c r="K175" s="257" t="e">
        <f aca="false">SUMIFS(#NAME?,#NAME?,A175,#NAME?,$F$8,#NAME?,$G$8,#NAME?,"Solar")+SUMIFS(#NAME?,#NAME?,A175,#NAME?,$F$8,#NAME?,$G$8,#NAME?,"Solar")</f>
        <v>#VALUE!</v>
      </c>
      <c r="L175" s="257" t="e">
        <f aca="false">SUMIFS(#NAME?,#NAME?,A175,#NAME?,$F$8,#NAME?,$G$8,#NAME?,"Wind")+SUMIFS(#NAME?,#NAME?,A175,#NAME?,$F$8,#NAME?,$G$8,#NAME?,"Wind")</f>
        <v>#VALUE!</v>
      </c>
      <c r="M175" s="257" t="e">
        <f aca="false">SUMIFS(#NAME?,#NAME?,A175,#NAME?,$F$8,#NAME?,$G$8,#NAME?,"Hydro")+SUMIFS(#NAME?,#NAME?,A175,#NAME?,$F$8,#NAME?,$G$8,#NAME?,"Hydro")</f>
        <v>#VALUE!</v>
      </c>
      <c r="N175" s="257" t="e">
        <f aca="false">SUMIFS(#NAME?,#NAME?,A175,#NAME?,$F$8,#NAME?,$G$8,#NAME?,"Other")+SUMIFS(#NAME?,#NAME?,A175,#NAME?,$F$8,#NAME?,$G$8,#NAME?,"Other")</f>
        <v>#VALUE!</v>
      </c>
      <c r="O175" s="258" t="e">
        <f aca="false">IF(J175=0,0,(SUMIFS(OFFSET(#NAME?,0,$P$8),#NAME?,A175,#NAME?,$F$8,#NAME?,$G$8,#NAME?,"Storage")+SUMIFS(OFFSET(#NAME?,0,$P$8),#NAME?,A175,#NAME?,$F$8,#NAME?,$G$8,#NAME?,"Battery"))/J175)</f>
        <v>#VALUE!</v>
      </c>
      <c r="P175" s="259" t="e">
        <f aca="false">IF(K175=0,0,(SUMIFS(OFFSET(#NAME?,0,$P$8),#NAME?,A175,#NAME?,$F$8,#NAME?,$G$8,#NAME?,"Solar")+SUMIFS(OFFSET(#NAME?,0,$P$8),#NAME?,A175,#NAME?,$F$8,#NAME?,$G$8,#NAME?,"Solar"))/K175)</f>
        <v>#VALUE!</v>
      </c>
      <c r="Q175" s="258" t="e">
        <f aca="false">IF(L175=0,0,(SUMIFS(OFFSET(#NAME?,0,$P$8),#NAME?,A175,#NAME?,$F$8,#NAME?,$G$8,#NAME?,"Wind")+SUMIFS(OFFSET(#NAME?,0,$P$8),#NAME?,A175,#NAME?,$F$8,#NAME?,$G$8,#NAME?,"Wind"))/L175)</f>
        <v>#VALUE!</v>
      </c>
      <c r="R175" s="258" t="e">
        <f aca="false">IF(M175=0,0,(SUMIFS(OFFSET(#NAME?,0,$P$8),#NAME?,A175,#NAME?,$F$8,#NAME?,$G$8,#NAME?,"Hydro")+SUMIFS(OFFSET(#NAME?,0,$P$8),#NAME?,A175,#NAME?,$F$8,#NAME?,$G$8,#NAME?,"Hydro"))/M175)</f>
        <v>#VALUE!</v>
      </c>
      <c r="S175" s="258" t="e">
        <f aca="false">IF(N175=0,0,(SUMIFS(OFFSET(#NAME?,0,$P$8),#NAME?,A175,#NAME?,$F$8,#NAME?,$G$8,#NAME?,"Other")+SUMIFS(OFFSET(#NAME?,0,$P$8),#NAME?,A175,#NAME?,$F$8,#NAME?,$G$8,#NAME?,"Other"))/N175)</f>
        <v>#VALUE!</v>
      </c>
      <c r="T175" s="260" t="e">
        <f aca="false">(J175*O175)+(K175*P175)+(L175*$T$5)+(M175*R175)+(N175*S175)</f>
        <v>#VALUE!</v>
      </c>
      <c r="U175" s="260" t="e">
        <f aca="false">(J175*O175)+(K175*P175)+(L175*$U$5)+(M175*R175)+(N175*S175)</f>
        <v>#VALUE!</v>
      </c>
      <c r="V175" s="261" t="e">
        <f aca="false">SUMIFS(OFFSET(#NAME?,0,$P$8),#NAME?,A175,#NAME?,$F$8,#NAME?,$G$8)*-1</f>
        <v>#VALUE!</v>
      </c>
      <c r="W175" s="261" t="e">
        <f aca="false">SUMIFS(OFFSET(#NAME?,0,$P$8),#NAME?,A175,#NAME?,$F$8,#NAME?,$G$8)*-1</f>
        <v>#VALUE!</v>
      </c>
      <c r="X175" s="262" t="e">
        <f aca="false">$Z$13*Z175</f>
        <v>#REF!</v>
      </c>
      <c r="Z175" s="263" t="e">
        <f aca="false">E175/$E$13</f>
        <v>#VALUE!</v>
      </c>
      <c r="AA175" s="264" t="n">
        <f aca="false">IFERROR(SUMPRODUCT((DSR!$E$1:$AB$1='MAIN DATA'!$B$6)*(DSR!$B$2:$B$1445='MAIN DATA'!A175)*(DSR!$A$2:$A$1445=Controls!$F$56)*(DSR!$E$2:$AB$1445)),"N/A for summer")</f>
        <v>-0.924113013292579</v>
      </c>
    </row>
    <row r="176" customFormat="false" ht="12.75" hidden="false" customHeight="false" outlineLevel="0" collapsed="false">
      <c r="A176" s="253" t="s">
        <v>958</v>
      </c>
      <c r="B176" s="253" t="s">
        <v>959</v>
      </c>
      <c r="C176" s="254" t="s">
        <v>562</v>
      </c>
      <c r="D176" s="254" t="str">
        <f aca="false">LEFT(C176,1)</f>
        <v>P</v>
      </c>
      <c r="E176" s="254" t="e">
        <f aca="false">SUMIFS(OFFSET(#NAME?,0,$P$8),#NAME?,A176,#NAME?,$F$8,#NAME?,$G$8)</f>
        <v>#VALUE!</v>
      </c>
      <c r="F176" s="255" t="e">
        <f aca="false">SUMIFS(OFFSET(#NAME?,0,$P$8),#NAME?,A176,#NAME?,$F$8,#NAME?,$G$8)</f>
        <v>#VALUE!</v>
      </c>
      <c r="G176" s="255" t="e">
        <f aca="false">F176-SUMIFS(OFFSET(#NAME?,0,$P$8),#NAME?,A176,#NAME?,$F$8,#NAME?,$G$8)</f>
        <v>#VALUE!</v>
      </c>
      <c r="H176" s="256" t="e">
        <f aca="false">E176-T176</f>
        <v>#VALUE!</v>
      </c>
      <c r="I176" s="256" t="e">
        <f aca="false">E176-U176</f>
        <v>#VALUE!</v>
      </c>
      <c r="J176" s="257" t="e">
        <f aca="false">SUMIFS(#NAME?,#NAME?,A176,#NAME?,$F$8,#NAME?,$G$8,#NAME?,"Storage")+SUMIFS(#NAME?,#NAME?,A176,#NAME?,$F$8,#NAME?,$G$8,#NAME?,"Battery")</f>
        <v>#VALUE!</v>
      </c>
      <c r="K176" s="257" t="e">
        <f aca="false">SUMIFS(#NAME?,#NAME?,A176,#NAME?,$F$8,#NAME?,$G$8,#NAME?,"Solar")+SUMIFS(#NAME?,#NAME?,A176,#NAME?,$F$8,#NAME?,$G$8,#NAME?,"Solar")</f>
        <v>#VALUE!</v>
      </c>
      <c r="L176" s="257" t="e">
        <f aca="false">SUMIFS(#NAME?,#NAME?,A176,#NAME?,$F$8,#NAME?,$G$8,#NAME?,"Wind")+SUMIFS(#NAME?,#NAME?,A176,#NAME?,$F$8,#NAME?,$G$8,#NAME?,"Wind")</f>
        <v>#VALUE!</v>
      </c>
      <c r="M176" s="257" t="e">
        <f aca="false">SUMIFS(#NAME?,#NAME?,A176,#NAME?,$F$8,#NAME?,$G$8,#NAME?,"Hydro")+SUMIFS(#NAME?,#NAME?,A176,#NAME?,$F$8,#NAME?,$G$8,#NAME?,"Hydro")</f>
        <v>#VALUE!</v>
      </c>
      <c r="N176" s="257" t="e">
        <f aca="false">SUMIFS(#NAME?,#NAME?,A176,#NAME?,$F$8,#NAME?,$G$8,#NAME?,"Other")+SUMIFS(#NAME?,#NAME?,A176,#NAME?,$F$8,#NAME?,$G$8,#NAME?,"Other")</f>
        <v>#VALUE!</v>
      </c>
      <c r="O176" s="258" t="e">
        <f aca="false">IF(J176=0,0,(SUMIFS(OFFSET(#NAME?,0,$P$8),#NAME?,A176,#NAME?,$F$8,#NAME?,$G$8,#NAME?,"Storage")+SUMIFS(OFFSET(#NAME?,0,$P$8),#NAME?,A176,#NAME?,$F$8,#NAME?,$G$8,#NAME?,"Battery"))/J176)</f>
        <v>#VALUE!</v>
      </c>
      <c r="P176" s="259" t="e">
        <f aca="false">IF(K176=0,0,(SUMIFS(OFFSET(#NAME?,0,$P$8),#NAME?,A176,#NAME?,$F$8,#NAME?,$G$8,#NAME?,"Solar")+SUMIFS(OFFSET(#NAME?,0,$P$8),#NAME?,A176,#NAME?,$F$8,#NAME?,$G$8,#NAME?,"Solar"))/K176)</f>
        <v>#VALUE!</v>
      </c>
      <c r="Q176" s="258" t="e">
        <f aca="false">IF(L176=0,0,(SUMIFS(OFFSET(#NAME?,0,$P$8),#NAME?,A176,#NAME?,$F$8,#NAME?,$G$8,#NAME?,"Wind")+SUMIFS(OFFSET(#NAME?,0,$P$8),#NAME?,A176,#NAME?,$F$8,#NAME?,$G$8,#NAME?,"Wind"))/L176)</f>
        <v>#VALUE!</v>
      </c>
      <c r="R176" s="258" t="e">
        <f aca="false">IF(M176=0,0,(SUMIFS(OFFSET(#NAME?,0,$P$8),#NAME?,A176,#NAME?,$F$8,#NAME?,$G$8,#NAME?,"Hydro")+SUMIFS(OFFSET(#NAME?,0,$P$8),#NAME?,A176,#NAME?,$F$8,#NAME?,$G$8,#NAME?,"Hydro"))/M176)</f>
        <v>#VALUE!</v>
      </c>
      <c r="S176" s="258" t="e">
        <f aca="false">IF(N176=0,0,(SUMIFS(OFFSET(#NAME?,0,$P$8),#NAME?,A176,#NAME?,$F$8,#NAME?,$G$8,#NAME?,"Other")+SUMIFS(OFFSET(#NAME?,0,$P$8),#NAME?,A176,#NAME?,$F$8,#NAME?,$G$8,#NAME?,"Other"))/N176)</f>
        <v>#VALUE!</v>
      </c>
      <c r="T176" s="260" t="e">
        <f aca="false">(J176*O176)+(K176*P176)+(L176*$T$5)+(M176*R176)+(N176*S176)</f>
        <v>#VALUE!</v>
      </c>
      <c r="U176" s="260" t="e">
        <f aca="false">(J176*O176)+(K176*P176)+(L176*$U$5)+(M176*R176)+(N176*S176)</f>
        <v>#VALUE!</v>
      </c>
      <c r="V176" s="261" t="e">
        <f aca="false">SUMIFS(OFFSET(#NAME?,0,$P$8),#NAME?,A176,#NAME?,$F$8,#NAME?,$G$8)*-1</f>
        <v>#VALUE!</v>
      </c>
      <c r="W176" s="261" t="e">
        <f aca="false">SUMIFS(OFFSET(#NAME?,0,$P$8),#NAME?,A176,#NAME?,$F$8,#NAME?,$G$8)*-1</f>
        <v>#VALUE!</v>
      </c>
      <c r="X176" s="262" t="e">
        <f aca="false">$Z$13*Z176</f>
        <v>#REF!</v>
      </c>
      <c r="Z176" s="263" t="e">
        <f aca="false">E176/$E$13</f>
        <v>#VALUE!</v>
      </c>
      <c r="AA176" s="264" t="n">
        <f aca="false">IFERROR(SUMPRODUCT((DSR!$E$1:$AB$1='MAIN DATA'!$B$6)*(DSR!$B$2:$B$1445='MAIN DATA'!A176)*(DSR!$A$2:$A$1445=Controls!$F$56)*(DSR!$E$2:$AB$1445)),"N/A for summer")</f>
        <v>-1.15224120582537</v>
      </c>
    </row>
    <row r="177" customFormat="false" ht="12.75" hidden="false" customHeight="false" outlineLevel="0" collapsed="false">
      <c r="A177" s="253" t="s">
        <v>1013</v>
      </c>
      <c r="B177" s="253" t="s">
        <v>1014</v>
      </c>
      <c r="C177" s="254" t="s">
        <v>562</v>
      </c>
      <c r="D177" s="254" t="str">
        <f aca="false">LEFT(C177,1)</f>
        <v>P</v>
      </c>
      <c r="E177" s="254" t="e">
        <f aca="false">SUMIFS(OFFSET(#NAME?,0,$P$8),#NAME?,A177,#NAME?,$F$8,#NAME?,$G$8)</f>
        <v>#VALUE!</v>
      </c>
      <c r="F177" s="255" t="e">
        <f aca="false">SUMIFS(OFFSET(#NAME?,0,$P$8),#NAME?,A177,#NAME?,$F$8,#NAME?,$G$8)</f>
        <v>#VALUE!</v>
      </c>
      <c r="G177" s="255" t="e">
        <f aca="false">F177-SUMIFS(OFFSET(#NAME?,0,$P$8),#NAME?,A177,#NAME?,$F$8,#NAME?,$G$8)</f>
        <v>#VALUE!</v>
      </c>
      <c r="H177" s="256" t="e">
        <f aca="false">E177-T177</f>
        <v>#VALUE!</v>
      </c>
      <c r="I177" s="256" t="e">
        <f aca="false">E177-U177</f>
        <v>#VALUE!</v>
      </c>
      <c r="J177" s="257" t="e">
        <f aca="false">SUMIFS(#NAME?,#NAME?,A177,#NAME?,$F$8,#NAME?,$G$8,#NAME?,"Storage")+SUMIFS(#NAME?,#NAME?,A177,#NAME?,$F$8,#NAME?,$G$8,#NAME?,"Battery")</f>
        <v>#VALUE!</v>
      </c>
      <c r="K177" s="257" t="e">
        <f aca="false">SUMIFS(#NAME?,#NAME?,A177,#NAME?,$F$8,#NAME?,$G$8,#NAME?,"Solar")+SUMIFS(#NAME?,#NAME?,A177,#NAME?,$F$8,#NAME?,$G$8,#NAME?,"Solar")</f>
        <v>#VALUE!</v>
      </c>
      <c r="L177" s="257" t="e">
        <f aca="false">SUMIFS(#NAME?,#NAME?,A177,#NAME?,$F$8,#NAME?,$G$8,#NAME?,"Wind")+SUMIFS(#NAME?,#NAME?,A177,#NAME?,$F$8,#NAME?,$G$8,#NAME?,"Wind")</f>
        <v>#VALUE!</v>
      </c>
      <c r="M177" s="257" t="e">
        <f aca="false">SUMIFS(#NAME?,#NAME?,A177,#NAME?,$F$8,#NAME?,$G$8,#NAME?,"Hydro")+SUMIFS(#NAME?,#NAME?,A177,#NAME?,$F$8,#NAME?,$G$8,#NAME?,"Hydro")</f>
        <v>#VALUE!</v>
      </c>
      <c r="N177" s="257" t="e">
        <f aca="false">SUMIFS(#NAME?,#NAME?,A177,#NAME?,$F$8,#NAME?,$G$8,#NAME?,"Other")+SUMIFS(#NAME?,#NAME?,A177,#NAME?,$F$8,#NAME?,$G$8,#NAME?,"Other")</f>
        <v>#VALUE!</v>
      </c>
      <c r="O177" s="258" t="e">
        <f aca="false">IF(J177=0,0,(SUMIFS(OFFSET(#NAME?,0,$P$8),#NAME?,A177,#NAME?,$F$8,#NAME?,$G$8,#NAME?,"Storage")+SUMIFS(OFFSET(#NAME?,0,$P$8),#NAME?,A177,#NAME?,$F$8,#NAME?,$G$8,#NAME?,"Battery"))/J177)</f>
        <v>#VALUE!</v>
      </c>
      <c r="P177" s="259" t="e">
        <f aca="false">IF(K177=0,0,(SUMIFS(OFFSET(#NAME?,0,$P$8),#NAME?,A177,#NAME?,$F$8,#NAME?,$G$8,#NAME?,"Solar")+SUMIFS(OFFSET(#NAME?,0,$P$8),#NAME?,A177,#NAME?,$F$8,#NAME?,$G$8,#NAME?,"Solar"))/K177)</f>
        <v>#VALUE!</v>
      </c>
      <c r="Q177" s="258" t="e">
        <f aca="false">IF(L177=0,0,(SUMIFS(OFFSET(#NAME?,0,$P$8),#NAME?,A177,#NAME?,$F$8,#NAME?,$G$8,#NAME?,"Wind")+SUMIFS(OFFSET(#NAME?,0,$P$8),#NAME?,A177,#NAME?,$F$8,#NAME?,$G$8,#NAME?,"Wind"))/L177)</f>
        <v>#VALUE!</v>
      </c>
      <c r="R177" s="258" t="e">
        <f aca="false">IF(M177=0,0,(SUMIFS(OFFSET(#NAME?,0,$P$8),#NAME?,A177,#NAME?,$F$8,#NAME?,$G$8,#NAME?,"Hydro")+SUMIFS(OFFSET(#NAME?,0,$P$8),#NAME?,A177,#NAME?,$F$8,#NAME?,$G$8,#NAME?,"Hydro"))/M177)</f>
        <v>#VALUE!</v>
      </c>
      <c r="S177" s="258" t="e">
        <f aca="false">IF(N177=0,0,(SUMIFS(OFFSET(#NAME?,0,$P$8),#NAME?,A177,#NAME?,$F$8,#NAME?,$G$8,#NAME?,"Other")+SUMIFS(OFFSET(#NAME?,0,$P$8),#NAME?,A177,#NAME?,$F$8,#NAME?,$G$8,#NAME?,"Other"))/N177)</f>
        <v>#VALUE!</v>
      </c>
      <c r="T177" s="260" t="e">
        <f aca="false">(J177*O177)+(K177*P177)+(L177*$T$5)+(M177*R177)+(N177*S177)</f>
        <v>#VALUE!</v>
      </c>
      <c r="U177" s="260" t="e">
        <f aca="false">(J177*O177)+(K177*P177)+(L177*$U$5)+(M177*R177)+(N177*S177)</f>
        <v>#VALUE!</v>
      </c>
      <c r="V177" s="261" t="e">
        <f aca="false">SUMIFS(OFFSET(#NAME?,0,$P$8),#NAME?,A177,#NAME?,$F$8,#NAME?,$G$8)*-1</f>
        <v>#VALUE!</v>
      </c>
      <c r="W177" s="261" t="e">
        <f aca="false">SUMIFS(OFFSET(#NAME?,0,$P$8),#NAME?,A177,#NAME?,$F$8,#NAME?,$G$8)*-1</f>
        <v>#VALUE!</v>
      </c>
      <c r="X177" s="262" t="e">
        <f aca="false">$Z$13*Z177</f>
        <v>#REF!</v>
      </c>
      <c r="Z177" s="263" t="e">
        <f aca="false">E177/$E$13</f>
        <v>#VALUE!</v>
      </c>
      <c r="AA177" s="264" t="n">
        <f aca="false">IFERROR(SUMPRODUCT((DSR!$E$1:$AB$1='MAIN DATA'!$B$6)*(DSR!$B$2:$B$1445='MAIN DATA'!A177)*(DSR!$A$2:$A$1445=Controls!$F$56)*(DSR!$E$2:$AB$1445)),"N/A for summer")</f>
        <v>-1.83547235230251</v>
      </c>
    </row>
    <row r="178" customFormat="false" ht="12.75" hidden="false" customHeight="false" outlineLevel="0" collapsed="false">
      <c r="A178" s="253" t="s">
        <v>1084</v>
      </c>
      <c r="B178" s="253" t="s">
        <v>1085</v>
      </c>
      <c r="C178" s="254" t="s">
        <v>562</v>
      </c>
      <c r="D178" s="254" t="str">
        <f aca="false">LEFT(C178,1)</f>
        <v>P</v>
      </c>
      <c r="E178" s="254" t="e">
        <f aca="false">SUMIFS(OFFSET(#NAME?,0,$P$8),#NAME?,A178,#NAME?,$F$8,#NAME?,$G$8)</f>
        <v>#VALUE!</v>
      </c>
      <c r="F178" s="255" t="e">
        <f aca="false">SUMIFS(OFFSET(#NAME?,0,$P$8),#NAME?,A178,#NAME?,$F$8,#NAME?,$G$8)</f>
        <v>#VALUE!</v>
      </c>
      <c r="G178" s="255" t="e">
        <f aca="false">F178-SUMIFS(OFFSET(#NAME?,0,$P$8),#NAME?,A178,#NAME?,$F$8,#NAME?,$G$8)</f>
        <v>#VALUE!</v>
      </c>
      <c r="H178" s="256" t="e">
        <f aca="false">E178-T178</f>
        <v>#VALUE!</v>
      </c>
      <c r="I178" s="256" t="e">
        <f aca="false">E178-U178</f>
        <v>#VALUE!</v>
      </c>
      <c r="J178" s="257" t="e">
        <f aca="false">SUMIFS(#NAME?,#NAME?,A178,#NAME?,$F$8,#NAME?,$G$8,#NAME?,"Storage")+SUMIFS(#NAME?,#NAME?,A178,#NAME?,$F$8,#NAME?,$G$8,#NAME?,"Battery")</f>
        <v>#VALUE!</v>
      </c>
      <c r="K178" s="257" t="e">
        <f aca="false">SUMIFS(#NAME?,#NAME?,A178,#NAME?,$F$8,#NAME?,$G$8,#NAME?,"Solar")+SUMIFS(#NAME?,#NAME?,A178,#NAME?,$F$8,#NAME?,$G$8,#NAME?,"Solar")</f>
        <v>#VALUE!</v>
      </c>
      <c r="L178" s="257" t="e">
        <f aca="false">SUMIFS(#NAME?,#NAME?,A178,#NAME?,$F$8,#NAME?,$G$8,#NAME?,"Wind")+SUMIFS(#NAME?,#NAME?,A178,#NAME?,$F$8,#NAME?,$G$8,#NAME?,"Wind")</f>
        <v>#VALUE!</v>
      </c>
      <c r="M178" s="257" t="e">
        <f aca="false">SUMIFS(#NAME?,#NAME?,A178,#NAME?,$F$8,#NAME?,$G$8,#NAME?,"Hydro")+SUMIFS(#NAME?,#NAME?,A178,#NAME?,$F$8,#NAME?,$G$8,#NAME?,"Hydro")</f>
        <v>#VALUE!</v>
      </c>
      <c r="N178" s="257" t="e">
        <f aca="false">SUMIFS(#NAME?,#NAME?,A178,#NAME?,$F$8,#NAME?,$G$8,#NAME?,"Other")+SUMIFS(#NAME?,#NAME?,A178,#NAME?,$F$8,#NAME?,$G$8,#NAME?,"Other")</f>
        <v>#VALUE!</v>
      </c>
      <c r="O178" s="258" t="e">
        <f aca="false">IF(J178=0,0,(SUMIFS(OFFSET(#NAME?,0,$P$8),#NAME?,A178,#NAME?,$F$8,#NAME?,$G$8,#NAME?,"Storage")+SUMIFS(OFFSET(#NAME?,0,$P$8),#NAME?,A178,#NAME?,$F$8,#NAME?,$G$8,#NAME?,"Battery"))/J178)</f>
        <v>#VALUE!</v>
      </c>
      <c r="P178" s="259" t="e">
        <f aca="false">IF(K178=0,0,(SUMIFS(OFFSET(#NAME?,0,$P$8),#NAME?,A178,#NAME?,$F$8,#NAME?,$G$8,#NAME?,"Solar")+SUMIFS(OFFSET(#NAME?,0,$P$8),#NAME?,A178,#NAME?,$F$8,#NAME?,$G$8,#NAME?,"Solar"))/K178)</f>
        <v>#VALUE!</v>
      </c>
      <c r="Q178" s="258" t="e">
        <f aca="false">IF(L178=0,0,(SUMIFS(OFFSET(#NAME?,0,$P$8),#NAME?,A178,#NAME?,$F$8,#NAME?,$G$8,#NAME?,"Wind")+SUMIFS(OFFSET(#NAME?,0,$P$8),#NAME?,A178,#NAME?,$F$8,#NAME?,$G$8,#NAME?,"Wind"))/L178)</f>
        <v>#VALUE!</v>
      </c>
      <c r="R178" s="258" t="e">
        <f aca="false">IF(M178=0,0,(SUMIFS(OFFSET(#NAME?,0,$P$8),#NAME?,A178,#NAME?,$F$8,#NAME?,$G$8,#NAME?,"Hydro")+SUMIFS(OFFSET(#NAME?,0,$P$8),#NAME?,A178,#NAME?,$F$8,#NAME?,$G$8,#NAME?,"Hydro"))/M178)</f>
        <v>#VALUE!</v>
      </c>
      <c r="S178" s="258" t="e">
        <f aca="false">IF(N178=0,0,(SUMIFS(OFFSET(#NAME?,0,$P$8),#NAME?,A178,#NAME?,$F$8,#NAME?,$G$8,#NAME?,"Other")+SUMIFS(OFFSET(#NAME?,0,$P$8),#NAME?,A178,#NAME?,$F$8,#NAME?,$G$8,#NAME?,"Other"))/N178)</f>
        <v>#VALUE!</v>
      </c>
      <c r="T178" s="260" t="e">
        <f aca="false">(J178*O178)+(K178*P178)+(L178*$T$5)+(M178*R178)+(N178*S178)</f>
        <v>#VALUE!</v>
      </c>
      <c r="U178" s="260" t="e">
        <f aca="false">(J178*O178)+(K178*P178)+(L178*$U$5)+(M178*R178)+(N178*S178)</f>
        <v>#VALUE!</v>
      </c>
      <c r="V178" s="261" t="e">
        <f aca="false">SUMIFS(OFFSET(#NAME?,0,$P$8),#NAME?,A178,#NAME?,$F$8,#NAME?,$G$8)*-1</f>
        <v>#VALUE!</v>
      </c>
      <c r="W178" s="261" t="e">
        <f aca="false">SUMIFS(OFFSET(#NAME?,0,$P$8),#NAME?,A178,#NAME?,$F$8,#NAME?,$G$8)*-1</f>
        <v>#VALUE!</v>
      </c>
      <c r="X178" s="262" t="e">
        <f aca="false">$Z$13*Z178</f>
        <v>#REF!</v>
      </c>
      <c r="Z178" s="263" t="e">
        <f aca="false">E178/$E$13</f>
        <v>#VALUE!</v>
      </c>
      <c r="AA178" s="264" t="n">
        <f aca="false">IFERROR(SUMPRODUCT((DSR!$E$1:$AB$1='MAIN DATA'!$B$6)*(DSR!$B$2:$B$1445='MAIN DATA'!A178)*(DSR!$A$2:$A$1445=Controls!$F$56)*(DSR!$E$2:$AB$1445)),"N/A for summer")</f>
        <v>-0.328042709160493</v>
      </c>
    </row>
    <row r="179" customFormat="false" ht="12.75" hidden="false" customHeight="false" outlineLevel="0" collapsed="false">
      <c r="A179" s="253" t="s">
        <v>1088</v>
      </c>
      <c r="B179" s="253" t="s">
        <v>1089</v>
      </c>
      <c r="C179" s="254" t="s">
        <v>562</v>
      </c>
      <c r="D179" s="254" t="str">
        <f aca="false">LEFT(C179,1)</f>
        <v>P</v>
      </c>
      <c r="E179" s="254" t="e">
        <f aca="false">SUMIFS(OFFSET(#NAME?,0,$P$8),#NAME?,A179,#NAME?,$F$8,#NAME?,$G$8)</f>
        <v>#VALUE!</v>
      </c>
      <c r="F179" s="255" t="e">
        <f aca="false">SUMIFS(OFFSET(#NAME?,0,$P$8),#NAME?,A179,#NAME?,$F$8,#NAME?,$G$8)</f>
        <v>#VALUE!</v>
      </c>
      <c r="G179" s="255" t="e">
        <f aca="false">F179-SUMIFS(OFFSET(#NAME?,0,$P$8),#NAME?,A179,#NAME?,$F$8,#NAME?,$G$8)</f>
        <v>#VALUE!</v>
      </c>
      <c r="H179" s="256" t="e">
        <f aca="false">E179-T179</f>
        <v>#VALUE!</v>
      </c>
      <c r="I179" s="256" t="e">
        <f aca="false">E179-U179</f>
        <v>#VALUE!</v>
      </c>
      <c r="J179" s="257" t="e">
        <f aca="false">SUMIFS(#NAME?,#NAME?,A179,#NAME?,$F$8,#NAME?,$G$8,#NAME?,"Storage")+SUMIFS(#NAME?,#NAME?,A179,#NAME?,$F$8,#NAME?,$G$8,#NAME?,"Battery")</f>
        <v>#VALUE!</v>
      </c>
      <c r="K179" s="257" t="e">
        <f aca="false">SUMIFS(#NAME?,#NAME?,A179,#NAME?,$F$8,#NAME?,$G$8,#NAME?,"Solar")+SUMIFS(#NAME?,#NAME?,A179,#NAME?,$F$8,#NAME?,$G$8,#NAME?,"Solar")</f>
        <v>#VALUE!</v>
      </c>
      <c r="L179" s="257" t="e">
        <f aca="false">SUMIFS(#NAME?,#NAME?,A179,#NAME?,$F$8,#NAME?,$G$8,#NAME?,"Wind")+SUMIFS(#NAME?,#NAME?,A179,#NAME?,$F$8,#NAME?,$G$8,#NAME?,"Wind")</f>
        <v>#VALUE!</v>
      </c>
      <c r="M179" s="257" t="e">
        <f aca="false">SUMIFS(#NAME?,#NAME?,A179,#NAME?,$F$8,#NAME?,$G$8,#NAME?,"Hydro")+SUMIFS(#NAME?,#NAME?,A179,#NAME?,$F$8,#NAME?,$G$8,#NAME?,"Hydro")</f>
        <v>#VALUE!</v>
      </c>
      <c r="N179" s="257" t="e">
        <f aca="false">SUMIFS(#NAME?,#NAME?,A179,#NAME?,$F$8,#NAME?,$G$8,#NAME?,"Other")+SUMIFS(#NAME?,#NAME?,A179,#NAME?,$F$8,#NAME?,$G$8,#NAME?,"Other")</f>
        <v>#VALUE!</v>
      </c>
      <c r="O179" s="258" t="e">
        <f aca="false">IF(J179=0,0,(SUMIFS(OFFSET(#NAME?,0,$P$8),#NAME?,A179,#NAME?,$F$8,#NAME?,$G$8,#NAME?,"Storage")+SUMIFS(OFFSET(#NAME?,0,$P$8),#NAME?,A179,#NAME?,$F$8,#NAME?,$G$8,#NAME?,"Battery"))/J179)</f>
        <v>#VALUE!</v>
      </c>
      <c r="P179" s="259" t="e">
        <f aca="false">IF(K179=0,0,(SUMIFS(OFFSET(#NAME?,0,$P$8),#NAME?,A179,#NAME?,$F$8,#NAME?,$G$8,#NAME?,"Solar")+SUMIFS(OFFSET(#NAME?,0,$P$8),#NAME?,A179,#NAME?,$F$8,#NAME?,$G$8,#NAME?,"Solar"))/K179)</f>
        <v>#VALUE!</v>
      </c>
      <c r="Q179" s="258" t="e">
        <f aca="false">IF(L179=0,0,(SUMIFS(OFFSET(#NAME?,0,$P$8),#NAME?,A179,#NAME?,$F$8,#NAME?,$G$8,#NAME?,"Wind")+SUMIFS(OFFSET(#NAME?,0,$P$8),#NAME?,A179,#NAME?,$F$8,#NAME?,$G$8,#NAME?,"Wind"))/L179)</f>
        <v>#VALUE!</v>
      </c>
      <c r="R179" s="258" t="e">
        <f aca="false">IF(M179=0,0,(SUMIFS(OFFSET(#NAME?,0,$P$8),#NAME?,A179,#NAME?,$F$8,#NAME?,$G$8,#NAME?,"Hydro")+SUMIFS(OFFSET(#NAME?,0,$P$8),#NAME?,A179,#NAME?,$F$8,#NAME?,$G$8,#NAME?,"Hydro"))/M179)</f>
        <v>#VALUE!</v>
      </c>
      <c r="S179" s="258" t="e">
        <f aca="false">IF(N179=0,0,(SUMIFS(OFFSET(#NAME?,0,$P$8),#NAME?,A179,#NAME?,$F$8,#NAME?,$G$8,#NAME?,"Other")+SUMIFS(OFFSET(#NAME?,0,$P$8),#NAME?,A179,#NAME?,$F$8,#NAME?,$G$8,#NAME?,"Other"))/N179)</f>
        <v>#VALUE!</v>
      </c>
      <c r="T179" s="260" t="e">
        <f aca="false">(J179*O179)+(K179*P179)+(L179*$T$5)+(M179*R179)+(N179*S179)</f>
        <v>#VALUE!</v>
      </c>
      <c r="U179" s="260" t="e">
        <f aca="false">(J179*O179)+(K179*P179)+(L179*$U$5)+(M179*R179)+(N179*S179)</f>
        <v>#VALUE!</v>
      </c>
      <c r="V179" s="261" t="e">
        <f aca="false">SUMIFS(OFFSET(#NAME?,0,$P$8),#NAME?,A179,#NAME?,$F$8,#NAME?,$G$8)*-1</f>
        <v>#VALUE!</v>
      </c>
      <c r="W179" s="261" t="e">
        <f aca="false">SUMIFS(OFFSET(#NAME?,0,$P$8),#NAME?,A179,#NAME?,$F$8,#NAME?,$G$8)*-1</f>
        <v>#VALUE!</v>
      </c>
      <c r="X179" s="262" t="e">
        <f aca="false">$Z$13*Z179</f>
        <v>#REF!</v>
      </c>
      <c r="Z179" s="263" t="e">
        <f aca="false">E179/$E$13</f>
        <v>#VALUE!</v>
      </c>
      <c r="AA179" s="264" t="n">
        <f aca="false">IFERROR(SUMPRODUCT((DSR!$E$1:$AB$1='MAIN DATA'!$B$6)*(DSR!$B$2:$B$1445='MAIN DATA'!A179)*(DSR!$A$2:$A$1445=Controls!$F$56)*(DSR!$E$2:$AB$1445)),"N/A for summer")</f>
        <v>-2.60712706324981</v>
      </c>
    </row>
    <row r="180" customFormat="false" ht="12.75" hidden="false" customHeight="false" outlineLevel="0" collapsed="false">
      <c r="A180" s="253" t="s">
        <v>1142</v>
      </c>
      <c r="B180" s="253" t="s">
        <v>1143</v>
      </c>
      <c r="C180" s="254" t="s">
        <v>562</v>
      </c>
      <c r="D180" s="254" t="str">
        <f aca="false">LEFT(C180,1)</f>
        <v>P</v>
      </c>
      <c r="E180" s="254" t="e">
        <f aca="false">SUMIFS(OFFSET(#NAME?,0,$P$8),#NAME?,A180,#NAME?,$F$8,#NAME?,$G$8)</f>
        <v>#VALUE!</v>
      </c>
      <c r="F180" s="255" t="e">
        <f aca="false">SUMIFS(OFFSET(#NAME?,0,$P$8),#NAME?,A180,#NAME?,$F$8,#NAME?,$G$8)</f>
        <v>#VALUE!</v>
      </c>
      <c r="G180" s="255" t="e">
        <f aca="false">F180-SUMIFS(OFFSET(#NAME?,0,$P$8),#NAME?,A180,#NAME?,$F$8,#NAME?,$G$8)</f>
        <v>#VALUE!</v>
      </c>
      <c r="H180" s="256" t="e">
        <f aca="false">E180-T180</f>
        <v>#VALUE!</v>
      </c>
      <c r="I180" s="256" t="e">
        <f aca="false">E180-U180</f>
        <v>#VALUE!</v>
      </c>
      <c r="J180" s="257" t="e">
        <f aca="false">SUMIFS(#NAME?,#NAME?,A180,#NAME?,$F$8,#NAME?,$G$8,#NAME?,"Storage")+SUMIFS(#NAME?,#NAME?,A180,#NAME?,$F$8,#NAME?,$G$8,#NAME?,"Battery")</f>
        <v>#VALUE!</v>
      </c>
      <c r="K180" s="257" t="e">
        <f aca="false">SUMIFS(#NAME?,#NAME?,A180,#NAME?,$F$8,#NAME?,$G$8,#NAME?,"Solar")+SUMIFS(#NAME?,#NAME?,A180,#NAME?,$F$8,#NAME?,$G$8,#NAME?,"Solar")</f>
        <v>#VALUE!</v>
      </c>
      <c r="L180" s="257" t="e">
        <f aca="false">SUMIFS(#NAME?,#NAME?,A180,#NAME?,$F$8,#NAME?,$G$8,#NAME?,"Wind")+SUMIFS(#NAME?,#NAME?,A180,#NAME?,$F$8,#NAME?,$G$8,#NAME?,"Wind")</f>
        <v>#VALUE!</v>
      </c>
      <c r="M180" s="257" t="e">
        <f aca="false">SUMIFS(#NAME?,#NAME?,A180,#NAME?,$F$8,#NAME?,$G$8,#NAME?,"Hydro")+SUMIFS(#NAME?,#NAME?,A180,#NAME?,$F$8,#NAME?,$G$8,#NAME?,"Hydro")</f>
        <v>#VALUE!</v>
      </c>
      <c r="N180" s="257" t="e">
        <f aca="false">SUMIFS(#NAME?,#NAME?,A180,#NAME?,$F$8,#NAME?,$G$8,#NAME?,"Other")+SUMIFS(#NAME?,#NAME?,A180,#NAME?,$F$8,#NAME?,$G$8,#NAME?,"Other")</f>
        <v>#VALUE!</v>
      </c>
      <c r="O180" s="258" t="e">
        <f aca="false">IF(J180=0,0,(SUMIFS(OFFSET(#NAME?,0,$P$8),#NAME?,A180,#NAME?,$F$8,#NAME?,$G$8,#NAME?,"Storage")+SUMIFS(OFFSET(#NAME?,0,$P$8),#NAME?,A180,#NAME?,$F$8,#NAME?,$G$8,#NAME?,"Battery"))/J180)</f>
        <v>#VALUE!</v>
      </c>
      <c r="P180" s="259" t="e">
        <f aca="false">IF(K180=0,0,(SUMIFS(OFFSET(#NAME?,0,$P$8),#NAME?,A180,#NAME?,$F$8,#NAME?,$G$8,#NAME?,"Solar")+SUMIFS(OFFSET(#NAME?,0,$P$8),#NAME?,A180,#NAME?,$F$8,#NAME?,$G$8,#NAME?,"Solar"))/K180)</f>
        <v>#VALUE!</v>
      </c>
      <c r="Q180" s="258" t="e">
        <f aca="false">IF(L180=0,0,(SUMIFS(OFFSET(#NAME?,0,$P$8),#NAME?,A180,#NAME?,$F$8,#NAME?,$G$8,#NAME?,"Wind")+SUMIFS(OFFSET(#NAME?,0,$P$8),#NAME?,A180,#NAME?,$F$8,#NAME?,$G$8,#NAME?,"Wind"))/L180)</f>
        <v>#VALUE!</v>
      </c>
      <c r="R180" s="258" t="e">
        <f aca="false">IF(M180=0,0,(SUMIFS(OFFSET(#NAME?,0,$P$8),#NAME?,A180,#NAME?,$F$8,#NAME?,$G$8,#NAME?,"Hydro")+SUMIFS(OFFSET(#NAME?,0,$P$8),#NAME?,A180,#NAME?,$F$8,#NAME?,$G$8,#NAME?,"Hydro"))/M180)</f>
        <v>#VALUE!</v>
      </c>
      <c r="S180" s="258" t="e">
        <f aca="false">IF(N180=0,0,(SUMIFS(OFFSET(#NAME?,0,$P$8),#NAME?,A180,#NAME?,$F$8,#NAME?,$G$8,#NAME?,"Other")+SUMIFS(OFFSET(#NAME?,0,$P$8),#NAME?,A180,#NAME?,$F$8,#NAME?,$G$8,#NAME?,"Other"))/N180)</f>
        <v>#VALUE!</v>
      </c>
      <c r="T180" s="260" t="e">
        <f aca="false">(J180*O180)+(K180*P180)+(L180*$T$5)+(M180*R180)+(N180*S180)</f>
        <v>#VALUE!</v>
      </c>
      <c r="U180" s="260" t="e">
        <f aca="false">(J180*O180)+(K180*P180)+(L180*$U$5)+(M180*R180)+(N180*S180)</f>
        <v>#VALUE!</v>
      </c>
      <c r="V180" s="261" t="e">
        <f aca="false">SUMIFS(OFFSET(#NAME?,0,$P$8),#NAME?,A180,#NAME?,$F$8,#NAME?,$G$8)*-1</f>
        <v>#VALUE!</v>
      </c>
      <c r="W180" s="261" t="e">
        <f aca="false">SUMIFS(OFFSET(#NAME?,0,$P$8),#NAME?,A180,#NAME?,$F$8,#NAME?,$G$8)*-1</f>
        <v>#VALUE!</v>
      </c>
      <c r="X180" s="262" t="e">
        <f aca="false">$Z$13*Z180</f>
        <v>#REF!</v>
      </c>
      <c r="Z180" s="263" t="e">
        <f aca="false">E180/$E$13</f>
        <v>#VALUE!</v>
      </c>
      <c r="AA180" s="264" t="n">
        <f aca="false">IFERROR(SUMPRODUCT((DSR!$E$1:$AB$1='MAIN DATA'!$B$6)*(DSR!$B$2:$B$1445='MAIN DATA'!A180)*(DSR!$A$2:$A$1445=Controls!$F$56)*(DSR!$E$2:$AB$1445)),"N/A for summer")</f>
        <v>-8.89720541028877</v>
      </c>
    </row>
    <row r="181" customFormat="false" ht="12.75" hidden="false" customHeight="false" outlineLevel="0" collapsed="false">
      <c r="A181" s="253" t="s">
        <v>1168</v>
      </c>
      <c r="B181" s="253" t="s">
        <v>1169</v>
      </c>
      <c r="C181" s="254" t="s">
        <v>562</v>
      </c>
      <c r="D181" s="254" t="str">
        <f aca="false">LEFT(C181,1)</f>
        <v>P</v>
      </c>
      <c r="E181" s="254" t="e">
        <f aca="false">SUMIFS(OFFSET(#NAME?,0,$P$8),#NAME?,A181,#NAME?,$F$8,#NAME?,$G$8)</f>
        <v>#VALUE!</v>
      </c>
      <c r="F181" s="255" t="e">
        <f aca="false">SUMIFS(OFFSET(#NAME?,0,$P$8),#NAME?,A181,#NAME?,$F$8,#NAME?,$G$8)</f>
        <v>#VALUE!</v>
      </c>
      <c r="G181" s="255" t="e">
        <f aca="false">F181-SUMIFS(OFFSET(#NAME?,0,$P$8),#NAME?,A181,#NAME?,$F$8,#NAME?,$G$8)</f>
        <v>#VALUE!</v>
      </c>
      <c r="H181" s="256" t="e">
        <f aca="false">E181-T181</f>
        <v>#VALUE!</v>
      </c>
      <c r="I181" s="256" t="e">
        <f aca="false">E181-U181</f>
        <v>#VALUE!</v>
      </c>
      <c r="J181" s="257" t="e">
        <f aca="false">SUMIFS(#NAME?,#NAME?,A181,#NAME?,$F$8,#NAME?,$G$8,#NAME?,"Storage")+SUMIFS(#NAME?,#NAME?,A181,#NAME?,$F$8,#NAME?,$G$8,#NAME?,"Battery")</f>
        <v>#VALUE!</v>
      </c>
      <c r="K181" s="257" t="e">
        <f aca="false">SUMIFS(#NAME?,#NAME?,A181,#NAME?,$F$8,#NAME?,$G$8,#NAME?,"Solar")+SUMIFS(#NAME?,#NAME?,A181,#NAME?,$F$8,#NAME?,$G$8,#NAME?,"Solar")</f>
        <v>#VALUE!</v>
      </c>
      <c r="L181" s="257" t="e">
        <f aca="false">SUMIFS(#NAME?,#NAME?,A181,#NAME?,$F$8,#NAME?,$G$8,#NAME?,"Wind")+SUMIFS(#NAME?,#NAME?,A181,#NAME?,$F$8,#NAME?,$G$8,#NAME?,"Wind")</f>
        <v>#VALUE!</v>
      </c>
      <c r="M181" s="257" t="e">
        <f aca="false">SUMIFS(#NAME?,#NAME?,A181,#NAME?,$F$8,#NAME?,$G$8,#NAME?,"Hydro")+SUMIFS(#NAME?,#NAME?,A181,#NAME?,$F$8,#NAME?,$G$8,#NAME?,"Hydro")</f>
        <v>#VALUE!</v>
      </c>
      <c r="N181" s="257" t="e">
        <f aca="false">SUMIFS(#NAME?,#NAME?,A181,#NAME?,$F$8,#NAME?,$G$8,#NAME?,"Other")+SUMIFS(#NAME?,#NAME?,A181,#NAME?,$F$8,#NAME?,$G$8,#NAME?,"Other")</f>
        <v>#VALUE!</v>
      </c>
      <c r="O181" s="258" t="e">
        <f aca="false">IF(J181=0,0,(SUMIFS(OFFSET(#NAME?,0,$P$8),#NAME?,A181,#NAME?,$F$8,#NAME?,$G$8,#NAME?,"Storage")+SUMIFS(OFFSET(#NAME?,0,$P$8),#NAME?,A181,#NAME?,$F$8,#NAME?,$G$8,#NAME?,"Battery"))/J181)</f>
        <v>#VALUE!</v>
      </c>
      <c r="P181" s="259" t="e">
        <f aca="false">IF(K181=0,0,(SUMIFS(OFFSET(#NAME?,0,$P$8),#NAME?,A181,#NAME?,$F$8,#NAME?,$G$8,#NAME?,"Solar")+SUMIFS(OFFSET(#NAME?,0,$P$8),#NAME?,A181,#NAME?,$F$8,#NAME?,$G$8,#NAME?,"Solar"))/K181)</f>
        <v>#VALUE!</v>
      </c>
      <c r="Q181" s="258" t="e">
        <f aca="false">IF(L181=0,0,(SUMIFS(OFFSET(#NAME?,0,$P$8),#NAME?,A181,#NAME?,$F$8,#NAME?,$G$8,#NAME?,"Wind")+SUMIFS(OFFSET(#NAME?,0,$P$8),#NAME?,A181,#NAME?,$F$8,#NAME?,$G$8,#NAME?,"Wind"))/L181)</f>
        <v>#VALUE!</v>
      </c>
      <c r="R181" s="258" t="e">
        <f aca="false">IF(M181=0,0,(SUMIFS(OFFSET(#NAME?,0,$P$8),#NAME?,A181,#NAME?,$F$8,#NAME?,$G$8,#NAME?,"Hydro")+SUMIFS(OFFSET(#NAME?,0,$P$8),#NAME?,A181,#NAME?,$F$8,#NAME?,$G$8,#NAME?,"Hydro"))/M181)</f>
        <v>#VALUE!</v>
      </c>
      <c r="S181" s="258" t="e">
        <f aca="false">IF(N181=0,0,(SUMIFS(OFFSET(#NAME?,0,$P$8),#NAME?,A181,#NAME?,$F$8,#NAME?,$G$8,#NAME?,"Other")+SUMIFS(OFFSET(#NAME?,0,$P$8),#NAME?,A181,#NAME?,$F$8,#NAME?,$G$8,#NAME?,"Other"))/N181)</f>
        <v>#VALUE!</v>
      </c>
      <c r="T181" s="260" t="e">
        <f aca="false">(J181*O181)+(K181*P181)+(L181*$T$5)+(M181*R181)+(N181*S181)</f>
        <v>#VALUE!</v>
      </c>
      <c r="U181" s="260" t="e">
        <f aca="false">(J181*O181)+(K181*P181)+(L181*$U$5)+(M181*R181)+(N181*S181)</f>
        <v>#VALUE!</v>
      </c>
      <c r="V181" s="261" t="e">
        <f aca="false">SUMIFS(OFFSET(#NAME?,0,$P$8),#NAME?,A181,#NAME?,$F$8,#NAME?,$G$8)*-1</f>
        <v>#VALUE!</v>
      </c>
      <c r="W181" s="261" t="e">
        <f aca="false">SUMIFS(OFFSET(#NAME?,0,$P$8),#NAME?,A181,#NAME?,$F$8,#NAME?,$G$8)*-1</f>
        <v>#VALUE!</v>
      </c>
      <c r="X181" s="262" t="e">
        <f aca="false">$Z$13*Z181</f>
        <v>#REF!</v>
      </c>
      <c r="Z181" s="263" t="e">
        <f aca="false">E181/$E$13</f>
        <v>#VALUE!</v>
      </c>
      <c r="AA181" s="264" t="n">
        <f aca="false">IFERROR(SUMPRODUCT((DSR!$E$1:$AB$1='MAIN DATA'!$B$6)*(DSR!$B$2:$B$1445='MAIN DATA'!A181)*(DSR!$A$2:$A$1445=Controls!$F$56)*(DSR!$E$2:$AB$1445)),"N/A for summer")</f>
        <v>-1.17259263806364</v>
      </c>
    </row>
    <row r="182" customFormat="false" ht="12.75" hidden="false" customHeight="false" outlineLevel="0" collapsed="false">
      <c r="A182" s="253" t="s">
        <v>526</v>
      </c>
      <c r="B182" s="253" t="s">
        <v>528</v>
      </c>
      <c r="C182" s="254" t="s">
        <v>527</v>
      </c>
      <c r="D182" s="254" t="str">
        <f aca="false">LEFT(C182,1)</f>
        <v>P</v>
      </c>
      <c r="E182" s="254" t="e">
        <f aca="false">SUMIFS(OFFSET(#NAME?,0,$P$8),#NAME?,A182,#NAME?,$F$8,#NAME?,$G$8)</f>
        <v>#VALUE!</v>
      </c>
      <c r="F182" s="255" t="e">
        <f aca="false">SUMIFS(OFFSET(#NAME?,0,$P$8),#NAME?,A182,#NAME?,$F$8,#NAME?,$G$8)</f>
        <v>#VALUE!</v>
      </c>
      <c r="G182" s="255" t="e">
        <f aca="false">F182-SUMIFS(OFFSET(#NAME?,0,$P$8),#NAME?,A182,#NAME?,$F$8,#NAME?,$G$8)</f>
        <v>#VALUE!</v>
      </c>
      <c r="H182" s="256" t="e">
        <f aca="false">E182-T182</f>
        <v>#VALUE!</v>
      </c>
      <c r="I182" s="256" t="e">
        <f aca="false">E182-U182</f>
        <v>#VALUE!</v>
      </c>
      <c r="J182" s="257" t="e">
        <f aca="false">SUMIFS(#NAME?,#NAME?,A182,#NAME?,$F$8,#NAME?,$G$8,#NAME?,"Storage")+SUMIFS(#NAME?,#NAME?,A182,#NAME?,$F$8,#NAME?,$G$8,#NAME?,"Battery")</f>
        <v>#VALUE!</v>
      </c>
      <c r="K182" s="257" t="e">
        <f aca="false">SUMIFS(#NAME?,#NAME?,A182,#NAME?,$F$8,#NAME?,$G$8,#NAME?,"Solar")+SUMIFS(#NAME?,#NAME?,A182,#NAME?,$F$8,#NAME?,$G$8,#NAME?,"Solar")</f>
        <v>#VALUE!</v>
      </c>
      <c r="L182" s="257" t="e">
        <f aca="false">SUMIFS(#NAME?,#NAME?,A182,#NAME?,$F$8,#NAME?,$G$8,#NAME?,"Wind")+SUMIFS(#NAME?,#NAME?,A182,#NAME?,$F$8,#NAME?,$G$8,#NAME?,"Wind")</f>
        <v>#VALUE!</v>
      </c>
      <c r="M182" s="257" t="e">
        <f aca="false">SUMIFS(#NAME?,#NAME?,A182,#NAME?,$F$8,#NAME?,$G$8,#NAME?,"Hydro")+SUMIFS(#NAME?,#NAME?,A182,#NAME?,$F$8,#NAME?,$G$8,#NAME?,"Hydro")</f>
        <v>#VALUE!</v>
      </c>
      <c r="N182" s="257" t="e">
        <f aca="false">SUMIFS(#NAME?,#NAME?,A182,#NAME?,$F$8,#NAME?,$G$8,#NAME?,"Other")+SUMIFS(#NAME?,#NAME?,A182,#NAME?,$F$8,#NAME?,$G$8,#NAME?,"Other")</f>
        <v>#VALUE!</v>
      </c>
      <c r="O182" s="258" t="e">
        <f aca="false">IF(J182=0,0,(SUMIFS(OFFSET(#NAME?,0,$P$8),#NAME?,A182,#NAME?,$F$8,#NAME?,$G$8,#NAME?,"Storage")+SUMIFS(OFFSET(#NAME?,0,$P$8),#NAME?,A182,#NAME?,$F$8,#NAME?,$G$8,#NAME?,"Battery"))/J182)</f>
        <v>#VALUE!</v>
      </c>
      <c r="P182" s="259" t="e">
        <f aca="false">IF(K182=0,0,(SUMIFS(OFFSET(#NAME?,0,$P$8),#NAME?,A182,#NAME?,$F$8,#NAME?,$G$8,#NAME?,"Solar")+SUMIFS(OFFSET(#NAME?,0,$P$8),#NAME?,A182,#NAME?,$F$8,#NAME?,$G$8,#NAME?,"Solar"))/K182)</f>
        <v>#VALUE!</v>
      </c>
      <c r="Q182" s="258" t="e">
        <f aca="false">IF(L182=0,0,(SUMIFS(OFFSET(#NAME?,0,$P$8),#NAME?,A182,#NAME?,$F$8,#NAME?,$G$8,#NAME?,"Wind")+SUMIFS(OFFSET(#NAME?,0,$P$8),#NAME?,A182,#NAME?,$F$8,#NAME?,$G$8,#NAME?,"Wind"))/L182)</f>
        <v>#VALUE!</v>
      </c>
      <c r="R182" s="258" t="e">
        <f aca="false">IF(M182=0,0,(SUMIFS(OFFSET(#NAME?,0,$P$8),#NAME?,A182,#NAME?,$F$8,#NAME?,$G$8,#NAME?,"Hydro")+SUMIFS(OFFSET(#NAME?,0,$P$8),#NAME?,A182,#NAME?,$F$8,#NAME?,$G$8,#NAME?,"Hydro"))/M182)</f>
        <v>#VALUE!</v>
      </c>
      <c r="S182" s="258" t="e">
        <f aca="false">IF(N182=0,0,(SUMIFS(OFFSET(#NAME?,0,$P$8),#NAME?,A182,#NAME?,$F$8,#NAME?,$G$8,#NAME?,"Other")+SUMIFS(OFFSET(#NAME?,0,$P$8),#NAME?,A182,#NAME?,$F$8,#NAME?,$G$8,#NAME?,"Other"))/N182)</f>
        <v>#VALUE!</v>
      </c>
      <c r="T182" s="260" t="e">
        <f aca="false">(J182*O182)+(K182*P182)+(L182*$T$5)+(M182*R182)+(N182*S182)</f>
        <v>#VALUE!</v>
      </c>
      <c r="U182" s="260" t="e">
        <f aca="false">(J182*O182)+(K182*P182)+(L182*$U$5)+(M182*R182)+(N182*S182)</f>
        <v>#VALUE!</v>
      </c>
      <c r="V182" s="261" t="e">
        <f aca="false">SUMIFS(OFFSET(#NAME?,0,$P$8),#NAME?,A182,#NAME?,$F$8,#NAME?,$G$8)*-1</f>
        <v>#VALUE!</v>
      </c>
      <c r="W182" s="261" t="e">
        <f aca="false">SUMIFS(OFFSET(#NAME?,0,$P$8),#NAME?,A182,#NAME?,$F$8,#NAME?,$G$8)*-1</f>
        <v>#VALUE!</v>
      </c>
      <c r="X182" s="262" t="e">
        <f aca="false">$Z$13*Z182</f>
        <v>#REF!</v>
      </c>
      <c r="Z182" s="263" t="e">
        <f aca="false">E182/$E$13</f>
        <v>#VALUE!</v>
      </c>
      <c r="AA182" s="264" t="n">
        <f aca="false">IFERROR(SUMPRODUCT((DSR!$E$1:$AB$1='MAIN DATA'!$B$6)*(DSR!$B$2:$B$1445='MAIN DATA'!A182)*(DSR!$A$2:$A$1445=Controls!$F$56)*(DSR!$E$2:$AB$1445)),"N/A for summer")</f>
        <v>-0.685541873288025</v>
      </c>
    </row>
    <row r="183" customFormat="false" ht="12.75" hidden="false" customHeight="false" outlineLevel="0" collapsed="false">
      <c r="A183" s="253" t="s">
        <v>617</v>
      </c>
      <c r="B183" s="253" t="s">
        <v>618</v>
      </c>
      <c r="C183" s="254" t="s">
        <v>527</v>
      </c>
      <c r="D183" s="254" t="str">
        <f aca="false">LEFT(C183,1)</f>
        <v>P</v>
      </c>
      <c r="E183" s="254" t="e">
        <f aca="false">SUMIFS(OFFSET(#NAME?,0,$P$8),#NAME?,A183,#NAME?,$F$8,#NAME?,$G$8)</f>
        <v>#VALUE!</v>
      </c>
      <c r="F183" s="255" t="e">
        <f aca="false">SUMIFS(OFFSET(#NAME?,0,$P$8),#NAME?,A183,#NAME?,$F$8,#NAME?,$G$8)</f>
        <v>#VALUE!</v>
      </c>
      <c r="G183" s="255" t="e">
        <f aca="false">F183-SUMIFS(OFFSET(#NAME?,0,$P$8),#NAME?,A183,#NAME?,$F$8,#NAME?,$G$8)</f>
        <v>#VALUE!</v>
      </c>
      <c r="H183" s="256" t="e">
        <f aca="false">E183-T183</f>
        <v>#VALUE!</v>
      </c>
      <c r="I183" s="256" t="e">
        <f aca="false">E183-U183</f>
        <v>#VALUE!</v>
      </c>
      <c r="J183" s="257" t="e">
        <f aca="false">SUMIFS(#NAME?,#NAME?,A183,#NAME?,$F$8,#NAME?,$G$8,#NAME?,"Storage")+SUMIFS(#NAME?,#NAME?,A183,#NAME?,$F$8,#NAME?,$G$8,#NAME?,"Battery")</f>
        <v>#VALUE!</v>
      </c>
      <c r="K183" s="257" t="e">
        <f aca="false">SUMIFS(#NAME?,#NAME?,A183,#NAME?,$F$8,#NAME?,$G$8,#NAME?,"Solar")+SUMIFS(#NAME?,#NAME?,A183,#NAME?,$F$8,#NAME?,$G$8,#NAME?,"Solar")</f>
        <v>#VALUE!</v>
      </c>
      <c r="L183" s="257" t="e">
        <f aca="false">SUMIFS(#NAME?,#NAME?,A183,#NAME?,$F$8,#NAME?,$G$8,#NAME?,"Wind")+SUMIFS(#NAME?,#NAME?,A183,#NAME?,$F$8,#NAME?,$G$8,#NAME?,"Wind")</f>
        <v>#VALUE!</v>
      </c>
      <c r="M183" s="257" t="e">
        <f aca="false">SUMIFS(#NAME?,#NAME?,A183,#NAME?,$F$8,#NAME?,$G$8,#NAME?,"Hydro")+SUMIFS(#NAME?,#NAME?,A183,#NAME?,$F$8,#NAME?,$G$8,#NAME?,"Hydro")</f>
        <v>#VALUE!</v>
      </c>
      <c r="N183" s="257" t="e">
        <f aca="false">SUMIFS(#NAME?,#NAME?,A183,#NAME?,$F$8,#NAME?,$G$8,#NAME?,"Other")+SUMIFS(#NAME?,#NAME?,A183,#NAME?,$F$8,#NAME?,$G$8,#NAME?,"Other")</f>
        <v>#VALUE!</v>
      </c>
      <c r="O183" s="258" t="e">
        <f aca="false">IF(J183=0,0,(SUMIFS(OFFSET(#NAME?,0,$P$8),#NAME?,A183,#NAME?,$F$8,#NAME?,$G$8,#NAME?,"Storage")+SUMIFS(OFFSET(#NAME?,0,$P$8),#NAME?,A183,#NAME?,$F$8,#NAME?,$G$8,#NAME?,"Battery"))/J183)</f>
        <v>#VALUE!</v>
      </c>
      <c r="P183" s="259" t="e">
        <f aca="false">IF(K183=0,0,(SUMIFS(OFFSET(#NAME?,0,$P$8),#NAME?,A183,#NAME?,$F$8,#NAME?,$G$8,#NAME?,"Solar")+SUMIFS(OFFSET(#NAME?,0,$P$8),#NAME?,A183,#NAME?,$F$8,#NAME?,$G$8,#NAME?,"Solar"))/K183)</f>
        <v>#VALUE!</v>
      </c>
      <c r="Q183" s="258" t="e">
        <f aca="false">IF(L183=0,0,(SUMIFS(OFFSET(#NAME?,0,$P$8),#NAME?,A183,#NAME?,$F$8,#NAME?,$G$8,#NAME?,"Wind")+SUMIFS(OFFSET(#NAME?,0,$P$8),#NAME?,A183,#NAME?,$F$8,#NAME?,$G$8,#NAME?,"Wind"))/L183)</f>
        <v>#VALUE!</v>
      </c>
      <c r="R183" s="258" t="e">
        <f aca="false">IF(M183=0,0,(SUMIFS(OFFSET(#NAME?,0,$P$8),#NAME?,A183,#NAME?,$F$8,#NAME?,$G$8,#NAME?,"Hydro")+SUMIFS(OFFSET(#NAME?,0,$P$8),#NAME?,A183,#NAME?,$F$8,#NAME?,$G$8,#NAME?,"Hydro"))/M183)</f>
        <v>#VALUE!</v>
      </c>
      <c r="S183" s="258" t="e">
        <f aca="false">IF(N183=0,0,(SUMIFS(OFFSET(#NAME?,0,$P$8),#NAME?,A183,#NAME?,$F$8,#NAME?,$G$8,#NAME?,"Other")+SUMIFS(OFFSET(#NAME?,0,$P$8),#NAME?,A183,#NAME?,$F$8,#NAME?,$G$8,#NAME?,"Other"))/N183)</f>
        <v>#VALUE!</v>
      </c>
      <c r="T183" s="260" t="e">
        <f aca="false">(J183*O183)+(K183*P183)+(L183*$T$5)+(M183*R183)+(N183*S183)</f>
        <v>#VALUE!</v>
      </c>
      <c r="U183" s="260" t="e">
        <f aca="false">(J183*O183)+(K183*P183)+(L183*$U$5)+(M183*R183)+(N183*S183)</f>
        <v>#VALUE!</v>
      </c>
      <c r="V183" s="261" t="e">
        <f aca="false">SUMIFS(OFFSET(#NAME?,0,$P$8),#NAME?,A183,#NAME?,$F$8,#NAME?,$G$8)*-1</f>
        <v>#VALUE!</v>
      </c>
      <c r="W183" s="261" t="e">
        <f aca="false">SUMIFS(OFFSET(#NAME?,0,$P$8),#NAME?,A183,#NAME?,$F$8,#NAME?,$G$8)*-1</f>
        <v>#VALUE!</v>
      </c>
      <c r="X183" s="262" t="e">
        <f aca="false">$Z$13*Z183</f>
        <v>#REF!</v>
      </c>
      <c r="Z183" s="263" t="e">
        <f aca="false">E183/$E$13</f>
        <v>#VALUE!</v>
      </c>
      <c r="AA183" s="264" t="n">
        <f aca="false">IFERROR(SUMPRODUCT((DSR!$E$1:$AB$1='MAIN DATA'!$B$6)*(DSR!$B$2:$B$1445='MAIN DATA'!A183)*(DSR!$A$2:$A$1445=Controls!$F$56)*(DSR!$E$2:$AB$1445)),"N/A for summer")</f>
        <v>-2.8189384958055</v>
      </c>
    </row>
    <row r="184" customFormat="false" ht="12.75" hidden="false" customHeight="false" outlineLevel="0" collapsed="false">
      <c r="A184" s="253" t="s">
        <v>676</v>
      </c>
      <c r="B184" s="253" t="s">
        <v>678</v>
      </c>
      <c r="C184" s="254" t="s">
        <v>677</v>
      </c>
      <c r="D184" s="254" t="str">
        <f aca="false">LEFT(C184,1)</f>
        <v>P</v>
      </c>
      <c r="E184" s="254" t="e">
        <f aca="false">SUMIFS(OFFSET(#NAME?,0,$P$8),#NAME?,A184,#NAME?,$F$8,#NAME?,$G$8)</f>
        <v>#VALUE!</v>
      </c>
      <c r="F184" s="255" t="e">
        <f aca="false">SUMIFS(OFFSET(#NAME?,0,$P$8),#NAME?,A184,#NAME?,$F$8,#NAME?,$G$8)</f>
        <v>#VALUE!</v>
      </c>
      <c r="G184" s="255" t="e">
        <f aca="false">F184-SUMIFS(OFFSET(#NAME?,0,$P$8),#NAME?,A184,#NAME?,$F$8,#NAME?,$G$8)</f>
        <v>#VALUE!</v>
      </c>
      <c r="H184" s="256" t="e">
        <f aca="false">E184-T184</f>
        <v>#VALUE!</v>
      </c>
      <c r="I184" s="256" t="e">
        <f aca="false">E184-U184</f>
        <v>#VALUE!</v>
      </c>
      <c r="J184" s="257" t="e">
        <f aca="false">SUMIFS(#NAME?,#NAME?,A184,#NAME?,$F$8,#NAME?,$G$8,#NAME?,"Storage")+SUMIFS(#NAME?,#NAME?,A184,#NAME?,$F$8,#NAME?,$G$8,#NAME?,"Battery")</f>
        <v>#VALUE!</v>
      </c>
      <c r="K184" s="257" t="e">
        <f aca="false">SUMIFS(#NAME?,#NAME?,A184,#NAME?,$F$8,#NAME?,$G$8,#NAME?,"Solar")+SUMIFS(#NAME?,#NAME?,A184,#NAME?,$F$8,#NAME?,$G$8,#NAME?,"Solar")</f>
        <v>#VALUE!</v>
      </c>
      <c r="L184" s="257" t="e">
        <f aca="false">SUMIFS(#NAME?,#NAME?,A184,#NAME?,$F$8,#NAME?,$G$8,#NAME?,"Wind")+SUMIFS(#NAME?,#NAME?,A184,#NAME?,$F$8,#NAME?,$G$8,#NAME?,"Wind")</f>
        <v>#VALUE!</v>
      </c>
      <c r="M184" s="257" t="e">
        <f aca="false">SUMIFS(#NAME?,#NAME?,A184,#NAME?,$F$8,#NAME?,$G$8,#NAME?,"Hydro")+SUMIFS(#NAME?,#NAME?,A184,#NAME?,$F$8,#NAME?,$G$8,#NAME?,"Hydro")</f>
        <v>#VALUE!</v>
      </c>
      <c r="N184" s="257" t="e">
        <f aca="false">SUMIFS(#NAME?,#NAME?,A184,#NAME?,$F$8,#NAME?,$G$8,#NAME?,"Other")+SUMIFS(#NAME?,#NAME?,A184,#NAME?,$F$8,#NAME?,$G$8,#NAME?,"Other")</f>
        <v>#VALUE!</v>
      </c>
      <c r="O184" s="258" t="e">
        <f aca="false">IF(J184=0,0,(SUMIFS(OFFSET(#NAME?,0,$P$8),#NAME?,A184,#NAME?,$F$8,#NAME?,$G$8,#NAME?,"Storage")+SUMIFS(OFFSET(#NAME?,0,$P$8),#NAME?,A184,#NAME?,$F$8,#NAME?,$G$8,#NAME?,"Battery"))/J184)</f>
        <v>#VALUE!</v>
      </c>
      <c r="P184" s="259" t="e">
        <f aca="false">IF(K184=0,0,(SUMIFS(OFFSET(#NAME?,0,$P$8),#NAME?,A184,#NAME?,$F$8,#NAME?,$G$8,#NAME?,"Solar")+SUMIFS(OFFSET(#NAME?,0,$P$8),#NAME?,A184,#NAME?,$F$8,#NAME?,$G$8,#NAME?,"Solar"))/K184)</f>
        <v>#VALUE!</v>
      </c>
      <c r="Q184" s="258" t="e">
        <f aca="false">IF(L184=0,0,(SUMIFS(OFFSET(#NAME?,0,$P$8),#NAME?,A184,#NAME?,$F$8,#NAME?,$G$8,#NAME?,"Wind")+SUMIFS(OFFSET(#NAME?,0,$P$8),#NAME?,A184,#NAME?,$F$8,#NAME?,$G$8,#NAME?,"Wind"))/L184)</f>
        <v>#VALUE!</v>
      </c>
      <c r="R184" s="258" t="e">
        <f aca="false">IF(M184=0,0,(SUMIFS(OFFSET(#NAME?,0,$P$8),#NAME?,A184,#NAME?,$F$8,#NAME?,$G$8,#NAME?,"Hydro")+SUMIFS(OFFSET(#NAME?,0,$P$8),#NAME?,A184,#NAME?,$F$8,#NAME?,$G$8,#NAME?,"Hydro"))/M184)</f>
        <v>#VALUE!</v>
      </c>
      <c r="S184" s="258" t="e">
        <f aca="false">IF(N184=0,0,(SUMIFS(OFFSET(#NAME?,0,$P$8),#NAME?,A184,#NAME?,$F$8,#NAME?,$G$8,#NAME?,"Other")+SUMIFS(OFFSET(#NAME?,0,$P$8),#NAME?,A184,#NAME?,$F$8,#NAME?,$G$8,#NAME?,"Other"))/N184)</f>
        <v>#VALUE!</v>
      </c>
      <c r="T184" s="260" t="e">
        <f aca="false">(J184*O184)+(K184*P184)+(L184*$T$5)+(M184*R184)+(N184*S184)</f>
        <v>#VALUE!</v>
      </c>
      <c r="U184" s="260" t="e">
        <f aca="false">(J184*O184)+(K184*P184)+(L184*$U$5)+(M184*R184)+(N184*S184)</f>
        <v>#VALUE!</v>
      </c>
      <c r="V184" s="261" t="e">
        <f aca="false">SUMIFS(OFFSET(#NAME?,0,$P$8),#NAME?,A184,#NAME?,$F$8,#NAME?,$G$8)*-1</f>
        <v>#VALUE!</v>
      </c>
      <c r="W184" s="261" t="e">
        <f aca="false">SUMIFS(OFFSET(#NAME?,0,$P$8),#NAME?,A184,#NAME?,$F$8,#NAME?,$G$8)*-1</f>
        <v>#VALUE!</v>
      </c>
      <c r="X184" s="262" t="e">
        <f aca="false">$Z$13*Z184</f>
        <v>#REF!</v>
      </c>
      <c r="Z184" s="263" t="e">
        <f aca="false">E184/$E$13</f>
        <v>#VALUE!</v>
      </c>
      <c r="AA184" s="264" t="n">
        <f aca="false">IFERROR(SUMPRODUCT((DSR!$E$1:$AB$1='MAIN DATA'!$B$6)*(DSR!$B$2:$B$1445='MAIN DATA'!A184)*(DSR!$A$2:$A$1445=Controls!$F$56)*(DSR!$E$2:$AB$1445)),"N/A for summer")</f>
        <v>-1.64015668419281</v>
      </c>
    </row>
    <row r="185" customFormat="false" ht="12.75" hidden="false" customHeight="false" outlineLevel="0" collapsed="false">
      <c r="A185" s="253" t="s">
        <v>679</v>
      </c>
      <c r="B185" s="253" t="s">
        <v>680</v>
      </c>
      <c r="C185" s="254" t="s">
        <v>677</v>
      </c>
      <c r="D185" s="254" t="str">
        <f aca="false">LEFT(C185,1)</f>
        <v>P</v>
      </c>
      <c r="E185" s="254" t="e">
        <f aca="false">SUMIFS(OFFSET(#NAME?,0,$P$8),#NAME?,A185,#NAME?,$F$8,#NAME?,$G$8)</f>
        <v>#VALUE!</v>
      </c>
      <c r="F185" s="255" t="e">
        <f aca="false">SUMIFS(OFFSET(#NAME?,0,$P$8),#NAME?,A185,#NAME?,$F$8,#NAME?,$G$8)</f>
        <v>#VALUE!</v>
      </c>
      <c r="G185" s="255" t="e">
        <f aca="false">F185-SUMIFS(OFFSET(#NAME?,0,$P$8),#NAME?,A185,#NAME?,$F$8,#NAME?,$G$8)</f>
        <v>#VALUE!</v>
      </c>
      <c r="H185" s="256" t="e">
        <f aca="false">E185-T185</f>
        <v>#VALUE!</v>
      </c>
      <c r="I185" s="256" t="e">
        <f aca="false">E185-U185</f>
        <v>#VALUE!</v>
      </c>
      <c r="J185" s="257" t="e">
        <f aca="false">SUMIFS(#NAME?,#NAME?,A185,#NAME?,$F$8,#NAME?,$G$8,#NAME?,"Storage")+SUMIFS(#NAME?,#NAME?,A185,#NAME?,$F$8,#NAME?,$G$8,#NAME?,"Battery")</f>
        <v>#VALUE!</v>
      </c>
      <c r="K185" s="257" t="e">
        <f aca="false">SUMIFS(#NAME?,#NAME?,A185,#NAME?,$F$8,#NAME?,$G$8,#NAME?,"Solar")+SUMIFS(#NAME?,#NAME?,A185,#NAME?,$F$8,#NAME?,$G$8,#NAME?,"Solar")</f>
        <v>#VALUE!</v>
      </c>
      <c r="L185" s="257" t="e">
        <f aca="false">SUMIFS(#NAME?,#NAME?,A185,#NAME?,$F$8,#NAME?,$G$8,#NAME?,"Wind")+SUMIFS(#NAME?,#NAME?,A185,#NAME?,$F$8,#NAME?,$G$8,#NAME?,"Wind")</f>
        <v>#VALUE!</v>
      </c>
      <c r="M185" s="257" t="e">
        <f aca="false">SUMIFS(#NAME?,#NAME?,A185,#NAME?,$F$8,#NAME?,$G$8,#NAME?,"Hydro")+SUMIFS(#NAME?,#NAME?,A185,#NAME?,$F$8,#NAME?,$G$8,#NAME?,"Hydro")</f>
        <v>#VALUE!</v>
      </c>
      <c r="N185" s="257" t="e">
        <f aca="false">SUMIFS(#NAME?,#NAME?,A185,#NAME?,$F$8,#NAME?,$G$8,#NAME?,"Other")+SUMIFS(#NAME?,#NAME?,A185,#NAME?,$F$8,#NAME?,$G$8,#NAME?,"Other")</f>
        <v>#VALUE!</v>
      </c>
      <c r="O185" s="258" t="e">
        <f aca="false">IF(J185=0,0,(SUMIFS(OFFSET(#NAME?,0,$P$8),#NAME?,A185,#NAME?,$F$8,#NAME?,$G$8,#NAME?,"Storage")+SUMIFS(OFFSET(#NAME?,0,$P$8),#NAME?,A185,#NAME?,$F$8,#NAME?,$G$8,#NAME?,"Battery"))/J185)</f>
        <v>#VALUE!</v>
      </c>
      <c r="P185" s="259" t="e">
        <f aca="false">IF(K185=0,0,(SUMIFS(OFFSET(#NAME?,0,$P$8),#NAME?,A185,#NAME?,$F$8,#NAME?,$G$8,#NAME?,"Solar")+SUMIFS(OFFSET(#NAME?,0,$P$8),#NAME?,A185,#NAME?,$F$8,#NAME?,$G$8,#NAME?,"Solar"))/K185)</f>
        <v>#VALUE!</v>
      </c>
      <c r="Q185" s="258" t="e">
        <f aca="false">IF(L185=0,0,(SUMIFS(OFFSET(#NAME?,0,$P$8),#NAME?,A185,#NAME?,$F$8,#NAME?,$G$8,#NAME?,"Wind")+SUMIFS(OFFSET(#NAME?,0,$P$8),#NAME?,A185,#NAME?,$F$8,#NAME?,$G$8,#NAME?,"Wind"))/L185)</f>
        <v>#VALUE!</v>
      </c>
      <c r="R185" s="258" t="e">
        <f aca="false">IF(M185=0,0,(SUMIFS(OFFSET(#NAME?,0,$P$8),#NAME?,A185,#NAME?,$F$8,#NAME?,$G$8,#NAME?,"Hydro")+SUMIFS(OFFSET(#NAME?,0,$P$8),#NAME?,A185,#NAME?,$F$8,#NAME?,$G$8,#NAME?,"Hydro"))/M185)</f>
        <v>#VALUE!</v>
      </c>
      <c r="S185" s="258" t="e">
        <f aca="false">IF(N185=0,0,(SUMIFS(OFFSET(#NAME?,0,$P$8),#NAME?,A185,#NAME?,$F$8,#NAME?,$G$8,#NAME?,"Other")+SUMIFS(OFFSET(#NAME?,0,$P$8),#NAME?,A185,#NAME?,$F$8,#NAME?,$G$8,#NAME?,"Other"))/N185)</f>
        <v>#VALUE!</v>
      </c>
      <c r="T185" s="260" t="e">
        <f aca="false">(J185*O185)+(K185*P185)+(L185*$T$5)+(M185*R185)+(N185*S185)</f>
        <v>#VALUE!</v>
      </c>
      <c r="U185" s="260" t="e">
        <f aca="false">(J185*O185)+(K185*P185)+(L185*$U$5)+(M185*R185)+(N185*S185)</f>
        <v>#VALUE!</v>
      </c>
      <c r="V185" s="261" t="e">
        <f aca="false">SUMIFS(OFFSET(#NAME?,0,$P$8),#NAME?,A185,#NAME?,$F$8,#NAME?,$G$8)*-1</f>
        <v>#VALUE!</v>
      </c>
      <c r="W185" s="261" t="e">
        <f aca="false">SUMIFS(OFFSET(#NAME?,0,$P$8),#NAME?,A185,#NAME?,$F$8,#NAME?,$G$8)*-1</f>
        <v>#VALUE!</v>
      </c>
      <c r="X185" s="262" t="e">
        <f aca="false">$Z$13*Z185</f>
        <v>#REF!</v>
      </c>
      <c r="Z185" s="263" t="e">
        <f aca="false">E185/$E$13</f>
        <v>#VALUE!</v>
      </c>
      <c r="AA185" s="264" t="n">
        <f aca="false">IFERROR(SUMPRODUCT((DSR!$E$1:$AB$1='MAIN DATA'!$B$6)*(DSR!$B$2:$B$1445='MAIN DATA'!A185)*(DSR!$A$2:$A$1445=Controls!$F$56)*(DSR!$E$2:$AB$1445)),"N/A for summer")</f>
        <v>-7.62866360320737</v>
      </c>
    </row>
    <row r="186" customFormat="false" ht="12.75" hidden="false" customHeight="false" outlineLevel="0" collapsed="false">
      <c r="A186" s="253" t="s">
        <v>924</v>
      </c>
      <c r="B186" s="253" t="s">
        <v>926</v>
      </c>
      <c r="C186" s="254" t="s">
        <v>925</v>
      </c>
      <c r="D186" s="254" t="str">
        <f aca="false">LEFT(C186,1)</f>
        <v>P</v>
      </c>
      <c r="E186" s="254" t="e">
        <f aca="false">SUMIFS(OFFSET(#NAME?,0,$P$8),#NAME?,A186,#NAME?,$F$8,#NAME?,$G$8)</f>
        <v>#VALUE!</v>
      </c>
      <c r="F186" s="255" t="e">
        <f aca="false">SUMIFS(OFFSET(#NAME?,0,$P$8),#NAME?,A186,#NAME?,$F$8,#NAME?,$G$8)</f>
        <v>#VALUE!</v>
      </c>
      <c r="G186" s="255" t="e">
        <f aca="false">F186-SUMIFS(OFFSET(#NAME?,0,$P$8),#NAME?,A186,#NAME?,$F$8,#NAME?,$G$8)</f>
        <v>#VALUE!</v>
      </c>
      <c r="H186" s="256" t="e">
        <f aca="false">E186-T186</f>
        <v>#VALUE!</v>
      </c>
      <c r="I186" s="256" t="e">
        <f aca="false">E186-U186</f>
        <v>#VALUE!</v>
      </c>
      <c r="J186" s="257" t="e">
        <f aca="false">SUMIFS(#NAME?,#NAME?,A186,#NAME?,$F$8,#NAME?,$G$8,#NAME?,"Storage")+SUMIFS(#NAME?,#NAME?,A186,#NAME?,$F$8,#NAME?,$G$8,#NAME?,"Battery")</f>
        <v>#VALUE!</v>
      </c>
      <c r="K186" s="257" t="e">
        <f aca="false">SUMIFS(#NAME?,#NAME?,A186,#NAME?,$F$8,#NAME?,$G$8,#NAME?,"Solar")+SUMIFS(#NAME?,#NAME?,A186,#NAME?,$F$8,#NAME?,$G$8,#NAME?,"Solar")</f>
        <v>#VALUE!</v>
      </c>
      <c r="L186" s="257" t="e">
        <f aca="false">SUMIFS(#NAME?,#NAME?,A186,#NAME?,$F$8,#NAME?,$G$8,#NAME?,"Wind")+SUMIFS(#NAME?,#NAME?,A186,#NAME?,$F$8,#NAME?,$G$8,#NAME?,"Wind")</f>
        <v>#VALUE!</v>
      </c>
      <c r="M186" s="257" t="e">
        <f aca="false">SUMIFS(#NAME?,#NAME?,A186,#NAME?,$F$8,#NAME?,$G$8,#NAME?,"Hydro")+SUMIFS(#NAME?,#NAME?,A186,#NAME?,$F$8,#NAME?,$G$8,#NAME?,"Hydro")</f>
        <v>#VALUE!</v>
      </c>
      <c r="N186" s="257" t="e">
        <f aca="false">SUMIFS(#NAME?,#NAME?,A186,#NAME?,$F$8,#NAME?,$G$8,#NAME?,"Other")+SUMIFS(#NAME?,#NAME?,A186,#NAME?,$F$8,#NAME?,$G$8,#NAME?,"Other")</f>
        <v>#VALUE!</v>
      </c>
      <c r="O186" s="258" t="e">
        <f aca="false">IF(J186=0,0,(SUMIFS(OFFSET(#NAME?,0,$P$8),#NAME?,A186,#NAME?,$F$8,#NAME?,$G$8,#NAME?,"Storage")+SUMIFS(OFFSET(#NAME?,0,$P$8),#NAME?,A186,#NAME?,$F$8,#NAME?,$G$8,#NAME?,"Battery"))/J186)</f>
        <v>#VALUE!</v>
      </c>
      <c r="P186" s="259" t="e">
        <f aca="false">IF(K186=0,0,(SUMIFS(OFFSET(#NAME?,0,$P$8),#NAME?,A186,#NAME?,$F$8,#NAME?,$G$8,#NAME?,"Solar")+SUMIFS(OFFSET(#NAME?,0,$P$8),#NAME?,A186,#NAME?,$F$8,#NAME?,$G$8,#NAME?,"Solar"))/K186)</f>
        <v>#VALUE!</v>
      </c>
      <c r="Q186" s="258" t="e">
        <f aca="false">IF(L186=0,0,(SUMIFS(OFFSET(#NAME?,0,$P$8),#NAME?,A186,#NAME?,$F$8,#NAME?,$G$8,#NAME?,"Wind")+SUMIFS(OFFSET(#NAME?,0,$P$8),#NAME?,A186,#NAME?,$F$8,#NAME?,$G$8,#NAME?,"Wind"))/L186)</f>
        <v>#VALUE!</v>
      </c>
      <c r="R186" s="258" t="e">
        <f aca="false">IF(M186=0,0,(SUMIFS(OFFSET(#NAME?,0,$P$8),#NAME?,A186,#NAME?,$F$8,#NAME?,$G$8,#NAME?,"Hydro")+SUMIFS(OFFSET(#NAME?,0,$P$8),#NAME?,A186,#NAME?,$F$8,#NAME?,$G$8,#NAME?,"Hydro"))/M186)</f>
        <v>#VALUE!</v>
      </c>
      <c r="S186" s="258" t="e">
        <f aca="false">IF(N186=0,0,(SUMIFS(OFFSET(#NAME?,0,$P$8),#NAME?,A186,#NAME?,$F$8,#NAME?,$G$8,#NAME?,"Other")+SUMIFS(OFFSET(#NAME?,0,$P$8),#NAME?,A186,#NAME?,$F$8,#NAME?,$G$8,#NAME?,"Other"))/N186)</f>
        <v>#VALUE!</v>
      </c>
      <c r="T186" s="260" t="e">
        <f aca="false">(J186*O186)+(K186*P186)+(L186*$T$5)+(M186*R186)+(N186*S186)</f>
        <v>#VALUE!</v>
      </c>
      <c r="U186" s="260" t="e">
        <f aca="false">(J186*O186)+(K186*P186)+(L186*$U$5)+(M186*R186)+(N186*S186)</f>
        <v>#VALUE!</v>
      </c>
      <c r="V186" s="261" t="e">
        <f aca="false">SUMIFS(OFFSET(#NAME?,0,$P$8),#NAME?,A186,#NAME?,$F$8,#NAME?,$G$8)*-1</f>
        <v>#VALUE!</v>
      </c>
      <c r="W186" s="261" t="e">
        <f aca="false">SUMIFS(OFFSET(#NAME?,0,$P$8),#NAME?,A186,#NAME?,$F$8,#NAME?,$G$8)*-1</f>
        <v>#VALUE!</v>
      </c>
      <c r="X186" s="262" t="e">
        <f aca="false">$Z$13*Z186</f>
        <v>#REF!</v>
      </c>
      <c r="Z186" s="263" t="e">
        <f aca="false">E186/$E$13</f>
        <v>#VALUE!</v>
      </c>
      <c r="AA186" s="264" t="n">
        <f aca="false">IFERROR(SUMPRODUCT((DSR!$E$1:$AB$1='MAIN DATA'!$B$6)*(DSR!$B$2:$B$1445='MAIN DATA'!A186)*(DSR!$A$2:$A$1445=Controls!$F$56)*(DSR!$E$2:$AB$1445)),"N/A for summer")</f>
        <v>-5.69919926256548</v>
      </c>
    </row>
    <row r="187" customFormat="false" ht="12.75" hidden="false" customHeight="false" outlineLevel="0" collapsed="false">
      <c r="A187" s="253" t="s">
        <v>1086</v>
      </c>
      <c r="B187" s="253" t="s">
        <v>1087</v>
      </c>
      <c r="C187" s="254" t="s">
        <v>925</v>
      </c>
      <c r="D187" s="254" t="str">
        <f aca="false">LEFT(C187,1)</f>
        <v>P</v>
      </c>
      <c r="E187" s="254" t="e">
        <f aca="false">SUMIFS(OFFSET(#NAME?,0,$P$8),#NAME?,A187,#NAME?,$F$8,#NAME?,$G$8)</f>
        <v>#VALUE!</v>
      </c>
      <c r="F187" s="255" t="e">
        <f aca="false">SUMIFS(OFFSET(#NAME?,0,$P$8),#NAME?,A187,#NAME?,$F$8,#NAME?,$G$8)</f>
        <v>#VALUE!</v>
      </c>
      <c r="G187" s="255" t="e">
        <f aca="false">F187-SUMIFS(OFFSET(#NAME?,0,$P$8),#NAME?,A187,#NAME?,$F$8,#NAME?,$G$8)</f>
        <v>#VALUE!</v>
      </c>
      <c r="H187" s="256" t="e">
        <f aca="false">E187-T187</f>
        <v>#VALUE!</v>
      </c>
      <c r="I187" s="256" t="e">
        <f aca="false">E187-U187</f>
        <v>#VALUE!</v>
      </c>
      <c r="J187" s="257" t="e">
        <f aca="false">SUMIFS(#NAME?,#NAME?,A187,#NAME?,$F$8,#NAME?,$G$8,#NAME?,"Storage")+SUMIFS(#NAME?,#NAME?,A187,#NAME?,$F$8,#NAME?,$G$8,#NAME?,"Battery")</f>
        <v>#VALUE!</v>
      </c>
      <c r="K187" s="257" t="e">
        <f aca="false">SUMIFS(#NAME?,#NAME?,A187,#NAME?,$F$8,#NAME?,$G$8,#NAME?,"Solar")+SUMIFS(#NAME?,#NAME?,A187,#NAME?,$F$8,#NAME?,$G$8,#NAME?,"Solar")</f>
        <v>#VALUE!</v>
      </c>
      <c r="L187" s="257" t="e">
        <f aca="false">SUMIFS(#NAME?,#NAME?,A187,#NAME?,$F$8,#NAME?,$G$8,#NAME?,"Wind")+SUMIFS(#NAME?,#NAME?,A187,#NAME?,$F$8,#NAME?,$G$8,#NAME?,"Wind")</f>
        <v>#VALUE!</v>
      </c>
      <c r="M187" s="257" t="e">
        <f aca="false">SUMIFS(#NAME?,#NAME?,A187,#NAME?,$F$8,#NAME?,$G$8,#NAME?,"Hydro")+SUMIFS(#NAME?,#NAME?,A187,#NAME?,$F$8,#NAME?,$G$8,#NAME?,"Hydro")</f>
        <v>#VALUE!</v>
      </c>
      <c r="N187" s="257" t="e">
        <f aca="false">SUMIFS(#NAME?,#NAME?,A187,#NAME?,$F$8,#NAME?,$G$8,#NAME?,"Other")+SUMIFS(#NAME?,#NAME?,A187,#NAME?,$F$8,#NAME?,$G$8,#NAME?,"Other")</f>
        <v>#VALUE!</v>
      </c>
      <c r="O187" s="258" t="e">
        <f aca="false">IF(J187=0,0,(SUMIFS(OFFSET(#NAME?,0,$P$8),#NAME?,A187,#NAME?,$F$8,#NAME?,$G$8,#NAME?,"Storage")+SUMIFS(OFFSET(#NAME?,0,$P$8),#NAME?,A187,#NAME?,$F$8,#NAME?,$G$8,#NAME?,"Battery"))/J187)</f>
        <v>#VALUE!</v>
      </c>
      <c r="P187" s="259" t="e">
        <f aca="false">IF(K187=0,0,(SUMIFS(OFFSET(#NAME?,0,$P$8),#NAME?,A187,#NAME?,$F$8,#NAME?,$G$8,#NAME?,"Solar")+SUMIFS(OFFSET(#NAME?,0,$P$8),#NAME?,A187,#NAME?,$F$8,#NAME?,$G$8,#NAME?,"Solar"))/K187)</f>
        <v>#VALUE!</v>
      </c>
      <c r="Q187" s="258" t="e">
        <f aca="false">IF(L187=0,0,(SUMIFS(OFFSET(#NAME?,0,$P$8),#NAME?,A187,#NAME?,$F$8,#NAME?,$G$8,#NAME?,"Wind")+SUMIFS(OFFSET(#NAME?,0,$P$8),#NAME?,A187,#NAME?,$F$8,#NAME?,$G$8,#NAME?,"Wind"))/L187)</f>
        <v>#VALUE!</v>
      </c>
      <c r="R187" s="258" t="e">
        <f aca="false">IF(M187=0,0,(SUMIFS(OFFSET(#NAME?,0,$P$8),#NAME?,A187,#NAME?,$F$8,#NAME?,$G$8,#NAME?,"Hydro")+SUMIFS(OFFSET(#NAME?,0,$P$8),#NAME?,A187,#NAME?,$F$8,#NAME?,$G$8,#NAME?,"Hydro"))/M187)</f>
        <v>#VALUE!</v>
      </c>
      <c r="S187" s="258" t="e">
        <f aca="false">IF(N187=0,0,(SUMIFS(OFFSET(#NAME?,0,$P$8),#NAME?,A187,#NAME?,$F$8,#NAME?,$G$8,#NAME?,"Other")+SUMIFS(OFFSET(#NAME?,0,$P$8),#NAME?,A187,#NAME?,$F$8,#NAME?,$G$8,#NAME?,"Other"))/N187)</f>
        <v>#VALUE!</v>
      </c>
      <c r="T187" s="260" t="e">
        <f aca="false">(J187*O187)+(K187*P187)+(L187*$T$5)+(M187*R187)+(N187*S187)</f>
        <v>#VALUE!</v>
      </c>
      <c r="U187" s="260" t="e">
        <f aca="false">(J187*O187)+(K187*P187)+(L187*$U$5)+(M187*R187)+(N187*S187)</f>
        <v>#VALUE!</v>
      </c>
      <c r="V187" s="261" t="e">
        <f aca="false">SUMIFS(OFFSET(#NAME?,0,$P$8),#NAME?,A187,#NAME?,$F$8,#NAME?,$G$8)*-1</f>
        <v>#VALUE!</v>
      </c>
      <c r="W187" s="261" t="e">
        <f aca="false">SUMIFS(OFFSET(#NAME?,0,$P$8),#NAME?,A187,#NAME?,$F$8,#NAME?,$G$8)*-1</f>
        <v>#VALUE!</v>
      </c>
      <c r="X187" s="262" t="e">
        <f aca="false">$Z$13*Z187</f>
        <v>#REF!</v>
      </c>
      <c r="Z187" s="263" t="e">
        <f aca="false">E187/$E$13</f>
        <v>#VALUE!</v>
      </c>
      <c r="AA187" s="264" t="n">
        <f aca="false">IFERROR(SUMPRODUCT((DSR!$E$1:$AB$1='MAIN DATA'!$B$6)*(DSR!$B$2:$B$1445='MAIN DATA'!A187)*(DSR!$A$2:$A$1445=Controls!$F$56)*(DSR!$E$2:$AB$1445)),"N/A for summer")</f>
        <v>-3.78175167707371</v>
      </c>
    </row>
    <row r="188" customFormat="false" ht="12.75" hidden="false" customHeight="false" outlineLevel="0" collapsed="false">
      <c r="A188" s="253" t="s">
        <v>727</v>
      </c>
      <c r="B188" s="253" t="s">
        <v>729</v>
      </c>
      <c r="C188" s="254" t="s">
        <v>728</v>
      </c>
      <c r="D188" s="254" t="str">
        <f aca="false">LEFT(C188,1)</f>
        <v>P</v>
      </c>
      <c r="E188" s="254" t="e">
        <f aca="false">SUMIFS(OFFSET(#NAME?,0,$P$8),#NAME?,A188,#NAME?,$F$8,#NAME?,$G$8)</f>
        <v>#VALUE!</v>
      </c>
      <c r="F188" s="255" t="e">
        <f aca="false">SUMIFS(OFFSET(#NAME?,0,$P$8),#NAME?,A188,#NAME?,$F$8,#NAME?,$G$8)</f>
        <v>#VALUE!</v>
      </c>
      <c r="G188" s="255" t="e">
        <f aca="false">F188-SUMIFS(OFFSET(#NAME?,0,$P$8),#NAME?,A188,#NAME?,$F$8,#NAME?,$G$8)</f>
        <v>#VALUE!</v>
      </c>
      <c r="H188" s="256" t="e">
        <f aca="false">E188-T188</f>
        <v>#VALUE!</v>
      </c>
      <c r="I188" s="256" t="e">
        <f aca="false">E188-U188</f>
        <v>#VALUE!</v>
      </c>
      <c r="J188" s="257" t="e">
        <f aca="false">SUMIFS(#NAME?,#NAME?,A188,#NAME?,$F$8,#NAME?,$G$8,#NAME?,"Storage")+SUMIFS(#NAME?,#NAME?,A188,#NAME?,$F$8,#NAME?,$G$8,#NAME?,"Battery")</f>
        <v>#VALUE!</v>
      </c>
      <c r="K188" s="257" t="e">
        <f aca="false">SUMIFS(#NAME?,#NAME?,A188,#NAME?,$F$8,#NAME?,$G$8,#NAME?,"Solar")+SUMIFS(#NAME?,#NAME?,A188,#NAME?,$F$8,#NAME?,$G$8,#NAME?,"Solar")</f>
        <v>#VALUE!</v>
      </c>
      <c r="L188" s="257" t="e">
        <f aca="false">SUMIFS(#NAME?,#NAME?,A188,#NAME?,$F$8,#NAME?,$G$8,#NAME?,"Wind")+SUMIFS(#NAME?,#NAME?,A188,#NAME?,$F$8,#NAME?,$G$8,#NAME?,"Wind")</f>
        <v>#VALUE!</v>
      </c>
      <c r="M188" s="257" t="e">
        <f aca="false">SUMIFS(#NAME?,#NAME?,A188,#NAME?,$F$8,#NAME?,$G$8,#NAME?,"Hydro")+SUMIFS(#NAME?,#NAME?,A188,#NAME?,$F$8,#NAME?,$G$8,#NAME?,"Hydro")</f>
        <v>#VALUE!</v>
      </c>
      <c r="N188" s="257" t="e">
        <f aca="false">SUMIFS(#NAME?,#NAME?,A188,#NAME?,$F$8,#NAME?,$G$8,#NAME?,"Other")+SUMIFS(#NAME?,#NAME?,A188,#NAME?,$F$8,#NAME?,$G$8,#NAME?,"Other")</f>
        <v>#VALUE!</v>
      </c>
      <c r="O188" s="258" t="e">
        <f aca="false">IF(J188=0,0,(SUMIFS(OFFSET(#NAME?,0,$P$8),#NAME?,A188,#NAME?,$F$8,#NAME?,$G$8,#NAME?,"Storage")+SUMIFS(OFFSET(#NAME?,0,$P$8),#NAME?,A188,#NAME?,$F$8,#NAME?,$G$8,#NAME?,"Battery"))/J188)</f>
        <v>#VALUE!</v>
      </c>
      <c r="P188" s="259" t="e">
        <f aca="false">IF(K188=0,0,(SUMIFS(OFFSET(#NAME?,0,$P$8),#NAME?,A188,#NAME?,$F$8,#NAME?,$G$8,#NAME?,"Solar")+SUMIFS(OFFSET(#NAME?,0,$P$8),#NAME?,A188,#NAME?,$F$8,#NAME?,$G$8,#NAME?,"Solar"))/K188)</f>
        <v>#VALUE!</v>
      </c>
      <c r="Q188" s="258" t="e">
        <f aca="false">IF(L188=0,0,(SUMIFS(OFFSET(#NAME?,0,$P$8),#NAME?,A188,#NAME?,$F$8,#NAME?,$G$8,#NAME?,"Wind")+SUMIFS(OFFSET(#NAME?,0,$P$8),#NAME?,A188,#NAME?,$F$8,#NAME?,$G$8,#NAME?,"Wind"))/L188)</f>
        <v>#VALUE!</v>
      </c>
      <c r="R188" s="258" t="e">
        <f aca="false">IF(M188=0,0,(SUMIFS(OFFSET(#NAME?,0,$P$8),#NAME?,A188,#NAME?,$F$8,#NAME?,$G$8,#NAME?,"Hydro")+SUMIFS(OFFSET(#NAME?,0,$P$8),#NAME?,A188,#NAME?,$F$8,#NAME?,$G$8,#NAME?,"Hydro"))/M188)</f>
        <v>#VALUE!</v>
      </c>
      <c r="S188" s="258" t="e">
        <f aca="false">IF(N188=0,0,(SUMIFS(OFFSET(#NAME?,0,$P$8),#NAME?,A188,#NAME?,$F$8,#NAME?,$G$8,#NAME?,"Other")+SUMIFS(OFFSET(#NAME?,0,$P$8),#NAME?,A188,#NAME?,$F$8,#NAME?,$G$8,#NAME?,"Other"))/N188)</f>
        <v>#VALUE!</v>
      </c>
      <c r="T188" s="260" t="e">
        <f aca="false">(J188*O188)+(K188*P188)+(L188*$T$5)+(M188*R188)+(N188*S188)</f>
        <v>#VALUE!</v>
      </c>
      <c r="U188" s="260" t="e">
        <f aca="false">(J188*O188)+(K188*P188)+(L188*$U$5)+(M188*R188)+(N188*S188)</f>
        <v>#VALUE!</v>
      </c>
      <c r="V188" s="261" t="e">
        <f aca="false">SUMIFS(OFFSET(#NAME?,0,$P$8),#NAME?,A188,#NAME?,$F$8,#NAME?,$G$8)*-1</f>
        <v>#VALUE!</v>
      </c>
      <c r="W188" s="261" t="e">
        <f aca="false">SUMIFS(OFFSET(#NAME?,0,$P$8),#NAME?,A188,#NAME?,$F$8,#NAME?,$G$8)*-1</f>
        <v>#VALUE!</v>
      </c>
      <c r="X188" s="262" t="e">
        <f aca="false">$Z$13*Z188</f>
        <v>#REF!</v>
      </c>
      <c r="Z188" s="263" t="e">
        <f aca="false">E188/$E$13</f>
        <v>#VALUE!</v>
      </c>
      <c r="AA188" s="264" t="n">
        <f aca="false">IFERROR(SUMPRODUCT((DSR!$E$1:$AB$1='MAIN DATA'!$B$6)*(DSR!$B$2:$B$1445='MAIN DATA'!A188)*(DSR!$A$2:$A$1445=Controls!$F$56)*(DSR!$E$2:$AB$1445)),"N/A for summer")</f>
        <v>-4.28677788505434</v>
      </c>
    </row>
    <row r="189" customFormat="false" ht="12.75" hidden="false" customHeight="false" outlineLevel="0" collapsed="false">
      <c r="A189" s="253" t="s">
        <v>594</v>
      </c>
      <c r="B189" s="253" t="s">
        <v>596</v>
      </c>
      <c r="C189" s="254" t="s">
        <v>595</v>
      </c>
      <c r="D189" s="254" t="str">
        <f aca="false">LEFT(C189,1)</f>
        <v>P</v>
      </c>
      <c r="E189" s="254" t="e">
        <f aca="false">SUMIFS(OFFSET(#NAME?,0,$P$8),#NAME?,A189,#NAME?,$F$8,#NAME?,$G$8)</f>
        <v>#VALUE!</v>
      </c>
      <c r="F189" s="255" t="e">
        <f aca="false">SUMIFS(OFFSET(#NAME?,0,$P$8),#NAME?,A189,#NAME?,$F$8,#NAME?,$G$8)</f>
        <v>#VALUE!</v>
      </c>
      <c r="G189" s="255" t="e">
        <f aca="false">F189-SUMIFS(OFFSET(#NAME?,0,$P$8),#NAME?,A189,#NAME?,$F$8,#NAME?,$G$8)</f>
        <v>#VALUE!</v>
      </c>
      <c r="H189" s="256" t="e">
        <f aca="false">E189-T189</f>
        <v>#VALUE!</v>
      </c>
      <c r="I189" s="256" t="e">
        <f aca="false">E189-U189</f>
        <v>#VALUE!</v>
      </c>
      <c r="J189" s="257" t="e">
        <f aca="false">SUMIFS(#NAME?,#NAME?,A189,#NAME?,$F$8,#NAME?,$G$8,#NAME?,"Storage")+SUMIFS(#NAME?,#NAME?,A189,#NAME?,$F$8,#NAME?,$G$8,#NAME?,"Battery")</f>
        <v>#VALUE!</v>
      </c>
      <c r="K189" s="257" t="e">
        <f aca="false">SUMIFS(#NAME?,#NAME?,A189,#NAME?,$F$8,#NAME?,$G$8,#NAME?,"Solar")+SUMIFS(#NAME?,#NAME?,A189,#NAME?,$F$8,#NAME?,$G$8,#NAME?,"Solar")</f>
        <v>#VALUE!</v>
      </c>
      <c r="L189" s="257" t="e">
        <f aca="false">SUMIFS(#NAME?,#NAME?,A189,#NAME?,$F$8,#NAME?,$G$8,#NAME?,"Wind")+SUMIFS(#NAME?,#NAME?,A189,#NAME?,$F$8,#NAME?,$G$8,#NAME?,"Wind")</f>
        <v>#VALUE!</v>
      </c>
      <c r="M189" s="257" t="e">
        <f aca="false">SUMIFS(#NAME?,#NAME?,A189,#NAME?,$F$8,#NAME?,$G$8,#NAME?,"Hydro")+SUMIFS(#NAME?,#NAME?,A189,#NAME?,$F$8,#NAME?,$G$8,#NAME?,"Hydro")</f>
        <v>#VALUE!</v>
      </c>
      <c r="N189" s="257" t="e">
        <f aca="false">SUMIFS(#NAME?,#NAME?,A189,#NAME?,$F$8,#NAME?,$G$8,#NAME?,"Other")+SUMIFS(#NAME?,#NAME?,A189,#NAME?,$F$8,#NAME?,$G$8,#NAME?,"Other")</f>
        <v>#VALUE!</v>
      </c>
      <c r="O189" s="258" t="e">
        <f aca="false">IF(J189=0,0,(SUMIFS(OFFSET(#NAME?,0,$P$8),#NAME?,A189,#NAME?,$F$8,#NAME?,$G$8,#NAME?,"Storage")+SUMIFS(OFFSET(#NAME?,0,$P$8),#NAME?,A189,#NAME?,$F$8,#NAME?,$G$8,#NAME?,"Battery"))/J189)</f>
        <v>#VALUE!</v>
      </c>
      <c r="P189" s="259" t="e">
        <f aca="false">IF(K189=0,0,(SUMIFS(OFFSET(#NAME?,0,$P$8),#NAME?,A189,#NAME?,$F$8,#NAME?,$G$8,#NAME?,"Solar")+SUMIFS(OFFSET(#NAME?,0,$P$8),#NAME?,A189,#NAME?,$F$8,#NAME?,$G$8,#NAME?,"Solar"))/K189)</f>
        <v>#VALUE!</v>
      </c>
      <c r="Q189" s="258" t="e">
        <f aca="false">IF(L189=0,0,(SUMIFS(OFFSET(#NAME?,0,$P$8),#NAME?,A189,#NAME?,$F$8,#NAME?,$G$8,#NAME?,"Wind")+SUMIFS(OFFSET(#NAME?,0,$P$8),#NAME?,A189,#NAME?,$F$8,#NAME?,$G$8,#NAME?,"Wind"))/L189)</f>
        <v>#VALUE!</v>
      </c>
      <c r="R189" s="258" t="e">
        <f aca="false">IF(M189=0,0,(SUMIFS(OFFSET(#NAME?,0,$P$8),#NAME?,A189,#NAME?,$F$8,#NAME?,$G$8,#NAME?,"Hydro")+SUMIFS(OFFSET(#NAME?,0,$P$8),#NAME?,A189,#NAME?,$F$8,#NAME?,$G$8,#NAME?,"Hydro"))/M189)</f>
        <v>#VALUE!</v>
      </c>
      <c r="S189" s="258" t="e">
        <f aca="false">IF(N189=0,0,(SUMIFS(OFFSET(#NAME?,0,$P$8),#NAME?,A189,#NAME?,$F$8,#NAME?,$G$8,#NAME?,"Other")+SUMIFS(OFFSET(#NAME?,0,$P$8),#NAME?,A189,#NAME?,$F$8,#NAME?,$G$8,#NAME?,"Other"))/N189)</f>
        <v>#VALUE!</v>
      </c>
      <c r="T189" s="260" t="e">
        <f aca="false">(J189*O189)+(K189*P189)+(L189*$T$5)+(M189*R189)+(N189*S189)</f>
        <v>#VALUE!</v>
      </c>
      <c r="U189" s="260" t="e">
        <f aca="false">(J189*O189)+(K189*P189)+(L189*$U$5)+(M189*R189)+(N189*S189)</f>
        <v>#VALUE!</v>
      </c>
      <c r="V189" s="261" t="e">
        <f aca="false">SUMIFS(OFFSET(#NAME?,0,$P$8),#NAME?,A189,#NAME?,$F$8,#NAME?,$G$8)*-1</f>
        <v>#VALUE!</v>
      </c>
      <c r="W189" s="261" t="e">
        <f aca="false">SUMIFS(OFFSET(#NAME?,0,$P$8),#NAME?,A189,#NAME?,$F$8,#NAME?,$G$8)*-1</f>
        <v>#VALUE!</v>
      </c>
      <c r="X189" s="262" t="e">
        <f aca="false">$Z$13*Z189</f>
        <v>#REF!</v>
      </c>
      <c r="Z189" s="263" t="e">
        <f aca="false">E189/$E$13</f>
        <v>#VALUE!</v>
      </c>
      <c r="AA189" s="264" t="n">
        <f aca="false">IFERROR(SUMPRODUCT((DSR!$E$1:$AB$1='MAIN DATA'!$B$6)*(DSR!$B$2:$B$1445='MAIN DATA'!A189)*(DSR!$A$2:$A$1445=Controls!$F$56)*(DSR!$E$2:$AB$1445)),"N/A for summer")</f>
        <v>-7.95124150103413</v>
      </c>
    </row>
    <row r="190" customFormat="false" ht="12.75" hidden="false" customHeight="false" outlineLevel="0" collapsed="false">
      <c r="A190" s="253" t="s">
        <v>787</v>
      </c>
      <c r="B190" s="253" t="s">
        <v>788</v>
      </c>
      <c r="C190" s="254" t="s">
        <v>595</v>
      </c>
      <c r="D190" s="254" t="str">
        <f aca="false">LEFT(C190,1)</f>
        <v>P</v>
      </c>
      <c r="E190" s="254" t="e">
        <f aca="false">SUMIFS(OFFSET(#NAME?,0,$P$8),#NAME?,A190,#NAME?,$F$8,#NAME?,$G$8)</f>
        <v>#VALUE!</v>
      </c>
      <c r="F190" s="255" t="e">
        <f aca="false">SUMIFS(OFFSET(#NAME?,0,$P$8),#NAME?,A190,#NAME?,$F$8,#NAME?,$G$8)</f>
        <v>#VALUE!</v>
      </c>
      <c r="G190" s="255" t="e">
        <f aca="false">F190-SUMIFS(OFFSET(#NAME?,0,$P$8),#NAME?,A190,#NAME?,$F$8,#NAME?,$G$8)</f>
        <v>#VALUE!</v>
      </c>
      <c r="H190" s="256" t="e">
        <f aca="false">E190-T190</f>
        <v>#VALUE!</v>
      </c>
      <c r="I190" s="256" t="e">
        <f aca="false">E190-U190</f>
        <v>#VALUE!</v>
      </c>
      <c r="J190" s="257" t="e">
        <f aca="false">SUMIFS(#NAME?,#NAME?,A190,#NAME?,$F$8,#NAME?,$G$8,#NAME?,"Storage")+SUMIFS(#NAME?,#NAME?,A190,#NAME?,$F$8,#NAME?,$G$8,#NAME?,"Battery")</f>
        <v>#VALUE!</v>
      </c>
      <c r="K190" s="257" t="e">
        <f aca="false">SUMIFS(#NAME?,#NAME?,A190,#NAME?,$F$8,#NAME?,$G$8,#NAME?,"Solar")+SUMIFS(#NAME?,#NAME?,A190,#NAME?,$F$8,#NAME?,$G$8,#NAME?,"Solar")</f>
        <v>#VALUE!</v>
      </c>
      <c r="L190" s="257" t="e">
        <f aca="false">SUMIFS(#NAME?,#NAME?,A190,#NAME?,$F$8,#NAME?,$G$8,#NAME?,"Wind")+SUMIFS(#NAME?,#NAME?,A190,#NAME?,$F$8,#NAME?,$G$8,#NAME?,"Wind")</f>
        <v>#VALUE!</v>
      </c>
      <c r="M190" s="257" t="e">
        <f aca="false">SUMIFS(#NAME?,#NAME?,A190,#NAME?,$F$8,#NAME?,$G$8,#NAME?,"Hydro")+SUMIFS(#NAME?,#NAME?,A190,#NAME?,$F$8,#NAME?,$G$8,#NAME?,"Hydro")</f>
        <v>#VALUE!</v>
      </c>
      <c r="N190" s="257" t="e">
        <f aca="false">SUMIFS(#NAME?,#NAME?,A190,#NAME?,$F$8,#NAME?,$G$8,#NAME?,"Other")+SUMIFS(#NAME?,#NAME?,A190,#NAME?,$F$8,#NAME?,$G$8,#NAME?,"Other")</f>
        <v>#VALUE!</v>
      </c>
      <c r="O190" s="258" t="e">
        <f aca="false">IF(J190=0,0,(SUMIFS(OFFSET(#NAME?,0,$P$8),#NAME?,A190,#NAME?,$F$8,#NAME?,$G$8,#NAME?,"Storage")+SUMIFS(OFFSET(#NAME?,0,$P$8),#NAME?,A190,#NAME?,$F$8,#NAME?,$G$8,#NAME?,"Battery"))/J190)</f>
        <v>#VALUE!</v>
      </c>
      <c r="P190" s="259" t="e">
        <f aca="false">IF(K190=0,0,(SUMIFS(OFFSET(#NAME?,0,$P$8),#NAME?,A190,#NAME?,$F$8,#NAME?,$G$8,#NAME?,"Solar")+SUMIFS(OFFSET(#NAME?,0,$P$8),#NAME?,A190,#NAME?,$F$8,#NAME?,$G$8,#NAME?,"Solar"))/K190)</f>
        <v>#VALUE!</v>
      </c>
      <c r="Q190" s="258" t="e">
        <f aca="false">IF(L190=0,0,(SUMIFS(OFFSET(#NAME?,0,$P$8),#NAME?,A190,#NAME?,$F$8,#NAME?,$G$8,#NAME?,"Wind")+SUMIFS(OFFSET(#NAME?,0,$P$8),#NAME?,A190,#NAME?,$F$8,#NAME?,$G$8,#NAME?,"Wind"))/L190)</f>
        <v>#VALUE!</v>
      </c>
      <c r="R190" s="258" t="e">
        <f aca="false">IF(M190=0,0,(SUMIFS(OFFSET(#NAME?,0,$P$8),#NAME?,A190,#NAME?,$F$8,#NAME?,$G$8,#NAME?,"Hydro")+SUMIFS(OFFSET(#NAME?,0,$P$8),#NAME?,A190,#NAME?,$F$8,#NAME?,$G$8,#NAME?,"Hydro"))/M190)</f>
        <v>#VALUE!</v>
      </c>
      <c r="S190" s="258" t="e">
        <f aca="false">IF(N190=0,0,(SUMIFS(OFFSET(#NAME?,0,$P$8),#NAME?,A190,#NAME?,$F$8,#NAME?,$G$8,#NAME?,"Other")+SUMIFS(OFFSET(#NAME?,0,$P$8),#NAME?,A190,#NAME?,$F$8,#NAME?,$G$8,#NAME?,"Other"))/N190)</f>
        <v>#VALUE!</v>
      </c>
      <c r="T190" s="260" t="e">
        <f aca="false">(J190*O190)+(K190*P190)+(L190*$T$5)+(M190*R190)+(N190*S190)</f>
        <v>#VALUE!</v>
      </c>
      <c r="U190" s="260" t="e">
        <f aca="false">(J190*O190)+(K190*P190)+(L190*$U$5)+(M190*R190)+(N190*S190)</f>
        <v>#VALUE!</v>
      </c>
      <c r="V190" s="261" t="e">
        <f aca="false">SUMIFS(OFFSET(#NAME?,0,$P$8),#NAME?,A190,#NAME?,$F$8,#NAME?,$G$8)*-1</f>
        <v>#VALUE!</v>
      </c>
      <c r="W190" s="261" t="e">
        <f aca="false">SUMIFS(OFFSET(#NAME?,0,$P$8),#NAME?,A190,#NAME?,$F$8,#NAME?,$G$8)*-1</f>
        <v>#VALUE!</v>
      </c>
      <c r="X190" s="262" t="e">
        <f aca="false">$Z$13*Z190</f>
        <v>#REF!</v>
      </c>
      <c r="Z190" s="263" t="e">
        <f aca="false">E190/$E$13</f>
        <v>#VALUE!</v>
      </c>
      <c r="AA190" s="264" t="n">
        <f aca="false">IFERROR(SUMPRODUCT((DSR!$E$1:$AB$1='MAIN DATA'!$B$6)*(DSR!$B$2:$B$1445='MAIN DATA'!A190)*(DSR!$A$2:$A$1445=Controls!$F$56)*(DSR!$E$2:$AB$1445)),"N/A for summer")</f>
        <v>-5.48407829675715</v>
      </c>
    </row>
    <row r="191" customFormat="false" ht="12.75" hidden="false" customHeight="false" outlineLevel="0" collapsed="false">
      <c r="A191" s="253" t="s">
        <v>1003</v>
      </c>
      <c r="B191" s="253" t="s">
        <v>1004</v>
      </c>
      <c r="C191" s="254" t="s">
        <v>595</v>
      </c>
      <c r="D191" s="254" t="str">
        <f aca="false">LEFT(C191,1)</f>
        <v>P</v>
      </c>
      <c r="E191" s="254" t="e">
        <f aca="false">SUMIFS(OFFSET(#NAME?,0,$P$8),#NAME?,A191,#NAME?,$F$8,#NAME?,$G$8)</f>
        <v>#VALUE!</v>
      </c>
      <c r="F191" s="255" t="e">
        <f aca="false">SUMIFS(OFFSET(#NAME?,0,$P$8),#NAME?,A191,#NAME?,$F$8,#NAME?,$G$8)</f>
        <v>#VALUE!</v>
      </c>
      <c r="G191" s="255" t="e">
        <f aca="false">F191-SUMIFS(OFFSET(#NAME?,0,$P$8),#NAME?,A191,#NAME?,$F$8,#NAME?,$G$8)</f>
        <v>#VALUE!</v>
      </c>
      <c r="H191" s="256" t="e">
        <f aca="false">E191-T191</f>
        <v>#VALUE!</v>
      </c>
      <c r="I191" s="256" t="e">
        <f aca="false">E191-U191</f>
        <v>#VALUE!</v>
      </c>
      <c r="J191" s="257" t="e">
        <f aca="false">SUMIFS(#NAME?,#NAME?,A191,#NAME?,$F$8,#NAME?,$G$8,#NAME?,"Storage")+SUMIFS(#NAME?,#NAME?,A191,#NAME?,$F$8,#NAME?,$G$8,#NAME?,"Battery")</f>
        <v>#VALUE!</v>
      </c>
      <c r="K191" s="257" t="e">
        <f aca="false">SUMIFS(#NAME?,#NAME?,A191,#NAME?,$F$8,#NAME?,$G$8,#NAME?,"Solar")+SUMIFS(#NAME?,#NAME?,A191,#NAME?,$F$8,#NAME?,$G$8,#NAME?,"Solar")</f>
        <v>#VALUE!</v>
      </c>
      <c r="L191" s="257" t="e">
        <f aca="false">SUMIFS(#NAME?,#NAME?,A191,#NAME?,$F$8,#NAME?,$G$8,#NAME?,"Wind")+SUMIFS(#NAME?,#NAME?,A191,#NAME?,$F$8,#NAME?,$G$8,#NAME?,"Wind")</f>
        <v>#VALUE!</v>
      </c>
      <c r="M191" s="257" t="e">
        <f aca="false">SUMIFS(#NAME?,#NAME?,A191,#NAME?,$F$8,#NAME?,$G$8,#NAME?,"Hydro")+SUMIFS(#NAME?,#NAME?,A191,#NAME?,$F$8,#NAME?,$G$8,#NAME?,"Hydro")</f>
        <v>#VALUE!</v>
      </c>
      <c r="N191" s="257" t="e">
        <f aca="false">SUMIFS(#NAME?,#NAME?,A191,#NAME?,$F$8,#NAME?,$G$8,#NAME?,"Other")+SUMIFS(#NAME?,#NAME?,A191,#NAME?,$F$8,#NAME?,$G$8,#NAME?,"Other")</f>
        <v>#VALUE!</v>
      </c>
      <c r="O191" s="258" t="e">
        <f aca="false">IF(J191=0,0,(SUMIFS(OFFSET(#NAME?,0,$P$8),#NAME?,A191,#NAME?,$F$8,#NAME?,$G$8,#NAME?,"Storage")+SUMIFS(OFFSET(#NAME?,0,$P$8),#NAME?,A191,#NAME?,$F$8,#NAME?,$G$8,#NAME?,"Battery"))/J191)</f>
        <v>#VALUE!</v>
      </c>
      <c r="P191" s="259" t="e">
        <f aca="false">IF(K191=0,0,(SUMIFS(OFFSET(#NAME?,0,$P$8),#NAME?,A191,#NAME?,$F$8,#NAME?,$G$8,#NAME?,"Solar")+SUMIFS(OFFSET(#NAME?,0,$P$8),#NAME?,A191,#NAME?,$F$8,#NAME?,$G$8,#NAME?,"Solar"))/K191)</f>
        <v>#VALUE!</v>
      </c>
      <c r="Q191" s="258" t="e">
        <f aca="false">IF(L191=0,0,(SUMIFS(OFFSET(#NAME?,0,$P$8),#NAME?,A191,#NAME?,$F$8,#NAME?,$G$8,#NAME?,"Wind")+SUMIFS(OFFSET(#NAME?,0,$P$8),#NAME?,A191,#NAME?,$F$8,#NAME?,$G$8,#NAME?,"Wind"))/L191)</f>
        <v>#VALUE!</v>
      </c>
      <c r="R191" s="258" t="e">
        <f aca="false">IF(M191=0,0,(SUMIFS(OFFSET(#NAME?,0,$P$8),#NAME?,A191,#NAME?,$F$8,#NAME?,$G$8,#NAME?,"Hydro")+SUMIFS(OFFSET(#NAME?,0,$P$8),#NAME?,A191,#NAME?,$F$8,#NAME?,$G$8,#NAME?,"Hydro"))/M191)</f>
        <v>#VALUE!</v>
      </c>
      <c r="S191" s="258" t="e">
        <f aca="false">IF(N191=0,0,(SUMIFS(OFFSET(#NAME?,0,$P$8),#NAME?,A191,#NAME?,$F$8,#NAME?,$G$8,#NAME?,"Other")+SUMIFS(OFFSET(#NAME?,0,$P$8),#NAME?,A191,#NAME?,$F$8,#NAME?,$G$8,#NAME?,"Other"))/N191)</f>
        <v>#VALUE!</v>
      </c>
      <c r="T191" s="260" t="e">
        <f aca="false">(J191*O191)+(K191*P191)+(L191*$T$5)+(M191*R191)+(N191*S191)</f>
        <v>#VALUE!</v>
      </c>
      <c r="U191" s="260" t="e">
        <f aca="false">(J191*O191)+(K191*P191)+(L191*$U$5)+(M191*R191)+(N191*S191)</f>
        <v>#VALUE!</v>
      </c>
      <c r="V191" s="261" t="e">
        <f aca="false">SUMIFS(OFFSET(#NAME?,0,$P$8),#NAME?,A191,#NAME?,$F$8,#NAME?,$G$8)*-1</f>
        <v>#VALUE!</v>
      </c>
      <c r="W191" s="261" t="e">
        <f aca="false">SUMIFS(OFFSET(#NAME?,0,$P$8),#NAME?,A191,#NAME?,$F$8,#NAME?,$G$8)*-1</f>
        <v>#VALUE!</v>
      </c>
      <c r="X191" s="262" t="e">
        <f aca="false">$Z$13*Z191</f>
        <v>#REF!</v>
      </c>
      <c r="Z191" s="263" t="e">
        <f aca="false">E191/$E$13</f>
        <v>#VALUE!</v>
      </c>
      <c r="AA191" s="264" t="n">
        <f aca="false">IFERROR(SUMPRODUCT((DSR!$E$1:$AB$1='MAIN DATA'!$B$6)*(DSR!$B$2:$B$1445='MAIN DATA'!A191)*(DSR!$A$2:$A$1445=Controls!$F$56)*(DSR!$E$2:$AB$1445)),"N/A for summer")</f>
        <v>-1.86775701335342</v>
      </c>
    </row>
    <row r="192" customFormat="false" ht="12.75" hidden="false" customHeight="false" outlineLevel="0" collapsed="false">
      <c r="A192" s="253" t="s">
        <v>829</v>
      </c>
      <c r="B192" s="253" t="s">
        <v>831</v>
      </c>
      <c r="C192" s="254" t="s">
        <v>830</v>
      </c>
      <c r="D192" s="254" t="str">
        <f aca="false">LEFT(C192,1)</f>
        <v>Q</v>
      </c>
      <c r="E192" s="254" t="e">
        <f aca="false">SUMIFS(OFFSET(#NAME?,0,$P$8),#NAME?,A192,#NAME?,$F$8,#NAME?,$G$8)</f>
        <v>#VALUE!</v>
      </c>
      <c r="F192" s="255" t="e">
        <f aca="false">SUMIFS(OFFSET(#NAME?,0,$P$8),#NAME?,A192,#NAME?,$F$8,#NAME?,$G$8)</f>
        <v>#VALUE!</v>
      </c>
      <c r="G192" s="255" t="e">
        <f aca="false">F192-SUMIFS(OFFSET(#NAME?,0,$P$8),#NAME?,A192,#NAME?,$F$8,#NAME?,$G$8)</f>
        <v>#VALUE!</v>
      </c>
      <c r="H192" s="256" t="e">
        <f aca="false">E192-T192</f>
        <v>#VALUE!</v>
      </c>
      <c r="I192" s="256" t="e">
        <f aca="false">E192-U192</f>
        <v>#VALUE!</v>
      </c>
      <c r="J192" s="257" t="e">
        <f aca="false">SUMIFS(#NAME?,#NAME?,A192,#NAME?,$F$8,#NAME?,$G$8,#NAME?,"Storage")+SUMIFS(#NAME?,#NAME?,A192,#NAME?,$F$8,#NAME?,$G$8,#NAME?,"Battery")</f>
        <v>#VALUE!</v>
      </c>
      <c r="K192" s="257" t="e">
        <f aca="false">SUMIFS(#NAME?,#NAME?,A192,#NAME?,$F$8,#NAME?,$G$8,#NAME?,"Solar")+SUMIFS(#NAME?,#NAME?,A192,#NAME?,$F$8,#NAME?,$G$8,#NAME?,"Solar")</f>
        <v>#VALUE!</v>
      </c>
      <c r="L192" s="257" t="e">
        <f aca="false">SUMIFS(#NAME?,#NAME?,A192,#NAME?,$F$8,#NAME?,$G$8,#NAME?,"Wind")+SUMIFS(#NAME?,#NAME?,A192,#NAME?,$F$8,#NAME?,$G$8,#NAME?,"Wind")</f>
        <v>#VALUE!</v>
      </c>
      <c r="M192" s="257" t="e">
        <f aca="false">SUMIFS(#NAME?,#NAME?,A192,#NAME?,$F$8,#NAME?,$G$8,#NAME?,"Hydro")+SUMIFS(#NAME?,#NAME?,A192,#NAME?,$F$8,#NAME?,$G$8,#NAME?,"Hydro")</f>
        <v>#VALUE!</v>
      </c>
      <c r="N192" s="257" t="e">
        <f aca="false">SUMIFS(#NAME?,#NAME?,A192,#NAME?,$F$8,#NAME?,$G$8,#NAME?,"Other")+SUMIFS(#NAME?,#NAME?,A192,#NAME?,$F$8,#NAME?,$G$8,#NAME?,"Other")</f>
        <v>#VALUE!</v>
      </c>
      <c r="O192" s="258" t="e">
        <f aca="false">IF(J192=0,0,(SUMIFS(OFFSET(#NAME?,0,$P$8),#NAME?,A192,#NAME?,$F$8,#NAME?,$G$8,#NAME?,"Storage")+SUMIFS(OFFSET(#NAME?,0,$P$8),#NAME?,A192,#NAME?,$F$8,#NAME?,$G$8,#NAME?,"Battery"))/J192)</f>
        <v>#VALUE!</v>
      </c>
      <c r="P192" s="259" t="e">
        <f aca="false">IF(K192=0,0,(SUMIFS(OFFSET(#NAME?,0,$P$8),#NAME?,A192,#NAME?,$F$8,#NAME?,$G$8,#NAME?,"Solar")+SUMIFS(OFFSET(#NAME?,0,$P$8),#NAME?,A192,#NAME?,$F$8,#NAME?,$G$8,#NAME?,"Solar"))/K192)</f>
        <v>#VALUE!</v>
      </c>
      <c r="Q192" s="258" t="e">
        <f aca="false">IF(L192=0,0,(SUMIFS(OFFSET(#NAME?,0,$P$8),#NAME?,A192,#NAME?,$F$8,#NAME?,$G$8,#NAME?,"Wind")+SUMIFS(OFFSET(#NAME?,0,$P$8),#NAME?,A192,#NAME?,$F$8,#NAME?,$G$8,#NAME?,"Wind"))/L192)</f>
        <v>#VALUE!</v>
      </c>
      <c r="R192" s="258" t="e">
        <f aca="false">IF(M192=0,0,(SUMIFS(OFFSET(#NAME?,0,$P$8),#NAME?,A192,#NAME?,$F$8,#NAME?,$G$8,#NAME?,"Hydro")+SUMIFS(OFFSET(#NAME?,0,$P$8),#NAME?,A192,#NAME?,$F$8,#NAME?,$G$8,#NAME?,"Hydro"))/M192)</f>
        <v>#VALUE!</v>
      </c>
      <c r="S192" s="258" t="e">
        <f aca="false">IF(N192=0,0,(SUMIFS(OFFSET(#NAME?,0,$P$8),#NAME?,A192,#NAME?,$F$8,#NAME?,$G$8,#NAME?,"Other")+SUMIFS(OFFSET(#NAME?,0,$P$8),#NAME?,A192,#NAME?,$F$8,#NAME?,$G$8,#NAME?,"Other"))/N192)</f>
        <v>#VALUE!</v>
      </c>
      <c r="T192" s="260" t="e">
        <f aca="false">(J192*O192)+(K192*P192)+(L192*$T$5)+(M192*R192)+(N192*S192)</f>
        <v>#VALUE!</v>
      </c>
      <c r="U192" s="260" t="e">
        <f aca="false">(J192*O192)+(K192*P192)+(L192*$U$5)+(M192*R192)+(N192*S192)</f>
        <v>#VALUE!</v>
      </c>
      <c r="V192" s="261" t="e">
        <f aca="false">SUMIFS(OFFSET(#NAME?,0,$P$8),#NAME?,A192,#NAME?,$F$8,#NAME?,$G$8)*-1</f>
        <v>#VALUE!</v>
      </c>
      <c r="W192" s="261" t="e">
        <f aca="false">SUMIFS(OFFSET(#NAME?,0,$P$8),#NAME?,A192,#NAME?,$F$8,#NAME?,$G$8)*-1</f>
        <v>#VALUE!</v>
      </c>
      <c r="X192" s="262" t="e">
        <f aca="false">$Z$13*Z192</f>
        <v>#REF!</v>
      </c>
      <c r="Z192" s="263" t="e">
        <f aca="false">E192/$E$13</f>
        <v>#VALUE!</v>
      </c>
      <c r="AA192" s="264" t="n">
        <f aca="false">IFERROR(SUMPRODUCT((DSR!$E$1:$AB$1='MAIN DATA'!$B$6)*(DSR!$B$2:$B$1445='MAIN DATA'!A192)*(DSR!$A$2:$A$1445=Controls!$F$56)*(DSR!$E$2:$AB$1445)),"N/A for summer")</f>
        <v>-5.86316887617834</v>
      </c>
    </row>
    <row r="193" customFormat="false" ht="12.75" hidden="false" customHeight="false" outlineLevel="0" collapsed="false">
      <c r="A193" s="253" t="s">
        <v>1005</v>
      </c>
      <c r="B193" s="253" t="s">
        <v>1006</v>
      </c>
      <c r="C193" s="254" t="s">
        <v>830</v>
      </c>
      <c r="D193" s="254" t="str">
        <f aca="false">LEFT(C193,1)</f>
        <v>Q</v>
      </c>
      <c r="E193" s="254" t="e">
        <f aca="false">SUMIFS(OFFSET(#NAME?,0,$P$8),#NAME?,A193,#NAME?,$F$8,#NAME?,$G$8)</f>
        <v>#VALUE!</v>
      </c>
      <c r="F193" s="255" t="e">
        <f aca="false">SUMIFS(OFFSET(#NAME?,0,$P$8),#NAME?,A193,#NAME?,$F$8,#NAME?,$G$8)</f>
        <v>#VALUE!</v>
      </c>
      <c r="G193" s="255" t="e">
        <f aca="false">F193-SUMIFS(OFFSET(#NAME?,0,$P$8),#NAME?,A193,#NAME?,$F$8,#NAME?,$G$8)</f>
        <v>#VALUE!</v>
      </c>
      <c r="H193" s="256" t="e">
        <f aca="false">E193-T193</f>
        <v>#VALUE!</v>
      </c>
      <c r="I193" s="256" t="e">
        <f aca="false">E193-U193</f>
        <v>#VALUE!</v>
      </c>
      <c r="J193" s="257" t="e">
        <f aca="false">SUMIFS(#NAME?,#NAME?,A193,#NAME?,$F$8,#NAME?,$G$8,#NAME?,"Storage")+SUMIFS(#NAME?,#NAME?,A193,#NAME?,$F$8,#NAME?,$G$8,#NAME?,"Battery")</f>
        <v>#VALUE!</v>
      </c>
      <c r="K193" s="257" t="e">
        <f aca="false">SUMIFS(#NAME?,#NAME?,A193,#NAME?,$F$8,#NAME?,$G$8,#NAME?,"Solar")+SUMIFS(#NAME?,#NAME?,A193,#NAME?,$F$8,#NAME?,$G$8,#NAME?,"Solar")</f>
        <v>#VALUE!</v>
      </c>
      <c r="L193" s="257" t="e">
        <f aca="false">SUMIFS(#NAME?,#NAME?,A193,#NAME?,$F$8,#NAME?,$G$8,#NAME?,"Wind")+SUMIFS(#NAME?,#NAME?,A193,#NAME?,$F$8,#NAME?,$G$8,#NAME?,"Wind")</f>
        <v>#VALUE!</v>
      </c>
      <c r="M193" s="257" t="e">
        <f aca="false">SUMIFS(#NAME?,#NAME?,A193,#NAME?,$F$8,#NAME?,$G$8,#NAME?,"Hydro")+SUMIFS(#NAME?,#NAME?,A193,#NAME?,$F$8,#NAME?,$G$8,#NAME?,"Hydro")</f>
        <v>#VALUE!</v>
      </c>
      <c r="N193" s="257" t="e">
        <f aca="false">SUMIFS(#NAME?,#NAME?,A193,#NAME?,$F$8,#NAME?,$G$8,#NAME?,"Other")+SUMIFS(#NAME?,#NAME?,A193,#NAME?,$F$8,#NAME?,$G$8,#NAME?,"Other")</f>
        <v>#VALUE!</v>
      </c>
      <c r="O193" s="258" t="e">
        <f aca="false">IF(J193=0,0,(SUMIFS(OFFSET(#NAME?,0,$P$8),#NAME?,A193,#NAME?,$F$8,#NAME?,$G$8,#NAME?,"Storage")+SUMIFS(OFFSET(#NAME?,0,$P$8),#NAME?,A193,#NAME?,$F$8,#NAME?,$G$8,#NAME?,"Battery"))/J193)</f>
        <v>#VALUE!</v>
      </c>
      <c r="P193" s="259" t="e">
        <f aca="false">IF(K193=0,0,(SUMIFS(OFFSET(#NAME?,0,$P$8),#NAME?,A193,#NAME?,$F$8,#NAME?,$G$8,#NAME?,"Solar")+SUMIFS(OFFSET(#NAME?,0,$P$8),#NAME?,A193,#NAME?,$F$8,#NAME?,$G$8,#NAME?,"Solar"))/K193)</f>
        <v>#VALUE!</v>
      </c>
      <c r="Q193" s="258" t="e">
        <f aca="false">IF(L193=0,0,(SUMIFS(OFFSET(#NAME?,0,$P$8),#NAME?,A193,#NAME?,$F$8,#NAME?,$G$8,#NAME?,"Wind")+SUMIFS(OFFSET(#NAME?,0,$P$8),#NAME?,A193,#NAME?,$F$8,#NAME?,$G$8,#NAME?,"Wind"))/L193)</f>
        <v>#VALUE!</v>
      </c>
      <c r="R193" s="258" t="e">
        <f aca="false">IF(M193=0,0,(SUMIFS(OFFSET(#NAME?,0,$P$8),#NAME?,A193,#NAME?,$F$8,#NAME?,$G$8,#NAME?,"Hydro")+SUMIFS(OFFSET(#NAME?,0,$P$8),#NAME?,A193,#NAME?,$F$8,#NAME?,$G$8,#NAME?,"Hydro"))/M193)</f>
        <v>#VALUE!</v>
      </c>
      <c r="S193" s="258" t="e">
        <f aca="false">IF(N193=0,0,(SUMIFS(OFFSET(#NAME?,0,$P$8),#NAME?,A193,#NAME?,$F$8,#NAME?,$G$8,#NAME?,"Other")+SUMIFS(OFFSET(#NAME?,0,$P$8),#NAME?,A193,#NAME?,$F$8,#NAME?,$G$8,#NAME?,"Other"))/N193)</f>
        <v>#VALUE!</v>
      </c>
      <c r="T193" s="260" t="e">
        <f aca="false">(J193*O193)+(K193*P193)+(L193*$T$5)+(M193*R193)+(N193*S193)</f>
        <v>#VALUE!</v>
      </c>
      <c r="U193" s="260" t="e">
        <f aca="false">(J193*O193)+(K193*P193)+(L193*$U$5)+(M193*R193)+(N193*S193)</f>
        <v>#VALUE!</v>
      </c>
      <c r="V193" s="261" t="e">
        <f aca="false">SUMIFS(OFFSET(#NAME?,0,$P$8),#NAME?,A193,#NAME?,$F$8,#NAME?,$G$8)*-1</f>
        <v>#VALUE!</v>
      </c>
      <c r="W193" s="261" t="e">
        <f aca="false">SUMIFS(OFFSET(#NAME?,0,$P$8),#NAME?,A193,#NAME?,$F$8,#NAME?,$G$8)*-1</f>
        <v>#VALUE!</v>
      </c>
      <c r="X193" s="262" t="e">
        <f aca="false">$Z$13*Z193</f>
        <v>#REF!</v>
      </c>
      <c r="Z193" s="263" t="e">
        <f aca="false">E193/$E$13</f>
        <v>#VALUE!</v>
      </c>
      <c r="AA193" s="264" t="n">
        <f aca="false">IFERROR(SUMPRODUCT((DSR!$E$1:$AB$1='MAIN DATA'!$B$6)*(DSR!$B$2:$B$1445='MAIN DATA'!A193)*(DSR!$A$2:$A$1445=Controls!$F$56)*(DSR!$E$2:$AB$1445)),"N/A for summer")</f>
        <v>-4.99054100166527</v>
      </c>
    </row>
    <row r="194" customFormat="false" ht="12.75" hidden="false" customHeight="false" outlineLevel="0" collapsed="false">
      <c r="A194" s="253" t="s">
        <v>742</v>
      </c>
      <c r="B194" s="253" t="s">
        <v>744</v>
      </c>
      <c r="C194" s="254" t="s">
        <v>743</v>
      </c>
      <c r="D194" s="254" t="str">
        <f aca="false">LEFT(C194,1)</f>
        <v>Q</v>
      </c>
      <c r="E194" s="254" t="e">
        <f aca="false">SUMIFS(OFFSET(#NAME?,0,$P$8),#NAME?,A194,#NAME?,$F$8,#NAME?,$G$8)</f>
        <v>#VALUE!</v>
      </c>
      <c r="F194" s="255" t="e">
        <f aca="false">SUMIFS(OFFSET(#NAME?,0,$P$8),#NAME?,A194,#NAME?,$F$8,#NAME?,$G$8)</f>
        <v>#VALUE!</v>
      </c>
      <c r="G194" s="255" t="e">
        <f aca="false">F194-SUMIFS(OFFSET(#NAME?,0,$P$8),#NAME?,A194,#NAME?,$F$8,#NAME?,$G$8)</f>
        <v>#VALUE!</v>
      </c>
      <c r="H194" s="256" t="e">
        <f aca="false">E194-T194</f>
        <v>#VALUE!</v>
      </c>
      <c r="I194" s="256" t="e">
        <f aca="false">E194-U194</f>
        <v>#VALUE!</v>
      </c>
      <c r="J194" s="257" t="e">
        <f aca="false">SUMIFS(#NAME?,#NAME?,A194,#NAME?,$F$8,#NAME?,$G$8,#NAME?,"Storage")+SUMIFS(#NAME?,#NAME?,A194,#NAME?,$F$8,#NAME?,$G$8,#NAME?,"Battery")</f>
        <v>#VALUE!</v>
      </c>
      <c r="K194" s="257" t="e">
        <f aca="false">SUMIFS(#NAME?,#NAME?,A194,#NAME?,$F$8,#NAME?,$G$8,#NAME?,"Solar")+SUMIFS(#NAME?,#NAME?,A194,#NAME?,$F$8,#NAME?,$G$8,#NAME?,"Solar")</f>
        <v>#VALUE!</v>
      </c>
      <c r="L194" s="257" t="e">
        <f aca="false">SUMIFS(#NAME?,#NAME?,A194,#NAME?,$F$8,#NAME?,$G$8,#NAME?,"Wind")+SUMIFS(#NAME?,#NAME?,A194,#NAME?,$F$8,#NAME?,$G$8,#NAME?,"Wind")</f>
        <v>#VALUE!</v>
      </c>
      <c r="M194" s="257" t="e">
        <f aca="false">SUMIFS(#NAME?,#NAME?,A194,#NAME?,$F$8,#NAME?,$G$8,#NAME?,"Hydro")+SUMIFS(#NAME?,#NAME?,A194,#NAME?,$F$8,#NAME?,$G$8,#NAME?,"Hydro")</f>
        <v>#VALUE!</v>
      </c>
      <c r="N194" s="257" t="e">
        <f aca="false">SUMIFS(#NAME?,#NAME?,A194,#NAME?,$F$8,#NAME?,$G$8,#NAME?,"Other")+SUMIFS(#NAME?,#NAME?,A194,#NAME?,$F$8,#NAME?,$G$8,#NAME?,"Other")</f>
        <v>#VALUE!</v>
      </c>
      <c r="O194" s="258" t="e">
        <f aca="false">IF(J194=0,0,(SUMIFS(OFFSET(#NAME?,0,$P$8),#NAME?,A194,#NAME?,$F$8,#NAME?,$G$8,#NAME?,"Storage")+SUMIFS(OFFSET(#NAME?,0,$P$8),#NAME?,A194,#NAME?,$F$8,#NAME?,$G$8,#NAME?,"Battery"))/J194)</f>
        <v>#VALUE!</v>
      </c>
      <c r="P194" s="259" t="e">
        <f aca="false">IF(K194=0,0,(SUMIFS(OFFSET(#NAME?,0,$P$8),#NAME?,A194,#NAME?,$F$8,#NAME?,$G$8,#NAME?,"Solar")+SUMIFS(OFFSET(#NAME?,0,$P$8),#NAME?,A194,#NAME?,$F$8,#NAME?,$G$8,#NAME?,"Solar"))/K194)</f>
        <v>#VALUE!</v>
      </c>
      <c r="Q194" s="258" t="e">
        <f aca="false">IF(L194=0,0,(SUMIFS(OFFSET(#NAME?,0,$P$8),#NAME?,A194,#NAME?,$F$8,#NAME?,$G$8,#NAME?,"Wind")+SUMIFS(OFFSET(#NAME?,0,$P$8),#NAME?,A194,#NAME?,$F$8,#NAME?,$G$8,#NAME?,"Wind"))/L194)</f>
        <v>#VALUE!</v>
      </c>
      <c r="R194" s="258" t="e">
        <f aca="false">IF(M194=0,0,(SUMIFS(OFFSET(#NAME?,0,$P$8),#NAME?,A194,#NAME?,$F$8,#NAME?,$G$8,#NAME?,"Hydro")+SUMIFS(OFFSET(#NAME?,0,$P$8),#NAME?,A194,#NAME?,$F$8,#NAME?,$G$8,#NAME?,"Hydro"))/M194)</f>
        <v>#VALUE!</v>
      </c>
      <c r="S194" s="258" t="e">
        <f aca="false">IF(N194=0,0,(SUMIFS(OFFSET(#NAME?,0,$P$8),#NAME?,A194,#NAME?,$F$8,#NAME?,$G$8,#NAME?,"Other")+SUMIFS(OFFSET(#NAME?,0,$P$8),#NAME?,A194,#NAME?,$F$8,#NAME?,$G$8,#NAME?,"Other"))/N194)</f>
        <v>#VALUE!</v>
      </c>
      <c r="T194" s="260" t="e">
        <f aca="false">(J194*O194)+(K194*P194)+(L194*$T$5)+(M194*R194)+(N194*S194)</f>
        <v>#VALUE!</v>
      </c>
      <c r="U194" s="260" t="e">
        <f aca="false">(J194*O194)+(K194*P194)+(L194*$U$5)+(M194*R194)+(N194*S194)</f>
        <v>#VALUE!</v>
      </c>
      <c r="V194" s="261" t="e">
        <f aca="false">SUMIFS(OFFSET(#NAME?,0,$P$8),#NAME?,A194,#NAME?,$F$8,#NAME?,$G$8)*-1</f>
        <v>#VALUE!</v>
      </c>
      <c r="W194" s="261" t="e">
        <f aca="false">SUMIFS(OFFSET(#NAME?,0,$P$8),#NAME?,A194,#NAME?,$F$8,#NAME?,$G$8)*-1</f>
        <v>#VALUE!</v>
      </c>
      <c r="X194" s="262" t="e">
        <f aca="false">$Z$13*Z194</f>
        <v>#REF!</v>
      </c>
      <c r="Z194" s="263" t="e">
        <f aca="false">E194/$E$13</f>
        <v>#VALUE!</v>
      </c>
      <c r="AA194" s="264" t="n">
        <f aca="false">IFERROR(SUMPRODUCT((DSR!$E$1:$AB$1='MAIN DATA'!$B$6)*(DSR!$B$2:$B$1445='MAIN DATA'!A194)*(DSR!$A$2:$A$1445=Controls!$F$56)*(DSR!$E$2:$AB$1445)),"N/A for summer")</f>
        <v>-1.78527698158631</v>
      </c>
    </row>
    <row r="195" customFormat="false" ht="12.75" hidden="false" customHeight="false" outlineLevel="0" collapsed="false">
      <c r="A195" s="253" t="s">
        <v>747</v>
      </c>
      <c r="B195" s="253" t="s">
        <v>748</v>
      </c>
      <c r="C195" s="254" t="s">
        <v>743</v>
      </c>
      <c r="D195" s="254" t="str">
        <f aca="false">LEFT(C195,1)</f>
        <v>Q</v>
      </c>
      <c r="E195" s="254" t="e">
        <f aca="false">SUMIFS(OFFSET(#NAME?,0,$P$8),#NAME?,A195,#NAME?,$F$8,#NAME?,$G$8)</f>
        <v>#VALUE!</v>
      </c>
      <c r="F195" s="255" t="e">
        <f aca="false">SUMIFS(OFFSET(#NAME?,0,$P$8),#NAME?,A195,#NAME?,$F$8,#NAME?,$G$8)</f>
        <v>#VALUE!</v>
      </c>
      <c r="G195" s="255" t="e">
        <f aca="false">F195-SUMIFS(OFFSET(#NAME?,0,$P$8),#NAME?,A195,#NAME?,$F$8,#NAME?,$G$8)</f>
        <v>#VALUE!</v>
      </c>
      <c r="H195" s="256" t="e">
        <f aca="false">E195-T195</f>
        <v>#VALUE!</v>
      </c>
      <c r="I195" s="256" t="e">
        <f aca="false">E195-U195</f>
        <v>#VALUE!</v>
      </c>
      <c r="J195" s="257" t="e">
        <f aca="false">SUMIFS(#NAME?,#NAME?,A195,#NAME?,$F$8,#NAME?,$G$8,#NAME?,"Storage")+SUMIFS(#NAME?,#NAME?,A195,#NAME?,$F$8,#NAME?,$G$8,#NAME?,"Battery")</f>
        <v>#VALUE!</v>
      </c>
      <c r="K195" s="257" t="e">
        <f aca="false">SUMIFS(#NAME?,#NAME?,A195,#NAME?,$F$8,#NAME?,$G$8,#NAME?,"Solar")+SUMIFS(#NAME?,#NAME?,A195,#NAME?,$F$8,#NAME?,$G$8,#NAME?,"Solar")</f>
        <v>#VALUE!</v>
      </c>
      <c r="L195" s="257" t="e">
        <f aca="false">SUMIFS(#NAME?,#NAME?,A195,#NAME?,$F$8,#NAME?,$G$8,#NAME?,"Wind")+SUMIFS(#NAME?,#NAME?,A195,#NAME?,$F$8,#NAME?,$G$8,#NAME?,"Wind")</f>
        <v>#VALUE!</v>
      </c>
      <c r="M195" s="257" t="e">
        <f aca="false">SUMIFS(#NAME?,#NAME?,A195,#NAME?,$F$8,#NAME?,$G$8,#NAME?,"Hydro")+SUMIFS(#NAME?,#NAME?,A195,#NAME?,$F$8,#NAME?,$G$8,#NAME?,"Hydro")</f>
        <v>#VALUE!</v>
      </c>
      <c r="N195" s="257" t="e">
        <f aca="false">SUMIFS(#NAME?,#NAME?,A195,#NAME?,$F$8,#NAME?,$G$8,#NAME?,"Other")+SUMIFS(#NAME?,#NAME?,A195,#NAME?,$F$8,#NAME?,$G$8,#NAME?,"Other")</f>
        <v>#VALUE!</v>
      </c>
      <c r="O195" s="258" t="e">
        <f aca="false">IF(J195=0,0,(SUMIFS(OFFSET(#NAME?,0,$P$8),#NAME?,A195,#NAME?,$F$8,#NAME?,$G$8,#NAME?,"Storage")+SUMIFS(OFFSET(#NAME?,0,$P$8),#NAME?,A195,#NAME?,$F$8,#NAME?,$G$8,#NAME?,"Battery"))/J195)</f>
        <v>#VALUE!</v>
      </c>
      <c r="P195" s="259" t="e">
        <f aca="false">IF(K195=0,0,(SUMIFS(OFFSET(#NAME?,0,$P$8),#NAME?,A195,#NAME?,$F$8,#NAME?,$G$8,#NAME?,"Solar")+SUMIFS(OFFSET(#NAME?,0,$P$8),#NAME?,A195,#NAME?,$F$8,#NAME?,$G$8,#NAME?,"Solar"))/K195)</f>
        <v>#VALUE!</v>
      </c>
      <c r="Q195" s="258" t="e">
        <f aca="false">IF(L195=0,0,(SUMIFS(OFFSET(#NAME?,0,$P$8),#NAME?,A195,#NAME?,$F$8,#NAME?,$G$8,#NAME?,"Wind")+SUMIFS(OFFSET(#NAME?,0,$P$8),#NAME?,A195,#NAME?,$F$8,#NAME?,$G$8,#NAME?,"Wind"))/L195)</f>
        <v>#VALUE!</v>
      </c>
      <c r="R195" s="258" t="e">
        <f aca="false">IF(M195=0,0,(SUMIFS(OFFSET(#NAME?,0,$P$8),#NAME?,A195,#NAME?,$F$8,#NAME?,$G$8,#NAME?,"Hydro")+SUMIFS(OFFSET(#NAME?,0,$P$8),#NAME?,A195,#NAME?,$F$8,#NAME?,$G$8,#NAME?,"Hydro"))/M195)</f>
        <v>#VALUE!</v>
      </c>
      <c r="S195" s="258" t="e">
        <f aca="false">IF(N195=0,0,(SUMIFS(OFFSET(#NAME?,0,$P$8),#NAME?,A195,#NAME?,$F$8,#NAME?,$G$8,#NAME?,"Other")+SUMIFS(OFFSET(#NAME?,0,$P$8),#NAME?,A195,#NAME?,$F$8,#NAME?,$G$8,#NAME?,"Other"))/N195)</f>
        <v>#VALUE!</v>
      </c>
      <c r="T195" s="260" t="e">
        <f aca="false">(J195*O195)+(K195*P195)+(L195*$T$5)+(M195*R195)+(N195*S195)</f>
        <v>#VALUE!</v>
      </c>
      <c r="U195" s="260" t="e">
        <f aca="false">(J195*O195)+(K195*P195)+(L195*$U$5)+(M195*R195)+(N195*S195)</f>
        <v>#VALUE!</v>
      </c>
      <c r="V195" s="261" t="e">
        <f aca="false">SUMIFS(OFFSET(#NAME?,0,$P$8),#NAME?,A195,#NAME?,$F$8,#NAME?,$G$8)*-1</f>
        <v>#VALUE!</v>
      </c>
      <c r="W195" s="261" t="e">
        <f aca="false">SUMIFS(OFFSET(#NAME?,0,$P$8),#NAME?,A195,#NAME?,$F$8,#NAME?,$G$8)*-1</f>
        <v>#VALUE!</v>
      </c>
      <c r="X195" s="262" t="e">
        <f aca="false">$Z$13*Z195</f>
        <v>#REF!</v>
      </c>
      <c r="Z195" s="263" t="e">
        <f aca="false">E195/$E$13</f>
        <v>#VALUE!</v>
      </c>
      <c r="AA195" s="264" t="n">
        <f aca="false">IFERROR(SUMPRODUCT((DSR!$E$1:$AB$1='MAIN DATA'!$B$6)*(DSR!$B$2:$B$1445='MAIN DATA'!A195)*(DSR!$A$2:$A$1445=Controls!$F$56)*(DSR!$E$2:$AB$1445)),"N/A for summer")</f>
        <v>-1.89318651852777</v>
      </c>
    </row>
    <row r="196" customFormat="false" ht="12.75" hidden="false" customHeight="false" outlineLevel="0" collapsed="false">
      <c r="A196" s="253" t="s">
        <v>905</v>
      </c>
      <c r="B196" s="253" t="s">
        <v>906</v>
      </c>
      <c r="C196" s="254" t="s">
        <v>743</v>
      </c>
      <c r="D196" s="254" t="str">
        <f aca="false">LEFT(C196,1)</f>
        <v>Q</v>
      </c>
      <c r="E196" s="254" t="e">
        <f aca="false">SUMIFS(OFFSET(#NAME?,0,$P$8),#NAME?,A196,#NAME?,$F$8,#NAME?,$G$8)</f>
        <v>#VALUE!</v>
      </c>
      <c r="F196" s="255" t="e">
        <f aca="false">SUMIFS(OFFSET(#NAME?,0,$P$8),#NAME?,A196,#NAME?,$F$8,#NAME?,$G$8)</f>
        <v>#VALUE!</v>
      </c>
      <c r="G196" s="255" t="e">
        <f aca="false">F196-SUMIFS(OFFSET(#NAME?,0,$P$8),#NAME?,A196,#NAME?,$F$8,#NAME?,$G$8)</f>
        <v>#VALUE!</v>
      </c>
      <c r="H196" s="256" t="e">
        <f aca="false">E196-T196</f>
        <v>#VALUE!</v>
      </c>
      <c r="I196" s="256" t="e">
        <f aca="false">E196-U196</f>
        <v>#VALUE!</v>
      </c>
      <c r="J196" s="257" t="e">
        <f aca="false">SUMIFS(#NAME?,#NAME?,A196,#NAME?,$F$8,#NAME?,$G$8,#NAME?,"Storage")+SUMIFS(#NAME?,#NAME?,A196,#NAME?,$F$8,#NAME?,$G$8,#NAME?,"Battery")</f>
        <v>#VALUE!</v>
      </c>
      <c r="K196" s="257" t="e">
        <f aca="false">SUMIFS(#NAME?,#NAME?,A196,#NAME?,$F$8,#NAME?,$G$8,#NAME?,"Solar")+SUMIFS(#NAME?,#NAME?,A196,#NAME?,$F$8,#NAME?,$G$8,#NAME?,"Solar")</f>
        <v>#VALUE!</v>
      </c>
      <c r="L196" s="257" t="e">
        <f aca="false">SUMIFS(#NAME?,#NAME?,A196,#NAME?,$F$8,#NAME?,$G$8,#NAME?,"Wind")+SUMIFS(#NAME?,#NAME?,A196,#NAME?,$F$8,#NAME?,$G$8,#NAME?,"Wind")</f>
        <v>#VALUE!</v>
      </c>
      <c r="M196" s="257" t="e">
        <f aca="false">SUMIFS(#NAME?,#NAME?,A196,#NAME?,$F$8,#NAME?,$G$8,#NAME?,"Hydro")+SUMIFS(#NAME?,#NAME?,A196,#NAME?,$F$8,#NAME?,$G$8,#NAME?,"Hydro")</f>
        <v>#VALUE!</v>
      </c>
      <c r="N196" s="257" t="e">
        <f aca="false">SUMIFS(#NAME?,#NAME?,A196,#NAME?,$F$8,#NAME?,$G$8,#NAME?,"Other")+SUMIFS(#NAME?,#NAME?,A196,#NAME?,$F$8,#NAME?,$G$8,#NAME?,"Other")</f>
        <v>#VALUE!</v>
      </c>
      <c r="O196" s="258" t="e">
        <f aca="false">IF(J196=0,0,(SUMIFS(OFFSET(#NAME?,0,$P$8),#NAME?,A196,#NAME?,$F$8,#NAME?,$G$8,#NAME?,"Storage")+SUMIFS(OFFSET(#NAME?,0,$P$8),#NAME?,A196,#NAME?,$F$8,#NAME?,$G$8,#NAME?,"Battery"))/J196)</f>
        <v>#VALUE!</v>
      </c>
      <c r="P196" s="259" t="e">
        <f aca="false">IF(K196=0,0,(SUMIFS(OFFSET(#NAME?,0,$P$8),#NAME?,A196,#NAME?,$F$8,#NAME?,$G$8,#NAME?,"Solar")+SUMIFS(OFFSET(#NAME?,0,$P$8),#NAME?,A196,#NAME?,$F$8,#NAME?,$G$8,#NAME?,"Solar"))/K196)</f>
        <v>#VALUE!</v>
      </c>
      <c r="Q196" s="258" t="e">
        <f aca="false">IF(L196=0,0,(SUMIFS(OFFSET(#NAME?,0,$P$8),#NAME?,A196,#NAME?,$F$8,#NAME?,$G$8,#NAME?,"Wind")+SUMIFS(OFFSET(#NAME?,0,$P$8),#NAME?,A196,#NAME?,$F$8,#NAME?,$G$8,#NAME?,"Wind"))/L196)</f>
        <v>#VALUE!</v>
      </c>
      <c r="R196" s="258" t="e">
        <f aca="false">IF(M196=0,0,(SUMIFS(OFFSET(#NAME?,0,$P$8),#NAME?,A196,#NAME?,$F$8,#NAME?,$G$8,#NAME?,"Hydro")+SUMIFS(OFFSET(#NAME?,0,$P$8),#NAME?,A196,#NAME?,$F$8,#NAME?,$G$8,#NAME?,"Hydro"))/M196)</f>
        <v>#VALUE!</v>
      </c>
      <c r="S196" s="258" t="e">
        <f aca="false">IF(N196=0,0,(SUMIFS(OFFSET(#NAME?,0,$P$8),#NAME?,A196,#NAME?,$F$8,#NAME?,$G$8,#NAME?,"Other")+SUMIFS(OFFSET(#NAME?,0,$P$8),#NAME?,A196,#NAME?,$F$8,#NAME?,$G$8,#NAME?,"Other"))/N196)</f>
        <v>#VALUE!</v>
      </c>
      <c r="T196" s="260" t="e">
        <f aca="false">(J196*O196)+(K196*P196)+(L196*$T$5)+(M196*R196)+(N196*S196)</f>
        <v>#VALUE!</v>
      </c>
      <c r="U196" s="260" t="e">
        <f aca="false">(J196*O196)+(K196*P196)+(L196*$U$5)+(M196*R196)+(N196*S196)</f>
        <v>#VALUE!</v>
      </c>
      <c r="V196" s="261" t="e">
        <f aca="false">SUMIFS(OFFSET(#NAME?,0,$P$8),#NAME?,A196,#NAME?,$F$8,#NAME?,$G$8)*-1</f>
        <v>#VALUE!</v>
      </c>
      <c r="W196" s="261" t="e">
        <f aca="false">SUMIFS(OFFSET(#NAME?,0,$P$8),#NAME?,A196,#NAME?,$F$8,#NAME?,$G$8)*-1</f>
        <v>#VALUE!</v>
      </c>
      <c r="X196" s="262" t="e">
        <f aca="false">$Z$13*Z196</f>
        <v>#REF!</v>
      </c>
      <c r="Z196" s="263" t="e">
        <f aca="false">E196/$E$13</f>
        <v>#VALUE!</v>
      </c>
      <c r="AA196" s="264" t="n">
        <f aca="false">IFERROR(SUMPRODUCT((DSR!$E$1:$AB$1='MAIN DATA'!$B$6)*(DSR!$B$2:$B$1445='MAIN DATA'!A196)*(DSR!$A$2:$A$1445=Controls!$F$56)*(DSR!$E$2:$AB$1445)),"N/A for summer")</f>
        <v>-8.71793631868998</v>
      </c>
    </row>
    <row r="197" customFormat="false" ht="12.75" hidden="false" customHeight="false" outlineLevel="0" collapsed="false">
      <c r="A197" s="253" t="s">
        <v>916</v>
      </c>
      <c r="B197" s="253" t="s">
        <v>917</v>
      </c>
      <c r="C197" s="254" t="s">
        <v>743</v>
      </c>
      <c r="D197" s="254" t="str">
        <f aca="false">LEFT(C197,1)</f>
        <v>Q</v>
      </c>
      <c r="E197" s="254" t="e">
        <f aca="false">SUMIFS(OFFSET(#NAME?,0,$P$8),#NAME?,A197,#NAME?,$F$8,#NAME?,$G$8)</f>
        <v>#VALUE!</v>
      </c>
      <c r="F197" s="255" t="e">
        <f aca="false">SUMIFS(OFFSET(#NAME?,0,$P$8),#NAME?,A197,#NAME?,$F$8,#NAME?,$G$8)</f>
        <v>#VALUE!</v>
      </c>
      <c r="G197" s="255" t="e">
        <f aca="false">F197-SUMIFS(OFFSET(#NAME?,0,$P$8),#NAME?,A197,#NAME?,$F$8,#NAME?,$G$8)</f>
        <v>#VALUE!</v>
      </c>
      <c r="H197" s="256" t="e">
        <f aca="false">E197-T197</f>
        <v>#VALUE!</v>
      </c>
      <c r="I197" s="256" t="e">
        <f aca="false">E197-U197</f>
        <v>#VALUE!</v>
      </c>
      <c r="J197" s="257" t="e">
        <f aca="false">SUMIFS(#NAME?,#NAME?,A197,#NAME?,$F$8,#NAME?,$G$8,#NAME?,"Storage")+SUMIFS(#NAME?,#NAME?,A197,#NAME?,$F$8,#NAME?,$G$8,#NAME?,"Battery")</f>
        <v>#VALUE!</v>
      </c>
      <c r="K197" s="257" t="e">
        <f aca="false">SUMIFS(#NAME?,#NAME?,A197,#NAME?,$F$8,#NAME?,$G$8,#NAME?,"Solar")+SUMIFS(#NAME?,#NAME?,A197,#NAME?,$F$8,#NAME?,$G$8,#NAME?,"Solar")</f>
        <v>#VALUE!</v>
      </c>
      <c r="L197" s="257" t="e">
        <f aca="false">SUMIFS(#NAME?,#NAME?,A197,#NAME?,$F$8,#NAME?,$G$8,#NAME?,"Wind")+SUMIFS(#NAME?,#NAME?,A197,#NAME?,$F$8,#NAME?,$G$8,#NAME?,"Wind")</f>
        <v>#VALUE!</v>
      </c>
      <c r="M197" s="257" t="e">
        <f aca="false">SUMIFS(#NAME?,#NAME?,A197,#NAME?,$F$8,#NAME?,$G$8,#NAME?,"Hydro")+SUMIFS(#NAME?,#NAME?,A197,#NAME?,$F$8,#NAME?,$G$8,#NAME?,"Hydro")</f>
        <v>#VALUE!</v>
      </c>
      <c r="N197" s="257" t="e">
        <f aca="false">SUMIFS(#NAME?,#NAME?,A197,#NAME?,$F$8,#NAME?,$G$8,#NAME?,"Other")+SUMIFS(#NAME?,#NAME?,A197,#NAME?,$F$8,#NAME?,$G$8,#NAME?,"Other")</f>
        <v>#VALUE!</v>
      </c>
      <c r="O197" s="258" t="e">
        <f aca="false">IF(J197=0,0,(SUMIFS(OFFSET(#NAME?,0,$P$8),#NAME?,A197,#NAME?,$F$8,#NAME?,$G$8,#NAME?,"Storage")+SUMIFS(OFFSET(#NAME?,0,$P$8),#NAME?,A197,#NAME?,$F$8,#NAME?,$G$8,#NAME?,"Battery"))/J197)</f>
        <v>#VALUE!</v>
      </c>
      <c r="P197" s="259" t="e">
        <f aca="false">IF(K197=0,0,(SUMIFS(OFFSET(#NAME?,0,$P$8),#NAME?,A197,#NAME?,$F$8,#NAME?,$G$8,#NAME?,"Solar")+SUMIFS(OFFSET(#NAME?,0,$P$8),#NAME?,A197,#NAME?,$F$8,#NAME?,$G$8,#NAME?,"Solar"))/K197)</f>
        <v>#VALUE!</v>
      </c>
      <c r="Q197" s="258" t="e">
        <f aca="false">IF(L197=0,0,(SUMIFS(OFFSET(#NAME?,0,$P$8),#NAME?,A197,#NAME?,$F$8,#NAME?,$G$8,#NAME?,"Wind")+SUMIFS(OFFSET(#NAME?,0,$P$8),#NAME?,A197,#NAME?,$F$8,#NAME?,$G$8,#NAME?,"Wind"))/L197)</f>
        <v>#VALUE!</v>
      </c>
      <c r="R197" s="258" t="e">
        <f aca="false">IF(M197=0,0,(SUMIFS(OFFSET(#NAME?,0,$P$8),#NAME?,A197,#NAME?,$F$8,#NAME?,$G$8,#NAME?,"Hydro")+SUMIFS(OFFSET(#NAME?,0,$P$8),#NAME?,A197,#NAME?,$F$8,#NAME?,$G$8,#NAME?,"Hydro"))/M197)</f>
        <v>#VALUE!</v>
      </c>
      <c r="S197" s="258" t="e">
        <f aca="false">IF(N197=0,0,(SUMIFS(OFFSET(#NAME?,0,$P$8),#NAME?,A197,#NAME?,$F$8,#NAME?,$G$8,#NAME?,"Other")+SUMIFS(OFFSET(#NAME?,0,$P$8),#NAME?,A197,#NAME?,$F$8,#NAME?,$G$8,#NAME?,"Other"))/N197)</f>
        <v>#VALUE!</v>
      </c>
      <c r="T197" s="260" t="e">
        <f aca="false">(J197*O197)+(K197*P197)+(L197*$T$5)+(M197*R197)+(N197*S197)</f>
        <v>#VALUE!</v>
      </c>
      <c r="U197" s="260" t="e">
        <f aca="false">(J197*O197)+(K197*P197)+(L197*$U$5)+(M197*R197)+(N197*S197)</f>
        <v>#VALUE!</v>
      </c>
      <c r="V197" s="261" t="e">
        <f aca="false">SUMIFS(OFFSET(#NAME?,0,$P$8),#NAME?,A197,#NAME?,$F$8,#NAME?,$G$8)*-1</f>
        <v>#VALUE!</v>
      </c>
      <c r="W197" s="261" t="e">
        <f aca="false">SUMIFS(OFFSET(#NAME?,0,$P$8),#NAME?,A197,#NAME?,$F$8,#NAME?,$G$8)*-1</f>
        <v>#VALUE!</v>
      </c>
      <c r="X197" s="262" t="e">
        <f aca="false">$Z$13*Z197</f>
        <v>#REF!</v>
      </c>
      <c r="Z197" s="263" t="e">
        <f aca="false">E197/$E$13</f>
        <v>#VALUE!</v>
      </c>
      <c r="AA197" s="264" t="n">
        <f aca="false">IFERROR(SUMPRODUCT((DSR!$E$1:$AB$1='MAIN DATA'!$B$6)*(DSR!$B$2:$B$1445='MAIN DATA'!A197)*(DSR!$A$2:$A$1445=Controls!$F$56)*(DSR!$E$2:$AB$1445)),"N/A for summer")</f>
        <v>-1.26973807515544</v>
      </c>
    </row>
    <row r="198" customFormat="false" ht="12.75" hidden="false" customHeight="false" outlineLevel="0" collapsed="false">
      <c r="A198" s="253" t="s">
        <v>1031</v>
      </c>
      <c r="B198" s="253" t="s">
        <v>1032</v>
      </c>
      <c r="C198" s="254" t="s">
        <v>743</v>
      </c>
      <c r="D198" s="254" t="str">
        <f aca="false">LEFT(C198,1)</f>
        <v>Q</v>
      </c>
      <c r="E198" s="254" t="e">
        <f aca="false">SUMIFS(OFFSET(#NAME?,0,$P$8),#NAME?,A198,#NAME?,$F$8,#NAME?,$G$8)</f>
        <v>#VALUE!</v>
      </c>
      <c r="F198" s="255" t="e">
        <f aca="false">SUMIFS(OFFSET(#NAME?,0,$P$8),#NAME?,A198,#NAME?,$F$8,#NAME?,$G$8)</f>
        <v>#VALUE!</v>
      </c>
      <c r="G198" s="255" t="e">
        <f aca="false">F198-SUMIFS(OFFSET(#NAME?,0,$P$8),#NAME?,A198,#NAME?,$F$8,#NAME?,$G$8)</f>
        <v>#VALUE!</v>
      </c>
      <c r="H198" s="256" t="e">
        <f aca="false">E198-T198</f>
        <v>#VALUE!</v>
      </c>
      <c r="I198" s="256" t="e">
        <f aca="false">E198-U198</f>
        <v>#VALUE!</v>
      </c>
      <c r="J198" s="257" t="e">
        <f aca="false">SUMIFS(#NAME?,#NAME?,A198,#NAME?,$F$8,#NAME?,$G$8,#NAME?,"Storage")+SUMIFS(#NAME?,#NAME?,A198,#NAME?,$F$8,#NAME?,$G$8,#NAME?,"Battery")</f>
        <v>#VALUE!</v>
      </c>
      <c r="K198" s="257" t="e">
        <f aca="false">SUMIFS(#NAME?,#NAME?,A198,#NAME?,$F$8,#NAME?,$G$8,#NAME?,"Solar")+SUMIFS(#NAME?,#NAME?,A198,#NAME?,$F$8,#NAME?,$G$8,#NAME?,"Solar")</f>
        <v>#VALUE!</v>
      </c>
      <c r="L198" s="257" t="e">
        <f aca="false">SUMIFS(#NAME?,#NAME?,A198,#NAME?,$F$8,#NAME?,$G$8,#NAME?,"Wind")+SUMIFS(#NAME?,#NAME?,A198,#NAME?,$F$8,#NAME?,$G$8,#NAME?,"Wind")</f>
        <v>#VALUE!</v>
      </c>
      <c r="M198" s="257" t="e">
        <f aca="false">SUMIFS(#NAME?,#NAME?,A198,#NAME?,$F$8,#NAME?,$G$8,#NAME?,"Hydro")+SUMIFS(#NAME?,#NAME?,A198,#NAME?,$F$8,#NAME?,$G$8,#NAME?,"Hydro")</f>
        <v>#VALUE!</v>
      </c>
      <c r="N198" s="257" t="e">
        <f aca="false">SUMIFS(#NAME?,#NAME?,A198,#NAME?,$F$8,#NAME?,$G$8,#NAME?,"Other")+SUMIFS(#NAME?,#NAME?,A198,#NAME?,$F$8,#NAME?,$G$8,#NAME?,"Other")</f>
        <v>#VALUE!</v>
      </c>
      <c r="O198" s="258" t="e">
        <f aca="false">IF(J198=0,0,(SUMIFS(OFFSET(#NAME?,0,$P$8),#NAME?,A198,#NAME?,$F$8,#NAME?,$G$8,#NAME?,"Storage")+SUMIFS(OFFSET(#NAME?,0,$P$8),#NAME?,A198,#NAME?,$F$8,#NAME?,$G$8,#NAME?,"Battery"))/J198)</f>
        <v>#VALUE!</v>
      </c>
      <c r="P198" s="259" t="e">
        <f aca="false">IF(K198=0,0,(SUMIFS(OFFSET(#NAME?,0,$P$8),#NAME?,A198,#NAME?,$F$8,#NAME?,$G$8,#NAME?,"Solar")+SUMIFS(OFFSET(#NAME?,0,$P$8),#NAME?,A198,#NAME?,$F$8,#NAME?,$G$8,#NAME?,"Solar"))/K198)</f>
        <v>#VALUE!</v>
      </c>
      <c r="Q198" s="258" t="e">
        <f aca="false">IF(L198=0,0,(SUMIFS(OFFSET(#NAME?,0,$P$8),#NAME?,A198,#NAME?,$F$8,#NAME?,$G$8,#NAME?,"Wind")+SUMIFS(OFFSET(#NAME?,0,$P$8),#NAME?,A198,#NAME?,$F$8,#NAME?,$G$8,#NAME?,"Wind"))/L198)</f>
        <v>#VALUE!</v>
      </c>
      <c r="R198" s="258" t="e">
        <f aca="false">IF(M198=0,0,(SUMIFS(OFFSET(#NAME?,0,$P$8),#NAME?,A198,#NAME?,$F$8,#NAME?,$G$8,#NAME?,"Hydro")+SUMIFS(OFFSET(#NAME?,0,$P$8),#NAME?,A198,#NAME?,$F$8,#NAME?,$G$8,#NAME?,"Hydro"))/M198)</f>
        <v>#VALUE!</v>
      </c>
      <c r="S198" s="258" t="e">
        <f aca="false">IF(N198=0,0,(SUMIFS(OFFSET(#NAME?,0,$P$8),#NAME?,A198,#NAME?,$F$8,#NAME?,$G$8,#NAME?,"Other")+SUMIFS(OFFSET(#NAME?,0,$P$8),#NAME?,A198,#NAME?,$F$8,#NAME?,$G$8,#NAME?,"Other"))/N198)</f>
        <v>#VALUE!</v>
      </c>
      <c r="T198" s="260" t="e">
        <f aca="false">(J198*O198)+(K198*P198)+(L198*$T$5)+(M198*R198)+(N198*S198)</f>
        <v>#VALUE!</v>
      </c>
      <c r="U198" s="260" t="e">
        <f aca="false">(J198*O198)+(K198*P198)+(L198*$U$5)+(M198*R198)+(N198*S198)</f>
        <v>#VALUE!</v>
      </c>
      <c r="V198" s="261" t="e">
        <f aca="false">SUMIFS(OFFSET(#NAME?,0,$P$8),#NAME?,A198,#NAME?,$F$8,#NAME?,$G$8)*-1</f>
        <v>#VALUE!</v>
      </c>
      <c r="W198" s="261" t="e">
        <f aca="false">SUMIFS(OFFSET(#NAME?,0,$P$8),#NAME?,A198,#NAME?,$F$8,#NAME?,$G$8)*-1</f>
        <v>#VALUE!</v>
      </c>
      <c r="X198" s="262" t="e">
        <f aca="false">$Z$13*Z198</f>
        <v>#REF!</v>
      </c>
      <c r="Z198" s="263" t="e">
        <f aca="false">E198/$E$13</f>
        <v>#VALUE!</v>
      </c>
      <c r="AA198" s="264" t="n">
        <f aca="false">IFERROR(SUMPRODUCT((DSR!$E$1:$AB$1='MAIN DATA'!$B$6)*(DSR!$B$2:$B$1445='MAIN DATA'!A198)*(DSR!$A$2:$A$1445=Controls!$F$56)*(DSR!$E$2:$AB$1445)),"N/A for summer")</f>
        <v>-0.714260023116961</v>
      </c>
    </row>
    <row r="199" customFormat="false" ht="12.75" hidden="false" customHeight="false" outlineLevel="0" collapsed="false">
      <c r="A199" s="253" t="s">
        <v>1106</v>
      </c>
      <c r="B199" s="253" t="s">
        <v>1107</v>
      </c>
      <c r="C199" s="254" t="s">
        <v>743</v>
      </c>
      <c r="D199" s="254" t="str">
        <f aca="false">LEFT(C199,1)</f>
        <v>Q</v>
      </c>
      <c r="E199" s="254" t="e">
        <f aca="false">SUMIFS(OFFSET(#NAME?,0,$P$8),#NAME?,A199,#NAME?,$F$8,#NAME?,$G$8)</f>
        <v>#VALUE!</v>
      </c>
      <c r="F199" s="255" t="e">
        <f aca="false">SUMIFS(OFFSET(#NAME?,0,$P$8),#NAME?,A199,#NAME?,$F$8,#NAME?,$G$8)</f>
        <v>#VALUE!</v>
      </c>
      <c r="G199" s="255" t="e">
        <f aca="false">F199-SUMIFS(OFFSET(#NAME?,0,$P$8),#NAME?,A199,#NAME?,$F$8,#NAME?,$G$8)</f>
        <v>#VALUE!</v>
      </c>
      <c r="H199" s="256" t="e">
        <f aca="false">E199-T199</f>
        <v>#VALUE!</v>
      </c>
      <c r="I199" s="256" t="e">
        <f aca="false">E199-U199</f>
        <v>#VALUE!</v>
      </c>
      <c r="J199" s="257" t="e">
        <f aca="false">SUMIFS(#NAME?,#NAME?,A199,#NAME?,$F$8,#NAME?,$G$8,#NAME?,"Storage")+SUMIFS(#NAME?,#NAME?,A199,#NAME?,$F$8,#NAME?,$G$8,#NAME?,"Battery")</f>
        <v>#VALUE!</v>
      </c>
      <c r="K199" s="257" t="e">
        <f aca="false">SUMIFS(#NAME?,#NAME?,A199,#NAME?,$F$8,#NAME?,$G$8,#NAME?,"Solar")+SUMIFS(#NAME?,#NAME?,A199,#NAME?,$F$8,#NAME?,$G$8,#NAME?,"Solar")</f>
        <v>#VALUE!</v>
      </c>
      <c r="L199" s="257" t="e">
        <f aca="false">SUMIFS(#NAME?,#NAME?,A199,#NAME?,$F$8,#NAME?,$G$8,#NAME?,"Wind")+SUMIFS(#NAME?,#NAME?,A199,#NAME?,$F$8,#NAME?,$G$8,#NAME?,"Wind")</f>
        <v>#VALUE!</v>
      </c>
      <c r="M199" s="257" t="e">
        <f aca="false">SUMIFS(#NAME?,#NAME?,A199,#NAME?,$F$8,#NAME?,$G$8,#NAME?,"Hydro")+SUMIFS(#NAME?,#NAME?,A199,#NAME?,$F$8,#NAME?,$G$8,#NAME?,"Hydro")</f>
        <v>#VALUE!</v>
      </c>
      <c r="N199" s="257" t="e">
        <f aca="false">SUMIFS(#NAME?,#NAME?,A199,#NAME?,$F$8,#NAME?,$G$8,#NAME?,"Other")+SUMIFS(#NAME?,#NAME?,A199,#NAME?,$F$8,#NAME?,$G$8,#NAME?,"Other")</f>
        <v>#VALUE!</v>
      </c>
      <c r="O199" s="258" t="e">
        <f aca="false">IF(J199=0,0,(SUMIFS(OFFSET(#NAME?,0,$P$8),#NAME?,A199,#NAME?,$F$8,#NAME?,$G$8,#NAME?,"Storage")+SUMIFS(OFFSET(#NAME?,0,$P$8),#NAME?,A199,#NAME?,$F$8,#NAME?,$G$8,#NAME?,"Battery"))/J199)</f>
        <v>#VALUE!</v>
      </c>
      <c r="P199" s="259" t="e">
        <f aca="false">IF(K199=0,0,(SUMIFS(OFFSET(#NAME?,0,$P$8),#NAME?,A199,#NAME?,$F$8,#NAME?,$G$8,#NAME?,"Solar")+SUMIFS(OFFSET(#NAME?,0,$P$8),#NAME?,A199,#NAME?,$F$8,#NAME?,$G$8,#NAME?,"Solar"))/K199)</f>
        <v>#VALUE!</v>
      </c>
      <c r="Q199" s="258" t="e">
        <f aca="false">IF(L199=0,0,(SUMIFS(OFFSET(#NAME?,0,$P$8),#NAME?,A199,#NAME?,$F$8,#NAME?,$G$8,#NAME?,"Wind")+SUMIFS(OFFSET(#NAME?,0,$P$8),#NAME?,A199,#NAME?,$F$8,#NAME?,$G$8,#NAME?,"Wind"))/L199)</f>
        <v>#VALUE!</v>
      </c>
      <c r="R199" s="258" t="e">
        <f aca="false">IF(M199=0,0,(SUMIFS(OFFSET(#NAME?,0,$P$8),#NAME?,A199,#NAME?,$F$8,#NAME?,$G$8,#NAME?,"Hydro")+SUMIFS(OFFSET(#NAME?,0,$P$8),#NAME?,A199,#NAME?,$F$8,#NAME?,$G$8,#NAME?,"Hydro"))/M199)</f>
        <v>#VALUE!</v>
      </c>
      <c r="S199" s="258" t="e">
        <f aca="false">IF(N199=0,0,(SUMIFS(OFFSET(#NAME?,0,$P$8),#NAME?,A199,#NAME?,$F$8,#NAME?,$G$8,#NAME?,"Other")+SUMIFS(OFFSET(#NAME?,0,$P$8),#NAME?,A199,#NAME?,$F$8,#NAME?,$G$8,#NAME?,"Other"))/N199)</f>
        <v>#VALUE!</v>
      </c>
      <c r="T199" s="260" t="e">
        <f aca="false">(J199*O199)+(K199*P199)+(L199*$T$5)+(M199*R199)+(N199*S199)</f>
        <v>#VALUE!</v>
      </c>
      <c r="U199" s="260" t="e">
        <f aca="false">(J199*O199)+(K199*P199)+(L199*$U$5)+(M199*R199)+(N199*S199)</f>
        <v>#VALUE!</v>
      </c>
      <c r="V199" s="261" t="e">
        <f aca="false">SUMIFS(OFFSET(#NAME?,0,$P$8),#NAME?,A199,#NAME?,$F$8,#NAME?,$G$8)*-1</f>
        <v>#VALUE!</v>
      </c>
      <c r="W199" s="261" t="e">
        <f aca="false">SUMIFS(OFFSET(#NAME?,0,$P$8),#NAME?,A199,#NAME?,$F$8,#NAME?,$G$8)*-1</f>
        <v>#VALUE!</v>
      </c>
      <c r="X199" s="262" t="e">
        <f aca="false">$Z$13*Z199</f>
        <v>#REF!</v>
      </c>
      <c r="Z199" s="263" t="e">
        <f aca="false">E199/$E$13</f>
        <v>#VALUE!</v>
      </c>
      <c r="AA199" s="264" t="n">
        <f aca="false">IFERROR(SUMPRODUCT((DSR!$E$1:$AB$1='MAIN DATA'!$B$6)*(DSR!$B$2:$B$1445='MAIN DATA'!A199)*(DSR!$A$2:$A$1445=Controls!$F$56)*(DSR!$E$2:$AB$1445)),"N/A for summer")</f>
        <v>-2.71038752086196</v>
      </c>
    </row>
    <row r="200" customFormat="false" ht="12.75" hidden="false" customHeight="false" outlineLevel="0" collapsed="false">
      <c r="A200" s="253" t="s">
        <v>1108</v>
      </c>
      <c r="B200" s="253" t="s">
        <v>1109</v>
      </c>
      <c r="C200" s="254" t="s">
        <v>743</v>
      </c>
      <c r="D200" s="254" t="str">
        <f aca="false">LEFT(C200,1)</f>
        <v>Q</v>
      </c>
      <c r="E200" s="254" t="e">
        <f aca="false">SUMIFS(OFFSET(#NAME?,0,$P$8),#NAME?,A200,#NAME?,$F$8,#NAME?,$G$8)</f>
        <v>#VALUE!</v>
      </c>
      <c r="F200" s="255" t="e">
        <f aca="false">SUMIFS(OFFSET(#NAME?,0,$P$8),#NAME?,A200,#NAME?,$F$8,#NAME?,$G$8)</f>
        <v>#VALUE!</v>
      </c>
      <c r="G200" s="255" t="e">
        <f aca="false">F200-SUMIFS(OFFSET(#NAME?,0,$P$8),#NAME?,A200,#NAME?,$F$8,#NAME?,$G$8)</f>
        <v>#VALUE!</v>
      </c>
      <c r="H200" s="256" t="e">
        <f aca="false">E200-T200</f>
        <v>#VALUE!</v>
      </c>
      <c r="I200" s="256" t="e">
        <f aca="false">E200-U200</f>
        <v>#VALUE!</v>
      </c>
      <c r="J200" s="257" t="e">
        <f aca="false">SUMIFS(#NAME?,#NAME?,A200,#NAME?,$F$8,#NAME?,$G$8,#NAME?,"Storage")+SUMIFS(#NAME?,#NAME?,A200,#NAME?,$F$8,#NAME?,$G$8,#NAME?,"Battery")</f>
        <v>#VALUE!</v>
      </c>
      <c r="K200" s="257" t="e">
        <f aca="false">SUMIFS(#NAME?,#NAME?,A200,#NAME?,$F$8,#NAME?,$G$8,#NAME?,"Solar")+SUMIFS(#NAME?,#NAME?,A200,#NAME?,$F$8,#NAME?,$G$8,#NAME?,"Solar")</f>
        <v>#VALUE!</v>
      </c>
      <c r="L200" s="257" t="e">
        <f aca="false">SUMIFS(#NAME?,#NAME?,A200,#NAME?,$F$8,#NAME?,$G$8,#NAME?,"Wind")+SUMIFS(#NAME?,#NAME?,A200,#NAME?,$F$8,#NAME?,$G$8,#NAME?,"Wind")</f>
        <v>#VALUE!</v>
      </c>
      <c r="M200" s="257" t="e">
        <f aca="false">SUMIFS(#NAME?,#NAME?,A200,#NAME?,$F$8,#NAME?,$G$8,#NAME?,"Hydro")+SUMIFS(#NAME?,#NAME?,A200,#NAME?,$F$8,#NAME?,$G$8,#NAME?,"Hydro")</f>
        <v>#VALUE!</v>
      </c>
      <c r="N200" s="257" t="e">
        <f aca="false">SUMIFS(#NAME?,#NAME?,A200,#NAME?,$F$8,#NAME?,$G$8,#NAME?,"Other")+SUMIFS(#NAME?,#NAME?,A200,#NAME?,$F$8,#NAME?,$G$8,#NAME?,"Other")</f>
        <v>#VALUE!</v>
      </c>
      <c r="O200" s="258" t="e">
        <f aca="false">IF(J200=0,0,(SUMIFS(OFFSET(#NAME?,0,$P$8),#NAME?,A200,#NAME?,$F$8,#NAME?,$G$8,#NAME?,"Storage")+SUMIFS(OFFSET(#NAME?,0,$P$8),#NAME?,A200,#NAME?,$F$8,#NAME?,$G$8,#NAME?,"Battery"))/J200)</f>
        <v>#VALUE!</v>
      </c>
      <c r="P200" s="259" t="e">
        <f aca="false">IF(K200=0,0,(SUMIFS(OFFSET(#NAME?,0,$P$8),#NAME?,A200,#NAME?,$F$8,#NAME?,$G$8,#NAME?,"Solar")+SUMIFS(OFFSET(#NAME?,0,$P$8),#NAME?,A200,#NAME?,$F$8,#NAME?,$G$8,#NAME?,"Solar"))/K200)</f>
        <v>#VALUE!</v>
      </c>
      <c r="Q200" s="258" t="e">
        <f aca="false">IF(L200=0,0,(SUMIFS(OFFSET(#NAME?,0,$P$8),#NAME?,A200,#NAME?,$F$8,#NAME?,$G$8,#NAME?,"Wind")+SUMIFS(OFFSET(#NAME?,0,$P$8),#NAME?,A200,#NAME?,$F$8,#NAME?,$G$8,#NAME?,"Wind"))/L200)</f>
        <v>#VALUE!</v>
      </c>
      <c r="R200" s="258" t="e">
        <f aca="false">IF(M200=0,0,(SUMIFS(OFFSET(#NAME?,0,$P$8),#NAME?,A200,#NAME?,$F$8,#NAME?,$G$8,#NAME?,"Hydro")+SUMIFS(OFFSET(#NAME?,0,$P$8),#NAME?,A200,#NAME?,$F$8,#NAME?,$G$8,#NAME?,"Hydro"))/M200)</f>
        <v>#VALUE!</v>
      </c>
      <c r="S200" s="258" t="e">
        <f aca="false">IF(N200=0,0,(SUMIFS(OFFSET(#NAME?,0,$P$8),#NAME?,A200,#NAME?,$F$8,#NAME?,$G$8,#NAME?,"Other")+SUMIFS(OFFSET(#NAME?,0,$P$8),#NAME?,A200,#NAME?,$F$8,#NAME?,$G$8,#NAME?,"Other"))/N200)</f>
        <v>#VALUE!</v>
      </c>
      <c r="T200" s="260" t="e">
        <f aca="false">(J200*O200)+(K200*P200)+(L200*$T$5)+(M200*R200)+(N200*S200)</f>
        <v>#VALUE!</v>
      </c>
      <c r="U200" s="260" t="e">
        <f aca="false">(J200*O200)+(K200*P200)+(L200*$U$5)+(M200*R200)+(N200*S200)</f>
        <v>#VALUE!</v>
      </c>
      <c r="V200" s="261" t="e">
        <f aca="false">SUMIFS(OFFSET(#NAME?,0,$P$8),#NAME?,A200,#NAME?,$F$8,#NAME?,$G$8)*-1</f>
        <v>#VALUE!</v>
      </c>
      <c r="W200" s="261" t="e">
        <f aca="false">SUMIFS(OFFSET(#NAME?,0,$P$8),#NAME?,A200,#NAME?,$F$8,#NAME?,$G$8)*-1</f>
        <v>#VALUE!</v>
      </c>
      <c r="X200" s="262" t="e">
        <f aca="false">$Z$13*Z200</f>
        <v>#REF!</v>
      </c>
      <c r="Z200" s="263" t="e">
        <f aca="false">E200/$E$13</f>
        <v>#VALUE!</v>
      </c>
      <c r="AA200" s="264" t="n">
        <f aca="false">IFERROR(SUMPRODUCT((DSR!$E$1:$AB$1='MAIN DATA'!$B$6)*(DSR!$B$2:$B$1445='MAIN DATA'!A200)*(DSR!$A$2:$A$1445=Controls!$F$56)*(DSR!$E$2:$AB$1445)),"N/A for summer")</f>
        <v>-0.336590239402734</v>
      </c>
    </row>
    <row r="201" customFormat="false" ht="12.75" hidden="false" customHeight="false" outlineLevel="0" collapsed="false">
      <c r="A201" s="253" t="s">
        <v>1133</v>
      </c>
      <c r="B201" s="253" t="s">
        <v>1134</v>
      </c>
      <c r="C201" s="254" t="s">
        <v>743</v>
      </c>
      <c r="D201" s="254" t="str">
        <f aca="false">LEFT(C201,1)</f>
        <v>Q</v>
      </c>
      <c r="E201" s="254" t="e">
        <f aca="false">SUMIFS(OFFSET(#NAME?,0,$P$8),#NAME?,A201,#NAME?,$F$8,#NAME?,$G$8)</f>
        <v>#VALUE!</v>
      </c>
      <c r="F201" s="255" t="e">
        <f aca="false">SUMIFS(OFFSET(#NAME?,0,$P$8),#NAME?,A201,#NAME?,$F$8,#NAME?,$G$8)</f>
        <v>#VALUE!</v>
      </c>
      <c r="G201" s="255" t="e">
        <f aca="false">F201-SUMIFS(OFFSET(#NAME?,0,$P$8),#NAME?,A201,#NAME?,$F$8,#NAME?,$G$8)</f>
        <v>#VALUE!</v>
      </c>
      <c r="H201" s="256" t="e">
        <f aca="false">E201-T201</f>
        <v>#VALUE!</v>
      </c>
      <c r="I201" s="256" t="e">
        <f aca="false">E201-U201</f>
        <v>#VALUE!</v>
      </c>
      <c r="J201" s="257" t="e">
        <f aca="false">SUMIFS(#NAME?,#NAME?,A201,#NAME?,$F$8,#NAME?,$G$8,#NAME?,"Storage")+SUMIFS(#NAME?,#NAME?,A201,#NAME?,$F$8,#NAME?,$G$8,#NAME?,"Battery")</f>
        <v>#VALUE!</v>
      </c>
      <c r="K201" s="257" t="e">
        <f aca="false">SUMIFS(#NAME?,#NAME?,A201,#NAME?,$F$8,#NAME?,$G$8,#NAME?,"Solar")+SUMIFS(#NAME?,#NAME?,A201,#NAME?,$F$8,#NAME?,$G$8,#NAME?,"Solar")</f>
        <v>#VALUE!</v>
      </c>
      <c r="L201" s="257" t="e">
        <f aca="false">SUMIFS(#NAME?,#NAME?,A201,#NAME?,$F$8,#NAME?,$G$8,#NAME?,"Wind")+SUMIFS(#NAME?,#NAME?,A201,#NAME?,$F$8,#NAME?,$G$8,#NAME?,"Wind")</f>
        <v>#VALUE!</v>
      </c>
      <c r="M201" s="257" t="e">
        <f aca="false">SUMIFS(#NAME?,#NAME?,A201,#NAME?,$F$8,#NAME?,$G$8,#NAME?,"Hydro")+SUMIFS(#NAME?,#NAME?,A201,#NAME?,$F$8,#NAME?,$G$8,#NAME?,"Hydro")</f>
        <v>#VALUE!</v>
      </c>
      <c r="N201" s="257" t="e">
        <f aca="false">SUMIFS(#NAME?,#NAME?,A201,#NAME?,$F$8,#NAME?,$G$8,#NAME?,"Other")+SUMIFS(#NAME?,#NAME?,A201,#NAME?,$F$8,#NAME?,$G$8,#NAME?,"Other")</f>
        <v>#VALUE!</v>
      </c>
      <c r="O201" s="258" t="e">
        <f aca="false">IF(J201=0,0,(SUMIFS(OFFSET(#NAME?,0,$P$8),#NAME?,A201,#NAME?,$F$8,#NAME?,$G$8,#NAME?,"Storage")+SUMIFS(OFFSET(#NAME?,0,$P$8),#NAME?,A201,#NAME?,$F$8,#NAME?,$G$8,#NAME?,"Battery"))/J201)</f>
        <v>#VALUE!</v>
      </c>
      <c r="P201" s="259" t="e">
        <f aca="false">IF(K201=0,0,(SUMIFS(OFFSET(#NAME?,0,$P$8),#NAME?,A201,#NAME?,$F$8,#NAME?,$G$8,#NAME?,"Solar")+SUMIFS(OFFSET(#NAME?,0,$P$8),#NAME?,A201,#NAME?,$F$8,#NAME?,$G$8,#NAME?,"Solar"))/K201)</f>
        <v>#VALUE!</v>
      </c>
      <c r="Q201" s="258" t="e">
        <f aca="false">IF(L201=0,0,(SUMIFS(OFFSET(#NAME?,0,$P$8),#NAME?,A201,#NAME?,$F$8,#NAME?,$G$8,#NAME?,"Wind")+SUMIFS(OFFSET(#NAME?,0,$P$8),#NAME?,A201,#NAME?,$F$8,#NAME?,$G$8,#NAME?,"Wind"))/L201)</f>
        <v>#VALUE!</v>
      </c>
      <c r="R201" s="258" t="e">
        <f aca="false">IF(M201=0,0,(SUMIFS(OFFSET(#NAME?,0,$P$8),#NAME?,A201,#NAME?,$F$8,#NAME?,$G$8,#NAME?,"Hydro")+SUMIFS(OFFSET(#NAME?,0,$P$8),#NAME?,A201,#NAME?,$F$8,#NAME?,$G$8,#NAME?,"Hydro"))/M201)</f>
        <v>#VALUE!</v>
      </c>
      <c r="S201" s="258" t="e">
        <f aca="false">IF(N201=0,0,(SUMIFS(OFFSET(#NAME?,0,$P$8),#NAME?,A201,#NAME?,$F$8,#NAME?,$G$8,#NAME?,"Other")+SUMIFS(OFFSET(#NAME?,0,$P$8),#NAME?,A201,#NAME?,$F$8,#NAME?,$G$8,#NAME?,"Other"))/N201)</f>
        <v>#VALUE!</v>
      </c>
      <c r="T201" s="260" t="e">
        <f aca="false">(J201*O201)+(K201*P201)+(L201*$T$5)+(M201*R201)+(N201*S201)</f>
        <v>#VALUE!</v>
      </c>
      <c r="U201" s="260" t="e">
        <f aca="false">(J201*O201)+(K201*P201)+(L201*$U$5)+(M201*R201)+(N201*S201)</f>
        <v>#VALUE!</v>
      </c>
      <c r="V201" s="261" t="e">
        <f aca="false">SUMIFS(OFFSET(#NAME?,0,$P$8),#NAME?,A201,#NAME?,$F$8,#NAME?,$G$8)*-1</f>
        <v>#VALUE!</v>
      </c>
      <c r="W201" s="261" t="e">
        <f aca="false">SUMIFS(OFFSET(#NAME?,0,$P$8),#NAME?,A201,#NAME?,$F$8,#NAME?,$G$8)*-1</f>
        <v>#VALUE!</v>
      </c>
      <c r="X201" s="262" t="e">
        <f aca="false">$Z$13*Z201</f>
        <v>#REF!</v>
      </c>
      <c r="Z201" s="263" t="e">
        <f aca="false">E201/$E$13</f>
        <v>#VALUE!</v>
      </c>
      <c r="AA201" s="264" t="n">
        <f aca="false">IFERROR(SUMPRODUCT((DSR!$E$1:$AB$1='MAIN DATA'!$B$6)*(DSR!$B$2:$B$1445='MAIN DATA'!A201)*(DSR!$A$2:$A$1445=Controls!$F$56)*(DSR!$E$2:$AB$1445)),"N/A for summer")</f>
        <v>-4.33603980407409</v>
      </c>
    </row>
    <row r="202" customFormat="false" ht="12.75" hidden="false" customHeight="false" outlineLevel="0" collapsed="false">
      <c r="A202" s="253" t="s">
        <v>1056</v>
      </c>
      <c r="B202" s="253" t="s">
        <v>1058</v>
      </c>
      <c r="C202" s="254" t="s">
        <v>1057</v>
      </c>
      <c r="D202" s="254" t="str">
        <f aca="false">LEFT(C202,1)</f>
        <v>Q</v>
      </c>
      <c r="E202" s="254" t="e">
        <f aca="false">SUMIFS(OFFSET(#NAME?,0,$P$8),#NAME?,A202,#NAME?,$F$8,#NAME?,$G$8)</f>
        <v>#VALUE!</v>
      </c>
      <c r="F202" s="255" t="e">
        <f aca="false">SUMIFS(OFFSET(#NAME?,0,$P$8),#NAME?,A202,#NAME?,$F$8,#NAME?,$G$8)</f>
        <v>#VALUE!</v>
      </c>
      <c r="G202" s="255" t="e">
        <f aca="false">F202-SUMIFS(OFFSET(#NAME?,0,$P$8),#NAME?,A202,#NAME?,$F$8,#NAME?,$G$8)</f>
        <v>#VALUE!</v>
      </c>
      <c r="H202" s="256" t="e">
        <f aca="false">E202-T202</f>
        <v>#VALUE!</v>
      </c>
      <c r="I202" s="256" t="e">
        <f aca="false">E202-U202</f>
        <v>#VALUE!</v>
      </c>
      <c r="J202" s="257" t="e">
        <f aca="false">SUMIFS(#NAME?,#NAME?,A202,#NAME?,$F$8,#NAME?,$G$8,#NAME?,"Storage")+SUMIFS(#NAME?,#NAME?,A202,#NAME?,$F$8,#NAME?,$G$8,#NAME?,"Battery")</f>
        <v>#VALUE!</v>
      </c>
      <c r="K202" s="257" t="e">
        <f aca="false">SUMIFS(#NAME?,#NAME?,A202,#NAME?,$F$8,#NAME?,$G$8,#NAME?,"Solar")+SUMIFS(#NAME?,#NAME?,A202,#NAME?,$F$8,#NAME?,$G$8,#NAME?,"Solar")</f>
        <v>#VALUE!</v>
      </c>
      <c r="L202" s="257" t="e">
        <f aca="false">SUMIFS(#NAME?,#NAME?,A202,#NAME?,$F$8,#NAME?,$G$8,#NAME?,"Wind")+SUMIFS(#NAME?,#NAME?,A202,#NAME?,$F$8,#NAME?,$G$8,#NAME?,"Wind")</f>
        <v>#VALUE!</v>
      </c>
      <c r="M202" s="257" t="e">
        <f aca="false">SUMIFS(#NAME?,#NAME?,A202,#NAME?,$F$8,#NAME?,$G$8,#NAME?,"Hydro")+SUMIFS(#NAME?,#NAME?,A202,#NAME?,$F$8,#NAME?,$G$8,#NAME?,"Hydro")</f>
        <v>#VALUE!</v>
      </c>
      <c r="N202" s="257" t="e">
        <f aca="false">SUMIFS(#NAME?,#NAME?,A202,#NAME?,$F$8,#NAME?,$G$8,#NAME?,"Other")+SUMIFS(#NAME?,#NAME?,A202,#NAME?,$F$8,#NAME?,$G$8,#NAME?,"Other")</f>
        <v>#VALUE!</v>
      </c>
      <c r="O202" s="258" t="e">
        <f aca="false">IF(J202=0,0,(SUMIFS(OFFSET(#NAME?,0,$P$8),#NAME?,A202,#NAME?,$F$8,#NAME?,$G$8,#NAME?,"Storage")+SUMIFS(OFFSET(#NAME?,0,$P$8),#NAME?,A202,#NAME?,$F$8,#NAME?,$G$8,#NAME?,"Battery"))/J202)</f>
        <v>#VALUE!</v>
      </c>
      <c r="P202" s="259" t="e">
        <f aca="false">IF(K202=0,0,(SUMIFS(OFFSET(#NAME?,0,$P$8),#NAME?,A202,#NAME?,$F$8,#NAME?,$G$8,#NAME?,"Solar")+SUMIFS(OFFSET(#NAME?,0,$P$8),#NAME?,A202,#NAME?,$F$8,#NAME?,$G$8,#NAME?,"Solar"))/K202)</f>
        <v>#VALUE!</v>
      </c>
      <c r="Q202" s="258" t="e">
        <f aca="false">IF(L202=0,0,(SUMIFS(OFFSET(#NAME?,0,$P$8),#NAME?,A202,#NAME?,$F$8,#NAME?,$G$8,#NAME?,"Wind")+SUMIFS(OFFSET(#NAME?,0,$P$8),#NAME?,A202,#NAME?,$F$8,#NAME?,$G$8,#NAME?,"Wind"))/L202)</f>
        <v>#VALUE!</v>
      </c>
      <c r="R202" s="258" t="e">
        <f aca="false">IF(M202=0,0,(SUMIFS(OFFSET(#NAME?,0,$P$8),#NAME?,A202,#NAME?,$F$8,#NAME?,$G$8,#NAME?,"Hydro")+SUMIFS(OFFSET(#NAME?,0,$P$8),#NAME?,A202,#NAME?,$F$8,#NAME?,$G$8,#NAME?,"Hydro"))/M202)</f>
        <v>#VALUE!</v>
      </c>
      <c r="S202" s="258" t="e">
        <f aca="false">IF(N202=0,0,(SUMIFS(OFFSET(#NAME?,0,$P$8),#NAME?,A202,#NAME?,$F$8,#NAME?,$G$8,#NAME?,"Other")+SUMIFS(OFFSET(#NAME?,0,$P$8),#NAME?,A202,#NAME?,$F$8,#NAME?,$G$8,#NAME?,"Other"))/N202)</f>
        <v>#VALUE!</v>
      </c>
      <c r="T202" s="260" t="e">
        <f aca="false">(J202*O202)+(K202*P202)+(L202*$T$5)+(M202*R202)+(N202*S202)</f>
        <v>#VALUE!</v>
      </c>
      <c r="U202" s="260" t="e">
        <f aca="false">(J202*O202)+(K202*P202)+(L202*$U$5)+(M202*R202)+(N202*S202)</f>
        <v>#VALUE!</v>
      </c>
      <c r="V202" s="261" t="e">
        <f aca="false">SUMIFS(OFFSET(#NAME?,0,$P$8),#NAME?,A202,#NAME?,$F$8,#NAME?,$G$8)*-1</f>
        <v>#VALUE!</v>
      </c>
      <c r="W202" s="261" t="e">
        <f aca="false">SUMIFS(OFFSET(#NAME?,0,$P$8),#NAME?,A202,#NAME?,$F$8,#NAME?,$G$8)*-1</f>
        <v>#VALUE!</v>
      </c>
      <c r="X202" s="262" t="e">
        <f aca="false">$Z$13*Z202</f>
        <v>#REF!</v>
      </c>
      <c r="Z202" s="263" t="e">
        <f aca="false">E202/$E$13</f>
        <v>#VALUE!</v>
      </c>
      <c r="AA202" s="264" t="n">
        <f aca="false">IFERROR(SUMPRODUCT((DSR!$E$1:$AB$1='MAIN DATA'!$B$6)*(DSR!$B$2:$B$1445='MAIN DATA'!A202)*(DSR!$A$2:$A$1445=Controls!$F$56)*(DSR!$E$2:$AB$1445)),"N/A for summer")</f>
        <v>-4.33682253485881</v>
      </c>
    </row>
    <row r="203" customFormat="false" ht="12.75" hidden="false" customHeight="false" outlineLevel="0" collapsed="false">
      <c r="A203" s="253" t="s">
        <v>1059</v>
      </c>
      <c r="B203" s="253" t="s">
        <v>1060</v>
      </c>
      <c r="C203" s="254" t="s">
        <v>1057</v>
      </c>
      <c r="D203" s="254" t="str">
        <f aca="false">LEFT(C203,1)</f>
        <v>Q</v>
      </c>
      <c r="E203" s="254" t="e">
        <f aca="false">SUMIFS(OFFSET(#NAME?,0,$P$8),#NAME?,A203,#NAME?,$F$8,#NAME?,$G$8)</f>
        <v>#VALUE!</v>
      </c>
      <c r="F203" s="255" t="e">
        <f aca="false">SUMIFS(OFFSET(#NAME?,0,$P$8),#NAME?,A203,#NAME?,$F$8,#NAME?,$G$8)</f>
        <v>#VALUE!</v>
      </c>
      <c r="G203" s="255" t="e">
        <f aca="false">F203-SUMIFS(OFFSET(#NAME?,0,$P$8),#NAME?,A203,#NAME?,$F$8,#NAME?,$G$8)</f>
        <v>#VALUE!</v>
      </c>
      <c r="H203" s="256" t="e">
        <f aca="false">E203-T203</f>
        <v>#VALUE!</v>
      </c>
      <c r="I203" s="256" t="e">
        <f aca="false">E203-U203</f>
        <v>#VALUE!</v>
      </c>
      <c r="J203" s="257" t="e">
        <f aca="false">SUMIFS(#NAME?,#NAME?,A203,#NAME?,$F$8,#NAME?,$G$8,#NAME?,"Storage")+SUMIFS(#NAME?,#NAME?,A203,#NAME?,$F$8,#NAME?,$G$8,#NAME?,"Battery")</f>
        <v>#VALUE!</v>
      </c>
      <c r="K203" s="257" t="e">
        <f aca="false">SUMIFS(#NAME?,#NAME?,A203,#NAME?,$F$8,#NAME?,$G$8,#NAME?,"Solar")+SUMIFS(#NAME?,#NAME?,A203,#NAME?,$F$8,#NAME?,$G$8,#NAME?,"Solar")</f>
        <v>#VALUE!</v>
      </c>
      <c r="L203" s="257" t="e">
        <f aca="false">SUMIFS(#NAME?,#NAME?,A203,#NAME?,$F$8,#NAME?,$G$8,#NAME?,"Wind")+SUMIFS(#NAME?,#NAME?,A203,#NAME?,$F$8,#NAME?,$G$8,#NAME?,"Wind")</f>
        <v>#VALUE!</v>
      </c>
      <c r="M203" s="257" t="e">
        <f aca="false">SUMIFS(#NAME?,#NAME?,A203,#NAME?,$F$8,#NAME?,$G$8,#NAME?,"Hydro")+SUMIFS(#NAME?,#NAME?,A203,#NAME?,$F$8,#NAME?,$G$8,#NAME?,"Hydro")</f>
        <v>#VALUE!</v>
      </c>
      <c r="N203" s="257" t="e">
        <f aca="false">SUMIFS(#NAME?,#NAME?,A203,#NAME?,$F$8,#NAME?,$G$8,#NAME?,"Other")+SUMIFS(#NAME?,#NAME?,A203,#NAME?,$F$8,#NAME?,$G$8,#NAME?,"Other")</f>
        <v>#VALUE!</v>
      </c>
      <c r="O203" s="258" t="e">
        <f aca="false">IF(J203=0,0,(SUMIFS(OFFSET(#NAME?,0,$P$8),#NAME?,A203,#NAME?,$F$8,#NAME?,$G$8,#NAME?,"Storage")+SUMIFS(OFFSET(#NAME?,0,$P$8),#NAME?,A203,#NAME?,$F$8,#NAME?,$G$8,#NAME?,"Battery"))/J203)</f>
        <v>#VALUE!</v>
      </c>
      <c r="P203" s="259" t="e">
        <f aca="false">IF(K203=0,0,(SUMIFS(OFFSET(#NAME?,0,$P$8),#NAME?,A203,#NAME?,$F$8,#NAME?,$G$8,#NAME?,"Solar")+SUMIFS(OFFSET(#NAME?,0,$P$8),#NAME?,A203,#NAME?,$F$8,#NAME?,$G$8,#NAME?,"Solar"))/K203)</f>
        <v>#VALUE!</v>
      </c>
      <c r="Q203" s="258" t="e">
        <f aca="false">IF(L203=0,0,(SUMIFS(OFFSET(#NAME?,0,$P$8),#NAME?,A203,#NAME?,$F$8,#NAME?,$G$8,#NAME?,"Wind")+SUMIFS(OFFSET(#NAME?,0,$P$8),#NAME?,A203,#NAME?,$F$8,#NAME?,$G$8,#NAME?,"Wind"))/L203)</f>
        <v>#VALUE!</v>
      </c>
      <c r="R203" s="258" t="e">
        <f aca="false">IF(M203=0,0,(SUMIFS(OFFSET(#NAME?,0,$P$8),#NAME?,A203,#NAME?,$F$8,#NAME?,$G$8,#NAME?,"Hydro")+SUMIFS(OFFSET(#NAME?,0,$P$8),#NAME?,A203,#NAME?,$F$8,#NAME?,$G$8,#NAME?,"Hydro"))/M203)</f>
        <v>#VALUE!</v>
      </c>
      <c r="S203" s="258" t="e">
        <f aca="false">IF(N203=0,0,(SUMIFS(OFFSET(#NAME?,0,$P$8),#NAME?,A203,#NAME?,$F$8,#NAME?,$G$8,#NAME?,"Other")+SUMIFS(OFFSET(#NAME?,0,$P$8),#NAME?,A203,#NAME?,$F$8,#NAME?,$G$8,#NAME?,"Other"))/N203)</f>
        <v>#VALUE!</v>
      </c>
      <c r="T203" s="260" t="e">
        <f aca="false">(J203*O203)+(K203*P203)+(L203*$T$5)+(M203*R203)+(N203*S203)</f>
        <v>#VALUE!</v>
      </c>
      <c r="U203" s="260" t="e">
        <f aca="false">(J203*O203)+(K203*P203)+(L203*$U$5)+(M203*R203)+(N203*S203)</f>
        <v>#VALUE!</v>
      </c>
      <c r="V203" s="261" t="e">
        <f aca="false">SUMIFS(OFFSET(#NAME?,0,$P$8),#NAME?,A203,#NAME?,$F$8,#NAME?,$G$8)*-1</f>
        <v>#VALUE!</v>
      </c>
      <c r="W203" s="261" t="e">
        <f aca="false">SUMIFS(OFFSET(#NAME?,0,$P$8),#NAME?,A203,#NAME?,$F$8,#NAME?,$G$8)*-1</f>
        <v>#VALUE!</v>
      </c>
      <c r="X203" s="262" t="e">
        <f aca="false">$Z$13*Z203</f>
        <v>#REF!</v>
      </c>
      <c r="Z203" s="263" t="e">
        <f aca="false">E203/$E$13</f>
        <v>#VALUE!</v>
      </c>
      <c r="AA203" s="264" t="n">
        <f aca="false">IFERROR(SUMPRODUCT((DSR!$E$1:$AB$1='MAIN DATA'!$B$6)*(DSR!$B$2:$B$1445='MAIN DATA'!A203)*(DSR!$A$2:$A$1445=Controls!$F$56)*(DSR!$E$2:$AB$1445)),"N/A for summer")</f>
        <v>-4.24405852229709</v>
      </c>
    </row>
    <row r="204" customFormat="false" ht="12.75" hidden="false" customHeight="false" outlineLevel="0" collapsed="false">
      <c r="A204" s="253" t="s">
        <v>463</v>
      </c>
      <c r="B204" s="253" t="s">
        <v>466</v>
      </c>
      <c r="C204" s="254" t="s">
        <v>465</v>
      </c>
      <c r="D204" s="254" t="str">
        <f aca="false">LEFT(C204,1)</f>
        <v>Q</v>
      </c>
      <c r="E204" s="254" t="e">
        <f aca="false">SUMIFS(OFFSET(#NAME?,0,$P$8),#NAME?,A204,#NAME?,$F$8,#NAME?,$G$8)</f>
        <v>#VALUE!</v>
      </c>
      <c r="F204" s="255" t="e">
        <f aca="false">SUMIFS(OFFSET(#NAME?,0,$P$8),#NAME?,A204,#NAME?,$F$8,#NAME?,$G$8)</f>
        <v>#VALUE!</v>
      </c>
      <c r="G204" s="255" t="e">
        <f aca="false">F204-SUMIFS(OFFSET(#NAME?,0,$P$8),#NAME?,A204,#NAME?,$F$8,#NAME?,$G$8)</f>
        <v>#VALUE!</v>
      </c>
      <c r="H204" s="256" t="e">
        <f aca="false">E204-T204</f>
        <v>#VALUE!</v>
      </c>
      <c r="I204" s="256" t="e">
        <f aca="false">E204-U204</f>
        <v>#VALUE!</v>
      </c>
      <c r="J204" s="257" t="e">
        <f aca="false">SUMIFS(#NAME?,#NAME?,A204,#NAME?,$F$8,#NAME?,$G$8,#NAME?,"Storage")+SUMIFS(#NAME?,#NAME?,A204,#NAME?,$F$8,#NAME?,$G$8,#NAME?,"Battery")</f>
        <v>#VALUE!</v>
      </c>
      <c r="K204" s="257" t="e">
        <f aca="false">SUMIFS(#NAME?,#NAME?,A204,#NAME?,$F$8,#NAME?,$G$8,#NAME?,"Solar")+SUMIFS(#NAME?,#NAME?,A204,#NAME?,$F$8,#NAME?,$G$8,#NAME?,"Solar")</f>
        <v>#VALUE!</v>
      </c>
      <c r="L204" s="257" t="e">
        <f aca="false">SUMIFS(#NAME?,#NAME?,A204,#NAME?,$F$8,#NAME?,$G$8,#NAME?,"Wind")+SUMIFS(#NAME?,#NAME?,A204,#NAME?,$F$8,#NAME?,$G$8,#NAME?,"Wind")</f>
        <v>#VALUE!</v>
      </c>
      <c r="M204" s="257" t="e">
        <f aca="false">SUMIFS(#NAME?,#NAME?,A204,#NAME?,$F$8,#NAME?,$G$8,#NAME?,"Hydro")+SUMIFS(#NAME?,#NAME?,A204,#NAME?,$F$8,#NAME?,$G$8,#NAME?,"Hydro")</f>
        <v>#VALUE!</v>
      </c>
      <c r="N204" s="257" t="e">
        <f aca="false">SUMIFS(#NAME?,#NAME?,A204,#NAME?,$F$8,#NAME?,$G$8,#NAME?,"Other")+SUMIFS(#NAME?,#NAME?,A204,#NAME?,$F$8,#NAME?,$G$8,#NAME?,"Other")</f>
        <v>#VALUE!</v>
      </c>
      <c r="O204" s="258" t="e">
        <f aca="false">IF(J204=0,0,(SUMIFS(OFFSET(#NAME?,0,$P$8),#NAME?,A204,#NAME?,$F$8,#NAME?,$G$8,#NAME?,"Storage")+SUMIFS(OFFSET(#NAME?,0,$P$8),#NAME?,A204,#NAME?,$F$8,#NAME?,$G$8,#NAME?,"Battery"))/J204)</f>
        <v>#VALUE!</v>
      </c>
      <c r="P204" s="259" t="e">
        <f aca="false">IF(K204=0,0,(SUMIFS(OFFSET(#NAME?,0,$P$8),#NAME?,A204,#NAME?,$F$8,#NAME?,$G$8,#NAME?,"Solar")+SUMIFS(OFFSET(#NAME?,0,$P$8),#NAME?,A204,#NAME?,$F$8,#NAME?,$G$8,#NAME?,"Solar"))/K204)</f>
        <v>#VALUE!</v>
      </c>
      <c r="Q204" s="258" t="e">
        <f aca="false">IF(L204=0,0,(SUMIFS(OFFSET(#NAME?,0,$P$8),#NAME?,A204,#NAME?,$F$8,#NAME?,$G$8,#NAME?,"Wind")+SUMIFS(OFFSET(#NAME?,0,$P$8),#NAME?,A204,#NAME?,$F$8,#NAME?,$G$8,#NAME?,"Wind"))/L204)</f>
        <v>#VALUE!</v>
      </c>
      <c r="R204" s="258" t="e">
        <f aca="false">IF(M204=0,0,(SUMIFS(OFFSET(#NAME?,0,$P$8),#NAME?,A204,#NAME?,$F$8,#NAME?,$G$8,#NAME?,"Hydro")+SUMIFS(OFFSET(#NAME?,0,$P$8),#NAME?,A204,#NAME?,$F$8,#NAME?,$G$8,#NAME?,"Hydro"))/M204)</f>
        <v>#VALUE!</v>
      </c>
      <c r="S204" s="258" t="e">
        <f aca="false">IF(N204=0,0,(SUMIFS(OFFSET(#NAME?,0,$P$8),#NAME?,A204,#NAME?,$F$8,#NAME?,$G$8,#NAME?,"Other")+SUMIFS(OFFSET(#NAME?,0,$P$8),#NAME?,A204,#NAME?,$F$8,#NAME?,$G$8,#NAME?,"Other"))/N204)</f>
        <v>#VALUE!</v>
      </c>
      <c r="T204" s="260" t="e">
        <f aca="false">(J204*O204)+(K204*P204)+(L204*$T$5)+(M204*R204)+(N204*S204)</f>
        <v>#VALUE!</v>
      </c>
      <c r="U204" s="260" t="e">
        <f aca="false">(J204*O204)+(K204*P204)+(L204*$U$5)+(M204*R204)+(N204*S204)</f>
        <v>#VALUE!</v>
      </c>
      <c r="V204" s="261" t="e">
        <f aca="false">SUMIFS(OFFSET(#NAME?,0,$P$8),#NAME?,A204,#NAME?,$F$8,#NAME?,$G$8)*-1</f>
        <v>#VALUE!</v>
      </c>
      <c r="W204" s="261" t="e">
        <f aca="false">SUMIFS(OFFSET(#NAME?,0,$P$8),#NAME?,A204,#NAME?,$F$8,#NAME?,$G$8)*-1</f>
        <v>#VALUE!</v>
      </c>
      <c r="X204" s="262" t="e">
        <f aca="false">$Z$13*Z204</f>
        <v>#REF!</v>
      </c>
      <c r="Z204" s="263" t="e">
        <f aca="false">E204/$E$13</f>
        <v>#VALUE!</v>
      </c>
      <c r="AA204" s="264" t="n">
        <f aca="false">IFERROR(SUMPRODUCT((DSR!$E$1:$AB$1='MAIN DATA'!$B$6)*(DSR!$B$2:$B$1445='MAIN DATA'!A204)*(DSR!$A$2:$A$1445=Controls!$F$56)*(DSR!$E$2:$AB$1445)),"N/A for summer")</f>
        <v>-3.10760160614712</v>
      </c>
    </row>
    <row r="205" customFormat="false" ht="12.75" hidden="false" customHeight="false" outlineLevel="0" collapsed="false">
      <c r="A205" s="253" t="s">
        <v>467</v>
      </c>
      <c r="B205" s="253" t="s">
        <v>468</v>
      </c>
      <c r="C205" s="254" t="s">
        <v>465</v>
      </c>
      <c r="D205" s="254" t="str">
        <f aca="false">LEFT(C205,1)</f>
        <v>Q</v>
      </c>
      <c r="E205" s="254" t="e">
        <f aca="false">SUMIFS(OFFSET(#NAME?,0,$P$8),#NAME?,A205,#NAME?,$F$8,#NAME?,$G$8)</f>
        <v>#VALUE!</v>
      </c>
      <c r="F205" s="255" t="e">
        <f aca="false">SUMIFS(OFFSET(#NAME?,0,$P$8),#NAME?,A205,#NAME?,$F$8,#NAME?,$G$8)</f>
        <v>#VALUE!</v>
      </c>
      <c r="G205" s="255" t="e">
        <f aca="false">F205-SUMIFS(OFFSET(#NAME?,0,$P$8),#NAME?,A205,#NAME?,$F$8,#NAME?,$G$8)</f>
        <v>#VALUE!</v>
      </c>
      <c r="H205" s="256" t="e">
        <f aca="false">E205-T205</f>
        <v>#VALUE!</v>
      </c>
      <c r="I205" s="256" t="e">
        <f aca="false">E205-U205</f>
        <v>#VALUE!</v>
      </c>
      <c r="J205" s="257" t="e">
        <f aca="false">SUMIFS(#NAME?,#NAME?,A205,#NAME?,$F$8,#NAME?,$G$8,#NAME?,"Storage")+SUMIFS(#NAME?,#NAME?,A205,#NAME?,$F$8,#NAME?,$G$8,#NAME?,"Battery")</f>
        <v>#VALUE!</v>
      </c>
      <c r="K205" s="257" t="e">
        <f aca="false">SUMIFS(#NAME?,#NAME?,A205,#NAME?,$F$8,#NAME?,$G$8,#NAME?,"Solar")+SUMIFS(#NAME?,#NAME?,A205,#NAME?,$F$8,#NAME?,$G$8,#NAME?,"Solar")</f>
        <v>#VALUE!</v>
      </c>
      <c r="L205" s="257" t="e">
        <f aca="false">SUMIFS(#NAME?,#NAME?,A205,#NAME?,$F$8,#NAME?,$G$8,#NAME?,"Wind")+SUMIFS(#NAME?,#NAME?,A205,#NAME?,$F$8,#NAME?,$G$8,#NAME?,"Wind")</f>
        <v>#VALUE!</v>
      </c>
      <c r="M205" s="257" t="e">
        <f aca="false">SUMIFS(#NAME?,#NAME?,A205,#NAME?,$F$8,#NAME?,$G$8,#NAME?,"Hydro")+SUMIFS(#NAME?,#NAME?,A205,#NAME?,$F$8,#NAME?,$G$8,#NAME?,"Hydro")</f>
        <v>#VALUE!</v>
      </c>
      <c r="N205" s="257" t="e">
        <f aca="false">SUMIFS(#NAME?,#NAME?,A205,#NAME?,$F$8,#NAME?,$G$8,#NAME?,"Other")+SUMIFS(#NAME?,#NAME?,A205,#NAME?,$F$8,#NAME?,$G$8,#NAME?,"Other")</f>
        <v>#VALUE!</v>
      </c>
      <c r="O205" s="258" t="e">
        <f aca="false">IF(J205=0,0,(SUMIFS(OFFSET(#NAME?,0,$P$8),#NAME?,A205,#NAME?,$F$8,#NAME?,$G$8,#NAME?,"Storage")+SUMIFS(OFFSET(#NAME?,0,$P$8),#NAME?,A205,#NAME?,$F$8,#NAME?,$G$8,#NAME?,"Battery"))/J205)</f>
        <v>#VALUE!</v>
      </c>
      <c r="P205" s="259" t="e">
        <f aca="false">IF(K205=0,0,(SUMIFS(OFFSET(#NAME?,0,$P$8),#NAME?,A205,#NAME?,$F$8,#NAME?,$G$8,#NAME?,"Solar")+SUMIFS(OFFSET(#NAME?,0,$P$8),#NAME?,A205,#NAME?,$F$8,#NAME?,$G$8,#NAME?,"Solar"))/K205)</f>
        <v>#VALUE!</v>
      </c>
      <c r="Q205" s="258" t="e">
        <f aca="false">IF(L205=0,0,(SUMIFS(OFFSET(#NAME?,0,$P$8),#NAME?,A205,#NAME?,$F$8,#NAME?,$G$8,#NAME?,"Wind")+SUMIFS(OFFSET(#NAME?,0,$P$8),#NAME?,A205,#NAME?,$F$8,#NAME?,$G$8,#NAME?,"Wind"))/L205)</f>
        <v>#VALUE!</v>
      </c>
      <c r="R205" s="258" t="e">
        <f aca="false">IF(M205=0,0,(SUMIFS(OFFSET(#NAME?,0,$P$8),#NAME?,A205,#NAME?,$F$8,#NAME?,$G$8,#NAME?,"Hydro")+SUMIFS(OFFSET(#NAME?,0,$P$8),#NAME?,A205,#NAME?,$F$8,#NAME?,$G$8,#NAME?,"Hydro"))/M205)</f>
        <v>#VALUE!</v>
      </c>
      <c r="S205" s="258" t="e">
        <f aca="false">IF(N205=0,0,(SUMIFS(OFFSET(#NAME?,0,$P$8),#NAME?,A205,#NAME?,$F$8,#NAME?,$G$8,#NAME?,"Other")+SUMIFS(OFFSET(#NAME?,0,$P$8),#NAME?,A205,#NAME?,$F$8,#NAME?,$G$8,#NAME?,"Other"))/N205)</f>
        <v>#VALUE!</v>
      </c>
      <c r="T205" s="260" t="e">
        <f aca="false">(J205*O205)+(K205*P205)+(L205*$T$5)+(M205*R205)+(N205*S205)</f>
        <v>#VALUE!</v>
      </c>
      <c r="U205" s="260" t="e">
        <f aca="false">(J205*O205)+(K205*P205)+(L205*$U$5)+(M205*R205)+(N205*S205)</f>
        <v>#VALUE!</v>
      </c>
      <c r="V205" s="261" t="e">
        <f aca="false">SUMIFS(OFFSET(#NAME?,0,$P$8),#NAME?,A205,#NAME?,$F$8,#NAME?,$G$8)*-1</f>
        <v>#VALUE!</v>
      </c>
      <c r="W205" s="261" t="e">
        <f aca="false">SUMIFS(OFFSET(#NAME?,0,$P$8),#NAME?,A205,#NAME?,$F$8,#NAME?,$G$8)*-1</f>
        <v>#VALUE!</v>
      </c>
      <c r="X205" s="262" t="e">
        <f aca="false">$Z$13*Z205</f>
        <v>#REF!</v>
      </c>
      <c r="Z205" s="263" t="e">
        <f aca="false">E205/$E$13</f>
        <v>#VALUE!</v>
      </c>
      <c r="AA205" s="264" t="n">
        <f aca="false">IFERROR(SUMPRODUCT((DSR!$E$1:$AB$1='MAIN DATA'!$B$6)*(DSR!$B$2:$B$1445='MAIN DATA'!A205)*(DSR!$A$2:$A$1445=Controls!$F$56)*(DSR!$E$2:$AB$1445)),"N/A for summer")</f>
        <v>-1.27757600549037</v>
      </c>
    </row>
    <row r="206" customFormat="false" ht="12.75" hidden="false" customHeight="false" outlineLevel="0" collapsed="false">
      <c r="A206" s="253" t="s">
        <v>1035</v>
      </c>
      <c r="B206" s="253" t="s">
        <v>1037</v>
      </c>
      <c r="C206" s="254" t="s">
        <v>1036</v>
      </c>
      <c r="D206" s="254" t="str">
        <f aca="false">LEFT(C206,1)</f>
        <v>Q</v>
      </c>
      <c r="E206" s="254" t="e">
        <f aca="false">SUMIFS(OFFSET(#NAME?,0,$P$8),#NAME?,A206,#NAME?,$F$8,#NAME?,$G$8)</f>
        <v>#VALUE!</v>
      </c>
      <c r="F206" s="255" t="e">
        <f aca="false">SUMIFS(OFFSET(#NAME?,0,$P$8),#NAME?,A206,#NAME?,$F$8,#NAME?,$G$8)</f>
        <v>#VALUE!</v>
      </c>
      <c r="G206" s="255" t="e">
        <f aca="false">F206-SUMIFS(OFFSET(#NAME?,0,$P$8),#NAME?,A206,#NAME?,$F$8,#NAME?,$G$8)</f>
        <v>#VALUE!</v>
      </c>
      <c r="H206" s="256" t="e">
        <f aca="false">E206-T206</f>
        <v>#VALUE!</v>
      </c>
      <c r="I206" s="256" t="e">
        <f aca="false">E206-U206</f>
        <v>#VALUE!</v>
      </c>
      <c r="J206" s="257" t="e">
        <f aca="false">SUMIFS(#NAME?,#NAME?,A206,#NAME?,$F$8,#NAME?,$G$8,#NAME?,"Storage")+SUMIFS(#NAME?,#NAME?,A206,#NAME?,$F$8,#NAME?,$G$8,#NAME?,"Battery")</f>
        <v>#VALUE!</v>
      </c>
      <c r="K206" s="257" t="e">
        <f aca="false">SUMIFS(#NAME?,#NAME?,A206,#NAME?,$F$8,#NAME?,$G$8,#NAME?,"Solar")+SUMIFS(#NAME?,#NAME?,A206,#NAME?,$F$8,#NAME?,$G$8,#NAME?,"Solar")</f>
        <v>#VALUE!</v>
      </c>
      <c r="L206" s="257" t="e">
        <f aca="false">SUMIFS(#NAME?,#NAME?,A206,#NAME?,$F$8,#NAME?,$G$8,#NAME?,"Wind")+SUMIFS(#NAME?,#NAME?,A206,#NAME?,$F$8,#NAME?,$G$8,#NAME?,"Wind")</f>
        <v>#VALUE!</v>
      </c>
      <c r="M206" s="257" t="e">
        <f aca="false">SUMIFS(#NAME?,#NAME?,A206,#NAME?,$F$8,#NAME?,$G$8,#NAME?,"Hydro")+SUMIFS(#NAME?,#NAME?,A206,#NAME?,$F$8,#NAME?,$G$8,#NAME?,"Hydro")</f>
        <v>#VALUE!</v>
      </c>
      <c r="N206" s="257" t="e">
        <f aca="false">SUMIFS(#NAME?,#NAME?,A206,#NAME?,$F$8,#NAME?,$G$8,#NAME?,"Other")+SUMIFS(#NAME?,#NAME?,A206,#NAME?,$F$8,#NAME?,$G$8,#NAME?,"Other")</f>
        <v>#VALUE!</v>
      </c>
      <c r="O206" s="258" t="e">
        <f aca="false">IF(J206=0,0,(SUMIFS(OFFSET(#NAME?,0,$P$8),#NAME?,A206,#NAME?,$F$8,#NAME?,$G$8,#NAME?,"Storage")+SUMIFS(OFFSET(#NAME?,0,$P$8),#NAME?,A206,#NAME?,$F$8,#NAME?,$G$8,#NAME?,"Battery"))/J206)</f>
        <v>#VALUE!</v>
      </c>
      <c r="P206" s="259" t="e">
        <f aca="false">IF(K206=0,0,(SUMIFS(OFFSET(#NAME?,0,$P$8),#NAME?,A206,#NAME?,$F$8,#NAME?,$G$8,#NAME?,"Solar")+SUMIFS(OFFSET(#NAME?,0,$P$8),#NAME?,A206,#NAME?,$F$8,#NAME?,$G$8,#NAME?,"Solar"))/K206)</f>
        <v>#VALUE!</v>
      </c>
      <c r="Q206" s="258" t="e">
        <f aca="false">IF(L206=0,0,(SUMIFS(OFFSET(#NAME?,0,$P$8),#NAME?,A206,#NAME?,$F$8,#NAME?,$G$8,#NAME?,"Wind")+SUMIFS(OFFSET(#NAME?,0,$P$8),#NAME?,A206,#NAME?,$F$8,#NAME?,$G$8,#NAME?,"Wind"))/L206)</f>
        <v>#VALUE!</v>
      </c>
      <c r="R206" s="258" t="e">
        <f aca="false">IF(M206=0,0,(SUMIFS(OFFSET(#NAME?,0,$P$8),#NAME?,A206,#NAME?,$F$8,#NAME?,$G$8,#NAME?,"Hydro")+SUMIFS(OFFSET(#NAME?,0,$P$8),#NAME?,A206,#NAME?,$F$8,#NAME?,$G$8,#NAME?,"Hydro"))/M206)</f>
        <v>#VALUE!</v>
      </c>
      <c r="S206" s="258" t="e">
        <f aca="false">IF(N206=0,0,(SUMIFS(OFFSET(#NAME?,0,$P$8),#NAME?,A206,#NAME?,$F$8,#NAME?,$G$8,#NAME?,"Other")+SUMIFS(OFFSET(#NAME?,0,$P$8),#NAME?,A206,#NAME?,$F$8,#NAME?,$G$8,#NAME?,"Other"))/N206)</f>
        <v>#VALUE!</v>
      </c>
      <c r="T206" s="260" t="e">
        <f aca="false">(J206*O206)+(K206*P206)+(L206*$T$5)+(M206*R206)+(N206*S206)</f>
        <v>#VALUE!</v>
      </c>
      <c r="U206" s="260" t="e">
        <f aca="false">(J206*O206)+(K206*P206)+(L206*$U$5)+(M206*R206)+(N206*S206)</f>
        <v>#VALUE!</v>
      </c>
      <c r="V206" s="261" t="e">
        <f aca="false">SUMIFS(OFFSET(#NAME?,0,$P$8),#NAME?,A206,#NAME?,$F$8,#NAME?,$G$8)*-1</f>
        <v>#VALUE!</v>
      </c>
      <c r="W206" s="261" t="e">
        <f aca="false">SUMIFS(OFFSET(#NAME?,0,$P$8),#NAME?,A206,#NAME?,$F$8,#NAME?,$G$8)*-1</f>
        <v>#VALUE!</v>
      </c>
      <c r="X206" s="262" t="e">
        <f aca="false">$Z$13*Z206</f>
        <v>#REF!</v>
      </c>
      <c r="Z206" s="263" t="e">
        <f aca="false">E206/$E$13</f>
        <v>#VALUE!</v>
      </c>
      <c r="AA206" s="264" t="n">
        <f aca="false">IFERROR(SUMPRODUCT((DSR!$E$1:$AB$1='MAIN DATA'!$B$6)*(DSR!$B$2:$B$1445='MAIN DATA'!A206)*(DSR!$A$2:$A$1445=Controls!$F$56)*(DSR!$E$2:$AB$1445)),"N/A for summer")</f>
        <v>-6.14082197534433</v>
      </c>
    </row>
    <row r="207" customFormat="false" ht="12.75" hidden="false" customHeight="false" outlineLevel="0" collapsed="false">
      <c r="A207" s="253" t="s">
        <v>697</v>
      </c>
      <c r="B207" s="253" t="s">
        <v>699</v>
      </c>
      <c r="C207" s="254" t="s">
        <v>698</v>
      </c>
      <c r="D207" s="254" t="str">
        <f aca="false">LEFT(C207,1)</f>
        <v>Q</v>
      </c>
      <c r="E207" s="254" t="e">
        <f aca="false">SUMIFS(OFFSET(#NAME?,0,$P$8),#NAME?,A207,#NAME?,$F$8,#NAME?,$G$8)</f>
        <v>#VALUE!</v>
      </c>
      <c r="F207" s="255" t="e">
        <f aca="false">SUMIFS(OFFSET(#NAME?,0,$P$8),#NAME?,A207,#NAME?,$F$8,#NAME?,$G$8)</f>
        <v>#VALUE!</v>
      </c>
      <c r="G207" s="255" t="e">
        <f aca="false">F207-SUMIFS(OFFSET(#NAME?,0,$P$8),#NAME?,A207,#NAME?,$F$8,#NAME?,$G$8)</f>
        <v>#VALUE!</v>
      </c>
      <c r="H207" s="256" t="e">
        <f aca="false">E207-T207</f>
        <v>#VALUE!</v>
      </c>
      <c r="I207" s="256" t="e">
        <f aca="false">E207-U207</f>
        <v>#VALUE!</v>
      </c>
      <c r="J207" s="257" t="e">
        <f aca="false">SUMIFS(#NAME?,#NAME?,A207,#NAME?,$F$8,#NAME?,$G$8,#NAME?,"Storage")+SUMIFS(#NAME?,#NAME?,A207,#NAME?,$F$8,#NAME?,$G$8,#NAME?,"Battery")</f>
        <v>#VALUE!</v>
      </c>
      <c r="K207" s="257" t="e">
        <f aca="false">SUMIFS(#NAME?,#NAME?,A207,#NAME?,$F$8,#NAME?,$G$8,#NAME?,"Solar")+SUMIFS(#NAME?,#NAME?,A207,#NAME?,$F$8,#NAME?,$G$8,#NAME?,"Solar")</f>
        <v>#VALUE!</v>
      </c>
      <c r="L207" s="257" t="e">
        <f aca="false">SUMIFS(#NAME?,#NAME?,A207,#NAME?,$F$8,#NAME?,$G$8,#NAME?,"Wind")+SUMIFS(#NAME?,#NAME?,A207,#NAME?,$F$8,#NAME?,$G$8,#NAME?,"Wind")</f>
        <v>#VALUE!</v>
      </c>
      <c r="M207" s="257" t="e">
        <f aca="false">SUMIFS(#NAME?,#NAME?,A207,#NAME?,$F$8,#NAME?,$G$8,#NAME?,"Hydro")+SUMIFS(#NAME?,#NAME?,A207,#NAME?,$F$8,#NAME?,$G$8,#NAME?,"Hydro")</f>
        <v>#VALUE!</v>
      </c>
      <c r="N207" s="257" t="e">
        <f aca="false">SUMIFS(#NAME?,#NAME?,A207,#NAME?,$F$8,#NAME?,$G$8,#NAME?,"Other")+SUMIFS(#NAME?,#NAME?,A207,#NAME?,$F$8,#NAME?,$G$8,#NAME?,"Other")</f>
        <v>#VALUE!</v>
      </c>
      <c r="O207" s="258" t="e">
        <f aca="false">IF(J207=0,0,(SUMIFS(OFFSET(#NAME?,0,$P$8),#NAME?,A207,#NAME?,$F$8,#NAME?,$G$8,#NAME?,"Storage")+SUMIFS(OFFSET(#NAME?,0,$P$8),#NAME?,A207,#NAME?,$F$8,#NAME?,$G$8,#NAME?,"Battery"))/J207)</f>
        <v>#VALUE!</v>
      </c>
      <c r="P207" s="259" t="e">
        <f aca="false">IF(K207=0,0,(SUMIFS(OFFSET(#NAME?,0,$P$8),#NAME?,A207,#NAME?,$F$8,#NAME?,$G$8,#NAME?,"Solar")+SUMIFS(OFFSET(#NAME?,0,$P$8),#NAME?,A207,#NAME?,$F$8,#NAME?,$G$8,#NAME?,"Solar"))/K207)</f>
        <v>#VALUE!</v>
      </c>
      <c r="Q207" s="258" t="e">
        <f aca="false">IF(L207=0,0,(SUMIFS(OFFSET(#NAME?,0,$P$8),#NAME?,A207,#NAME?,$F$8,#NAME?,$G$8,#NAME?,"Wind")+SUMIFS(OFFSET(#NAME?,0,$P$8),#NAME?,A207,#NAME?,$F$8,#NAME?,$G$8,#NAME?,"Wind"))/L207)</f>
        <v>#VALUE!</v>
      </c>
      <c r="R207" s="258" t="e">
        <f aca="false">IF(M207=0,0,(SUMIFS(OFFSET(#NAME?,0,$P$8),#NAME?,A207,#NAME?,$F$8,#NAME?,$G$8,#NAME?,"Hydro")+SUMIFS(OFFSET(#NAME?,0,$P$8),#NAME?,A207,#NAME?,$F$8,#NAME?,$G$8,#NAME?,"Hydro"))/M207)</f>
        <v>#VALUE!</v>
      </c>
      <c r="S207" s="258" t="e">
        <f aca="false">IF(N207=0,0,(SUMIFS(OFFSET(#NAME?,0,$P$8),#NAME?,A207,#NAME?,$F$8,#NAME?,$G$8,#NAME?,"Other")+SUMIFS(OFFSET(#NAME?,0,$P$8),#NAME?,A207,#NAME?,$F$8,#NAME?,$G$8,#NAME?,"Other"))/N207)</f>
        <v>#VALUE!</v>
      </c>
      <c r="T207" s="260" t="e">
        <f aca="false">(J207*O207)+(K207*P207)+(L207*$T$5)+(M207*R207)+(N207*S207)</f>
        <v>#VALUE!</v>
      </c>
      <c r="U207" s="260" t="e">
        <f aca="false">(J207*O207)+(K207*P207)+(L207*$U$5)+(M207*R207)+(N207*S207)</f>
        <v>#VALUE!</v>
      </c>
      <c r="V207" s="261" t="e">
        <f aca="false">SUMIFS(OFFSET(#NAME?,0,$P$8),#NAME?,A207,#NAME?,$F$8,#NAME?,$G$8)*-1</f>
        <v>#VALUE!</v>
      </c>
      <c r="W207" s="261" t="e">
        <f aca="false">SUMIFS(OFFSET(#NAME?,0,$P$8),#NAME?,A207,#NAME?,$F$8,#NAME?,$G$8)*-1</f>
        <v>#VALUE!</v>
      </c>
      <c r="X207" s="262" t="e">
        <f aca="false">$Z$13*Z207</f>
        <v>#REF!</v>
      </c>
      <c r="Z207" s="263" t="e">
        <f aca="false">E207/$E$13</f>
        <v>#VALUE!</v>
      </c>
      <c r="AA207" s="264" t="n">
        <f aca="false">IFERROR(SUMPRODUCT((DSR!$E$1:$AB$1='MAIN DATA'!$B$6)*(DSR!$B$2:$B$1445='MAIN DATA'!A207)*(DSR!$A$2:$A$1445=Controls!$F$56)*(DSR!$E$2:$AB$1445)),"N/A for summer")</f>
        <v>-0.978345954222606</v>
      </c>
    </row>
    <row r="208" customFormat="false" ht="12.75" hidden="false" customHeight="false" outlineLevel="0" collapsed="false">
      <c r="A208" s="253" t="s">
        <v>740</v>
      </c>
      <c r="B208" s="253" t="s">
        <v>741</v>
      </c>
      <c r="C208" s="254" t="s">
        <v>698</v>
      </c>
      <c r="D208" s="254" t="str">
        <f aca="false">LEFT(C208,1)</f>
        <v>Q</v>
      </c>
      <c r="E208" s="254" t="e">
        <f aca="false">SUMIFS(OFFSET(#NAME?,0,$P$8),#NAME?,A208,#NAME?,$F$8,#NAME?,$G$8)</f>
        <v>#VALUE!</v>
      </c>
      <c r="F208" s="255" t="e">
        <f aca="false">SUMIFS(OFFSET(#NAME?,0,$P$8),#NAME?,A208,#NAME?,$F$8,#NAME?,$G$8)</f>
        <v>#VALUE!</v>
      </c>
      <c r="G208" s="255" t="e">
        <f aca="false">F208-SUMIFS(OFFSET(#NAME?,0,$P$8),#NAME?,A208,#NAME?,$F$8,#NAME?,$G$8)</f>
        <v>#VALUE!</v>
      </c>
      <c r="H208" s="256" t="e">
        <f aca="false">E208-T208</f>
        <v>#VALUE!</v>
      </c>
      <c r="I208" s="256" t="e">
        <f aca="false">E208-U208</f>
        <v>#VALUE!</v>
      </c>
      <c r="J208" s="257" t="e">
        <f aca="false">SUMIFS(#NAME?,#NAME?,A208,#NAME?,$F$8,#NAME?,$G$8,#NAME?,"Storage")+SUMIFS(#NAME?,#NAME?,A208,#NAME?,$F$8,#NAME?,$G$8,#NAME?,"Battery")</f>
        <v>#VALUE!</v>
      </c>
      <c r="K208" s="257" t="e">
        <f aca="false">SUMIFS(#NAME?,#NAME?,A208,#NAME?,$F$8,#NAME?,$G$8,#NAME?,"Solar")+SUMIFS(#NAME?,#NAME?,A208,#NAME?,$F$8,#NAME?,$G$8,#NAME?,"Solar")</f>
        <v>#VALUE!</v>
      </c>
      <c r="L208" s="257" t="e">
        <f aca="false">SUMIFS(#NAME?,#NAME?,A208,#NAME?,$F$8,#NAME?,$G$8,#NAME?,"Wind")+SUMIFS(#NAME?,#NAME?,A208,#NAME?,$F$8,#NAME?,$G$8,#NAME?,"Wind")</f>
        <v>#VALUE!</v>
      </c>
      <c r="M208" s="257" t="e">
        <f aca="false">SUMIFS(#NAME?,#NAME?,A208,#NAME?,$F$8,#NAME?,$G$8,#NAME?,"Hydro")+SUMIFS(#NAME?,#NAME?,A208,#NAME?,$F$8,#NAME?,$G$8,#NAME?,"Hydro")</f>
        <v>#VALUE!</v>
      </c>
      <c r="N208" s="257" t="e">
        <f aca="false">SUMIFS(#NAME?,#NAME?,A208,#NAME?,$F$8,#NAME?,$G$8,#NAME?,"Other")+SUMIFS(#NAME?,#NAME?,A208,#NAME?,$F$8,#NAME?,$G$8,#NAME?,"Other")</f>
        <v>#VALUE!</v>
      </c>
      <c r="O208" s="258" t="e">
        <f aca="false">IF(J208=0,0,(SUMIFS(OFFSET(#NAME?,0,$P$8),#NAME?,A208,#NAME?,$F$8,#NAME?,$G$8,#NAME?,"Storage")+SUMIFS(OFFSET(#NAME?,0,$P$8),#NAME?,A208,#NAME?,$F$8,#NAME?,$G$8,#NAME?,"Battery"))/J208)</f>
        <v>#VALUE!</v>
      </c>
      <c r="P208" s="259" t="e">
        <f aca="false">IF(K208=0,0,(SUMIFS(OFFSET(#NAME?,0,$P$8),#NAME?,A208,#NAME?,$F$8,#NAME?,$G$8,#NAME?,"Solar")+SUMIFS(OFFSET(#NAME?,0,$P$8),#NAME?,A208,#NAME?,$F$8,#NAME?,$G$8,#NAME?,"Solar"))/K208)</f>
        <v>#VALUE!</v>
      </c>
      <c r="Q208" s="258" t="e">
        <f aca="false">IF(L208=0,0,(SUMIFS(OFFSET(#NAME?,0,$P$8),#NAME?,A208,#NAME?,$F$8,#NAME?,$G$8,#NAME?,"Wind")+SUMIFS(OFFSET(#NAME?,0,$P$8),#NAME?,A208,#NAME?,$F$8,#NAME?,$G$8,#NAME?,"Wind"))/L208)</f>
        <v>#VALUE!</v>
      </c>
      <c r="R208" s="258" t="e">
        <f aca="false">IF(M208=0,0,(SUMIFS(OFFSET(#NAME?,0,$P$8),#NAME?,A208,#NAME?,$F$8,#NAME?,$G$8,#NAME?,"Hydro")+SUMIFS(OFFSET(#NAME?,0,$P$8),#NAME?,A208,#NAME?,$F$8,#NAME?,$G$8,#NAME?,"Hydro"))/M208)</f>
        <v>#VALUE!</v>
      </c>
      <c r="S208" s="258" t="e">
        <f aca="false">IF(N208=0,0,(SUMIFS(OFFSET(#NAME?,0,$P$8),#NAME?,A208,#NAME?,$F$8,#NAME?,$G$8,#NAME?,"Other")+SUMIFS(OFFSET(#NAME?,0,$P$8),#NAME?,A208,#NAME?,$F$8,#NAME?,$G$8,#NAME?,"Other"))/N208)</f>
        <v>#VALUE!</v>
      </c>
      <c r="T208" s="260" t="e">
        <f aca="false">(J208*O208)+(K208*P208)+(L208*$T$5)+(M208*R208)+(N208*S208)</f>
        <v>#VALUE!</v>
      </c>
      <c r="U208" s="260" t="e">
        <f aca="false">(J208*O208)+(K208*P208)+(L208*$U$5)+(M208*R208)+(N208*S208)</f>
        <v>#VALUE!</v>
      </c>
      <c r="V208" s="261" t="e">
        <f aca="false">SUMIFS(OFFSET(#NAME?,0,$P$8),#NAME?,A208,#NAME?,$F$8,#NAME?,$G$8)*-1</f>
        <v>#VALUE!</v>
      </c>
      <c r="W208" s="261" t="e">
        <f aca="false">SUMIFS(OFFSET(#NAME?,0,$P$8),#NAME?,A208,#NAME?,$F$8,#NAME?,$G$8)*-1</f>
        <v>#VALUE!</v>
      </c>
      <c r="X208" s="262" t="e">
        <f aca="false">$Z$13*Z208</f>
        <v>#REF!</v>
      </c>
      <c r="Z208" s="263" t="e">
        <f aca="false">E208/$E$13</f>
        <v>#VALUE!</v>
      </c>
      <c r="AA208" s="264" t="n">
        <f aca="false">IFERROR(SUMPRODUCT((DSR!$E$1:$AB$1='MAIN DATA'!$B$6)*(DSR!$B$2:$B$1445='MAIN DATA'!A208)*(DSR!$A$2:$A$1445=Controls!$F$56)*(DSR!$E$2:$AB$1445)),"N/A for summer")</f>
        <v>-6.52195317145553</v>
      </c>
    </row>
    <row r="209" customFormat="false" ht="12.75" hidden="false" customHeight="false" outlineLevel="0" collapsed="false">
      <c r="A209" s="253" t="s">
        <v>994</v>
      </c>
      <c r="B209" s="253" t="s">
        <v>995</v>
      </c>
      <c r="C209" s="254" t="s">
        <v>698</v>
      </c>
      <c r="D209" s="254" t="str">
        <f aca="false">LEFT(C209,1)</f>
        <v>Q</v>
      </c>
      <c r="E209" s="254" t="e">
        <f aca="false">SUMIFS(OFFSET(#NAME?,0,$P$8),#NAME?,A209,#NAME?,$F$8,#NAME?,$G$8)</f>
        <v>#VALUE!</v>
      </c>
      <c r="F209" s="255" t="e">
        <f aca="false">SUMIFS(OFFSET(#NAME?,0,$P$8),#NAME?,A209,#NAME?,$F$8,#NAME?,$G$8)</f>
        <v>#VALUE!</v>
      </c>
      <c r="G209" s="255" t="e">
        <f aca="false">F209-SUMIFS(OFFSET(#NAME?,0,$P$8),#NAME?,A209,#NAME?,$F$8,#NAME?,$G$8)</f>
        <v>#VALUE!</v>
      </c>
      <c r="H209" s="256" t="e">
        <f aca="false">E209-T209</f>
        <v>#VALUE!</v>
      </c>
      <c r="I209" s="256" t="e">
        <f aca="false">E209-U209</f>
        <v>#VALUE!</v>
      </c>
      <c r="J209" s="257" t="e">
        <f aca="false">SUMIFS(#NAME?,#NAME?,A209,#NAME?,$F$8,#NAME?,$G$8,#NAME?,"Storage")+SUMIFS(#NAME?,#NAME?,A209,#NAME?,$F$8,#NAME?,$G$8,#NAME?,"Battery")</f>
        <v>#VALUE!</v>
      </c>
      <c r="K209" s="257" t="e">
        <f aca="false">SUMIFS(#NAME?,#NAME?,A209,#NAME?,$F$8,#NAME?,$G$8,#NAME?,"Solar")+SUMIFS(#NAME?,#NAME?,A209,#NAME?,$F$8,#NAME?,$G$8,#NAME?,"Solar")</f>
        <v>#VALUE!</v>
      </c>
      <c r="L209" s="257" t="e">
        <f aca="false">SUMIFS(#NAME?,#NAME?,A209,#NAME?,$F$8,#NAME?,$G$8,#NAME?,"Wind")+SUMIFS(#NAME?,#NAME?,A209,#NAME?,$F$8,#NAME?,$G$8,#NAME?,"Wind")</f>
        <v>#VALUE!</v>
      </c>
      <c r="M209" s="257" t="e">
        <f aca="false">SUMIFS(#NAME?,#NAME?,A209,#NAME?,$F$8,#NAME?,$G$8,#NAME?,"Hydro")+SUMIFS(#NAME?,#NAME?,A209,#NAME?,$F$8,#NAME?,$G$8,#NAME?,"Hydro")</f>
        <v>#VALUE!</v>
      </c>
      <c r="N209" s="257" t="e">
        <f aca="false">SUMIFS(#NAME?,#NAME?,A209,#NAME?,$F$8,#NAME?,$G$8,#NAME?,"Other")+SUMIFS(#NAME?,#NAME?,A209,#NAME?,$F$8,#NAME?,$G$8,#NAME?,"Other")</f>
        <v>#VALUE!</v>
      </c>
      <c r="O209" s="258" t="e">
        <f aca="false">IF(J209=0,0,(SUMIFS(OFFSET(#NAME?,0,$P$8),#NAME?,A209,#NAME?,$F$8,#NAME?,$G$8,#NAME?,"Storage")+SUMIFS(OFFSET(#NAME?,0,$P$8),#NAME?,A209,#NAME?,$F$8,#NAME?,$G$8,#NAME?,"Battery"))/J209)</f>
        <v>#VALUE!</v>
      </c>
      <c r="P209" s="259" t="e">
        <f aca="false">IF(K209=0,0,(SUMIFS(OFFSET(#NAME?,0,$P$8),#NAME?,A209,#NAME?,$F$8,#NAME?,$G$8,#NAME?,"Solar")+SUMIFS(OFFSET(#NAME?,0,$P$8),#NAME?,A209,#NAME?,$F$8,#NAME?,$G$8,#NAME?,"Solar"))/K209)</f>
        <v>#VALUE!</v>
      </c>
      <c r="Q209" s="258" t="e">
        <f aca="false">IF(L209=0,0,(SUMIFS(OFFSET(#NAME?,0,$P$8),#NAME?,A209,#NAME?,$F$8,#NAME?,$G$8,#NAME?,"Wind")+SUMIFS(OFFSET(#NAME?,0,$P$8),#NAME?,A209,#NAME?,$F$8,#NAME?,$G$8,#NAME?,"Wind"))/L209)</f>
        <v>#VALUE!</v>
      </c>
      <c r="R209" s="258" t="e">
        <f aca="false">IF(M209=0,0,(SUMIFS(OFFSET(#NAME?,0,$P$8),#NAME?,A209,#NAME?,$F$8,#NAME?,$G$8,#NAME?,"Hydro")+SUMIFS(OFFSET(#NAME?,0,$P$8),#NAME?,A209,#NAME?,$F$8,#NAME?,$G$8,#NAME?,"Hydro"))/M209)</f>
        <v>#VALUE!</v>
      </c>
      <c r="S209" s="258" t="e">
        <f aca="false">IF(N209=0,0,(SUMIFS(OFFSET(#NAME?,0,$P$8),#NAME?,A209,#NAME?,$F$8,#NAME?,$G$8,#NAME?,"Other")+SUMIFS(OFFSET(#NAME?,0,$P$8),#NAME?,A209,#NAME?,$F$8,#NAME?,$G$8,#NAME?,"Other"))/N209)</f>
        <v>#VALUE!</v>
      </c>
      <c r="T209" s="260" t="e">
        <f aca="false">(J209*O209)+(K209*P209)+(L209*$T$5)+(M209*R209)+(N209*S209)</f>
        <v>#VALUE!</v>
      </c>
      <c r="U209" s="260" t="e">
        <f aca="false">(J209*O209)+(K209*P209)+(L209*$U$5)+(M209*R209)+(N209*S209)</f>
        <v>#VALUE!</v>
      </c>
      <c r="V209" s="261" t="e">
        <f aca="false">SUMIFS(OFFSET(#NAME?,0,$P$8),#NAME?,A209,#NAME?,$F$8,#NAME?,$G$8)*-1</f>
        <v>#VALUE!</v>
      </c>
      <c r="W209" s="261" t="e">
        <f aca="false">SUMIFS(OFFSET(#NAME?,0,$P$8),#NAME?,A209,#NAME?,$F$8,#NAME?,$G$8)*-1</f>
        <v>#VALUE!</v>
      </c>
      <c r="X209" s="262" t="e">
        <f aca="false">$Z$13*Z209</f>
        <v>#REF!</v>
      </c>
      <c r="Z209" s="263" t="e">
        <f aca="false">E209/$E$13</f>
        <v>#VALUE!</v>
      </c>
      <c r="AA209" s="264" t="n">
        <f aca="false">IFERROR(SUMPRODUCT((DSR!$E$1:$AB$1='MAIN DATA'!$B$6)*(DSR!$B$2:$B$1445='MAIN DATA'!A209)*(DSR!$A$2:$A$1445=Controls!$F$56)*(DSR!$E$2:$AB$1445)),"N/A for summer")</f>
        <v>-0.425360920269895</v>
      </c>
    </row>
    <row r="210" customFormat="false" ht="12.75" hidden="false" customHeight="false" outlineLevel="0" collapsed="false">
      <c r="A210" s="253" t="s">
        <v>945</v>
      </c>
      <c r="B210" s="253" t="s">
        <v>947</v>
      </c>
      <c r="C210" s="254" t="s">
        <v>946</v>
      </c>
      <c r="D210" s="254" t="str">
        <f aca="false">LEFT(C210,1)</f>
        <v>R</v>
      </c>
      <c r="E210" s="254" t="e">
        <f aca="false">SUMIFS(OFFSET(#NAME?,0,$P$8),#NAME?,A210,#NAME?,$F$8,#NAME?,$G$8)</f>
        <v>#VALUE!</v>
      </c>
      <c r="F210" s="255" t="e">
        <f aca="false">SUMIFS(OFFSET(#NAME?,0,$P$8),#NAME?,A210,#NAME?,$F$8,#NAME?,$G$8)</f>
        <v>#VALUE!</v>
      </c>
      <c r="G210" s="255" t="e">
        <f aca="false">F210-SUMIFS(OFFSET(#NAME?,0,$P$8),#NAME?,A210,#NAME?,$F$8,#NAME?,$G$8)</f>
        <v>#VALUE!</v>
      </c>
      <c r="H210" s="256" t="e">
        <f aca="false">E210-T210</f>
        <v>#VALUE!</v>
      </c>
      <c r="I210" s="256" t="e">
        <f aca="false">E210-U210</f>
        <v>#VALUE!</v>
      </c>
      <c r="J210" s="257" t="e">
        <f aca="false">SUMIFS(#NAME?,#NAME?,A210,#NAME?,$F$8,#NAME?,$G$8,#NAME?,"Storage")+SUMIFS(#NAME?,#NAME?,A210,#NAME?,$F$8,#NAME?,$G$8,#NAME?,"Battery")</f>
        <v>#VALUE!</v>
      </c>
      <c r="K210" s="257" t="e">
        <f aca="false">SUMIFS(#NAME?,#NAME?,A210,#NAME?,$F$8,#NAME?,$G$8,#NAME?,"Solar")+SUMIFS(#NAME?,#NAME?,A210,#NAME?,$F$8,#NAME?,$G$8,#NAME?,"Solar")</f>
        <v>#VALUE!</v>
      </c>
      <c r="L210" s="257" t="e">
        <f aca="false">SUMIFS(#NAME?,#NAME?,A210,#NAME?,$F$8,#NAME?,$G$8,#NAME?,"Wind")+SUMIFS(#NAME?,#NAME?,A210,#NAME?,$F$8,#NAME?,$G$8,#NAME?,"Wind")</f>
        <v>#VALUE!</v>
      </c>
      <c r="M210" s="257" t="e">
        <f aca="false">SUMIFS(#NAME?,#NAME?,A210,#NAME?,$F$8,#NAME?,$G$8,#NAME?,"Hydro")+SUMIFS(#NAME?,#NAME?,A210,#NAME?,$F$8,#NAME?,$G$8,#NAME?,"Hydro")</f>
        <v>#VALUE!</v>
      </c>
      <c r="N210" s="257" t="e">
        <f aca="false">SUMIFS(#NAME?,#NAME?,A210,#NAME?,$F$8,#NAME?,$G$8,#NAME?,"Other")+SUMIFS(#NAME?,#NAME?,A210,#NAME?,$F$8,#NAME?,$G$8,#NAME?,"Other")</f>
        <v>#VALUE!</v>
      </c>
      <c r="O210" s="258" t="e">
        <f aca="false">IF(J210=0,0,(SUMIFS(OFFSET(#NAME?,0,$P$8),#NAME?,A210,#NAME?,$F$8,#NAME?,$G$8,#NAME?,"Storage")+SUMIFS(OFFSET(#NAME?,0,$P$8),#NAME?,A210,#NAME?,$F$8,#NAME?,$G$8,#NAME?,"Battery"))/J210)</f>
        <v>#VALUE!</v>
      </c>
      <c r="P210" s="259" t="e">
        <f aca="false">IF(K210=0,0,(SUMIFS(OFFSET(#NAME?,0,$P$8),#NAME?,A210,#NAME?,$F$8,#NAME?,$G$8,#NAME?,"Solar")+SUMIFS(OFFSET(#NAME?,0,$P$8),#NAME?,A210,#NAME?,$F$8,#NAME?,$G$8,#NAME?,"Solar"))/K210)</f>
        <v>#VALUE!</v>
      </c>
      <c r="Q210" s="258" t="e">
        <f aca="false">IF(L210=0,0,(SUMIFS(OFFSET(#NAME?,0,$P$8),#NAME?,A210,#NAME?,$F$8,#NAME?,$G$8,#NAME?,"Wind")+SUMIFS(OFFSET(#NAME?,0,$P$8),#NAME?,A210,#NAME?,$F$8,#NAME?,$G$8,#NAME?,"Wind"))/L210)</f>
        <v>#VALUE!</v>
      </c>
      <c r="R210" s="258" t="e">
        <f aca="false">IF(M210=0,0,(SUMIFS(OFFSET(#NAME?,0,$P$8),#NAME?,A210,#NAME?,$F$8,#NAME?,$G$8,#NAME?,"Hydro")+SUMIFS(OFFSET(#NAME?,0,$P$8),#NAME?,A210,#NAME?,$F$8,#NAME?,$G$8,#NAME?,"Hydro"))/M210)</f>
        <v>#VALUE!</v>
      </c>
      <c r="S210" s="258" t="e">
        <f aca="false">IF(N210=0,0,(SUMIFS(OFFSET(#NAME?,0,$P$8),#NAME?,A210,#NAME?,$F$8,#NAME?,$G$8,#NAME?,"Other")+SUMIFS(OFFSET(#NAME?,0,$P$8),#NAME?,A210,#NAME?,$F$8,#NAME?,$G$8,#NAME?,"Other"))/N210)</f>
        <v>#VALUE!</v>
      </c>
      <c r="T210" s="260" t="e">
        <f aca="false">(J210*O210)+(K210*P210)+(L210*$T$5)+(M210*R210)+(N210*S210)</f>
        <v>#VALUE!</v>
      </c>
      <c r="U210" s="260" t="e">
        <f aca="false">(J210*O210)+(K210*P210)+(L210*$U$5)+(M210*R210)+(N210*S210)</f>
        <v>#VALUE!</v>
      </c>
      <c r="V210" s="261" t="e">
        <f aca="false">SUMIFS(OFFSET(#NAME?,0,$P$8),#NAME?,A210,#NAME?,$F$8,#NAME?,$G$8)*-1</f>
        <v>#VALUE!</v>
      </c>
      <c r="W210" s="261" t="e">
        <f aca="false">SUMIFS(OFFSET(#NAME?,0,$P$8),#NAME?,A210,#NAME?,$F$8,#NAME?,$G$8)*-1</f>
        <v>#VALUE!</v>
      </c>
      <c r="X210" s="262" t="e">
        <f aca="false">$Z$13*Z210</f>
        <v>#REF!</v>
      </c>
      <c r="Z210" s="263" t="e">
        <f aca="false">E210/$E$13</f>
        <v>#VALUE!</v>
      </c>
      <c r="AA210" s="264" t="n">
        <f aca="false">IFERROR(SUMPRODUCT((DSR!$E$1:$AB$1='MAIN DATA'!$B$6)*(DSR!$B$2:$B$1445='MAIN DATA'!A210)*(DSR!$A$2:$A$1445=Controls!$F$56)*(DSR!$E$2:$AB$1445)),"N/A for summer")</f>
        <v>-4.08613774245904</v>
      </c>
    </row>
    <row r="211" customFormat="false" ht="12.75" hidden="false" customHeight="false" outlineLevel="0" collapsed="false">
      <c r="A211" s="253" t="s">
        <v>948</v>
      </c>
      <c r="B211" s="253" t="s">
        <v>949</v>
      </c>
      <c r="C211" s="254" t="s">
        <v>946</v>
      </c>
      <c r="D211" s="254" t="str">
        <f aca="false">LEFT(C211,1)</f>
        <v>R</v>
      </c>
      <c r="E211" s="254" t="e">
        <f aca="false">SUMIFS(OFFSET(#NAME?,0,$P$8),#NAME?,A211,#NAME?,$F$8,#NAME?,$G$8)</f>
        <v>#VALUE!</v>
      </c>
      <c r="F211" s="255" t="e">
        <f aca="false">SUMIFS(OFFSET(#NAME?,0,$P$8),#NAME?,A211,#NAME?,$F$8,#NAME?,$G$8)</f>
        <v>#VALUE!</v>
      </c>
      <c r="G211" s="255" t="e">
        <f aca="false">F211-SUMIFS(OFFSET(#NAME?,0,$P$8),#NAME?,A211,#NAME?,$F$8,#NAME?,$G$8)</f>
        <v>#VALUE!</v>
      </c>
      <c r="H211" s="256" t="e">
        <f aca="false">E211-T211</f>
        <v>#VALUE!</v>
      </c>
      <c r="I211" s="256" t="e">
        <f aca="false">E211-U211</f>
        <v>#VALUE!</v>
      </c>
      <c r="J211" s="257" t="e">
        <f aca="false">SUMIFS(#NAME?,#NAME?,A211,#NAME?,$F$8,#NAME?,$G$8,#NAME?,"Storage")+SUMIFS(#NAME?,#NAME?,A211,#NAME?,$F$8,#NAME?,$G$8,#NAME?,"Battery")</f>
        <v>#VALUE!</v>
      </c>
      <c r="K211" s="257" t="e">
        <f aca="false">SUMIFS(#NAME?,#NAME?,A211,#NAME?,$F$8,#NAME?,$G$8,#NAME?,"Solar")+SUMIFS(#NAME?,#NAME?,A211,#NAME?,$F$8,#NAME?,$G$8,#NAME?,"Solar")</f>
        <v>#VALUE!</v>
      </c>
      <c r="L211" s="257" t="e">
        <f aca="false">SUMIFS(#NAME?,#NAME?,A211,#NAME?,$F$8,#NAME?,$G$8,#NAME?,"Wind")+SUMIFS(#NAME?,#NAME?,A211,#NAME?,$F$8,#NAME?,$G$8,#NAME?,"Wind")</f>
        <v>#VALUE!</v>
      </c>
      <c r="M211" s="257" t="e">
        <f aca="false">SUMIFS(#NAME?,#NAME?,A211,#NAME?,$F$8,#NAME?,$G$8,#NAME?,"Hydro")+SUMIFS(#NAME?,#NAME?,A211,#NAME?,$F$8,#NAME?,$G$8,#NAME?,"Hydro")</f>
        <v>#VALUE!</v>
      </c>
      <c r="N211" s="257" t="e">
        <f aca="false">SUMIFS(#NAME?,#NAME?,A211,#NAME?,$F$8,#NAME?,$G$8,#NAME?,"Other")+SUMIFS(#NAME?,#NAME?,A211,#NAME?,$F$8,#NAME?,$G$8,#NAME?,"Other")</f>
        <v>#VALUE!</v>
      </c>
      <c r="O211" s="258" t="e">
        <f aca="false">IF(J211=0,0,(SUMIFS(OFFSET(#NAME?,0,$P$8),#NAME?,A211,#NAME?,$F$8,#NAME?,$G$8,#NAME?,"Storage")+SUMIFS(OFFSET(#NAME?,0,$P$8),#NAME?,A211,#NAME?,$F$8,#NAME?,$G$8,#NAME?,"Battery"))/J211)</f>
        <v>#VALUE!</v>
      </c>
      <c r="P211" s="259" t="e">
        <f aca="false">IF(K211=0,0,(SUMIFS(OFFSET(#NAME?,0,$P$8),#NAME?,A211,#NAME?,$F$8,#NAME?,$G$8,#NAME?,"Solar")+SUMIFS(OFFSET(#NAME?,0,$P$8),#NAME?,A211,#NAME?,$F$8,#NAME?,$G$8,#NAME?,"Solar"))/K211)</f>
        <v>#VALUE!</v>
      </c>
      <c r="Q211" s="258" t="e">
        <f aca="false">IF(L211=0,0,(SUMIFS(OFFSET(#NAME?,0,$P$8),#NAME?,A211,#NAME?,$F$8,#NAME?,$G$8,#NAME?,"Wind")+SUMIFS(OFFSET(#NAME?,0,$P$8),#NAME?,A211,#NAME?,$F$8,#NAME?,$G$8,#NAME?,"Wind"))/L211)</f>
        <v>#VALUE!</v>
      </c>
      <c r="R211" s="258" t="e">
        <f aca="false">IF(M211=0,0,(SUMIFS(OFFSET(#NAME?,0,$P$8),#NAME?,A211,#NAME?,$F$8,#NAME?,$G$8,#NAME?,"Hydro")+SUMIFS(OFFSET(#NAME?,0,$P$8),#NAME?,A211,#NAME?,$F$8,#NAME?,$G$8,#NAME?,"Hydro"))/M211)</f>
        <v>#VALUE!</v>
      </c>
      <c r="S211" s="258" t="e">
        <f aca="false">IF(N211=0,0,(SUMIFS(OFFSET(#NAME?,0,$P$8),#NAME?,A211,#NAME?,$F$8,#NAME?,$G$8,#NAME?,"Other")+SUMIFS(OFFSET(#NAME?,0,$P$8),#NAME?,A211,#NAME?,$F$8,#NAME?,$G$8,#NAME?,"Other"))/N211)</f>
        <v>#VALUE!</v>
      </c>
      <c r="T211" s="260" t="e">
        <f aca="false">(J211*O211)+(K211*P211)+(L211*$T$5)+(M211*R211)+(N211*S211)</f>
        <v>#VALUE!</v>
      </c>
      <c r="U211" s="260" t="e">
        <f aca="false">(J211*O211)+(K211*P211)+(L211*$U$5)+(M211*R211)+(N211*S211)</f>
        <v>#VALUE!</v>
      </c>
      <c r="V211" s="261" t="e">
        <f aca="false">SUMIFS(OFFSET(#NAME?,0,$P$8),#NAME?,A211,#NAME?,$F$8,#NAME?,$G$8)*-1</f>
        <v>#VALUE!</v>
      </c>
      <c r="W211" s="261" t="e">
        <f aca="false">SUMIFS(OFFSET(#NAME?,0,$P$8),#NAME?,A211,#NAME?,$F$8,#NAME?,$G$8)*-1</f>
        <v>#VALUE!</v>
      </c>
      <c r="X211" s="262" t="e">
        <f aca="false">$Z$13*Z211</f>
        <v>#REF!</v>
      </c>
      <c r="Z211" s="263" t="e">
        <f aca="false">E211/$E$13</f>
        <v>#VALUE!</v>
      </c>
      <c r="AA211" s="264" t="n">
        <f aca="false">IFERROR(SUMPRODUCT((DSR!$E$1:$AB$1='MAIN DATA'!$B$6)*(DSR!$B$2:$B$1445='MAIN DATA'!A211)*(DSR!$A$2:$A$1445=Controls!$F$56)*(DSR!$E$2:$AB$1445)),"N/A for summer")</f>
        <v>-3.86441440320801</v>
      </c>
    </row>
    <row r="212" customFormat="false" ht="12.75" hidden="false" customHeight="false" outlineLevel="0" collapsed="false">
      <c r="A212" s="253" t="s">
        <v>1051</v>
      </c>
      <c r="B212" s="253" t="s">
        <v>1052</v>
      </c>
      <c r="C212" s="254" t="s">
        <v>946</v>
      </c>
      <c r="D212" s="254" t="str">
        <f aca="false">LEFT(C212,1)</f>
        <v>R</v>
      </c>
      <c r="E212" s="254" t="e">
        <f aca="false">SUMIFS(OFFSET(#NAME?,0,$P$8),#NAME?,A212,#NAME?,$F$8,#NAME?,$G$8)</f>
        <v>#VALUE!</v>
      </c>
      <c r="F212" s="255" t="e">
        <f aca="false">SUMIFS(OFFSET(#NAME?,0,$P$8),#NAME?,A212,#NAME?,$F$8,#NAME?,$G$8)</f>
        <v>#VALUE!</v>
      </c>
      <c r="G212" s="255" t="e">
        <f aca="false">F212-SUMIFS(OFFSET(#NAME?,0,$P$8),#NAME?,A212,#NAME?,$F$8,#NAME?,$G$8)</f>
        <v>#VALUE!</v>
      </c>
      <c r="H212" s="256" t="e">
        <f aca="false">E212-T212</f>
        <v>#VALUE!</v>
      </c>
      <c r="I212" s="256" t="e">
        <f aca="false">E212-U212</f>
        <v>#VALUE!</v>
      </c>
      <c r="J212" s="257" t="e">
        <f aca="false">SUMIFS(#NAME?,#NAME?,A212,#NAME?,$F$8,#NAME?,$G$8,#NAME?,"Storage")+SUMIFS(#NAME?,#NAME?,A212,#NAME?,$F$8,#NAME?,$G$8,#NAME?,"Battery")</f>
        <v>#VALUE!</v>
      </c>
      <c r="K212" s="257" t="e">
        <f aca="false">SUMIFS(#NAME?,#NAME?,A212,#NAME?,$F$8,#NAME?,$G$8,#NAME?,"Solar")+SUMIFS(#NAME?,#NAME?,A212,#NAME?,$F$8,#NAME?,$G$8,#NAME?,"Solar")</f>
        <v>#VALUE!</v>
      </c>
      <c r="L212" s="257" t="e">
        <f aca="false">SUMIFS(#NAME?,#NAME?,A212,#NAME?,$F$8,#NAME?,$G$8,#NAME?,"Wind")+SUMIFS(#NAME?,#NAME?,A212,#NAME?,$F$8,#NAME?,$G$8,#NAME?,"Wind")</f>
        <v>#VALUE!</v>
      </c>
      <c r="M212" s="257" t="e">
        <f aca="false">SUMIFS(#NAME?,#NAME?,A212,#NAME?,$F$8,#NAME?,$G$8,#NAME?,"Hydro")+SUMIFS(#NAME?,#NAME?,A212,#NAME?,$F$8,#NAME?,$G$8,#NAME?,"Hydro")</f>
        <v>#VALUE!</v>
      </c>
      <c r="N212" s="257" t="e">
        <f aca="false">SUMIFS(#NAME?,#NAME?,A212,#NAME?,$F$8,#NAME?,$G$8,#NAME?,"Other")+SUMIFS(#NAME?,#NAME?,A212,#NAME?,$F$8,#NAME?,$G$8,#NAME?,"Other")</f>
        <v>#VALUE!</v>
      </c>
      <c r="O212" s="258" t="e">
        <f aca="false">IF(J212=0,0,(SUMIFS(OFFSET(#NAME?,0,$P$8),#NAME?,A212,#NAME?,$F$8,#NAME?,$G$8,#NAME?,"Storage")+SUMIFS(OFFSET(#NAME?,0,$P$8),#NAME?,A212,#NAME?,$F$8,#NAME?,$G$8,#NAME?,"Battery"))/J212)</f>
        <v>#VALUE!</v>
      </c>
      <c r="P212" s="259" t="e">
        <f aca="false">IF(K212=0,0,(SUMIFS(OFFSET(#NAME?,0,$P$8),#NAME?,A212,#NAME?,$F$8,#NAME?,$G$8,#NAME?,"Solar")+SUMIFS(OFFSET(#NAME?,0,$P$8),#NAME?,A212,#NAME?,$F$8,#NAME?,$G$8,#NAME?,"Solar"))/K212)</f>
        <v>#VALUE!</v>
      </c>
      <c r="Q212" s="258" t="e">
        <f aca="false">IF(L212=0,0,(SUMIFS(OFFSET(#NAME?,0,$P$8),#NAME?,A212,#NAME?,$F$8,#NAME?,$G$8,#NAME?,"Wind")+SUMIFS(OFFSET(#NAME?,0,$P$8),#NAME?,A212,#NAME?,$F$8,#NAME?,$G$8,#NAME?,"Wind"))/L212)</f>
        <v>#VALUE!</v>
      </c>
      <c r="R212" s="258" t="e">
        <f aca="false">IF(M212=0,0,(SUMIFS(OFFSET(#NAME?,0,$P$8),#NAME?,A212,#NAME?,$F$8,#NAME?,$G$8,#NAME?,"Hydro")+SUMIFS(OFFSET(#NAME?,0,$P$8),#NAME?,A212,#NAME?,$F$8,#NAME?,$G$8,#NAME?,"Hydro"))/M212)</f>
        <v>#VALUE!</v>
      </c>
      <c r="S212" s="258" t="e">
        <f aca="false">IF(N212=0,0,(SUMIFS(OFFSET(#NAME?,0,$P$8),#NAME?,A212,#NAME?,$F$8,#NAME?,$G$8,#NAME?,"Other")+SUMIFS(OFFSET(#NAME?,0,$P$8),#NAME?,A212,#NAME?,$F$8,#NAME?,$G$8,#NAME?,"Other"))/N212)</f>
        <v>#VALUE!</v>
      </c>
      <c r="T212" s="260" t="e">
        <f aca="false">(J212*O212)+(K212*P212)+(L212*$T$5)+(M212*R212)+(N212*S212)</f>
        <v>#VALUE!</v>
      </c>
      <c r="U212" s="260" t="e">
        <f aca="false">(J212*O212)+(K212*P212)+(L212*$U$5)+(M212*R212)+(N212*S212)</f>
        <v>#VALUE!</v>
      </c>
      <c r="V212" s="261" t="e">
        <f aca="false">SUMIFS(OFFSET(#NAME?,0,$P$8),#NAME?,A212,#NAME?,$F$8,#NAME?,$G$8)*-1</f>
        <v>#VALUE!</v>
      </c>
      <c r="W212" s="261" t="e">
        <f aca="false">SUMIFS(OFFSET(#NAME?,0,$P$8),#NAME?,A212,#NAME?,$F$8,#NAME?,$G$8)*-1</f>
        <v>#VALUE!</v>
      </c>
      <c r="X212" s="262" t="e">
        <f aca="false">$Z$13*Z212</f>
        <v>#REF!</v>
      </c>
      <c r="Z212" s="263" t="e">
        <f aca="false">E212/$E$13</f>
        <v>#VALUE!</v>
      </c>
      <c r="AA212" s="264" t="n">
        <f aca="false">IFERROR(SUMPRODUCT((DSR!$E$1:$AB$1='MAIN DATA'!$B$6)*(DSR!$B$2:$B$1445='MAIN DATA'!A212)*(DSR!$A$2:$A$1445=Controls!$F$56)*(DSR!$E$2:$AB$1445)),"N/A for summer")</f>
        <v>-2.79576283843752</v>
      </c>
    </row>
    <row r="213" customFormat="false" ht="12.75" hidden="false" customHeight="false" outlineLevel="0" collapsed="false">
      <c r="A213" s="253" t="s">
        <v>1119</v>
      </c>
      <c r="B213" s="253" t="s">
        <v>1120</v>
      </c>
      <c r="C213" s="254" t="s">
        <v>946</v>
      </c>
      <c r="D213" s="254" t="str">
        <f aca="false">LEFT(C213,1)</f>
        <v>R</v>
      </c>
      <c r="E213" s="254" t="e">
        <f aca="false">SUMIFS(OFFSET(#NAME?,0,$P$8),#NAME?,A213,#NAME?,$F$8,#NAME?,$G$8)</f>
        <v>#VALUE!</v>
      </c>
      <c r="F213" s="255" t="e">
        <f aca="false">SUMIFS(OFFSET(#NAME?,0,$P$8),#NAME?,A213,#NAME?,$F$8,#NAME?,$G$8)</f>
        <v>#VALUE!</v>
      </c>
      <c r="G213" s="255" t="e">
        <f aca="false">F213-SUMIFS(OFFSET(#NAME?,0,$P$8),#NAME?,A213,#NAME?,$F$8,#NAME?,$G$8)</f>
        <v>#VALUE!</v>
      </c>
      <c r="H213" s="256" t="e">
        <f aca="false">E213-T213</f>
        <v>#VALUE!</v>
      </c>
      <c r="I213" s="256" t="e">
        <f aca="false">E213-U213</f>
        <v>#VALUE!</v>
      </c>
      <c r="J213" s="257" t="e">
        <f aca="false">SUMIFS(#NAME?,#NAME?,A213,#NAME?,$F$8,#NAME?,$G$8,#NAME?,"Storage")+SUMIFS(#NAME?,#NAME?,A213,#NAME?,$F$8,#NAME?,$G$8,#NAME?,"Battery")</f>
        <v>#VALUE!</v>
      </c>
      <c r="K213" s="257" t="e">
        <f aca="false">SUMIFS(#NAME?,#NAME?,A213,#NAME?,$F$8,#NAME?,$G$8,#NAME?,"Solar")+SUMIFS(#NAME?,#NAME?,A213,#NAME?,$F$8,#NAME?,$G$8,#NAME?,"Solar")</f>
        <v>#VALUE!</v>
      </c>
      <c r="L213" s="257" t="e">
        <f aca="false">SUMIFS(#NAME?,#NAME?,A213,#NAME?,$F$8,#NAME?,$G$8,#NAME?,"Wind")+SUMIFS(#NAME?,#NAME?,A213,#NAME?,$F$8,#NAME?,$G$8,#NAME?,"Wind")</f>
        <v>#VALUE!</v>
      </c>
      <c r="M213" s="257" t="e">
        <f aca="false">SUMIFS(#NAME?,#NAME?,A213,#NAME?,$F$8,#NAME?,$G$8,#NAME?,"Hydro")+SUMIFS(#NAME?,#NAME?,A213,#NAME?,$F$8,#NAME?,$G$8,#NAME?,"Hydro")</f>
        <v>#VALUE!</v>
      </c>
      <c r="N213" s="257" t="e">
        <f aca="false">SUMIFS(#NAME?,#NAME?,A213,#NAME?,$F$8,#NAME?,$G$8,#NAME?,"Other")+SUMIFS(#NAME?,#NAME?,A213,#NAME?,$F$8,#NAME?,$G$8,#NAME?,"Other")</f>
        <v>#VALUE!</v>
      </c>
      <c r="O213" s="258" t="e">
        <f aca="false">IF(J213=0,0,(SUMIFS(OFFSET(#NAME?,0,$P$8),#NAME?,A213,#NAME?,$F$8,#NAME?,$G$8,#NAME?,"Storage")+SUMIFS(OFFSET(#NAME?,0,$P$8),#NAME?,A213,#NAME?,$F$8,#NAME?,$G$8,#NAME?,"Battery"))/J213)</f>
        <v>#VALUE!</v>
      </c>
      <c r="P213" s="259" t="e">
        <f aca="false">IF(K213=0,0,(SUMIFS(OFFSET(#NAME?,0,$P$8),#NAME?,A213,#NAME?,$F$8,#NAME?,$G$8,#NAME?,"Solar")+SUMIFS(OFFSET(#NAME?,0,$P$8),#NAME?,A213,#NAME?,$F$8,#NAME?,$G$8,#NAME?,"Solar"))/K213)</f>
        <v>#VALUE!</v>
      </c>
      <c r="Q213" s="258" t="e">
        <f aca="false">IF(L213=0,0,(SUMIFS(OFFSET(#NAME?,0,$P$8),#NAME?,A213,#NAME?,$F$8,#NAME?,$G$8,#NAME?,"Wind")+SUMIFS(OFFSET(#NAME?,0,$P$8),#NAME?,A213,#NAME?,$F$8,#NAME?,$G$8,#NAME?,"Wind"))/L213)</f>
        <v>#VALUE!</v>
      </c>
      <c r="R213" s="258" t="e">
        <f aca="false">IF(M213=0,0,(SUMIFS(OFFSET(#NAME?,0,$P$8),#NAME?,A213,#NAME?,$F$8,#NAME?,$G$8,#NAME?,"Hydro")+SUMIFS(OFFSET(#NAME?,0,$P$8),#NAME?,A213,#NAME?,$F$8,#NAME?,$G$8,#NAME?,"Hydro"))/M213)</f>
        <v>#VALUE!</v>
      </c>
      <c r="S213" s="258" t="e">
        <f aca="false">IF(N213=0,0,(SUMIFS(OFFSET(#NAME?,0,$P$8),#NAME?,A213,#NAME?,$F$8,#NAME?,$G$8,#NAME?,"Other")+SUMIFS(OFFSET(#NAME?,0,$P$8),#NAME?,A213,#NAME?,$F$8,#NAME?,$G$8,#NAME?,"Other"))/N213)</f>
        <v>#VALUE!</v>
      </c>
      <c r="T213" s="260" t="e">
        <f aca="false">(J213*O213)+(K213*P213)+(L213*$T$5)+(M213*R213)+(N213*S213)</f>
        <v>#VALUE!</v>
      </c>
      <c r="U213" s="260" t="e">
        <f aca="false">(J213*O213)+(K213*P213)+(L213*$U$5)+(M213*R213)+(N213*S213)</f>
        <v>#VALUE!</v>
      </c>
      <c r="V213" s="261" t="e">
        <f aca="false">SUMIFS(OFFSET(#NAME?,0,$P$8),#NAME?,A213,#NAME?,$F$8,#NAME?,$G$8)*-1</f>
        <v>#VALUE!</v>
      </c>
      <c r="W213" s="261" t="e">
        <f aca="false">SUMIFS(OFFSET(#NAME?,0,$P$8),#NAME?,A213,#NAME?,$F$8,#NAME?,$G$8)*-1</f>
        <v>#VALUE!</v>
      </c>
      <c r="X213" s="262" t="e">
        <f aca="false">$Z$13*Z213</f>
        <v>#REF!</v>
      </c>
      <c r="Z213" s="263" t="e">
        <f aca="false">E213/$E$13</f>
        <v>#VALUE!</v>
      </c>
      <c r="AA213" s="264" t="n">
        <f aca="false">IFERROR(SUMPRODUCT((DSR!$E$1:$AB$1='MAIN DATA'!$B$6)*(DSR!$B$2:$B$1445='MAIN DATA'!A213)*(DSR!$A$2:$A$1445=Controls!$F$56)*(DSR!$E$2:$AB$1445)),"N/A for summer")</f>
        <v>-0.830454823600093</v>
      </c>
    </row>
    <row r="214" customFormat="false" ht="12.75" hidden="false" customHeight="false" outlineLevel="0" collapsed="false">
      <c r="A214" s="253" t="s">
        <v>751</v>
      </c>
      <c r="B214" s="253" t="s">
        <v>753</v>
      </c>
      <c r="C214" s="254" t="s">
        <v>752</v>
      </c>
      <c r="D214" s="254" t="str">
        <f aca="false">LEFT(C214,1)</f>
        <v>R</v>
      </c>
      <c r="E214" s="254" t="e">
        <f aca="false">SUMIFS(OFFSET(#NAME?,0,$P$8),#NAME?,A214,#NAME?,$F$8,#NAME?,$G$8)</f>
        <v>#VALUE!</v>
      </c>
      <c r="F214" s="255" t="e">
        <f aca="false">SUMIFS(OFFSET(#NAME?,0,$P$8),#NAME?,A214,#NAME?,$F$8,#NAME?,$G$8)</f>
        <v>#VALUE!</v>
      </c>
      <c r="G214" s="255" t="e">
        <f aca="false">F214-SUMIFS(OFFSET(#NAME?,0,$P$8),#NAME?,A214,#NAME?,$F$8,#NAME?,$G$8)</f>
        <v>#VALUE!</v>
      </c>
      <c r="H214" s="256" t="e">
        <f aca="false">E214-T214</f>
        <v>#VALUE!</v>
      </c>
      <c r="I214" s="256" t="e">
        <f aca="false">E214-U214</f>
        <v>#VALUE!</v>
      </c>
      <c r="J214" s="257" t="e">
        <f aca="false">SUMIFS(#NAME?,#NAME?,A214,#NAME?,$F$8,#NAME?,$G$8,#NAME?,"Storage")+SUMIFS(#NAME?,#NAME?,A214,#NAME?,$F$8,#NAME?,$G$8,#NAME?,"Battery")</f>
        <v>#VALUE!</v>
      </c>
      <c r="K214" s="257" t="e">
        <f aca="false">SUMIFS(#NAME?,#NAME?,A214,#NAME?,$F$8,#NAME?,$G$8,#NAME?,"Solar")+SUMIFS(#NAME?,#NAME?,A214,#NAME?,$F$8,#NAME?,$G$8,#NAME?,"Solar")</f>
        <v>#VALUE!</v>
      </c>
      <c r="L214" s="257" t="e">
        <f aca="false">SUMIFS(#NAME?,#NAME?,A214,#NAME?,$F$8,#NAME?,$G$8,#NAME?,"Wind")+SUMIFS(#NAME?,#NAME?,A214,#NAME?,$F$8,#NAME?,$G$8,#NAME?,"Wind")</f>
        <v>#VALUE!</v>
      </c>
      <c r="M214" s="257" t="e">
        <f aca="false">SUMIFS(#NAME?,#NAME?,A214,#NAME?,$F$8,#NAME?,$G$8,#NAME?,"Hydro")+SUMIFS(#NAME?,#NAME?,A214,#NAME?,$F$8,#NAME?,$G$8,#NAME?,"Hydro")</f>
        <v>#VALUE!</v>
      </c>
      <c r="N214" s="257" t="e">
        <f aca="false">SUMIFS(#NAME?,#NAME?,A214,#NAME?,$F$8,#NAME?,$G$8,#NAME?,"Other")+SUMIFS(#NAME?,#NAME?,A214,#NAME?,$F$8,#NAME?,$G$8,#NAME?,"Other")</f>
        <v>#VALUE!</v>
      </c>
      <c r="O214" s="258" t="e">
        <f aca="false">IF(J214=0,0,(SUMIFS(OFFSET(#NAME?,0,$P$8),#NAME?,A214,#NAME?,$F$8,#NAME?,$G$8,#NAME?,"Storage")+SUMIFS(OFFSET(#NAME?,0,$P$8),#NAME?,A214,#NAME?,$F$8,#NAME?,$G$8,#NAME?,"Battery"))/J214)</f>
        <v>#VALUE!</v>
      </c>
      <c r="P214" s="259" t="e">
        <f aca="false">IF(K214=0,0,(SUMIFS(OFFSET(#NAME?,0,$P$8),#NAME?,A214,#NAME?,$F$8,#NAME?,$G$8,#NAME?,"Solar")+SUMIFS(OFFSET(#NAME?,0,$P$8),#NAME?,A214,#NAME?,$F$8,#NAME?,$G$8,#NAME?,"Solar"))/K214)</f>
        <v>#VALUE!</v>
      </c>
      <c r="Q214" s="258" t="e">
        <f aca="false">IF(L214=0,0,(SUMIFS(OFFSET(#NAME?,0,$P$8),#NAME?,A214,#NAME?,$F$8,#NAME?,$G$8,#NAME?,"Wind")+SUMIFS(OFFSET(#NAME?,0,$P$8),#NAME?,A214,#NAME?,$F$8,#NAME?,$G$8,#NAME?,"Wind"))/L214)</f>
        <v>#VALUE!</v>
      </c>
      <c r="R214" s="258" t="e">
        <f aca="false">IF(M214=0,0,(SUMIFS(OFFSET(#NAME?,0,$P$8),#NAME?,A214,#NAME?,$F$8,#NAME?,$G$8,#NAME?,"Hydro")+SUMIFS(OFFSET(#NAME?,0,$P$8),#NAME?,A214,#NAME?,$F$8,#NAME?,$G$8,#NAME?,"Hydro"))/M214)</f>
        <v>#VALUE!</v>
      </c>
      <c r="S214" s="258" t="e">
        <f aca="false">IF(N214=0,0,(SUMIFS(OFFSET(#NAME?,0,$P$8),#NAME?,A214,#NAME?,$F$8,#NAME?,$G$8,#NAME?,"Other")+SUMIFS(OFFSET(#NAME?,0,$P$8),#NAME?,A214,#NAME?,$F$8,#NAME?,$G$8,#NAME?,"Other"))/N214)</f>
        <v>#VALUE!</v>
      </c>
      <c r="T214" s="260" t="e">
        <f aca="false">(J214*O214)+(K214*P214)+(L214*$T$5)+(M214*R214)+(N214*S214)</f>
        <v>#VALUE!</v>
      </c>
      <c r="U214" s="260" t="e">
        <f aca="false">(J214*O214)+(K214*P214)+(L214*$U$5)+(M214*R214)+(N214*S214)</f>
        <v>#VALUE!</v>
      </c>
      <c r="V214" s="261" t="e">
        <f aca="false">SUMIFS(OFFSET(#NAME?,0,$P$8),#NAME?,A214,#NAME?,$F$8,#NAME?,$G$8)*-1</f>
        <v>#VALUE!</v>
      </c>
      <c r="W214" s="261" t="e">
        <f aca="false">SUMIFS(OFFSET(#NAME?,0,$P$8),#NAME?,A214,#NAME?,$F$8,#NAME?,$G$8)*-1</f>
        <v>#VALUE!</v>
      </c>
      <c r="X214" s="262" t="e">
        <f aca="false">$Z$13*Z214</f>
        <v>#REF!</v>
      </c>
      <c r="Z214" s="263" t="e">
        <f aca="false">E214/$E$13</f>
        <v>#VALUE!</v>
      </c>
      <c r="AA214" s="264" t="n">
        <f aca="false">IFERROR(SUMPRODUCT((DSR!$E$1:$AB$1='MAIN DATA'!$B$6)*(DSR!$B$2:$B$1445='MAIN DATA'!A214)*(DSR!$A$2:$A$1445=Controls!$F$56)*(DSR!$E$2:$AB$1445)),"N/A for summer")</f>
        <v>-1.30486214245902</v>
      </c>
    </row>
    <row r="215" customFormat="false" ht="12.75" hidden="false" customHeight="false" outlineLevel="0" collapsed="false">
      <c r="A215" s="253" t="s">
        <v>754</v>
      </c>
      <c r="B215" s="253" t="s">
        <v>755</v>
      </c>
      <c r="C215" s="254" t="s">
        <v>752</v>
      </c>
      <c r="D215" s="254" t="str">
        <f aca="false">LEFT(C215,1)</f>
        <v>R</v>
      </c>
      <c r="E215" s="254" t="e">
        <f aca="false">SUMIFS(OFFSET(#NAME?,0,$P$8),#NAME?,A215,#NAME?,$F$8,#NAME?,$G$8)</f>
        <v>#VALUE!</v>
      </c>
      <c r="F215" s="255" t="e">
        <f aca="false">SUMIFS(OFFSET(#NAME?,0,$P$8),#NAME?,A215,#NAME?,$F$8,#NAME?,$G$8)</f>
        <v>#VALUE!</v>
      </c>
      <c r="G215" s="255" t="e">
        <f aca="false">F215-SUMIFS(OFFSET(#NAME?,0,$P$8),#NAME?,A215,#NAME?,$F$8,#NAME?,$G$8)</f>
        <v>#VALUE!</v>
      </c>
      <c r="H215" s="256" t="e">
        <f aca="false">E215-T215</f>
        <v>#VALUE!</v>
      </c>
      <c r="I215" s="256" t="e">
        <f aca="false">E215-U215</f>
        <v>#VALUE!</v>
      </c>
      <c r="J215" s="257" t="e">
        <f aca="false">SUMIFS(#NAME?,#NAME?,A215,#NAME?,$F$8,#NAME?,$G$8,#NAME?,"Storage")+SUMIFS(#NAME?,#NAME?,A215,#NAME?,$F$8,#NAME?,$G$8,#NAME?,"Battery")</f>
        <v>#VALUE!</v>
      </c>
      <c r="K215" s="257" t="e">
        <f aca="false">SUMIFS(#NAME?,#NAME?,A215,#NAME?,$F$8,#NAME?,$G$8,#NAME?,"Solar")+SUMIFS(#NAME?,#NAME?,A215,#NAME?,$F$8,#NAME?,$G$8,#NAME?,"Solar")</f>
        <v>#VALUE!</v>
      </c>
      <c r="L215" s="257" t="e">
        <f aca="false">SUMIFS(#NAME?,#NAME?,A215,#NAME?,$F$8,#NAME?,$G$8,#NAME?,"Wind")+SUMIFS(#NAME?,#NAME?,A215,#NAME?,$F$8,#NAME?,$G$8,#NAME?,"Wind")</f>
        <v>#VALUE!</v>
      </c>
      <c r="M215" s="257" t="e">
        <f aca="false">SUMIFS(#NAME?,#NAME?,A215,#NAME?,$F$8,#NAME?,$G$8,#NAME?,"Hydro")+SUMIFS(#NAME?,#NAME?,A215,#NAME?,$F$8,#NAME?,$G$8,#NAME?,"Hydro")</f>
        <v>#VALUE!</v>
      </c>
      <c r="N215" s="257" t="e">
        <f aca="false">SUMIFS(#NAME?,#NAME?,A215,#NAME?,$F$8,#NAME?,$G$8,#NAME?,"Other")+SUMIFS(#NAME?,#NAME?,A215,#NAME?,$F$8,#NAME?,$G$8,#NAME?,"Other")</f>
        <v>#VALUE!</v>
      </c>
      <c r="O215" s="258" t="e">
        <f aca="false">IF(J215=0,0,(SUMIFS(OFFSET(#NAME?,0,$P$8),#NAME?,A215,#NAME?,$F$8,#NAME?,$G$8,#NAME?,"Storage")+SUMIFS(OFFSET(#NAME?,0,$P$8),#NAME?,A215,#NAME?,$F$8,#NAME?,$G$8,#NAME?,"Battery"))/J215)</f>
        <v>#VALUE!</v>
      </c>
      <c r="P215" s="259" t="e">
        <f aca="false">IF(K215=0,0,(SUMIFS(OFFSET(#NAME?,0,$P$8),#NAME?,A215,#NAME?,$F$8,#NAME?,$G$8,#NAME?,"Solar")+SUMIFS(OFFSET(#NAME?,0,$P$8),#NAME?,A215,#NAME?,$F$8,#NAME?,$G$8,#NAME?,"Solar"))/K215)</f>
        <v>#VALUE!</v>
      </c>
      <c r="Q215" s="258" t="e">
        <f aca="false">IF(L215=0,0,(SUMIFS(OFFSET(#NAME?,0,$P$8),#NAME?,A215,#NAME?,$F$8,#NAME?,$G$8,#NAME?,"Wind")+SUMIFS(OFFSET(#NAME?,0,$P$8),#NAME?,A215,#NAME?,$F$8,#NAME?,$G$8,#NAME?,"Wind"))/L215)</f>
        <v>#VALUE!</v>
      </c>
      <c r="R215" s="258" t="e">
        <f aca="false">IF(M215=0,0,(SUMIFS(OFFSET(#NAME?,0,$P$8),#NAME?,A215,#NAME?,$F$8,#NAME?,$G$8,#NAME?,"Hydro")+SUMIFS(OFFSET(#NAME?,0,$P$8),#NAME?,A215,#NAME?,$F$8,#NAME?,$G$8,#NAME?,"Hydro"))/M215)</f>
        <v>#VALUE!</v>
      </c>
      <c r="S215" s="258" t="e">
        <f aca="false">IF(N215=0,0,(SUMIFS(OFFSET(#NAME?,0,$P$8),#NAME?,A215,#NAME?,$F$8,#NAME?,$G$8,#NAME?,"Other")+SUMIFS(OFFSET(#NAME?,0,$P$8),#NAME?,A215,#NAME?,$F$8,#NAME?,$G$8,#NAME?,"Other"))/N215)</f>
        <v>#VALUE!</v>
      </c>
      <c r="T215" s="260" t="e">
        <f aca="false">(J215*O215)+(K215*P215)+(L215*$T$5)+(M215*R215)+(N215*S215)</f>
        <v>#VALUE!</v>
      </c>
      <c r="U215" s="260" t="e">
        <f aca="false">(J215*O215)+(K215*P215)+(L215*$U$5)+(M215*R215)+(N215*S215)</f>
        <v>#VALUE!</v>
      </c>
      <c r="V215" s="261" t="e">
        <f aca="false">SUMIFS(OFFSET(#NAME?,0,$P$8),#NAME?,A215,#NAME?,$F$8,#NAME?,$G$8)*-1</f>
        <v>#VALUE!</v>
      </c>
      <c r="W215" s="261" t="e">
        <f aca="false">SUMIFS(OFFSET(#NAME?,0,$P$8),#NAME?,A215,#NAME?,$F$8,#NAME?,$G$8)*-1</f>
        <v>#VALUE!</v>
      </c>
      <c r="X215" s="262" t="e">
        <f aca="false">$Z$13*Z215</f>
        <v>#REF!</v>
      </c>
      <c r="Z215" s="263" t="e">
        <f aca="false">E215/$E$13</f>
        <v>#VALUE!</v>
      </c>
      <c r="AA215" s="264" t="n">
        <f aca="false">IFERROR(SUMPRODUCT((DSR!$E$1:$AB$1='MAIN DATA'!$B$6)*(DSR!$B$2:$B$1445='MAIN DATA'!A215)*(DSR!$A$2:$A$1445=Controls!$F$56)*(DSR!$E$2:$AB$1445)),"N/A for summer")</f>
        <v>-0.226038406671382</v>
      </c>
    </row>
    <row r="216" customFormat="false" ht="12.75" hidden="false" customHeight="false" outlineLevel="0" collapsed="false">
      <c r="A216" s="253" t="s">
        <v>920</v>
      </c>
      <c r="B216" s="253" t="s">
        <v>921</v>
      </c>
      <c r="C216" s="254" t="s">
        <v>752</v>
      </c>
      <c r="D216" s="254" t="str">
        <f aca="false">LEFT(C216,1)</f>
        <v>R</v>
      </c>
      <c r="E216" s="254" t="e">
        <f aca="false">SUMIFS(OFFSET(#NAME?,0,$P$8),#NAME?,A216,#NAME?,$F$8,#NAME?,$G$8)</f>
        <v>#VALUE!</v>
      </c>
      <c r="F216" s="255" t="e">
        <f aca="false">SUMIFS(OFFSET(#NAME?,0,$P$8),#NAME?,A216,#NAME?,$F$8,#NAME?,$G$8)</f>
        <v>#VALUE!</v>
      </c>
      <c r="G216" s="255" t="e">
        <f aca="false">F216-SUMIFS(OFFSET(#NAME?,0,$P$8),#NAME?,A216,#NAME?,$F$8,#NAME?,$G$8)</f>
        <v>#VALUE!</v>
      </c>
      <c r="H216" s="256" t="e">
        <f aca="false">E216-T216</f>
        <v>#VALUE!</v>
      </c>
      <c r="I216" s="256" t="e">
        <f aca="false">E216-U216</f>
        <v>#VALUE!</v>
      </c>
      <c r="J216" s="257" t="e">
        <f aca="false">SUMIFS(#NAME?,#NAME?,A216,#NAME?,$F$8,#NAME?,$G$8,#NAME?,"Storage")+SUMIFS(#NAME?,#NAME?,A216,#NAME?,$F$8,#NAME?,$G$8,#NAME?,"Battery")</f>
        <v>#VALUE!</v>
      </c>
      <c r="K216" s="257" t="e">
        <f aca="false">SUMIFS(#NAME?,#NAME?,A216,#NAME?,$F$8,#NAME?,$G$8,#NAME?,"Solar")+SUMIFS(#NAME?,#NAME?,A216,#NAME?,$F$8,#NAME?,$G$8,#NAME?,"Solar")</f>
        <v>#VALUE!</v>
      </c>
      <c r="L216" s="257" t="e">
        <f aca="false">SUMIFS(#NAME?,#NAME?,A216,#NAME?,$F$8,#NAME?,$G$8,#NAME?,"Wind")+SUMIFS(#NAME?,#NAME?,A216,#NAME?,$F$8,#NAME?,$G$8,#NAME?,"Wind")</f>
        <v>#VALUE!</v>
      </c>
      <c r="M216" s="257" t="e">
        <f aca="false">SUMIFS(#NAME?,#NAME?,A216,#NAME?,$F$8,#NAME?,$G$8,#NAME?,"Hydro")+SUMIFS(#NAME?,#NAME?,A216,#NAME?,$F$8,#NAME?,$G$8,#NAME?,"Hydro")</f>
        <v>#VALUE!</v>
      </c>
      <c r="N216" s="257" t="e">
        <f aca="false">SUMIFS(#NAME?,#NAME?,A216,#NAME?,$F$8,#NAME?,$G$8,#NAME?,"Other")+SUMIFS(#NAME?,#NAME?,A216,#NAME?,$F$8,#NAME?,$G$8,#NAME?,"Other")</f>
        <v>#VALUE!</v>
      </c>
      <c r="O216" s="258" t="e">
        <f aca="false">IF(J216=0,0,(SUMIFS(OFFSET(#NAME?,0,$P$8),#NAME?,A216,#NAME?,$F$8,#NAME?,$G$8,#NAME?,"Storage")+SUMIFS(OFFSET(#NAME?,0,$P$8),#NAME?,A216,#NAME?,$F$8,#NAME?,$G$8,#NAME?,"Battery"))/J216)</f>
        <v>#VALUE!</v>
      </c>
      <c r="P216" s="259" t="e">
        <f aca="false">IF(K216=0,0,(SUMIFS(OFFSET(#NAME?,0,$P$8),#NAME?,A216,#NAME?,$F$8,#NAME?,$G$8,#NAME?,"Solar")+SUMIFS(OFFSET(#NAME?,0,$P$8),#NAME?,A216,#NAME?,$F$8,#NAME?,$G$8,#NAME?,"Solar"))/K216)</f>
        <v>#VALUE!</v>
      </c>
      <c r="Q216" s="258" t="e">
        <f aca="false">IF(L216=0,0,(SUMIFS(OFFSET(#NAME?,0,$P$8),#NAME?,A216,#NAME?,$F$8,#NAME?,$G$8,#NAME?,"Wind")+SUMIFS(OFFSET(#NAME?,0,$P$8),#NAME?,A216,#NAME?,$F$8,#NAME?,$G$8,#NAME?,"Wind"))/L216)</f>
        <v>#VALUE!</v>
      </c>
      <c r="R216" s="258" t="e">
        <f aca="false">IF(M216=0,0,(SUMIFS(OFFSET(#NAME?,0,$P$8),#NAME?,A216,#NAME?,$F$8,#NAME?,$G$8,#NAME?,"Hydro")+SUMIFS(OFFSET(#NAME?,0,$P$8),#NAME?,A216,#NAME?,$F$8,#NAME?,$G$8,#NAME?,"Hydro"))/M216)</f>
        <v>#VALUE!</v>
      </c>
      <c r="S216" s="258" t="e">
        <f aca="false">IF(N216=0,0,(SUMIFS(OFFSET(#NAME?,0,$P$8),#NAME?,A216,#NAME?,$F$8,#NAME?,$G$8,#NAME?,"Other")+SUMIFS(OFFSET(#NAME?,0,$P$8),#NAME?,A216,#NAME?,$F$8,#NAME?,$G$8,#NAME?,"Other"))/N216)</f>
        <v>#VALUE!</v>
      </c>
      <c r="T216" s="260" t="e">
        <f aca="false">(J216*O216)+(K216*P216)+(L216*$T$5)+(M216*R216)+(N216*S216)</f>
        <v>#VALUE!</v>
      </c>
      <c r="U216" s="260" t="e">
        <f aca="false">(J216*O216)+(K216*P216)+(L216*$U$5)+(M216*R216)+(N216*S216)</f>
        <v>#VALUE!</v>
      </c>
      <c r="V216" s="261" t="e">
        <f aca="false">SUMIFS(OFFSET(#NAME?,0,$P$8),#NAME?,A216,#NAME?,$F$8,#NAME?,$G$8)*-1</f>
        <v>#VALUE!</v>
      </c>
      <c r="W216" s="261" t="e">
        <f aca="false">SUMIFS(OFFSET(#NAME?,0,$P$8),#NAME?,A216,#NAME?,$F$8,#NAME?,$G$8)*-1</f>
        <v>#VALUE!</v>
      </c>
      <c r="X216" s="262" t="e">
        <f aca="false">$Z$13*Z216</f>
        <v>#REF!</v>
      </c>
      <c r="Z216" s="263" t="e">
        <f aca="false">E216/$E$13</f>
        <v>#VALUE!</v>
      </c>
      <c r="AA216" s="264" t="n">
        <f aca="false">IFERROR(SUMPRODUCT((DSR!$E$1:$AB$1='MAIN DATA'!$B$6)*(DSR!$B$2:$B$1445='MAIN DATA'!A216)*(DSR!$A$2:$A$1445=Controls!$F$56)*(DSR!$E$2:$AB$1445)),"N/A for summer")</f>
        <v>-0.704908050056842</v>
      </c>
    </row>
    <row r="217" customFormat="false" ht="12.75" hidden="false" customHeight="false" outlineLevel="0" collapsed="false">
      <c r="A217" s="253" t="s">
        <v>760</v>
      </c>
      <c r="B217" s="253" t="s">
        <v>762</v>
      </c>
      <c r="C217" s="254" t="s">
        <v>761</v>
      </c>
      <c r="D217" s="254" t="str">
        <f aca="false">LEFT(C217,1)</f>
        <v>R</v>
      </c>
      <c r="E217" s="254" t="e">
        <f aca="false">SUMIFS(OFFSET(#NAME?,0,$P$8),#NAME?,A217,#NAME?,$F$8,#NAME?,$G$8)</f>
        <v>#VALUE!</v>
      </c>
      <c r="F217" s="255" t="e">
        <f aca="false">SUMIFS(OFFSET(#NAME?,0,$P$8),#NAME?,A217,#NAME?,$F$8,#NAME?,$G$8)</f>
        <v>#VALUE!</v>
      </c>
      <c r="G217" s="255" t="e">
        <f aca="false">F217-SUMIFS(OFFSET(#NAME?,0,$P$8),#NAME?,A217,#NAME?,$F$8,#NAME?,$G$8)</f>
        <v>#VALUE!</v>
      </c>
      <c r="H217" s="256" t="e">
        <f aca="false">E217-T217</f>
        <v>#VALUE!</v>
      </c>
      <c r="I217" s="256" t="e">
        <f aca="false">E217-U217</f>
        <v>#VALUE!</v>
      </c>
      <c r="J217" s="257" t="e">
        <f aca="false">SUMIFS(#NAME?,#NAME?,A217,#NAME?,$F$8,#NAME?,$G$8,#NAME?,"Storage")+SUMIFS(#NAME?,#NAME?,A217,#NAME?,$F$8,#NAME?,$G$8,#NAME?,"Battery")</f>
        <v>#VALUE!</v>
      </c>
      <c r="K217" s="257" t="e">
        <f aca="false">SUMIFS(#NAME?,#NAME?,A217,#NAME?,$F$8,#NAME?,$G$8,#NAME?,"Solar")+SUMIFS(#NAME?,#NAME?,A217,#NAME?,$F$8,#NAME?,$G$8,#NAME?,"Solar")</f>
        <v>#VALUE!</v>
      </c>
      <c r="L217" s="257" t="e">
        <f aca="false">SUMIFS(#NAME?,#NAME?,A217,#NAME?,$F$8,#NAME?,$G$8,#NAME?,"Wind")+SUMIFS(#NAME?,#NAME?,A217,#NAME?,$F$8,#NAME?,$G$8,#NAME?,"Wind")</f>
        <v>#VALUE!</v>
      </c>
      <c r="M217" s="257" t="e">
        <f aca="false">SUMIFS(#NAME?,#NAME?,A217,#NAME?,$F$8,#NAME?,$G$8,#NAME?,"Hydro")+SUMIFS(#NAME?,#NAME?,A217,#NAME?,$F$8,#NAME?,$G$8,#NAME?,"Hydro")</f>
        <v>#VALUE!</v>
      </c>
      <c r="N217" s="257" t="e">
        <f aca="false">SUMIFS(#NAME?,#NAME?,A217,#NAME?,$F$8,#NAME?,$G$8,#NAME?,"Other")+SUMIFS(#NAME?,#NAME?,A217,#NAME?,$F$8,#NAME?,$G$8,#NAME?,"Other")</f>
        <v>#VALUE!</v>
      </c>
      <c r="O217" s="258" t="e">
        <f aca="false">IF(J217=0,0,(SUMIFS(OFFSET(#NAME?,0,$P$8),#NAME?,A217,#NAME?,$F$8,#NAME?,$G$8,#NAME?,"Storage")+SUMIFS(OFFSET(#NAME?,0,$P$8),#NAME?,A217,#NAME?,$F$8,#NAME?,$G$8,#NAME?,"Battery"))/J217)</f>
        <v>#VALUE!</v>
      </c>
      <c r="P217" s="259" t="e">
        <f aca="false">IF(K217=0,0,(SUMIFS(OFFSET(#NAME?,0,$P$8),#NAME?,A217,#NAME?,$F$8,#NAME?,$G$8,#NAME?,"Solar")+SUMIFS(OFFSET(#NAME?,0,$P$8),#NAME?,A217,#NAME?,$F$8,#NAME?,$G$8,#NAME?,"Solar"))/K217)</f>
        <v>#VALUE!</v>
      </c>
      <c r="Q217" s="258" t="e">
        <f aca="false">IF(L217=0,0,(SUMIFS(OFFSET(#NAME?,0,$P$8),#NAME?,A217,#NAME?,$F$8,#NAME?,$G$8,#NAME?,"Wind")+SUMIFS(OFFSET(#NAME?,0,$P$8),#NAME?,A217,#NAME?,$F$8,#NAME?,$G$8,#NAME?,"Wind"))/L217)</f>
        <v>#VALUE!</v>
      </c>
      <c r="R217" s="258" t="e">
        <f aca="false">IF(M217=0,0,(SUMIFS(OFFSET(#NAME?,0,$P$8),#NAME?,A217,#NAME?,$F$8,#NAME?,$G$8,#NAME?,"Hydro")+SUMIFS(OFFSET(#NAME?,0,$P$8),#NAME?,A217,#NAME?,$F$8,#NAME?,$G$8,#NAME?,"Hydro"))/M217)</f>
        <v>#VALUE!</v>
      </c>
      <c r="S217" s="258" t="e">
        <f aca="false">IF(N217=0,0,(SUMIFS(OFFSET(#NAME?,0,$P$8),#NAME?,A217,#NAME?,$F$8,#NAME?,$G$8,#NAME?,"Other")+SUMIFS(OFFSET(#NAME?,0,$P$8),#NAME?,A217,#NAME?,$F$8,#NAME?,$G$8,#NAME?,"Other"))/N217)</f>
        <v>#VALUE!</v>
      </c>
      <c r="T217" s="260" t="e">
        <f aca="false">(J217*O217)+(K217*P217)+(L217*$T$5)+(M217*R217)+(N217*S217)</f>
        <v>#VALUE!</v>
      </c>
      <c r="U217" s="260" t="e">
        <f aca="false">(J217*O217)+(K217*P217)+(L217*$U$5)+(M217*R217)+(N217*S217)</f>
        <v>#VALUE!</v>
      </c>
      <c r="V217" s="261" t="e">
        <f aca="false">SUMIFS(OFFSET(#NAME?,0,$P$8),#NAME?,A217,#NAME?,$F$8,#NAME?,$G$8)*-1</f>
        <v>#VALUE!</v>
      </c>
      <c r="W217" s="261" t="e">
        <f aca="false">SUMIFS(OFFSET(#NAME?,0,$P$8),#NAME?,A217,#NAME?,$F$8,#NAME?,$G$8)*-1</f>
        <v>#VALUE!</v>
      </c>
      <c r="X217" s="262" t="e">
        <f aca="false">$Z$13*Z217</f>
        <v>#REF!</v>
      </c>
      <c r="Z217" s="263" t="e">
        <f aca="false">E217/$E$13</f>
        <v>#VALUE!</v>
      </c>
      <c r="AA217" s="264" t="n">
        <f aca="false">IFERROR(SUMPRODUCT((DSR!$E$1:$AB$1='MAIN DATA'!$B$6)*(DSR!$B$2:$B$1445='MAIN DATA'!A217)*(DSR!$A$2:$A$1445=Controls!$F$56)*(DSR!$E$2:$AB$1445)),"N/A for summer")</f>
        <v>-5.17411759339242</v>
      </c>
    </row>
    <row r="218" customFormat="false" ht="12.75" hidden="false" customHeight="false" outlineLevel="0" collapsed="false">
      <c r="A218" s="253" t="s">
        <v>426</v>
      </c>
      <c r="B218" s="253" t="s">
        <v>428</v>
      </c>
      <c r="C218" s="254" t="s">
        <v>427</v>
      </c>
      <c r="D218" s="254" t="str">
        <f aca="false">LEFT(C218,1)</f>
        <v>S</v>
      </c>
      <c r="E218" s="254" t="e">
        <f aca="false">SUMIFS(OFFSET(#NAME?,0,$P$8),#NAME?,A218,#NAME?,$F$8,#NAME?,$G$8)</f>
        <v>#VALUE!</v>
      </c>
      <c r="F218" s="255" t="e">
        <f aca="false">SUMIFS(OFFSET(#NAME?,0,$P$8),#NAME?,A218,#NAME?,$F$8,#NAME?,$G$8)</f>
        <v>#VALUE!</v>
      </c>
      <c r="G218" s="255" t="e">
        <f aca="false">F218-SUMIFS(OFFSET(#NAME?,0,$P$8),#NAME?,A218,#NAME?,$F$8,#NAME?,$G$8)</f>
        <v>#VALUE!</v>
      </c>
      <c r="H218" s="256" t="e">
        <f aca="false">E218-T218</f>
        <v>#VALUE!</v>
      </c>
      <c r="I218" s="256" t="e">
        <f aca="false">E218-U218</f>
        <v>#VALUE!</v>
      </c>
      <c r="J218" s="257" t="e">
        <f aca="false">SUMIFS(#NAME?,#NAME?,A218,#NAME?,$F$8,#NAME?,$G$8,#NAME?,"Storage")+SUMIFS(#NAME?,#NAME?,A218,#NAME?,$F$8,#NAME?,$G$8,#NAME?,"Battery")</f>
        <v>#VALUE!</v>
      </c>
      <c r="K218" s="257" t="e">
        <f aca="false">SUMIFS(#NAME?,#NAME?,A218,#NAME?,$F$8,#NAME?,$G$8,#NAME?,"Solar")+SUMIFS(#NAME?,#NAME?,A218,#NAME?,$F$8,#NAME?,$G$8,#NAME?,"Solar")</f>
        <v>#VALUE!</v>
      </c>
      <c r="L218" s="257" t="e">
        <f aca="false">SUMIFS(#NAME?,#NAME?,A218,#NAME?,$F$8,#NAME?,$G$8,#NAME?,"Wind")+SUMIFS(#NAME?,#NAME?,A218,#NAME?,$F$8,#NAME?,$G$8,#NAME?,"Wind")</f>
        <v>#VALUE!</v>
      </c>
      <c r="M218" s="257" t="e">
        <f aca="false">SUMIFS(#NAME?,#NAME?,A218,#NAME?,$F$8,#NAME?,$G$8,#NAME?,"Hydro")+SUMIFS(#NAME?,#NAME?,A218,#NAME?,$F$8,#NAME?,$G$8,#NAME?,"Hydro")</f>
        <v>#VALUE!</v>
      </c>
      <c r="N218" s="257" t="e">
        <f aca="false">SUMIFS(#NAME?,#NAME?,A218,#NAME?,$F$8,#NAME?,$G$8,#NAME?,"Other")+SUMIFS(#NAME?,#NAME?,A218,#NAME?,$F$8,#NAME?,$G$8,#NAME?,"Other")</f>
        <v>#VALUE!</v>
      </c>
      <c r="O218" s="258" t="e">
        <f aca="false">IF(J218=0,0,(SUMIFS(OFFSET(#NAME?,0,$P$8),#NAME?,A218,#NAME?,$F$8,#NAME?,$G$8,#NAME?,"Storage")+SUMIFS(OFFSET(#NAME?,0,$P$8),#NAME?,A218,#NAME?,$F$8,#NAME?,$G$8,#NAME?,"Battery"))/J218)</f>
        <v>#VALUE!</v>
      </c>
      <c r="P218" s="259" t="e">
        <f aca="false">IF(K218=0,0,(SUMIFS(OFFSET(#NAME?,0,$P$8),#NAME?,A218,#NAME?,$F$8,#NAME?,$G$8,#NAME?,"Solar")+SUMIFS(OFFSET(#NAME?,0,$P$8),#NAME?,A218,#NAME?,$F$8,#NAME?,$G$8,#NAME?,"Solar"))/K218)</f>
        <v>#VALUE!</v>
      </c>
      <c r="Q218" s="258" t="e">
        <f aca="false">IF(L218=0,0,(SUMIFS(OFFSET(#NAME?,0,$P$8),#NAME?,A218,#NAME?,$F$8,#NAME?,$G$8,#NAME?,"Wind")+SUMIFS(OFFSET(#NAME?,0,$P$8),#NAME?,A218,#NAME?,$F$8,#NAME?,$G$8,#NAME?,"Wind"))/L218)</f>
        <v>#VALUE!</v>
      </c>
      <c r="R218" s="258" t="e">
        <f aca="false">IF(M218=0,0,(SUMIFS(OFFSET(#NAME?,0,$P$8),#NAME?,A218,#NAME?,$F$8,#NAME?,$G$8,#NAME?,"Hydro")+SUMIFS(OFFSET(#NAME?,0,$P$8),#NAME?,A218,#NAME?,$F$8,#NAME?,$G$8,#NAME?,"Hydro"))/M218)</f>
        <v>#VALUE!</v>
      </c>
      <c r="S218" s="258" t="e">
        <f aca="false">IF(N218=0,0,(SUMIFS(OFFSET(#NAME?,0,$P$8),#NAME?,A218,#NAME?,$F$8,#NAME?,$G$8,#NAME?,"Other")+SUMIFS(OFFSET(#NAME?,0,$P$8),#NAME?,A218,#NAME?,$F$8,#NAME?,$G$8,#NAME?,"Other"))/N218)</f>
        <v>#VALUE!</v>
      </c>
      <c r="T218" s="260" t="e">
        <f aca="false">(J218*O218)+(K218*P218)+(L218*$T$5)+(M218*R218)+(N218*S218)</f>
        <v>#VALUE!</v>
      </c>
      <c r="U218" s="260" t="e">
        <f aca="false">(J218*O218)+(K218*P218)+(L218*$U$5)+(M218*R218)+(N218*S218)</f>
        <v>#VALUE!</v>
      </c>
      <c r="V218" s="261" t="e">
        <f aca="false">SUMIFS(OFFSET(#NAME?,0,$P$8),#NAME?,A218,#NAME?,$F$8,#NAME?,$G$8)*-1</f>
        <v>#VALUE!</v>
      </c>
      <c r="W218" s="261" t="e">
        <f aca="false">SUMIFS(OFFSET(#NAME?,0,$P$8),#NAME?,A218,#NAME?,$F$8,#NAME?,$G$8)*-1</f>
        <v>#VALUE!</v>
      </c>
      <c r="X218" s="262" t="e">
        <f aca="false">$Z$13*Z218</f>
        <v>#REF!</v>
      </c>
      <c r="Z218" s="263" t="e">
        <f aca="false">E218/$E$13</f>
        <v>#VALUE!</v>
      </c>
      <c r="AA218" s="264" t="n">
        <f aca="false">IFERROR(SUMPRODUCT((DSR!$E$1:$AB$1='MAIN DATA'!$B$6)*(DSR!$B$2:$B$1445='MAIN DATA'!A218)*(DSR!$A$2:$A$1445=Controls!$F$56)*(DSR!$E$2:$AB$1445)),"N/A for summer")</f>
        <v>-0.515218529148364</v>
      </c>
    </row>
    <row r="219" customFormat="false" ht="12.75" hidden="false" customHeight="false" outlineLevel="0" collapsed="false">
      <c r="A219" s="253" t="s">
        <v>434</v>
      </c>
      <c r="B219" s="253" t="s">
        <v>435</v>
      </c>
      <c r="C219" s="254" t="s">
        <v>427</v>
      </c>
      <c r="D219" s="254" t="str">
        <f aca="false">LEFT(C219,1)</f>
        <v>S</v>
      </c>
      <c r="E219" s="254" t="e">
        <f aca="false">SUMIFS(OFFSET(#NAME?,0,$P$8),#NAME?,A219,#NAME?,$F$8,#NAME?,$G$8)</f>
        <v>#VALUE!</v>
      </c>
      <c r="F219" s="255" t="e">
        <f aca="false">SUMIFS(OFFSET(#NAME?,0,$P$8),#NAME?,A219,#NAME?,$F$8,#NAME?,$G$8)</f>
        <v>#VALUE!</v>
      </c>
      <c r="G219" s="255" t="e">
        <f aca="false">F219-SUMIFS(OFFSET(#NAME?,0,$P$8),#NAME?,A219,#NAME?,$F$8,#NAME?,$G$8)</f>
        <v>#VALUE!</v>
      </c>
      <c r="H219" s="256" t="e">
        <f aca="false">E219-T219</f>
        <v>#VALUE!</v>
      </c>
      <c r="I219" s="256" t="e">
        <f aca="false">E219-U219</f>
        <v>#VALUE!</v>
      </c>
      <c r="J219" s="257" t="e">
        <f aca="false">SUMIFS(#NAME?,#NAME?,A219,#NAME?,$F$8,#NAME?,$G$8,#NAME?,"Storage")+SUMIFS(#NAME?,#NAME?,A219,#NAME?,$F$8,#NAME?,$G$8,#NAME?,"Battery")</f>
        <v>#VALUE!</v>
      </c>
      <c r="K219" s="257" t="e">
        <f aca="false">SUMIFS(#NAME?,#NAME?,A219,#NAME?,$F$8,#NAME?,$G$8,#NAME?,"Solar")+SUMIFS(#NAME?,#NAME?,A219,#NAME?,$F$8,#NAME?,$G$8,#NAME?,"Solar")</f>
        <v>#VALUE!</v>
      </c>
      <c r="L219" s="257" t="e">
        <f aca="false">SUMIFS(#NAME?,#NAME?,A219,#NAME?,$F$8,#NAME?,$G$8,#NAME?,"Wind")+SUMIFS(#NAME?,#NAME?,A219,#NAME?,$F$8,#NAME?,$G$8,#NAME?,"Wind")</f>
        <v>#VALUE!</v>
      </c>
      <c r="M219" s="257" t="e">
        <f aca="false">SUMIFS(#NAME?,#NAME?,A219,#NAME?,$F$8,#NAME?,$G$8,#NAME?,"Hydro")+SUMIFS(#NAME?,#NAME?,A219,#NAME?,$F$8,#NAME?,$G$8,#NAME?,"Hydro")</f>
        <v>#VALUE!</v>
      </c>
      <c r="N219" s="257" t="e">
        <f aca="false">SUMIFS(#NAME?,#NAME?,A219,#NAME?,$F$8,#NAME?,$G$8,#NAME?,"Other")+SUMIFS(#NAME?,#NAME?,A219,#NAME?,$F$8,#NAME?,$G$8,#NAME?,"Other")</f>
        <v>#VALUE!</v>
      </c>
      <c r="O219" s="258" t="e">
        <f aca="false">IF(J219=0,0,(SUMIFS(OFFSET(#NAME?,0,$P$8),#NAME?,A219,#NAME?,$F$8,#NAME?,$G$8,#NAME?,"Storage")+SUMIFS(OFFSET(#NAME?,0,$P$8),#NAME?,A219,#NAME?,$F$8,#NAME?,$G$8,#NAME?,"Battery"))/J219)</f>
        <v>#VALUE!</v>
      </c>
      <c r="P219" s="259" t="e">
        <f aca="false">IF(K219=0,0,(SUMIFS(OFFSET(#NAME?,0,$P$8),#NAME?,A219,#NAME?,$F$8,#NAME?,$G$8,#NAME?,"Solar")+SUMIFS(OFFSET(#NAME?,0,$P$8),#NAME?,A219,#NAME?,$F$8,#NAME?,$G$8,#NAME?,"Solar"))/K219)</f>
        <v>#VALUE!</v>
      </c>
      <c r="Q219" s="258" t="e">
        <f aca="false">IF(L219=0,0,(SUMIFS(OFFSET(#NAME?,0,$P$8),#NAME?,A219,#NAME?,$F$8,#NAME?,$G$8,#NAME?,"Wind")+SUMIFS(OFFSET(#NAME?,0,$P$8),#NAME?,A219,#NAME?,$F$8,#NAME?,$G$8,#NAME?,"Wind"))/L219)</f>
        <v>#VALUE!</v>
      </c>
      <c r="R219" s="258" t="e">
        <f aca="false">IF(M219=0,0,(SUMIFS(OFFSET(#NAME?,0,$P$8),#NAME?,A219,#NAME?,$F$8,#NAME?,$G$8,#NAME?,"Hydro")+SUMIFS(OFFSET(#NAME?,0,$P$8),#NAME?,A219,#NAME?,$F$8,#NAME?,$G$8,#NAME?,"Hydro"))/M219)</f>
        <v>#VALUE!</v>
      </c>
      <c r="S219" s="258" t="e">
        <f aca="false">IF(N219=0,0,(SUMIFS(OFFSET(#NAME?,0,$P$8),#NAME?,A219,#NAME?,$F$8,#NAME?,$G$8,#NAME?,"Other")+SUMIFS(OFFSET(#NAME?,0,$P$8),#NAME?,A219,#NAME?,$F$8,#NAME?,$G$8,#NAME?,"Other"))/N219)</f>
        <v>#VALUE!</v>
      </c>
      <c r="T219" s="260" t="e">
        <f aca="false">(J219*O219)+(K219*P219)+(L219*$T$5)+(M219*R219)+(N219*S219)</f>
        <v>#VALUE!</v>
      </c>
      <c r="U219" s="260" t="e">
        <f aca="false">(J219*O219)+(K219*P219)+(L219*$U$5)+(M219*R219)+(N219*S219)</f>
        <v>#VALUE!</v>
      </c>
      <c r="V219" s="261" t="e">
        <f aca="false">SUMIFS(OFFSET(#NAME?,0,$P$8),#NAME?,A219,#NAME?,$F$8,#NAME?,$G$8)*-1</f>
        <v>#VALUE!</v>
      </c>
      <c r="W219" s="261" t="e">
        <f aca="false">SUMIFS(OFFSET(#NAME?,0,$P$8),#NAME?,A219,#NAME?,$F$8,#NAME?,$G$8)*-1</f>
        <v>#VALUE!</v>
      </c>
      <c r="X219" s="262" t="e">
        <f aca="false">$Z$13*Z219</f>
        <v>#REF!</v>
      </c>
      <c r="Z219" s="263" t="e">
        <f aca="false">E219/$E$13</f>
        <v>#VALUE!</v>
      </c>
      <c r="AA219" s="264" t="n">
        <f aca="false">IFERROR(SUMPRODUCT((DSR!$E$1:$AB$1='MAIN DATA'!$B$6)*(DSR!$B$2:$B$1445='MAIN DATA'!A219)*(DSR!$A$2:$A$1445=Controls!$F$56)*(DSR!$E$2:$AB$1445)),"N/A for summer")</f>
        <v>-0.869126567592843</v>
      </c>
    </row>
    <row r="220" customFormat="false" ht="12.75" hidden="false" customHeight="false" outlineLevel="0" collapsed="false">
      <c r="A220" s="253" t="s">
        <v>474</v>
      </c>
      <c r="B220" s="253" t="s">
        <v>475</v>
      </c>
      <c r="C220" s="254" t="s">
        <v>427</v>
      </c>
      <c r="D220" s="254" t="str">
        <f aca="false">LEFT(C220,1)</f>
        <v>S</v>
      </c>
      <c r="E220" s="254" t="e">
        <f aca="false">SUMIFS(OFFSET(#NAME?,0,$P$8),#NAME?,A220,#NAME?,$F$8,#NAME?,$G$8)</f>
        <v>#VALUE!</v>
      </c>
      <c r="F220" s="255" t="e">
        <f aca="false">SUMIFS(OFFSET(#NAME?,0,$P$8),#NAME?,A220,#NAME?,$F$8,#NAME?,$G$8)</f>
        <v>#VALUE!</v>
      </c>
      <c r="G220" s="255" t="e">
        <f aca="false">F220-SUMIFS(OFFSET(#NAME?,0,$P$8),#NAME?,A220,#NAME?,$F$8,#NAME?,$G$8)</f>
        <v>#VALUE!</v>
      </c>
      <c r="H220" s="256" t="e">
        <f aca="false">E220-T220</f>
        <v>#VALUE!</v>
      </c>
      <c r="I220" s="256" t="e">
        <f aca="false">E220-U220</f>
        <v>#VALUE!</v>
      </c>
      <c r="J220" s="257" t="e">
        <f aca="false">SUMIFS(#NAME?,#NAME?,A220,#NAME?,$F$8,#NAME?,$G$8,#NAME?,"Storage")+SUMIFS(#NAME?,#NAME?,A220,#NAME?,$F$8,#NAME?,$G$8,#NAME?,"Battery")</f>
        <v>#VALUE!</v>
      </c>
      <c r="K220" s="257" t="e">
        <f aca="false">SUMIFS(#NAME?,#NAME?,A220,#NAME?,$F$8,#NAME?,$G$8,#NAME?,"Solar")+SUMIFS(#NAME?,#NAME?,A220,#NAME?,$F$8,#NAME?,$G$8,#NAME?,"Solar")</f>
        <v>#VALUE!</v>
      </c>
      <c r="L220" s="257" t="e">
        <f aca="false">SUMIFS(#NAME?,#NAME?,A220,#NAME?,$F$8,#NAME?,$G$8,#NAME?,"Wind")+SUMIFS(#NAME?,#NAME?,A220,#NAME?,$F$8,#NAME?,$G$8,#NAME?,"Wind")</f>
        <v>#VALUE!</v>
      </c>
      <c r="M220" s="257" t="e">
        <f aca="false">SUMIFS(#NAME?,#NAME?,A220,#NAME?,$F$8,#NAME?,$G$8,#NAME?,"Hydro")+SUMIFS(#NAME?,#NAME?,A220,#NAME?,$F$8,#NAME?,$G$8,#NAME?,"Hydro")</f>
        <v>#VALUE!</v>
      </c>
      <c r="N220" s="257" t="e">
        <f aca="false">SUMIFS(#NAME?,#NAME?,A220,#NAME?,$F$8,#NAME?,$G$8,#NAME?,"Other")+SUMIFS(#NAME?,#NAME?,A220,#NAME?,$F$8,#NAME?,$G$8,#NAME?,"Other")</f>
        <v>#VALUE!</v>
      </c>
      <c r="O220" s="258" t="e">
        <f aca="false">IF(J220=0,0,(SUMIFS(OFFSET(#NAME?,0,$P$8),#NAME?,A220,#NAME?,$F$8,#NAME?,$G$8,#NAME?,"Storage")+SUMIFS(OFFSET(#NAME?,0,$P$8),#NAME?,A220,#NAME?,$F$8,#NAME?,$G$8,#NAME?,"Battery"))/J220)</f>
        <v>#VALUE!</v>
      </c>
      <c r="P220" s="259" t="e">
        <f aca="false">IF(K220=0,0,(SUMIFS(OFFSET(#NAME?,0,$P$8),#NAME?,A220,#NAME?,$F$8,#NAME?,$G$8,#NAME?,"Solar")+SUMIFS(OFFSET(#NAME?,0,$P$8),#NAME?,A220,#NAME?,$F$8,#NAME?,$G$8,#NAME?,"Solar"))/K220)</f>
        <v>#VALUE!</v>
      </c>
      <c r="Q220" s="258" t="e">
        <f aca="false">IF(L220=0,0,(SUMIFS(OFFSET(#NAME?,0,$P$8),#NAME?,A220,#NAME?,$F$8,#NAME?,$G$8,#NAME?,"Wind")+SUMIFS(OFFSET(#NAME?,0,$P$8),#NAME?,A220,#NAME?,$F$8,#NAME?,$G$8,#NAME?,"Wind"))/L220)</f>
        <v>#VALUE!</v>
      </c>
      <c r="R220" s="258" t="e">
        <f aca="false">IF(M220=0,0,(SUMIFS(OFFSET(#NAME?,0,$P$8),#NAME?,A220,#NAME?,$F$8,#NAME?,$G$8,#NAME?,"Hydro")+SUMIFS(OFFSET(#NAME?,0,$P$8),#NAME?,A220,#NAME?,$F$8,#NAME?,$G$8,#NAME?,"Hydro"))/M220)</f>
        <v>#VALUE!</v>
      </c>
      <c r="S220" s="258" t="e">
        <f aca="false">IF(N220=0,0,(SUMIFS(OFFSET(#NAME?,0,$P$8),#NAME?,A220,#NAME?,$F$8,#NAME?,$G$8,#NAME?,"Other")+SUMIFS(OFFSET(#NAME?,0,$P$8),#NAME?,A220,#NAME?,$F$8,#NAME?,$G$8,#NAME?,"Other"))/N220)</f>
        <v>#VALUE!</v>
      </c>
      <c r="T220" s="260" t="e">
        <f aca="false">(J220*O220)+(K220*P220)+(L220*$T$5)+(M220*R220)+(N220*S220)</f>
        <v>#VALUE!</v>
      </c>
      <c r="U220" s="260" t="e">
        <f aca="false">(J220*O220)+(K220*P220)+(L220*$U$5)+(M220*R220)+(N220*S220)</f>
        <v>#VALUE!</v>
      </c>
      <c r="V220" s="261" t="e">
        <f aca="false">SUMIFS(OFFSET(#NAME?,0,$P$8),#NAME?,A220,#NAME?,$F$8,#NAME?,$G$8)*-1</f>
        <v>#VALUE!</v>
      </c>
      <c r="W220" s="261" t="e">
        <f aca="false">SUMIFS(OFFSET(#NAME?,0,$P$8),#NAME?,A220,#NAME?,$F$8,#NAME?,$G$8)*-1</f>
        <v>#VALUE!</v>
      </c>
      <c r="X220" s="262" t="e">
        <f aca="false">$Z$13*Z220</f>
        <v>#REF!</v>
      </c>
      <c r="Z220" s="263" t="e">
        <f aca="false">E220/$E$13</f>
        <v>#VALUE!</v>
      </c>
      <c r="AA220" s="264" t="n">
        <f aca="false">IFERROR(SUMPRODUCT((DSR!$E$1:$AB$1='MAIN DATA'!$B$6)*(DSR!$B$2:$B$1445='MAIN DATA'!A220)*(DSR!$A$2:$A$1445=Controls!$F$56)*(DSR!$E$2:$AB$1445)),"N/A for summer")</f>
        <v>-0.952803479375895</v>
      </c>
    </row>
    <row r="221" customFormat="false" ht="12.75" hidden="false" customHeight="false" outlineLevel="0" collapsed="false">
      <c r="A221" s="253" t="s">
        <v>597</v>
      </c>
      <c r="B221" s="253" t="s">
        <v>598</v>
      </c>
      <c r="C221" s="254" t="s">
        <v>427</v>
      </c>
      <c r="D221" s="254" t="str">
        <f aca="false">LEFT(C221,1)</f>
        <v>S</v>
      </c>
      <c r="E221" s="254" t="e">
        <f aca="false">SUMIFS(OFFSET(#NAME?,0,$P$8),#NAME?,A221,#NAME?,$F$8,#NAME?,$G$8)</f>
        <v>#VALUE!</v>
      </c>
      <c r="F221" s="255" t="e">
        <f aca="false">SUMIFS(OFFSET(#NAME?,0,$P$8),#NAME?,A221,#NAME?,$F$8,#NAME?,$G$8)</f>
        <v>#VALUE!</v>
      </c>
      <c r="G221" s="255" t="e">
        <f aca="false">F221-SUMIFS(OFFSET(#NAME?,0,$P$8),#NAME?,A221,#NAME?,$F$8,#NAME?,$G$8)</f>
        <v>#VALUE!</v>
      </c>
      <c r="H221" s="256" t="e">
        <f aca="false">E221-T221</f>
        <v>#VALUE!</v>
      </c>
      <c r="I221" s="256" t="e">
        <f aca="false">E221-U221</f>
        <v>#VALUE!</v>
      </c>
      <c r="J221" s="257" t="e">
        <f aca="false">SUMIFS(#NAME?,#NAME?,A221,#NAME?,$F$8,#NAME?,$G$8,#NAME?,"Storage")+SUMIFS(#NAME?,#NAME?,A221,#NAME?,$F$8,#NAME?,$G$8,#NAME?,"Battery")</f>
        <v>#VALUE!</v>
      </c>
      <c r="K221" s="257" t="e">
        <f aca="false">SUMIFS(#NAME?,#NAME?,A221,#NAME?,$F$8,#NAME?,$G$8,#NAME?,"Solar")+SUMIFS(#NAME?,#NAME?,A221,#NAME?,$F$8,#NAME?,$G$8,#NAME?,"Solar")</f>
        <v>#VALUE!</v>
      </c>
      <c r="L221" s="257" t="e">
        <f aca="false">SUMIFS(#NAME?,#NAME?,A221,#NAME?,$F$8,#NAME?,$G$8,#NAME?,"Wind")+SUMIFS(#NAME?,#NAME?,A221,#NAME?,$F$8,#NAME?,$G$8,#NAME?,"Wind")</f>
        <v>#VALUE!</v>
      </c>
      <c r="M221" s="257" t="e">
        <f aca="false">SUMIFS(#NAME?,#NAME?,A221,#NAME?,$F$8,#NAME?,$G$8,#NAME?,"Hydro")+SUMIFS(#NAME?,#NAME?,A221,#NAME?,$F$8,#NAME?,$G$8,#NAME?,"Hydro")</f>
        <v>#VALUE!</v>
      </c>
      <c r="N221" s="257" t="e">
        <f aca="false">SUMIFS(#NAME?,#NAME?,A221,#NAME?,$F$8,#NAME?,$G$8,#NAME?,"Other")+SUMIFS(#NAME?,#NAME?,A221,#NAME?,$F$8,#NAME?,$G$8,#NAME?,"Other")</f>
        <v>#VALUE!</v>
      </c>
      <c r="O221" s="258" t="e">
        <f aca="false">IF(J221=0,0,(SUMIFS(OFFSET(#NAME?,0,$P$8),#NAME?,A221,#NAME?,$F$8,#NAME?,$G$8,#NAME?,"Storage")+SUMIFS(OFFSET(#NAME?,0,$P$8),#NAME?,A221,#NAME?,$F$8,#NAME?,$G$8,#NAME?,"Battery"))/J221)</f>
        <v>#VALUE!</v>
      </c>
      <c r="P221" s="259" t="e">
        <f aca="false">IF(K221=0,0,(SUMIFS(OFFSET(#NAME?,0,$P$8),#NAME?,A221,#NAME?,$F$8,#NAME?,$G$8,#NAME?,"Solar")+SUMIFS(OFFSET(#NAME?,0,$P$8),#NAME?,A221,#NAME?,$F$8,#NAME?,$G$8,#NAME?,"Solar"))/K221)</f>
        <v>#VALUE!</v>
      </c>
      <c r="Q221" s="258" t="e">
        <f aca="false">IF(L221=0,0,(SUMIFS(OFFSET(#NAME?,0,$P$8),#NAME?,A221,#NAME?,$F$8,#NAME?,$G$8,#NAME?,"Wind")+SUMIFS(OFFSET(#NAME?,0,$P$8),#NAME?,A221,#NAME?,$F$8,#NAME?,$G$8,#NAME?,"Wind"))/L221)</f>
        <v>#VALUE!</v>
      </c>
      <c r="R221" s="258" t="e">
        <f aca="false">IF(M221=0,0,(SUMIFS(OFFSET(#NAME?,0,$P$8),#NAME?,A221,#NAME?,$F$8,#NAME?,$G$8,#NAME?,"Hydro")+SUMIFS(OFFSET(#NAME?,0,$P$8),#NAME?,A221,#NAME?,$F$8,#NAME?,$G$8,#NAME?,"Hydro"))/M221)</f>
        <v>#VALUE!</v>
      </c>
      <c r="S221" s="258" t="e">
        <f aca="false">IF(N221=0,0,(SUMIFS(OFFSET(#NAME?,0,$P$8),#NAME?,A221,#NAME?,$F$8,#NAME?,$G$8,#NAME?,"Other")+SUMIFS(OFFSET(#NAME?,0,$P$8),#NAME?,A221,#NAME?,$F$8,#NAME?,$G$8,#NAME?,"Other"))/N221)</f>
        <v>#VALUE!</v>
      </c>
      <c r="T221" s="260" t="e">
        <f aca="false">(J221*O221)+(K221*P221)+(L221*$T$5)+(M221*R221)+(N221*S221)</f>
        <v>#VALUE!</v>
      </c>
      <c r="U221" s="260" t="e">
        <f aca="false">(J221*O221)+(K221*P221)+(L221*$U$5)+(M221*R221)+(N221*S221)</f>
        <v>#VALUE!</v>
      </c>
      <c r="V221" s="261" t="e">
        <f aca="false">SUMIFS(OFFSET(#NAME?,0,$P$8),#NAME?,A221,#NAME?,$F$8,#NAME?,$G$8)*-1</f>
        <v>#VALUE!</v>
      </c>
      <c r="W221" s="261" t="e">
        <f aca="false">SUMIFS(OFFSET(#NAME?,0,$P$8),#NAME?,A221,#NAME?,$F$8,#NAME?,$G$8)*-1</f>
        <v>#VALUE!</v>
      </c>
      <c r="X221" s="262" t="e">
        <f aca="false">$Z$13*Z221</f>
        <v>#REF!</v>
      </c>
      <c r="Z221" s="263" t="e">
        <f aca="false">E221/$E$13</f>
        <v>#VALUE!</v>
      </c>
      <c r="AA221" s="264" t="n">
        <f aca="false">IFERROR(SUMPRODUCT((DSR!$E$1:$AB$1='MAIN DATA'!$B$6)*(DSR!$B$2:$B$1445='MAIN DATA'!A221)*(DSR!$A$2:$A$1445=Controls!$F$56)*(DSR!$E$2:$AB$1445)),"N/A for summer")</f>
        <v>-0.921576254394836</v>
      </c>
    </row>
    <row r="222" customFormat="false" ht="12.75" hidden="false" customHeight="false" outlineLevel="0" collapsed="false">
      <c r="A222" s="253" t="s">
        <v>599</v>
      </c>
      <c r="B222" s="253" t="s">
        <v>600</v>
      </c>
      <c r="C222" s="254" t="s">
        <v>427</v>
      </c>
      <c r="D222" s="254" t="str">
        <f aca="false">LEFT(C222,1)</f>
        <v>S</v>
      </c>
      <c r="E222" s="254" t="e">
        <f aca="false">SUMIFS(OFFSET(#NAME?,0,$P$8),#NAME?,A222,#NAME?,$F$8,#NAME?,$G$8)</f>
        <v>#VALUE!</v>
      </c>
      <c r="F222" s="255" t="e">
        <f aca="false">SUMIFS(OFFSET(#NAME?,0,$P$8),#NAME?,A222,#NAME?,$F$8,#NAME?,$G$8)</f>
        <v>#VALUE!</v>
      </c>
      <c r="G222" s="255" t="e">
        <f aca="false">F222-SUMIFS(OFFSET(#NAME?,0,$P$8),#NAME?,A222,#NAME?,$F$8,#NAME?,$G$8)</f>
        <v>#VALUE!</v>
      </c>
      <c r="H222" s="256" t="e">
        <f aca="false">E222-T222</f>
        <v>#VALUE!</v>
      </c>
      <c r="I222" s="256" t="e">
        <f aca="false">E222-U222</f>
        <v>#VALUE!</v>
      </c>
      <c r="J222" s="257" t="e">
        <f aca="false">SUMIFS(#NAME?,#NAME?,A222,#NAME?,$F$8,#NAME?,$G$8,#NAME?,"Storage")+SUMIFS(#NAME?,#NAME?,A222,#NAME?,$F$8,#NAME?,$G$8,#NAME?,"Battery")</f>
        <v>#VALUE!</v>
      </c>
      <c r="K222" s="257" t="e">
        <f aca="false">SUMIFS(#NAME?,#NAME?,A222,#NAME?,$F$8,#NAME?,$G$8,#NAME?,"Solar")+SUMIFS(#NAME?,#NAME?,A222,#NAME?,$F$8,#NAME?,$G$8,#NAME?,"Solar")</f>
        <v>#VALUE!</v>
      </c>
      <c r="L222" s="257" t="e">
        <f aca="false">SUMIFS(#NAME?,#NAME?,A222,#NAME?,$F$8,#NAME?,$G$8,#NAME?,"Wind")+SUMIFS(#NAME?,#NAME?,A222,#NAME?,$F$8,#NAME?,$G$8,#NAME?,"Wind")</f>
        <v>#VALUE!</v>
      </c>
      <c r="M222" s="257" t="e">
        <f aca="false">SUMIFS(#NAME?,#NAME?,A222,#NAME?,$F$8,#NAME?,$G$8,#NAME?,"Hydro")+SUMIFS(#NAME?,#NAME?,A222,#NAME?,$F$8,#NAME?,$G$8,#NAME?,"Hydro")</f>
        <v>#VALUE!</v>
      </c>
      <c r="N222" s="257" t="e">
        <f aca="false">SUMIFS(#NAME?,#NAME?,A222,#NAME?,$F$8,#NAME?,$G$8,#NAME?,"Other")+SUMIFS(#NAME?,#NAME?,A222,#NAME?,$F$8,#NAME?,$G$8,#NAME?,"Other")</f>
        <v>#VALUE!</v>
      </c>
      <c r="O222" s="258" t="e">
        <f aca="false">IF(J222=0,0,(SUMIFS(OFFSET(#NAME?,0,$P$8),#NAME?,A222,#NAME?,$F$8,#NAME?,$G$8,#NAME?,"Storage")+SUMIFS(OFFSET(#NAME?,0,$P$8),#NAME?,A222,#NAME?,$F$8,#NAME?,$G$8,#NAME?,"Battery"))/J222)</f>
        <v>#VALUE!</v>
      </c>
      <c r="P222" s="259" t="e">
        <f aca="false">IF(K222=0,0,(SUMIFS(OFFSET(#NAME?,0,$P$8),#NAME?,A222,#NAME?,$F$8,#NAME?,$G$8,#NAME?,"Solar")+SUMIFS(OFFSET(#NAME?,0,$P$8),#NAME?,A222,#NAME?,$F$8,#NAME?,$G$8,#NAME?,"Solar"))/K222)</f>
        <v>#VALUE!</v>
      </c>
      <c r="Q222" s="258" t="e">
        <f aca="false">IF(L222=0,0,(SUMIFS(OFFSET(#NAME?,0,$P$8),#NAME?,A222,#NAME?,$F$8,#NAME?,$G$8,#NAME?,"Wind")+SUMIFS(OFFSET(#NAME?,0,$P$8),#NAME?,A222,#NAME?,$F$8,#NAME?,$G$8,#NAME?,"Wind"))/L222)</f>
        <v>#VALUE!</v>
      </c>
      <c r="R222" s="258" t="e">
        <f aca="false">IF(M222=0,0,(SUMIFS(OFFSET(#NAME?,0,$P$8),#NAME?,A222,#NAME?,$F$8,#NAME?,$G$8,#NAME?,"Hydro")+SUMIFS(OFFSET(#NAME?,0,$P$8),#NAME?,A222,#NAME?,$F$8,#NAME?,$G$8,#NAME?,"Hydro"))/M222)</f>
        <v>#VALUE!</v>
      </c>
      <c r="S222" s="258" t="e">
        <f aca="false">IF(N222=0,0,(SUMIFS(OFFSET(#NAME?,0,$P$8),#NAME?,A222,#NAME?,$F$8,#NAME?,$G$8,#NAME?,"Other")+SUMIFS(OFFSET(#NAME?,0,$P$8),#NAME?,A222,#NAME?,$F$8,#NAME?,$G$8,#NAME?,"Other"))/N222)</f>
        <v>#VALUE!</v>
      </c>
      <c r="T222" s="260" t="e">
        <f aca="false">(J222*O222)+(K222*P222)+(L222*$T$5)+(M222*R222)+(N222*S222)</f>
        <v>#VALUE!</v>
      </c>
      <c r="U222" s="260" t="e">
        <f aca="false">(J222*O222)+(K222*P222)+(L222*$U$5)+(M222*R222)+(N222*S222)</f>
        <v>#VALUE!</v>
      </c>
      <c r="V222" s="261" t="e">
        <f aca="false">SUMIFS(OFFSET(#NAME?,0,$P$8),#NAME?,A222,#NAME?,$F$8,#NAME?,$G$8)*-1</f>
        <v>#VALUE!</v>
      </c>
      <c r="W222" s="261" t="e">
        <f aca="false">SUMIFS(OFFSET(#NAME?,0,$P$8),#NAME?,A222,#NAME?,$F$8,#NAME?,$G$8)*-1</f>
        <v>#VALUE!</v>
      </c>
      <c r="X222" s="262" t="e">
        <f aca="false">$Z$13*Z222</f>
        <v>#REF!</v>
      </c>
      <c r="Z222" s="263" t="e">
        <f aca="false">E222/$E$13</f>
        <v>#VALUE!</v>
      </c>
      <c r="AA222" s="264" t="n">
        <f aca="false">IFERROR(SUMPRODUCT((DSR!$E$1:$AB$1='MAIN DATA'!$B$6)*(DSR!$B$2:$B$1445='MAIN DATA'!A222)*(DSR!$A$2:$A$1445=Controls!$F$56)*(DSR!$E$2:$AB$1445)),"N/A for summer")</f>
        <v>-0.823957950507005</v>
      </c>
    </row>
    <row r="223" customFormat="false" ht="12.75" hidden="false" customHeight="false" outlineLevel="0" collapsed="false">
      <c r="A223" s="253" t="s">
        <v>609</v>
      </c>
      <c r="B223" s="253" t="s">
        <v>610</v>
      </c>
      <c r="C223" s="254" t="s">
        <v>427</v>
      </c>
      <c r="D223" s="254" t="str">
        <f aca="false">LEFT(C223,1)</f>
        <v>S</v>
      </c>
      <c r="E223" s="254" t="e">
        <f aca="false">SUMIFS(OFFSET(#NAME?,0,$P$8),#NAME?,A223,#NAME?,$F$8,#NAME?,$G$8)</f>
        <v>#VALUE!</v>
      </c>
      <c r="F223" s="255" t="e">
        <f aca="false">SUMIFS(OFFSET(#NAME?,0,$P$8),#NAME?,A223,#NAME?,$F$8,#NAME?,$G$8)</f>
        <v>#VALUE!</v>
      </c>
      <c r="G223" s="255" t="e">
        <f aca="false">F223-SUMIFS(OFFSET(#NAME?,0,$P$8),#NAME?,A223,#NAME?,$F$8,#NAME?,$G$8)</f>
        <v>#VALUE!</v>
      </c>
      <c r="H223" s="256" t="e">
        <f aca="false">E223-T223</f>
        <v>#VALUE!</v>
      </c>
      <c r="I223" s="256" t="e">
        <f aca="false">E223-U223</f>
        <v>#VALUE!</v>
      </c>
      <c r="J223" s="257" t="e">
        <f aca="false">SUMIFS(#NAME?,#NAME?,A223,#NAME?,$F$8,#NAME?,$G$8,#NAME?,"Storage")+SUMIFS(#NAME?,#NAME?,A223,#NAME?,$F$8,#NAME?,$G$8,#NAME?,"Battery")</f>
        <v>#VALUE!</v>
      </c>
      <c r="K223" s="257" t="e">
        <f aca="false">SUMIFS(#NAME?,#NAME?,A223,#NAME?,$F$8,#NAME?,$G$8,#NAME?,"Solar")+SUMIFS(#NAME?,#NAME?,A223,#NAME?,$F$8,#NAME?,$G$8,#NAME?,"Solar")</f>
        <v>#VALUE!</v>
      </c>
      <c r="L223" s="257" t="e">
        <f aca="false">SUMIFS(#NAME?,#NAME?,A223,#NAME?,$F$8,#NAME?,$G$8,#NAME?,"Wind")+SUMIFS(#NAME?,#NAME?,A223,#NAME?,$F$8,#NAME?,$G$8,#NAME?,"Wind")</f>
        <v>#VALUE!</v>
      </c>
      <c r="M223" s="257" t="e">
        <f aca="false">SUMIFS(#NAME?,#NAME?,A223,#NAME?,$F$8,#NAME?,$G$8,#NAME?,"Hydro")+SUMIFS(#NAME?,#NAME?,A223,#NAME?,$F$8,#NAME?,$G$8,#NAME?,"Hydro")</f>
        <v>#VALUE!</v>
      </c>
      <c r="N223" s="257" t="e">
        <f aca="false">SUMIFS(#NAME?,#NAME?,A223,#NAME?,$F$8,#NAME?,$G$8,#NAME?,"Other")+SUMIFS(#NAME?,#NAME?,A223,#NAME?,$F$8,#NAME?,$G$8,#NAME?,"Other")</f>
        <v>#VALUE!</v>
      </c>
      <c r="O223" s="258" t="e">
        <f aca="false">IF(J223=0,0,(SUMIFS(OFFSET(#NAME?,0,$P$8),#NAME?,A223,#NAME?,$F$8,#NAME?,$G$8,#NAME?,"Storage")+SUMIFS(OFFSET(#NAME?,0,$P$8),#NAME?,A223,#NAME?,$F$8,#NAME?,$G$8,#NAME?,"Battery"))/J223)</f>
        <v>#VALUE!</v>
      </c>
      <c r="P223" s="259" t="e">
        <f aca="false">IF(K223=0,0,(SUMIFS(OFFSET(#NAME?,0,$P$8),#NAME?,A223,#NAME?,$F$8,#NAME?,$G$8,#NAME?,"Solar")+SUMIFS(OFFSET(#NAME?,0,$P$8),#NAME?,A223,#NAME?,$F$8,#NAME?,$G$8,#NAME?,"Solar"))/K223)</f>
        <v>#VALUE!</v>
      </c>
      <c r="Q223" s="258" t="e">
        <f aca="false">IF(L223=0,0,(SUMIFS(OFFSET(#NAME?,0,$P$8),#NAME?,A223,#NAME?,$F$8,#NAME?,$G$8,#NAME?,"Wind")+SUMIFS(OFFSET(#NAME?,0,$P$8),#NAME?,A223,#NAME?,$F$8,#NAME?,$G$8,#NAME?,"Wind"))/L223)</f>
        <v>#VALUE!</v>
      </c>
      <c r="R223" s="258" t="e">
        <f aca="false">IF(M223=0,0,(SUMIFS(OFFSET(#NAME?,0,$P$8),#NAME?,A223,#NAME?,$F$8,#NAME?,$G$8,#NAME?,"Hydro")+SUMIFS(OFFSET(#NAME?,0,$P$8),#NAME?,A223,#NAME?,$F$8,#NAME?,$G$8,#NAME?,"Hydro"))/M223)</f>
        <v>#VALUE!</v>
      </c>
      <c r="S223" s="258" t="e">
        <f aca="false">IF(N223=0,0,(SUMIFS(OFFSET(#NAME?,0,$P$8),#NAME?,A223,#NAME?,$F$8,#NAME?,$G$8,#NAME?,"Other")+SUMIFS(OFFSET(#NAME?,0,$P$8),#NAME?,A223,#NAME?,$F$8,#NAME?,$G$8,#NAME?,"Other"))/N223)</f>
        <v>#VALUE!</v>
      </c>
      <c r="T223" s="260" t="e">
        <f aca="false">(J223*O223)+(K223*P223)+(L223*$T$5)+(M223*R223)+(N223*S223)</f>
        <v>#VALUE!</v>
      </c>
      <c r="U223" s="260" t="e">
        <f aca="false">(J223*O223)+(K223*P223)+(L223*$U$5)+(M223*R223)+(N223*S223)</f>
        <v>#VALUE!</v>
      </c>
      <c r="V223" s="261" t="e">
        <f aca="false">SUMIFS(OFFSET(#NAME?,0,$P$8),#NAME?,A223,#NAME?,$F$8,#NAME?,$G$8)*-1</f>
        <v>#VALUE!</v>
      </c>
      <c r="W223" s="261" t="e">
        <f aca="false">SUMIFS(OFFSET(#NAME?,0,$P$8),#NAME?,A223,#NAME?,$F$8,#NAME?,$G$8)*-1</f>
        <v>#VALUE!</v>
      </c>
      <c r="X223" s="262" t="e">
        <f aca="false">$Z$13*Z223</f>
        <v>#REF!</v>
      </c>
      <c r="Z223" s="263" t="e">
        <f aca="false">E223/$E$13</f>
        <v>#VALUE!</v>
      </c>
      <c r="AA223" s="264" t="n">
        <f aca="false">IFERROR(SUMPRODUCT((DSR!$E$1:$AB$1='MAIN DATA'!$B$6)*(DSR!$B$2:$B$1445='MAIN DATA'!A223)*(DSR!$A$2:$A$1445=Controls!$F$56)*(DSR!$E$2:$AB$1445)),"N/A for summer")</f>
        <v>-1.07669307799933</v>
      </c>
    </row>
    <row r="224" customFormat="false" ht="12.75" hidden="false" customHeight="false" outlineLevel="0" collapsed="false">
      <c r="A224" s="253" t="s">
        <v>619</v>
      </c>
      <c r="B224" s="253" t="s">
        <v>620</v>
      </c>
      <c r="C224" s="254" t="s">
        <v>427</v>
      </c>
      <c r="D224" s="254" t="str">
        <f aca="false">LEFT(C224,1)</f>
        <v>S</v>
      </c>
      <c r="E224" s="254" t="e">
        <f aca="false">SUMIFS(OFFSET(#NAME?,0,$P$8),#NAME?,A224,#NAME?,$F$8,#NAME?,$G$8)</f>
        <v>#VALUE!</v>
      </c>
      <c r="F224" s="255" t="e">
        <f aca="false">SUMIFS(OFFSET(#NAME?,0,$P$8),#NAME?,A224,#NAME?,$F$8,#NAME?,$G$8)</f>
        <v>#VALUE!</v>
      </c>
      <c r="G224" s="255" t="e">
        <f aca="false">F224-SUMIFS(OFFSET(#NAME?,0,$P$8),#NAME?,A224,#NAME?,$F$8,#NAME?,$G$8)</f>
        <v>#VALUE!</v>
      </c>
      <c r="H224" s="256" t="e">
        <f aca="false">E224-T224</f>
        <v>#VALUE!</v>
      </c>
      <c r="I224" s="256" t="e">
        <f aca="false">E224-U224</f>
        <v>#VALUE!</v>
      </c>
      <c r="J224" s="257" t="e">
        <f aca="false">SUMIFS(#NAME?,#NAME?,A224,#NAME?,$F$8,#NAME?,$G$8,#NAME?,"Storage")+SUMIFS(#NAME?,#NAME?,A224,#NAME?,$F$8,#NAME?,$G$8,#NAME?,"Battery")</f>
        <v>#VALUE!</v>
      </c>
      <c r="K224" s="257" t="e">
        <f aca="false">SUMIFS(#NAME?,#NAME?,A224,#NAME?,$F$8,#NAME?,$G$8,#NAME?,"Solar")+SUMIFS(#NAME?,#NAME?,A224,#NAME?,$F$8,#NAME?,$G$8,#NAME?,"Solar")</f>
        <v>#VALUE!</v>
      </c>
      <c r="L224" s="257" t="e">
        <f aca="false">SUMIFS(#NAME?,#NAME?,A224,#NAME?,$F$8,#NAME?,$G$8,#NAME?,"Wind")+SUMIFS(#NAME?,#NAME?,A224,#NAME?,$F$8,#NAME?,$G$8,#NAME?,"Wind")</f>
        <v>#VALUE!</v>
      </c>
      <c r="M224" s="257" t="e">
        <f aca="false">SUMIFS(#NAME?,#NAME?,A224,#NAME?,$F$8,#NAME?,$G$8,#NAME?,"Hydro")+SUMIFS(#NAME?,#NAME?,A224,#NAME?,$F$8,#NAME?,$G$8,#NAME?,"Hydro")</f>
        <v>#VALUE!</v>
      </c>
      <c r="N224" s="257" t="e">
        <f aca="false">SUMIFS(#NAME?,#NAME?,A224,#NAME?,$F$8,#NAME?,$G$8,#NAME?,"Other")+SUMIFS(#NAME?,#NAME?,A224,#NAME?,$F$8,#NAME?,$G$8,#NAME?,"Other")</f>
        <v>#VALUE!</v>
      </c>
      <c r="O224" s="258" t="e">
        <f aca="false">IF(J224=0,0,(SUMIFS(OFFSET(#NAME?,0,$P$8),#NAME?,A224,#NAME?,$F$8,#NAME?,$G$8,#NAME?,"Storage")+SUMIFS(OFFSET(#NAME?,0,$P$8),#NAME?,A224,#NAME?,$F$8,#NAME?,$G$8,#NAME?,"Battery"))/J224)</f>
        <v>#VALUE!</v>
      </c>
      <c r="P224" s="259" t="e">
        <f aca="false">IF(K224=0,0,(SUMIFS(OFFSET(#NAME?,0,$P$8),#NAME?,A224,#NAME?,$F$8,#NAME?,$G$8,#NAME?,"Solar")+SUMIFS(OFFSET(#NAME?,0,$P$8),#NAME?,A224,#NAME?,$F$8,#NAME?,$G$8,#NAME?,"Solar"))/K224)</f>
        <v>#VALUE!</v>
      </c>
      <c r="Q224" s="258" t="e">
        <f aca="false">IF(L224=0,0,(SUMIFS(OFFSET(#NAME?,0,$P$8),#NAME?,A224,#NAME?,$F$8,#NAME?,$G$8,#NAME?,"Wind")+SUMIFS(OFFSET(#NAME?,0,$P$8),#NAME?,A224,#NAME?,$F$8,#NAME?,$G$8,#NAME?,"Wind"))/L224)</f>
        <v>#VALUE!</v>
      </c>
      <c r="R224" s="258" t="e">
        <f aca="false">IF(M224=0,0,(SUMIFS(OFFSET(#NAME?,0,$P$8),#NAME?,A224,#NAME?,$F$8,#NAME?,$G$8,#NAME?,"Hydro")+SUMIFS(OFFSET(#NAME?,0,$P$8),#NAME?,A224,#NAME?,$F$8,#NAME?,$G$8,#NAME?,"Hydro"))/M224)</f>
        <v>#VALUE!</v>
      </c>
      <c r="S224" s="258" t="e">
        <f aca="false">IF(N224=0,0,(SUMIFS(OFFSET(#NAME?,0,$P$8),#NAME?,A224,#NAME?,$F$8,#NAME?,$G$8,#NAME?,"Other")+SUMIFS(OFFSET(#NAME?,0,$P$8),#NAME?,A224,#NAME?,$F$8,#NAME?,$G$8,#NAME?,"Other"))/N224)</f>
        <v>#VALUE!</v>
      </c>
      <c r="T224" s="260" t="e">
        <f aca="false">(J224*O224)+(K224*P224)+(L224*$T$5)+(M224*R224)+(N224*S224)</f>
        <v>#VALUE!</v>
      </c>
      <c r="U224" s="260" t="e">
        <f aca="false">(J224*O224)+(K224*P224)+(L224*$U$5)+(M224*R224)+(N224*S224)</f>
        <v>#VALUE!</v>
      </c>
      <c r="V224" s="261" t="e">
        <f aca="false">SUMIFS(OFFSET(#NAME?,0,$P$8),#NAME?,A224,#NAME?,$F$8,#NAME?,$G$8)*-1</f>
        <v>#VALUE!</v>
      </c>
      <c r="W224" s="261" t="e">
        <f aca="false">SUMIFS(OFFSET(#NAME?,0,$P$8),#NAME?,A224,#NAME?,$F$8,#NAME?,$G$8)*-1</f>
        <v>#VALUE!</v>
      </c>
      <c r="X224" s="262" t="e">
        <f aca="false">$Z$13*Z224</f>
        <v>#REF!</v>
      </c>
      <c r="Z224" s="263" t="e">
        <f aca="false">E224/$E$13</f>
        <v>#VALUE!</v>
      </c>
      <c r="AA224" s="264" t="n">
        <f aca="false">IFERROR(SUMPRODUCT((DSR!$E$1:$AB$1='MAIN DATA'!$B$6)*(DSR!$B$2:$B$1445='MAIN DATA'!A224)*(DSR!$A$2:$A$1445=Controls!$F$56)*(DSR!$E$2:$AB$1445)),"N/A for summer")</f>
        <v>-0.606054794205061</v>
      </c>
    </row>
    <row r="225" customFormat="false" ht="12.75" hidden="false" customHeight="false" outlineLevel="0" collapsed="false">
      <c r="A225" s="253" t="s">
        <v>621</v>
      </c>
      <c r="B225" s="253" t="s">
        <v>622</v>
      </c>
      <c r="C225" s="254" t="s">
        <v>427</v>
      </c>
      <c r="D225" s="254" t="str">
        <f aca="false">LEFT(C225,1)</f>
        <v>S</v>
      </c>
      <c r="E225" s="254" t="e">
        <f aca="false">SUMIFS(OFFSET(#NAME?,0,$P$8),#NAME?,A225,#NAME?,$F$8,#NAME?,$G$8)</f>
        <v>#VALUE!</v>
      </c>
      <c r="F225" s="255" t="e">
        <f aca="false">SUMIFS(OFFSET(#NAME?,0,$P$8),#NAME?,A225,#NAME?,$F$8,#NAME?,$G$8)</f>
        <v>#VALUE!</v>
      </c>
      <c r="G225" s="255" t="e">
        <f aca="false">F225-SUMIFS(OFFSET(#NAME?,0,$P$8),#NAME?,A225,#NAME?,$F$8,#NAME?,$G$8)</f>
        <v>#VALUE!</v>
      </c>
      <c r="H225" s="256" t="e">
        <f aca="false">E225-T225</f>
        <v>#VALUE!</v>
      </c>
      <c r="I225" s="256" t="e">
        <f aca="false">E225-U225</f>
        <v>#VALUE!</v>
      </c>
      <c r="J225" s="257" t="e">
        <f aca="false">SUMIFS(#NAME?,#NAME?,A225,#NAME?,$F$8,#NAME?,$G$8,#NAME?,"Storage")+SUMIFS(#NAME?,#NAME?,A225,#NAME?,$F$8,#NAME?,$G$8,#NAME?,"Battery")</f>
        <v>#VALUE!</v>
      </c>
      <c r="K225" s="257" t="e">
        <f aca="false">SUMIFS(#NAME?,#NAME?,A225,#NAME?,$F$8,#NAME?,$G$8,#NAME?,"Solar")+SUMIFS(#NAME?,#NAME?,A225,#NAME?,$F$8,#NAME?,$G$8,#NAME?,"Solar")</f>
        <v>#VALUE!</v>
      </c>
      <c r="L225" s="257" t="e">
        <f aca="false">SUMIFS(#NAME?,#NAME?,A225,#NAME?,$F$8,#NAME?,$G$8,#NAME?,"Wind")+SUMIFS(#NAME?,#NAME?,A225,#NAME?,$F$8,#NAME?,$G$8,#NAME?,"Wind")</f>
        <v>#VALUE!</v>
      </c>
      <c r="M225" s="257" t="e">
        <f aca="false">SUMIFS(#NAME?,#NAME?,A225,#NAME?,$F$8,#NAME?,$G$8,#NAME?,"Hydro")+SUMIFS(#NAME?,#NAME?,A225,#NAME?,$F$8,#NAME?,$G$8,#NAME?,"Hydro")</f>
        <v>#VALUE!</v>
      </c>
      <c r="N225" s="257" t="e">
        <f aca="false">SUMIFS(#NAME?,#NAME?,A225,#NAME?,$F$8,#NAME?,$G$8,#NAME?,"Other")+SUMIFS(#NAME?,#NAME?,A225,#NAME?,$F$8,#NAME?,$G$8,#NAME?,"Other")</f>
        <v>#VALUE!</v>
      </c>
      <c r="O225" s="258" t="e">
        <f aca="false">IF(J225=0,0,(SUMIFS(OFFSET(#NAME?,0,$P$8),#NAME?,A225,#NAME?,$F$8,#NAME?,$G$8,#NAME?,"Storage")+SUMIFS(OFFSET(#NAME?,0,$P$8),#NAME?,A225,#NAME?,$F$8,#NAME?,$G$8,#NAME?,"Battery"))/J225)</f>
        <v>#VALUE!</v>
      </c>
      <c r="P225" s="259" t="e">
        <f aca="false">IF(K225=0,0,(SUMIFS(OFFSET(#NAME?,0,$P$8),#NAME?,A225,#NAME?,$F$8,#NAME?,$G$8,#NAME?,"Solar")+SUMIFS(OFFSET(#NAME?,0,$P$8),#NAME?,A225,#NAME?,$F$8,#NAME?,$G$8,#NAME?,"Solar"))/K225)</f>
        <v>#VALUE!</v>
      </c>
      <c r="Q225" s="258" t="e">
        <f aca="false">IF(L225=0,0,(SUMIFS(OFFSET(#NAME?,0,$P$8),#NAME?,A225,#NAME?,$F$8,#NAME?,$G$8,#NAME?,"Wind")+SUMIFS(OFFSET(#NAME?,0,$P$8),#NAME?,A225,#NAME?,$F$8,#NAME?,$G$8,#NAME?,"Wind"))/L225)</f>
        <v>#VALUE!</v>
      </c>
      <c r="R225" s="258" t="e">
        <f aca="false">IF(M225=0,0,(SUMIFS(OFFSET(#NAME?,0,$P$8),#NAME?,A225,#NAME?,$F$8,#NAME?,$G$8,#NAME?,"Hydro")+SUMIFS(OFFSET(#NAME?,0,$P$8),#NAME?,A225,#NAME?,$F$8,#NAME?,$G$8,#NAME?,"Hydro"))/M225)</f>
        <v>#VALUE!</v>
      </c>
      <c r="S225" s="258" t="e">
        <f aca="false">IF(N225=0,0,(SUMIFS(OFFSET(#NAME?,0,$P$8),#NAME?,A225,#NAME?,$F$8,#NAME?,$G$8,#NAME?,"Other")+SUMIFS(OFFSET(#NAME?,0,$P$8),#NAME?,A225,#NAME?,$F$8,#NAME?,$G$8,#NAME?,"Other"))/N225)</f>
        <v>#VALUE!</v>
      </c>
      <c r="T225" s="260" t="e">
        <f aca="false">(J225*O225)+(K225*P225)+(L225*$T$5)+(M225*R225)+(N225*S225)</f>
        <v>#VALUE!</v>
      </c>
      <c r="U225" s="260" t="e">
        <f aca="false">(J225*O225)+(K225*P225)+(L225*$U$5)+(M225*R225)+(N225*S225)</f>
        <v>#VALUE!</v>
      </c>
      <c r="V225" s="261" t="e">
        <f aca="false">SUMIFS(OFFSET(#NAME?,0,$P$8),#NAME?,A225,#NAME?,$F$8,#NAME?,$G$8)*-1</f>
        <v>#VALUE!</v>
      </c>
      <c r="W225" s="261" t="e">
        <f aca="false">SUMIFS(OFFSET(#NAME?,0,$P$8),#NAME?,A225,#NAME?,$F$8,#NAME?,$G$8)*-1</f>
        <v>#VALUE!</v>
      </c>
      <c r="X225" s="262" t="e">
        <f aca="false">$Z$13*Z225</f>
        <v>#REF!</v>
      </c>
      <c r="Z225" s="263" t="e">
        <f aca="false">E225/$E$13</f>
        <v>#VALUE!</v>
      </c>
      <c r="AA225" s="264" t="n">
        <f aca="false">IFERROR(SUMPRODUCT((DSR!$E$1:$AB$1='MAIN DATA'!$B$6)*(DSR!$B$2:$B$1445='MAIN DATA'!A225)*(DSR!$A$2:$A$1445=Controls!$F$56)*(DSR!$E$2:$AB$1445)),"N/A for summer")</f>
        <v>-0.325535386667367</v>
      </c>
    </row>
    <row r="226" customFormat="false" ht="12.75" hidden="false" customHeight="false" outlineLevel="0" collapsed="false">
      <c r="A226" s="253" t="s">
        <v>629</v>
      </c>
      <c r="B226" s="253" t="s">
        <v>630</v>
      </c>
      <c r="C226" s="254" t="s">
        <v>427</v>
      </c>
      <c r="D226" s="254" t="str">
        <f aca="false">LEFT(C226,1)</f>
        <v>S</v>
      </c>
      <c r="E226" s="254" t="e">
        <f aca="false">SUMIFS(OFFSET(#NAME?,0,$P$8),#NAME?,A226,#NAME?,$F$8,#NAME?,$G$8)</f>
        <v>#VALUE!</v>
      </c>
      <c r="F226" s="255" t="e">
        <f aca="false">SUMIFS(OFFSET(#NAME?,0,$P$8),#NAME?,A226,#NAME?,$F$8,#NAME?,$G$8)</f>
        <v>#VALUE!</v>
      </c>
      <c r="G226" s="255" t="e">
        <f aca="false">F226-SUMIFS(OFFSET(#NAME?,0,$P$8),#NAME?,A226,#NAME?,$F$8,#NAME?,$G$8)</f>
        <v>#VALUE!</v>
      </c>
      <c r="H226" s="256" t="e">
        <f aca="false">E226-T226</f>
        <v>#VALUE!</v>
      </c>
      <c r="I226" s="256" t="e">
        <f aca="false">E226-U226</f>
        <v>#VALUE!</v>
      </c>
      <c r="J226" s="257" t="e">
        <f aca="false">SUMIFS(#NAME?,#NAME?,A226,#NAME?,$F$8,#NAME?,$G$8,#NAME?,"Storage")+SUMIFS(#NAME?,#NAME?,A226,#NAME?,$F$8,#NAME?,$G$8,#NAME?,"Battery")</f>
        <v>#VALUE!</v>
      </c>
      <c r="K226" s="257" t="e">
        <f aca="false">SUMIFS(#NAME?,#NAME?,A226,#NAME?,$F$8,#NAME?,$G$8,#NAME?,"Solar")+SUMIFS(#NAME?,#NAME?,A226,#NAME?,$F$8,#NAME?,$G$8,#NAME?,"Solar")</f>
        <v>#VALUE!</v>
      </c>
      <c r="L226" s="257" t="e">
        <f aca="false">SUMIFS(#NAME?,#NAME?,A226,#NAME?,$F$8,#NAME?,$G$8,#NAME?,"Wind")+SUMIFS(#NAME?,#NAME?,A226,#NAME?,$F$8,#NAME?,$G$8,#NAME?,"Wind")</f>
        <v>#VALUE!</v>
      </c>
      <c r="M226" s="257" t="e">
        <f aca="false">SUMIFS(#NAME?,#NAME?,A226,#NAME?,$F$8,#NAME?,$G$8,#NAME?,"Hydro")+SUMIFS(#NAME?,#NAME?,A226,#NAME?,$F$8,#NAME?,$G$8,#NAME?,"Hydro")</f>
        <v>#VALUE!</v>
      </c>
      <c r="N226" s="257" t="e">
        <f aca="false">SUMIFS(#NAME?,#NAME?,A226,#NAME?,$F$8,#NAME?,$G$8,#NAME?,"Other")+SUMIFS(#NAME?,#NAME?,A226,#NAME?,$F$8,#NAME?,$G$8,#NAME?,"Other")</f>
        <v>#VALUE!</v>
      </c>
      <c r="O226" s="258" t="e">
        <f aca="false">IF(J226=0,0,(SUMIFS(OFFSET(#NAME?,0,$P$8),#NAME?,A226,#NAME?,$F$8,#NAME?,$G$8,#NAME?,"Storage")+SUMIFS(OFFSET(#NAME?,0,$P$8),#NAME?,A226,#NAME?,$F$8,#NAME?,$G$8,#NAME?,"Battery"))/J226)</f>
        <v>#VALUE!</v>
      </c>
      <c r="P226" s="259" t="e">
        <f aca="false">IF(K226=0,0,(SUMIFS(OFFSET(#NAME?,0,$P$8),#NAME?,A226,#NAME?,$F$8,#NAME?,$G$8,#NAME?,"Solar")+SUMIFS(OFFSET(#NAME?,0,$P$8),#NAME?,A226,#NAME?,$F$8,#NAME?,$G$8,#NAME?,"Solar"))/K226)</f>
        <v>#VALUE!</v>
      </c>
      <c r="Q226" s="258" t="e">
        <f aca="false">IF(L226=0,0,(SUMIFS(OFFSET(#NAME?,0,$P$8),#NAME?,A226,#NAME?,$F$8,#NAME?,$G$8,#NAME?,"Wind")+SUMIFS(OFFSET(#NAME?,0,$P$8),#NAME?,A226,#NAME?,$F$8,#NAME?,$G$8,#NAME?,"Wind"))/L226)</f>
        <v>#VALUE!</v>
      </c>
      <c r="R226" s="258" t="e">
        <f aca="false">IF(M226=0,0,(SUMIFS(OFFSET(#NAME?,0,$P$8),#NAME?,A226,#NAME?,$F$8,#NAME?,$G$8,#NAME?,"Hydro")+SUMIFS(OFFSET(#NAME?,0,$P$8),#NAME?,A226,#NAME?,$F$8,#NAME?,$G$8,#NAME?,"Hydro"))/M226)</f>
        <v>#VALUE!</v>
      </c>
      <c r="S226" s="258" t="e">
        <f aca="false">IF(N226=0,0,(SUMIFS(OFFSET(#NAME?,0,$P$8),#NAME?,A226,#NAME?,$F$8,#NAME?,$G$8,#NAME?,"Other")+SUMIFS(OFFSET(#NAME?,0,$P$8),#NAME?,A226,#NAME?,$F$8,#NAME?,$G$8,#NAME?,"Other"))/N226)</f>
        <v>#VALUE!</v>
      </c>
      <c r="T226" s="260" t="e">
        <f aca="false">(J226*O226)+(K226*P226)+(L226*$T$5)+(M226*R226)+(N226*S226)</f>
        <v>#VALUE!</v>
      </c>
      <c r="U226" s="260" t="e">
        <f aca="false">(J226*O226)+(K226*P226)+(L226*$U$5)+(M226*R226)+(N226*S226)</f>
        <v>#VALUE!</v>
      </c>
      <c r="V226" s="261" t="e">
        <f aca="false">SUMIFS(OFFSET(#NAME?,0,$P$8),#NAME?,A226,#NAME?,$F$8,#NAME?,$G$8)*-1</f>
        <v>#VALUE!</v>
      </c>
      <c r="W226" s="261" t="e">
        <f aca="false">SUMIFS(OFFSET(#NAME?,0,$P$8),#NAME?,A226,#NAME?,$F$8,#NAME?,$G$8)*-1</f>
        <v>#VALUE!</v>
      </c>
      <c r="X226" s="262" t="e">
        <f aca="false">$Z$13*Z226</f>
        <v>#REF!</v>
      </c>
      <c r="Z226" s="263" t="e">
        <f aca="false">E226/$E$13</f>
        <v>#VALUE!</v>
      </c>
      <c r="AA226" s="264" t="n">
        <f aca="false">IFERROR(SUMPRODUCT((DSR!$E$1:$AB$1='MAIN DATA'!$B$6)*(DSR!$B$2:$B$1445='MAIN DATA'!A226)*(DSR!$A$2:$A$1445=Controls!$F$56)*(DSR!$E$2:$AB$1445)),"N/A for summer")</f>
        <v>-0.487727804071957</v>
      </c>
    </row>
    <row r="227" customFormat="false" ht="12.75" hidden="false" customHeight="false" outlineLevel="0" collapsed="false">
      <c r="A227" s="253" t="s">
        <v>631</v>
      </c>
      <c r="B227" s="253" t="s">
        <v>632</v>
      </c>
      <c r="C227" s="254" t="s">
        <v>427</v>
      </c>
      <c r="D227" s="254" t="str">
        <f aca="false">LEFT(C227,1)</f>
        <v>S</v>
      </c>
      <c r="E227" s="254" t="e">
        <f aca="false">SUMIFS(OFFSET(#NAME?,0,$P$8),#NAME?,A227,#NAME?,$F$8,#NAME?,$G$8)</f>
        <v>#VALUE!</v>
      </c>
      <c r="F227" s="255" t="e">
        <f aca="false">SUMIFS(OFFSET(#NAME?,0,$P$8),#NAME?,A227,#NAME?,$F$8,#NAME?,$G$8)</f>
        <v>#VALUE!</v>
      </c>
      <c r="G227" s="255" t="e">
        <f aca="false">F227-SUMIFS(OFFSET(#NAME?,0,$P$8),#NAME?,A227,#NAME?,$F$8,#NAME?,$G$8)</f>
        <v>#VALUE!</v>
      </c>
      <c r="H227" s="256" t="e">
        <f aca="false">E227-T227</f>
        <v>#VALUE!</v>
      </c>
      <c r="I227" s="256" t="e">
        <f aca="false">E227-U227</f>
        <v>#VALUE!</v>
      </c>
      <c r="J227" s="257" t="e">
        <f aca="false">SUMIFS(#NAME?,#NAME?,A227,#NAME?,$F$8,#NAME?,$G$8,#NAME?,"Storage")+SUMIFS(#NAME?,#NAME?,A227,#NAME?,$F$8,#NAME?,$G$8,#NAME?,"Battery")</f>
        <v>#VALUE!</v>
      </c>
      <c r="K227" s="257" t="e">
        <f aca="false">SUMIFS(#NAME?,#NAME?,A227,#NAME?,$F$8,#NAME?,$G$8,#NAME?,"Solar")+SUMIFS(#NAME?,#NAME?,A227,#NAME?,$F$8,#NAME?,$G$8,#NAME?,"Solar")</f>
        <v>#VALUE!</v>
      </c>
      <c r="L227" s="257" t="e">
        <f aca="false">SUMIFS(#NAME?,#NAME?,A227,#NAME?,$F$8,#NAME?,$G$8,#NAME?,"Wind")+SUMIFS(#NAME?,#NAME?,A227,#NAME?,$F$8,#NAME?,$G$8,#NAME?,"Wind")</f>
        <v>#VALUE!</v>
      </c>
      <c r="M227" s="257" t="e">
        <f aca="false">SUMIFS(#NAME?,#NAME?,A227,#NAME?,$F$8,#NAME?,$G$8,#NAME?,"Hydro")+SUMIFS(#NAME?,#NAME?,A227,#NAME?,$F$8,#NAME?,$G$8,#NAME?,"Hydro")</f>
        <v>#VALUE!</v>
      </c>
      <c r="N227" s="257" t="e">
        <f aca="false">SUMIFS(#NAME?,#NAME?,A227,#NAME?,$F$8,#NAME?,$G$8,#NAME?,"Other")+SUMIFS(#NAME?,#NAME?,A227,#NAME?,$F$8,#NAME?,$G$8,#NAME?,"Other")</f>
        <v>#VALUE!</v>
      </c>
      <c r="O227" s="258" t="e">
        <f aca="false">IF(J227=0,0,(SUMIFS(OFFSET(#NAME?,0,$P$8),#NAME?,A227,#NAME?,$F$8,#NAME?,$G$8,#NAME?,"Storage")+SUMIFS(OFFSET(#NAME?,0,$P$8),#NAME?,A227,#NAME?,$F$8,#NAME?,$G$8,#NAME?,"Battery"))/J227)</f>
        <v>#VALUE!</v>
      </c>
      <c r="P227" s="259" t="e">
        <f aca="false">IF(K227=0,0,(SUMIFS(OFFSET(#NAME?,0,$P$8),#NAME?,A227,#NAME?,$F$8,#NAME?,$G$8,#NAME?,"Solar")+SUMIFS(OFFSET(#NAME?,0,$P$8),#NAME?,A227,#NAME?,$F$8,#NAME?,$G$8,#NAME?,"Solar"))/K227)</f>
        <v>#VALUE!</v>
      </c>
      <c r="Q227" s="258" t="e">
        <f aca="false">IF(L227=0,0,(SUMIFS(OFFSET(#NAME?,0,$P$8),#NAME?,A227,#NAME?,$F$8,#NAME?,$G$8,#NAME?,"Wind")+SUMIFS(OFFSET(#NAME?,0,$P$8),#NAME?,A227,#NAME?,$F$8,#NAME?,$G$8,#NAME?,"Wind"))/L227)</f>
        <v>#VALUE!</v>
      </c>
      <c r="R227" s="258" t="e">
        <f aca="false">IF(M227=0,0,(SUMIFS(OFFSET(#NAME?,0,$P$8),#NAME?,A227,#NAME?,$F$8,#NAME?,$G$8,#NAME?,"Hydro")+SUMIFS(OFFSET(#NAME?,0,$P$8),#NAME?,A227,#NAME?,$F$8,#NAME?,$G$8,#NAME?,"Hydro"))/M227)</f>
        <v>#VALUE!</v>
      </c>
      <c r="S227" s="258" t="e">
        <f aca="false">IF(N227=0,0,(SUMIFS(OFFSET(#NAME?,0,$P$8),#NAME?,A227,#NAME?,$F$8,#NAME?,$G$8,#NAME?,"Other")+SUMIFS(OFFSET(#NAME?,0,$P$8),#NAME?,A227,#NAME?,$F$8,#NAME?,$G$8,#NAME?,"Other"))/N227)</f>
        <v>#VALUE!</v>
      </c>
      <c r="T227" s="260" t="e">
        <f aca="false">(J227*O227)+(K227*P227)+(L227*$T$5)+(M227*R227)+(N227*S227)</f>
        <v>#VALUE!</v>
      </c>
      <c r="U227" s="260" t="e">
        <f aca="false">(J227*O227)+(K227*P227)+(L227*$U$5)+(M227*R227)+(N227*S227)</f>
        <v>#VALUE!</v>
      </c>
      <c r="V227" s="261" t="e">
        <f aca="false">SUMIFS(OFFSET(#NAME?,0,$P$8),#NAME?,A227,#NAME?,$F$8,#NAME?,$G$8)*-1</f>
        <v>#VALUE!</v>
      </c>
      <c r="W227" s="261" t="e">
        <f aca="false">SUMIFS(OFFSET(#NAME?,0,$P$8),#NAME?,A227,#NAME?,$F$8,#NAME?,$G$8)*-1</f>
        <v>#VALUE!</v>
      </c>
      <c r="X227" s="262" t="e">
        <f aca="false">$Z$13*Z227</f>
        <v>#REF!</v>
      </c>
      <c r="Z227" s="263" t="e">
        <f aca="false">E227/$E$13</f>
        <v>#VALUE!</v>
      </c>
      <c r="AA227" s="264" t="n">
        <f aca="false">IFERROR(SUMPRODUCT((DSR!$E$1:$AB$1='MAIN DATA'!$B$6)*(DSR!$B$2:$B$1445='MAIN DATA'!A227)*(DSR!$A$2:$A$1445=Controls!$F$56)*(DSR!$E$2:$AB$1445)),"N/A for summer")</f>
        <v>-0.209114313420697</v>
      </c>
    </row>
    <row r="228" customFormat="false" ht="12.75" hidden="false" customHeight="false" outlineLevel="0" collapsed="false">
      <c r="A228" s="253" t="s">
        <v>688</v>
      </c>
      <c r="B228" s="253" t="s">
        <v>689</v>
      </c>
      <c r="C228" s="254" t="s">
        <v>427</v>
      </c>
      <c r="D228" s="254" t="str">
        <f aca="false">LEFT(C228,1)</f>
        <v>S</v>
      </c>
      <c r="E228" s="254" t="e">
        <f aca="false">SUMIFS(OFFSET(#NAME?,0,$P$8),#NAME?,A228,#NAME?,$F$8,#NAME?,$G$8)</f>
        <v>#VALUE!</v>
      </c>
      <c r="F228" s="255" t="e">
        <f aca="false">SUMIFS(OFFSET(#NAME?,0,$P$8),#NAME?,A228,#NAME?,$F$8,#NAME?,$G$8)</f>
        <v>#VALUE!</v>
      </c>
      <c r="G228" s="255" t="e">
        <f aca="false">F228-SUMIFS(OFFSET(#NAME?,0,$P$8),#NAME?,A228,#NAME?,$F$8,#NAME?,$G$8)</f>
        <v>#VALUE!</v>
      </c>
      <c r="H228" s="256" t="e">
        <f aca="false">E228-T228</f>
        <v>#VALUE!</v>
      </c>
      <c r="I228" s="256" t="e">
        <f aca="false">E228-U228</f>
        <v>#VALUE!</v>
      </c>
      <c r="J228" s="257" t="e">
        <f aca="false">SUMIFS(#NAME?,#NAME?,A228,#NAME?,$F$8,#NAME?,$G$8,#NAME?,"Storage")+SUMIFS(#NAME?,#NAME?,A228,#NAME?,$F$8,#NAME?,$G$8,#NAME?,"Battery")</f>
        <v>#VALUE!</v>
      </c>
      <c r="K228" s="257" t="e">
        <f aca="false">SUMIFS(#NAME?,#NAME?,A228,#NAME?,$F$8,#NAME?,$G$8,#NAME?,"Solar")+SUMIFS(#NAME?,#NAME?,A228,#NAME?,$F$8,#NAME?,$G$8,#NAME?,"Solar")</f>
        <v>#VALUE!</v>
      </c>
      <c r="L228" s="257" t="e">
        <f aca="false">SUMIFS(#NAME?,#NAME?,A228,#NAME?,$F$8,#NAME?,$G$8,#NAME?,"Wind")+SUMIFS(#NAME?,#NAME?,A228,#NAME?,$F$8,#NAME?,$G$8,#NAME?,"Wind")</f>
        <v>#VALUE!</v>
      </c>
      <c r="M228" s="257" t="e">
        <f aca="false">SUMIFS(#NAME?,#NAME?,A228,#NAME?,$F$8,#NAME?,$G$8,#NAME?,"Hydro")+SUMIFS(#NAME?,#NAME?,A228,#NAME?,$F$8,#NAME?,$G$8,#NAME?,"Hydro")</f>
        <v>#VALUE!</v>
      </c>
      <c r="N228" s="257" t="e">
        <f aca="false">SUMIFS(#NAME?,#NAME?,A228,#NAME?,$F$8,#NAME?,$G$8,#NAME?,"Other")+SUMIFS(#NAME?,#NAME?,A228,#NAME?,$F$8,#NAME?,$G$8,#NAME?,"Other")</f>
        <v>#VALUE!</v>
      </c>
      <c r="O228" s="258" t="e">
        <f aca="false">IF(J228=0,0,(SUMIFS(OFFSET(#NAME?,0,$P$8),#NAME?,A228,#NAME?,$F$8,#NAME?,$G$8,#NAME?,"Storage")+SUMIFS(OFFSET(#NAME?,0,$P$8),#NAME?,A228,#NAME?,$F$8,#NAME?,$G$8,#NAME?,"Battery"))/J228)</f>
        <v>#VALUE!</v>
      </c>
      <c r="P228" s="259" t="e">
        <f aca="false">IF(K228=0,0,(SUMIFS(OFFSET(#NAME?,0,$P$8),#NAME?,A228,#NAME?,$F$8,#NAME?,$G$8,#NAME?,"Solar")+SUMIFS(OFFSET(#NAME?,0,$P$8),#NAME?,A228,#NAME?,$F$8,#NAME?,$G$8,#NAME?,"Solar"))/K228)</f>
        <v>#VALUE!</v>
      </c>
      <c r="Q228" s="258" t="e">
        <f aca="false">IF(L228=0,0,(SUMIFS(OFFSET(#NAME?,0,$P$8),#NAME?,A228,#NAME?,$F$8,#NAME?,$G$8,#NAME?,"Wind")+SUMIFS(OFFSET(#NAME?,0,$P$8),#NAME?,A228,#NAME?,$F$8,#NAME?,$G$8,#NAME?,"Wind"))/L228)</f>
        <v>#VALUE!</v>
      </c>
      <c r="R228" s="258" t="e">
        <f aca="false">IF(M228=0,0,(SUMIFS(OFFSET(#NAME?,0,$P$8),#NAME?,A228,#NAME?,$F$8,#NAME?,$G$8,#NAME?,"Hydro")+SUMIFS(OFFSET(#NAME?,0,$P$8),#NAME?,A228,#NAME?,$F$8,#NAME?,$G$8,#NAME?,"Hydro"))/M228)</f>
        <v>#VALUE!</v>
      </c>
      <c r="S228" s="258" t="e">
        <f aca="false">IF(N228=0,0,(SUMIFS(OFFSET(#NAME?,0,$P$8),#NAME?,A228,#NAME?,$F$8,#NAME?,$G$8,#NAME?,"Other")+SUMIFS(OFFSET(#NAME?,0,$P$8),#NAME?,A228,#NAME?,$F$8,#NAME?,$G$8,#NAME?,"Other"))/N228)</f>
        <v>#VALUE!</v>
      </c>
      <c r="T228" s="260" t="e">
        <f aca="false">(J228*O228)+(K228*P228)+(L228*$T$5)+(M228*R228)+(N228*S228)</f>
        <v>#VALUE!</v>
      </c>
      <c r="U228" s="260" t="e">
        <f aca="false">(J228*O228)+(K228*P228)+(L228*$U$5)+(M228*R228)+(N228*S228)</f>
        <v>#VALUE!</v>
      </c>
      <c r="V228" s="261" t="e">
        <f aca="false">SUMIFS(OFFSET(#NAME?,0,$P$8),#NAME?,A228,#NAME?,$F$8,#NAME?,$G$8)*-1</f>
        <v>#VALUE!</v>
      </c>
      <c r="W228" s="261" t="e">
        <f aca="false">SUMIFS(OFFSET(#NAME?,0,$P$8),#NAME?,A228,#NAME?,$F$8,#NAME?,$G$8)*-1</f>
        <v>#VALUE!</v>
      </c>
      <c r="X228" s="262" t="e">
        <f aca="false">$Z$13*Z228</f>
        <v>#REF!</v>
      </c>
      <c r="Z228" s="263" t="e">
        <f aca="false">E228/$E$13</f>
        <v>#VALUE!</v>
      </c>
      <c r="AA228" s="264" t="n">
        <f aca="false">IFERROR(SUMPRODUCT((DSR!$E$1:$AB$1='MAIN DATA'!$B$6)*(DSR!$B$2:$B$1445='MAIN DATA'!A228)*(DSR!$A$2:$A$1445=Controls!$F$56)*(DSR!$E$2:$AB$1445)),"N/A for summer")</f>
        <v>-0.408822462361775</v>
      </c>
    </row>
    <row r="229" customFormat="false" ht="12.75" hidden="false" customHeight="false" outlineLevel="0" collapsed="false">
      <c r="A229" s="253" t="s">
        <v>714</v>
      </c>
      <c r="B229" s="253" t="s">
        <v>715</v>
      </c>
      <c r="C229" s="254" t="s">
        <v>427</v>
      </c>
      <c r="D229" s="254" t="str">
        <f aca="false">LEFT(C229,1)</f>
        <v>S</v>
      </c>
      <c r="E229" s="254" t="e">
        <f aca="false">SUMIFS(OFFSET(#NAME?,0,$P$8),#NAME?,A229,#NAME?,$F$8,#NAME?,$G$8)</f>
        <v>#VALUE!</v>
      </c>
      <c r="F229" s="255" t="e">
        <f aca="false">SUMIFS(OFFSET(#NAME?,0,$P$8),#NAME?,A229,#NAME?,$F$8,#NAME?,$G$8)</f>
        <v>#VALUE!</v>
      </c>
      <c r="G229" s="255" t="e">
        <f aca="false">F229-SUMIFS(OFFSET(#NAME?,0,$P$8),#NAME?,A229,#NAME?,$F$8,#NAME?,$G$8)</f>
        <v>#VALUE!</v>
      </c>
      <c r="H229" s="256" t="e">
        <f aca="false">E229-T229</f>
        <v>#VALUE!</v>
      </c>
      <c r="I229" s="256" t="e">
        <f aca="false">E229-U229</f>
        <v>#VALUE!</v>
      </c>
      <c r="J229" s="257" t="e">
        <f aca="false">SUMIFS(#NAME?,#NAME?,A229,#NAME?,$F$8,#NAME?,$G$8,#NAME?,"Storage")+SUMIFS(#NAME?,#NAME?,A229,#NAME?,$F$8,#NAME?,$G$8,#NAME?,"Battery")</f>
        <v>#VALUE!</v>
      </c>
      <c r="K229" s="257" t="e">
        <f aca="false">SUMIFS(#NAME?,#NAME?,A229,#NAME?,$F$8,#NAME?,$G$8,#NAME?,"Solar")+SUMIFS(#NAME?,#NAME?,A229,#NAME?,$F$8,#NAME?,$G$8,#NAME?,"Solar")</f>
        <v>#VALUE!</v>
      </c>
      <c r="L229" s="257" t="e">
        <f aca="false">SUMIFS(#NAME?,#NAME?,A229,#NAME?,$F$8,#NAME?,$G$8,#NAME?,"Wind")+SUMIFS(#NAME?,#NAME?,A229,#NAME?,$F$8,#NAME?,$G$8,#NAME?,"Wind")</f>
        <v>#VALUE!</v>
      </c>
      <c r="M229" s="257" t="e">
        <f aca="false">SUMIFS(#NAME?,#NAME?,A229,#NAME?,$F$8,#NAME?,$G$8,#NAME?,"Hydro")+SUMIFS(#NAME?,#NAME?,A229,#NAME?,$F$8,#NAME?,$G$8,#NAME?,"Hydro")</f>
        <v>#VALUE!</v>
      </c>
      <c r="N229" s="257" t="e">
        <f aca="false">SUMIFS(#NAME?,#NAME?,A229,#NAME?,$F$8,#NAME?,$G$8,#NAME?,"Other")+SUMIFS(#NAME?,#NAME?,A229,#NAME?,$F$8,#NAME?,$G$8,#NAME?,"Other")</f>
        <v>#VALUE!</v>
      </c>
      <c r="O229" s="258" t="e">
        <f aca="false">IF(J229=0,0,(SUMIFS(OFFSET(#NAME?,0,$P$8),#NAME?,A229,#NAME?,$F$8,#NAME?,$G$8,#NAME?,"Storage")+SUMIFS(OFFSET(#NAME?,0,$P$8),#NAME?,A229,#NAME?,$F$8,#NAME?,$G$8,#NAME?,"Battery"))/J229)</f>
        <v>#VALUE!</v>
      </c>
      <c r="P229" s="259" t="e">
        <f aca="false">IF(K229=0,0,(SUMIFS(OFFSET(#NAME?,0,$P$8),#NAME?,A229,#NAME?,$F$8,#NAME?,$G$8,#NAME?,"Solar")+SUMIFS(OFFSET(#NAME?,0,$P$8),#NAME?,A229,#NAME?,$F$8,#NAME?,$G$8,#NAME?,"Solar"))/K229)</f>
        <v>#VALUE!</v>
      </c>
      <c r="Q229" s="258" t="e">
        <f aca="false">IF(L229=0,0,(SUMIFS(OFFSET(#NAME?,0,$P$8),#NAME?,A229,#NAME?,$F$8,#NAME?,$G$8,#NAME?,"Wind")+SUMIFS(OFFSET(#NAME?,0,$P$8),#NAME?,A229,#NAME?,$F$8,#NAME?,$G$8,#NAME?,"Wind"))/L229)</f>
        <v>#VALUE!</v>
      </c>
      <c r="R229" s="258" t="e">
        <f aca="false">IF(M229=0,0,(SUMIFS(OFFSET(#NAME?,0,$P$8),#NAME?,A229,#NAME?,$F$8,#NAME?,$G$8,#NAME?,"Hydro")+SUMIFS(OFFSET(#NAME?,0,$P$8),#NAME?,A229,#NAME?,$F$8,#NAME?,$G$8,#NAME?,"Hydro"))/M229)</f>
        <v>#VALUE!</v>
      </c>
      <c r="S229" s="258" t="e">
        <f aca="false">IF(N229=0,0,(SUMIFS(OFFSET(#NAME?,0,$P$8),#NAME?,A229,#NAME?,$F$8,#NAME?,$G$8,#NAME?,"Other")+SUMIFS(OFFSET(#NAME?,0,$P$8),#NAME?,A229,#NAME?,$F$8,#NAME?,$G$8,#NAME?,"Other"))/N229)</f>
        <v>#VALUE!</v>
      </c>
      <c r="T229" s="260" t="e">
        <f aca="false">(J229*O229)+(K229*P229)+(L229*$T$5)+(M229*R229)+(N229*S229)</f>
        <v>#VALUE!</v>
      </c>
      <c r="U229" s="260" t="e">
        <f aca="false">(J229*O229)+(K229*P229)+(L229*$U$5)+(M229*R229)+(N229*S229)</f>
        <v>#VALUE!</v>
      </c>
      <c r="V229" s="261" t="e">
        <f aca="false">SUMIFS(OFFSET(#NAME?,0,$P$8),#NAME?,A229,#NAME?,$F$8,#NAME?,$G$8)*-1</f>
        <v>#VALUE!</v>
      </c>
      <c r="W229" s="261" t="e">
        <f aca="false">SUMIFS(OFFSET(#NAME?,0,$P$8),#NAME?,A229,#NAME?,$F$8,#NAME?,$G$8)*-1</f>
        <v>#VALUE!</v>
      </c>
      <c r="X229" s="262" t="e">
        <f aca="false">$Z$13*Z229</f>
        <v>#REF!</v>
      </c>
      <c r="Z229" s="263" t="e">
        <f aca="false">E229/$E$13</f>
        <v>#VALUE!</v>
      </c>
      <c r="AA229" s="264" t="n">
        <f aca="false">IFERROR(SUMPRODUCT((DSR!$E$1:$AB$1='MAIN DATA'!$B$6)*(DSR!$B$2:$B$1445='MAIN DATA'!A229)*(DSR!$A$2:$A$1445=Controls!$F$56)*(DSR!$E$2:$AB$1445)),"N/A for summer")</f>
        <v>-0.411224856328544</v>
      </c>
    </row>
    <row r="230" customFormat="false" ht="12.75" hidden="false" customHeight="false" outlineLevel="0" collapsed="false">
      <c r="A230" s="253" t="s">
        <v>716</v>
      </c>
      <c r="B230" s="253" t="s">
        <v>717</v>
      </c>
      <c r="C230" s="254" t="s">
        <v>427</v>
      </c>
      <c r="D230" s="254" t="str">
        <f aca="false">LEFT(C230,1)</f>
        <v>S</v>
      </c>
      <c r="E230" s="254" t="e">
        <f aca="false">SUMIFS(OFFSET(#NAME?,0,$P$8),#NAME?,A230,#NAME?,$F$8,#NAME?,$G$8)</f>
        <v>#VALUE!</v>
      </c>
      <c r="F230" s="255" t="e">
        <f aca="false">SUMIFS(OFFSET(#NAME?,0,$P$8),#NAME?,A230,#NAME?,$F$8,#NAME?,$G$8)</f>
        <v>#VALUE!</v>
      </c>
      <c r="G230" s="255" t="e">
        <f aca="false">F230-SUMIFS(OFFSET(#NAME?,0,$P$8),#NAME?,A230,#NAME?,$F$8,#NAME?,$G$8)</f>
        <v>#VALUE!</v>
      </c>
      <c r="H230" s="256" t="e">
        <f aca="false">E230-T230</f>
        <v>#VALUE!</v>
      </c>
      <c r="I230" s="256" t="e">
        <f aca="false">E230-U230</f>
        <v>#VALUE!</v>
      </c>
      <c r="J230" s="257" t="e">
        <f aca="false">SUMIFS(#NAME?,#NAME?,A230,#NAME?,$F$8,#NAME?,$G$8,#NAME?,"Storage")+SUMIFS(#NAME?,#NAME?,A230,#NAME?,$F$8,#NAME?,$G$8,#NAME?,"Battery")</f>
        <v>#VALUE!</v>
      </c>
      <c r="K230" s="257" t="e">
        <f aca="false">SUMIFS(#NAME?,#NAME?,A230,#NAME?,$F$8,#NAME?,$G$8,#NAME?,"Solar")+SUMIFS(#NAME?,#NAME?,A230,#NAME?,$F$8,#NAME?,$G$8,#NAME?,"Solar")</f>
        <v>#VALUE!</v>
      </c>
      <c r="L230" s="257" t="e">
        <f aca="false">SUMIFS(#NAME?,#NAME?,A230,#NAME?,$F$8,#NAME?,$G$8,#NAME?,"Wind")+SUMIFS(#NAME?,#NAME?,A230,#NAME?,$F$8,#NAME?,$G$8,#NAME?,"Wind")</f>
        <v>#VALUE!</v>
      </c>
      <c r="M230" s="257" t="e">
        <f aca="false">SUMIFS(#NAME?,#NAME?,A230,#NAME?,$F$8,#NAME?,$G$8,#NAME?,"Hydro")+SUMIFS(#NAME?,#NAME?,A230,#NAME?,$F$8,#NAME?,$G$8,#NAME?,"Hydro")</f>
        <v>#VALUE!</v>
      </c>
      <c r="N230" s="257" t="e">
        <f aca="false">SUMIFS(#NAME?,#NAME?,A230,#NAME?,$F$8,#NAME?,$G$8,#NAME?,"Other")+SUMIFS(#NAME?,#NAME?,A230,#NAME?,$F$8,#NAME?,$G$8,#NAME?,"Other")</f>
        <v>#VALUE!</v>
      </c>
      <c r="O230" s="258" t="e">
        <f aca="false">IF(J230=0,0,(SUMIFS(OFFSET(#NAME?,0,$P$8),#NAME?,A230,#NAME?,$F$8,#NAME?,$G$8,#NAME?,"Storage")+SUMIFS(OFFSET(#NAME?,0,$P$8),#NAME?,A230,#NAME?,$F$8,#NAME?,$G$8,#NAME?,"Battery"))/J230)</f>
        <v>#VALUE!</v>
      </c>
      <c r="P230" s="259" t="e">
        <f aca="false">IF(K230=0,0,(SUMIFS(OFFSET(#NAME?,0,$P$8),#NAME?,A230,#NAME?,$F$8,#NAME?,$G$8,#NAME?,"Solar")+SUMIFS(OFFSET(#NAME?,0,$P$8),#NAME?,A230,#NAME?,$F$8,#NAME?,$G$8,#NAME?,"Solar"))/K230)</f>
        <v>#VALUE!</v>
      </c>
      <c r="Q230" s="258" t="e">
        <f aca="false">IF(L230=0,0,(SUMIFS(OFFSET(#NAME?,0,$P$8),#NAME?,A230,#NAME?,$F$8,#NAME?,$G$8,#NAME?,"Wind")+SUMIFS(OFFSET(#NAME?,0,$P$8),#NAME?,A230,#NAME?,$F$8,#NAME?,$G$8,#NAME?,"Wind"))/L230)</f>
        <v>#VALUE!</v>
      </c>
      <c r="R230" s="258" t="e">
        <f aca="false">IF(M230=0,0,(SUMIFS(OFFSET(#NAME?,0,$P$8),#NAME?,A230,#NAME?,$F$8,#NAME?,$G$8,#NAME?,"Hydro")+SUMIFS(OFFSET(#NAME?,0,$P$8),#NAME?,A230,#NAME?,$F$8,#NAME?,$G$8,#NAME?,"Hydro"))/M230)</f>
        <v>#VALUE!</v>
      </c>
      <c r="S230" s="258" t="e">
        <f aca="false">IF(N230=0,0,(SUMIFS(OFFSET(#NAME?,0,$P$8),#NAME?,A230,#NAME?,$F$8,#NAME?,$G$8,#NAME?,"Other")+SUMIFS(OFFSET(#NAME?,0,$P$8),#NAME?,A230,#NAME?,$F$8,#NAME?,$G$8,#NAME?,"Other"))/N230)</f>
        <v>#VALUE!</v>
      </c>
      <c r="T230" s="260" t="e">
        <f aca="false">(J230*O230)+(K230*P230)+(L230*$T$5)+(M230*R230)+(N230*S230)</f>
        <v>#VALUE!</v>
      </c>
      <c r="U230" s="260" t="e">
        <f aca="false">(J230*O230)+(K230*P230)+(L230*$U$5)+(M230*R230)+(N230*S230)</f>
        <v>#VALUE!</v>
      </c>
      <c r="V230" s="261" t="e">
        <f aca="false">SUMIFS(OFFSET(#NAME?,0,$P$8),#NAME?,A230,#NAME?,$F$8,#NAME?,$G$8)*-1</f>
        <v>#VALUE!</v>
      </c>
      <c r="W230" s="261" t="e">
        <f aca="false">SUMIFS(OFFSET(#NAME?,0,$P$8),#NAME?,A230,#NAME?,$F$8,#NAME?,$G$8)*-1</f>
        <v>#VALUE!</v>
      </c>
      <c r="X230" s="262" t="e">
        <f aca="false">$Z$13*Z230</f>
        <v>#REF!</v>
      </c>
      <c r="Z230" s="263" t="e">
        <f aca="false">E230/$E$13</f>
        <v>#VALUE!</v>
      </c>
      <c r="AA230" s="264" t="n">
        <f aca="false">IFERROR(SUMPRODUCT((DSR!$E$1:$AB$1='MAIN DATA'!$B$6)*(DSR!$B$2:$B$1445='MAIN DATA'!A230)*(DSR!$A$2:$A$1445=Controls!$F$56)*(DSR!$E$2:$AB$1445)),"N/A for summer")</f>
        <v>-0.504470327638764</v>
      </c>
    </row>
    <row r="231" customFormat="false" ht="12.75" hidden="false" customHeight="false" outlineLevel="0" collapsed="false">
      <c r="A231" s="253" t="s">
        <v>749</v>
      </c>
      <c r="B231" s="253" t="s">
        <v>750</v>
      </c>
      <c r="C231" s="254" t="s">
        <v>427</v>
      </c>
      <c r="D231" s="254" t="str">
        <f aca="false">LEFT(C231,1)</f>
        <v>S</v>
      </c>
      <c r="E231" s="254" t="e">
        <f aca="false">SUMIFS(OFFSET(#NAME?,0,$P$8),#NAME?,A231,#NAME?,$F$8,#NAME?,$G$8)</f>
        <v>#VALUE!</v>
      </c>
      <c r="F231" s="255" t="e">
        <f aca="false">SUMIFS(OFFSET(#NAME?,0,$P$8),#NAME?,A231,#NAME?,$F$8,#NAME?,$G$8)</f>
        <v>#VALUE!</v>
      </c>
      <c r="G231" s="255" t="e">
        <f aca="false">F231-SUMIFS(OFFSET(#NAME?,0,$P$8),#NAME?,A231,#NAME?,$F$8,#NAME?,$G$8)</f>
        <v>#VALUE!</v>
      </c>
      <c r="H231" s="256" t="e">
        <f aca="false">E231-T231</f>
        <v>#VALUE!</v>
      </c>
      <c r="I231" s="256" t="e">
        <f aca="false">E231-U231</f>
        <v>#VALUE!</v>
      </c>
      <c r="J231" s="257" t="e">
        <f aca="false">SUMIFS(#NAME?,#NAME?,A231,#NAME?,$F$8,#NAME?,$G$8,#NAME?,"Storage")+SUMIFS(#NAME?,#NAME?,A231,#NAME?,$F$8,#NAME?,$G$8,#NAME?,"Battery")</f>
        <v>#VALUE!</v>
      </c>
      <c r="K231" s="257" t="e">
        <f aca="false">SUMIFS(#NAME?,#NAME?,A231,#NAME?,$F$8,#NAME?,$G$8,#NAME?,"Solar")+SUMIFS(#NAME?,#NAME?,A231,#NAME?,$F$8,#NAME?,$G$8,#NAME?,"Solar")</f>
        <v>#VALUE!</v>
      </c>
      <c r="L231" s="257" t="e">
        <f aca="false">SUMIFS(#NAME?,#NAME?,A231,#NAME?,$F$8,#NAME?,$G$8,#NAME?,"Wind")+SUMIFS(#NAME?,#NAME?,A231,#NAME?,$F$8,#NAME?,$G$8,#NAME?,"Wind")</f>
        <v>#VALUE!</v>
      </c>
      <c r="M231" s="257" t="e">
        <f aca="false">SUMIFS(#NAME?,#NAME?,A231,#NAME?,$F$8,#NAME?,$G$8,#NAME?,"Hydro")+SUMIFS(#NAME?,#NAME?,A231,#NAME?,$F$8,#NAME?,$G$8,#NAME?,"Hydro")</f>
        <v>#VALUE!</v>
      </c>
      <c r="N231" s="257" t="e">
        <f aca="false">SUMIFS(#NAME?,#NAME?,A231,#NAME?,$F$8,#NAME?,$G$8,#NAME?,"Other")+SUMIFS(#NAME?,#NAME?,A231,#NAME?,$F$8,#NAME?,$G$8,#NAME?,"Other")</f>
        <v>#VALUE!</v>
      </c>
      <c r="O231" s="258" t="e">
        <f aca="false">IF(J231=0,0,(SUMIFS(OFFSET(#NAME?,0,$P$8),#NAME?,A231,#NAME?,$F$8,#NAME?,$G$8,#NAME?,"Storage")+SUMIFS(OFFSET(#NAME?,0,$P$8),#NAME?,A231,#NAME?,$F$8,#NAME?,$G$8,#NAME?,"Battery"))/J231)</f>
        <v>#VALUE!</v>
      </c>
      <c r="P231" s="259" t="e">
        <f aca="false">IF(K231=0,0,(SUMIFS(OFFSET(#NAME?,0,$P$8),#NAME?,A231,#NAME?,$F$8,#NAME?,$G$8,#NAME?,"Solar")+SUMIFS(OFFSET(#NAME?,0,$P$8),#NAME?,A231,#NAME?,$F$8,#NAME?,$G$8,#NAME?,"Solar"))/K231)</f>
        <v>#VALUE!</v>
      </c>
      <c r="Q231" s="258" t="e">
        <f aca="false">IF(L231=0,0,(SUMIFS(OFFSET(#NAME?,0,$P$8),#NAME?,A231,#NAME?,$F$8,#NAME?,$G$8,#NAME?,"Wind")+SUMIFS(OFFSET(#NAME?,0,$P$8),#NAME?,A231,#NAME?,$F$8,#NAME?,$G$8,#NAME?,"Wind"))/L231)</f>
        <v>#VALUE!</v>
      </c>
      <c r="R231" s="258" t="e">
        <f aca="false">IF(M231=0,0,(SUMIFS(OFFSET(#NAME?,0,$P$8),#NAME?,A231,#NAME?,$F$8,#NAME?,$G$8,#NAME?,"Hydro")+SUMIFS(OFFSET(#NAME?,0,$P$8),#NAME?,A231,#NAME?,$F$8,#NAME?,$G$8,#NAME?,"Hydro"))/M231)</f>
        <v>#VALUE!</v>
      </c>
      <c r="S231" s="258" t="e">
        <f aca="false">IF(N231=0,0,(SUMIFS(OFFSET(#NAME?,0,$P$8),#NAME?,A231,#NAME?,$F$8,#NAME?,$G$8,#NAME?,"Other")+SUMIFS(OFFSET(#NAME?,0,$P$8),#NAME?,A231,#NAME?,$F$8,#NAME?,$G$8,#NAME?,"Other"))/N231)</f>
        <v>#VALUE!</v>
      </c>
      <c r="T231" s="260" t="e">
        <f aca="false">(J231*O231)+(K231*P231)+(L231*$T$5)+(M231*R231)+(N231*S231)</f>
        <v>#VALUE!</v>
      </c>
      <c r="U231" s="260" t="e">
        <f aca="false">(J231*O231)+(K231*P231)+(L231*$U$5)+(M231*R231)+(N231*S231)</f>
        <v>#VALUE!</v>
      </c>
      <c r="V231" s="261" t="e">
        <f aca="false">SUMIFS(OFFSET(#NAME?,0,$P$8),#NAME?,A231,#NAME?,$F$8,#NAME?,$G$8)*-1</f>
        <v>#VALUE!</v>
      </c>
      <c r="W231" s="261" t="e">
        <f aca="false">SUMIFS(OFFSET(#NAME?,0,$P$8),#NAME?,A231,#NAME?,$F$8,#NAME?,$G$8)*-1</f>
        <v>#VALUE!</v>
      </c>
      <c r="X231" s="262" t="e">
        <f aca="false">$Z$13*Z231</f>
        <v>#REF!</v>
      </c>
      <c r="Z231" s="263" t="e">
        <f aca="false">E231/$E$13</f>
        <v>#VALUE!</v>
      </c>
      <c r="AA231" s="264" t="n">
        <f aca="false">IFERROR(SUMPRODUCT((DSR!$E$1:$AB$1='MAIN DATA'!$B$6)*(DSR!$B$2:$B$1445='MAIN DATA'!A231)*(DSR!$A$2:$A$1445=Controls!$F$56)*(DSR!$E$2:$AB$1445)),"N/A for summer")</f>
        <v>-0.180601309368013</v>
      </c>
    </row>
    <row r="232" customFormat="false" ht="12.75" hidden="false" customHeight="false" outlineLevel="0" collapsed="false">
      <c r="A232" s="253" t="s">
        <v>768</v>
      </c>
      <c r="B232" s="253" t="s">
        <v>769</v>
      </c>
      <c r="C232" s="254" t="s">
        <v>427</v>
      </c>
      <c r="D232" s="254" t="str">
        <f aca="false">LEFT(C232,1)</f>
        <v>S</v>
      </c>
      <c r="E232" s="254" t="e">
        <f aca="false">SUMIFS(OFFSET(#NAME?,0,$P$8),#NAME?,A232,#NAME?,$F$8,#NAME?,$G$8)</f>
        <v>#VALUE!</v>
      </c>
      <c r="F232" s="255" t="e">
        <f aca="false">SUMIFS(OFFSET(#NAME?,0,$P$8),#NAME?,A232,#NAME?,$F$8,#NAME?,$G$8)</f>
        <v>#VALUE!</v>
      </c>
      <c r="G232" s="255" t="e">
        <f aca="false">F232-SUMIFS(OFFSET(#NAME?,0,$P$8),#NAME?,A232,#NAME?,$F$8,#NAME?,$G$8)</f>
        <v>#VALUE!</v>
      </c>
      <c r="H232" s="256" t="e">
        <f aca="false">E232-T232</f>
        <v>#VALUE!</v>
      </c>
      <c r="I232" s="256" t="e">
        <f aca="false">E232-U232</f>
        <v>#VALUE!</v>
      </c>
      <c r="J232" s="257" t="e">
        <f aca="false">SUMIFS(#NAME?,#NAME?,A232,#NAME?,$F$8,#NAME?,$G$8,#NAME?,"Storage")+SUMIFS(#NAME?,#NAME?,A232,#NAME?,$F$8,#NAME?,$G$8,#NAME?,"Battery")</f>
        <v>#VALUE!</v>
      </c>
      <c r="K232" s="257" t="e">
        <f aca="false">SUMIFS(#NAME?,#NAME?,A232,#NAME?,$F$8,#NAME?,$G$8,#NAME?,"Solar")+SUMIFS(#NAME?,#NAME?,A232,#NAME?,$F$8,#NAME?,$G$8,#NAME?,"Solar")</f>
        <v>#VALUE!</v>
      </c>
      <c r="L232" s="257" t="e">
        <f aca="false">SUMIFS(#NAME?,#NAME?,A232,#NAME?,$F$8,#NAME?,$G$8,#NAME?,"Wind")+SUMIFS(#NAME?,#NAME?,A232,#NAME?,$F$8,#NAME?,$G$8,#NAME?,"Wind")</f>
        <v>#VALUE!</v>
      </c>
      <c r="M232" s="257" t="e">
        <f aca="false">SUMIFS(#NAME?,#NAME?,A232,#NAME?,$F$8,#NAME?,$G$8,#NAME?,"Hydro")+SUMIFS(#NAME?,#NAME?,A232,#NAME?,$F$8,#NAME?,$G$8,#NAME?,"Hydro")</f>
        <v>#VALUE!</v>
      </c>
      <c r="N232" s="257" t="e">
        <f aca="false">SUMIFS(#NAME?,#NAME?,A232,#NAME?,$F$8,#NAME?,$G$8,#NAME?,"Other")+SUMIFS(#NAME?,#NAME?,A232,#NAME?,$F$8,#NAME?,$G$8,#NAME?,"Other")</f>
        <v>#VALUE!</v>
      </c>
      <c r="O232" s="258" t="e">
        <f aca="false">IF(J232=0,0,(SUMIFS(OFFSET(#NAME?,0,$P$8),#NAME?,A232,#NAME?,$F$8,#NAME?,$G$8,#NAME?,"Storage")+SUMIFS(OFFSET(#NAME?,0,$P$8),#NAME?,A232,#NAME?,$F$8,#NAME?,$G$8,#NAME?,"Battery"))/J232)</f>
        <v>#VALUE!</v>
      </c>
      <c r="P232" s="259" t="e">
        <f aca="false">IF(K232=0,0,(SUMIFS(OFFSET(#NAME?,0,$P$8),#NAME?,A232,#NAME?,$F$8,#NAME?,$G$8,#NAME?,"Solar")+SUMIFS(OFFSET(#NAME?,0,$P$8),#NAME?,A232,#NAME?,$F$8,#NAME?,$G$8,#NAME?,"Solar"))/K232)</f>
        <v>#VALUE!</v>
      </c>
      <c r="Q232" s="258" t="e">
        <f aca="false">IF(L232=0,0,(SUMIFS(OFFSET(#NAME?,0,$P$8),#NAME?,A232,#NAME?,$F$8,#NAME?,$G$8,#NAME?,"Wind")+SUMIFS(OFFSET(#NAME?,0,$P$8),#NAME?,A232,#NAME?,$F$8,#NAME?,$G$8,#NAME?,"Wind"))/L232)</f>
        <v>#VALUE!</v>
      </c>
      <c r="R232" s="258" t="e">
        <f aca="false">IF(M232=0,0,(SUMIFS(OFFSET(#NAME?,0,$P$8),#NAME?,A232,#NAME?,$F$8,#NAME?,$G$8,#NAME?,"Hydro")+SUMIFS(OFFSET(#NAME?,0,$P$8),#NAME?,A232,#NAME?,$F$8,#NAME?,$G$8,#NAME?,"Hydro"))/M232)</f>
        <v>#VALUE!</v>
      </c>
      <c r="S232" s="258" t="e">
        <f aca="false">IF(N232=0,0,(SUMIFS(OFFSET(#NAME?,0,$P$8),#NAME?,A232,#NAME?,$F$8,#NAME?,$G$8,#NAME?,"Other")+SUMIFS(OFFSET(#NAME?,0,$P$8),#NAME?,A232,#NAME?,$F$8,#NAME?,$G$8,#NAME?,"Other"))/N232)</f>
        <v>#VALUE!</v>
      </c>
      <c r="T232" s="260" t="e">
        <f aca="false">(J232*O232)+(K232*P232)+(L232*$T$5)+(M232*R232)+(N232*S232)</f>
        <v>#VALUE!</v>
      </c>
      <c r="U232" s="260" t="e">
        <f aca="false">(J232*O232)+(K232*P232)+(L232*$U$5)+(M232*R232)+(N232*S232)</f>
        <v>#VALUE!</v>
      </c>
      <c r="V232" s="261" t="e">
        <f aca="false">SUMIFS(OFFSET(#NAME?,0,$P$8),#NAME?,A232,#NAME?,$F$8,#NAME?,$G$8)*-1</f>
        <v>#VALUE!</v>
      </c>
      <c r="W232" s="261" t="e">
        <f aca="false">SUMIFS(OFFSET(#NAME?,0,$P$8),#NAME?,A232,#NAME?,$F$8,#NAME?,$G$8)*-1</f>
        <v>#VALUE!</v>
      </c>
      <c r="X232" s="262" t="e">
        <f aca="false">$Z$13*Z232</f>
        <v>#REF!</v>
      </c>
      <c r="Z232" s="263" t="e">
        <f aca="false">E232/$E$13</f>
        <v>#VALUE!</v>
      </c>
      <c r="AA232" s="264" t="n">
        <f aca="false">IFERROR(SUMPRODUCT((DSR!$E$1:$AB$1='MAIN DATA'!$B$6)*(DSR!$B$2:$B$1445='MAIN DATA'!A232)*(DSR!$A$2:$A$1445=Controls!$F$56)*(DSR!$E$2:$AB$1445)),"N/A for summer")</f>
        <v>-0.603914619707616</v>
      </c>
    </row>
    <row r="233" customFormat="false" ht="12.75" hidden="false" customHeight="false" outlineLevel="0" collapsed="false">
      <c r="A233" s="253" t="s">
        <v>801</v>
      </c>
      <c r="B233" s="253" t="s">
        <v>802</v>
      </c>
      <c r="C233" s="254" t="s">
        <v>427</v>
      </c>
      <c r="D233" s="254" t="str">
        <f aca="false">LEFT(C233,1)</f>
        <v>S</v>
      </c>
      <c r="E233" s="254" t="e">
        <f aca="false">SUMIFS(OFFSET(#NAME?,0,$P$8),#NAME?,A233,#NAME?,$F$8,#NAME?,$G$8)</f>
        <v>#VALUE!</v>
      </c>
      <c r="F233" s="255" t="e">
        <f aca="false">SUMIFS(OFFSET(#NAME?,0,$P$8),#NAME?,A233,#NAME?,$F$8,#NAME?,$G$8)</f>
        <v>#VALUE!</v>
      </c>
      <c r="G233" s="255" t="e">
        <f aca="false">F233-SUMIFS(OFFSET(#NAME?,0,$P$8),#NAME?,A233,#NAME?,$F$8,#NAME?,$G$8)</f>
        <v>#VALUE!</v>
      </c>
      <c r="H233" s="256" t="e">
        <f aca="false">E233-T233</f>
        <v>#VALUE!</v>
      </c>
      <c r="I233" s="256" t="e">
        <f aca="false">E233-U233</f>
        <v>#VALUE!</v>
      </c>
      <c r="J233" s="257" t="e">
        <f aca="false">SUMIFS(#NAME?,#NAME?,A233,#NAME?,$F$8,#NAME?,$G$8,#NAME?,"Storage")+SUMIFS(#NAME?,#NAME?,A233,#NAME?,$F$8,#NAME?,$G$8,#NAME?,"Battery")</f>
        <v>#VALUE!</v>
      </c>
      <c r="K233" s="257" t="e">
        <f aca="false">SUMIFS(#NAME?,#NAME?,A233,#NAME?,$F$8,#NAME?,$G$8,#NAME?,"Solar")+SUMIFS(#NAME?,#NAME?,A233,#NAME?,$F$8,#NAME?,$G$8,#NAME?,"Solar")</f>
        <v>#VALUE!</v>
      </c>
      <c r="L233" s="257" t="e">
        <f aca="false">SUMIFS(#NAME?,#NAME?,A233,#NAME?,$F$8,#NAME?,$G$8,#NAME?,"Wind")+SUMIFS(#NAME?,#NAME?,A233,#NAME?,$F$8,#NAME?,$G$8,#NAME?,"Wind")</f>
        <v>#VALUE!</v>
      </c>
      <c r="M233" s="257" t="e">
        <f aca="false">SUMIFS(#NAME?,#NAME?,A233,#NAME?,$F$8,#NAME?,$G$8,#NAME?,"Hydro")+SUMIFS(#NAME?,#NAME?,A233,#NAME?,$F$8,#NAME?,$G$8,#NAME?,"Hydro")</f>
        <v>#VALUE!</v>
      </c>
      <c r="N233" s="257" t="e">
        <f aca="false">SUMIFS(#NAME?,#NAME?,A233,#NAME?,$F$8,#NAME?,$G$8,#NAME?,"Other")+SUMIFS(#NAME?,#NAME?,A233,#NAME?,$F$8,#NAME?,$G$8,#NAME?,"Other")</f>
        <v>#VALUE!</v>
      </c>
      <c r="O233" s="258" t="e">
        <f aca="false">IF(J233=0,0,(SUMIFS(OFFSET(#NAME?,0,$P$8),#NAME?,A233,#NAME?,$F$8,#NAME?,$G$8,#NAME?,"Storage")+SUMIFS(OFFSET(#NAME?,0,$P$8),#NAME?,A233,#NAME?,$F$8,#NAME?,$G$8,#NAME?,"Battery"))/J233)</f>
        <v>#VALUE!</v>
      </c>
      <c r="P233" s="259" t="e">
        <f aca="false">IF(K233=0,0,(SUMIFS(OFFSET(#NAME?,0,$P$8),#NAME?,A233,#NAME?,$F$8,#NAME?,$G$8,#NAME?,"Solar")+SUMIFS(OFFSET(#NAME?,0,$P$8),#NAME?,A233,#NAME?,$F$8,#NAME?,$G$8,#NAME?,"Solar"))/K233)</f>
        <v>#VALUE!</v>
      </c>
      <c r="Q233" s="258" t="e">
        <f aca="false">IF(L233=0,0,(SUMIFS(OFFSET(#NAME?,0,$P$8),#NAME?,A233,#NAME?,$F$8,#NAME?,$G$8,#NAME?,"Wind")+SUMIFS(OFFSET(#NAME?,0,$P$8),#NAME?,A233,#NAME?,$F$8,#NAME?,$G$8,#NAME?,"Wind"))/L233)</f>
        <v>#VALUE!</v>
      </c>
      <c r="R233" s="258" t="e">
        <f aca="false">IF(M233=0,0,(SUMIFS(OFFSET(#NAME?,0,$P$8),#NAME?,A233,#NAME?,$F$8,#NAME?,$G$8,#NAME?,"Hydro")+SUMIFS(OFFSET(#NAME?,0,$P$8),#NAME?,A233,#NAME?,$F$8,#NAME?,$G$8,#NAME?,"Hydro"))/M233)</f>
        <v>#VALUE!</v>
      </c>
      <c r="S233" s="258" t="e">
        <f aca="false">IF(N233=0,0,(SUMIFS(OFFSET(#NAME?,0,$P$8),#NAME?,A233,#NAME?,$F$8,#NAME?,$G$8,#NAME?,"Other")+SUMIFS(OFFSET(#NAME?,0,$P$8),#NAME?,A233,#NAME?,$F$8,#NAME?,$G$8,#NAME?,"Other"))/N233)</f>
        <v>#VALUE!</v>
      </c>
      <c r="T233" s="260" t="e">
        <f aca="false">(J233*O233)+(K233*P233)+(L233*$T$5)+(M233*R233)+(N233*S233)</f>
        <v>#VALUE!</v>
      </c>
      <c r="U233" s="260" t="e">
        <f aca="false">(J233*O233)+(K233*P233)+(L233*$U$5)+(M233*R233)+(N233*S233)</f>
        <v>#VALUE!</v>
      </c>
      <c r="V233" s="261" t="e">
        <f aca="false">SUMIFS(OFFSET(#NAME?,0,$P$8),#NAME?,A233,#NAME?,$F$8,#NAME?,$G$8)*-1</f>
        <v>#VALUE!</v>
      </c>
      <c r="W233" s="261" t="e">
        <f aca="false">SUMIFS(OFFSET(#NAME?,0,$P$8),#NAME?,A233,#NAME?,$F$8,#NAME?,$G$8)*-1</f>
        <v>#VALUE!</v>
      </c>
      <c r="X233" s="262" t="e">
        <f aca="false">$Z$13*Z233</f>
        <v>#REF!</v>
      </c>
      <c r="Z233" s="263" t="e">
        <f aca="false">E233/$E$13</f>
        <v>#VALUE!</v>
      </c>
      <c r="AA233" s="264" t="n">
        <f aca="false">IFERROR(SUMPRODUCT((DSR!$E$1:$AB$1='MAIN DATA'!$B$6)*(DSR!$B$2:$B$1445='MAIN DATA'!A233)*(DSR!$A$2:$A$1445=Controls!$F$56)*(DSR!$E$2:$AB$1445)),"N/A for summer")</f>
        <v>-0.809602643004142</v>
      </c>
    </row>
    <row r="234" customFormat="false" ht="12.75" hidden="false" customHeight="false" outlineLevel="0" collapsed="false">
      <c r="A234" s="253" t="s">
        <v>841</v>
      </c>
      <c r="B234" s="253" t="s">
        <v>842</v>
      </c>
      <c r="C234" s="254" t="s">
        <v>427</v>
      </c>
      <c r="D234" s="254" t="str">
        <f aca="false">LEFT(C234,1)</f>
        <v>S</v>
      </c>
      <c r="E234" s="254" t="e">
        <f aca="false">SUMIFS(OFFSET(#NAME?,0,$P$8),#NAME?,A234,#NAME?,$F$8,#NAME?,$G$8)</f>
        <v>#VALUE!</v>
      </c>
      <c r="F234" s="255" t="e">
        <f aca="false">SUMIFS(OFFSET(#NAME?,0,$P$8),#NAME?,A234,#NAME?,$F$8,#NAME?,$G$8)</f>
        <v>#VALUE!</v>
      </c>
      <c r="G234" s="255" t="e">
        <f aca="false">F234-SUMIFS(OFFSET(#NAME?,0,$P$8),#NAME?,A234,#NAME?,$F$8,#NAME?,$G$8)</f>
        <v>#VALUE!</v>
      </c>
      <c r="H234" s="256" t="e">
        <f aca="false">E234-T234</f>
        <v>#VALUE!</v>
      </c>
      <c r="I234" s="256" t="e">
        <f aca="false">E234-U234</f>
        <v>#VALUE!</v>
      </c>
      <c r="J234" s="257" t="e">
        <f aca="false">SUMIFS(#NAME?,#NAME?,A234,#NAME?,$F$8,#NAME?,$G$8,#NAME?,"Storage")+SUMIFS(#NAME?,#NAME?,A234,#NAME?,$F$8,#NAME?,$G$8,#NAME?,"Battery")</f>
        <v>#VALUE!</v>
      </c>
      <c r="K234" s="257" t="e">
        <f aca="false">SUMIFS(#NAME?,#NAME?,A234,#NAME?,$F$8,#NAME?,$G$8,#NAME?,"Solar")+SUMIFS(#NAME?,#NAME?,A234,#NAME?,$F$8,#NAME?,$G$8,#NAME?,"Solar")</f>
        <v>#VALUE!</v>
      </c>
      <c r="L234" s="257" t="e">
        <f aca="false">SUMIFS(#NAME?,#NAME?,A234,#NAME?,$F$8,#NAME?,$G$8,#NAME?,"Wind")+SUMIFS(#NAME?,#NAME?,A234,#NAME?,$F$8,#NAME?,$G$8,#NAME?,"Wind")</f>
        <v>#VALUE!</v>
      </c>
      <c r="M234" s="257" t="e">
        <f aca="false">SUMIFS(#NAME?,#NAME?,A234,#NAME?,$F$8,#NAME?,$G$8,#NAME?,"Hydro")+SUMIFS(#NAME?,#NAME?,A234,#NAME?,$F$8,#NAME?,$G$8,#NAME?,"Hydro")</f>
        <v>#VALUE!</v>
      </c>
      <c r="N234" s="257" t="e">
        <f aca="false">SUMIFS(#NAME?,#NAME?,A234,#NAME?,$F$8,#NAME?,$G$8,#NAME?,"Other")+SUMIFS(#NAME?,#NAME?,A234,#NAME?,$F$8,#NAME?,$G$8,#NAME?,"Other")</f>
        <v>#VALUE!</v>
      </c>
      <c r="O234" s="258" t="e">
        <f aca="false">IF(J234=0,0,(SUMIFS(OFFSET(#NAME?,0,$P$8),#NAME?,A234,#NAME?,$F$8,#NAME?,$G$8,#NAME?,"Storage")+SUMIFS(OFFSET(#NAME?,0,$P$8),#NAME?,A234,#NAME?,$F$8,#NAME?,$G$8,#NAME?,"Battery"))/J234)</f>
        <v>#VALUE!</v>
      </c>
      <c r="P234" s="259" t="e">
        <f aca="false">IF(K234=0,0,(SUMIFS(OFFSET(#NAME?,0,$P$8),#NAME?,A234,#NAME?,$F$8,#NAME?,$G$8,#NAME?,"Solar")+SUMIFS(OFFSET(#NAME?,0,$P$8),#NAME?,A234,#NAME?,$F$8,#NAME?,$G$8,#NAME?,"Solar"))/K234)</f>
        <v>#VALUE!</v>
      </c>
      <c r="Q234" s="258" t="e">
        <f aca="false">IF(L234=0,0,(SUMIFS(OFFSET(#NAME?,0,$P$8),#NAME?,A234,#NAME?,$F$8,#NAME?,$G$8,#NAME?,"Wind")+SUMIFS(OFFSET(#NAME?,0,$P$8),#NAME?,A234,#NAME?,$F$8,#NAME?,$G$8,#NAME?,"Wind"))/L234)</f>
        <v>#VALUE!</v>
      </c>
      <c r="R234" s="258" t="e">
        <f aca="false">IF(M234=0,0,(SUMIFS(OFFSET(#NAME?,0,$P$8),#NAME?,A234,#NAME?,$F$8,#NAME?,$G$8,#NAME?,"Hydro")+SUMIFS(OFFSET(#NAME?,0,$P$8),#NAME?,A234,#NAME?,$F$8,#NAME?,$G$8,#NAME?,"Hydro"))/M234)</f>
        <v>#VALUE!</v>
      </c>
      <c r="S234" s="258" t="e">
        <f aca="false">IF(N234=0,0,(SUMIFS(OFFSET(#NAME?,0,$P$8),#NAME?,A234,#NAME?,$F$8,#NAME?,$G$8,#NAME?,"Other")+SUMIFS(OFFSET(#NAME?,0,$P$8),#NAME?,A234,#NAME?,$F$8,#NAME?,$G$8,#NAME?,"Other"))/N234)</f>
        <v>#VALUE!</v>
      </c>
      <c r="T234" s="260" t="e">
        <f aca="false">(J234*O234)+(K234*P234)+(L234*$T$5)+(M234*R234)+(N234*S234)</f>
        <v>#VALUE!</v>
      </c>
      <c r="U234" s="260" t="e">
        <f aca="false">(J234*O234)+(K234*P234)+(L234*$U$5)+(M234*R234)+(N234*S234)</f>
        <v>#VALUE!</v>
      </c>
      <c r="V234" s="261" t="e">
        <f aca="false">SUMIFS(OFFSET(#NAME?,0,$P$8),#NAME?,A234,#NAME?,$F$8,#NAME?,$G$8)*-1</f>
        <v>#VALUE!</v>
      </c>
      <c r="W234" s="261" t="e">
        <f aca="false">SUMIFS(OFFSET(#NAME?,0,$P$8),#NAME?,A234,#NAME?,$F$8,#NAME?,$G$8)*-1</f>
        <v>#VALUE!</v>
      </c>
      <c r="X234" s="262" t="e">
        <f aca="false">$Z$13*Z234</f>
        <v>#REF!</v>
      </c>
      <c r="Z234" s="263" t="e">
        <f aca="false">E234/$E$13</f>
        <v>#VALUE!</v>
      </c>
      <c r="AA234" s="264" t="n">
        <f aca="false">IFERROR(SUMPRODUCT((DSR!$E$1:$AB$1='MAIN DATA'!$B$6)*(DSR!$B$2:$B$1445='MAIN DATA'!A234)*(DSR!$A$2:$A$1445=Controls!$F$56)*(DSR!$E$2:$AB$1445)),"N/A for summer")</f>
        <v>-0.875354204217315</v>
      </c>
    </row>
    <row r="235" customFormat="false" ht="12.75" hidden="false" customHeight="false" outlineLevel="0" collapsed="false">
      <c r="A235" s="253" t="s">
        <v>932</v>
      </c>
      <c r="B235" s="253" t="s">
        <v>933</v>
      </c>
      <c r="C235" s="254" t="s">
        <v>427</v>
      </c>
      <c r="D235" s="254" t="str">
        <f aca="false">LEFT(C235,1)</f>
        <v>S</v>
      </c>
      <c r="E235" s="254" t="e">
        <f aca="false">SUMIFS(OFFSET(#NAME?,0,$P$8),#NAME?,A235,#NAME?,$F$8,#NAME?,$G$8)</f>
        <v>#VALUE!</v>
      </c>
      <c r="F235" s="255" t="e">
        <f aca="false">SUMIFS(OFFSET(#NAME?,0,$P$8),#NAME?,A235,#NAME?,$F$8,#NAME?,$G$8)</f>
        <v>#VALUE!</v>
      </c>
      <c r="G235" s="255" t="e">
        <f aca="false">F235-SUMIFS(OFFSET(#NAME?,0,$P$8),#NAME?,A235,#NAME?,$F$8,#NAME?,$G$8)</f>
        <v>#VALUE!</v>
      </c>
      <c r="H235" s="256" t="e">
        <f aca="false">E235-T235</f>
        <v>#VALUE!</v>
      </c>
      <c r="I235" s="256" t="e">
        <f aca="false">E235-U235</f>
        <v>#VALUE!</v>
      </c>
      <c r="J235" s="257" t="e">
        <f aca="false">SUMIFS(#NAME?,#NAME?,A235,#NAME?,$F$8,#NAME?,$G$8,#NAME?,"Storage")+SUMIFS(#NAME?,#NAME?,A235,#NAME?,$F$8,#NAME?,$G$8,#NAME?,"Battery")</f>
        <v>#VALUE!</v>
      </c>
      <c r="K235" s="257" t="e">
        <f aca="false">SUMIFS(#NAME?,#NAME?,A235,#NAME?,$F$8,#NAME?,$G$8,#NAME?,"Solar")+SUMIFS(#NAME?,#NAME?,A235,#NAME?,$F$8,#NAME?,$G$8,#NAME?,"Solar")</f>
        <v>#VALUE!</v>
      </c>
      <c r="L235" s="257" t="e">
        <f aca="false">SUMIFS(#NAME?,#NAME?,A235,#NAME?,$F$8,#NAME?,$G$8,#NAME?,"Wind")+SUMIFS(#NAME?,#NAME?,A235,#NAME?,$F$8,#NAME?,$G$8,#NAME?,"Wind")</f>
        <v>#VALUE!</v>
      </c>
      <c r="M235" s="257" t="e">
        <f aca="false">SUMIFS(#NAME?,#NAME?,A235,#NAME?,$F$8,#NAME?,$G$8,#NAME?,"Hydro")+SUMIFS(#NAME?,#NAME?,A235,#NAME?,$F$8,#NAME?,$G$8,#NAME?,"Hydro")</f>
        <v>#VALUE!</v>
      </c>
      <c r="N235" s="257" t="e">
        <f aca="false">SUMIFS(#NAME?,#NAME?,A235,#NAME?,$F$8,#NAME?,$G$8,#NAME?,"Other")+SUMIFS(#NAME?,#NAME?,A235,#NAME?,$F$8,#NAME?,$G$8,#NAME?,"Other")</f>
        <v>#VALUE!</v>
      </c>
      <c r="O235" s="258" t="e">
        <f aca="false">IF(J235=0,0,(SUMIFS(OFFSET(#NAME?,0,$P$8),#NAME?,A235,#NAME?,$F$8,#NAME?,$G$8,#NAME?,"Storage")+SUMIFS(OFFSET(#NAME?,0,$P$8),#NAME?,A235,#NAME?,$F$8,#NAME?,$G$8,#NAME?,"Battery"))/J235)</f>
        <v>#VALUE!</v>
      </c>
      <c r="P235" s="259" t="e">
        <f aca="false">IF(K235=0,0,(SUMIFS(OFFSET(#NAME?,0,$P$8),#NAME?,A235,#NAME?,$F$8,#NAME?,$G$8,#NAME?,"Solar")+SUMIFS(OFFSET(#NAME?,0,$P$8),#NAME?,A235,#NAME?,$F$8,#NAME?,$G$8,#NAME?,"Solar"))/K235)</f>
        <v>#VALUE!</v>
      </c>
      <c r="Q235" s="258" t="e">
        <f aca="false">IF(L235=0,0,(SUMIFS(OFFSET(#NAME?,0,$P$8),#NAME?,A235,#NAME?,$F$8,#NAME?,$G$8,#NAME?,"Wind")+SUMIFS(OFFSET(#NAME?,0,$P$8),#NAME?,A235,#NAME?,$F$8,#NAME?,$G$8,#NAME?,"Wind"))/L235)</f>
        <v>#VALUE!</v>
      </c>
      <c r="R235" s="258" t="e">
        <f aca="false">IF(M235=0,0,(SUMIFS(OFFSET(#NAME?,0,$P$8),#NAME?,A235,#NAME?,$F$8,#NAME?,$G$8,#NAME?,"Hydro")+SUMIFS(OFFSET(#NAME?,0,$P$8),#NAME?,A235,#NAME?,$F$8,#NAME?,$G$8,#NAME?,"Hydro"))/M235)</f>
        <v>#VALUE!</v>
      </c>
      <c r="S235" s="258" t="e">
        <f aca="false">IF(N235=0,0,(SUMIFS(OFFSET(#NAME?,0,$P$8),#NAME?,A235,#NAME?,$F$8,#NAME?,$G$8,#NAME?,"Other")+SUMIFS(OFFSET(#NAME?,0,$P$8),#NAME?,A235,#NAME?,$F$8,#NAME?,$G$8,#NAME?,"Other"))/N235)</f>
        <v>#VALUE!</v>
      </c>
      <c r="T235" s="260" t="e">
        <f aca="false">(J235*O235)+(K235*P235)+(L235*$T$5)+(M235*R235)+(N235*S235)</f>
        <v>#VALUE!</v>
      </c>
      <c r="U235" s="260" t="e">
        <f aca="false">(J235*O235)+(K235*P235)+(L235*$U$5)+(M235*R235)+(N235*S235)</f>
        <v>#VALUE!</v>
      </c>
      <c r="V235" s="261" t="e">
        <f aca="false">SUMIFS(OFFSET(#NAME?,0,$P$8),#NAME?,A235,#NAME?,$F$8,#NAME?,$G$8)*-1</f>
        <v>#VALUE!</v>
      </c>
      <c r="W235" s="261" t="e">
        <f aca="false">SUMIFS(OFFSET(#NAME?,0,$P$8),#NAME?,A235,#NAME?,$F$8,#NAME?,$G$8)*-1</f>
        <v>#VALUE!</v>
      </c>
      <c r="X235" s="262" t="e">
        <f aca="false">$Z$13*Z235</f>
        <v>#REF!</v>
      </c>
      <c r="Z235" s="263" t="e">
        <f aca="false">E235/$E$13</f>
        <v>#VALUE!</v>
      </c>
      <c r="AA235" s="264" t="n">
        <f aca="false">IFERROR(SUMPRODUCT((DSR!$E$1:$AB$1='MAIN DATA'!$B$6)*(DSR!$B$2:$B$1445='MAIN DATA'!A235)*(DSR!$A$2:$A$1445=Controls!$F$56)*(DSR!$E$2:$AB$1445)),"N/A for summer")</f>
        <v>-0.430755429410802</v>
      </c>
    </row>
    <row r="236" customFormat="false" ht="12.75" hidden="false" customHeight="false" outlineLevel="0" collapsed="false">
      <c r="A236" s="253" t="s">
        <v>964</v>
      </c>
      <c r="B236" s="253" t="s">
        <v>965</v>
      </c>
      <c r="C236" s="254" t="s">
        <v>427</v>
      </c>
      <c r="D236" s="254" t="str">
        <f aca="false">LEFT(C236,1)</f>
        <v>S</v>
      </c>
      <c r="E236" s="254" t="e">
        <f aca="false">SUMIFS(OFFSET(#NAME?,0,$P$8),#NAME?,A236,#NAME?,$F$8,#NAME?,$G$8)</f>
        <v>#VALUE!</v>
      </c>
      <c r="F236" s="255" t="e">
        <f aca="false">SUMIFS(OFFSET(#NAME?,0,$P$8),#NAME?,A236,#NAME?,$F$8,#NAME?,$G$8)</f>
        <v>#VALUE!</v>
      </c>
      <c r="G236" s="255" t="e">
        <f aca="false">F236-SUMIFS(OFFSET(#NAME?,0,$P$8),#NAME?,A236,#NAME?,$F$8,#NAME?,$G$8)</f>
        <v>#VALUE!</v>
      </c>
      <c r="H236" s="256" t="e">
        <f aca="false">E236-T236</f>
        <v>#VALUE!</v>
      </c>
      <c r="I236" s="256" t="e">
        <f aca="false">E236-U236</f>
        <v>#VALUE!</v>
      </c>
      <c r="J236" s="257" t="e">
        <f aca="false">SUMIFS(#NAME?,#NAME?,A236,#NAME?,$F$8,#NAME?,$G$8,#NAME?,"Storage")+SUMIFS(#NAME?,#NAME?,A236,#NAME?,$F$8,#NAME?,$G$8,#NAME?,"Battery")</f>
        <v>#VALUE!</v>
      </c>
      <c r="K236" s="257" t="e">
        <f aca="false">SUMIFS(#NAME?,#NAME?,A236,#NAME?,$F$8,#NAME?,$G$8,#NAME?,"Solar")+SUMIFS(#NAME?,#NAME?,A236,#NAME?,$F$8,#NAME?,$G$8,#NAME?,"Solar")</f>
        <v>#VALUE!</v>
      </c>
      <c r="L236" s="257" t="e">
        <f aca="false">SUMIFS(#NAME?,#NAME?,A236,#NAME?,$F$8,#NAME?,$G$8,#NAME?,"Wind")+SUMIFS(#NAME?,#NAME?,A236,#NAME?,$F$8,#NAME?,$G$8,#NAME?,"Wind")</f>
        <v>#VALUE!</v>
      </c>
      <c r="M236" s="257" t="e">
        <f aca="false">SUMIFS(#NAME?,#NAME?,A236,#NAME?,$F$8,#NAME?,$G$8,#NAME?,"Hydro")+SUMIFS(#NAME?,#NAME?,A236,#NAME?,$F$8,#NAME?,$G$8,#NAME?,"Hydro")</f>
        <v>#VALUE!</v>
      </c>
      <c r="N236" s="257" t="e">
        <f aca="false">SUMIFS(#NAME?,#NAME?,A236,#NAME?,$F$8,#NAME?,$G$8,#NAME?,"Other")+SUMIFS(#NAME?,#NAME?,A236,#NAME?,$F$8,#NAME?,$G$8,#NAME?,"Other")</f>
        <v>#VALUE!</v>
      </c>
      <c r="O236" s="258" t="e">
        <f aca="false">IF(J236=0,0,(SUMIFS(OFFSET(#NAME?,0,$P$8),#NAME?,A236,#NAME?,$F$8,#NAME?,$G$8,#NAME?,"Storage")+SUMIFS(OFFSET(#NAME?,0,$P$8),#NAME?,A236,#NAME?,$F$8,#NAME?,$G$8,#NAME?,"Battery"))/J236)</f>
        <v>#VALUE!</v>
      </c>
      <c r="P236" s="259" t="e">
        <f aca="false">IF(K236=0,0,(SUMIFS(OFFSET(#NAME?,0,$P$8),#NAME?,A236,#NAME?,$F$8,#NAME?,$G$8,#NAME?,"Solar")+SUMIFS(OFFSET(#NAME?,0,$P$8),#NAME?,A236,#NAME?,$F$8,#NAME?,$G$8,#NAME?,"Solar"))/K236)</f>
        <v>#VALUE!</v>
      </c>
      <c r="Q236" s="258" t="e">
        <f aca="false">IF(L236=0,0,(SUMIFS(OFFSET(#NAME?,0,$P$8),#NAME?,A236,#NAME?,$F$8,#NAME?,$G$8,#NAME?,"Wind")+SUMIFS(OFFSET(#NAME?,0,$P$8),#NAME?,A236,#NAME?,$F$8,#NAME?,$G$8,#NAME?,"Wind"))/L236)</f>
        <v>#VALUE!</v>
      </c>
      <c r="R236" s="258" t="e">
        <f aca="false">IF(M236=0,0,(SUMIFS(OFFSET(#NAME?,0,$P$8),#NAME?,A236,#NAME?,$F$8,#NAME?,$G$8,#NAME?,"Hydro")+SUMIFS(OFFSET(#NAME?,0,$P$8),#NAME?,A236,#NAME?,$F$8,#NAME?,$G$8,#NAME?,"Hydro"))/M236)</f>
        <v>#VALUE!</v>
      </c>
      <c r="S236" s="258" t="e">
        <f aca="false">IF(N236=0,0,(SUMIFS(OFFSET(#NAME?,0,$P$8),#NAME?,A236,#NAME?,$F$8,#NAME?,$G$8,#NAME?,"Other")+SUMIFS(OFFSET(#NAME?,0,$P$8),#NAME?,A236,#NAME?,$F$8,#NAME?,$G$8,#NAME?,"Other"))/N236)</f>
        <v>#VALUE!</v>
      </c>
      <c r="T236" s="260" t="e">
        <f aca="false">(J236*O236)+(K236*P236)+(L236*$T$5)+(M236*R236)+(N236*S236)</f>
        <v>#VALUE!</v>
      </c>
      <c r="U236" s="260" t="e">
        <f aca="false">(J236*O236)+(K236*P236)+(L236*$U$5)+(M236*R236)+(N236*S236)</f>
        <v>#VALUE!</v>
      </c>
      <c r="V236" s="261" t="e">
        <f aca="false">SUMIFS(OFFSET(#NAME?,0,$P$8),#NAME?,A236,#NAME?,$F$8,#NAME?,$G$8)*-1</f>
        <v>#VALUE!</v>
      </c>
      <c r="W236" s="261" t="e">
        <f aca="false">SUMIFS(OFFSET(#NAME?,0,$P$8),#NAME?,A236,#NAME?,$F$8,#NAME?,$G$8)*-1</f>
        <v>#VALUE!</v>
      </c>
      <c r="X236" s="262" t="e">
        <f aca="false">$Z$13*Z236</f>
        <v>#REF!</v>
      </c>
      <c r="Z236" s="263" t="e">
        <f aca="false">E236/$E$13</f>
        <v>#VALUE!</v>
      </c>
      <c r="AA236" s="264" t="n">
        <f aca="false">IFERROR(SUMPRODUCT((DSR!$E$1:$AB$1='MAIN DATA'!$B$6)*(DSR!$B$2:$B$1445='MAIN DATA'!A236)*(DSR!$A$2:$A$1445=Controls!$F$56)*(DSR!$E$2:$AB$1445)),"N/A for summer")</f>
        <v>-0.897253965290126</v>
      </c>
    </row>
    <row r="237" customFormat="false" ht="12.75" hidden="false" customHeight="false" outlineLevel="0" collapsed="false">
      <c r="A237" s="253" t="s">
        <v>988</v>
      </c>
      <c r="B237" s="253" t="s">
        <v>989</v>
      </c>
      <c r="C237" s="254" t="s">
        <v>427</v>
      </c>
      <c r="D237" s="254" t="str">
        <f aca="false">LEFT(C237,1)</f>
        <v>S</v>
      </c>
      <c r="E237" s="254" t="e">
        <f aca="false">SUMIFS(OFFSET(#NAME?,0,$P$8),#NAME?,A237,#NAME?,$F$8,#NAME?,$G$8)</f>
        <v>#VALUE!</v>
      </c>
      <c r="F237" s="255" t="e">
        <f aca="false">SUMIFS(OFFSET(#NAME?,0,$P$8),#NAME?,A237,#NAME?,$F$8,#NAME?,$G$8)</f>
        <v>#VALUE!</v>
      </c>
      <c r="G237" s="255" t="e">
        <f aca="false">F237-SUMIFS(OFFSET(#NAME?,0,$P$8),#NAME?,A237,#NAME?,$F$8,#NAME?,$G$8)</f>
        <v>#VALUE!</v>
      </c>
      <c r="H237" s="256" t="e">
        <f aca="false">E237-T237</f>
        <v>#VALUE!</v>
      </c>
      <c r="I237" s="256" t="e">
        <f aca="false">E237-U237</f>
        <v>#VALUE!</v>
      </c>
      <c r="J237" s="257" t="e">
        <f aca="false">SUMIFS(#NAME?,#NAME?,A237,#NAME?,$F$8,#NAME?,$G$8,#NAME?,"Storage")+SUMIFS(#NAME?,#NAME?,A237,#NAME?,$F$8,#NAME?,$G$8,#NAME?,"Battery")</f>
        <v>#VALUE!</v>
      </c>
      <c r="K237" s="257" t="e">
        <f aca="false">SUMIFS(#NAME?,#NAME?,A237,#NAME?,$F$8,#NAME?,$G$8,#NAME?,"Solar")+SUMIFS(#NAME?,#NAME?,A237,#NAME?,$F$8,#NAME?,$G$8,#NAME?,"Solar")</f>
        <v>#VALUE!</v>
      </c>
      <c r="L237" s="257" t="e">
        <f aca="false">SUMIFS(#NAME?,#NAME?,A237,#NAME?,$F$8,#NAME?,$G$8,#NAME?,"Wind")+SUMIFS(#NAME?,#NAME?,A237,#NAME?,$F$8,#NAME?,$G$8,#NAME?,"Wind")</f>
        <v>#VALUE!</v>
      </c>
      <c r="M237" s="257" t="e">
        <f aca="false">SUMIFS(#NAME?,#NAME?,A237,#NAME?,$F$8,#NAME?,$G$8,#NAME?,"Hydro")+SUMIFS(#NAME?,#NAME?,A237,#NAME?,$F$8,#NAME?,$G$8,#NAME?,"Hydro")</f>
        <v>#VALUE!</v>
      </c>
      <c r="N237" s="257" t="e">
        <f aca="false">SUMIFS(#NAME?,#NAME?,A237,#NAME?,$F$8,#NAME?,$G$8,#NAME?,"Other")+SUMIFS(#NAME?,#NAME?,A237,#NAME?,$F$8,#NAME?,$G$8,#NAME?,"Other")</f>
        <v>#VALUE!</v>
      </c>
      <c r="O237" s="258" t="e">
        <f aca="false">IF(J237=0,0,(SUMIFS(OFFSET(#NAME?,0,$P$8),#NAME?,A237,#NAME?,$F$8,#NAME?,$G$8,#NAME?,"Storage")+SUMIFS(OFFSET(#NAME?,0,$P$8),#NAME?,A237,#NAME?,$F$8,#NAME?,$G$8,#NAME?,"Battery"))/J237)</f>
        <v>#VALUE!</v>
      </c>
      <c r="P237" s="259" t="e">
        <f aca="false">IF(K237=0,0,(SUMIFS(OFFSET(#NAME?,0,$P$8),#NAME?,A237,#NAME?,$F$8,#NAME?,$G$8,#NAME?,"Solar")+SUMIFS(OFFSET(#NAME?,0,$P$8),#NAME?,A237,#NAME?,$F$8,#NAME?,$G$8,#NAME?,"Solar"))/K237)</f>
        <v>#VALUE!</v>
      </c>
      <c r="Q237" s="258" t="e">
        <f aca="false">IF(L237=0,0,(SUMIFS(OFFSET(#NAME?,0,$P$8),#NAME?,A237,#NAME?,$F$8,#NAME?,$G$8,#NAME?,"Wind")+SUMIFS(OFFSET(#NAME?,0,$P$8),#NAME?,A237,#NAME?,$F$8,#NAME?,$G$8,#NAME?,"Wind"))/L237)</f>
        <v>#VALUE!</v>
      </c>
      <c r="R237" s="258" t="e">
        <f aca="false">IF(M237=0,0,(SUMIFS(OFFSET(#NAME?,0,$P$8),#NAME?,A237,#NAME?,$F$8,#NAME?,$G$8,#NAME?,"Hydro")+SUMIFS(OFFSET(#NAME?,0,$P$8),#NAME?,A237,#NAME?,$F$8,#NAME?,$G$8,#NAME?,"Hydro"))/M237)</f>
        <v>#VALUE!</v>
      </c>
      <c r="S237" s="258" t="e">
        <f aca="false">IF(N237=0,0,(SUMIFS(OFFSET(#NAME?,0,$P$8),#NAME?,A237,#NAME?,$F$8,#NAME?,$G$8,#NAME?,"Other")+SUMIFS(OFFSET(#NAME?,0,$P$8),#NAME?,A237,#NAME?,$F$8,#NAME?,$G$8,#NAME?,"Other"))/N237)</f>
        <v>#VALUE!</v>
      </c>
      <c r="T237" s="260" t="e">
        <f aca="false">(J237*O237)+(K237*P237)+(L237*$T$5)+(M237*R237)+(N237*S237)</f>
        <v>#VALUE!</v>
      </c>
      <c r="U237" s="260" t="e">
        <f aca="false">(J237*O237)+(K237*P237)+(L237*$U$5)+(M237*R237)+(N237*S237)</f>
        <v>#VALUE!</v>
      </c>
      <c r="V237" s="261" t="e">
        <f aca="false">SUMIFS(OFFSET(#NAME?,0,$P$8),#NAME?,A237,#NAME?,$F$8,#NAME?,$G$8)*-1</f>
        <v>#VALUE!</v>
      </c>
      <c r="W237" s="261" t="e">
        <f aca="false">SUMIFS(OFFSET(#NAME?,0,$P$8),#NAME?,A237,#NAME?,$F$8,#NAME?,$G$8)*-1</f>
        <v>#VALUE!</v>
      </c>
      <c r="X237" s="262" t="e">
        <f aca="false">$Z$13*Z237</f>
        <v>#REF!</v>
      </c>
      <c r="Z237" s="263" t="e">
        <f aca="false">E237/$E$13</f>
        <v>#VALUE!</v>
      </c>
      <c r="AA237" s="264" t="n">
        <f aca="false">IFERROR(SUMPRODUCT((DSR!$E$1:$AB$1='MAIN DATA'!$B$6)*(DSR!$B$2:$B$1445='MAIN DATA'!A237)*(DSR!$A$2:$A$1445=Controls!$F$56)*(DSR!$E$2:$AB$1445)),"N/A for summer")</f>
        <v>-0.704802860811361</v>
      </c>
    </row>
    <row r="238" customFormat="false" ht="12.75" hidden="false" customHeight="false" outlineLevel="0" collapsed="false">
      <c r="A238" s="253" t="s">
        <v>1061</v>
      </c>
      <c r="B238" s="253" t="s">
        <v>1062</v>
      </c>
      <c r="C238" s="254" t="s">
        <v>427</v>
      </c>
      <c r="D238" s="254" t="str">
        <f aca="false">LEFT(C238,1)</f>
        <v>S</v>
      </c>
      <c r="E238" s="254" t="e">
        <f aca="false">SUMIFS(OFFSET(#NAME?,0,$P$8),#NAME?,A238,#NAME?,$F$8,#NAME?,$G$8)</f>
        <v>#VALUE!</v>
      </c>
      <c r="F238" s="255" t="e">
        <f aca="false">SUMIFS(OFFSET(#NAME?,0,$P$8),#NAME?,A238,#NAME?,$F$8,#NAME?,$G$8)</f>
        <v>#VALUE!</v>
      </c>
      <c r="G238" s="255" t="e">
        <f aca="false">F238-SUMIFS(OFFSET(#NAME?,0,$P$8),#NAME?,A238,#NAME?,$F$8,#NAME?,$G$8)</f>
        <v>#VALUE!</v>
      </c>
      <c r="H238" s="256" t="e">
        <f aca="false">E238-T238</f>
        <v>#VALUE!</v>
      </c>
      <c r="I238" s="256" t="e">
        <f aca="false">E238-U238</f>
        <v>#VALUE!</v>
      </c>
      <c r="J238" s="257" t="e">
        <f aca="false">SUMIFS(#NAME?,#NAME?,A238,#NAME?,$F$8,#NAME?,$G$8,#NAME?,"Storage")+SUMIFS(#NAME?,#NAME?,A238,#NAME?,$F$8,#NAME?,$G$8,#NAME?,"Battery")</f>
        <v>#VALUE!</v>
      </c>
      <c r="K238" s="257" t="e">
        <f aca="false">SUMIFS(#NAME?,#NAME?,A238,#NAME?,$F$8,#NAME?,$G$8,#NAME?,"Solar")+SUMIFS(#NAME?,#NAME?,A238,#NAME?,$F$8,#NAME?,$G$8,#NAME?,"Solar")</f>
        <v>#VALUE!</v>
      </c>
      <c r="L238" s="257" t="e">
        <f aca="false">SUMIFS(#NAME?,#NAME?,A238,#NAME?,$F$8,#NAME?,$G$8,#NAME?,"Wind")+SUMIFS(#NAME?,#NAME?,A238,#NAME?,$F$8,#NAME?,$G$8,#NAME?,"Wind")</f>
        <v>#VALUE!</v>
      </c>
      <c r="M238" s="257" t="e">
        <f aca="false">SUMIFS(#NAME?,#NAME?,A238,#NAME?,$F$8,#NAME?,$G$8,#NAME?,"Hydro")+SUMIFS(#NAME?,#NAME?,A238,#NAME?,$F$8,#NAME?,$G$8,#NAME?,"Hydro")</f>
        <v>#VALUE!</v>
      </c>
      <c r="N238" s="257" t="e">
        <f aca="false">SUMIFS(#NAME?,#NAME?,A238,#NAME?,$F$8,#NAME?,$G$8,#NAME?,"Other")+SUMIFS(#NAME?,#NAME?,A238,#NAME?,$F$8,#NAME?,$G$8,#NAME?,"Other")</f>
        <v>#VALUE!</v>
      </c>
      <c r="O238" s="258" t="e">
        <f aca="false">IF(J238=0,0,(SUMIFS(OFFSET(#NAME?,0,$P$8),#NAME?,A238,#NAME?,$F$8,#NAME?,$G$8,#NAME?,"Storage")+SUMIFS(OFFSET(#NAME?,0,$P$8),#NAME?,A238,#NAME?,$F$8,#NAME?,$G$8,#NAME?,"Battery"))/J238)</f>
        <v>#VALUE!</v>
      </c>
      <c r="P238" s="259" t="e">
        <f aca="false">IF(K238=0,0,(SUMIFS(OFFSET(#NAME?,0,$P$8),#NAME?,A238,#NAME?,$F$8,#NAME?,$G$8,#NAME?,"Solar")+SUMIFS(OFFSET(#NAME?,0,$P$8),#NAME?,A238,#NAME?,$F$8,#NAME?,$G$8,#NAME?,"Solar"))/K238)</f>
        <v>#VALUE!</v>
      </c>
      <c r="Q238" s="258" t="e">
        <f aca="false">IF(L238=0,0,(SUMIFS(OFFSET(#NAME?,0,$P$8),#NAME?,A238,#NAME?,$F$8,#NAME?,$G$8,#NAME?,"Wind")+SUMIFS(OFFSET(#NAME?,0,$P$8),#NAME?,A238,#NAME?,$F$8,#NAME?,$G$8,#NAME?,"Wind"))/L238)</f>
        <v>#VALUE!</v>
      </c>
      <c r="R238" s="258" t="e">
        <f aca="false">IF(M238=0,0,(SUMIFS(OFFSET(#NAME?,0,$P$8),#NAME?,A238,#NAME?,$F$8,#NAME?,$G$8,#NAME?,"Hydro")+SUMIFS(OFFSET(#NAME?,0,$P$8),#NAME?,A238,#NAME?,$F$8,#NAME?,$G$8,#NAME?,"Hydro"))/M238)</f>
        <v>#VALUE!</v>
      </c>
      <c r="S238" s="258" t="e">
        <f aca="false">IF(N238=0,0,(SUMIFS(OFFSET(#NAME?,0,$P$8),#NAME?,A238,#NAME?,$F$8,#NAME?,$G$8,#NAME?,"Other")+SUMIFS(OFFSET(#NAME?,0,$P$8),#NAME?,A238,#NAME?,$F$8,#NAME?,$G$8,#NAME?,"Other"))/N238)</f>
        <v>#VALUE!</v>
      </c>
      <c r="T238" s="260" t="e">
        <f aca="false">(J238*O238)+(K238*P238)+(L238*$T$5)+(M238*R238)+(N238*S238)</f>
        <v>#VALUE!</v>
      </c>
      <c r="U238" s="260" t="e">
        <f aca="false">(J238*O238)+(K238*P238)+(L238*$U$5)+(M238*R238)+(N238*S238)</f>
        <v>#VALUE!</v>
      </c>
      <c r="V238" s="261" t="e">
        <f aca="false">SUMIFS(OFFSET(#NAME?,0,$P$8),#NAME?,A238,#NAME?,$F$8,#NAME?,$G$8)*-1</f>
        <v>#VALUE!</v>
      </c>
      <c r="W238" s="261" t="e">
        <f aca="false">SUMIFS(OFFSET(#NAME?,0,$P$8),#NAME?,A238,#NAME?,$F$8,#NAME?,$G$8)*-1</f>
        <v>#VALUE!</v>
      </c>
      <c r="X238" s="262" t="e">
        <f aca="false">$Z$13*Z238</f>
        <v>#REF!</v>
      </c>
      <c r="Z238" s="263" t="e">
        <f aca="false">E238/$E$13</f>
        <v>#VALUE!</v>
      </c>
      <c r="AA238" s="264" t="n">
        <f aca="false">IFERROR(SUMPRODUCT((DSR!$E$1:$AB$1='MAIN DATA'!$B$6)*(DSR!$B$2:$B$1445='MAIN DATA'!A238)*(DSR!$A$2:$A$1445=Controls!$F$56)*(DSR!$E$2:$AB$1445)),"N/A for summer")</f>
        <v>-1.28418059088889</v>
      </c>
    </row>
    <row r="239" customFormat="false" ht="12.75" hidden="false" customHeight="false" outlineLevel="0" collapsed="false">
      <c r="A239" s="253" t="s">
        <v>1067</v>
      </c>
      <c r="B239" s="253" t="s">
        <v>1068</v>
      </c>
      <c r="C239" s="254" t="s">
        <v>427</v>
      </c>
      <c r="D239" s="254" t="str">
        <f aca="false">LEFT(C239,1)</f>
        <v>S</v>
      </c>
      <c r="E239" s="254" t="e">
        <f aca="false">SUMIFS(OFFSET(#NAME?,0,$P$8),#NAME?,A239,#NAME?,$F$8,#NAME?,$G$8)</f>
        <v>#VALUE!</v>
      </c>
      <c r="F239" s="255" t="e">
        <f aca="false">SUMIFS(OFFSET(#NAME?,0,$P$8),#NAME?,A239,#NAME?,$F$8,#NAME?,$G$8)</f>
        <v>#VALUE!</v>
      </c>
      <c r="G239" s="255" t="e">
        <f aca="false">F239-SUMIFS(OFFSET(#NAME?,0,$P$8),#NAME?,A239,#NAME?,$F$8,#NAME?,$G$8)</f>
        <v>#VALUE!</v>
      </c>
      <c r="H239" s="256" t="e">
        <f aca="false">E239-T239</f>
        <v>#VALUE!</v>
      </c>
      <c r="I239" s="256" t="e">
        <f aca="false">E239-U239</f>
        <v>#VALUE!</v>
      </c>
      <c r="J239" s="257" t="e">
        <f aca="false">SUMIFS(#NAME?,#NAME?,A239,#NAME?,$F$8,#NAME?,$G$8,#NAME?,"Storage")+SUMIFS(#NAME?,#NAME?,A239,#NAME?,$F$8,#NAME?,$G$8,#NAME?,"Battery")</f>
        <v>#VALUE!</v>
      </c>
      <c r="K239" s="257" t="e">
        <f aca="false">SUMIFS(#NAME?,#NAME?,A239,#NAME?,$F$8,#NAME?,$G$8,#NAME?,"Solar")+SUMIFS(#NAME?,#NAME?,A239,#NAME?,$F$8,#NAME?,$G$8,#NAME?,"Solar")</f>
        <v>#VALUE!</v>
      </c>
      <c r="L239" s="257" t="e">
        <f aca="false">SUMIFS(#NAME?,#NAME?,A239,#NAME?,$F$8,#NAME?,$G$8,#NAME?,"Wind")+SUMIFS(#NAME?,#NAME?,A239,#NAME?,$F$8,#NAME?,$G$8,#NAME?,"Wind")</f>
        <v>#VALUE!</v>
      </c>
      <c r="M239" s="257" t="e">
        <f aca="false">SUMIFS(#NAME?,#NAME?,A239,#NAME?,$F$8,#NAME?,$G$8,#NAME?,"Hydro")+SUMIFS(#NAME?,#NAME?,A239,#NAME?,$F$8,#NAME?,$G$8,#NAME?,"Hydro")</f>
        <v>#VALUE!</v>
      </c>
      <c r="N239" s="257" t="e">
        <f aca="false">SUMIFS(#NAME?,#NAME?,A239,#NAME?,$F$8,#NAME?,$G$8,#NAME?,"Other")+SUMIFS(#NAME?,#NAME?,A239,#NAME?,$F$8,#NAME?,$G$8,#NAME?,"Other")</f>
        <v>#VALUE!</v>
      </c>
      <c r="O239" s="258" t="e">
        <f aca="false">IF(J239=0,0,(SUMIFS(OFFSET(#NAME?,0,$P$8),#NAME?,A239,#NAME?,$F$8,#NAME?,$G$8,#NAME?,"Storage")+SUMIFS(OFFSET(#NAME?,0,$P$8),#NAME?,A239,#NAME?,$F$8,#NAME?,$G$8,#NAME?,"Battery"))/J239)</f>
        <v>#VALUE!</v>
      </c>
      <c r="P239" s="259" t="e">
        <f aca="false">IF(K239=0,0,(SUMIFS(OFFSET(#NAME?,0,$P$8),#NAME?,A239,#NAME?,$F$8,#NAME?,$G$8,#NAME?,"Solar")+SUMIFS(OFFSET(#NAME?,0,$P$8),#NAME?,A239,#NAME?,$F$8,#NAME?,$G$8,#NAME?,"Solar"))/K239)</f>
        <v>#VALUE!</v>
      </c>
      <c r="Q239" s="258" t="e">
        <f aca="false">IF(L239=0,0,(SUMIFS(OFFSET(#NAME?,0,$P$8),#NAME?,A239,#NAME?,$F$8,#NAME?,$G$8,#NAME?,"Wind")+SUMIFS(OFFSET(#NAME?,0,$P$8),#NAME?,A239,#NAME?,$F$8,#NAME?,$G$8,#NAME?,"Wind"))/L239)</f>
        <v>#VALUE!</v>
      </c>
      <c r="R239" s="258" t="e">
        <f aca="false">IF(M239=0,0,(SUMIFS(OFFSET(#NAME?,0,$P$8),#NAME?,A239,#NAME?,$F$8,#NAME?,$G$8,#NAME?,"Hydro")+SUMIFS(OFFSET(#NAME?,0,$P$8),#NAME?,A239,#NAME?,$F$8,#NAME?,$G$8,#NAME?,"Hydro"))/M239)</f>
        <v>#VALUE!</v>
      </c>
      <c r="S239" s="258" t="e">
        <f aca="false">IF(N239=0,0,(SUMIFS(OFFSET(#NAME?,0,$P$8),#NAME?,A239,#NAME?,$F$8,#NAME?,$G$8,#NAME?,"Other")+SUMIFS(OFFSET(#NAME?,0,$P$8),#NAME?,A239,#NAME?,$F$8,#NAME?,$G$8,#NAME?,"Other"))/N239)</f>
        <v>#VALUE!</v>
      </c>
      <c r="T239" s="260" t="e">
        <f aca="false">(J239*O239)+(K239*P239)+(L239*$T$5)+(M239*R239)+(N239*S239)</f>
        <v>#VALUE!</v>
      </c>
      <c r="U239" s="260" t="e">
        <f aca="false">(J239*O239)+(K239*P239)+(L239*$U$5)+(M239*R239)+(N239*S239)</f>
        <v>#VALUE!</v>
      </c>
      <c r="V239" s="261" t="e">
        <f aca="false">SUMIFS(OFFSET(#NAME?,0,$P$8),#NAME?,A239,#NAME?,$F$8,#NAME?,$G$8)*-1</f>
        <v>#VALUE!</v>
      </c>
      <c r="W239" s="261" t="e">
        <f aca="false">SUMIFS(OFFSET(#NAME?,0,$P$8),#NAME?,A239,#NAME?,$F$8,#NAME?,$G$8)*-1</f>
        <v>#VALUE!</v>
      </c>
      <c r="X239" s="262" t="e">
        <f aca="false">$Z$13*Z239</f>
        <v>#REF!</v>
      </c>
      <c r="Z239" s="263" t="e">
        <f aca="false">E239/$E$13</f>
        <v>#VALUE!</v>
      </c>
      <c r="AA239" s="264" t="n">
        <f aca="false">IFERROR(SUMPRODUCT((DSR!$E$1:$AB$1='MAIN DATA'!$B$6)*(DSR!$B$2:$B$1445='MAIN DATA'!A239)*(DSR!$A$2:$A$1445=Controls!$F$56)*(DSR!$E$2:$AB$1445)),"N/A for summer")</f>
        <v>-0.728413539157238</v>
      </c>
    </row>
    <row r="240" customFormat="false" ht="12.75" hidden="false" customHeight="false" outlineLevel="0" collapsed="false">
      <c r="A240" s="253" t="s">
        <v>1138</v>
      </c>
      <c r="B240" s="253" t="s">
        <v>1139</v>
      </c>
      <c r="C240" s="254" t="s">
        <v>427</v>
      </c>
      <c r="D240" s="254" t="str">
        <f aca="false">LEFT(C240,1)</f>
        <v>S</v>
      </c>
      <c r="E240" s="254" t="e">
        <f aca="false">SUMIFS(OFFSET(#NAME?,0,$P$8),#NAME?,A240,#NAME?,$F$8,#NAME?,$G$8)</f>
        <v>#VALUE!</v>
      </c>
      <c r="F240" s="255" t="e">
        <f aca="false">SUMIFS(OFFSET(#NAME?,0,$P$8),#NAME?,A240,#NAME?,$F$8,#NAME?,$G$8)</f>
        <v>#VALUE!</v>
      </c>
      <c r="G240" s="255" t="e">
        <f aca="false">F240-SUMIFS(OFFSET(#NAME?,0,$P$8),#NAME?,A240,#NAME?,$F$8,#NAME?,$G$8)</f>
        <v>#VALUE!</v>
      </c>
      <c r="H240" s="256" t="e">
        <f aca="false">E240-T240</f>
        <v>#VALUE!</v>
      </c>
      <c r="I240" s="256" t="e">
        <f aca="false">E240-U240</f>
        <v>#VALUE!</v>
      </c>
      <c r="J240" s="257" t="e">
        <f aca="false">SUMIFS(#NAME?,#NAME?,A240,#NAME?,$F$8,#NAME?,$G$8,#NAME?,"Storage")+SUMIFS(#NAME?,#NAME?,A240,#NAME?,$F$8,#NAME?,$G$8,#NAME?,"Battery")</f>
        <v>#VALUE!</v>
      </c>
      <c r="K240" s="257" t="e">
        <f aca="false">SUMIFS(#NAME?,#NAME?,A240,#NAME?,$F$8,#NAME?,$G$8,#NAME?,"Solar")+SUMIFS(#NAME?,#NAME?,A240,#NAME?,$F$8,#NAME?,$G$8,#NAME?,"Solar")</f>
        <v>#VALUE!</v>
      </c>
      <c r="L240" s="257" t="e">
        <f aca="false">SUMIFS(#NAME?,#NAME?,A240,#NAME?,$F$8,#NAME?,$G$8,#NAME?,"Wind")+SUMIFS(#NAME?,#NAME?,A240,#NAME?,$F$8,#NAME?,$G$8,#NAME?,"Wind")</f>
        <v>#VALUE!</v>
      </c>
      <c r="M240" s="257" t="e">
        <f aca="false">SUMIFS(#NAME?,#NAME?,A240,#NAME?,$F$8,#NAME?,$G$8,#NAME?,"Hydro")+SUMIFS(#NAME?,#NAME?,A240,#NAME?,$F$8,#NAME?,$G$8,#NAME?,"Hydro")</f>
        <v>#VALUE!</v>
      </c>
      <c r="N240" s="257" t="e">
        <f aca="false">SUMIFS(#NAME?,#NAME?,A240,#NAME?,$F$8,#NAME?,$G$8,#NAME?,"Other")+SUMIFS(#NAME?,#NAME?,A240,#NAME?,$F$8,#NAME?,$G$8,#NAME?,"Other")</f>
        <v>#VALUE!</v>
      </c>
      <c r="O240" s="258" t="e">
        <f aca="false">IF(J240=0,0,(SUMIFS(OFFSET(#NAME?,0,$P$8),#NAME?,A240,#NAME?,$F$8,#NAME?,$G$8,#NAME?,"Storage")+SUMIFS(OFFSET(#NAME?,0,$P$8),#NAME?,A240,#NAME?,$F$8,#NAME?,$G$8,#NAME?,"Battery"))/J240)</f>
        <v>#VALUE!</v>
      </c>
      <c r="P240" s="259" t="e">
        <f aca="false">IF(K240=0,0,(SUMIFS(OFFSET(#NAME?,0,$P$8),#NAME?,A240,#NAME?,$F$8,#NAME?,$G$8,#NAME?,"Solar")+SUMIFS(OFFSET(#NAME?,0,$P$8),#NAME?,A240,#NAME?,$F$8,#NAME?,$G$8,#NAME?,"Solar"))/K240)</f>
        <v>#VALUE!</v>
      </c>
      <c r="Q240" s="258" t="e">
        <f aca="false">IF(L240=0,0,(SUMIFS(OFFSET(#NAME?,0,$P$8),#NAME?,A240,#NAME?,$F$8,#NAME?,$G$8,#NAME?,"Wind")+SUMIFS(OFFSET(#NAME?,0,$P$8),#NAME?,A240,#NAME?,$F$8,#NAME?,$G$8,#NAME?,"Wind"))/L240)</f>
        <v>#VALUE!</v>
      </c>
      <c r="R240" s="258" t="e">
        <f aca="false">IF(M240=0,0,(SUMIFS(OFFSET(#NAME?,0,$P$8),#NAME?,A240,#NAME?,$F$8,#NAME?,$G$8,#NAME?,"Hydro")+SUMIFS(OFFSET(#NAME?,0,$P$8),#NAME?,A240,#NAME?,$F$8,#NAME?,$G$8,#NAME?,"Hydro"))/M240)</f>
        <v>#VALUE!</v>
      </c>
      <c r="S240" s="258" t="e">
        <f aca="false">IF(N240=0,0,(SUMIFS(OFFSET(#NAME?,0,$P$8),#NAME?,A240,#NAME?,$F$8,#NAME?,$G$8,#NAME?,"Other")+SUMIFS(OFFSET(#NAME?,0,$P$8),#NAME?,A240,#NAME?,$F$8,#NAME?,$G$8,#NAME?,"Other"))/N240)</f>
        <v>#VALUE!</v>
      </c>
      <c r="T240" s="260" t="e">
        <f aca="false">(J240*O240)+(K240*P240)+(L240*$T$5)+(M240*R240)+(N240*S240)</f>
        <v>#VALUE!</v>
      </c>
      <c r="U240" s="260" t="e">
        <f aca="false">(J240*O240)+(K240*P240)+(L240*$U$5)+(M240*R240)+(N240*S240)</f>
        <v>#VALUE!</v>
      </c>
      <c r="V240" s="261" t="e">
        <f aca="false">SUMIFS(OFFSET(#NAME?,0,$P$8),#NAME?,A240,#NAME?,$F$8,#NAME?,$G$8)*-1</f>
        <v>#VALUE!</v>
      </c>
      <c r="W240" s="261" t="e">
        <f aca="false">SUMIFS(OFFSET(#NAME?,0,$P$8),#NAME?,A240,#NAME?,$F$8,#NAME?,$G$8)*-1</f>
        <v>#VALUE!</v>
      </c>
      <c r="X240" s="262" t="e">
        <f aca="false">$Z$13*Z240</f>
        <v>#REF!</v>
      </c>
      <c r="Z240" s="263" t="e">
        <f aca="false">E240/$E$13</f>
        <v>#VALUE!</v>
      </c>
      <c r="AA240" s="264" t="n">
        <f aca="false">IFERROR(SUMPRODUCT((DSR!$E$1:$AB$1='MAIN DATA'!$B$6)*(DSR!$B$2:$B$1445='MAIN DATA'!A240)*(DSR!$A$2:$A$1445=Controls!$F$56)*(DSR!$E$2:$AB$1445)),"N/A for summer")</f>
        <v>-0.888661674427961</v>
      </c>
    </row>
    <row r="241" customFormat="false" ht="12.75" hidden="false" customHeight="false" outlineLevel="0" collapsed="false">
      <c r="A241" s="253" t="s">
        <v>1148</v>
      </c>
      <c r="B241" s="253" t="s">
        <v>1149</v>
      </c>
      <c r="C241" s="254" t="s">
        <v>427</v>
      </c>
      <c r="D241" s="254" t="str">
        <f aca="false">LEFT(C241,1)</f>
        <v>S</v>
      </c>
      <c r="E241" s="254" t="e">
        <f aca="false">SUMIFS(OFFSET(#NAME?,0,$P$8),#NAME?,A241,#NAME?,$F$8,#NAME?,$G$8)</f>
        <v>#VALUE!</v>
      </c>
      <c r="F241" s="255" t="e">
        <f aca="false">SUMIFS(OFFSET(#NAME?,0,$P$8),#NAME?,A241,#NAME?,$F$8,#NAME?,$G$8)</f>
        <v>#VALUE!</v>
      </c>
      <c r="G241" s="255" t="e">
        <f aca="false">F241-SUMIFS(OFFSET(#NAME?,0,$P$8),#NAME?,A241,#NAME?,$F$8,#NAME?,$G$8)</f>
        <v>#VALUE!</v>
      </c>
      <c r="H241" s="256" t="e">
        <f aca="false">E241-T241</f>
        <v>#VALUE!</v>
      </c>
      <c r="I241" s="256" t="e">
        <f aca="false">E241-U241</f>
        <v>#VALUE!</v>
      </c>
      <c r="J241" s="257" t="e">
        <f aca="false">SUMIFS(#NAME?,#NAME?,A241,#NAME?,$F$8,#NAME?,$G$8,#NAME?,"Storage")+SUMIFS(#NAME?,#NAME?,A241,#NAME?,$F$8,#NAME?,$G$8,#NAME?,"Battery")</f>
        <v>#VALUE!</v>
      </c>
      <c r="K241" s="257" t="e">
        <f aca="false">SUMIFS(#NAME?,#NAME?,A241,#NAME?,$F$8,#NAME?,$G$8,#NAME?,"Solar")+SUMIFS(#NAME?,#NAME?,A241,#NAME?,$F$8,#NAME?,$G$8,#NAME?,"Solar")</f>
        <v>#VALUE!</v>
      </c>
      <c r="L241" s="257" t="e">
        <f aca="false">SUMIFS(#NAME?,#NAME?,A241,#NAME?,$F$8,#NAME?,$G$8,#NAME?,"Wind")+SUMIFS(#NAME?,#NAME?,A241,#NAME?,$F$8,#NAME?,$G$8,#NAME?,"Wind")</f>
        <v>#VALUE!</v>
      </c>
      <c r="M241" s="257" t="e">
        <f aca="false">SUMIFS(#NAME?,#NAME?,A241,#NAME?,$F$8,#NAME?,$G$8,#NAME?,"Hydro")+SUMIFS(#NAME?,#NAME?,A241,#NAME?,$F$8,#NAME?,$G$8,#NAME?,"Hydro")</f>
        <v>#VALUE!</v>
      </c>
      <c r="N241" s="257" t="e">
        <f aca="false">SUMIFS(#NAME?,#NAME?,A241,#NAME?,$F$8,#NAME?,$G$8,#NAME?,"Other")+SUMIFS(#NAME?,#NAME?,A241,#NAME?,$F$8,#NAME?,$G$8,#NAME?,"Other")</f>
        <v>#VALUE!</v>
      </c>
      <c r="O241" s="258" t="e">
        <f aca="false">IF(J241=0,0,(SUMIFS(OFFSET(#NAME?,0,$P$8),#NAME?,A241,#NAME?,$F$8,#NAME?,$G$8,#NAME?,"Storage")+SUMIFS(OFFSET(#NAME?,0,$P$8),#NAME?,A241,#NAME?,$F$8,#NAME?,$G$8,#NAME?,"Battery"))/J241)</f>
        <v>#VALUE!</v>
      </c>
      <c r="P241" s="259" t="e">
        <f aca="false">IF(K241=0,0,(SUMIFS(OFFSET(#NAME?,0,$P$8),#NAME?,A241,#NAME?,$F$8,#NAME?,$G$8,#NAME?,"Solar")+SUMIFS(OFFSET(#NAME?,0,$P$8),#NAME?,A241,#NAME?,$F$8,#NAME?,$G$8,#NAME?,"Solar"))/K241)</f>
        <v>#VALUE!</v>
      </c>
      <c r="Q241" s="258" t="e">
        <f aca="false">IF(L241=0,0,(SUMIFS(OFFSET(#NAME?,0,$P$8),#NAME?,A241,#NAME?,$F$8,#NAME?,$G$8,#NAME?,"Wind")+SUMIFS(OFFSET(#NAME?,0,$P$8),#NAME?,A241,#NAME?,$F$8,#NAME?,$G$8,#NAME?,"Wind"))/L241)</f>
        <v>#VALUE!</v>
      </c>
      <c r="R241" s="258" t="e">
        <f aca="false">IF(M241=0,0,(SUMIFS(OFFSET(#NAME?,0,$P$8),#NAME?,A241,#NAME?,$F$8,#NAME?,$G$8,#NAME?,"Hydro")+SUMIFS(OFFSET(#NAME?,0,$P$8),#NAME?,A241,#NAME?,$F$8,#NAME?,$G$8,#NAME?,"Hydro"))/M241)</f>
        <v>#VALUE!</v>
      </c>
      <c r="S241" s="258" t="e">
        <f aca="false">IF(N241=0,0,(SUMIFS(OFFSET(#NAME?,0,$P$8),#NAME?,A241,#NAME?,$F$8,#NAME?,$G$8,#NAME?,"Other")+SUMIFS(OFFSET(#NAME?,0,$P$8),#NAME?,A241,#NAME?,$F$8,#NAME?,$G$8,#NAME?,"Other"))/N241)</f>
        <v>#VALUE!</v>
      </c>
      <c r="T241" s="260" t="e">
        <f aca="false">(J241*O241)+(K241*P241)+(L241*$T$5)+(M241*R241)+(N241*S241)</f>
        <v>#VALUE!</v>
      </c>
      <c r="U241" s="260" t="e">
        <f aca="false">(J241*O241)+(K241*P241)+(L241*$U$5)+(M241*R241)+(N241*S241)</f>
        <v>#VALUE!</v>
      </c>
      <c r="V241" s="261" t="e">
        <f aca="false">SUMIFS(OFFSET(#NAME?,0,$P$8),#NAME?,A241,#NAME?,$F$8,#NAME?,$G$8)*-1</f>
        <v>#VALUE!</v>
      </c>
      <c r="W241" s="261" t="e">
        <f aca="false">SUMIFS(OFFSET(#NAME?,0,$P$8),#NAME?,A241,#NAME?,$F$8,#NAME?,$G$8)*-1</f>
        <v>#VALUE!</v>
      </c>
      <c r="X241" s="262" t="e">
        <f aca="false">$Z$13*Z241</f>
        <v>#REF!</v>
      </c>
      <c r="Z241" s="263" t="e">
        <f aca="false">E241/$E$13</f>
        <v>#VALUE!</v>
      </c>
      <c r="AA241" s="264" t="n">
        <f aca="false">IFERROR(SUMPRODUCT((DSR!$E$1:$AB$1='MAIN DATA'!$B$6)*(DSR!$B$2:$B$1445='MAIN DATA'!A241)*(DSR!$A$2:$A$1445=Controls!$F$56)*(DSR!$E$2:$AB$1445)),"N/A for summer")</f>
        <v>-0.476638371944508</v>
      </c>
    </row>
    <row r="242" customFormat="false" ht="12.75" hidden="false" customHeight="false" outlineLevel="0" collapsed="false">
      <c r="A242" s="253" t="s">
        <v>422</v>
      </c>
      <c r="B242" s="253" t="s">
        <v>425</v>
      </c>
      <c r="C242" s="254" t="s">
        <v>424</v>
      </c>
      <c r="D242" s="254" t="str">
        <f aca="false">LEFT(C242,1)</f>
        <v>S</v>
      </c>
      <c r="E242" s="254" t="e">
        <f aca="false">SUMIFS(OFFSET(#NAME?,0,$P$8),#NAME?,A242,#NAME?,$F$8,#NAME?,$G$8)</f>
        <v>#VALUE!</v>
      </c>
      <c r="F242" s="255" t="e">
        <f aca="false">SUMIFS(OFFSET(#NAME?,0,$P$8),#NAME?,A242,#NAME?,$F$8,#NAME?,$G$8)</f>
        <v>#VALUE!</v>
      </c>
      <c r="G242" s="255" t="e">
        <f aca="false">F242-SUMIFS(OFFSET(#NAME?,0,$P$8),#NAME?,A242,#NAME?,$F$8,#NAME?,$G$8)</f>
        <v>#VALUE!</v>
      </c>
      <c r="H242" s="256" t="e">
        <f aca="false">E242-T242</f>
        <v>#VALUE!</v>
      </c>
      <c r="I242" s="256" t="e">
        <f aca="false">E242-U242</f>
        <v>#VALUE!</v>
      </c>
      <c r="J242" s="257" t="e">
        <f aca="false">SUMIFS(#NAME?,#NAME?,A242,#NAME?,$F$8,#NAME?,$G$8,#NAME?,"Storage")+SUMIFS(#NAME?,#NAME?,A242,#NAME?,$F$8,#NAME?,$G$8,#NAME?,"Battery")</f>
        <v>#VALUE!</v>
      </c>
      <c r="K242" s="257" t="e">
        <f aca="false">SUMIFS(#NAME?,#NAME?,A242,#NAME?,$F$8,#NAME?,$G$8,#NAME?,"Solar")+SUMIFS(#NAME?,#NAME?,A242,#NAME?,$F$8,#NAME?,$G$8,#NAME?,"Solar")</f>
        <v>#VALUE!</v>
      </c>
      <c r="L242" s="257" t="e">
        <f aca="false">SUMIFS(#NAME?,#NAME?,A242,#NAME?,$F$8,#NAME?,$G$8,#NAME?,"Wind")+SUMIFS(#NAME?,#NAME?,A242,#NAME?,$F$8,#NAME?,$G$8,#NAME?,"Wind")</f>
        <v>#VALUE!</v>
      </c>
      <c r="M242" s="257" t="e">
        <f aca="false">SUMIFS(#NAME?,#NAME?,A242,#NAME?,$F$8,#NAME?,$G$8,#NAME?,"Hydro")+SUMIFS(#NAME?,#NAME?,A242,#NAME?,$F$8,#NAME?,$G$8,#NAME?,"Hydro")</f>
        <v>#VALUE!</v>
      </c>
      <c r="N242" s="257" t="e">
        <f aca="false">SUMIFS(#NAME?,#NAME?,A242,#NAME?,$F$8,#NAME?,$G$8,#NAME?,"Other")+SUMIFS(#NAME?,#NAME?,A242,#NAME?,$F$8,#NAME?,$G$8,#NAME?,"Other")</f>
        <v>#VALUE!</v>
      </c>
      <c r="O242" s="258" t="e">
        <f aca="false">IF(J242=0,0,(SUMIFS(OFFSET(#NAME?,0,$P$8),#NAME?,A242,#NAME?,$F$8,#NAME?,$G$8,#NAME?,"Storage")+SUMIFS(OFFSET(#NAME?,0,$P$8),#NAME?,A242,#NAME?,$F$8,#NAME?,$G$8,#NAME?,"Battery"))/J242)</f>
        <v>#VALUE!</v>
      </c>
      <c r="P242" s="259" t="e">
        <f aca="false">IF(K242=0,0,(SUMIFS(OFFSET(#NAME?,0,$P$8),#NAME?,A242,#NAME?,$F$8,#NAME?,$G$8,#NAME?,"Solar")+SUMIFS(OFFSET(#NAME?,0,$P$8),#NAME?,A242,#NAME?,$F$8,#NAME?,$G$8,#NAME?,"Solar"))/K242)</f>
        <v>#VALUE!</v>
      </c>
      <c r="Q242" s="258" t="e">
        <f aca="false">IF(L242=0,0,(SUMIFS(OFFSET(#NAME?,0,$P$8),#NAME?,A242,#NAME?,$F$8,#NAME?,$G$8,#NAME?,"Wind")+SUMIFS(OFFSET(#NAME?,0,$P$8),#NAME?,A242,#NAME?,$F$8,#NAME?,$G$8,#NAME?,"Wind"))/L242)</f>
        <v>#VALUE!</v>
      </c>
      <c r="R242" s="258" t="e">
        <f aca="false">IF(M242=0,0,(SUMIFS(OFFSET(#NAME?,0,$P$8),#NAME?,A242,#NAME?,$F$8,#NAME?,$G$8,#NAME?,"Hydro")+SUMIFS(OFFSET(#NAME?,0,$P$8),#NAME?,A242,#NAME?,$F$8,#NAME?,$G$8,#NAME?,"Hydro"))/M242)</f>
        <v>#VALUE!</v>
      </c>
      <c r="S242" s="258" t="e">
        <f aca="false">IF(N242=0,0,(SUMIFS(OFFSET(#NAME?,0,$P$8),#NAME?,A242,#NAME?,$F$8,#NAME?,$G$8,#NAME?,"Other")+SUMIFS(OFFSET(#NAME?,0,$P$8),#NAME?,A242,#NAME?,$F$8,#NAME?,$G$8,#NAME?,"Other"))/N242)</f>
        <v>#VALUE!</v>
      </c>
      <c r="T242" s="260" t="e">
        <f aca="false">(J242*O242)+(K242*P242)+(L242*$T$5)+(M242*R242)+(N242*S242)</f>
        <v>#VALUE!</v>
      </c>
      <c r="U242" s="260" t="e">
        <f aca="false">(J242*O242)+(K242*P242)+(L242*$U$5)+(M242*R242)+(N242*S242)</f>
        <v>#VALUE!</v>
      </c>
      <c r="V242" s="261" t="e">
        <f aca="false">SUMIFS(OFFSET(#NAME?,0,$P$8),#NAME?,A242,#NAME?,$F$8,#NAME?,$G$8)*-1</f>
        <v>#VALUE!</v>
      </c>
      <c r="W242" s="261" t="e">
        <f aca="false">SUMIFS(OFFSET(#NAME?,0,$P$8),#NAME?,A242,#NAME?,$F$8,#NAME?,$G$8)*-1</f>
        <v>#VALUE!</v>
      </c>
      <c r="X242" s="262" t="e">
        <f aca="false">$Z$13*Z242</f>
        <v>#REF!</v>
      </c>
      <c r="Z242" s="263" t="e">
        <f aca="false">E242/$E$13</f>
        <v>#VALUE!</v>
      </c>
      <c r="AA242" s="264" t="n">
        <f aca="false">IFERROR(SUMPRODUCT((DSR!$E$1:$AB$1='MAIN DATA'!$B$6)*(DSR!$B$2:$B$1445='MAIN DATA'!A242)*(DSR!$A$2:$A$1445=Controls!$F$56)*(DSR!$E$2:$AB$1445)),"N/A for summer")</f>
        <v>-0.692883000627922</v>
      </c>
    </row>
    <row r="243" customFormat="false" ht="12.75" hidden="false" customHeight="false" outlineLevel="0" collapsed="false">
      <c r="A243" s="253" t="s">
        <v>450</v>
      </c>
      <c r="B243" s="253" t="s">
        <v>451</v>
      </c>
      <c r="C243" s="254" t="s">
        <v>424</v>
      </c>
      <c r="D243" s="254" t="str">
        <f aca="false">LEFT(C243,1)</f>
        <v>S</v>
      </c>
      <c r="E243" s="254" t="e">
        <f aca="false">SUMIFS(OFFSET(#NAME?,0,$P$8),#NAME?,A243,#NAME?,$F$8,#NAME?,$G$8)</f>
        <v>#VALUE!</v>
      </c>
      <c r="F243" s="255" t="e">
        <f aca="false">SUMIFS(OFFSET(#NAME?,0,$P$8),#NAME?,A243,#NAME?,$F$8,#NAME?,$G$8)</f>
        <v>#VALUE!</v>
      </c>
      <c r="G243" s="255" t="e">
        <f aca="false">F243-SUMIFS(OFFSET(#NAME?,0,$P$8),#NAME?,A243,#NAME?,$F$8,#NAME?,$G$8)</f>
        <v>#VALUE!</v>
      </c>
      <c r="H243" s="256" t="e">
        <f aca="false">E243-T243</f>
        <v>#VALUE!</v>
      </c>
      <c r="I243" s="256" t="e">
        <f aca="false">E243-U243</f>
        <v>#VALUE!</v>
      </c>
      <c r="J243" s="257" t="e">
        <f aca="false">SUMIFS(#NAME?,#NAME?,A243,#NAME?,$F$8,#NAME?,$G$8,#NAME?,"Storage")+SUMIFS(#NAME?,#NAME?,A243,#NAME?,$F$8,#NAME?,$G$8,#NAME?,"Battery")</f>
        <v>#VALUE!</v>
      </c>
      <c r="K243" s="257" t="e">
        <f aca="false">SUMIFS(#NAME?,#NAME?,A243,#NAME?,$F$8,#NAME?,$G$8,#NAME?,"Solar")+SUMIFS(#NAME?,#NAME?,A243,#NAME?,$F$8,#NAME?,$G$8,#NAME?,"Solar")</f>
        <v>#VALUE!</v>
      </c>
      <c r="L243" s="257" t="e">
        <f aca="false">SUMIFS(#NAME?,#NAME?,A243,#NAME?,$F$8,#NAME?,$G$8,#NAME?,"Wind")+SUMIFS(#NAME?,#NAME?,A243,#NAME?,$F$8,#NAME?,$G$8,#NAME?,"Wind")</f>
        <v>#VALUE!</v>
      </c>
      <c r="M243" s="257" t="e">
        <f aca="false">SUMIFS(#NAME?,#NAME?,A243,#NAME?,$F$8,#NAME?,$G$8,#NAME?,"Hydro")+SUMIFS(#NAME?,#NAME?,A243,#NAME?,$F$8,#NAME?,$G$8,#NAME?,"Hydro")</f>
        <v>#VALUE!</v>
      </c>
      <c r="N243" s="257" t="e">
        <f aca="false">SUMIFS(#NAME?,#NAME?,A243,#NAME?,$F$8,#NAME?,$G$8,#NAME?,"Other")+SUMIFS(#NAME?,#NAME?,A243,#NAME?,$F$8,#NAME?,$G$8,#NAME?,"Other")</f>
        <v>#VALUE!</v>
      </c>
      <c r="O243" s="258" t="e">
        <f aca="false">IF(J243=0,0,(SUMIFS(OFFSET(#NAME?,0,$P$8),#NAME?,A243,#NAME?,$F$8,#NAME?,$G$8,#NAME?,"Storage")+SUMIFS(OFFSET(#NAME?,0,$P$8),#NAME?,A243,#NAME?,$F$8,#NAME?,$G$8,#NAME?,"Battery"))/J243)</f>
        <v>#VALUE!</v>
      </c>
      <c r="P243" s="259" t="e">
        <f aca="false">IF(K243=0,0,(SUMIFS(OFFSET(#NAME?,0,$P$8),#NAME?,A243,#NAME?,$F$8,#NAME?,$G$8,#NAME?,"Solar")+SUMIFS(OFFSET(#NAME?,0,$P$8),#NAME?,A243,#NAME?,$F$8,#NAME?,$G$8,#NAME?,"Solar"))/K243)</f>
        <v>#VALUE!</v>
      </c>
      <c r="Q243" s="258" t="e">
        <f aca="false">IF(L243=0,0,(SUMIFS(OFFSET(#NAME?,0,$P$8),#NAME?,A243,#NAME?,$F$8,#NAME?,$G$8,#NAME?,"Wind")+SUMIFS(OFFSET(#NAME?,0,$P$8),#NAME?,A243,#NAME?,$F$8,#NAME?,$G$8,#NAME?,"Wind"))/L243)</f>
        <v>#VALUE!</v>
      </c>
      <c r="R243" s="258" t="e">
        <f aca="false">IF(M243=0,0,(SUMIFS(OFFSET(#NAME?,0,$P$8),#NAME?,A243,#NAME?,$F$8,#NAME?,$G$8,#NAME?,"Hydro")+SUMIFS(OFFSET(#NAME?,0,$P$8),#NAME?,A243,#NAME?,$F$8,#NAME?,$G$8,#NAME?,"Hydro"))/M243)</f>
        <v>#VALUE!</v>
      </c>
      <c r="S243" s="258" t="e">
        <f aca="false">IF(N243=0,0,(SUMIFS(OFFSET(#NAME?,0,$P$8),#NAME?,A243,#NAME?,$F$8,#NAME?,$G$8,#NAME?,"Other")+SUMIFS(OFFSET(#NAME?,0,$P$8),#NAME?,A243,#NAME?,$F$8,#NAME?,$G$8,#NAME?,"Other"))/N243)</f>
        <v>#VALUE!</v>
      </c>
      <c r="T243" s="260" t="e">
        <f aca="false">(J243*O243)+(K243*P243)+(L243*$T$5)+(M243*R243)+(N243*S243)</f>
        <v>#VALUE!</v>
      </c>
      <c r="U243" s="260" t="e">
        <f aca="false">(J243*O243)+(K243*P243)+(L243*$U$5)+(M243*R243)+(N243*S243)</f>
        <v>#VALUE!</v>
      </c>
      <c r="V243" s="261" t="e">
        <f aca="false">SUMIFS(OFFSET(#NAME?,0,$P$8),#NAME?,A243,#NAME?,$F$8,#NAME?,$G$8)*-1</f>
        <v>#VALUE!</v>
      </c>
      <c r="W243" s="261" t="e">
        <f aca="false">SUMIFS(OFFSET(#NAME?,0,$P$8),#NAME?,A243,#NAME?,$F$8,#NAME?,$G$8)*-1</f>
        <v>#VALUE!</v>
      </c>
      <c r="X243" s="262" t="e">
        <f aca="false">$Z$13*Z243</f>
        <v>#REF!</v>
      </c>
      <c r="Z243" s="263" t="e">
        <f aca="false">E243/$E$13</f>
        <v>#VALUE!</v>
      </c>
      <c r="AA243" s="264" t="n">
        <f aca="false">IFERROR(SUMPRODUCT((DSR!$E$1:$AB$1='MAIN DATA'!$B$6)*(DSR!$B$2:$B$1445='MAIN DATA'!A243)*(DSR!$A$2:$A$1445=Controls!$F$56)*(DSR!$E$2:$AB$1445)),"N/A for summer")</f>
        <v>-0.964638202576555</v>
      </c>
    </row>
    <row r="244" customFormat="false" ht="12.75" hidden="false" customHeight="false" outlineLevel="0" collapsed="false">
      <c r="A244" s="253" t="s">
        <v>485</v>
      </c>
      <c r="B244" s="253" t="s">
        <v>486</v>
      </c>
      <c r="C244" s="254" t="s">
        <v>424</v>
      </c>
      <c r="D244" s="254" t="str">
        <f aca="false">LEFT(C244,1)</f>
        <v>S</v>
      </c>
      <c r="E244" s="254" t="e">
        <f aca="false">SUMIFS(OFFSET(#NAME?,0,$P$8),#NAME?,A244,#NAME?,$F$8,#NAME?,$G$8)</f>
        <v>#VALUE!</v>
      </c>
      <c r="F244" s="255" t="e">
        <f aca="false">SUMIFS(OFFSET(#NAME?,0,$P$8),#NAME?,A244,#NAME?,$F$8,#NAME?,$G$8)</f>
        <v>#VALUE!</v>
      </c>
      <c r="G244" s="255" t="e">
        <f aca="false">F244-SUMIFS(OFFSET(#NAME?,0,$P$8),#NAME?,A244,#NAME?,$F$8,#NAME?,$G$8)</f>
        <v>#VALUE!</v>
      </c>
      <c r="H244" s="256" t="e">
        <f aca="false">E244-T244</f>
        <v>#VALUE!</v>
      </c>
      <c r="I244" s="256" t="e">
        <f aca="false">E244-U244</f>
        <v>#VALUE!</v>
      </c>
      <c r="J244" s="257" t="e">
        <f aca="false">SUMIFS(#NAME?,#NAME?,A244,#NAME?,$F$8,#NAME?,$G$8,#NAME?,"Storage")+SUMIFS(#NAME?,#NAME?,A244,#NAME?,$F$8,#NAME?,$G$8,#NAME?,"Battery")</f>
        <v>#VALUE!</v>
      </c>
      <c r="K244" s="257" t="e">
        <f aca="false">SUMIFS(#NAME?,#NAME?,A244,#NAME?,$F$8,#NAME?,$G$8,#NAME?,"Solar")+SUMIFS(#NAME?,#NAME?,A244,#NAME?,$F$8,#NAME?,$G$8,#NAME?,"Solar")</f>
        <v>#VALUE!</v>
      </c>
      <c r="L244" s="257" t="e">
        <f aca="false">SUMIFS(#NAME?,#NAME?,A244,#NAME?,$F$8,#NAME?,$G$8,#NAME?,"Wind")+SUMIFS(#NAME?,#NAME?,A244,#NAME?,$F$8,#NAME?,$G$8,#NAME?,"Wind")</f>
        <v>#VALUE!</v>
      </c>
      <c r="M244" s="257" t="e">
        <f aca="false">SUMIFS(#NAME?,#NAME?,A244,#NAME?,$F$8,#NAME?,$G$8,#NAME?,"Hydro")+SUMIFS(#NAME?,#NAME?,A244,#NAME?,$F$8,#NAME?,$G$8,#NAME?,"Hydro")</f>
        <v>#VALUE!</v>
      </c>
      <c r="N244" s="257" t="e">
        <f aca="false">SUMIFS(#NAME?,#NAME?,A244,#NAME?,$F$8,#NAME?,$G$8,#NAME?,"Other")+SUMIFS(#NAME?,#NAME?,A244,#NAME?,$F$8,#NAME?,$G$8,#NAME?,"Other")</f>
        <v>#VALUE!</v>
      </c>
      <c r="O244" s="258" t="e">
        <f aca="false">IF(J244=0,0,(SUMIFS(OFFSET(#NAME?,0,$P$8),#NAME?,A244,#NAME?,$F$8,#NAME?,$G$8,#NAME?,"Storage")+SUMIFS(OFFSET(#NAME?,0,$P$8),#NAME?,A244,#NAME?,$F$8,#NAME?,$G$8,#NAME?,"Battery"))/J244)</f>
        <v>#VALUE!</v>
      </c>
      <c r="P244" s="259" t="e">
        <f aca="false">IF(K244=0,0,(SUMIFS(OFFSET(#NAME?,0,$P$8),#NAME?,A244,#NAME?,$F$8,#NAME?,$G$8,#NAME?,"Solar")+SUMIFS(OFFSET(#NAME?,0,$P$8),#NAME?,A244,#NAME?,$F$8,#NAME?,$G$8,#NAME?,"Solar"))/K244)</f>
        <v>#VALUE!</v>
      </c>
      <c r="Q244" s="258" t="e">
        <f aca="false">IF(L244=0,0,(SUMIFS(OFFSET(#NAME?,0,$P$8),#NAME?,A244,#NAME?,$F$8,#NAME?,$G$8,#NAME?,"Wind")+SUMIFS(OFFSET(#NAME?,0,$P$8),#NAME?,A244,#NAME?,$F$8,#NAME?,$G$8,#NAME?,"Wind"))/L244)</f>
        <v>#VALUE!</v>
      </c>
      <c r="R244" s="258" t="e">
        <f aca="false">IF(M244=0,0,(SUMIFS(OFFSET(#NAME?,0,$P$8),#NAME?,A244,#NAME?,$F$8,#NAME?,$G$8,#NAME?,"Hydro")+SUMIFS(OFFSET(#NAME?,0,$P$8),#NAME?,A244,#NAME?,$F$8,#NAME?,$G$8,#NAME?,"Hydro"))/M244)</f>
        <v>#VALUE!</v>
      </c>
      <c r="S244" s="258" t="e">
        <f aca="false">IF(N244=0,0,(SUMIFS(OFFSET(#NAME?,0,$P$8),#NAME?,A244,#NAME?,$F$8,#NAME?,$G$8,#NAME?,"Other")+SUMIFS(OFFSET(#NAME?,0,$P$8),#NAME?,A244,#NAME?,$F$8,#NAME?,$G$8,#NAME?,"Other"))/N244)</f>
        <v>#VALUE!</v>
      </c>
      <c r="T244" s="260" t="e">
        <f aca="false">(J244*O244)+(K244*P244)+(L244*$T$5)+(M244*R244)+(N244*S244)</f>
        <v>#VALUE!</v>
      </c>
      <c r="U244" s="260" t="e">
        <f aca="false">(J244*O244)+(K244*P244)+(L244*$U$5)+(M244*R244)+(N244*S244)</f>
        <v>#VALUE!</v>
      </c>
      <c r="V244" s="261" t="e">
        <f aca="false">SUMIFS(OFFSET(#NAME?,0,$P$8),#NAME?,A244,#NAME?,$F$8,#NAME?,$G$8)*-1</f>
        <v>#VALUE!</v>
      </c>
      <c r="W244" s="261" t="e">
        <f aca="false">SUMIFS(OFFSET(#NAME?,0,$P$8),#NAME?,A244,#NAME?,$F$8,#NAME?,$G$8)*-1</f>
        <v>#VALUE!</v>
      </c>
      <c r="X244" s="262" t="e">
        <f aca="false">$Z$13*Z244</f>
        <v>#REF!</v>
      </c>
      <c r="Z244" s="263" t="e">
        <f aca="false">E244/$E$13</f>
        <v>#VALUE!</v>
      </c>
      <c r="AA244" s="264" t="n">
        <f aca="false">IFERROR(SUMPRODUCT((DSR!$E$1:$AB$1='MAIN DATA'!$B$6)*(DSR!$B$2:$B$1445='MAIN DATA'!A244)*(DSR!$A$2:$A$1445=Controls!$F$56)*(DSR!$E$2:$AB$1445)),"N/A for summer")</f>
        <v>-0.476252439946961</v>
      </c>
    </row>
    <row r="245" customFormat="false" ht="12.75" hidden="false" customHeight="false" outlineLevel="0" collapsed="false">
      <c r="A245" s="253" t="s">
        <v>512</v>
      </c>
      <c r="B245" s="253" t="s">
        <v>513</v>
      </c>
      <c r="C245" s="254" t="s">
        <v>424</v>
      </c>
      <c r="D245" s="254" t="str">
        <f aca="false">LEFT(C245,1)</f>
        <v>S</v>
      </c>
      <c r="E245" s="254" t="e">
        <f aca="false">SUMIFS(OFFSET(#NAME?,0,$P$8),#NAME?,A245,#NAME?,$F$8,#NAME?,$G$8)</f>
        <v>#VALUE!</v>
      </c>
      <c r="F245" s="255" t="e">
        <f aca="false">SUMIFS(OFFSET(#NAME?,0,$P$8),#NAME?,A245,#NAME?,$F$8,#NAME?,$G$8)</f>
        <v>#VALUE!</v>
      </c>
      <c r="G245" s="255" t="e">
        <f aca="false">F245-SUMIFS(OFFSET(#NAME?,0,$P$8),#NAME?,A245,#NAME?,$F$8,#NAME?,$G$8)</f>
        <v>#VALUE!</v>
      </c>
      <c r="H245" s="256" t="e">
        <f aca="false">E245-T245</f>
        <v>#VALUE!</v>
      </c>
      <c r="I245" s="256" t="e">
        <f aca="false">E245-U245</f>
        <v>#VALUE!</v>
      </c>
      <c r="J245" s="257" t="e">
        <f aca="false">SUMIFS(#NAME?,#NAME?,A245,#NAME?,$F$8,#NAME?,$G$8,#NAME?,"Storage")+SUMIFS(#NAME?,#NAME?,A245,#NAME?,$F$8,#NAME?,$G$8,#NAME?,"Battery")</f>
        <v>#VALUE!</v>
      </c>
      <c r="K245" s="257" t="e">
        <f aca="false">SUMIFS(#NAME?,#NAME?,A245,#NAME?,$F$8,#NAME?,$G$8,#NAME?,"Solar")+SUMIFS(#NAME?,#NAME?,A245,#NAME?,$F$8,#NAME?,$G$8,#NAME?,"Solar")</f>
        <v>#VALUE!</v>
      </c>
      <c r="L245" s="257" t="e">
        <f aca="false">SUMIFS(#NAME?,#NAME?,A245,#NAME?,$F$8,#NAME?,$G$8,#NAME?,"Wind")+SUMIFS(#NAME?,#NAME?,A245,#NAME?,$F$8,#NAME?,$G$8,#NAME?,"Wind")</f>
        <v>#VALUE!</v>
      </c>
      <c r="M245" s="257" t="e">
        <f aca="false">SUMIFS(#NAME?,#NAME?,A245,#NAME?,$F$8,#NAME?,$G$8,#NAME?,"Hydro")+SUMIFS(#NAME?,#NAME?,A245,#NAME?,$F$8,#NAME?,$G$8,#NAME?,"Hydro")</f>
        <v>#VALUE!</v>
      </c>
      <c r="N245" s="257" t="e">
        <f aca="false">SUMIFS(#NAME?,#NAME?,A245,#NAME?,$F$8,#NAME?,$G$8,#NAME?,"Other")+SUMIFS(#NAME?,#NAME?,A245,#NAME?,$F$8,#NAME?,$G$8,#NAME?,"Other")</f>
        <v>#VALUE!</v>
      </c>
      <c r="O245" s="258" t="e">
        <f aca="false">IF(J245=0,0,(SUMIFS(OFFSET(#NAME?,0,$P$8),#NAME?,A245,#NAME?,$F$8,#NAME?,$G$8,#NAME?,"Storage")+SUMIFS(OFFSET(#NAME?,0,$P$8),#NAME?,A245,#NAME?,$F$8,#NAME?,$G$8,#NAME?,"Battery"))/J245)</f>
        <v>#VALUE!</v>
      </c>
      <c r="P245" s="259" t="e">
        <f aca="false">IF(K245=0,0,(SUMIFS(OFFSET(#NAME?,0,$P$8),#NAME?,A245,#NAME?,$F$8,#NAME?,$G$8,#NAME?,"Solar")+SUMIFS(OFFSET(#NAME?,0,$P$8),#NAME?,A245,#NAME?,$F$8,#NAME?,$G$8,#NAME?,"Solar"))/K245)</f>
        <v>#VALUE!</v>
      </c>
      <c r="Q245" s="258" t="e">
        <f aca="false">IF(L245=0,0,(SUMIFS(OFFSET(#NAME?,0,$P$8),#NAME?,A245,#NAME?,$F$8,#NAME?,$G$8,#NAME?,"Wind")+SUMIFS(OFFSET(#NAME?,0,$P$8),#NAME?,A245,#NAME?,$F$8,#NAME?,$G$8,#NAME?,"Wind"))/L245)</f>
        <v>#VALUE!</v>
      </c>
      <c r="R245" s="258" t="e">
        <f aca="false">IF(M245=0,0,(SUMIFS(OFFSET(#NAME?,0,$P$8),#NAME?,A245,#NAME?,$F$8,#NAME?,$G$8,#NAME?,"Hydro")+SUMIFS(OFFSET(#NAME?,0,$P$8),#NAME?,A245,#NAME?,$F$8,#NAME?,$G$8,#NAME?,"Hydro"))/M245)</f>
        <v>#VALUE!</v>
      </c>
      <c r="S245" s="258" t="e">
        <f aca="false">IF(N245=0,0,(SUMIFS(OFFSET(#NAME?,0,$P$8),#NAME?,A245,#NAME?,$F$8,#NAME?,$G$8,#NAME?,"Other")+SUMIFS(OFFSET(#NAME?,0,$P$8),#NAME?,A245,#NAME?,$F$8,#NAME?,$G$8,#NAME?,"Other"))/N245)</f>
        <v>#VALUE!</v>
      </c>
      <c r="T245" s="260" t="e">
        <f aca="false">(J245*O245)+(K245*P245)+(L245*$T$5)+(M245*R245)+(N245*S245)</f>
        <v>#VALUE!</v>
      </c>
      <c r="U245" s="260" t="e">
        <f aca="false">(J245*O245)+(K245*P245)+(L245*$U$5)+(M245*R245)+(N245*S245)</f>
        <v>#VALUE!</v>
      </c>
      <c r="V245" s="261" t="e">
        <f aca="false">SUMIFS(OFFSET(#NAME?,0,$P$8),#NAME?,A245,#NAME?,$F$8,#NAME?,$G$8)*-1</f>
        <v>#VALUE!</v>
      </c>
      <c r="W245" s="261" t="e">
        <f aca="false">SUMIFS(OFFSET(#NAME?,0,$P$8),#NAME?,A245,#NAME?,$F$8,#NAME?,$G$8)*-1</f>
        <v>#VALUE!</v>
      </c>
      <c r="X245" s="262" t="e">
        <f aca="false">$Z$13*Z245</f>
        <v>#REF!</v>
      </c>
      <c r="Z245" s="263" t="e">
        <f aca="false">E245/$E$13</f>
        <v>#VALUE!</v>
      </c>
      <c r="AA245" s="264" t="n">
        <f aca="false">IFERROR(SUMPRODUCT((DSR!$E$1:$AB$1='MAIN DATA'!$B$6)*(DSR!$B$2:$B$1445='MAIN DATA'!A245)*(DSR!$A$2:$A$1445=Controls!$F$56)*(DSR!$E$2:$AB$1445)),"N/A for summer")</f>
        <v>-0.819505669180699</v>
      </c>
    </row>
    <row r="246" customFormat="false" ht="12.75" hidden="false" customHeight="false" outlineLevel="0" collapsed="false">
      <c r="A246" s="253" t="s">
        <v>538</v>
      </c>
      <c r="B246" s="253" t="s">
        <v>539</v>
      </c>
      <c r="C246" s="254" t="s">
        <v>424</v>
      </c>
      <c r="D246" s="254" t="str">
        <f aca="false">LEFT(C246,1)</f>
        <v>S</v>
      </c>
      <c r="E246" s="254" t="e">
        <f aca="false">SUMIFS(OFFSET(#NAME?,0,$P$8),#NAME?,A246,#NAME?,$F$8,#NAME?,$G$8)</f>
        <v>#VALUE!</v>
      </c>
      <c r="F246" s="255" t="e">
        <f aca="false">SUMIFS(OFFSET(#NAME?,0,$P$8),#NAME?,A246,#NAME?,$F$8,#NAME?,$G$8)</f>
        <v>#VALUE!</v>
      </c>
      <c r="G246" s="255" t="e">
        <f aca="false">F246-SUMIFS(OFFSET(#NAME?,0,$P$8),#NAME?,A246,#NAME?,$F$8,#NAME?,$G$8)</f>
        <v>#VALUE!</v>
      </c>
      <c r="H246" s="256" t="e">
        <f aca="false">E246-T246</f>
        <v>#VALUE!</v>
      </c>
      <c r="I246" s="256" t="e">
        <f aca="false">E246-U246</f>
        <v>#VALUE!</v>
      </c>
      <c r="J246" s="257" t="e">
        <f aca="false">SUMIFS(#NAME?,#NAME?,A246,#NAME?,$F$8,#NAME?,$G$8,#NAME?,"Storage")+SUMIFS(#NAME?,#NAME?,A246,#NAME?,$F$8,#NAME?,$G$8,#NAME?,"Battery")</f>
        <v>#VALUE!</v>
      </c>
      <c r="K246" s="257" t="e">
        <f aca="false">SUMIFS(#NAME?,#NAME?,A246,#NAME?,$F$8,#NAME?,$G$8,#NAME?,"Solar")+SUMIFS(#NAME?,#NAME?,A246,#NAME?,$F$8,#NAME?,$G$8,#NAME?,"Solar")</f>
        <v>#VALUE!</v>
      </c>
      <c r="L246" s="257" t="e">
        <f aca="false">SUMIFS(#NAME?,#NAME?,A246,#NAME?,$F$8,#NAME?,$G$8,#NAME?,"Wind")+SUMIFS(#NAME?,#NAME?,A246,#NAME?,$F$8,#NAME?,$G$8,#NAME?,"Wind")</f>
        <v>#VALUE!</v>
      </c>
      <c r="M246" s="257" t="e">
        <f aca="false">SUMIFS(#NAME?,#NAME?,A246,#NAME?,$F$8,#NAME?,$G$8,#NAME?,"Hydro")+SUMIFS(#NAME?,#NAME?,A246,#NAME?,$F$8,#NAME?,$G$8,#NAME?,"Hydro")</f>
        <v>#VALUE!</v>
      </c>
      <c r="N246" s="257" t="e">
        <f aca="false">SUMIFS(#NAME?,#NAME?,A246,#NAME?,$F$8,#NAME?,$G$8,#NAME?,"Other")+SUMIFS(#NAME?,#NAME?,A246,#NAME?,$F$8,#NAME?,$G$8,#NAME?,"Other")</f>
        <v>#VALUE!</v>
      </c>
      <c r="O246" s="258" t="e">
        <f aca="false">IF(J246=0,0,(SUMIFS(OFFSET(#NAME?,0,$P$8),#NAME?,A246,#NAME?,$F$8,#NAME?,$G$8,#NAME?,"Storage")+SUMIFS(OFFSET(#NAME?,0,$P$8),#NAME?,A246,#NAME?,$F$8,#NAME?,$G$8,#NAME?,"Battery"))/J246)</f>
        <v>#VALUE!</v>
      </c>
      <c r="P246" s="259" t="e">
        <f aca="false">IF(K246=0,0,(SUMIFS(OFFSET(#NAME?,0,$P$8),#NAME?,A246,#NAME?,$F$8,#NAME?,$G$8,#NAME?,"Solar")+SUMIFS(OFFSET(#NAME?,0,$P$8),#NAME?,A246,#NAME?,$F$8,#NAME?,$G$8,#NAME?,"Solar"))/K246)</f>
        <v>#VALUE!</v>
      </c>
      <c r="Q246" s="258" t="e">
        <f aca="false">IF(L246=0,0,(SUMIFS(OFFSET(#NAME?,0,$P$8),#NAME?,A246,#NAME?,$F$8,#NAME?,$G$8,#NAME?,"Wind")+SUMIFS(OFFSET(#NAME?,0,$P$8),#NAME?,A246,#NAME?,$F$8,#NAME?,$G$8,#NAME?,"Wind"))/L246)</f>
        <v>#VALUE!</v>
      </c>
      <c r="R246" s="258" t="e">
        <f aca="false">IF(M246=0,0,(SUMIFS(OFFSET(#NAME?,0,$P$8),#NAME?,A246,#NAME?,$F$8,#NAME?,$G$8,#NAME?,"Hydro")+SUMIFS(OFFSET(#NAME?,0,$P$8),#NAME?,A246,#NAME?,$F$8,#NAME?,$G$8,#NAME?,"Hydro"))/M246)</f>
        <v>#VALUE!</v>
      </c>
      <c r="S246" s="258" t="e">
        <f aca="false">IF(N246=0,0,(SUMIFS(OFFSET(#NAME?,0,$P$8),#NAME?,A246,#NAME?,$F$8,#NAME?,$G$8,#NAME?,"Other")+SUMIFS(OFFSET(#NAME?,0,$P$8),#NAME?,A246,#NAME?,$F$8,#NAME?,$G$8,#NAME?,"Other"))/N246)</f>
        <v>#VALUE!</v>
      </c>
      <c r="T246" s="260" t="e">
        <f aca="false">(J246*O246)+(K246*P246)+(L246*$T$5)+(M246*R246)+(N246*S246)</f>
        <v>#VALUE!</v>
      </c>
      <c r="U246" s="260" t="e">
        <f aca="false">(J246*O246)+(K246*P246)+(L246*$U$5)+(M246*R246)+(N246*S246)</f>
        <v>#VALUE!</v>
      </c>
      <c r="V246" s="261" t="e">
        <f aca="false">SUMIFS(OFFSET(#NAME?,0,$P$8),#NAME?,A246,#NAME?,$F$8,#NAME?,$G$8)*-1</f>
        <v>#VALUE!</v>
      </c>
      <c r="W246" s="261" t="e">
        <f aca="false">SUMIFS(OFFSET(#NAME?,0,$P$8),#NAME?,A246,#NAME?,$F$8,#NAME?,$G$8)*-1</f>
        <v>#VALUE!</v>
      </c>
      <c r="X246" s="262" t="e">
        <f aca="false">$Z$13*Z246</f>
        <v>#REF!</v>
      </c>
      <c r="Z246" s="263" t="e">
        <f aca="false">E246/$E$13</f>
        <v>#VALUE!</v>
      </c>
      <c r="AA246" s="264" t="n">
        <f aca="false">IFERROR(SUMPRODUCT((DSR!$E$1:$AB$1='MAIN DATA'!$B$6)*(DSR!$B$2:$B$1445='MAIN DATA'!A246)*(DSR!$A$2:$A$1445=Controls!$F$56)*(DSR!$E$2:$AB$1445)),"N/A for summer")</f>
        <v>-0.314169374050374</v>
      </c>
    </row>
    <row r="247" customFormat="false" ht="12.75" hidden="false" customHeight="false" outlineLevel="0" collapsed="false">
      <c r="A247" s="253" t="s">
        <v>544</v>
      </c>
      <c r="B247" s="253" t="s">
        <v>545</v>
      </c>
      <c r="C247" s="254" t="s">
        <v>424</v>
      </c>
      <c r="D247" s="254" t="str">
        <f aca="false">LEFT(C247,1)</f>
        <v>S</v>
      </c>
      <c r="E247" s="254" t="e">
        <f aca="false">SUMIFS(OFFSET(#NAME?,0,$P$8),#NAME?,A247,#NAME?,$F$8,#NAME?,$G$8)</f>
        <v>#VALUE!</v>
      </c>
      <c r="F247" s="255" t="e">
        <f aca="false">SUMIFS(OFFSET(#NAME?,0,$P$8),#NAME?,A247,#NAME?,$F$8,#NAME?,$G$8)</f>
        <v>#VALUE!</v>
      </c>
      <c r="G247" s="255" t="e">
        <f aca="false">F247-SUMIFS(OFFSET(#NAME?,0,$P$8),#NAME?,A247,#NAME?,$F$8,#NAME?,$G$8)</f>
        <v>#VALUE!</v>
      </c>
      <c r="H247" s="256" t="e">
        <f aca="false">E247-T247</f>
        <v>#VALUE!</v>
      </c>
      <c r="I247" s="256" t="e">
        <f aca="false">E247-U247</f>
        <v>#VALUE!</v>
      </c>
      <c r="J247" s="257" t="e">
        <f aca="false">SUMIFS(#NAME?,#NAME?,A247,#NAME?,$F$8,#NAME?,$G$8,#NAME?,"Storage")+SUMIFS(#NAME?,#NAME?,A247,#NAME?,$F$8,#NAME?,$G$8,#NAME?,"Battery")</f>
        <v>#VALUE!</v>
      </c>
      <c r="K247" s="257" t="e">
        <f aca="false">SUMIFS(#NAME?,#NAME?,A247,#NAME?,$F$8,#NAME?,$G$8,#NAME?,"Solar")+SUMIFS(#NAME?,#NAME?,A247,#NAME?,$F$8,#NAME?,$G$8,#NAME?,"Solar")</f>
        <v>#VALUE!</v>
      </c>
      <c r="L247" s="257" t="e">
        <f aca="false">SUMIFS(#NAME?,#NAME?,A247,#NAME?,$F$8,#NAME?,$G$8,#NAME?,"Wind")+SUMIFS(#NAME?,#NAME?,A247,#NAME?,$F$8,#NAME?,$G$8,#NAME?,"Wind")</f>
        <v>#VALUE!</v>
      </c>
      <c r="M247" s="257" t="e">
        <f aca="false">SUMIFS(#NAME?,#NAME?,A247,#NAME?,$F$8,#NAME?,$G$8,#NAME?,"Hydro")+SUMIFS(#NAME?,#NAME?,A247,#NAME?,$F$8,#NAME?,$G$8,#NAME?,"Hydro")</f>
        <v>#VALUE!</v>
      </c>
      <c r="N247" s="257" t="e">
        <f aca="false">SUMIFS(#NAME?,#NAME?,A247,#NAME?,$F$8,#NAME?,$G$8,#NAME?,"Other")+SUMIFS(#NAME?,#NAME?,A247,#NAME?,$F$8,#NAME?,$G$8,#NAME?,"Other")</f>
        <v>#VALUE!</v>
      </c>
      <c r="O247" s="258" t="e">
        <f aca="false">IF(J247=0,0,(SUMIFS(OFFSET(#NAME?,0,$P$8),#NAME?,A247,#NAME?,$F$8,#NAME?,$G$8,#NAME?,"Storage")+SUMIFS(OFFSET(#NAME?,0,$P$8),#NAME?,A247,#NAME?,$F$8,#NAME?,$G$8,#NAME?,"Battery"))/J247)</f>
        <v>#VALUE!</v>
      </c>
      <c r="P247" s="259" t="e">
        <f aca="false">IF(K247=0,0,(SUMIFS(OFFSET(#NAME?,0,$P$8),#NAME?,A247,#NAME?,$F$8,#NAME?,$G$8,#NAME?,"Solar")+SUMIFS(OFFSET(#NAME?,0,$P$8),#NAME?,A247,#NAME?,$F$8,#NAME?,$G$8,#NAME?,"Solar"))/K247)</f>
        <v>#VALUE!</v>
      </c>
      <c r="Q247" s="258" t="e">
        <f aca="false">IF(L247=0,0,(SUMIFS(OFFSET(#NAME?,0,$P$8),#NAME?,A247,#NAME?,$F$8,#NAME?,$G$8,#NAME?,"Wind")+SUMIFS(OFFSET(#NAME?,0,$P$8),#NAME?,A247,#NAME?,$F$8,#NAME?,$G$8,#NAME?,"Wind"))/L247)</f>
        <v>#VALUE!</v>
      </c>
      <c r="R247" s="258" t="e">
        <f aca="false">IF(M247=0,0,(SUMIFS(OFFSET(#NAME?,0,$P$8),#NAME?,A247,#NAME?,$F$8,#NAME?,$G$8,#NAME?,"Hydro")+SUMIFS(OFFSET(#NAME?,0,$P$8),#NAME?,A247,#NAME?,$F$8,#NAME?,$G$8,#NAME?,"Hydro"))/M247)</f>
        <v>#VALUE!</v>
      </c>
      <c r="S247" s="258" t="e">
        <f aca="false">IF(N247=0,0,(SUMIFS(OFFSET(#NAME?,0,$P$8),#NAME?,A247,#NAME?,$F$8,#NAME?,$G$8,#NAME?,"Other")+SUMIFS(OFFSET(#NAME?,0,$P$8),#NAME?,A247,#NAME?,$F$8,#NAME?,$G$8,#NAME?,"Other"))/N247)</f>
        <v>#VALUE!</v>
      </c>
      <c r="T247" s="260" t="e">
        <f aca="false">(J247*O247)+(K247*P247)+(L247*$T$5)+(M247*R247)+(N247*S247)</f>
        <v>#VALUE!</v>
      </c>
      <c r="U247" s="260" t="e">
        <f aca="false">(J247*O247)+(K247*P247)+(L247*$U$5)+(M247*R247)+(N247*S247)</f>
        <v>#VALUE!</v>
      </c>
      <c r="V247" s="261" t="e">
        <f aca="false">SUMIFS(OFFSET(#NAME?,0,$P$8),#NAME?,A247,#NAME?,$F$8,#NAME?,$G$8)*-1</f>
        <v>#VALUE!</v>
      </c>
      <c r="W247" s="261" t="e">
        <f aca="false">SUMIFS(OFFSET(#NAME?,0,$P$8),#NAME?,A247,#NAME?,$F$8,#NAME?,$G$8)*-1</f>
        <v>#VALUE!</v>
      </c>
      <c r="X247" s="262" t="e">
        <f aca="false">$Z$13*Z247</f>
        <v>#REF!</v>
      </c>
      <c r="Z247" s="263" t="e">
        <f aca="false">E247/$E$13</f>
        <v>#VALUE!</v>
      </c>
      <c r="AA247" s="264" t="n">
        <f aca="false">IFERROR(SUMPRODUCT((DSR!$E$1:$AB$1='MAIN DATA'!$B$6)*(DSR!$B$2:$B$1445='MAIN DATA'!A247)*(DSR!$A$2:$A$1445=Controls!$F$56)*(DSR!$E$2:$AB$1445)),"N/A for summer")</f>
        <v>-0.00675297815556137</v>
      </c>
    </row>
    <row r="248" customFormat="false" ht="12.75" hidden="false" customHeight="false" outlineLevel="0" collapsed="false">
      <c r="A248" s="253" t="s">
        <v>553</v>
      </c>
      <c r="B248" s="253" t="s">
        <v>554</v>
      </c>
      <c r="C248" s="254" t="s">
        <v>424</v>
      </c>
      <c r="D248" s="254" t="str">
        <f aca="false">LEFT(C248,1)</f>
        <v>S</v>
      </c>
      <c r="E248" s="254" t="e">
        <f aca="false">SUMIFS(OFFSET(#NAME?,0,$P$8),#NAME?,A248,#NAME?,$F$8,#NAME?,$G$8)</f>
        <v>#VALUE!</v>
      </c>
      <c r="F248" s="255" t="e">
        <f aca="false">SUMIFS(OFFSET(#NAME?,0,$P$8),#NAME?,A248,#NAME?,$F$8,#NAME?,$G$8)</f>
        <v>#VALUE!</v>
      </c>
      <c r="G248" s="255" t="e">
        <f aca="false">F248-SUMIFS(OFFSET(#NAME?,0,$P$8),#NAME?,A248,#NAME?,$F$8,#NAME?,$G$8)</f>
        <v>#VALUE!</v>
      </c>
      <c r="H248" s="256" t="e">
        <f aca="false">E248-T248</f>
        <v>#VALUE!</v>
      </c>
      <c r="I248" s="256" t="e">
        <f aca="false">E248-U248</f>
        <v>#VALUE!</v>
      </c>
      <c r="J248" s="257" t="e">
        <f aca="false">SUMIFS(#NAME?,#NAME?,A248,#NAME?,$F$8,#NAME?,$G$8,#NAME?,"Storage")+SUMIFS(#NAME?,#NAME?,A248,#NAME?,$F$8,#NAME?,$G$8,#NAME?,"Battery")</f>
        <v>#VALUE!</v>
      </c>
      <c r="K248" s="257" t="e">
        <f aca="false">SUMIFS(#NAME?,#NAME?,A248,#NAME?,$F$8,#NAME?,$G$8,#NAME?,"Solar")+SUMIFS(#NAME?,#NAME?,A248,#NAME?,$F$8,#NAME?,$G$8,#NAME?,"Solar")</f>
        <v>#VALUE!</v>
      </c>
      <c r="L248" s="257" t="e">
        <f aca="false">SUMIFS(#NAME?,#NAME?,A248,#NAME?,$F$8,#NAME?,$G$8,#NAME?,"Wind")+SUMIFS(#NAME?,#NAME?,A248,#NAME?,$F$8,#NAME?,$G$8,#NAME?,"Wind")</f>
        <v>#VALUE!</v>
      </c>
      <c r="M248" s="257" t="e">
        <f aca="false">SUMIFS(#NAME?,#NAME?,A248,#NAME?,$F$8,#NAME?,$G$8,#NAME?,"Hydro")+SUMIFS(#NAME?,#NAME?,A248,#NAME?,$F$8,#NAME?,$G$8,#NAME?,"Hydro")</f>
        <v>#VALUE!</v>
      </c>
      <c r="N248" s="257" t="e">
        <f aca="false">SUMIFS(#NAME?,#NAME?,A248,#NAME?,$F$8,#NAME?,$G$8,#NAME?,"Other")+SUMIFS(#NAME?,#NAME?,A248,#NAME?,$F$8,#NAME?,$G$8,#NAME?,"Other")</f>
        <v>#VALUE!</v>
      </c>
      <c r="O248" s="258" t="e">
        <f aca="false">IF(J248=0,0,(SUMIFS(OFFSET(#NAME?,0,$P$8),#NAME?,A248,#NAME?,$F$8,#NAME?,$G$8,#NAME?,"Storage")+SUMIFS(OFFSET(#NAME?,0,$P$8),#NAME?,A248,#NAME?,$F$8,#NAME?,$G$8,#NAME?,"Battery"))/J248)</f>
        <v>#VALUE!</v>
      </c>
      <c r="P248" s="259" t="e">
        <f aca="false">IF(K248=0,0,(SUMIFS(OFFSET(#NAME?,0,$P$8),#NAME?,A248,#NAME?,$F$8,#NAME?,$G$8,#NAME?,"Solar")+SUMIFS(OFFSET(#NAME?,0,$P$8),#NAME?,A248,#NAME?,$F$8,#NAME?,$G$8,#NAME?,"Solar"))/K248)</f>
        <v>#VALUE!</v>
      </c>
      <c r="Q248" s="258" t="e">
        <f aca="false">IF(L248=0,0,(SUMIFS(OFFSET(#NAME?,0,$P$8),#NAME?,A248,#NAME?,$F$8,#NAME?,$G$8,#NAME?,"Wind")+SUMIFS(OFFSET(#NAME?,0,$P$8),#NAME?,A248,#NAME?,$F$8,#NAME?,$G$8,#NAME?,"Wind"))/L248)</f>
        <v>#VALUE!</v>
      </c>
      <c r="R248" s="258" t="e">
        <f aca="false">IF(M248=0,0,(SUMIFS(OFFSET(#NAME?,0,$P$8),#NAME?,A248,#NAME?,$F$8,#NAME?,$G$8,#NAME?,"Hydro")+SUMIFS(OFFSET(#NAME?,0,$P$8),#NAME?,A248,#NAME?,$F$8,#NAME?,$G$8,#NAME?,"Hydro"))/M248)</f>
        <v>#VALUE!</v>
      </c>
      <c r="S248" s="258" t="e">
        <f aca="false">IF(N248=0,0,(SUMIFS(OFFSET(#NAME?,0,$P$8),#NAME?,A248,#NAME?,$F$8,#NAME?,$G$8,#NAME?,"Other")+SUMIFS(OFFSET(#NAME?,0,$P$8),#NAME?,A248,#NAME?,$F$8,#NAME?,$G$8,#NAME?,"Other"))/N248)</f>
        <v>#VALUE!</v>
      </c>
      <c r="T248" s="260" t="e">
        <f aca="false">(J248*O248)+(K248*P248)+(L248*$T$5)+(M248*R248)+(N248*S248)</f>
        <v>#VALUE!</v>
      </c>
      <c r="U248" s="260" t="e">
        <f aca="false">(J248*O248)+(K248*P248)+(L248*$U$5)+(M248*R248)+(N248*S248)</f>
        <v>#VALUE!</v>
      </c>
      <c r="V248" s="261" t="e">
        <f aca="false">SUMIFS(OFFSET(#NAME?,0,$P$8),#NAME?,A248,#NAME?,$F$8,#NAME?,$G$8)*-1</f>
        <v>#VALUE!</v>
      </c>
      <c r="W248" s="261" t="e">
        <f aca="false">SUMIFS(OFFSET(#NAME?,0,$P$8),#NAME?,A248,#NAME?,$F$8,#NAME?,$G$8)*-1</f>
        <v>#VALUE!</v>
      </c>
      <c r="X248" s="262" t="e">
        <f aca="false">$Z$13*Z248</f>
        <v>#REF!</v>
      </c>
      <c r="Z248" s="263" t="e">
        <f aca="false">E248/$E$13</f>
        <v>#VALUE!</v>
      </c>
      <c r="AA248" s="264" t="n">
        <f aca="false">IFERROR(SUMPRODUCT((DSR!$E$1:$AB$1='MAIN DATA'!$B$6)*(DSR!$B$2:$B$1445='MAIN DATA'!A248)*(DSR!$A$2:$A$1445=Controls!$F$56)*(DSR!$E$2:$AB$1445)),"N/A for summer")</f>
        <v>-1.00773943002858</v>
      </c>
    </row>
    <row r="249" customFormat="false" ht="12.75" hidden="false" customHeight="false" outlineLevel="0" collapsed="false">
      <c r="A249" s="253" t="s">
        <v>557</v>
      </c>
      <c r="B249" s="253" t="s">
        <v>558</v>
      </c>
      <c r="C249" s="254" t="s">
        <v>424</v>
      </c>
      <c r="D249" s="254" t="str">
        <f aca="false">LEFT(C249,1)</f>
        <v>S</v>
      </c>
      <c r="E249" s="254" t="e">
        <f aca="false">SUMIFS(OFFSET(#NAME?,0,$P$8),#NAME?,A249,#NAME?,$F$8,#NAME?,$G$8)</f>
        <v>#VALUE!</v>
      </c>
      <c r="F249" s="255" t="e">
        <f aca="false">SUMIFS(OFFSET(#NAME?,0,$P$8),#NAME?,A249,#NAME?,$F$8,#NAME?,$G$8)</f>
        <v>#VALUE!</v>
      </c>
      <c r="G249" s="255" t="e">
        <f aca="false">F249-SUMIFS(OFFSET(#NAME?,0,$P$8),#NAME?,A249,#NAME?,$F$8,#NAME?,$G$8)</f>
        <v>#VALUE!</v>
      </c>
      <c r="H249" s="256" t="e">
        <f aca="false">E249-T249</f>
        <v>#VALUE!</v>
      </c>
      <c r="I249" s="256" t="e">
        <f aca="false">E249-U249</f>
        <v>#VALUE!</v>
      </c>
      <c r="J249" s="257" t="e">
        <f aca="false">SUMIFS(#NAME?,#NAME?,A249,#NAME?,$F$8,#NAME?,$G$8,#NAME?,"Storage")+SUMIFS(#NAME?,#NAME?,A249,#NAME?,$F$8,#NAME?,$G$8,#NAME?,"Battery")</f>
        <v>#VALUE!</v>
      </c>
      <c r="K249" s="257" t="e">
        <f aca="false">SUMIFS(#NAME?,#NAME?,A249,#NAME?,$F$8,#NAME?,$G$8,#NAME?,"Solar")+SUMIFS(#NAME?,#NAME?,A249,#NAME?,$F$8,#NAME?,$G$8,#NAME?,"Solar")</f>
        <v>#VALUE!</v>
      </c>
      <c r="L249" s="257" t="e">
        <f aca="false">SUMIFS(#NAME?,#NAME?,A249,#NAME?,$F$8,#NAME?,$G$8,#NAME?,"Wind")+SUMIFS(#NAME?,#NAME?,A249,#NAME?,$F$8,#NAME?,$G$8,#NAME?,"Wind")</f>
        <v>#VALUE!</v>
      </c>
      <c r="M249" s="257" t="e">
        <f aca="false">SUMIFS(#NAME?,#NAME?,A249,#NAME?,$F$8,#NAME?,$G$8,#NAME?,"Hydro")+SUMIFS(#NAME?,#NAME?,A249,#NAME?,$F$8,#NAME?,$G$8,#NAME?,"Hydro")</f>
        <v>#VALUE!</v>
      </c>
      <c r="N249" s="257" t="e">
        <f aca="false">SUMIFS(#NAME?,#NAME?,A249,#NAME?,$F$8,#NAME?,$G$8,#NAME?,"Other")+SUMIFS(#NAME?,#NAME?,A249,#NAME?,$F$8,#NAME?,$G$8,#NAME?,"Other")</f>
        <v>#VALUE!</v>
      </c>
      <c r="O249" s="258" t="e">
        <f aca="false">IF(J249=0,0,(SUMIFS(OFFSET(#NAME?,0,$P$8),#NAME?,A249,#NAME?,$F$8,#NAME?,$G$8,#NAME?,"Storage")+SUMIFS(OFFSET(#NAME?,0,$P$8),#NAME?,A249,#NAME?,$F$8,#NAME?,$G$8,#NAME?,"Battery"))/J249)</f>
        <v>#VALUE!</v>
      </c>
      <c r="P249" s="259" t="e">
        <f aca="false">IF(K249=0,0,(SUMIFS(OFFSET(#NAME?,0,$P$8),#NAME?,A249,#NAME?,$F$8,#NAME?,$G$8,#NAME?,"Solar")+SUMIFS(OFFSET(#NAME?,0,$P$8),#NAME?,A249,#NAME?,$F$8,#NAME?,$G$8,#NAME?,"Solar"))/K249)</f>
        <v>#VALUE!</v>
      </c>
      <c r="Q249" s="258" t="e">
        <f aca="false">IF(L249=0,0,(SUMIFS(OFFSET(#NAME?,0,$P$8),#NAME?,A249,#NAME?,$F$8,#NAME?,$G$8,#NAME?,"Wind")+SUMIFS(OFFSET(#NAME?,0,$P$8),#NAME?,A249,#NAME?,$F$8,#NAME?,$G$8,#NAME?,"Wind"))/L249)</f>
        <v>#VALUE!</v>
      </c>
      <c r="R249" s="258" t="e">
        <f aca="false">IF(M249=0,0,(SUMIFS(OFFSET(#NAME?,0,$P$8),#NAME?,A249,#NAME?,$F$8,#NAME?,$G$8,#NAME?,"Hydro")+SUMIFS(OFFSET(#NAME?,0,$P$8),#NAME?,A249,#NAME?,$F$8,#NAME?,$G$8,#NAME?,"Hydro"))/M249)</f>
        <v>#VALUE!</v>
      </c>
      <c r="S249" s="258" t="e">
        <f aca="false">IF(N249=0,0,(SUMIFS(OFFSET(#NAME?,0,$P$8),#NAME?,A249,#NAME?,$F$8,#NAME?,$G$8,#NAME?,"Other")+SUMIFS(OFFSET(#NAME?,0,$P$8),#NAME?,A249,#NAME?,$F$8,#NAME?,$G$8,#NAME?,"Other"))/N249)</f>
        <v>#VALUE!</v>
      </c>
      <c r="T249" s="260" t="e">
        <f aca="false">(J249*O249)+(K249*P249)+(L249*$T$5)+(M249*R249)+(N249*S249)</f>
        <v>#VALUE!</v>
      </c>
      <c r="U249" s="260" t="e">
        <f aca="false">(J249*O249)+(K249*P249)+(L249*$U$5)+(M249*R249)+(N249*S249)</f>
        <v>#VALUE!</v>
      </c>
      <c r="V249" s="261" t="e">
        <f aca="false">SUMIFS(OFFSET(#NAME?,0,$P$8),#NAME?,A249,#NAME?,$F$8,#NAME?,$G$8)*-1</f>
        <v>#VALUE!</v>
      </c>
      <c r="W249" s="261" t="e">
        <f aca="false">SUMIFS(OFFSET(#NAME?,0,$P$8),#NAME?,A249,#NAME?,$F$8,#NAME?,$G$8)*-1</f>
        <v>#VALUE!</v>
      </c>
      <c r="X249" s="262" t="e">
        <f aca="false">$Z$13*Z249</f>
        <v>#REF!</v>
      </c>
      <c r="Z249" s="263" t="e">
        <f aca="false">E249/$E$13</f>
        <v>#VALUE!</v>
      </c>
      <c r="AA249" s="264" t="n">
        <f aca="false">IFERROR(SUMPRODUCT((DSR!$E$1:$AB$1='MAIN DATA'!$B$6)*(DSR!$B$2:$B$1445='MAIN DATA'!A249)*(DSR!$A$2:$A$1445=Controls!$F$56)*(DSR!$E$2:$AB$1445)),"N/A for summer")</f>
        <v>-1.29859767235934</v>
      </c>
    </row>
    <row r="250" customFormat="false" ht="12.75" hidden="false" customHeight="false" outlineLevel="0" collapsed="false">
      <c r="A250" s="253" t="s">
        <v>574</v>
      </c>
      <c r="B250" s="253" t="s">
        <v>575</v>
      </c>
      <c r="C250" s="254" t="s">
        <v>424</v>
      </c>
      <c r="D250" s="254" t="str">
        <f aca="false">LEFT(C250,1)</f>
        <v>S</v>
      </c>
      <c r="E250" s="254" t="e">
        <f aca="false">SUMIFS(OFFSET(#NAME?,0,$P$8),#NAME?,A250,#NAME?,$F$8,#NAME?,$G$8)</f>
        <v>#VALUE!</v>
      </c>
      <c r="F250" s="255" t="e">
        <f aca="false">SUMIFS(OFFSET(#NAME?,0,$P$8),#NAME?,A250,#NAME?,$F$8,#NAME?,$G$8)</f>
        <v>#VALUE!</v>
      </c>
      <c r="G250" s="255" t="e">
        <f aca="false">F250-SUMIFS(OFFSET(#NAME?,0,$P$8),#NAME?,A250,#NAME?,$F$8,#NAME?,$G$8)</f>
        <v>#VALUE!</v>
      </c>
      <c r="H250" s="256" t="e">
        <f aca="false">E250-T250</f>
        <v>#VALUE!</v>
      </c>
      <c r="I250" s="256" t="e">
        <f aca="false">E250-U250</f>
        <v>#VALUE!</v>
      </c>
      <c r="J250" s="257" t="e">
        <f aca="false">SUMIFS(#NAME?,#NAME?,A250,#NAME?,$F$8,#NAME?,$G$8,#NAME?,"Storage")+SUMIFS(#NAME?,#NAME?,A250,#NAME?,$F$8,#NAME?,$G$8,#NAME?,"Battery")</f>
        <v>#VALUE!</v>
      </c>
      <c r="K250" s="257" t="e">
        <f aca="false">SUMIFS(#NAME?,#NAME?,A250,#NAME?,$F$8,#NAME?,$G$8,#NAME?,"Solar")+SUMIFS(#NAME?,#NAME?,A250,#NAME?,$F$8,#NAME?,$G$8,#NAME?,"Solar")</f>
        <v>#VALUE!</v>
      </c>
      <c r="L250" s="257" t="e">
        <f aca="false">SUMIFS(#NAME?,#NAME?,A250,#NAME?,$F$8,#NAME?,$G$8,#NAME?,"Wind")+SUMIFS(#NAME?,#NAME?,A250,#NAME?,$F$8,#NAME?,$G$8,#NAME?,"Wind")</f>
        <v>#VALUE!</v>
      </c>
      <c r="M250" s="257" t="e">
        <f aca="false">SUMIFS(#NAME?,#NAME?,A250,#NAME?,$F$8,#NAME?,$G$8,#NAME?,"Hydro")+SUMIFS(#NAME?,#NAME?,A250,#NAME?,$F$8,#NAME?,$G$8,#NAME?,"Hydro")</f>
        <v>#VALUE!</v>
      </c>
      <c r="N250" s="257" t="e">
        <f aca="false">SUMIFS(#NAME?,#NAME?,A250,#NAME?,$F$8,#NAME?,$G$8,#NAME?,"Other")+SUMIFS(#NAME?,#NAME?,A250,#NAME?,$F$8,#NAME?,$G$8,#NAME?,"Other")</f>
        <v>#VALUE!</v>
      </c>
      <c r="O250" s="258" t="e">
        <f aca="false">IF(J250=0,0,(SUMIFS(OFFSET(#NAME?,0,$P$8),#NAME?,A250,#NAME?,$F$8,#NAME?,$G$8,#NAME?,"Storage")+SUMIFS(OFFSET(#NAME?,0,$P$8),#NAME?,A250,#NAME?,$F$8,#NAME?,$G$8,#NAME?,"Battery"))/J250)</f>
        <v>#VALUE!</v>
      </c>
      <c r="P250" s="259" t="e">
        <f aca="false">IF(K250=0,0,(SUMIFS(OFFSET(#NAME?,0,$P$8),#NAME?,A250,#NAME?,$F$8,#NAME?,$G$8,#NAME?,"Solar")+SUMIFS(OFFSET(#NAME?,0,$P$8),#NAME?,A250,#NAME?,$F$8,#NAME?,$G$8,#NAME?,"Solar"))/K250)</f>
        <v>#VALUE!</v>
      </c>
      <c r="Q250" s="258" t="e">
        <f aca="false">IF(L250=0,0,(SUMIFS(OFFSET(#NAME?,0,$P$8),#NAME?,A250,#NAME?,$F$8,#NAME?,$G$8,#NAME?,"Wind")+SUMIFS(OFFSET(#NAME?,0,$P$8),#NAME?,A250,#NAME?,$F$8,#NAME?,$G$8,#NAME?,"Wind"))/L250)</f>
        <v>#VALUE!</v>
      </c>
      <c r="R250" s="258" t="e">
        <f aca="false">IF(M250=0,0,(SUMIFS(OFFSET(#NAME?,0,$P$8),#NAME?,A250,#NAME?,$F$8,#NAME?,$G$8,#NAME?,"Hydro")+SUMIFS(OFFSET(#NAME?,0,$P$8),#NAME?,A250,#NAME?,$F$8,#NAME?,$G$8,#NAME?,"Hydro"))/M250)</f>
        <v>#VALUE!</v>
      </c>
      <c r="S250" s="258" t="e">
        <f aca="false">IF(N250=0,0,(SUMIFS(OFFSET(#NAME?,0,$P$8),#NAME?,A250,#NAME?,$F$8,#NAME?,$G$8,#NAME?,"Other")+SUMIFS(OFFSET(#NAME?,0,$P$8),#NAME?,A250,#NAME?,$F$8,#NAME?,$G$8,#NAME?,"Other"))/N250)</f>
        <v>#VALUE!</v>
      </c>
      <c r="T250" s="260" t="e">
        <f aca="false">(J250*O250)+(K250*P250)+(L250*$T$5)+(M250*R250)+(N250*S250)</f>
        <v>#VALUE!</v>
      </c>
      <c r="U250" s="260" t="e">
        <f aca="false">(J250*O250)+(K250*P250)+(L250*$U$5)+(M250*R250)+(N250*S250)</f>
        <v>#VALUE!</v>
      </c>
      <c r="V250" s="261" t="e">
        <f aca="false">SUMIFS(OFFSET(#NAME?,0,$P$8),#NAME?,A250,#NAME?,$F$8,#NAME?,$G$8)*-1</f>
        <v>#VALUE!</v>
      </c>
      <c r="W250" s="261" t="e">
        <f aca="false">SUMIFS(OFFSET(#NAME?,0,$P$8),#NAME?,A250,#NAME?,$F$8,#NAME?,$G$8)*-1</f>
        <v>#VALUE!</v>
      </c>
      <c r="X250" s="262" t="e">
        <f aca="false">$Z$13*Z250</f>
        <v>#REF!</v>
      </c>
      <c r="Z250" s="263" t="e">
        <f aca="false">E250/$E$13</f>
        <v>#VALUE!</v>
      </c>
      <c r="AA250" s="264" t="n">
        <f aca="false">IFERROR(SUMPRODUCT((DSR!$E$1:$AB$1='MAIN DATA'!$B$6)*(DSR!$B$2:$B$1445='MAIN DATA'!A250)*(DSR!$A$2:$A$1445=Controls!$F$56)*(DSR!$E$2:$AB$1445)),"N/A for summer")</f>
        <v>-1.27749576010695</v>
      </c>
    </row>
    <row r="251" customFormat="false" ht="12.75" hidden="false" customHeight="false" outlineLevel="0" collapsed="false">
      <c r="A251" s="253" t="s">
        <v>576</v>
      </c>
      <c r="B251" s="253" t="s">
        <v>577</v>
      </c>
      <c r="C251" s="254" t="s">
        <v>424</v>
      </c>
      <c r="D251" s="254" t="str">
        <f aca="false">LEFT(C251,1)</f>
        <v>S</v>
      </c>
      <c r="E251" s="254" t="e">
        <f aca="false">SUMIFS(OFFSET(#NAME?,0,$P$8),#NAME?,A251,#NAME?,$F$8,#NAME?,$G$8)</f>
        <v>#VALUE!</v>
      </c>
      <c r="F251" s="255" t="e">
        <f aca="false">SUMIFS(OFFSET(#NAME?,0,$P$8),#NAME?,A251,#NAME?,$F$8,#NAME?,$G$8)</f>
        <v>#VALUE!</v>
      </c>
      <c r="G251" s="255" t="e">
        <f aca="false">F251-SUMIFS(OFFSET(#NAME?,0,$P$8),#NAME?,A251,#NAME?,$F$8,#NAME?,$G$8)</f>
        <v>#VALUE!</v>
      </c>
      <c r="H251" s="256" t="e">
        <f aca="false">E251-T251</f>
        <v>#VALUE!</v>
      </c>
      <c r="I251" s="256" t="e">
        <f aca="false">E251-U251</f>
        <v>#VALUE!</v>
      </c>
      <c r="J251" s="257" t="e">
        <f aca="false">SUMIFS(#NAME?,#NAME?,A251,#NAME?,$F$8,#NAME?,$G$8,#NAME?,"Storage")+SUMIFS(#NAME?,#NAME?,A251,#NAME?,$F$8,#NAME?,$G$8,#NAME?,"Battery")</f>
        <v>#VALUE!</v>
      </c>
      <c r="K251" s="257" t="e">
        <f aca="false">SUMIFS(#NAME?,#NAME?,A251,#NAME?,$F$8,#NAME?,$G$8,#NAME?,"Solar")+SUMIFS(#NAME?,#NAME?,A251,#NAME?,$F$8,#NAME?,$G$8,#NAME?,"Solar")</f>
        <v>#VALUE!</v>
      </c>
      <c r="L251" s="257" t="e">
        <f aca="false">SUMIFS(#NAME?,#NAME?,A251,#NAME?,$F$8,#NAME?,$G$8,#NAME?,"Wind")+SUMIFS(#NAME?,#NAME?,A251,#NAME?,$F$8,#NAME?,$G$8,#NAME?,"Wind")</f>
        <v>#VALUE!</v>
      </c>
      <c r="M251" s="257" t="e">
        <f aca="false">SUMIFS(#NAME?,#NAME?,A251,#NAME?,$F$8,#NAME?,$G$8,#NAME?,"Hydro")+SUMIFS(#NAME?,#NAME?,A251,#NAME?,$F$8,#NAME?,$G$8,#NAME?,"Hydro")</f>
        <v>#VALUE!</v>
      </c>
      <c r="N251" s="257" t="e">
        <f aca="false">SUMIFS(#NAME?,#NAME?,A251,#NAME?,$F$8,#NAME?,$G$8,#NAME?,"Other")+SUMIFS(#NAME?,#NAME?,A251,#NAME?,$F$8,#NAME?,$G$8,#NAME?,"Other")</f>
        <v>#VALUE!</v>
      </c>
      <c r="O251" s="258" t="e">
        <f aca="false">IF(J251=0,0,(SUMIFS(OFFSET(#NAME?,0,$P$8),#NAME?,A251,#NAME?,$F$8,#NAME?,$G$8,#NAME?,"Storage")+SUMIFS(OFFSET(#NAME?,0,$P$8),#NAME?,A251,#NAME?,$F$8,#NAME?,$G$8,#NAME?,"Battery"))/J251)</f>
        <v>#VALUE!</v>
      </c>
      <c r="P251" s="259" t="e">
        <f aca="false">IF(K251=0,0,(SUMIFS(OFFSET(#NAME?,0,$P$8),#NAME?,A251,#NAME?,$F$8,#NAME?,$G$8,#NAME?,"Solar")+SUMIFS(OFFSET(#NAME?,0,$P$8),#NAME?,A251,#NAME?,$F$8,#NAME?,$G$8,#NAME?,"Solar"))/K251)</f>
        <v>#VALUE!</v>
      </c>
      <c r="Q251" s="258" t="e">
        <f aca="false">IF(L251=0,0,(SUMIFS(OFFSET(#NAME?,0,$P$8),#NAME?,A251,#NAME?,$F$8,#NAME?,$G$8,#NAME?,"Wind")+SUMIFS(OFFSET(#NAME?,0,$P$8),#NAME?,A251,#NAME?,$F$8,#NAME?,$G$8,#NAME?,"Wind"))/L251)</f>
        <v>#VALUE!</v>
      </c>
      <c r="R251" s="258" t="e">
        <f aca="false">IF(M251=0,0,(SUMIFS(OFFSET(#NAME?,0,$P$8),#NAME?,A251,#NAME?,$F$8,#NAME?,$G$8,#NAME?,"Hydro")+SUMIFS(OFFSET(#NAME?,0,$P$8),#NAME?,A251,#NAME?,$F$8,#NAME?,$G$8,#NAME?,"Hydro"))/M251)</f>
        <v>#VALUE!</v>
      </c>
      <c r="S251" s="258" t="e">
        <f aca="false">IF(N251=0,0,(SUMIFS(OFFSET(#NAME?,0,$P$8),#NAME?,A251,#NAME?,$F$8,#NAME?,$G$8,#NAME?,"Other")+SUMIFS(OFFSET(#NAME?,0,$P$8),#NAME?,A251,#NAME?,$F$8,#NAME?,$G$8,#NAME?,"Other"))/N251)</f>
        <v>#VALUE!</v>
      </c>
      <c r="T251" s="260" t="e">
        <f aca="false">(J251*O251)+(K251*P251)+(L251*$T$5)+(M251*R251)+(N251*S251)</f>
        <v>#VALUE!</v>
      </c>
      <c r="U251" s="260" t="e">
        <f aca="false">(J251*O251)+(K251*P251)+(L251*$U$5)+(M251*R251)+(N251*S251)</f>
        <v>#VALUE!</v>
      </c>
      <c r="V251" s="261" t="e">
        <f aca="false">SUMIFS(OFFSET(#NAME?,0,$P$8),#NAME?,A251,#NAME?,$F$8,#NAME?,$G$8)*-1</f>
        <v>#VALUE!</v>
      </c>
      <c r="W251" s="261" t="e">
        <f aca="false">SUMIFS(OFFSET(#NAME?,0,$P$8),#NAME?,A251,#NAME?,$F$8,#NAME?,$G$8)*-1</f>
        <v>#VALUE!</v>
      </c>
      <c r="X251" s="262" t="e">
        <f aca="false">$Z$13*Z251</f>
        <v>#REF!</v>
      </c>
      <c r="Z251" s="263" t="e">
        <f aca="false">E251/$E$13</f>
        <v>#VALUE!</v>
      </c>
      <c r="AA251" s="264" t="n">
        <f aca="false">IFERROR(SUMPRODUCT((DSR!$E$1:$AB$1='MAIN DATA'!$B$6)*(DSR!$B$2:$B$1445='MAIN DATA'!A251)*(DSR!$A$2:$A$1445=Controls!$F$56)*(DSR!$E$2:$AB$1445)),"N/A for summer")</f>
        <v>-0.853842196043687</v>
      </c>
    </row>
    <row r="252" customFormat="false" ht="12.75" hidden="false" customHeight="false" outlineLevel="0" collapsed="false">
      <c r="A252" s="253" t="s">
        <v>578</v>
      </c>
      <c r="B252" s="253" t="s">
        <v>579</v>
      </c>
      <c r="C252" s="254" t="s">
        <v>424</v>
      </c>
      <c r="D252" s="254" t="str">
        <f aca="false">LEFT(C252,1)</f>
        <v>S</v>
      </c>
      <c r="E252" s="254" t="e">
        <f aca="false">SUMIFS(OFFSET(#NAME?,0,$P$8),#NAME?,A252,#NAME?,$F$8,#NAME?,$G$8)</f>
        <v>#VALUE!</v>
      </c>
      <c r="F252" s="255" t="e">
        <f aca="false">SUMIFS(OFFSET(#NAME?,0,$P$8),#NAME?,A252,#NAME?,$F$8,#NAME?,$G$8)</f>
        <v>#VALUE!</v>
      </c>
      <c r="G252" s="255" t="e">
        <f aca="false">F252-SUMIFS(OFFSET(#NAME?,0,$P$8),#NAME?,A252,#NAME?,$F$8,#NAME?,$G$8)</f>
        <v>#VALUE!</v>
      </c>
      <c r="H252" s="256" t="e">
        <f aca="false">E252-T252</f>
        <v>#VALUE!</v>
      </c>
      <c r="I252" s="256" t="e">
        <f aca="false">E252-U252</f>
        <v>#VALUE!</v>
      </c>
      <c r="J252" s="257" t="e">
        <f aca="false">SUMIFS(#NAME?,#NAME?,A252,#NAME?,$F$8,#NAME?,$G$8,#NAME?,"Storage")+SUMIFS(#NAME?,#NAME?,A252,#NAME?,$F$8,#NAME?,$G$8,#NAME?,"Battery")</f>
        <v>#VALUE!</v>
      </c>
      <c r="K252" s="257" t="e">
        <f aca="false">SUMIFS(#NAME?,#NAME?,A252,#NAME?,$F$8,#NAME?,$G$8,#NAME?,"Solar")+SUMIFS(#NAME?,#NAME?,A252,#NAME?,$F$8,#NAME?,$G$8,#NAME?,"Solar")</f>
        <v>#VALUE!</v>
      </c>
      <c r="L252" s="257" t="e">
        <f aca="false">SUMIFS(#NAME?,#NAME?,A252,#NAME?,$F$8,#NAME?,$G$8,#NAME?,"Wind")+SUMIFS(#NAME?,#NAME?,A252,#NAME?,$F$8,#NAME?,$G$8,#NAME?,"Wind")</f>
        <v>#VALUE!</v>
      </c>
      <c r="M252" s="257" t="e">
        <f aca="false">SUMIFS(#NAME?,#NAME?,A252,#NAME?,$F$8,#NAME?,$G$8,#NAME?,"Hydro")+SUMIFS(#NAME?,#NAME?,A252,#NAME?,$F$8,#NAME?,$G$8,#NAME?,"Hydro")</f>
        <v>#VALUE!</v>
      </c>
      <c r="N252" s="257" t="e">
        <f aca="false">SUMIFS(#NAME?,#NAME?,A252,#NAME?,$F$8,#NAME?,$G$8,#NAME?,"Other")+SUMIFS(#NAME?,#NAME?,A252,#NAME?,$F$8,#NAME?,$G$8,#NAME?,"Other")</f>
        <v>#VALUE!</v>
      </c>
      <c r="O252" s="258" t="e">
        <f aca="false">IF(J252=0,0,(SUMIFS(OFFSET(#NAME?,0,$P$8),#NAME?,A252,#NAME?,$F$8,#NAME?,$G$8,#NAME?,"Storage")+SUMIFS(OFFSET(#NAME?,0,$P$8),#NAME?,A252,#NAME?,$F$8,#NAME?,$G$8,#NAME?,"Battery"))/J252)</f>
        <v>#VALUE!</v>
      </c>
      <c r="P252" s="259" t="e">
        <f aca="false">IF(K252=0,0,(SUMIFS(OFFSET(#NAME?,0,$P$8),#NAME?,A252,#NAME?,$F$8,#NAME?,$G$8,#NAME?,"Solar")+SUMIFS(OFFSET(#NAME?,0,$P$8),#NAME?,A252,#NAME?,$F$8,#NAME?,$G$8,#NAME?,"Solar"))/K252)</f>
        <v>#VALUE!</v>
      </c>
      <c r="Q252" s="258" t="e">
        <f aca="false">IF(L252=0,0,(SUMIFS(OFFSET(#NAME?,0,$P$8),#NAME?,A252,#NAME?,$F$8,#NAME?,$G$8,#NAME?,"Wind")+SUMIFS(OFFSET(#NAME?,0,$P$8),#NAME?,A252,#NAME?,$F$8,#NAME?,$G$8,#NAME?,"Wind"))/L252)</f>
        <v>#VALUE!</v>
      </c>
      <c r="R252" s="258" t="e">
        <f aca="false">IF(M252=0,0,(SUMIFS(OFFSET(#NAME?,0,$P$8),#NAME?,A252,#NAME?,$F$8,#NAME?,$G$8,#NAME?,"Hydro")+SUMIFS(OFFSET(#NAME?,0,$P$8),#NAME?,A252,#NAME?,$F$8,#NAME?,$G$8,#NAME?,"Hydro"))/M252)</f>
        <v>#VALUE!</v>
      </c>
      <c r="S252" s="258" t="e">
        <f aca="false">IF(N252=0,0,(SUMIFS(OFFSET(#NAME?,0,$P$8),#NAME?,A252,#NAME?,$F$8,#NAME?,$G$8,#NAME?,"Other")+SUMIFS(OFFSET(#NAME?,0,$P$8),#NAME?,A252,#NAME?,$F$8,#NAME?,$G$8,#NAME?,"Other"))/N252)</f>
        <v>#VALUE!</v>
      </c>
      <c r="T252" s="260" t="e">
        <f aca="false">(J252*O252)+(K252*P252)+(L252*$T$5)+(M252*R252)+(N252*S252)</f>
        <v>#VALUE!</v>
      </c>
      <c r="U252" s="260" t="e">
        <f aca="false">(J252*O252)+(K252*P252)+(L252*$U$5)+(M252*R252)+(N252*S252)</f>
        <v>#VALUE!</v>
      </c>
      <c r="V252" s="261" t="e">
        <f aca="false">SUMIFS(OFFSET(#NAME?,0,$P$8),#NAME?,A252,#NAME?,$F$8,#NAME?,$G$8)*-1</f>
        <v>#VALUE!</v>
      </c>
      <c r="W252" s="261" t="e">
        <f aca="false">SUMIFS(OFFSET(#NAME?,0,$P$8),#NAME?,A252,#NAME?,$F$8,#NAME?,$G$8)*-1</f>
        <v>#VALUE!</v>
      </c>
      <c r="X252" s="262" t="e">
        <f aca="false">$Z$13*Z252</f>
        <v>#REF!</v>
      </c>
      <c r="Z252" s="263" t="e">
        <f aca="false">E252/$E$13</f>
        <v>#VALUE!</v>
      </c>
      <c r="AA252" s="264" t="n">
        <f aca="false">IFERROR(SUMPRODUCT((DSR!$E$1:$AB$1='MAIN DATA'!$B$6)*(DSR!$B$2:$B$1445='MAIN DATA'!A252)*(DSR!$A$2:$A$1445=Controls!$F$56)*(DSR!$E$2:$AB$1445)),"N/A for summer")</f>
        <v>-0.581855888648565</v>
      </c>
    </row>
    <row r="253" customFormat="false" ht="12.75" hidden="false" customHeight="false" outlineLevel="0" collapsed="false">
      <c r="A253" s="253" t="s">
        <v>590</v>
      </c>
      <c r="B253" s="253" t="s">
        <v>591</v>
      </c>
      <c r="C253" s="254" t="s">
        <v>424</v>
      </c>
      <c r="D253" s="254" t="str">
        <f aca="false">LEFT(C253,1)</f>
        <v>S</v>
      </c>
      <c r="E253" s="254" t="e">
        <f aca="false">SUMIFS(OFFSET(#NAME?,0,$P$8),#NAME?,A253,#NAME?,$F$8,#NAME?,$G$8)</f>
        <v>#VALUE!</v>
      </c>
      <c r="F253" s="255" t="e">
        <f aca="false">SUMIFS(OFFSET(#NAME?,0,$P$8),#NAME?,A253,#NAME?,$F$8,#NAME?,$G$8)</f>
        <v>#VALUE!</v>
      </c>
      <c r="G253" s="255" t="e">
        <f aca="false">F253-SUMIFS(OFFSET(#NAME?,0,$P$8),#NAME?,A253,#NAME?,$F$8,#NAME?,$G$8)</f>
        <v>#VALUE!</v>
      </c>
      <c r="H253" s="256" t="e">
        <f aca="false">E253-T253</f>
        <v>#VALUE!</v>
      </c>
      <c r="I253" s="256" t="e">
        <f aca="false">E253-U253</f>
        <v>#VALUE!</v>
      </c>
      <c r="J253" s="257" t="e">
        <f aca="false">SUMIFS(#NAME?,#NAME?,A253,#NAME?,$F$8,#NAME?,$G$8,#NAME?,"Storage")+SUMIFS(#NAME?,#NAME?,A253,#NAME?,$F$8,#NAME?,$G$8,#NAME?,"Battery")</f>
        <v>#VALUE!</v>
      </c>
      <c r="K253" s="257" t="e">
        <f aca="false">SUMIFS(#NAME?,#NAME?,A253,#NAME?,$F$8,#NAME?,$G$8,#NAME?,"Solar")+SUMIFS(#NAME?,#NAME?,A253,#NAME?,$F$8,#NAME?,$G$8,#NAME?,"Solar")</f>
        <v>#VALUE!</v>
      </c>
      <c r="L253" s="257" t="e">
        <f aca="false">SUMIFS(#NAME?,#NAME?,A253,#NAME?,$F$8,#NAME?,$G$8,#NAME?,"Wind")+SUMIFS(#NAME?,#NAME?,A253,#NAME?,$F$8,#NAME?,$G$8,#NAME?,"Wind")</f>
        <v>#VALUE!</v>
      </c>
      <c r="M253" s="257" t="e">
        <f aca="false">SUMIFS(#NAME?,#NAME?,A253,#NAME?,$F$8,#NAME?,$G$8,#NAME?,"Hydro")+SUMIFS(#NAME?,#NAME?,A253,#NAME?,$F$8,#NAME?,$G$8,#NAME?,"Hydro")</f>
        <v>#VALUE!</v>
      </c>
      <c r="N253" s="257" t="e">
        <f aca="false">SUMIFS(#NAME?,#NAME?,A253,#NAME?,$F$8,#NAME?,$G$8,#NAME?,"Other")+SUMIFS(#NAME?,#NAME?,A253,#NAME?,$F$8,#NAME?,$G$8,#NAME?,"Other")</f>
        <v>#VALUE!</v>
      </c>
      <c r="O253" s="258" t="e">
        <f aca="false">IF(J253=0,0,(SUMIFS(OFFSET(#NAME?,0,$P$8),#NAME?,A253,#NAME?,$F$8,#NAME?,$G$8,#NAME?,"Storage")+SUMIFS(OFFSET(#NAME?,0,$P$8),#NAME?,A253,#NAME?,$F$8,#NAME?,$G$8,#NAME?,"Battery"))/J253)</f>
        <v>#VALUE!</v>
      </c>
      <c r="P253" s="259" t="e">
        <f aca="false">IF(K253=0,0,(SUMIFS(OFFSET(#NAME?,0,$P$8),#NAME?,A253,#NAME?,$F$8,#NAME?,$G$8,#NAME?,"Solar")+SUMIFS(OFFSET(#NAME?,0,$P$8),#NAME?,A253,#NAME?,$F$8,#NAME?,$G$8,#NAME?,"Solar"))/K253)</f>
        <v>#VALUE!</v>
      </c>
      <c r="Q253" s="258" t="e">
        <f aca="false">IF(L253=0,0,(SUMIFS(OFFSET(#NAME?,0,$P$8),#NAME?,A253,#NAME?,$F$8,#NAME?,$G$8,#NAME?,"Wind")+SUMIFS(OFFSET(#NAME?,0,$P$8),#NAME?,A253,#NAME?,$F$8,#NAME?,$G$8,#NAME?,"Wind"))/L253)</f>
        <v>#VALUE!</v>
      </c>
      <c r="R253" s="258" t="e">
        <f aca="false">IF(M253=0,0,(SUMIFS(OFFSET(#NAME?,0,$P$8),#NAME?,A253,#NAME?,$F$8,#NAME?,$G$8,#NAME?,"Hydro")+SUMIFS(OFFSET(#NAME?,0,$P$8),#NAME?,A253,#NAME?,$F$8,#NAME?,$G$8,#NAME?,"Hydro"))/M253)</f>
        <v>#VALUE!</v>
      </c>
      <c r="S253" s="258" t="e">
        <f aca="false">IF(N253=0,0,(SUMIFS(OFFSET(#NAME?,0,$P$8),#NAME?,A253,#NAME?,$F$8,#NAME?,$G$8,#NAME?,"Other")+SUMIFS(OFFSET(#NAME?,0,$P$8),#NAME?,A253,#NAME?,$F$8,#NAME?,$G$8,#NAME?,"Other"))/N253)</f>
        <v>#VALUE!</v>
      </c>
      <c r="T253" s="260" t="e">
        <f aca="false">(J253*O253)+(K253*P253)+(L253*$T$5)+(M253*R253)+(N253*S253)</f>
        <v>#VALUE!</v>
      </c>
      <c r="U253" s="260" t="e">
        <f aca="false">(J253*O253)+(K253*P253)+(L253*$U$5)+(M253*R253)+(N253*S253)</f>
        <v>#VALUE!</v>
      </c>
      <c r="V253" s="261" t="e">
        <f aca="false">SUMIFS(OFFSET(#NAME?,0,$P$8),#NAME?,A253,#NAME?,$F$8,#NAME?,$G$8)*-1</f>
        <v>#VALUE!</v>
      </c>
      <c r="W253" s="261" t="e">
        <f aca="false">SUMIFS(OFFSET(#NAME?,0,$P$8),#NAME?,A253,#NAME?,$F$8,#NAME?,$G$8)*-1</f>
        <v>#VALUE!</v>
      </c>
      <c r="X253" s="262" t="e">
        <f aca="false">$Z$13*Z253</f>
        <v>#REF!</v>
      </c>
      <c r="Z253" s="263" t="e">
        <f aca="false">E253/$E$13</f>
        <v>#VALUE!</v>
      </c>
      <c r="AA253" s="264" t="n">
        <f aca="false">IFERROR(SUMPRODUCT((DSR!$E$1:$AB$1='MAIN DATA'!$B$6)*(DSR!$B$2:$B$1445='MAIN DATA'!A253)*(DSR!$A$2:$A$1445=Controls!$F$56)*(DSR!$E$2:$AB$1445)),"N/A for summer")</f>
        <v>-0.831486910647122</v>
      </c>
    </row>
    <row r="254" customFormat="false" ht="12.75" hidden="false" customHeight="false" outlineLevel="0" collapsed="false">
      <c r="A254" s="253" t="s">
        <v>601</v>
      </c>
      <c r="B254" s="253" t="s">
        <v>602</v>
      </c>
      <c r="C254" s="254" t="s">
        <v>424</v>
      </c>
      <c r="D254" s="254" t="str">
        <f aca="false">LEFT(C254,1)</f>
        <v>S</v>
      </c>
      <c r="E254" s="254" t="e">
        <f aca="false">SUMIFS(OFFSET(#NAME?,0,$P$8),#NAME?,A254,#NAME?,$F$8,#NAME?,$G$8)</f>
        <v>#VALUE!</v>
      </c>
      <c r="F254" s="255" t="e">
        <f aca="false">SUMIFS(OFFSET(#NAME?,0,$P$8),#NAME?,A254,#NAME?,$F$8,#NAME?,$G$8)</f>
        <v>#VALUE!</v>
      </c>
      <c r="G254" s="255" t="e">
        <f aca="false">F254-SUMIFS(OFFSET(#NAME?,0,$P$8),#NAME?,A254,#NAME?,$F$8,#NAME?,$G$8)</f>
        <v>#VALUE!</v>
      </c>
      <c r="H254" s="256" t="e">
        <f aca="false">E254-T254</f>
        <v>#VALUE!</v>
      </c>
      <c r="I254" s="256" t="e">
        <f aca="false">E254-U254</f>
        <v>#VALUE!</v>
      </c>
      <c r="J254" s="257" t="e">
        <f aca="false">SUMIFS(#NAME?,#NAME?,A254,#NAME?,$F$8,#NAME?,$G$8,#NAME?,"Storage")+SUMIFS(#NAME?,#NAME?,A254,#NAME?,$F$8,#NAME?,$G$8,#NAME?,"Battery")</f>
        <v>#VALUE!</v>
      </c>
      <c r="K254" s="257" t="e">
        <f aca="false">SUMIFS(#NAME?,#NAME?,A254,#NAME?,$F$8,#NAME?,$G$8,#NAME?,"Solar")+SUMIFS(#NAME?,#NAME?,A254,#NAME?,$F$8,#NAME?,$G$8,#NAME?,"Solar")</f>
        <v>#VALUE!</v>
      </c>
      <c r="L254" s="257" t="e">
        <f aca="false">SUMIFS(#NAME?,#NAME?,A254,#NAME?,$F$8,#NAME?,$G$8,#NAME?,"Wind")+SUMIFS(#NAME?,#NAME?,A254,#NAME?,$F$8,#NAME?,$G$8,#NAME?,"Wind")</f>
        <v>#VALUE!</v>
      </c>
      <c r="M254" s="257" t="e">
        <f aca="false">SUMIFS(#NAME?,#NAME?,A254,#NAME?,$F$8,#NAME?,$G$8,#NAME?,"Hydro")+SUMIFS(#NAME?,#NAME?,A254,#NAME?,$F$8,#NAME?,$G$8,#NAME?,"Hydro")</f>
        <v>#VALUE!</v>
      </c>
      <c r="N254" s="257" t="e">
        <f aca="false">SUMIFS(#NAME?,#NAME?,A254,#NAME?,$F$8,#NAME?,$G$8,#NAME?,"Other")+SUMIFS(#NAME?,#NAME?,A254,#NAME?,$F$8,#NAME?,$G$8,#NAME?,"Other")</f>
        <v>#VALUE!</v>
      </c>
      <c r="O254" s="258" t="e">
        <f aca="false">IF(J254=0,0,(SUMIFS(OFFSET(#NAME?,0,$P$8),#NAME?,A254,#NAME?,$F$8,#NAME?,$G$8,#NAME?,"Storage")+SUMIFS(OFFSET(#NAME?,0,$P$8),#NAME?,A254,#NAME?,$F$8,#NAME?,$G$8,#NAME?,"Battery"))/J254)</f>
        <v>#VALUE!</v>
      </c>
      <c r="P254" s="259" t="e">
        <f aca="false">IF(K254=0,0,(SUMIFS(OFFSET(#NAME?,0,$P$8),#NAME?,A254,#NAME?,$F$8,#NAME?,$G$8,#NAME?,"Solar")+SUMIFS(OFFSET(#NAME?,0,$P$8),#NAME?,A254,#NAME?,$F$8,#NAME?,$G$8,#NAME?,"Solar"))/K254)</f>
        <v>#VALUE!</v>
      </c>
      <c r="Q254" s="258" t="e">
        <f aca="false">IF(L254=0,0,(SUMIFS(OFFSET(#NAME?,0,$P$8),#NAME?,A254,#NAME?,$F$8,#NAME?,$G$8,#NAME?,"Wind")+SUMIFS(OFFSET(#NAME?,0,$P$8),#NAME?,A254,#NAME?,$F$8,#NAME?,$G$8,#NAME?,"Wind"))/L254)</f>
        <v>#VALUE!</v>
      </c>
      <c r="R254" s="258" t="e">
        <f aca="false">IF(M254=0,0,(SUMIFS(OFFSET(#NAME?,0,$P$8),#NAME?,A254,#NAME?,$F$8,#NAME?,$G$8,#NAME?,"Hydro")+SUMIFS(OFFSET(#NAME?,0,$P$8),#NAME?,A254,#NAME?,$F$8,#NAME?,$G$8,#NAME?,"Hydro"))/M254)</f>
        <v>#VALUE!</v>
      </c>
      <c r="S254" s="258" t="e">
        <f aca="false">IF(N254=0,0,(SUMIFS(OFFSET(#NAME?,0,$P$8),#NAME?,A254,#NAME?,$F$8,#NAME?,$G$8,#NAME?,"Other")+SUMIFS(OFFSET(#NAME?,0,$P$8),#NAME?,A254,#NAME?,$F$8,#NAME?,$G$8,#NAME?,"Other"))/N254)</f>
        <v>#VALUE!</v>
      </c>
      <c r="T254" s="260" t="e">
        <f aca="false">(J254*O254)+(K254*P254)+(L254*$T$5)+(M254*R254)+(N254*S254)</f>
        <v>#VALUE!</v>
      </c>
      <c r="U254" s="260" t="e">
        <f aca="false">(J254*O254)+(K254*P254)+(L254*$U$5)+(M254*R254)+(N254*S254)</f>
        <v>#VALUE!</v>
      </c>
      <c r="V254" s="261" t="e">
        <f aca="false">SUMIFS(OFFSET(#NAME?,0,$P$8),#NAME?,A254,#NAME?,$F$8,#NAME?,$G$8)*-1</f>
        <v>#VALUE!</v>
      </c>
      <c r="W254" s="261" t="e">
        <f aca="false">SUMIFS(OFFSET(#NAME?,0,$P$8),#NAME?,A254,#NAME?,$F$8,#NAME?,$G$8)*-1</f>
        <v>#VALUE!</v>
      </c>
      <c r="X254" s="262" t="e">
        <f aca="false">$Z$13*Z254</f>
        <v>#REF!</v>
      </c>
      <c r="Z254" s="263" t="e">
        <f aca="false">E254/$E$13</f>
        <v>#VALUE!</v>
      </c>
      <c r="AA254" s="264" t="n">
        <f aca="false">IFERROR(SUMPRODUCT((DSR!$E$1:$AB$1='MAIN DATA'!$B$6)*(DSR!$B$2:$B$1445='MAIN DATA'!A254)*(DSR!$A$2:$A$1445=Controls!$F$56)*(DSR!$E$2:$AB$1445)),"N/A for summer")</f>
        <v>-0.102193439673269</v>
      </c>
    </row>
    <row r="255" customFormat="false" ht="12.75" hidden="false" customHeight="false" outlineLevel="0" collapsed="false">
      <c r="A255" s="253" t="s">
        <v>605</v>
      </c>
      <c r="B255" s="253" t="s">
        <v>606</v>
      </c>
      <c r="C255" s="254" t="s">
        <v>424</v>
      </c>
      <c r="D255" s="254" t="str">
        <f aca="false">LEFT(C255,1)</f>
        <v>S</v>
      </c>
      <c r="E255" s="254" t="e">
        <f aca="false">SUMIFS(OFFSET(#NAME?,0,$P$8),#NAME?,A255,#NAME?,$F$8,#NAME?,$G$8)</f>
        <v>#VALUE!</v>
      </c>
      <c r="F255" s="255" t="e">
        <f aca="false">SUMIFS(OFFSET(#NAME?,0,$P$8),#NAME?,A255,#NAME?,$F$8,#NAME?,$G$8)</f>
        <v>#VALUE!</v>
      </c>
      <c r="G255" s="255" t="e">
        <f aca="false">F255-SUMIFS(OFFSET(#NAME?,0,$P$8),#NAME?,A255,#NAME?,$F$8,#NAME?,$G$8)</f>
        <v>#VALUE!</v>
      </c>
      <c r="H255" s="256" t="e">
        <f aca="false">E255-T255</f>
        <v>#VALUE!</v>
      </c>
      <c r="I255" s="256" t="e">
        <f aca="false">E255-U255</f>
        <v>#VALUE!</v>
      </c>
      <c r="J255" s="257" t="e">
        <f aca="false">SUMIFS(#NAME?,#NAME?,A255,#NAME?,$F$8,#NAME?,$G$8,#NAME?,"Storage")+SUMIFS(#NAME?,#NAME?,A255,#NAME?,$F$8,#NAME?,$G$8,#NAME?,"Battery")</f>
        <v>#VALUE!</v>
      </c>
      <c r="K255" s="257" t="e">
        <f aca="false">SUMIFS(#NAME?,#NAME?,A255,#NAME?,$F$8,#NAME?,$G$8,#NAME?,"Solar")+SUMIFS(#NAME?,#NAME?,A255,#NAME?,$F$8,#NAME?,$G$8,#NAME?,"Solar")</f>
        <v>#VALUE!</v>
      </c>
      <c r="L255" s="257" t="e">
        <f aca="false">SUMIFS(#NAME?,#NAME?,A255,#NAME?,$F$8,#NAME?,$G$8,#NAME?,"Wind")+SUMIFS(#NAME?,#NAME?,A255,#NAME?,$F$8,#NAME?,$G$8,#NAME?,"Wind")</f>
        <v>#VALUE!</v>
      </c>
      <c r="M255" s="257" t="e">
        <f aca="false">SUMIFS(#NAME?,#NAME?,A255,#NAME?,$F$8,#NAME?,$G$8,#NAME?,"Hydro")+SUMIFS(#NAME?,#NAME?,A255,#NAME?,$F$8,#NAME?,$G$8,#NAME?,"Hydro")</f>
        <v>#VALUE!</v>
      </c>
      <c r="N255" s="257" t="e">
        <f aca="false">SUMIFS(#NAME?,#NAME?,A255,#NAME?,$F$8,#NAME?,$G$8,#NAME?,"Other")+SUMIFS(#NAME?,#NAME?,A255,#NAME?,$F$8,#NAME?,$G$8,#NAME?,"Other")</f>
        <v>#VALUE!</v>
      </c>
      <c r="O255" s="258" t="e">
        <f aca="false">IF(J255=0,0,(SUMIFS(OFFSET(#NAME?,0,$P$8),#NAME?,A255,#NAME?,$F$8,#NAME?,$G$8,#NAME?,"Storage")+SUMIFS(OFFSET(#NAME?,0,$P$8),#NAME?,A255,#NAME?,$F$8,#NAME?,$G$8,#NAME?,"Battery"))/J255)</f>
        <v>#VALUE!</v>
      </c>
      <c r="P255" s="259" t="e">
        <f aca="false">IF(K255=0,0,(SUMIFS(OFFSET(#NAME?,0,$P$8),#NAME?,A255,#NAME?,$F$8,#NAME?,$G$8,#NAME?,"Solar")+SUMIFS(OFFSET(#NAME?,0,$P$8),#NAME?,A255,#NAME?,$F$8,#NAME?,$G$8,#NAME?,"Solar"))/K255)</f>
        <v>#VALUE!</v>
      </c>
      <c r="Q255" s="258" t="e">
        <f aca="false">IF(L255=0,0,(SUMIFS(OFFSET(#NAME?,0,$P$8),#NAME?,A255,#NAME?,$F$8,#NAME?,$G$8,#NAME?,"Wind")+SUMIFS(OFFSET(#NAME?,0,$P$8),#NAME?,A255,#NAME?,$F$8,#NAME?,$G$8,#NAME?,"Wind"))/L255)</f>
        <v>#VALUE!</v>
      </c>
      <c r="R255" s="258" t="e">
        <f aca="false">IF(M255=0,0,(SUMIFS(OFFSET(#NAME?,0,$P$8),#NAME?,A255,#NAME?,$F$8,#NAME?,$G$8,#NAME?,"Hydro")+SUMIFS(OFFSET(#NAME?,0,$P$8),#NAME?,A255,#NAME?,$F$8,#NAME?,$G$8,#NAME?,"Hydro"))/M255)</f>
        <v>#VALUE!</v>
      </c>
      <c r="S255" s="258" t="e">
        <f aca="false">IF(N255=0,0,(SUMIFS(OFFSET(#NAME?,0,$P$8),#NAME?,A255,#NAME?,$F$8,#NAME?,$G$8,#NAME?,"Other")+SUMIFS(OFFSET(#NAME?,0,$P$8),#NAME?,A255,#NAME?,$F$8,#NAME?,$G$8,#NAME?,"Other"))/N255)</f>
        <v>#VALUE!</v>
      </c>
      <c r="T255" s="260" t="e">
        <f aca="false">(J255*O255)+(K255*P255)+(L255*$T$5)+(M255*R255)+(N255*S255)</f>
        <v>#VALUE!</v>
      </c>
      <c r="U255" s="260" t="e">
        <f aca="false">(J255*O255)+(K255*P255)+(L255*$U$5)+(M255*R255)+(N255*S255)</f>
        <v>#VALUE!</v>
      </c>
      <c r="V255" s="261" t="e">
        <f aca="false">SUMIFS(OFFSET(#NAME?,0,$P$8),#NAME?,A255,#NAME?,$F$8,#NAME?,$G$8)*-1</f>
        <v>#VALUE!</v>
      </c>
      <c r="W255" s="261" t="e">
        <f aca="false">SUMIFS(OFFSET(#NAME?,0,$P$8),#NAME?,A255,#NAME?,$F$8,#NAME?,$G$8)*-1</f>
        <v>#VALUE!</v>
      </c>
      <c r="X255" s="262" t="e">
        <f aca="false">$Z$13*Z255</f>
        <v>#REF!</v>
      </c>
      <c r="Z255" s="263" t="e">
        <f aca="false">E255/$E$13</f>
        <v>#VALUE!</v>
      </c>
      <c r="AA255" s="264" t="n">
        <f aca="false">IFERROR(SUMPRODUCT((DSR!$E$1:$AB$1='MAIN DATA'!$B$6)*(DSR!$B$2:$B$1445='MAIN DATA'!A255)*(DSR!$A$2:$A$1445=Controls!$F$56)*(DSR!$E$2:$AB$1445)),"N/A for summer")</f>
        <v>-0.540135484472247</v>
      </c>
    </row>
    <row r="256" customFormat="false" ht="12.75" hidden="false" customHeight="false" outlineLevel="0" collapsed="false">
      <c r="A256" s="253" t="s">
        <v>607</v>
      </c>
      <c r="B256" s="253" t="s">
        <v>608</v>
      </c>
      <c r="C256" s="254" t="s">
        <v>424</v>
      </c>
      <c r="D256" s="254" t="str">
        <f aca="false">LEFT(C256,1)</f>
        <v>S</v>
      </c>
      <c r="E256" s="254" t="e">
        <f aca="false">SUMIFS(OFFSET(#NAME?,0,$P$8),#NAME?,A256,#NAME?,$F$8,#NAME?,$G$8)</f>
        <v>#VALUE!</v>
      </c>
      <c r="F256" s="255" t="e">
        <f aca="false">SUMIFS(OFFSET(#NAME?,0,$P$8),#NAME?,A256,#NAME?,$F$8,#NAME?,$G$8)</f>
        <v>#VALUE!</v>
      </c>
      <c r="G256" s="255" t="e">
        <f aca="false">F256-SUMIFS(OFFSET(#NAME?,0,$P$8),#NAME?,A256,#NAME?,$F$8,#NAME?,$G$8)</f>
        <v>#VALUE!</v>
      </c>
      <c r="H256" s="256" t="e">
        <f aca="false">E256-T256</f>
        <v>#VALUE!</v>
      </c>
      <c r="I256" s="256" t="e">
        <f aca="false">E256-U256</f>
        <v>#VALUE!</v>
      </c>
      <c r="J256" s="257" t="e">
        <f aca="false">SUMIFS(#NAME?,#NAME?,A256,#NAME?,$F$8,#NAME?,$G$8,#NAME?,"Storage")+SUMIFS(#NAME?,#NAME?,A256,#NAME?,$F$8,#NAME?,$G$8,#NAME?,"Battery")</f>
        <v>#VALUE!</v>
      </c>
      <c r="K256" s="257" t="e">
        <f aca="false">SUMIFS(#NAME?,#NAME?,A256,#NAME?,$F$8,#NAME?,$G$8,#NAME?,"Solar")+SUMIFS(#NAME?,#NAME?,A256,#NAME?,$F$8,#NAME?,$G$8,#NAME?,"Solar")</f>
        <v>#VALUE!</v>
      </c>
      <c r="L256" s="257" t="e">
        <f aca="false">SUMIFS(#NAME?,#NAME?,A256,#NAME?,$F$8,#NAME?,$G$8,#NAME?,"Wind")+SUMIFS(#NAME?,#NAME?,A256,#NAME?,$F$8,#NAME?,$G$8,#NAME?,"Wind")</f>
        <v>#VALUE!</v>
      </c>
      <c r="M256" s="257" t="e">
        <f aca="false">SUMIFS(#NAME?,#NAME?,A256,#NAME?,$F$8,#NAME?,$G$8,#NAME?,"Hydro")+SUMIFS(#NAME?,#NAME?,A256,#NAME?,$F$8,#NAME?,$G$8,#NAME?,"Hydro")</f>
        <v>#VALUE!</v>
      </c>
      <c r="N256" s="257" t="e">
        <f aca="false">SUMIFS(#NAME?,#NAME?,A256,#NAME?,$F$8,#NAME?,$G$8,#NAME?,"Other")+SUMIFS(#NAME?,#NAME?,A256,#NAME?,$F$8,#NAME?,$G$8,#NAME?,"Other")</f>
        <v>#VALUE!</v>
      </c>
      <c r="O256" s="258" t="e">
        <f aca="false">IF(J256=0,0,(SUMIFS(OFFSET(#NAME?,0,$P$8),#NAME?,A256,#NAME?,$F$8,#NAME?,$G$8,#NAME?,"Storage")+SUMIFS(OFFSET(#NAME?,0,$P$8),#NAME?,A256,#NAME?,$F$8,#NAME?,$G$8,#NAME?,"Battery"))/J256)</f>
        <v>#VALUE!</v>
      </c>
      <c r="P256" s="259" t="e">
        <f aca="false">IF(K256=0,0,(SUMIFS(OFFSET(#NAME?,0,$P$8),#NAME?,A256,#NAME?,$F$8,#NAME?,$G$8,#NAME?,"Solar")+SUMIFS(OFFSET(#NAME?,0,$P$8),#NAME?,A256,#NAME?,$F$8,#NAME?,$G$8,#NAME?,"Solar"))/K256)</f>
        <v>#VALUE!</v>
      </c>
      <c r="Q256" s="258" t="e">
        <f aca="false">IF(L256=0,0,(SUMIFS(OFFSET(#NAME?,0,$P$8),#NAME?,A256,#NAME?,$F$8,#NAME?,$G$8,#NAME?,"Wind")+SUMIFS(OFFSET(#NAME?,0,$P$8),#NAME?,A256,#NAME?,$F$8,#NAME?,$G$8,#NAME?,"Wind"))/L256)</f>
        <v>#VALUE!</v>
      </c>
      <c r="R256" s="258" t="e">
        <f aca="false">IF(M256=0,0,(SUMIFS(OFFSET(#NAME?,0,$P$8),#NAME?,A256,#NAME?,$F$8,#NAME?,$G$8,#NAME?,"Hydro")+SUMIFS(OFFSET(#NAME?,0,$P$8),#NAME?,A256,#NAME?,$F$8,#NAME?,$G$8,#NAME?,"Hydro"))/M256)</f>
        <v>#VALUE!</v>
      </c>
      <c r="S256" s="258" t="e">
        <f aca="false">IF(N256=0,0,(SUMIFS(OFFSET(#NAME?,0,$P$8),#NAME?,A256,#NAME?,$F$8,#NAME?,$G$8,#NAME?,"Other")+SUMIFS(OFFSET(#NAME?,0,$P$8),#NAME?,A256,#NAME?,$F$8,#NAME?,$G$8,#NAME?,"Other"))/N256)</f>
        <v>#VALUE!</v>
      </c>
      <c r="T256" s="260" t="e">
        <f aca="false">(J256*O256)+(K256*P256)+(L256*$T$5)+(M256*R256)+(N256*S256)</f>
        <v>#VALUE!</v>
      </c>
      <c r="U256" s="260" t="e">
        <f aca="false">(J256*O256)+(K256*P256)+(L256*$U$5)+(M256*R256)+(N256*S256)</f>
        <v>#VALUE!</v>
      </c>
      <c r="V256" s="261" t="e">
        <f aca="false">SUMIFS(OFFSET(#NAME?,0,$P$8),#NAME?,A256,#NAME?,$F$8,#NAME?,$G$8)*-1</f>
        <v>#VALUE!</v>
      </c>
      <c r="W256" s="261" t="e">
        <f aca="false">SUMIFS(OFFSET(#NAME?,0,$P$8),#NAME?,A256,#NAME?,$F$8,#NAME?,$G$8)*-1</f>
        <v>#VALUE!</v>
      </c>
      <c r="X256" s="262" t="e">
        <f aca="false">$Z$13*Z256</f>
        <v>#REF!</v>
      </c>
      <c r="Z256" s="263" t="e">
        <f aca="false">E256/$E$13</f>
        <v>#VALUE!</v>
      </c>
      <c r="AA256" s="264" t="n">
        <f aca="false">IFERROR(SUMPRODUCT((DSR!$E$1:$AB$1='MAIN DATA'!$B$6)*(DSR!$B$2:$B$1445='MAIN DATA'!A256)*(DSR!$A$2:$A$1445=Controls!$F$56)*(DSR!$E$2:$AB$1445)),"N/A for summer")</f>
        <v>-0.407974759452936</v>
      </c>
    </row>
    <row r="257" customFormat="false" ht="12.75" hidden="false" customHeight="false" outlineLevel="0" collapsed="false">
      <c r="A257" s="253" t="s">
        <v>611</v>
      </c>
      <c r="B257" s="253" t="s">
        <v>612</v>
      </c>
      <c r="C257" s="254" t="s">
        <v>424</v>
      </c>
      <c r="D257" s="254" t="str">
        <f aca="false">LEFT(C257,1)</f>
        <v>S</v>
      </c>
      <c r="E257" s="254" t="e">
        <f aca="false">SUMIFS(OFFSET(#NAME?,0,$P$8),#NAME?,A257,#NAME?,$F$8,#NAME?,$G$8)</f>
        <v>#VALUE!</v>
      </c>
      <c r="F257" s="255" t="e">
        <f aca="false">SUMIFS(OFFSET(#NAME?,0,$P$8),#NAME?,A257,#NAME?,$F$8,#NAME?,$G$8)</f>
        <v>#VALUE!</v>
      </c>
      <c r="G257" s="255" t="e">
        <f aca="false">F257-SUMIFS(OFFSET(#NAME?,0,$P$8),#NAME?,A257,#NAME?,$F$8,#NAME?,$G$8)</f>
        <v>#VALUE!</v>
      </c>
      <c r="H257" s="256" t="e">
        <f aca="false">E257-T257</f>
        <v>#VALUE!</v>
      </c>
      <c r="I257" s="256" t="e">
        <f aca="false">E257-U257</f>
        <v>#VALUE!</v>
      </c>
      <c r="J257" s="257" t="e">
        <f aca="false">SUMIFS(#NAME?,#NAME?,A257,#NAME?,$F$8,#NAME?,$G$8,#NAME?,"Storage")+SUMIFS(#NAME?,#NAME?,A257,#NAME?,$F$8,#NAME?,$G$8,#NAME?,"Battery")</f>
        <v>#VALUE!</v>
      </c>
      <c r="K257" s="257" t="e">
        <f aca="false">SUMIFS(#NAME?,#NAME?,A257,#NAME?,$F$8,#NAME?,$G$8,#NAME?,"Solar")+SUMIFS(#NAME?,#NAME?,A257,#NAME?,$F$8,#NAME?,$G$8,#NAME?,"Solar")</f>
        <v>#VALUE!</v>
      </c>
      <c r="L257" s="257" t="e">
        <f aca="false">SUMIFS(#NAME?,#NAME?,A257,#NAME?,$F$8,#NAME?,$G$8,#NAME?,"Wind")+SUMIFS(#NAME?,#NAME?,A257,#NAME?,$F$8,#NAME?,$G$8,#NAME?,"Wind")</f>
        <v>#VALUE!</v>
      </c>
      <c r="M257" s="257" t="e">
        <f aca="false">SUMIFS(#NAME?,#NAME?,A257,#NAME?,$F$8,#NAME?,$G$8,#NAME?,"Hydro")+SUMIFS(#NAME?,#NAME?,A257,#NAME?,$F$8,#NAME?,$G$8,#NAME?,"Hydro")</f>
        <v>#VALUE!</v>
      </c>
      <c r="N257" s="257" t="e">
        <f aca="false">SUMIFS(#NAME?,#NAME?,A257,#NAME?,$F$8,#NAME?,$G$8,#NAME?,"Other")+SUMIFS(#NAME?,#NAME?,A257,#NAME?,$F$8,#NAME?,$G$8,#NAME?,"Other")</f>
        <v>#VALUE!</v>
      </c>
      <c r="O257" s="258" t="e">
        <f aca="false">IF(J257=0,0,(SUMIFS(OFFSET(#NAME?,0,$P$8),#NAME?,A257,#NAME?,$F$8,#NAME?,$G$8,#NAME?,"Storage")+SUMIFS(OFFSET(#NAME?,0,$P$8),#NAME?,A257,#NAME?,$F$8,#NAME?,$G$8,#NAME?,"Battery"))/J257)</f>
        <v>#VALUE!</v>
      </c>
      <c r="P257" s="259" t="e">
        <f aca="false">IF(K257=0,0,(SUMIFS(OFFSET(#NAME?,0,$P$8),#NAME?,A257,#NAME?,$F$8,#NAME?,$G$8,#NAME?,"Solar")+SUMIFS(OFFSET(#NAME?,0,$P$8),#NAME?,A257,#NAME?,$F$8,#NAME?,$G$8,#NAME?,"Solar"))/K257)</f>
        <v>#VALUE!</v>
      </c>
      <c r="Q257" s="258" t="e">
        <f aca="false">IF(L257=0,0,(SUMIFS(OFFSET(#NAME?,0,$P$8),#NAME?,A257,#NAME?,$F$8,#NAME?,$G$8,#NAME?,"Wind")+SUMIFS(OFFSET(#NAME?,0,$P$8),#NAME?,A257,#NAME?,$F$8,#NAME?,$G$8,#NAME?,"Wind"))/L257)</f>
        <v>#VALUE!</v>
      </c>
      <c r="R257" s="258" t="e">
        <f aca="false">IF(M257=0,0,(SUMIFS(OFFSET(#NAME?,0,$P$8),#NAME?,A257,#NAME?,$F$8,#NAME?,$G$8,#NAME?,"Hydro")+SUMIFS(OFFSET(#NAME?,0,$P$8),#NAME?,A257,#NAME?,$F$8,#NAME?,$G$8,#NAME?,"Hydro"))/M257)</f>
        <v>#VALUE!</v>
      </c>
      <c r="S257" s="258" t="e">
        <f aca="false">IF(N257=0,0,(SUMIFS(OFFSET(#NAME?,0,$P$8),#NAME?,A257,#NAME?,$F$8,#NAME?,$G$8,#NAME?,"Other")+SUMIFS(OFFSET(#NAME?,0,$P$8),#NAME?,A257,#NAME?,$F$8,#NAME?,$G$8,#NAME?,"Other"))/N257)</f>
        <v>#VALUE!</v>
      </c>
      <c r="T257" s="260" t="e">
        <f aca="false">(J257*O257)+(K257*P257)+(L257*$T$5)+(M257*R257)+(N257*S257)</f>
        <v>#VALUE!</v>
      </c>
      <c r="U257" s="260" t="e">
        <f aca="false">(J257*O257)+(K257*P257)+(L257*$U$5)+(M257*R257)+(N257*S257)</f>
        <v>#VALUE!</v>
      </c>
      <c r="V257" s="261" t="e">
        <f aca="false">SUMIFS(OFFSET(#NAME?,0,$P$8),#NAME?,A257,#NAME?,$F$8,#NAME?,$G$8)*-1</f>
        <v>#VALUE!</v>
      </c>
      <c r="W257" s="261" t="e">
        <f aca="false">SUMIFS(OFFSET(#NAME?,0,$P$8),#NAME?,A257,#NAME?,$F$8,#NAME?,$G$8)*-1</f>
        <v>#VALUE!</v>
      </c>
      <c r="X257" s="262" t="e">
        <f aca="false">$Z$13*Z257</f>
        <v>#REF!</v>
      </c>
      <c r="Z257" s="263" t="e">
        <f aca="false">E257/$E$13</f>
        <v>#VALUE!</v>
      </c>
      <c r="AA257" s="264" t="n">
        <f aca="false">IFERROR(SUMPRODUCT((DSR!$E$1:$AB$1='MAIN DATA'!$B$6)*(DSR!$B$2:$B$1445='MAIN DATA'!A257)*(DSR!$A$2:$A$1445=Controls!$F$56)*(DSR!$E$2:$AB$1445)),"N/A for summer")</f>
        <v>-0.892097448533895</v>
      </c>
    </row>
    <row r="258" customFormat="false" ht="12.75" hidden="false" customHeight="false" outlineLevel="0" collapsed="false">
      <c r="A258" s="253" t="s">
        <v>625</v>
      </c>
      <c r="B258" s="253" t="s">
        <v>626</v>
      </c>
      <c r="C258" s="254" t="s">
        <v>424</v>
      </c>
      <c r="D258" s="254" t="str">
        <f aca="false">LEFT(C258,1)</f>
        <v>S</v>
      </c>
      <c r="E258" s="254" t="e">
        <f aca="false">SUMIFS(OFFSET(#NAME?,0,$P$8),#NAME?,A258,#NAME?,$F$8,#NAME?,$G$8)</f>
        <v>#VALUE!</v>
      </c>
      <c r="F258" s="255" t="e">
        <f aca="false">SUMIFS(OFFSET(#NAME?,0,$P$8),#NAME?,A258,#NAME?,$F$8,#NAME?,$G$8)</f>
        <v>#VALUE!</v>
      </c>
      <c r="G258" s="255" t="e">
        <f aca="false">F258-SUMIFS(OFFSET(#NAME?,0,$P$8),#NAME?,A258,#NAME?,$F$8,#NAME?,$G$8)</f>
        <v>#VALUE!</v>
      </c>
      <c r="H258" s="256" t="e">
        <f aca="false">E258-T258</f>
        <v>#VALUE!</v>
      </c>
      <c r="I258" s="256" t="e">
        <f aca="false">E258-U258</f>
        <v>#VALUE!</v>
      </c>
      <c r="J258" s="257" t="e">
        <f aca="false">SUMIFS(#NAME?,#NAME?,A258,#NAME?,$F$8,#NAME?,$G$8,#NAME?,"Storage")+SUMIFS(#NAME?,#NAME?,A258,#NAME?,$F$8,#NAME?,$G$8,#NAME?,"Battery")</f>
        <v>#VALUE!</v>
      </c>
      <c r="K258" s="257" t="e">
        <f aca="false">SUMIFS(#NAME?,#NAME?,A258,#NAME?,$F$8,#NAME?,$G$8,#NAME?,"Solar")+SUMIFS(#NAME?,#NAME?,A258,#NAME?,$F$8,#NAME?,$G$8,#NAME?,"Solar")</f>
        <v>#VALUE!</v>
      </c>
      <c r="L258" s="257" t="e">
        <f aca="false">SUMIFS(#NAME?,#NAME?,A258,#NAME?,$F$8,#NAME?,$G$8,#NAME?,"Wind")+SUMIFS(#NAME?,#NAME?,A258,#NAME?,$F$8,#NAME?,$G$8,#NAME?,"Wind")</f>
        <v>#VALUE!</v>
      </c>
      <c r="M258" s="257" t="e">
        <f aca="false">SUMIFS(#NAME?,#NAME?,A258,#NAME?,$F$8,#NAME?,$G$8,#NAME?,"Hydro")+SUMIFS(#NAME?,#NAME?,A258,#NAME?,$F$8,#NAME?,$G$8,#NAME?,"Hydro")</f>
        <v>#VALUE!</v>
      </c>
      <c r="N258" s="257" t="e">
        <f aca="false">SUMIFS(#NAME?,#NAME?,A258,#NAME?,$F$8,#NAME?,$G$8,#NAME?,"Other")+SUMIFS(#NAME?,#NAME?,A258,#NAME?,$F$8,#NAME?,$G$8,#NAME?,"Other")</f>
        <v>#VALUE!</v>
      </c>
      <c r="O258" s="258" t="e">
        <f aca="false">IF(J258=0,0,(SUMIFS(OFFSET(#NAME?,0,$P$8),#NAME?,A258,#NAME?,$F$8,#NAME?,$G$8,#NAME?,"Storage")+SUMIFS(OFFSET(#NAME?,0,$P$8),#NAME?,A258,#NAME?,$F$8,#NAME?,$G$8,#NAME?,"Battery"))/J258)</f>
        <v>#VALUE!</v>
      </c>
      <c r="P258" s="259" t="e">
        <f aca="false">IF(K258=0,0,(SUMIFS(OFFSET(#NAME?,0,$P$8),#NAME?,A258,#NAME?,$F$8,#NAME?,$G$8,#NAME?,"Solar")+SUMIFS(OFFSET(#NAME?,0,$P$8),#NAME?,A258,#NAME?,$F$8,#NAME?,$G$8,#NAME?,"Solar"))/K258)</f>
        <v>#VALUE!</v>
      </c>
      <c r="Q258" s="258" t="e">
        <f aca="false">IF(L258=0,0,(SUMIFS(OFFSET(#NAME?,0,$P$8),#NAME?,A258,#NAME?,$F$8,#NAME?,$G$8,#NAME?,"Wind")+SUMIFS(OFFSET(#NAME?,0,$P$8),#NAME?,A258,#NAME?,$F$8,#NAME?,$G$8,#NAME?,"Wind"))/L258)</f>
        <v>#VALUE!</v>
      </c>
      <c r="R258" s="258" t="e">
        <f aca="false">IF(M258=0,0,(SUMIFS(OFFSET(#NAME?,0,$P$8),#NAME?,A258,#NAME?,$F$8,#NAME?,$G$8,#NAME?,"Hydro")+SUMIFS(OFFSET(#NAME?,0,$P$8),#NAME?,A258,#NAME?,$F$8,#NAME?,$G$8,#NAME?,"Hydro"))/M258)</f>
        <v>#VALUE!</v>
      </c>
      <c r="S258" s="258" t="e">
        <f aca="false">IF(N258=0,0,(SUMIFS(OFFSET(#NAME?,0,$P$8),#NAME?,A258,#NAME?,$F$8,#NAME?,$G$8,#NAME?,"Other")+SUMIFS(OFFSET(#NAME?,0,$P$8),#NAME?,A258,#NAME?,$F$8,#NAME?,$G$8,#NAME?,"Other"))/N258)</f>
        <v>#VALUE!</v>
      </c>
      <c r="T258" s="260" t="e">
        <f aca="false">(J258*O258)+(K258*P258)+(L258*$T$5)+(M258*R258)+(N258*S258)</f>
        <v>#VALUE!</v>
      </c>
      <c r="U258" s="260" t="e">
        <f aca="false">(J258*O258)+(K258*P258)+(L258*$U$5)+(M258*R258)+(N258*S258)</f>
        <v>#VALUE!</v>
      </c>
      <c r="V258" s="261" t="e">
        <f aca="false">SUMIFS(OFFSET(#NAME?,0,$P$8),#NAME?,A258,#NAME?,$F$8,#NAME?,$G$8)*-1</f>
        <v>#VALUE!</v>
      </c>
      <c r="W258" s="261" t="e">
        <f aca="false">SUMIFS(OFFSET(#NAME?,0,$P$8),#NAME?,A258,#NAME?,$F$8,#NAME?,$G$8)*-1</f>
        <v>#VALUE!</v>
      </c>
      <c r="X258" s="262" t="e">
        <f aca="false">$Z$13*Z258</f>
        <v>#REF!</v>
      </c>
      <c r="Z258" s="263" t="e">
        <f aca="false">E258/$E$13</f>
        <v>#VALUE!</v>
      </c>
      <c r="AA258" s="264" t="n">
        <f aca="false">IFERROR(SUMPRODUCT((DSR!$E$1:$AB$1='MAIN DATA'!$B$6)*(DSR!$B$2:$B$1445='MAIN DATA'!A258)*(DSR!$A$2:$A$1445=Controls!$F$56)*(DSR!$E$2:$AB$1445)),"N/A for summer")</f>
        <v>-0.522177202966217</v>
      </c>
    </row>
    <row r="259" customFormat="false" ht="12.75" hidden="false" customHeight="false" outlineLevel="0" collapsed="false">
      <c r="A259" s="253" t="s">
        <v>639</v>
      </c>
      <c r="B259" s="253" t="s">
        <v>640</v>
      </c>
      <c r="C259" s="254" t="s">
        <v>424</v>
      </c>
      <c r="D259" s="254" t="str">
        <f aca="false">LEFT(C259,1)</f>
        <v>S</v>
      </c>
      <c r="E259" s="254" t="e">
        <f aca="false">SUMIFS(OFFSET(#NAME?,0,$P$8),#NAME?,A259,#NAME?,$F$8,#NAME?,$G$8)</f>
        <v>#VALUE!</v>
      </c>
      <c r="F259" s="255" t="e">
        <f aca="false">SUMIFS(OFFSET(#NAME?,0,$P$8),#NAME?,A259,#NAME?,$F$8,#NAME?,$G$8)</f>
        <v>#VALUE!</v>
      </c>
      <c r="G259" s="255" t="e">
        <f aca="false">F259-SUMIFS(OFFSET(#NAME?,0,$P$8),#NAME?,A259,#NAME?,$F$8,#NAME?,$G$8)</f>
        <v>#VALUE!</v>
      </c>
      <c r="H259" s="256" t="e">
        <f aca="false">E259-T259</f>
        <v>#VALUE!</v>
      </c>
      <c r="I259" s="256" t="e">
        <f aca="false">E259-U259</f>
        <v>#VALUE!</v>
      </c>
      <c r="J259" s="257" t="e">
        <f aca="false">SUMIFS(#NAME?,#NAME?,A259,#NAME?,$F$8,#NAME?,$G$8,#NAME?,"Storage")+SUMIFS(#NAME?,#NAME?,A259,#NAME?,$F$8,#NAME?,$G$8,#NAME?,"Battery")</f>
        <v>#VALUE!</v>
      </c>
      <c r="K259" s="257" t="e">
        <f aca="false">SUMIFS(#NAME?,#NAME?,A259,#NAME?,$F$8,#NAME?,$G$8,#NAME?,"Solar")+SUMIFS(#NAME?,#NAME?,A259,#NAME?,$F$8,#NAME?,$G$8,#NAME?,"Solar")</f>
        <v>#VALUE!</v>
      </c>
      <c r="L259" s="257" t="e">
        <f aca="false">SUMIFS(#NAME?,#NAME?,A259,#NAME?,$F$8,#NAME?,$G$8,#NAME?,"Wind")+SUMIFS(#NAME?,#NAME?,A259,#NAME?,$F$8,#NAME?,$G$8,#NAME?,"Wind")</f>
        <v>#VALUE!</v>
      </c>
      <c r="M259" s="257" t="e">
        <f aca="false">SUMIFS(#NAME?,#NAME?,A259,#NAME?,$F$8,#NAME?,$G$8,#NAME?,"Hydro")+SUMIFS(#NAME?,#NAME?,A259,#NAME?,$F$8,#NAME?,$G$8,#NAME?,"Hydro")</f>
        <v>#VALUE!</v>
      </c>
      <c r="N259" s="257" t="e">
        <f aca="false">SUMIFS(#NAME?,#NAME?,A259,#NAME?,$F$8,#NAME?,$G$8,#NAME?,"Other")+SUMIFS(#NAME?,#NAME?,A259,#NAME?,$F$8,#NAME?,$G$8,#NAME?,"Other")</f>
        <v>#VALUE!</v>
      </c>
      <c r="O259" s="258" t="e">
        <f aca="false">IF(J259=0,0,(SUMIFS(OFFSET(#NAME?,0,$P$8),#NAME?,A259,#NAME?,$F$8,#NAME?,$G$8,#NAME?,"Storage")+SUMIFS(OFFSET(#NAME?,0,$P$8),#NAME?,A259,#NAME?,$F$8,#NAME?,$G$8,#NAME?,"Battery"))/J259)</f>
        <v>#VALUE!</v>
      </c>
      <c r="P259" s="259" t="e">
        <f aca="false">IF(K259=0,0,(SUMIFS(OFFSET(#NAME?,0,$P$8),#NAME?,A259,#NAME?,$F$8,#NAME?,$G$8,#NAME?,"Solar")+SUMIFS(OFFSET(#NAME?,0,$P$8),#NAME?,A259,#NAME?,$F$8,#NAME?,$G$8,#NAME?,"Solar"))/K259)</f>
        <v>#VALUE!</v>
      </c>
      <c r="Q259" s="258" t="e">
        <f aca="false">IF(L259=0,0,(SUMIFS(OFFSET(#NAME?,0,$P$8),#NAME?,A259,#NAME?,$F$8,#NAME?,$G$8,#NAME?,"Wind")+SUMIFS(OFFSET(#NAME?,0,$P$8),#NAME?,A259,#NAME?,$F$8,#NAME?,$G$8,#NAME?,"Wind"))/L259)</f>
        <v>#VALUE!</v>
      </c>
      <c r="R259" s="258" t="e">
        <f aca="false">IF(M259=0,0,(SUMIFS(OFFSET(#NAME?,0,$P$8),#NAME?,A259,#NAME?,$F$8,#NAME?,$G$8,#NAME?,"Hydro")+SUMIFS(OFFSET(#NAME?,0,$P$8),#NAME?,A259,#NAME?,$F$8,#NAME?,$G$8,#NAME?,"Hydro"))/M259)</f>
        <v>#VALUE!</v>
      </c>
      <c r="S259" s="258" t="e">
        <f aca="false">IF(N259=0,0,(SUMIFS(OFFSET(#NAME?,0,$P$8),#NAME?,A259,#NAME?,$F$8,#NAME?,$G$8,#NAME?,"Other")+SUMIFS(OFFSET(#NAME?,0,$P$8),#NAME?,A259,#NAME?,$F$8,#NAME?,$G$8,#NAME?,"Other"))/N259)</f>
        <v>#VALUE!</v>
      </c>
      <c r="T259" s="260" t="e">
        <f aca="false">(J259*O259)+(K259*P259)+(L259*$T$5)+(M259*R259)+(N259*S259)</f>
        <v>#VALUE!</v>
      </c>
      <c r="U259" s="260" t="e">
        <f aca="false">(J259*O259)+(K259*P259)+(L259*$U$5)+(M259*R259)+(N259*S259)</f>
        <v>#VALUE!</v>
      </c>
      <c r="V259" s="261" t="e">
        <f aca="false">SUMIFS(OFFSET(#NAME?,0,$P$8),#NAME?,A259,#NAME?,$F$8,#NAME?,$G$8)*-1</f>
        <v>#VALUE!</v>
      </c>
      <c r="W259" s="261" t="e">
        <f aca="false">SUMIFS(OFFSET(#NAME?,0,$P$8),#NAME?,A259,#NAME?,$F$8,#NAME?,$G$8)*-1</f>
        <v>#VALUE!</v>
      </c>
      <c r="X259" s="262" t="e">
        <f aca="false">$Z$13*Z259</f>
        <v>#REF!</v>
      </c>
      <c r="Z259" s="263" t="e">
        <f aca="false">E259/$E$13</f>
        <v>#VALUE!</v>
      </c>
      <c r="AA259" s="264" t="n">
        <f aca="false">IFERROR(SUMPRODUCT((DSR!$E$1:$AB$1='MAIN DATA'!$B$6)*(DSR!$B$2:$B$1445='MAIN DATA'!A259)*(DSR!$A$2:$A$1445=Controls!$F$56)*(DSR!$E$2:$AB$1445)),"N/A for summer")</f>
        <v>-0.0089045986099074</v>
      </c>
    </row>
    <row r="260" customFormat="false" ht="12.75" hidden="false" customHeight="false" outlineLevel="0" collapsed="false">
      <c r="A260" s="253" t="s">
        <v>644</v>
      </c>
      <c r="B260" s="253" t="s">
        <v>645</v>
      </c>
      <c r="C260" s="254" t="s">
        <v>424</v>
      </c>
      <c r="D260" s="254" t="str">
        <f aca="false">LEFT(C260,1)</f>
        <v>S</v>
      </c>
      <c r="E260" s="254" t="e">
        <f aca="false">SUMIFS(OFFSET(#NAME?,0,$P$8),#NAME?,A260,#NAME?,$F$8,#NAME?,$G$8)</f>
        <v>#VALUE!</v>
      </c>
      <c r="F260" s="255" t="e">
        <f aca="false">SUMIFS(OFFSET(#NAME?,0,$P$8),#NAME?,A260,#NAME?,$F$8,#NAME?,$G$8)</f>
        <v>#VALUE!</v>
      </c>
      <c r="G260" s="255" t="e">
        <f aca="false">F260-SUMIFS(OFFSET(#NAME?,0,$P$8),#NAME?,A260,#NAME?,$F$8,#NAME?,$G$8)</f>
        <v>#VALUE!</v>
      </c>
      <c r="H260" s="256" t="e">
        <f aca="false">E260-T260</f>
        <v>#VALUE!</v>
      </c>
      <c r="I260" s="256" t="e">
        <f aca="false">E260-U260</f>
        <v>#VALUE!</v>
      </c>
      <c r="J260" s="257" t="e">
        <f aca="false">SUMIFS(#NAME?,#NAME?,A260,#NAME?,$F$8,#NAME?,$G$8,#NAME?,"Storage")+SUMIFS(#NAME?,#NAME?,A260,#NAME?,$F$8,#NAME?,$G$8,#NAME?,"Battery")</f>
        <v>#VALUE!</v>
      </c>
      <c r="K260" s="257" t="e">
        <f aca="false">SUMIFS(#NAME?,#NAME?,A260,#NAME?,$F$8,#NAME?,$G$8,#NAME?,"Solar")+SUMIFS(#NAME?,#NAME?,A260,#NAME?,$F$8,#NAME?,$G$8,#NAME?,"Solar")</f>
        <v>#VALUE!</v>
      </c>
      <c r="L260" s="257" t="e">
        <f aca="false">SUMIFS(#NAME?,#NAME?,A260,#NAME?,$F$8,#NAME?,$G$8,#NAME?,"Wind")+SUMIFS(#NAME?,#NAME?,A260,#NAME?,$F$8,#NAME?,$G$8,#NAME?,"Wind")</f>
        <v>#VALUE!</v>
      </c>
      <c r="M260" s="257" t="e">
        <f aca="false">SUMIFS(#NAME?,#NAME?,A260,#NAME?,$F$8,#NAME?,$G$8,#NAME?,"Hydro")+SUMIFS(#NAME?,#NAME?,A260,#NAME?,$F$8,#NAME?,$G$8,#NAME?,"Hydro")</f>
        <v>#VALUE!</v>
      </c>
      <c r="N260" s="257" t="e">
        <f aca="false">SUMIFS(#NAME?,#NAME?,A260,#NAME?,$F$8,#NAME?,$G$8,#NAME?,"Other")+SUMIFS(#NAME?,#NAME?,A260,#NAME?,$F$8,#NAME?,$G$8,#NAME?,"Other")</f>
        <v>#VALUE!</v>
      </c>
      <c r="O260" s="258" t="e">
        <f aca="false">IF(J260=0,0,(SUMIFS(OFFSET(#NAME?,0,$P$8),#NAME?,A260,#NAME?,$F$8,#NAME?,$G$8,#NAME?,"Storage")+SUMIFS(OFFSET(#NAME?,0,$P$8),#NAME?,A260,#NAME?,$F$8,#NAME?,$G$8,#NAME?,"Battery"))/J260)</f>
        <v>#VALUE!</v>
      </c>
      <c r="P260" s="259" t="e">
        <f aca="false">IF(K260=0,0,(SUMIFS(OFFSET(#NAME?,0,$P$8),#NAME?,A260,#NAME?,$F$8,#NAME?,$G$8,#NAME?,"Solar")+SUMIFS(OFFSET(#NAME?,0,$P$8),#NAME?,A260,#NAME?,$F$8,#NAME?,$G$8,#NAME?,"Solar"))/K260)</f>
        <v>#VALUE!</v>
      </c>
      <c r="Q260" s="258" t="e">
        <f aca="false">IF(L260=0,0,(SUMIFS(OFFSET(#NAME?,0,$P$8),#NAME?,A260,#NAME?,$F$8,#NAME?,$G$8,#NAME?,"Wind")+SUMIFS(OFFSET(#NAME?,0,$P$8),#NAME?,A260,#NAME?,$F$8,#NAME?,$G$8,#NAME?,"Wind"))/L260)</f>
        <v>#VALUE!</v>
      </c>
      <c r="R260" s="258" t="e">
        <f aca="false">IF(M260=0,0,(SUMIFS(OFFSET(#NAME?,0,$P$8),#NAME?,A260,#NAME?,$F$8,#NAME?,$G$8,#NAME?,"Hydro")+SUMIFS(OFFSET(#NAME?,0,$P$8),#NAME?,A260,#NAME?,$F$8,#NAME?,$G$8,#NAME?,"Hydro"))/M260)</f>
        <v>#VALUE!</v>
      </c>
      <c r="S260" s="258" t="e">
        <f aca="false">IF(N260=0,0,(SUMIFS(OFFSET(#NAME?,0,$P$8),#NAME?,A260,#NAME?,$F$8,#NAME?,$G$8,#NAME?,"Other")+SUMIFS(OFFSET(#NAME?,0,$P$8),#NAME?,A260,#NAME?,$F$8,#NAME?,$G$8,#NAME?,"Other"))/N260)</f>
        <v>#VALUE!</v>
      </c>
      <c r="T260" s="260" t="e">
        <f aca="false">(J260*O260)+(K260*P260)+(L260*$T$5)+(M260*R260)+(N260*S260)</f>
        <v>#VALUE!</v>
      </c>
      <c r="U260" s="260" t="e">
        <f aca="false">(J260*O260)+(K260*P260)+(L260*$U$5)+(M260*R260)+(N260*S260)</f>
        <v>#VALUE!</v>
      </c>
      <c r="V260" s="261" t="e">
        <f aca="false">SUMIFS(OFFSET(#NAME?,0,$P$8),#NAME?,A260,#NAME?,$F$8,#NAME?,$G$8)*-1</f>
        <v>#VALUE!</v>
      </c>
      <c r="W260" s="261" t="e">
        <f aca="false">SUMIFS(OFFSET(#NAME?,0,$P$8),#NAME?,A260,#NAME?,$F$8,#NAME?,$G$8)*-1</f>
        <v>#VALUE!</v>
      </c>
      <c r="X260" s="262" t="e">
        <f aca="false">$Z$13*Z260</f>
        <v>#REF!</v>
      </c>
      <c r="Z260" s="263" t="e">
        <f aca="false">E260/$E$13</f>
        <v>#VALUE!</v>
      </c>
      <c r="AA260" s="264" t="n">
        <f aca="false">IFERROR(SUMPRODUCT((DSR!$E$1:$AB$1='MAIN DATA'!$B$6)*(DSR!$B$2:$B$1445='MAIN DATA'!A260)*(DSR!$A$2:$A$1445=Controls!$F$56)*(DSR!$E$2:$AB$1445)),"N/A for summer")</f>
        <v>-0.602020666178682</v>
      </c>
    </row>
    <row r="261" customFormat="false" ht="12.75" hidden="false" customHeight="false" outlineLevel="0" collapsed="false">
      <c r="A261" s="253" t="s">
        <v>646</v>
      </c>
      <c r="B261" s="253" t="s">
        <v>647</v>
      </c>
      <c r="C261" s="254" t="s">
        <v>424</v>
      </c>
      <c r="D261" s="254" t="str">
        <f aca="false">LEFT(C261,1)</f>
        <v>S</v>
      </c>
      <c r="E261" s="254" t="e">
        <f aca="false">SUMIFS(OFFSET(#NAME?,0,$P$8),#NAME?,A261,#NAME?,$F$8,#NAME?,$G$8)</f>
        <v>#VALUE!</v>
      </c>
      <c r="F261" s="255" t="e">
        <f aca="false">SUMIFS(OFFSET(#NAME?,0,$P$8),#NAME?,A261,#NAME?,$F$8,#NAME?,$G$8)</f>
        <v>#VALUE!</v>
      </c>
      <c r="G261" s="255" t="e">
        <f aca="false">F261-SUMIFS(OFFSET(#NAME?,0,$P$8),#NAME?,A261,#NAME?,$F$8,#NAME?,$G$8)</f>
        <v>#VALUE!</v>
      </c>
      <c r="H261" s="256" t="e">
        <f aca="false">E261-T261</f>
        <v>#VALUE!</v>
      </c>
      <c r="I261" s="256" t="e">
        <f aca="false">E261-U261</f>
        <v>#VALUE!</v>
      </c>
      <c r="J261" s="257" t="e">
        <f aca="false">SUMIFS(#NAME?,#NAME?,A261,#NAME?,$F$8,#NAME?,$G$8,#NAME?,"Storage")+SUMIFS(#NAME?,#NAME?,A261,#NAME?,$F$8,#NAME?,$G$8,#NAME?,"Battery")</f>
        <v>#VALUE!</v>
      </c>
      <c r="K261" s="257" t="e">
        <f aca="false">SUMIFS(#NAME?,#NAME?,A261,#NAME?,$F$8,#NAME?,$G$8,#NAME?,"Solar")+SUMIFS(#NAME?,#NAME?,A261,#NAME?,$F$8,#NAME?,$G$8,#NAME?,"Solar")</f>
        <v>#VALUE!</v>
      </c>
      <c r="L261" s="257" t="e">
        <f aca="false">SUMIFS(#NAME?,#NAME?,A261,#NAME?,$F$8,#NAME?,$G$8,#NAME?,"Wind")+SUMIFS(#NAME?,#NAME?,A261,#NAME?,$F$8,#NAME?,$G$8,#NAME?,"Wind")</f>
        <v>#VALUE!</v>
      </c>
      <c r="M261" s="257" t="e">
        <f aca="false">SUMIFS(#NAME?,#NAME?,A261,#NAME?,$F$8,#NAME?,$G$8,#NAME?,"Hydro")+SUMIFS(#NAME?,#NAME?,A261,#NAME?,$F$8,#NAME?,$G$8,#NAME?,"Hydro")</f>
        <v>#VALUE!</v>
      </c>
      <c r="N261" s="257" t="e">
        <f aca="false">SUMIFS(#NAME?,#NAME?,A261,#NAME?,$F$8,#NAME?,$G$8,#NAME?,"Other")+SUMIFS(#NAME?,#NAME?,A261,#NAME?,$F$8,#NAME?,$G$8,#NAME?,"Other")</f>
        <v>#VALUE!</v>
      </c>
      <c r="O261" s="258" t="e">
        <f aca="false">IF(J261=0,0,(SUMIFS(OFFSET(#NAME?,0,$P$8),#NAME?,A261,#NAME?,$F$8,#NAME?,$G$8,#NAME?,"Storage")+SUMIFS(OFFSET(#NAME?,0,$P$8),#NAME?,A261,#NAME?,$F$8,#NAME?,$G$8,#NAME?,"Battery"))/J261)</f>
        <v>#VALUE!</v>
      </c>
      <c r="P261" s="259" t="e">
        <f aca="false">IF(K261=0,0,(SUMIFS(OFFSET(#NAME?,0,$P$8),#NAME?,A261,#NAME?,$F$8,#NAME?,$G$8,#NAME?,"Solar")+SUMIFS(OFFSET(#NAME?,0,$P$8),#NAME?,A261,#NAME?,$F$8,#NAME?,$G$8,#NAME?,"Solar"))/K261)</f>
        <v>#VALUE!</v>
      </c>
      <c r="Q261" s="258" t="e">
        <f aca="false">IF(L261=0,0,(SUMIFS(OFFSET(#NAME?,0,$P$8),#NAME?,A261,#NAME?,$F$8,#NAME?,$G$8,#NAME?,"Wind")+SUMIFS(OFFSET(#NAME?,0,$P$8),#NAME?,A261,#NAME?,$F$8,#NAME?,$G$8,#NAME?,"Wind"))/L261)</f>
        <v>#VALUE!</v>
      </c>
      <c r="R261" s="258" t="e">
        <f aca="false">IF(M261=0,0,(SUMIFS(OFFSET(#NAME?,0,$P$8),#NAME?,A261,#NAME?,$F$8,#NAME?,$G$8,#NAME?,"Hydro")+SUMIFS(OFFSET(#NAME?,0,$P$8),#NAME?,A261,#NAME?,$F$8,#NAME?,$G$8,#NAME?,"Hydro"))/M261)</f>
        <v>#VALUE!</v>
      </c>
      <c r="S261" s="258" t="e">
        <f aca="false">IF(N261=0,0,(SUMIFS(OFFSET(#NAME?,0,$P$8),#NAME?,A261,#NAME?,$F$8,#NAME?,$G$8,#NAME?,"Other")+SUMIFS(OFFSET(#NAME?,0,$P$8),#NAME?,A261,#NAME?,$F$8,#NAME?,$G$8,#NAME?,"Other"))/N261)</f>
        <v>#VALUE!</v>
      </c>
      <c r="T261" s="260" t="e">
        <f aca="false">(J261*O261)+(K261*P261)+(L261*$T$5)+(M261*R261)+(N261*S261)</f>
        <v>#VALUE!</v>
      </c>
      <c r="U261" s="260" t="e">
        <f aca="false">(J261*O261)+(K261*P261)+(L261*$U$5)+(M261*R261)+(N261*S261)</f>
        <v>#VALUE!</v>
      </c>
      <c r="V261" s="261" t="e">
        <f aca="false">SUMIFS(OFFSET(#NAME?,0,$P$8),#NAME?,A261,#NAME?,$F$8,#NAME?,$G$8)*-1</f>
        <v>#VALUE!</v>
      </c>
      <c r="W261" s="261" t="e">
        <f aca="false">SUMIFS(OFFSET(#NAME?,0,$P$8),#NAME?,A261,#NAME?,$F$8,#NAME?,$G$8)*-1</f>
        <v>#VALUE!</v>
      </c>
      <c r="X261" s="262" t="e">
        <f aca="false">$Z$13*Z261</f>
        <v>#REF!</v>
      </c>
      <c r="Z261" s="263" t="e">
        <f aca="false">E261/$E$13</f>
        <v>#VALUE!</v>
      </c>
      <c r="AA261" s="264" t="n">
        <f aca="false">IFERROR(SUMPRODUCT((DSR!$E$1:$AB$1='MAIN DATA'!$B$6)*(DSR!$B$2:$B$1445='MAIN DATA'!A261)*(DSR!$A$2:$A$1445=Controls!$F$56)*(DSR!$E$2:$AB$1445)),"N/A for summer")</f>
        <v>-0.487622429650073</v>
      </c>
    </row>
    <row r="262" customFormat="false" ht="12.75" hidden="false" customHeight="false" outlineLevel="0" collapsed="false">
      <c r="A262" s="253" t="s">
        <v>648</v>
      </c>
      <c r="B262" s="253" t="s">
        <v>649</v>
      </c>
      <c r="C262" s="254" t="s">
        <v>424</v>
      </c>
      <c r="D262" s="254" t="str">
        <f aca="false">LEFT(C262,1)</f>
        <v>S</v>
      </c>
      <c r="E262" s="254" t="e">
        <f aca="false">SUMIFS(OFFSET(#NAME?,0,$P$8),#NAME?,A262,#NAME?,$F$8,#NAME?,$G$8)</f>
        <v>#VALUE!</v>
      </c>
      <c r="F262" s="255" t="e">
        <f aca="false">SUMIFS(OFFSET(#NAME?,0,$P$8),#NAME?,A262,#NAME?,$F$8,#NAME?,$G$8)</f>
        <v>#VALUE!</v>
      </c>
      <c r="G262" s="255" t="e">
        <f aca="false">F262-SUMIFS(OFFSET(#NAME?,0,$P$8),#NAME?,A262,#NAME?,$F$8,#NAME?,$G$8)</f>
        <v>#VALUE!</v>
      </c>
      <c r="H262" s="256" t="e">
        <f aca="false">E262-T262</f>
        <v>#VALUE!</v>
      </c>
      <c r="I262" s="256" t="e">
        <f aca="false">E262-U262</f>
        <v>#VALUE!</v>
      </c>
      <c r="J262" s="257" t="e">
        <f aca="false">SUMIFS(#NAME?,#NAME?,A262,#NAME?,$F$8,#NAME?,$G$8,#NAME?,"Storage")+SUMIFS(#NAME?,#NAME?,A262,#NAME?,$F$8,#NAME?,$G$8,#NAME?,"Battery")</f>
        <v>#VALUE!</v>
      </c>
      <c r="K262" s="257" t="e">
        <f aca="false">SUMIFS(#NAME?,#NAME?,A262,#NAME?,$F$8,#NAME?,$G$8,#NAME?,"Solar")+SUMIFS(#NAME?,#NAME?,A262,#NAME?,$F$8,#NAME?,$G$8,#NAME?,"Solar")</f>
        <v>#VALUE!</v>
      </c>
      <c r="L262" s="257" t="e">
        <f aca="false">SUMIFS(#NAME?,#NAME?,A262,#NAME?,$F$8,#NAME?,$G$8,#NAME?,"Wind")+SUMIFS(#NAME?,#NAME?,A262,#NAME?,$F$8,#NAME?,$G$8,#NAME?,"Wind")</f>
        <v>#VALUE!</v>
      </c>
      <c r="M262" s="257" t="e">
        <f aca="false">SUMIFS(#NAME?,#NAME?,A262,#NAME?,$F$8,#NAME?,$G$8,#NAME?,"Hydro")+SUMIFS(#NAME?,#NAME?,A262,#NAME?,$F$8,#NAME?,$G$8,#NAME?,"Hydro")</f>
        <v>#VALUE!</v>
      </c>
      <c r="N262" s="257" t="e">
        <f aca="false">SUMIFS(#NAME?,#NAME?,A262,#NAME?,$F$8,#NAME?,$G$8,#NAME?,"Other")+SUMIFS(#NAME?,#NAME?,A262,#NAME?,$F$8,#NAME?,$G$8,#NAME?,"Other")</f>
        <v>#VALUE!</v>
      </c>
      <c r="O262" s="258" t="e">
        <f aca="false">IF(J262=0,0,(SUMIFS(OFFSET(#NAME?,0,$P$8),#NAME?,A262,#NAME?,$F$8,#NAME?,$G$8,#NAME?,"Storage")+SUMIFS(OFFSET(#NAME?,0,$P$8),#NAME?,A262,#NAME?,$F$8,#NAME?,$G$8,#NAME?,"Battery"))/J262)</f>
        <v>#VALUE!</v>
      </c>
      <c r="P262" s="259" t="e">
        <f aca="false">IF(K262=0,0,(SUMIFS(OFFSET(#NAME?,0,$P$8),#NAME?,A262,#NAME?,$F$8,#NAME?,$G$8,#NAME?,"Solar")+SUMIFS(OFFSET(#NAME?,0,$P$8),#NAME?,A262,#NAME?,$F$8,#NAME?,$G$8,#NAME?,"Solar"))/K262)</f>
        <v>#VALUE!</v>
      </c>
      <c r="Q262" s="258" t="e">
        <f aca="false">IF(L262=0,0,(SUMIFS(OFFSET(#NAME?,0,$P$8),#NAME?,A262,#NAME?,$F$8,#NAME?,$G$8,#NAME?,"Wind")+SUMIFS(OFFSET(#NAME?,0,$P$8),#NAME?,A262,#NAME?,$F$8,#NAME?,$G$8,#NAME?,"Wind"))/L262)</f>
        <v>#VALUE!</v>
      </c>
      <c r="R262" s="258" t="e">
        <f aca="false">IF(M262=0,0,(SUMIFS(OFFSET(#NAME?,0,$P$8),#NAME?,A262,#NAME?,$F$8,#NAME?,$G$8,#NAME?,"Hydro")+SUMIFS(OFFSET(#NAME?,0,$P$8),#NAME?,A262,#NAME?,$F$8,#NAME?,$G$8,#NAME?,"Hydro"))/M262)</f>
        <v>#VALUE!</v>
      </c>
      <c r="S262" s="258" t="e">
        <f aca="false">IF(N262=0,0,(SUMIFS(OFFSET(#NAME?,0,$P$8),#NAME?,A262,#NAME?,$F$8,#NAME?,$G$8,#NAME?,"Other")+SUMIFS(OFFSET(#NAME?,0,$P$8),#NAME?,A262,#NAME?,$F$8,#NAME?,$G$8,#NAME?,"Other"))/N262)</f>
        <v>#VALUE!</v>
      </c>
      <c r="T262" s="260" t="e">
        <f aca="false">(J262*O262)+(K262*P262)+(L262*$T$5)+(M262*R262)+(N262*S262)</f>
        <v>#VALUE!</v>
      </c>
      <c r="U262" s="260" t="e">
        <f aca="false">(J262*O262)+(K262*P262)+(L262*$U$5)+(M262*R262)+(N262*S262)</f>
        <v>#VALUE!</v>
      </c>
      <c r="V262" s="261" t="e">
        <f aca="false">SUMIFS(OFFSET(#NAME?,0,$P$8),#NAME?,A262,#NAME?,$F$8,#NAME?,$G$8)*-1</f>
        <v>#VALUE!</v>
      </c>
      <c r="W262" s="261" t="e">
        <f aca="false">SUMIFS(OFFSET(#NAME?,0,$P$8),#NAME?,A262,#NAME?,$F$8,#NAME?,$G$8)*-1</f>
        <v>#VALUE!</v>
      </c>
      <c r="X262" s="262" t="e">
        <f aca="false">$Z$13*Z262</f>
        <v>#REF!</v>
      </c>
      <c r="Z262" s="263" t="e">
        <f aca="false">E262/$E$13</f>
        <v>#VALUE!</v>
      </c>
      <c r="AA262" s="264" t="n">
        <f aca="false">IFERROR(SUMPRODUCT((DSR!$E$1:$AB$1='MAIN DATA'!$B$6)*(DSR!$B$2:$B$1445='MAIN DATA'!A262)*(DSR!$A$2:$A$1445=Controls!$F$56)*(DSR!$E$2:$AB$1445)),"N/A for summer")</f>
        <v>-0.861756666365853</v>
      </c>
    </row>
    <row r="263" customFormat="false" ht="12.75" hidden="false" customHeight="false" outlineLevel="0" collapsed="false">
      <c r="A263" s="253" t="s">
        <v>653</v>
      </c>
      <c r="B263" s="253" t="s">
        <v>654</v>
      </c>
      <c r="C263" s="254" t="s">
        <v>424</v>
      </c>
      <c r="D263" s="254" t="str">
        <f aca="false">LEFT(C263,1)</f>
        <v>S</v>
      </c>
      <c r="E263" s="254" t="e">
        <f aca="false">SUMIFS(OFFSET(#NAME?,0,$P$8),#NAME?,A263,#NAME?,$F$8,#NAME?,$G$8)</f>
        <v>#VALUE!</v>
      </c>
      <c r="F263" s="255" t="e">
        <f aca="false">SUMIFS(OFFSET(#NAME?,0,$P$8),#NAME?,A263,#NAME?,$F$8,#NAME?,$G$8)</f>
        <v>#VALUE!</v>
      </c>
      <c r="G263" s="255" t="e">
        <f aca="false">F263-SUMIFS(OFFSET(#NAME?,0,$P$8),#NAME?,A263,#NAME?,$F$8,#NAME?,$G$8)</f>
        <v>#VALUE!</v>
      </c>
      <c r="H263" s="256" t="e">
        <f aca="false">E263-T263</f>
        <v>#VALUE!</v>
      </c>
      <c r="I263" s="256" t="e">
        <f aca="false">E263-U263</f>
        <v>#VALUE!</v>
      </c>
      <c r="J263" s="257" t="e">
        <f aca="false">SUMIFS(#NAME?,#NAME?,A263,#NAME?,$F$8,#NAME?,$G$8,#NAME?,"Storage")+SUMIFS(#NAME?,#NAME?,A263,#NAME?,$F$8,#NAME?,$G$8,#NAME?,"Battery")</f>
        <v>#VALUE!</v>
      </c>
      <c r="K263" s="257" t="e">
        <f aca="false">SUMIFS(#NAME?,#NAME?,A263,#NAME?,$F$8,#NAME?,$G$8,#NAME?,"Solar")+SUMIFS(#NAME?,#NAME?,A263,#NAME?,$F$8,#NAME?,$G$8,#NAME?,"Solar")</f>
        <v>#VALUE!</v>
      </c>
      <c r="L263" s="257" t="e">
        <f aca="false">SUMIFS(#NAME?,#NAME?,A263,#NAME?,$F$8,#NAME?,$G$8,#NAME?,"Wind")+SUMIFS(#NAME?,#NAME?,A263,#NAME?,$F$8,#NAME?,$G$8,#NAME?,"Wind")</f>
        <v>#VALUE!</v>
      </c>
      <c r="M263" s="257" t="e">
        <f aca="false">SUMIFS(#NAME?,#NAME?,A263,#NAME?,$F$8,#NAME?,$G$8,#NAME?,"Hydro")+SUMIFS(#NAME?,#NAME?,A263,#NAME?,$F$8,#NAME?,$G$8,#NAME?,"Hydro")</f>
        <v>#VALUE!</v>
      </c>
      <c r="N263" s="257" t="e">
        <f aca="false">SUMIFS(#NAME?,#NAME?,A263,#NAME?,$F$8,#NAME?,$G$8,#NAME?,"Other")+SUMIFS(#NAME?,#NAME?,A263,#NAME?,$F$8,#NAME?,$G$8,#NAME?,"Other")</f>
        <v>#VALUE!</v>
      </c>
      <c r="O263" s="258" t="e">
        <f aca="false">IF(J263=0,0,(SUMIFS(OFFSET(#NAME?,0,$P$8),#NAME?,A263,#NAME?,$F$8,#NAME?,$G$8,#NAME?,"Storage")+SUMIFS(OFFSET(#NAME?,0,$P$8),#NAME?,A263,#NAME?,$F$8,#NAME?,$G$8,#NAME?,"Battery"))/J263)</f>
        <v>#VALUE!</v>
      </c>
      <c r="P263" s="259" t="e">
        <f aca="false">IF(K263=0,0,(SUMIFS(OFFSET(#NAME?,0,$P$8),#NAME?,A263,#NAME?,$F$8,#NAME?,$G$8,#NAME?,"Solar")+SUMIFS(OFFSET(#NAME?,0,$P$8),#NAME?,A263,#NAME?,$F$8,#NAME?,$G$8,#NAME?,"Solar"))/K263)</f>
        <v>#VALUE!</v>
      </c>
      <c r="Q263" s="258" t="e">
        <f aca="false">IF(L263=0,0,(SUMIFS(OFFSET(#NAME?,0,$P$8),#NAME?,A263,#NAME?,$F$8,#NAME?,$G$8,#NAME?,"Wind")+SUMIFS(OFFSET(#NAME?,0,$P$8),#NAME?,A263,#NAME?,$F$8,#NAME?,$G$8,#NAME?,"Wind"))/L263)</f>
        <v>#VALUE!</v>
      </c>
      <c r="R263" s="258" t="e">
        <f aca="false">IF(M263=0,0,(SUMIFS(OFFSET(#NAME?,0,$P$8),#NAME?,A263,#NAME?,$F$8,#NAME?,$G$8,#NAME?,"Hydro")+SUMIFS(OFFSET(#NAME?,0,$P$8),#NAME?,A263,#NAME?,$F$8,#NAME?,$G$8,#NAME?,"Hydro"))/M263)</f>
        <v>#VALUE!</v>
      </c>
      <c r="S263" s="258" t="e">
        <f aca="false">IF(N263=0,0,(SUMIFS(OFFSET(#NAME?,0,$P$8),#NAME?,A263,#NAME?,$F$8,#NAME?,$G$8,#NAME?,"Other")+SUMIFS(OFFSET(#NAME?,0,$P$8),#NAME?,A263,#NAME?,$F$8,#NAME?,$G$8,#NAME?,"Other"))/N263)</f>
        <v>#VALUE!</v>
      </c>
      <c r="T263" s="260" t="e">
        <f aca="false">(J263*O263)+(K263*P263)+(L263*$T$5)+(M263*R263)+(N263*S263)</f>
        <v>#VALUE!</v>
      </c>
      <c r="U263" s="260" t="e">
        <f aca="false">(J263*O263)+(K263*P263)+(L263*$U$5)+(M263*R263)+(N263*S263)</f>
        <v>#VALUE!</v>
      </c>
      <c r="V263" s="261" t="e">
        <f aca="false">SUMIFS(OFFSET(#NAME?,0,$P$8),#NAME?,A263,#NAME?,$F$8,#NAME?,$G$8)*-1</f>
        <v>#VALUE!</v>
      </c>
      <c r="W263" s="261" t="e">
        <f aca="false">SUMIFS(OFFSET(#NAME?,0,$P$8),#NAME?,A263,#NAME?,$F$8,#NAME?,$G$8)*-1</f>
        <v>#VALUE!</v>
      </c>
      <c r="X263" s="262" t="e">
        <f aca="false">$Z$13*Z263</f>
        <v>#REF!</v>
      </c>
      <c r="Z263" s="263" t="e">
        <f aca="false">E263/$E$13</f>
        <v>#VALUE!</v>
      </c>
      <c r="AA263" s="264" t="n">
        <f aca="false">IFERROR(SUMPRODUCT((DSR!$E$1:$AB$1='MAIN DATA'!$B$6)*(DSR!$B$2:$B$1445='MAIN DATA'!A263)*(DSR!$A$2:$A$1445=Controls!$F$56)*(DSR!$E$2:$AB$1445)),"N/A for summer")</f>
        <v>-0.420337716809614</v>
      </c>
    </row>
    <row r="264" customFormat="false" ht="12.75" hidden="false" customHeight="false" outlineLevel="0" collapsed="false">
      <c r="A264" s="253" t="s">
        <v>655</v>
      </c>
      <c r="B264" s="253" t="s">
        <v>656</v>
      </c>
      <c r="C264" s="254" t="s">
        <v>424</v>
      </c>
      <c r="D264" s="254" t="str">
        <f aca="false">LEFT(C264,1)</f>
        <v>S</v>
      </c>
      <c r="E264" s="254" t="e">
        <f aca="false">SUMIFS(OFFSET(#NAME?,0,$P$8),#NAME?,A264,#NAME?,$F$8,#NAME?,$G$8)</f>
        <v>#VALUE!</v>
      </c>
      <c r="F264" s="255" t="e">
        <f aca="false">SUMIFS(OFFSET(#NAME?,0,$P$8),#NAME?,A264,#NAME?,$F$8,#NAME?,$G$8)</f>
        <v>#VALUE!</v>
      </c>
      <c r="G264" s="255" t="e">
        <f aca="false">F264-SUMIFS(OFFSET(#NAME?,0,$P$8),#NAME?,A264,#NAME?,$F$8,#NAME?,$G$8)</f>
        <v>#VALUE!</v>
      </c>
      <c r="H264" s="256" t="e">
        <f aca="false">E264-T264</f>
        <v>#VALUE!</v>
      </c>
      <c r="I264" s="256" t="e">
        <f aca="false">E264-U264</f>
        <v>#VALUE!</v>
      </c>
      <c r="J264" s="257" t="e">
        <f aca="false">SUMIFS(#NAME?,#NAME?,A264,#NAME?,$F$8,#NAME?,$G$8,#NAME?,"Storage")+SUMIFS(#NAME?,#NAME?,A264,#NAME?,$F$8,#NAME?,$G$8,#NAME?,"Battery")</f>
        <v>#VALUE!</v>
      </c>
      <c r="K264" s="257" t="e">
        <f aca="false">SUMIFS(#NAME?,#NAME?,A264,#NAME?,$F$8,#NAME?,$G$8,#NAME?,"Solar")+SUMIFS(#NAME?,#NAME?,A264,#NAME?,$F$8,#NAME?,$G$8,#NAME?,"Solar")</f>
        <v>#VALUE!</v>
      </c>
      <c r="L264" s="257" t="e">
        <f aca="false">SUMIFS(#NAME?,#NAME?,A264,#NAME?,$F$8,#NAME?,$G$8,#NAME?,"Wind")+SUMIFS(#NAME?,#NAME?,A264,#NAME?,$F$8,#NAME?,$G$8,#NAME?,"Wind")</f>
        <v>#VALUE!</v>
      </c>
      <c r="M264" s="257" t="e">
        <f aca="false">SUMIFS(#NAME?,#NAME?,A264,#NAME?,$F$8,#NAME?,$G$8,#NAME?,"Hydro")+SUMIFS(#NAME?,#NAME?,A264,#NAME?,$F$8,#NAME?,$G$8,#NAME?,"Hydro")</f>
        <v>#VALUE!</v>
      </c>
      <c r="N264" s="257" t="e">
        <f aca="false">SUMIFS(#NAME?,#NAME?,A264,#NAME?,$F$8,#NAME?,$G$8,#NAME?,"Other")+SUMIFS(#NAME?,#NAME?,A264,#NAME?,$F$8,#NAME?,$G$8,#NAME?,"Other")</f>
        <v>#VALUE!</v>
      </c>
      <c r="O264" s="258" t="e">
        <f aca="false">IF(J264=0,0,(SUMIFS(OFFSET(#NAME?,0,$P$8),#NAME?,A264,#NAME?,$F$8,#NAME?,$G$8,#NAME?,"Storage")+SUMIFS(OFFSET(#NAME?,0,$P$8),#NAME?,A264,#NAME?,$F$8,#NAME?,$G$8,#NAME?,"Battery"))/J264)</f>
        <v>#VALUE!</v>
      </c>
      <c r="P264" s="259" t="e">
        <f aca="false">IF(K264=0,0,(SUMIFS(OFFSET(#NAME?,0,$P$8),#NAME?,A264,#NAME?,$F$8,#NAME?,$G$8,#NAME?,"Solar")+SUMIFS(OFFSET(#NAME?,0,$P$8),#NAME?,A264,#NAME?,$F$8,#NAME?,$G$8,#NAME?,"Solar"))/K264)</f>
        <v>#VALUE!</v>
      </c>
      <c r="Q264" s="258" t="e">
        <f aca="false">IF(L264=0,0,(SUMIFS(OFFSET(#NAME?,0,$P$8),#NAME?,A264,#NAME?,$F$8,#NAME?,$G$8,#NAME?,"Wind")+SUMIFS(OFFSET(#NAME?,0,$P$8),#NAME?,A264,#NAME?,$F$8,#NAME?,$G$8,#NAME?,"Wind"))/L264)</f>
        <v>#VALUE!</v>
      </c>
      <c r="R264" s="258" t="e">
        <f aca="false">IF(M264=0,0,(SUMIFS(OFFSET(#NAME?,0,$P$8),#NAME?,A264,#NAME?,$F$8,#NAME?,$G$8,#NAME?,"Hydro")+SUMIFS(OFFSET(#NAME?,0,$P$8),#NAME?,A264,#NAME?,$F$8,#NAME?,$G$8,#NAME?,"Hydro"))/M264)</f>
        <v>#VALUE!</v>
      </c>
      <c r="S264" s="258" t="e">
        <f aca="false">IF(N264=0,0,(SUMIFS(OFFSET(#NAME?,0,$P$8),#NAME?,A264,#NAME?,$F$8,#NAME?,$G$8,#NAME?,"Other")+SUMIFS(OFFSET(#NAME?,0,$P$8),#NAME?,A264,#NAME?,$F$8,#NAME?,$G$8,#NAME?,"Other"))/N264)</f>
        <v>#VALUE!</v>
      </c>
      <c r="T264" s="260" t="e">
        <f aca="false">(J264*O264)+(K264*P264)+(L264*$T$5)+(M264*R264)+(N264*S264)</f>
        <v>#VALUE!</v>
      </c>
      <c r="U264" s="260" t="e">
        <f aca="false">(J264*O264)+(K264*P264)+(L264*$U$5)+(M264*R264)+(N264*S264)</f>
        <v>#VALUE!</v>
      </c>
      <c r="V264" s="261" t="e">
        <f aca="false">SUMIFS(OFFSET(#NAME?,0,$P$8),#NAME?,A264,#NAME?,$F$8,#NAME?,$G$8)*-1</f>
        <v>#VALUE!</v>
      </c>
      <c r="W264" s="261" t="e">
        <f aca="false">SUMIFS(OFFSET(#NAME?,0,$P$8),#NAME?,A264,#NAME?,$F$8,#NAME?,$G$8)*-1</f>
        <v>#VALUE!</v>
      </c>
      <c r="X264" s="262" t="e">
        <f aca="false">$Z$13*Z264</f>
        <v>#REF!</v>
      </c>
      <c r="Z264" s="263" t="e">
        <f aca="false">E264/$E$13</f>
        <v>#VALUE!</v>
      </c>
      <c r="AA264" s="264" t="n">
        <f aca="false">IFERROR(SUMPRODUCT((DSR!$E$1:$AB$1='MAIN DATA'!$B$6)*(DSR!$B$2:$B$1445='MAIN DATA'!A264)*(DSR!$A$2:$A$1445=Controls!$F$56)*(DSR!$E$2:$AB$1445)),"N/A for summer")</f>
        <v>-0.330905742828346</v>
      </c>
    </row>
    <row r="265" customFormat="false" ht="12.75" hidden="false" customHeight="false" outlineLevel="0" collapsed="false">
      <c r="A265" s="253" t="s">
        <v>666</v>
      </c>
      <c r="B265" s="253" t="s">
        <v>667</v>
      </c>
      <c r="C265" s="254" t="s">
        <v>424</v>
      </c>
      <c r="D265" s="254" t="str">
        <f aca="false">LEFT(C265,1)</f>
        <v>S</v>
      </c>
      <c r="E265" s="254" t="e">
        <f aca="false">SUMIFS(OFFSET(#NAME?,0,$P$8),#NAME?,A265,#NAME?,$F$8,#NAME?,$G$8)</f>
        <v>#VALUE!</v>
      </c>
      <c r="F265" s="255" t="e">
        <f aca="false">SUMIFS(OFFSET(#NAME?,0,$P$8),#NAME?,A265,#NAME?,$F$8,#NAME?,$G$8)</f>
        <v>#VALUE!</v>
      </c>
      <c r="G265" s="255" t="e">
        <f aca="false">F265-SUMIFS(OFFSET(#NAME?,0,$P$8),#NAME?,A265,#NAME?,$F$8,#NAME?,$G$8)</f>
        <v>#VALUE!</v>
      </c>
      <c r="H265" s="256" t="e">
        <f aca="false">E265-T265</f>
        <v>#VALUE!</v>
      </c>
      <c r="I265" s="256" t="e">
        <f aca="false">E265-U265</f>
        <v>#VALUE!</v>
      </c>
      <c r="J265" s="257" t="e">
        <f aca="false">SUMIFS(#NAME?,#NAME?,A265,#NAME?,$F$8,#NAME?,$G$8,#NAME?,"Storage")+SUMIFS(#NAME?,#NAME?,A265,#NAME?,$F$8,#NAME?,$G$8,#NAME?,"Battery")</f>
        <v>#VALUE!</v>
      </c>
      <c r="K265" s="257" t="e">
        <f aca="false">SUMIFS(#NAME?,#NAME?,A265,#NAME?,$F$8,#NAME?,$G$8,#NAME?,"Solar")+SUMIFS(#NAME?,#NAME?,A265,#NAME?,$F$8,#NAME?,$G$8,#NAME?,"Solar")</f>
        <v>#VALUE!</v>
      </c>
      <c r="L265" s="257" t="e">
        <f aca="false">SUMIFS(#NAME?,#NAME?,A265,#NAME?,$F$8,#NAME?,$G$8,#NAME?,"Wind")+SUMIFS(#NAME?,#NAME?,A265,#NAME?,$F$8,#NAME?,$G$8,#NAME?,"Wind")</f>
        <v>#VALUE!</v>
      </c>
      <c r="M265" s="257" t="e">
        <f aca="false">SUMIFS(#NAME?,#NAME?,A265,#NAME?,$F$8,#NAME?,$G$8,#NAME?,"Hydro")+SUMIFS(#NAME?,#NAME?,A265,#NAME?,$F$8,#NAME?,$G$8,#NAME?,"Hydro")</f>
        <v>#VALUE!</v>
      </c>
      <c r="N265" s="257" t="e">
        <f aca="false">SUMIFS(#NAME?,#NAME?,A265,#NAME?,$F$8,#NAME?,$G$8,#NAME?,"Other")+SUMIFS(#NAME?,#NAME?,A265,#NAME?,$F$8,#NAME?,$G$8,#NAME?,"Other")</f>
        <v>#VALUE!</v>
      </c>
      <c r="O265" s="258" t="e">
        <f aca="false">IF(J265=0,0,(SUMIFS(OFFSET(#NAME?,0,$P$8),#NAME?,A265,#NAME?,$F$8,#NAME?,$G$8,#NAME?,"Storage")+SUMIFS(OFFSET(#NAME?,0,$P$8),#NAME?,A265,#NAME?,$F$8,#NAME?,$G$8,#NAME?,"Battery"))/J265)</f>
        <v>#VALUE!</v>
      </c>
      <c r="P265" s="259" t="e">
        <f aca="false">IF(K265=0,0,(SUMIFS(OFFSET(#NAME?,0,$P$8),#NAME?,A265,#NAME?,$F$8,#NAME?,$G$8,#NAME?,"Solar")+SUMIFS(OFFSET(#NAME?,0,$P$8),#NAME?,A265,#NAME?,$F$8,#NAME?,$G$8,#NAME?,"Solar"))/K265)</f>
        <v>#VALUE!</v>
      </c>
      <c r="Q265" s="258" t="e">
        <f aca="false">IF(L265=0,0,(SUMIFS(OFFSET(#NAME?,0,$P$8),#NAME?,A265,#NAME?,$F$8,#NAME?,$G$8,#NAME?,"Wind")+SUMIFS(OFFSET(#NAME?,0,$P$8),#NAME?,A265,#NAME?,$F$8,#NAME?,$G$8,#NAME?,"Wind"))/L265)</f>
        <v>#VALUE!</v>
      </c>
      <c r="R265" s="258" t="e">
        <f aca="false">IF(M265=0,0,(SUMIFS(OFFSET(#NAME?,0,$P$8),#NAME?,A265,#NAME?,$F$8,#NAME?,$G$8,#NAME?,"Hydro")+SUMIFS(OFFSET(#NAME?,0,$P$8),#NAME?,A265,#NAME?,$F$8,#NAME?,$G$8,#NAME?,"Hydro"))/M265)</f>
        <v>#VALUE!</v>
      </c>
      <c r="S265" s="258" t="e">
        <f aca="false">IF(N265=0,0,(SUMIFS(OFFSET(#NAME?,0,$P$8),#NAME?,A265,#NAME?,$F$8,#NAME?,$G$8,#NAME?,"Other")+SUMIFS(OFFSET(#NAME?,0,$P$8),#NAME?,A265,#NAME?,$F$8,#NAME?,$G$8,#NAME?,"Other"))/N265)</f>
        <v>#VALUE!</v>
      </c>
      <c r="T265" s="260" t="e">
        <f aca="false">(J265*O265)+(K265*P265)+(L265*$T$5)+(M265*R265)+(N265*S265)</f>
        <v>#VALUE!</v>
      </c>
      <c r="U265" s="260" t="e">
        <f aca="false">(J265*O265)+(K265*P265)+(L265*$U$5)+(M265*R265)+(N265*S265)</f>
        <v>#VALUE!</v>
      </c>
      <c r="V265" s="261" t="e">
        <f aca="false">SUMIFS(OFFSET(#NAME?,0,$P$8),#NAME?,A265,#NAME?,$F$8,#NAME?,$G$8)*-1</f>
        <v>#VALUE!</v>
      </c>
      <c r="W265" s="261" t="e">
        <f aca="false">SUMIFS(OFFSET(#NAME?,0,$P$8),#NAME?,A265,#NAME?,$F$8,#NAME?,$G$8)*-1</f>
        <v>#VALUE!</v>
      </c>
      <c r="X265" s="262" t="e">
        <f aca="false">$Z$13*Z265</f>
        <v>#REF!</v>
      </c>
      <c r="Z265" s="263" t="e">
        <f aca="false">E265/$E$13</f>
        <v>#VALUE!</v>
      </c>
      <c r="AA265" s="264" t="n">
        <f aca="false">IFERROR(SUMPRODUCT((DSR!$E$1:$AB$1='MAIN DATA'!$B$6)*(DSR!$B$2:$B$1445='MAIN DATA'!A265)*(DSR!$A$2:$A$1445=Controls!$F$56)*(DSR!$E$2:$AB$1445)),"N/A for summer")</f>
        <v>-0.194251531445108</v>
      </c>
    </row>
    <row r="266" customFormat="false" ht="12.75" hidden="false" customHeight="false" outlineLevel="0" collapsed="false">
      <c r="A266" s="253" t="s">
        <v>704</v>
      </c>
      <c r="B266" s="253" t="s">
        <v>705</v>
      </c>
      <c r="C266" s="254" t="s">
        <v>424</v>
      </c>
      <c r="D266" s="254" t="str">
        <f aca="false">LEFT(C266,1)</f>
        <v>S</v>
      </c>
      <c r="E266" s="254" t="e">
        <f aca="false">SUMIFS(OFFSET(#NAME?,0,$P$8),#NAME?,A266,#NAME?,$F$8,#NAME?,$G$8)</f>
        <v>#VALUE!</v>
      </c>
      <c r="F266" s="255" t="e">
        <f aca="false">SUMIFS(OFFSET(#NAME?,0,$P$8),#NAME?,A266,#NAME?,$F$8,#NAME?,$G$8)</f>
        <v>#VALUE!</v>
      </c>
      <c r="G266" s="255" t="e">
        <f aca="false">F266-SUMIFS(OFFSET(#NAME?,0,$P$8),#NAME?,A266,#NAME?,$F$8,#NAME?,$G$8)</f>
        <v>#VALUE!</v>
      </c>
      <c r="H266" s="256" t="e">
        <f aca="false">E266-T266</f>
        <v>#VALUE!</v>
      </c>
      <c r="I266" s="256" t="e">
        <f aca="false">E266-U266</f>
        <v>#VALUE!</v>
      </c>
      <c r="J266" s="257" t="e">
        <f aca="false">SUMIFS(#NAME?,#NAME?,A266,#NAME?,$F$8,#NAME?,$G$8,#NAME?,"Storage")+SUMIFS(#NAME?,#NAME?,A266,#NAME?,$F$8,#NAME?,$G$8,#NAME?,"Battery")</f>
        <v>#VALUE!</v>
      </c>
      <c r="K266" s="257" t="e">
        <f aca="false">SUMIFS(#NAME?,#NAME?,A266,#NAME?,$F$8,#NAME?,$G$8,#NAME?,"Solar")+SUMIFS(#NAME?,#NAME?,A266,#NAME?,$F$8,#NAME?,$G$8,#NAME?,"Solar")</f>
        <v>#VALUE!</v>
      </c>
      <c r="L266" s="257" t="e">
        <f aca="false">SUMIFS(#NAME?,#NAME?,A266,#NAME?,$F$8,#NAME?,$G$8,#NAME?,"Wind")+SUMIFS(#NAME?,#NAME?,A266,#NAME?,$F$8,#NAME?,$G$8,#NAME?,"Wind")</f>
        <v>#VALUE!</v>
      </c>
      <c r="M266" s="257" t="e">
        <f aca="false">SUMIFS(#NAME?,#NAME?,A266,#NAME?,$F$8,#NAME?,$G$8,#NAME?,"Hydro")+SUMIFS(#NAME?,#NAME?,A266,#NAME?,$F$8,#NAME?,$G$8,#NAME?,"Hydro")</f>
        <v>#VALUE!</v>
      </c>
      <c r="N266" s="257" t="e">
        <f aca="false">SUMIFS(#NAME?,#NAME?,A266,#NAME?,$F$8,#NAME?,$G$8,#NAME?,"Other")+SUMIFS(#NAME?,#NAME?,A266,#NAME?,$F$8,#NAME?,$G$8,#NAME?,"Other")</f>
        <v>#VALUE!</v>
      </c>
      <c r="O266" s="258" t="e">
        <f aca="false">IF(J266=0,0,(SUMIFS(OFFSET(#NAME?,0,$P$8),#NAME?,A266,#NAME?,$F$8,#NAME?,$G$8,#NAME?,"Storage")+SUMIFS(OFFSET(#NAME?,0,$P$8),#NAME?,A266,#NAME?,$F$8,#NAME?,$G$8,#NAME?,"Battery"))/J266)</f>
        <v>#VALUE!</v>
      </c>
      <c r="P266" s="259" t="e">
        <f aca="false">IF(K266=0,0,(SUMIFS(OFFSET(#NAME?,0,$P$8),#NAME?,A266,#NAME?,$F$8,#NAME?,$G$8,#NAME?,"Solar")+SUMIFS(OFFSET(#NAME?,0,$P$8),#NAME?,A266,#NAME?,$F$8,#NAME?,$G$8,#NAME?,"Solar"))/K266)</f>
        <v>#VALUE!</v>
      </c>
      <c r="Q266" s="258" t="e">
        <f aca="false">IF(L266=0,0,(SUMIFS(OFFSET(#NAME?,0,$P$8),#NAME?,A266,#NAME?,$F$8,#NAME?,$G$8,#NAME?,"Wind")+SUMIFS(OFFSET(#NAME?,0,$P$8),#NAME?,A266,#NAME?,$F$8,#NAME?,$G$8,#NAME?,"Wind"))/L266)</f>
        <v>#VALUE!</v>
      </c>
      <c r="R266" s="258" t="e">
        <f aca="false">IF(M266=0,0,(SUMIFS(OFFSET(#NAME?,0,$P$8),#NAME?,A266,#NAME?,$F$8,#NAME?,$G$8,#NAME?,"Hydro")+SUMIFS(OFFSET(#NAME?,0,$P$8),#NAME?,A266,#NAME?,$F$8,#NAME?,$G$8,#NAME?,"Hydro"))/M266)</f>
        <v>#VALUE!</v>
      </c>
      <c r="S266" s="258" t="e">
        <f aca="false">IF(N266=0,0,(SUMIFS(OFFSET(#NAME?,0,$P$8),#NAME?,A266,#NAME?,$F$8,#NAME?,$G$8,#NAME?,"Other")+SUMIFS(OFFSET(#NAME?,0,$P$8),#NAME?,A266,#NAME?,$F$8,#NAME?,$G$8,#NAME?,"Other"))/N266)</f>
        <v>#VALUE!</v>
      </c>
      <c r="T266" s="260" t="e">
        <f aca="false">(J266*O266)+(K266*P266)+(L266*$T$5)+(M266*R266)+(N266*S266)</f>
        <v>#VALUE!</v>
      </c>
      <c r="U266" s="260" t="e">
        <f aca="false">(J266*O266)+(K266*P266)+(L266*$U$5)+(M266*R266)+(N266*S266)</f>
        <v>#VALUE!</v>
      </c>
      <c r="V266" s="261" t="e">
        <f aca="false">SUMIFS(OFFSET(#NAME?,0,$P$8),#NAME?,A266,#NAME?,$F$8,#NAME?,$G$8)*-1</f>
        <v>#VALUE!</v>
      </c>
      <c r="W266" s="261" t="e">
        <f aca="false">SUMIFS(OFFSET(#NAME?,0,$P$8),#NAME?,A266,#NAME?,$F$8,#NAME?,$G$8)*-1</f>
        <v>#VALUE!</v>
      </c>
      <c r="X266" s="262" t="e">
        <f aca="false">$Z$13*Z266</f>
        <v>#REF!</v>
      </c>
      <c r="Z266" s="263" t="e">
        <f aca="false">E266/$E$13</f>
        <v>#VALUE!</v>
      </c>
      <c r="AA266" s="264" t="n">
        <f aca="false">IFERROR(SUMPRODUCT((DSR!$E$1:$AB$1='MAIN DATA'!$B$6)*(DSR!$B$2:$B$1445='MAIN DATA'!A266)*(DSR!$A$2:$A$1445=Controls!$F$56)*(DSR!$E$2:$AB$1445)),"N/A for summer")</f>
        <v>-0.510057753515815</v>
      </c>
    </row>
    <row r="267" customFormat="false" ht="12.75" hidden="false" customHeight="false" outlineLevel="0" collapsed="false">
      <c r="A267" s="253" t="s">
        <v>706</v>
      </c>
      <c r="B267" s="253" t="s">
        <v>707</v>
      </c>
      <c r="C267" s="254" t="s">
        <v>424</v>
      </c>
      <c r="D267" s="254" t="str">
        <f aca="false">LEFT(C267,1)</f>
        <v>S</v>
      </c>
      <c r="E267" s="254" t="e">
        <f aca="false">SUMIFS(OFFSET(#NAME?,0,$P$8),#NAME?,A267,#NAME?,$F$8,#NAME?,$G$8)</f>
        <v>#VALUE!</v>
      </c>
      <c r="F267" s="255" t="e">
        <f aca="false">SUMIFS(OFFSET(#NAME?,0,$P$8),#NAME?,A267,#NAME?,$F$8,#NAME?,$G$8)</f>
        <v>#VALUE!</v>
      </c>
      <c r="G267" s="255" t="e">
        <f aca="false">F267-SUMIFS(OFFSET(#NAME?,0,$P$8),#NAME?,A267,#NAME?,$F$8,#NAME?,$G$8)</f>
        <v>#VALUE!</v>
      </c>
      <c r="H267" s="256" t="e">
        <f aca="false">E267-T267</f>
        <v>#VALUE!</v>
      </c>
      <c r="I267" s="256" t="e">
        <f aca="false">E267-U267</f>
        <v>#VALUE!</v>
      </c>
      <c r="J267" s="257" t="e">
        <f aca="false">SUMIFS(#NAME?,#NAME?,A267,#NAME?,$F$8,#NAME?,$G$8,#NAME?,"Storage")+SUMIFS(#NAME?,#NAME?,A267,#NAME?,$F$8,#NAME?,$G$8,#NAME?,"Battery")</f>
        <v>#VALUE!</v>
      </c>
      <c r="K267" s="257" t="e">
        <f aca="false">SUMIFS(#NAME?,#NAME?,A267,#NAME?,$F$8,#NAME?,$G$8,#NAME?,"Solar")+SUMIFS(#NAME?,#NAME?,A267,#NAME?,$F$8,#NAME?,$G$8,#NAME?,"Solar")</f>
        <v>#VALUE!</v>
      </c>
      <c r="L267" s="257" t="e">
        <f aca="false">SUMIFS(#NAME?,#NAME?,A267,#NAME?,$F$8,#NAME?,$G$8,#NAME?,"Wind")+SUMIFS(#NAME?,#NAME?,A267,#NAME?,$F$8,#NAME?,$G$8,#NAME?,"Wind")</f>
        <v>#VALUE!</v>
      </c>
      <c r="M267" s="257" t="e">
        <f aca="false">SUMIFS(#NAME?,#NAME?,A267,#NAME?,$F$8,#NAME?,$G$8,#NAME?,"Hydro")+SUMIFS(#NAME?,#NAME?,A267,#NAME?,$F$8,#NAME?,$G$8,#NAME?,"Hydro")</f>
        <v>#VALUE!</v>
      </c>
      <c r="N267" s="257" t="e">
        <f aca="false">SUMIFS(#NAME?,#NAME?,A267,#NAME?,$F$8,#NAME?,$G$8,#NAME?,"Other")+SUMIFS(#NAME?,#NAME?,A267,#NAME?,$F$8,#NAME?,$G$8,#NAME?,"Other")</f>
        <v>#VALUE!</v>
      </c>
      <c r="O267" s="258" t="e">
        <f aca="false">IF(J267=0,0,(SUMIFS(OFFSET(#NAME?,0,$P$8),#NAME?,A267,#NAME?,$F$8,#NAME?,$G$8,#NAME?,"Storage")+SUMIFS(OFFSET(#NAME?,0,$P$8),#NAME?,A267,#NAME?,$F$8,#NAME?,$G$8,#NAME?,"Battery"))/J267)</f>
        <v>#VALUE!</v>
      </c>
      <c r="P267" s="259" t="e">
        <f aca="false">IF(K267=0,0,(SUMIFS(OFFSET(#NAME?,0,$P$8),#NAME?,A267,#NAME?,$F$8,#NAME?,$G$8,#NAME?,"Solar")+SUMIFS(OFFSET(#NAME?,0,$P$8),#NAME?,A267,#NAME?,$F$8,#NAME?,$G$8,#NAME?,"Solar"))/K267)</f>
        <v>#VALUE!</v>
      </c>
      <c r="Q267" s="258" t="e">
        <f aca="false">IF(L267=0,0,(SUMIFS(OFFSET(#NAME?,0,$P$8),#NAME?,A267,#NAME?,$F$8,#NAME?,$G$8,#NAME?,"Wind")+SUMIFS(OFFSET(#NAME?,0,$P$8),#NAME?,A267,#NAME?,$F$8,#NAME?,$G$8,#NAME?,"Wind"))/L267)</f>
        <v>#VALUE!</v>
      </c>
      <c r="R267" s="258" t="e">
        <f aca="false">IF(M267=0,0,(SUMIFS(OFFSET(#NAME?,0,$P$8),#NAME?,A267,#NAME?,$F$8,#NAME?,$G$8,#NAME?,"Hydro")+SUMIFS(OFFSET(#NAME?,0,$P$8),#NAME?,A267,#NAME?,$F$8,#NAME?,$G$8,#NAME?,"Hydro"))/M267)</f>
        <v>#VALUE!</v>
      </c>
      <c r="S267" s="258" t="e">
        <f aca="false">IF(N267=0,0,(SUMIFS(OFFSET(#NAME?,0,$P$8),#NAME?,A267,#NAME?,$F$8,#NAME?,$G$8,#NAME?,"Other")+SUMIFS(OFFSET(#NAME?,0,$P$8),#NAME?,A267,#NAME?,$F$8,#NAME?,$G$8,#NAME?,"Other"))/N267)</f>
        <v>#VALUE!</v>
      </c>
      <c r="T267" s="260" t="e">
        <f aca="false">(J267*O267)+(K267*P267)+(L267*$T$5)+(M267*R267)+(N267*S267)</f>
        <v>#VALUE!</v>
      </c>
      <c r="U267" s="260" t="e">
        <f aca="false">(J267*O267)+(K267*P267)+(L267*$U$5)+(M267*R267)+(N267*S267)</f>
        <v>#VALUE!</v>
      </c>
      <c r="V267" s="261" t="e">
        <f aca="false">SUMIFS(OFFSET(#NAME?,0,$P$8),#NAME?,A267,#NAME?,$F$8,#NAME?,$G$8)*-1</f>
        <v>#VALUE!</v>
      </c>
      <c r="W267" s="261" t="e">
        <f aca="false">SUMIFS(OFFSET(#NAME?,0,$P$8),#NAME?,A267,#NAME?,$F$8,#NAME?,$G$8)*-1</f>
        <v>#VALUE!</v>
      </c>
      <c r="X267" s="262" t="e">
        <f aca="false">$Z$13*Z267</f>
        <v>#REF!</v>
      </c>
      <c r="Z267" s="263" t="e">
        <f aca="false">E267/$E$13</f>
        <v>#VALUE!</v>
      </c>
      <c r="AA267" s="264" t="n">
        <f aca="false">IFERROR(SUMPRODUCT((DSR!$E$1:$AB$1='MAIN DATA'!$B$6)*(DSR!$B$2:$B$1445='MAIN DATA'!A267)*(DSR!$A$2:$A$1445=Controls!$F$56)*(DSR!$E$2:$AB$1445)),"N/A for summer")</f>
        <v>-0.369056368850431</v>
      </c>
    </row>
    <row r="268" customFormat="false" ht="12.75" hidden="false" customHeight="false" outlineLevel="0" collapsed="false">
      <c r="A268" s="253" t="s">
        <v>710</v>
      </c>
      <c r="B268" s="253" t="s">
        <v>711</v>
      </c>
      <c r="C268" s="254" t="s">
        <v>424</v>
      </c>
      <c r="D268" s="254" t="str">
        <f aca="false">LEFT(C268,1)</f>
        <v>S</v>
      </c>
      <c r="E268" s="254" t="e">
        <f aca="false">SUMIFS(OFFSET(#NAME?,0,$P$8),#NAME?,A268,#NAME?,$F$8,#NAME?,$G$8)</f>
        <v>#VALUE!</v>
      </c>
      <c r="F268" s="255" t="e">
        <f aca="false">SUMIFS(OFFSET(#NAME?,0,$P$8),#NAME?,A268,#NAME?,$F$8,#NAME?,$G$8)</f>
        <v>#VALUE!</v>
      </c>
      <c r="G268" s="255" t="e">
        <f aca="false">F268-SUMIFS(OFFSET(#NAME?,0,$P$8),#NAME?,A268,#NAME?,$F$8,#NAME?,$G$8)</f>
        <v>#VALUE!</v>
      </c>
      <c r="H268" s="256" t="e">
        <f aca="false">E268-T268</f>
        <v>#VALUE!</v>
      </c>
      <c r="I268" s="256" t="e">
        <f aca="false">E268-U268</f>
        <v>#VALUE!</v>
      </c>
      <c r="J268" s="257" t="e">
        <f aca="false">SUMIFS(#NAME?,#NAME?,A268,#NAME?,$F$8,#NAME?,$G$8,#NAME?,"Storage")+SUMIFS(#NAME?,#NAME?,A268,#NAME?,$F$8,#NAME?,$G$8,#NAME?,"Battery")</f>
        <v>#VALUE!</v>
      </c>
      <c r="K268" s="257" t="e">
        <f aca="false">SUMIFS(#NAME?,#NAME?,A268,#NAME?,$F$8,#NAME?,$G$8,#NAME?,"Solar")+SUMIFS(#NAME?,#NAME?,A268,#NAME?,$F$8,#NAME?,$G$8,#NAME?,"Solar")</f>
        <v>#VALUE!</v>
      </c>
      <c r="L268" s="257" t="e">
        <f aca="false">SUMIFS(#NAME?,#NAME?,A268,#NAME?,$F$8,#NAME?,$G$8,#NAME?,"Wind")+SUMIFS(#NAME?,#NAME?,A268,#NAME?,$F$8,#NAME?,$G$8,#NAME?,"Wind")</f>
        <v>#VALUE!</v>
      </c>
      <c r="M268" s="257" t="e">
        <f aca="false">SUMIFS(#NAME?,#NAME?,A268,#NAME?,$F$8,#NAME?,$G$8,#NAME?,"Hydro")+SUMIFS(#NAME?,#NAME?,A268,#NAME?,$F$8,#NAME?,$G$8,#NAME?,"Hydro")</f>
        <v>#VALUE!</v>
      </c>
      <c r="N268" s="257" t="e">
        <f aca="false">SUMIFS(#NAME?,#NAME?,A268,#NAME?,$F$8,#NAME?,$G$8,#NAME?,"Other")+SUMIFS(#NAME?,#NAME?,A268,#NAME?,$F$8,#NAME?,$G$8,#NAME?,"Other")</f>
        <v>#VALUE!</v>
      </c>
      <c r="O268" s="258" t="e">
        <f aca="false">IF(J268=0,0,(SUMIFS(OFFSET(#NAME?,0,$P$8),#NAME?,A268,#NAME?,$F$8,#NAME?,$G$8,#NAME?,"Storage")+SUMIFS(OFFSET(#NAME?,0,$P$8),#NAME?,A268,#NAME?,$F$8,#NAME?,$G$8,#NAME?,"Battery"))/J268)</f>
        <v>#VALUE!</v>
      </c>
      <c r="P268" s="259" t="e">
        <f aca="false">IF(K268=0,0,(SUMIFS(OFFSET(#NAME?,0,$P$8),#NAME?,A268,#NAME?,$F$8,#NAME?,$G$8,#NAME?,"Solar")+SUMIFS(OFFSET(#NAME?,0,$P$8),#NAME?,A268,#NAME?,$F$8,#NAME?,$G$8,#NAME?,"Solar"))/K268)</f>
        <v>#VALUE!</v>
      </c>
      <c r="Q268" s="258" t="e">
        <f aca="false">IF(L268=0,0,(SUMIFS(OFFSET(#NAME?,0,$P$8),#NAME?,A268,#NAME?,$F$8,#NAME?,$G$8,#NAME?,"Wind")+SUMIFS(OFFSET(#NAME?,0,$P$8),#NAME?,A268,#NAME?,$F$8,#NAME?,$G$8,#NAME?,"Wind"))/L268)</f>
        <v>#VALUE!</v>
      </c>
      <c r="R268" s="258" t="e">
        <f aca="false">IF(M268=0,0,(SUMIFS(OFFSET(#NAME?,0,$P$8),#NAME?,A268,#NAME?,$F$8,#NAME?,$G$8,#NAME?,"Hydro")+SUMIFS(OFFSET(#NAME?,0,$P$8),#NAME?,A268,#NAME?,$F$8,#NAME?,$G$8,#NAME?,"Hydro"))/M268)</f>
        <v>#VALUE!</v>
      </c>
      <c r="S268" s="258" t="e">
        <f aca="false">IF(N268=0,0,(SUMIFS(OFFSET(#NAME?,0,$P$8),#NAME?,A268,#NAME?,$F$8,#NAME?,$G$8,#NAME?,"Other")+SUMIFS(OFFSET(#NAME?,0,$P$8),#NAME?,A268,#NAME?,$F$8,#NAME?,$G$8,#NAME?,"Other"))/N268)</f>
        <v>#VALUE!</v>
      </c>
      <c r="T268" s="260" t="e">
        <f aca="false">(J268*O268)+(K268*P268)+(L268*$T$5)+(M268*R268)+(N268*S268)</f>
        <v>#VALUE!</v>
      </c>
      <c r="U268" s="260" t="e">
        <f aca="false">(J268*O268)+(K268*P268)+(L268*$U$5)+(M268*R268)+(N268*S268)</f>
        <v>#VALUE!</v>
      </c>
      <c r="V268" s="261" t="e">
        <f aca="false">SUMIFS(OFFSET(#NAME?,0,$P$8),#NAME?,A268,#NAME?,$F$8,#NAME?,$G$8)*-1</f>
        <v>#VALUE!</v>
      </c>
      <c r="W268" s="261" t="e">
        <f aca="false">SUMIFS(OFFSET(#NAME?,0,$P$8),#NAME?,A268,#NAME?,$F$8,#NAME?,$G$8)*-1</f>
        <v>#VALUE!</v>
      </c>
      <c r="X268" s="262" t="e">
        <f aca="false">$Z$13*Z268</f>
        <v>#REF!</v>
      </c>
      <c r="Z268" s="263" t="e">
        <f aca="false">E268/$E$13</f>
        <v>#VALUE!</v>
      </c>
      <c r="AA268" s="264" t="n">
        <f aca="false">IFERROR(SUMPRODUCT((DSR!$E$1:$AB$1='MAIN DATA'!$B$6)*(DSR!$B$2:$B$1445='MAIN DATA'!A268)*(DSR!$A$2:$A$1445=Controls!$F$56)*(DSR!$E$2:$AB$1445)),"N/A for summer")</f>
        <v>-0.0414932487988841</v>
      </c>
    </row>
    <row r="269" customFormat="false" ht="12.75" hidden="false" customHeight="false" outlineLevel="0" collapsed="false">
      <c r="A269" s="253" t="s">
        <v>712</v>
      </c>
      <c r="B269" s="253" t="s">
        <v>713</v>
      </c>
      <c r="C269" s="254" t="s">
        <v>424</v>
      </c>
      <c r="D269" s="254" t="str">
        <f aca="false">LEFT(C269,1)</f>
        <v>S</v>
      </c>
      <c r="E269" s="254" t="e">
        <f aca="false">SUMIFS(OFFSET(#NAME?,0,$P$8),#NAME?,A269,#NAME?,$F$8,#NAME?,$G$8)</f>
        <v>#VALUE!</v>
      </c>
      <c r="F269" s="255" t="e">
        <f aca="false">SUMIFS(OFFSET(#NAME?,0,$P$8),#NAME?,A269,#NAME?,$F$8,#NAME?,$G$8)</f>
        <v>#VALUE!</v>
      </c>
      <c r="G269" s="255" t="e">
        <f aca="false">F269-SUMIFS(OFFSET(#NAME?,0,$P$8),#NAME?,A269,#NAME?,$F$8,#NAME?,$G$8)</f>
        <v>#VALUE!</v>
      </c>
      <c r="H269" s="256" t="e">
        <f aca="false">E269-T269</f>
        <v>#VALUE!</v>
      </c>
      <c r="I269" s="256" t="e">
        <f aca="false">E269-U269</f>
        <v>#VALUE!</v>
      </c>
      <c r="J269" s="257" t="e">
        <f aca="false">SUMIFS(#NAME?,#NAME?,A269,#NAME?,$F$8,#NAME?,$G$8,#NAME?,"Storage")+SUMIFS(#NAME?,#NAME?,A269,#NAME?,$F$8,#NAME?,$G$8,#NAME?,"Battery")</f>
        <v>#VALUE!</v>
      </c>
      <c r="K269" s="257" t="e">
        <f aca="false">SUMIFS(#NAME?,#NAME?,A269,#NAME?,$F$8,#NAME?,$G$8,#NAME?,"Solar")+SUMIFS(#NAME?,#NAME?,A269,#NAME?,$F$8,#NAME?,$G$8,#NAME?,"Solar")</f>
        <v>#VALUE!</v>
      </c>
      <c r="L269" s="257" t="e">
        <f aca="false">SUMIFS(#NAME?,#NAME?,A269,#NAME?,$F$8,#NAME?,$G$8,#NAME?,"Wind")+SUMIFS(#NAME?,#NAME?,A269,#NAME?,$F$8,#NAME?,$G$8,#NAME?,"Wind")</f>
        <v>#VALUE!</v>
      </c>
      <c r="M269" s="257" t="e">
        <f aca="false">SUMIFS(#NAME?,#NAME?,A269,#NAME?,$F$8,#NAME?,$G$8,#NAME?,"Hydro")+SUMIFS(#NAME?,#NAME?,A269,#NAME?,$F$8,#NAME?,$G$8,#NAME?,"Hydro")</f>
        <v>#VALUE!</v>
      </c>
      <c r="N269" s="257" t="e">
        <f aca="false">SUMIFS(#NAME?,#NAME?,A269,#NAME?,$F$8,#NAME?,$G$8,#NAME?,"Other")+SUMIFS(#NAME?,#NAME?,A269,#NAME?,$F$8,#NAME?,$G$8,#NAME?,"Other")</f>
        <v>#VALUE!</v>
      </c>
      <c r="O269" s="258" t="e">
        <f aca="false">IF(J269=0,0,(SUMIFS(OFFSET(#NAME?,0,$P$8),#NAME?,A269,#NAME?,$F$8,#NAME?,$G$8,#NAME?,"Storage")+SUMIFS(OFFSET(#NAME?,0,$P$8),#NAME?,A269,#NAME?,$F$8,#NAME?,$G$8,#NAME?,"Battery"))/J269)</f>
        <v>#VALUE!</v>
      </c>
      <c r="P269" s="259" t="e">
        <f aca="false">IF(K269=0,0,(SUMIFS(OFFSET(#NAME?,0,$P$8),#NAME?,A269,#NAME?,$F$8,#NAME?,$G$8,#NAME?,"Solar")+SUMIFS(OFFSET(#NAME?,0,$P$8),#NAME?,A269,#NAME?,$F$8,#NAME?,$G$8,#NAME?,"Solar"))/K269)</f>
        <v>#VALUE!</v>
      </c>
      <c r="Q269" s="258" t="e">
        <f aca="false">IF(L269=0,0,(SUMIFS(OFFSET(#NAME?,0,$P$8),#NAME?,A269,#NAME?,$F$8,#NAME?,$G$8,#NAME?,"Wind")+SUMIFS(OFFSET(#NAME?,0,$P$8),#NAME?,A269,#NAME?,$F$8,#NAME?,$G$8,#NAME?,"Wind"))/L269)</f>
        <v>#VALUE!</v>
      </c>
      <c r="R269" s="258" t="e">
        <f aca="false">IF(M269=0,0,(SUMIFS(OFFSET(#NAME?,0,$P$8),#NAME?,A269,#NAME?,$F$8,#NAME?,$G$8,#NAME?,"Hydro")+SUMIFS(OFFSET(#NAME?,0,$P$8),#NAME?,A269,#NAME?,$F$8,#NAME?,$G$8,#NAME?,"Hydro"))/M269)</f>
        <v>#VALUE!</v>
      </c>
      <c r="S269" s="258" t="e">
        <f aca="false">IF(N269=0,0,(SUMIFS(OFFSET(#NAME?,0,$P$8),#NAME?,A269,#NAME?,$F$8,#NAME?,$G$8,#NAME?,"Other")+SUMIFS(OFFSET(#NAME?,0,$P$8),#NAME?,A269,#NAME?,$F$8,#NAME?,$G$8,#NAME?,"Other"))/N269)</f>
        <v>#VALUE!</v>
      </c>
      <c r="T269" s="260" t="e">
        <f aca="false">(J269*O269)+(K269*P269)+(L269*$T$5)+(M269*R269)+(N269*S269)</f>
        <v>#VALUE!</v>
      </c>
      <c r="U269" s="260" t="e">
        <f aca="false">(J269*O269)+(K269*P269)+(L269*$U$5)+(M269*R269)+(N269*S269)</f>
        <v>#VALUE!</v>
      </c>
      <c r="V269" s="261" t="e">
        <f aca="false">SUMIFS(OFFSET(#NAME?,0,$P$8),#NAME?,A269,#NAME?,$F$8,#NAME?,$G$8)*-1</f>
        <v>#VALUE!</v>
      </c>
      <c r="W269" s="261" t="e">
        <f aca="false">SUMIFS(OFFSET(#NAME?,0,$P$8),#NAME?,A269,#NAME?,$F$8,#NAME?,$G$8)*-1</f>
        <v>#VALUE!</v>
      </c>
      <c r="X269" s="262" t="e">
        <f aca="false">$Z$13*Z269</f>
        <v>#REF!</v>
      </c>
      <c r="Z269" s="263" t="e">
        <f aca="false">E269/$E$13</f>
        <v>#VALUE!</v>
      </c>
      <c r="AA269" s="264" t="n">
        <f aca="false">IFERROR(SUMPRODUCT((DSR!$E$1:$AB$1='MAIN DATA'!$B$6)*(DSR!$B$2:$B$1445='MAIN DATA'!A269)*(DSR!$A$2:$A$1445=Controls!$F$56)*(DSR!$E$2:$AB$1445)),"N/A for summer")</f>
        <v>-0.476048441688909</v>
      </c>
    </row>
    <row r="270" customFormat="false" ht="12.75" hidden="false" customHeight="false" outlineLevel="0" collapsed="false">
      <c r="A270" s="253" t="s">
        <v>718</v>
      </c>
      <c r="B270" s="253" t="s">
        <v>719</v>
      </c>
      <c r="C270" s="254" t="s">
        <v>424</v>
      </c>
      <c r="D270" s="254" t="str">
        <f aca="false">LEFT(C270,1)</f>
        <v>S</v>
      </c>
      <c r="E270" s="254" t="e">
        <f aca="false">SUMIFS(OFFSET(#NAME?,0,$P$8),#NAME?,A270,#NAME?,$F$8,#NAME?,$G$8)</f>
        <v>#VALUE!</v>
      </c>
      <c r="F270" s="255" t="e">
        <f aca="false">SUMIFS(OFFSET(#NAME?,0,$P$8),#NAME?,A270,#NAME?,$F$8,#NAME?,$G$8)</f>
        <v>#VALUE!</v>
      </c>
      <c r="G270" s="255" t="e">
        <f aca="false">F270-SUMIFS(OFFSET(#NAME?,0,$P$8),#NAME?,A270,#NAME?,$F$8,#NAME?,$G$8)</f>
        <v>#VALUE!</v>
      </c>
      <c r="H270" s="256" t="e">
        <f aca="false">E270-T270</f>
        <v>#VALUE!</v>
      </c>
      <c r="I270" s="256" t="e">
        <f aca="false">E270-U270</f>
        <v>#VALUE!</v>
      </c>
      <c r="J270" s="257" t="e">
        <f aca="false">SUMIFS(#NAME?,#NAME?,A270,#NAME?,$F$8,#NAME?,$G$8,#NAME?,"Storage")+SUMIFS(#NAME?,#NAME?,A270,#NAME?,$F$8,#NAME?,$G$8,#NAME?,"Battery")</f>
        <v>#VALUE!</v>
      </c>
      <c r="K270" s="257" t="e">
        <f aca="false">SUMIFS(#NAME?,#NAME?,A270,#NAME?,$F$8,#NAME?,$G$8,#NAME?,"Solar")+SUMIFS(#NAME?,#NAME?,A270,#NAME?,$F$8,#NAME?,$G$8,#NAME?,"Solar")</f>
        <v>#VALUE!</v>
      </c>
      <c r="L270" s="257" t="e">
        <f aca="false">SUMIFS(#NAME?,#NAME?,A270,#NAME?,$F$8,#NAME?,$G$8,#NAME?,"Wind")+SUMIFS(#NAME?,#NAME?,A270,#NAME?,$F$8,#NAME?,$G$8,#NAME?,"Wind")</f>
        <v>#VALUE!</v>
      </c>
      <c r="M270" s="257" t="e">
        <f aca="false">SUMIFS(#NAME?,#NAME?,A270,#NAME?,$F$8,#NAME?,$G$8,#NAME?,"Hydro")+SUMIFS(#NAME?,#NAME?,A270,#NAME?,$F$8,#NAME?,$G$8,#NAME?,"Hydro")</f>
        <v>#VALUE!</v>
      </c>
      <c r="N270" s="257" t="e">
        <f aca="false">SUMIFS(#NAME?,#NAME?,A270,#NAME?,$F$8,#NAME?,$G$8,#NAME?,"Other")+SUMIFS(#NAME?,#NAME?,A270,#NAME?,$F$8,#NAME?,$G$8,#NAME?,"Other")</f>
        <v>#VALUE!</v>
      </c>
      <c r="O270" s="258" t="e">
        <f aca="false">IF(J270=0,0,(SUMIFS(OFFSET(#NAME?,0,$P$8),#NAME?,A270,#NAME?,$F$8,#NAME?,$G$8,#NAME?,"Storage")+SUMIFS(OFFSET(#NAME?,0,$P$8),#NAME?,A270,#NAME?,$F$8,#NAME?,$G$8,#NAME?,"Battery"))/J270)</f>
        <v>#VALUE!</v>
      </c>
      <c r="P270" s="259" t="e">
        <f aca="false">IF(K270=0,0,(SUMIFS(OFFSET(#NAME?,0,$P$8),#NAME?,A270,#NAME?,$F$8,#NAME?,$G$8,#NAME?,"Solar")+SUMIFS(OFFSET(#NAME?,0,$P$8),#NAME?,A270,#NAME?,$F$8,#NAME?,$G$8,#NAME?,"Solar"))/K270)</f>
        <v>#VALUE!</v>
      </c>
      <c r="Q270" s="258" t="e">
        <f aca="false">IF(L270=0,0,(SUMIFS(OFFSET(#NAME?,0,$P$8),#NAME?,A270,#NAME?,$F$8,#NAME?,$G$8,#NAME?,"Wind")+SUMIFS(OFFSET(#NAME?,0,$P$8),#NAME?,A270,#NAME?,$F$8,#NAME?,$G$8,#NAME?,"Wind"))/L270)</f>
        <v>#VALUE!</v>
      </c>
      <c r="R270" s="258" t="e">
        <f aca="false">IF(M270=0,0,(SUMIFS(OFFSET(#NAME?,0,$P$8),#NAME?,A270,#NAME?,$F$8,#NAME?,$G$8,#NAME?,"Hydro")+SUMIFS(OFFSET(#NAME?,0,$P$8),#NAME?,A270,#NAME?,$F$8,#NAME?,$G$8,#NAME?,"Hydro"))/M270)</f>
        <v>#VALUE!</v>
      </c>
      <c r="S270" s="258" t="e">
        <f aca="false">IF(N270=0,0,(SUMIFS(OFFSET(#NAME?,0,$P$8),#NAME?,A270,#NAME?,$F$8,#NAME?,$G$8,#NAME?,"Other")+SUMIFS(OFFSET(#NAME?,0,$P$8),#NAME?,A270,#NAME?,$F$8,#NAME?,$G$8,#NAME?,"Other"))/N270)</f>
        <v>#VALUE!</v>
      </c>
      <c r="T270" s="260" t="e">
        <f aca="false">(J270*O270)+(K270*P270)+(L270*$T$5)+(M270*R270)+(N270*S270)</f>
        <v>#VALUE!</v>
      </c>
      <c r="U270" s="260" t="e">
        <f aca="false">(J270*O270)+(K270*P270)+(L270*$U$5)+(M270*R270)+(N270*S270)</f>
        <v>#VALUE!</v>
      </c>
      <c r="V270" s="261" t="e">
        <f aca="false">SUMIFS(OFFSET(#NAME?,0,$P$8),#NAME?,A270,#NAME?,$F$8,#NAME?,$G$8)*-1</f>
        <v>#VALUE!</v>
      </c>
      <c r="W270" s="261" t="e">
        <f aca="false">SUMIFS(OFFSET(#NAME?,0,$P$8),#NAME?,A270,#NAME?,$F$8,#NAME?,$G$8)*-1</f>
        <v>#VALUE!</v>
      </c>
      <c r="X270" s="262" t="e">
        <f aca="false">$Z$13*Z270</f>
        <v>#REF!</v>
      </c>
      <c r="Z270" s="263" t="e">
        <f aca="false">E270/$E$13</f>
        <v>#VALUE!</v>
      </c>
      <c r="AA270" s="264" t="n">
        <f aca="false">IFERROR(SUMPRODUCT((DSR!$E$1:$AB$1='MAIN DATA'!$B$6)*(DSR!$B$2:$B$1445='MAIN DATA'!A270)*(DSR!$A$2:$A$1445=Controls!$F$56)*(DSR!$E$2:$AB$1445)),"N/A for summer")</f>
        <v>-0.315931455326217</v>
      </c>
    </row>
    <row r="271" customFormat="false" ht="12.75" hidden="false" customHeight="false" outlineLevel="0" collapsed="false">
      <c r="A271" s="253" t="s">
        <v>720</v>
      </c>
      <c r="B271" s="253" t="s">
        <v>721</v>
      </c>
      <c r="C271" s="254" t="s">
        <v>424</v>
      </c>
      <c r="D271" s="254" t="str">
        <f aca="false">LEFT(C271,1)</f>
        <v>S</v>
      </c>
      <c r="E271" s="254" t="e">
        <f aca="false">SUMIFS(OFFSET(#NAME?,0,$P$8),#NAME?,A271,#NAME?,$F$8,#NAME?,$G$8)</f>
        <v>#VALUE!</v>
      </c>
      <c r="F271" s="255" t="e">
        <f aca="false">SUMIFS(OFFSET(#NAME?,0,$P$8),#NAME?,A271,#NAME?,$F$8,#NAME?,$G$8)</f>
        <v>#VALUE!</v>
      </c>
      <c r="G271" s="255" t="e">
        <f aca="false">F271-SUMIFS(OFFSET(#NAME?,0,$P$8),#NAME?,A271,#NAME?,$F$8,#NAME?,$G$8)</f>
        <v>#VALUE!</v>
      </c>
      <c r="H271" s="256" t="e">
        <f aca="false">E271-T271</f>
        <v>#VALUE!</v>
      </c>
      <c r="I271" s="256" t="e">
        <f aca="false">E271-U271</f>
        <v>#VALUE!</v>
      </c>
      <c r="J271" s="257" t="e">
        <f aca="false">SUMIFS(#NAME?,#NAME?,A271,#NAME?,$F$8,#NAME?,$G$8,#NAME?,"Storage")+SUMIFS(#NAME?,#NAME?,A271,#NAME?,$F$8,#NAME?,$G$8,#NAME?,"Battery")</f>
        <v>#VALUE!</v>
      </c>
      <c r="K271" s="257" t="e">
        <f aca="false">SUMIFS(#NAME?,#NAME?,A271,#NAME?,$F$8,#NAME?,$G$8,#NAME?,"Solar")+SUMIFS(#NAME?,#NAME?,A271,#NAME?,$F$8,#NAME?,$G$8,#NAME?,"Solar")</f>
        <v>#VALUE!</v>
      </c>
      <c r="L271" s="257" t="e">
        <f aca="false">SUMIFS(#NAME?,#NAME?,A271,#NAME?,$F$8,#NAME?,$G$8,#NAME?,"Wind")+SUMIFS(#NAME?,#NAME?,A271,#NAME?,$F$8,#NAME?,$G$8,#NAME?,"Wind")</f>
        <v>#VALUE!</v>
      </c>
      <c r="M271" s="257" t="e">
        <f aca="false">SUMIFS(#NAME?,#NAME?,A271,#NAME?,$F$8,#NAME?,$G$8,#NAME?,"Hydro")+SUMIFS(#NAME?,#NAME?,A271,#NAME?,$F$8,#NAME?,$G$8,#NAME?,"Hydro")</f>
        <v>#VALUE!</v>
      </c>
      <c r="N271" s="257" t="e">
        <f aca="false">SUMIFS(#NAME?,#NAME?,A271,#NAME?,$F$8,#NAME?,$G$8,#NAME?,"Other")+SUMIFS(#NAME?,#NAME?,A271,#NAME?,$F$8,#NAME?,$G$8,#NAME?,"Other")</f>
        <v>#VALUE!</v>
      </c>
      <c r="O271" s="258" t="e">
        <f aca="false">IF(J271=0,0,(SUMIFS(OFFSET(#NAME?,0,$P$8),#NAME?,A271,#NAME?,$F$8,#NAME?,$G$8,#NAME?,"Storage")+SUMIFS(OFFSET(#NAME?,0,$P$8),#NAME?,A271,#NAME?,$F$8,#NAME?,$G$8,#NAME?,"Battery"))/J271)</f>
        <v>#VALUE!</v>
      </c>
      <c r="P271" s="259" t="e">
        <f aca="false">IF(K271=0,0,(SUMIFS(OFFSET(#NAME?,0,$P$8),#NAME?,A271,#NAME?,$F$8,#NAME?,$G$8,#NAME?,"Solar")+SUMIFS(OFFSET(#NAME?,0,$P$8),#NAME?,A271,#NAME?,$F$8,#NAME?,$G$8,#NAME?,"Solar"))/K271)</f>
        <v>#VALUE!</v>
      </c>
      <c r="Q271" s="258" t="e">
        <f aca="false">IF(L271=0,0,(SUMIFS(OFFSET(#NAME?,0,$P$8),#NAME?,A271,#NAME?,$F$8,#NAME?,$G$8,#NAME?,"Wind")+SUMIFS(OFFSET(#NAME?,0,$P$8),#NAME?,A271,#NAME?,$F$8,#NAME?,$G$8,#NAME?,"Wind"))/L271)</f>
        <v>#VALUE!</v>
      </c>
      <c r="R271" s="258" t="e">
        <f aca="false">IF(M271=0,0,(SUMIFS(OFFSET(#NAME?,0,$P$8),#NAME?,A271,#NAME?,$F$8,#NAME?,$G$8,#NAME?,"Hydro")+SUMIFS(OFFSET(#NAME?,0,$P$8),#NAME?,A271,#NAME?,$F$8,#NAME?,$G$8,#NAME?,"Hydro"))/M271)</f>
        <v>#VALUE!</v>
      </c>
      <c r="S271" s="258" t="e">
        <f aca="false">IF(N271=0,0,(SUMIFS(OFFSET(#NAME?,0,$P$8),#NAME?,A271,#NAME?,$F$8,#NAME?,$G$8,#NAME?,"Other")+SUMIFS(OFFSET(#NAME?,0,$P$8),#NAME?,A271,#NAME?,$F$8,#NAME?,$G$8,#NAME?,"Other"))/N271)</f>
        <v>#VALUE!</v>
      </c>
      <c r="T271" s="260" t="e">
        <f aca="false">(J271*O271)+(K271*P271)+(L271*$T$5)+(M271*R271)+(N271*S271)</f>
        <v>#VALUE!</v>
      </c>
      <c r="U271" s="260" t="e">
        <f aca="false">(J271*O271)+(K271*P271)+(L271*$U$5)+(M271*R271)+(N271*S271)</f>
        <v>#VALUE!</v>
      </c>
      <c r="V271" s="261" t="e">
        <f aca="false">SUMIFS(OFFSET(#NAME?,0,$P$8),#NAME?,A271,#NAME?,$F$8,#NAME?,$G$8)*-1</f>
        <v>#VALUE!</v>
      </c>
      <c r="W271" s="261" t="e">
        <f aca="false">SUMIFS(OFFSET(#NAME?,0,$P$8),#NAME?,A271,#NAME?,$F$8,#NAME?,$G$8)*-1</f>
        <v>#VALUE!</v>
      </c>
      <c r="X271" s="262" t="e">
        <f aca="false">$Z$13*Z271</f>
        <v>#REF!</v>
      </c>
      <c r="Z271" s="263" t="e">
        <f aca="false">E271/$E$13</f>
        <v>#VALUE!</v>
      </c>
      <c r="AA271" s="264" t="n">
        <f aca="false">IFERROR(SUMPRODUCT((DSR!$E$1:$AB$1='MAIN DATA'!$B$6)*(DSR!$B$2:$B$1445='MAIN DATA'!A271)*(DSR!$A$2:$A$1445=Controls!$F$56)*(DSR!$E$2:$AB$1445)),"N/A for summer")</f>
        <v>-0.521919485874131</v>
      </c>
    </row>
    <row r="272" customFormat="false" ht="12.75" hidden="false" customHeight="false" outlineLevel="0" collapsed="false">
      <c r="A272" s="253" t="s">
        <v>736</v>
      </c>
      <c r="B272" s="253" t="s">
        <v>737</v>
      </c>
      <c r="C272" s="254" t="s">
        <v>424</v>
      </c>
      <c r="D272" s="254" t="str">
        <f aca="false">LEFT(C272,1)</f>
        <v>S</v>
      </c>
      <c r="E272" s="254" t="e">
        <f aca="false">SUMIFS(OFFSET(#NAME?,0,$P$8),#NAME?,A272,#NAME?,$F$8,#NAME?,$G$8)</f>
        <v>#VALUE!</v>
      </c>
      <c r="F272" s="255" t="e">
        <f aca="false">SUMIFS(OFFSET(#NAME?,0,$P$8),#NAME?,A272,#NAME?,$F$8,#NAME?,$G$8)</f>
        <v>#VALUE!</v>
      </c>
      <c r="G272" s="255" t="e">
        <f aca="false">F272-SUMIFS(OFFSET(#NAME?,0,$P$8),#NAME?,A272,#NAME?,$F$8,#NAME?,$G$8)</f>
        <v>#VALUE!</v>
      </c>
      <c r="H272" s="256" t="e">
        <f aca="false">E272-T272</f>
        <v>#VALUE!</v>
      </c>
      <c r="I272" s="256" t="e">
        <f aca="false">E272-U272</f>
        <v>#VALUE!</v>
      </c>
      <c r="J272" s="257" t="e">
        <f aca="false">SUMIFS(#NAME?,#NAME?,A272,#NAME?,$F$8,#NAME?,$G$8,#NAME?,"Storage")+SUMIFS(#NAME?,#NAME?,A272,#NAME?,$F$8,#NAME?,$G$8,#NAME?,"Battery")</f>
        <v>#VALUE!</v>
      </c>
      <c r="K272" s="257" t="e">
        <f aca="false">SUMIFS(#NAME?,#NAME?,A272,#NAME?,$F$8,#NAME?,$G$8,#NAME?,"Solar")+SUMIFS(#NAME?,#NAME?,A272,#NAME?,$F$8,#NAME?,$G$8,#NAME?,"Solar")</f>
        <v>#VALUE!</v>
      </c>
      <c r="L272" s="257" t="e">
        <f aca="false">SUMIFS(#NAME?,#NAME?,A272,#NAME?,$F$8,#NAME?,$G$8,#NAME?,"Wind")+SUMIFS(#NAME?,#NAME?,A272,#NAME?,$F$8,#NAME?,$G$8,#NAME?,"Wind")</f>
        <v>#VALUE!</v>
      </c>
      <c r="M272" s="257" t="e">
        <f aca="false">SUMIFS(#NAME?,#NAME?,A272,#NAME?,$F$8,#NAME?,$G$8,#NAME?,"Hydro")+SUMIFS(#NAME?,#NAME?,A272,#NAME?,$F$8,#NAME?,$G$8,#NAME?,"Hydro")</f>
        <v>#VALUE!</v>
      </c>
      <c r="N272" s="257" t="e">
        <f aca="false">SUMIFS(#NAME?,#NAME?,A272,#NAME?,$F$8,#NAME?,$G$8,#NAME?,"Other")+SUMIFS(#NAME?,#NAME?,A272,#NAME?,$F$8,#NAME?,$G$8,#NAME?,"Other")</f>
        <v>#VALUE!</v>
      </c>
      <c r="O272" s="258" t="e">
        <f aca="false">IF(J272=0,0,(SUMIFS(OFFSET(#NAME?,0,$P$8),#NAME?,A272,#NAME?,$F$8,#NAME?,$G$8,#NAME?,"Storage")+SUMIFS(OFFSET(#NAME?,0,$P$8),#NAME?,A272,#NAME?,$F$8,#NAME?,$G$8,#NAME?,"Battery"))/J272)</f>
        <v>#VALUE!</v>
      </c>
      <c r="P272" s="259" t="e">
        <f aca="false">IF(K272=0,0,(SUMIFS(OFFSET(#NAME?,0,$P$8),#NAME?,A272,#NAME?,$F$8,#NAME?,$G$8,#NAME?,"Solar")+SUMIFS(OFFSET(#NAME?,0,$P$8),#NAME?,A272,#NAME?,$F$8,#NAME?,$G$8,#NAME?,"Solar"))/K272)</f>
        <v>#VALUE!</v>
      </c>
      <c r="Q272" s="258" t="e">
        <f aca="false">IF(L272=0,0,(SUMIFS(OFFSET(#NAME?,0,$P$8),#NAME?,A272,#NAME?,$F$8,#NAME?,$G$8,#NAME?,"Wind")+SUMIFS(OFFSET(#NAME?,0,$P$8),#NAME?,A272,#NAME?,$F$8,#NAME?,$G$8,#NAME?,"Wind"))/L272)</f>
        <v>#VALUE!</v>
      </c>
      <c r="R272" s="258" t="e">
        <f aca="false">IF(M272=0,0,(SUMIFS(OFFSET(#NAME?,0,$P$8),#NAME?,A272,#NAME?,$F$8,#NAME?,$G$8,#NAME?,"Hydro")+SUMIFS(OFFSET(#NAME?,0,$P$8),#NAME?,A272,#NAME?,$F$8,#NAME?,$G$8,#NAME?,"Hydro"))/M272)</f>
        <v>#VALUE!</v>
      </c>
      <c r="S272" s="258" t="e">
        <f aca="false">IF(N272=0,0,(SUMIFS(OFFSET(#NAME?,0,$P$8),#NAME?,A272,#NAME?,$F$8,#NAME?,$G$8,#NAME?,"Other")+SUMIFS(OFFSET(#NAME?,0,$P$8),#NAME?,A272,#NAME?,$F$8,#NAME?,$G$8,#NAME?,"Other"))/N272)</f>
        <v>#VALUE!</v>
      </c>
      <c r="T272" s="260" t="e">
        <f aca="false">(J272*O272)+(K272*P272)+(L272*$T$5)+(M272*R272)+(N272*S272)</f>
        <v>#VALUE!</v>
      </c>
      <c r="U272" s="260" t="e">
        <f aca="false">(J272*O272)+(K272*P272)+(L272*$U$5)+(M272*R272)+(N272*S272)</f>
        <v>#VALUE!</v>
      </c>
      <c r="V272" s="261" t="e">
        <f aca="false">SUMIFS(OFFSET(#NAME?,0,$P$8),#NAME?,A272,#NAME?,$F$8,#NAME?,$G$8)*-1</f>
        <v>#VALUE!</v>
      </c>
      <c r="W272" s="261" t="e">
        <f aca="false">SUMIFS(OFFSET(#NAME?,0,$P$8),#NAME?,A272,#NAME?,$F$8,#NAME?,$G$8)*-1</f>
        <v>#VALUE!</v>
      </c>
      <c r="X272" s="262" t="e">
        <f aca="false">$Z$13*Z272</f>
        <v>#REF!</v>
      </c>
      <c r="Z272" s="263" t="e">
        <f aca="false">E272/$E$13</f>
        <v>#VALUE!</v>
      </c>
      <c r="AA272" s="264" t="n">
        <f aca="false">IFERROR(SUMPRODUCT((DSR!$E$1:$AB$1='MAIN DATA'!$B$6)*(DSR!$B$2:$B$1445='MAIN DATA'!A272)*(DSR!$A$2:$A$1445=Controls!$F$56)*(DSR!$E$2:$AB$1445)),"N/A for summer")</f>
        <v>-0.489079589344616</v>
      </c>
    </row>
    <row r="273" customFormat="false" ht="12.75" hidden="false" customHeight="false" outlineLevel="0" collapsed="false">
      <c r="A273" s="253" t="s">
        <v>745</v>
      </c>
      <c r="B273" s="253" t="s">
        <v>746</v>
      </c>
      <c r="C273" s="254" t="s">
        <v>424</v>
      </c>
      <c r="D273" s="254" t="str">
        <f aca="false">LEFT(C273,1)</f>
        <v>S</v>
      </c>
      <c r="E273" s="254" t="e">
        <f aca="false">SUMIFS(OFFSET(#NAME?,0,$P$8),#NAME?,A273,#NAME?,$F$8,#NAME?,$G$8)</f>
        <v>#VALUE!</v>
      </c>
      <c r="F273" s="255" t="e">
        <f aca="false">SUMIFS(OFFSET(#NAME?,0,$P$8),#NAME?,A273,#NAME?,$F$8,#NAME?,$G$8)</f>
        <v>#VALUE!</v>
      </c>
      <c r="G273" s="255" t="e">
        <f aca="false">F273-SUMIFS(OFFSET(#NAME?,0,$P$8),#NAME?,A273,#NAME?,$F$8,#NAME?,$G$8)</f>
        <v>#VALUE!</v>
      </c>
      <c r="H273" s="256" t="e">
        <f aca="false">E273-T273</f>
        <v>#VALUE!</v>
      </c>
      <c r="I273" s="256" t="e">
        <f aca="false">E273-U273</f>
        <v>#VALUE!</v>
      </c>
      <c r="J273" s="257" t="e">
        <f aca="false">SUMIFS(#NAME?,#NAME?,A273,#NAME?,$F$8,#NAME?,$G$8,#NAME?,"Storage")+SUMIFS(#NAME?,#NAME?,A273,#NAME?,$F$8,#NAME?,$G$8,#NAME?,"Battery")</f>
        <v>#VALUE!</v>
      </c>
      <c r="K273" s="257" t="e">
        <f aca="false">SUMIFS(#NAME?,#NAME?,A273,#NAME?,$F$8,#NAME?,$G$8,#NAME?,"Solar")+SUMIFS(#NAME?,#NAME?,A273,#NAME?,$F$8,#NAME?,$G$8,#NAME?,"Solar")</f>
        <v>#VALUE!</v>
      </c>
      <c r="L273" s="257" t="e">
        <f aca="false">SUMIFS(#NAME?,#NAME?,A273,#NAME?,$F$8,#NAME?,$G$8,#NAME?,"Wind")+SUMIFS(#NAME?,#NAME?,A273,#NAME?,$F$8,#NAME?,$G$8,#NAME?,"Wind")</f>
        <v>#VALUE!</v>
      </c>
      <c r="M273" s="257" t="e">
        <f aca="false">SUMIFS(#NAME?,#NAME?,A273,#NAME?,$F$8,#NAME?,$G$8,#NAME?,"Hydro")+SUMIFS(#NAME?,#NAME?,A273,#NAME?,$F$8,#NAME?,$G$8,#NAME?,"Hydro")</f>
        <v>#VALUE!</v>
      </c>
      <c r="N273" s="257" t="e">
        <f aca="false">SUMIFS(#NAME?,#NAME?,A273,#NAME?,$F$8,#NAME?,$G$8,#NAME?,"Other")+SUMIFS(#NAME?,#NAME?,A273,#NAME?,$F$8,#NAME?,$G$8,#NAME?,"Other")</f>
        <v>#VALUE!</v>
      </c>
      <c r="O273" s="258" t="e">
        <f aca="false">IF(J273=0,0,(SUMIFS(OFFSET(#NAME?,0,$P$8),#NAME?,A273,#NAME?,$F$8,#NAME?,$G$8,#NAME?,"Storage")+SUMIFS(OFFSET(#NAME?,0,$P$8),#NAME?,A273,#NAME?,$F$8,#NAME?,$G$8,#NAME?,"Battery"))/J273)</f>
        <v>#VALUE!</v>
      </c>
      <c r="P273" s="259" t="e">
        <f aca="false">IF(K273=0,0,(SUMIFS(OFFSET(#NAME?,0,$P$8),#NAME?,A273,#NAME?,$F$8,#NAME?,$G$8,#NAME?,"Solar")+SUMIFS(OFFSET(#NAME?,0,$P$8),#NAME?,A273,#NAME?,$F$8,#NAME?,$G$8,#NAME?,"Solar"))/K273)</f>
        <v>#VALUE!</v>
      </c>
      <c r="Q273" s="258" t="e">
        <f aca="false">IF(L273=0,0,(SUMIFS(OFFSET(#NAME?,0,$P$8),#NAME?,A273,#NAME?,$F$8,#NAME?,$G$8,#NAME?,"Wind")+SUMIFS(OFFSET(#NAME?,0,$P$8),#NAME?,A273,#NAME?,$F$8,#NAME?,$G$8,#NAME?,"Wind"))/L273)</f>
        <v>#VALUE!</v>
      </c>
      <c r="R273" s="258" t="e">
        <f aca="false">IF(M273=0,0,(SUMIFS(OFFSET(#NAME?,0,$P$8),#NAME?,A273,#NAME?,$F$8,#NAME?,$G$8,#NAME?,"Hydro")+SUMIFS(OFFSET(#NAME?,0,$P$8),#NAME?,A273,#NAME?,$F$8,#NAME?,$G$8,#NAME?,"Hydro"))/M273)</f>
        <v>#VALUE!</v>
      </c>
      <c r="S273" s="258" t="e">
        <f aca="false">IF(N273=0,0,(SUMIFS(OFFSET(#NAME?,0,$P$8),#NAME?,A273,#NAME?,$F$8,#NAME?,$G$8,#NAME?,"Other")+SUMIFS(OFFSET(#NAME?,0,$P$8),#NAME?,A273,#NAME?,$F$8,#NAME?,$G$8,#NAME?,"Other"))/N273)</f>
        <v>#VALUE!</v>
      </c>
      <c r="T273" s="260" t="e">
        <f aca="false">(J273*O273)+(K273*P273)+(L273*$T$5)+(M273*R273)+(N273*S273)</f>
        <v>#VALUE!</v>
      </c>
      <c r="U273" s="260" t="e">
        <f aca="false">(J273*O273)+(K273*P273)+(L273*$U$5)+(M273*R273)+(N273*S273)</f>
        <v>#VALUE!</v>
      </c>
      <c r="V273" s="261" t="e">
        <f aca="false">SUMIFS(OFFSET(#NAME?,0,$P$8),#NAME?,A273,#NAME?,$F$8,#NAME?,$G$8)*-1</f>
        <v>#VALUE!</v>
      </c>
      <c r="W273" s="261" t="e">
        <f aca="false">SUMIFS(OFFSET(#NAME?,0,$P$8),#NAME?,A273,#NAME?,$F$8,#NAME?,$G$8)*-1</f>
        <v>#VALUE!</v>
      </c>
      <c r="X273" s="262" t="e">
        <f aca="false">$Z$13*Z273</f>
        <v>#REF!</v>
      </c>
      <c r="Z273" s="263" t="e">
        <f aca="false">E273/$E$13</f>
        <v>#VALUE!</v>
      </c>
      <c r="AA273" s="264" t="n">
        <f aca="false">IFERROR(SUMPRODUCT((DSR!$E$1:$AB$1='MAIN DATA'!$B$6)*(DSR!$B$2:$B$1445='MAIN DATA'!A273)*(DSR!$A$2:$A$1445=Controls!$F$56)*(DSR!$E$2:$AB$1445)),"N/A for summer")</f>
        <v>-0.323195793340987</v>
      </c>
    </row>
    <row r="274" customFormat="false" ht="12.75" hidden="false" customHeight="false" outlineLevel="0" collapsed="false">
      <c r="A274" s="253" t="s">
        <v>756</v>
      </c>
      <c r="B274" s="253" t="s">
        <v>757</v>
      </c>
      <c r="C274" s="254" t="s">
        <v>424</v>
      </c>
      <c r="D274" s="254" t="str">
        <f aca="false">LEFT(C274,1)</f>
        <v>S</v>
      </c>
      <c r="E274" s="254" t="e">
        <f aca="false">SUMIFS(OFFSET(#NAME?,0,$P$8),#NAME?,A274,#NAME?,$F$8,#NAME?,$G$8)</f>
        <v>#VALUE!</v>
      </c>
      <c r="F274" s="255" t="e">
        <f aca="false">SUMIFS(OFFSET(#NAME?,0,$P$8),#NAME?,A274,#NAME?,$F$8,#NAME?,$G$8)</f>
        <v>#VALUE!</v>
      </c>
      <c r="G274" s="255" t="e">
        <f aca="false">F274-SUMIFS(OFFSET(#NAME?,0,$P$8),#NAME?,A274,#NAME?,$F$8,#NAME?,$G$8)</f>
        <v>#VALUE!</v>
      </c>
      <c r="H274" s="256" t="e">
        <f aca="false">E274-T274</f>
        <v>#VALUE!</v>
      </c>
      <c r="I274" s="256" t="e">
        <f aca="false">E274-U274</f>
        <v>#VALUE!</v>
      </c>
      <c r="J274" s="257" t="e">
        <f aca="false">SUMIFS(#NAME?,#NAME?,A274,#NAME?,$F$8,#NAME?,$G$8,#NAME?,"Storage")+SUMIFS(#NAME?,#NAME?,A274,#NAME?,$F$8,#NAME?,$G$8,#NAME?,"Battery")</f>
        <v>#VALUE!</v>
      </c>
      <c r="K274" s="257" t="e">
        <f aca="false">SUMIFS(#NAME?,#NAME?,A274,#NAME?,$F$8,#NAME?,$G$8,#NAME?,"Solar")+SUMIFS(#NAME?,#NAME?,A274,#NAME?,$F$8,#NAME?,$G$8,#NAME?,"Solar")</f>
        <v>#VALUE!</v>
      </c>
      <c r="L274" s="257" t="e">
        <f aca="false">SUMIFS(#NAME?,#NAME?,A274,#NAME?,$F$8,#NAME?,$G$8,#NAME?,"Wind")+SUMIFS(#NAME?,#NAME?,A274,#NAME?,$F$8,#NAME?,$G$8,#NAME?,"Wind")</f>
        <v>#VALUE!</v>
      </c>
      <c r="M274" s="257" t="e">
        <f aca="false">SUMIFS(#NAME?,#NAME?,A274,#NAME?,$F$8,#NAME?,$G$8,#NAME?,"Hydro")+SUMIFS(#NAME?,#NAME?,A274,#NAME?,$F$8,#NAME?,$G$8,#NAME?,"Hydro")</f>
        <v>#VALUE!</v>
      </c>
      <c r="N274" s="257" t="e">
        <f aca="false">SUMIFS(#NAME?,#NAME?,A274,#NAME?,$F$8,#NAME?,$G$8,#NAME?,"Other")+SUMIFS(#NAME?,#NAME?,A274,#NAME?,$F$8,#NAME?,$G$8,#NAME?,"Other")</f>
        <v>#VALUE!</v>
      </c>
      <c r="O274" s="258" t="e">
        <f aca="false">IF(J274=0,0,(SUMIFS(OFFSET(#NAME?,0,$P$8),#NAME?,A274,#NAME?,$F$8,#NAME?,$G$8,#NAME?,"Storage")+SUMIFS(OFFSET(#NAME?,0,$P$8),#NAME?,A274,#NAME?,$F$8,#NAME?,$G$8,#NAME?,"Battery"))/J274)</f>
        <v>#VALUE!</v>
      </c>
      <c r="P274" s="259" t="e">
        <f aca="false">IF(K274=0,0,(SUMIFS(OFFSET(#NAME?,0,$P$8),#NAME?,A274,#NAME?,$F$8,#NAME?,$G$8,#NAME?,"Solar")+SUMIFS(OFFSET(#NAME?,0,$P$8),#NAME?,A274,#NAME?,$F$8,#NAME?,$G$8,#NAME?,"Solar"))/K274)</f>
        <v>#VALUE!</v>
      </c>
      <c r="Q274" s="258" t="e">
        <f aca="false">IF(L274=0,0,(SUMIFS(OFFSET(#NAME?,0,$P$8),#NAME?,A274,#NAME?,$F$8,#NAME?,$G$8,#NAME?,"Wind")+SUMIFS(OFFSET(#NAME?,0,$P$8),#NAME?,A274,#NAME?,$F$8,#NAME?,$G$8,#NAME?,"Wind"))/L274)</f>
        <v>#VALUE!</v>
      </c>
      <c r="R274" s="258" t="e">
        <f aca="false">IF(M274=0,0,(SUMIFS(OFFSET(#NAME?,0,$P$8),#NAME?,A274,#NAME?,$F$8,#NAME?,$G$8,#NAME?,"Hydro")+SUMIFS(OFFSET(#NAME?,0,$P$8),#NAME?,A274,#NAME?,$F$8,#NAME?,$G$8,#NAME?,"Hydro"))/M274)</f>
        <v>#VALUE!</v>
      </c>
      <c r="S274" s="258" t="e">
        <f aca="false">IF(N274=0,0,(SUMIFS(OFFSET(#NAME?,0,$P$8),#NAME?,A274,#NAME?,$F$8,#NAME?,$G$8,#NAME?,"Other")+SUMIFS(OFFSET(#NAME?,0,$P$8),#NAME?,A274,#NAME?,$F$8,#NAME?,$G$8,#NAME?,"Other"))/N274)</f>
        <v>#VALUE!</v>
      </c>
      <c r="T274" s="260" t="e">
        <f aca="false">(J274*O274)+(K274*P274)+(L274*$T$5)+(M274*R274)+(N274*S274)</f>
        <v>#VALUE!</v>
      </c>
      <c r="U274" s="260" t="e">
        <f aca="false">(J274*O274)+(K274*P274)+(L274*$U$5)+(M274*R274)+(N274*S274)</f>
        <v>#VALUE!</v>
      </c>
      <c r="V274" s="261" t="e">
        <f aca="false">SUMIFS(OFFSET(#NAME?,0,$P$8),#NAME?,A274,#NAME?,$F$8,#NAME?,$G$8)*-1</f>
        <v>#VALUE!</v>
      </c>
      <c r="W274" s="261" t="e">
        <f aca="false">SUMIFS(OFFSET(#NAME?,0,$P$8),#NAME?,A274,#NAME?,$F$8,#NAME?,$G$8)*-1</f>
        <v>#VALUE!</v>
      </c>
      <c r="X274" s="262" t="e">
        <f aca="false">$Z$13*Z274</f>
        <v>#REF!</v>
      </c>
      <c r="Z274" s="263" t="e">
        <f aca="false">E274/$E$13</f>
        <v>#VALUE!</v>
      </c>
      <c r="AA274" s="264" t="n">
        <f aca="false">IFERROR(SUMPRODUCT((DSR!$E$1:$AB$1='MAIN DATA'!$B$6)*(DSR!$B$2:$B$1445='MAIN DATA'!A274)*(DSR!$A$2:$A$1445=Controls!$F$56)*(DSR!$E$2:$AB$1445)),"N/A for summer")</f>
        <v>-0.138754665999554</v>
      </c>
    </row>
    <row r="275" customFormat="false" ht="12.75" hidden="false" customHeight="false" outlineLevel="0" collapsed="false">
      <c r="A275" s="253" t="s">
        <v>781</v>
      </c>
      <c r="B275" s="253" t="s">
        <v>782</v>
      </c>
      <c r="C275" s="254" t="s">
        <v>424</v>
      </c>
      <c r="D275" s="254" t="str">
        <f aca="false">LEFT(C275,1)</f>
        <v>S</v>
      </c>
      <c r="E275" s="254" t="e">
        <f aca="false">SUMIFS(OFFSET(#NAME?,0,$P$8),#NAME?,A275,#NAME?,$F$8,#NAME?,$G$8)</f>
        <v>#VALUE!</v>
      </c>
      <c r="F275" s="255" t="e">
        <f aca="false">SUMIFS(OFFSET(#NAME?,0,$P$8),#NAME?,A275,#NAME?,$F$8,#NAME?,$G$8)</f>
        <v>#VALUE!</v>
      </c>
      <c r="G275" s="255" t="e">
        <f aca="false">F275-SUMIFS(OFFSET(#NAME?,0,$P$8),#NAME?,A275,#NAME?,$F$8,#NAME?,$G$8)</f>
        <v>#VALUE!</v>
      </c>
      <c r="H275" s="256" t="e">
        <f aca="false">E275-T275</f>
        <v>#VALUE!</v>
      </c>
      <c r="I275" s="256" t="e">
        <f aca="false">E275-U275</f>
        <v>#VALUE!</v>
      </c>
      <c r="J275" s="257" t="e">
        <f aca="false">SUMIFS(#NAME?,#NAME?,A275,#NAME?,$F$8,#NAME?,$G$8,#NAME?,"Storage")+SUMIFS(#NAME?,#NAME?,A275,#NAME?,$F$8,#NAME?,$G$8,#NAME?,"Battery")</f>
        <v>#VALUE!</v>
      </c>
      <c r="K275" s="257" t="e">
        <f aca="false">SUMIFS(#NAME?,#NAME?,A275,#NAME?,$F$8,#NAME?,$G$8,#NAME?,"Solar")+SUMIFS(#NAME?,#NAME?,A275,#NAME?,$F$8,#NAME?,$G$8,#NAME?,"Solar")</f>
        <v>#VALUE!</v>
      </c>
      <c r="L275" s="257" t="e">
        <f aca="false">SUMIFS(#NAME?,#NAME?,A275,#NAME?,$F$8,#NAME?,$G$8,#NAME?,"Wind")+SUMIFS(#NAME?,#NAME?,A275,#NAME?,$F$8,#NAME?,$G$8,#NAME?,"Wind")</f>
        <v>#VALUE!</v>
      </c>
      <c r="M275" s="257" t="e">
        <f aca="false">SUMIFS(#NAME?,#NAME?,A275,#NAME?,$F$8,#NAME?,$G$8,#NAME?,"Hydro")+SUMIFS(#NAME?,#NAME?,A275,#NAME?,$F$8,#NAME?,$G$8,#NAME?,"Hydro")</f>
        <v>#VALUE!</v>
      </c>
      <c r="N275" s="257" t="e">
        <f aca="false">SUMIFS(#NAME?,#NAME?,A275,#NAME?,$F$8,#NAME?,$G$8,#NAME?,"Other")+SUMIFS(#NAME?,#NAME?,A275,#NAME?,$F$8,#NAME?,$G$8,#NAME?,"Other")</f>
        <v>#VALUE!</v>
      </c>
      <c r="O275" s="258" t="e">
        <f aca="false">IF(J275=0,0,(SUMIFS(OFFSET(#NAME?,0,$P$8),#NAME?,A275,#NAME?,$F$8,#NAME?,$G$8,#NAME?,"Storage")+SUMIFS(OFFSET(#NAME?,0,$P$8),#NAME?,A275,#NAME?,$F$8,#NAME?,$G$8,#NAME?,"Battery"))/J275)</f>
        <v>#VALUE!</v>
      </c>
      <c r="P275" s="259" t="e">
        <f aca="false">IF(K275=0,0,(SUMIFS(OFFSET(#NAME?,0,$P$8),#NAME?,A275,#NAME?,$F$8,#NAME?,$G$8,#NAME?,"Solar")+SUMIFS(OFFSET(#NAME?,0,$P$8),#NAME?,A275,#NAME?,$F$8,#NAME?,$G$8,#NAME?,"Solar"))/K275)</f>
        <v>#VALUE!</v>
      </c>
      <c r="Q275" s="258" t="e">
        <f aca="false">IF(L275=0,0,(SUMIFS(OFFSET(#NAME?,0,$P$8),#NAME?,A275,#NAME?,$F$8,#NAME?,$G$8,#NAME?,"Wind")+SUMIFS(OFFSET(#NAME?,0,$P$8),#NAME?,A275,#NAME?,$F$8,#NAME?,$G$8,#NAME?,"Wind"))/L275)</f>
        <v>#VALUE!</v>
      </c>
      <c r="R275" s="258" t="e">
        <f aca="false">IF(M275=0,0,(SUMIFS(OFFSET(#NAME?,0,$P$8),#NAME?,A275,#NAME?,$F$8,#NAME?,$G$8,#NAME?,"Hydro")+SUMIFS(OFFSET(#NAME?,0,$P$8),#NAME?,A275,#NAME?,$F$8,#NAME?,$G$8,#NAME?,"Hydro"))/M275)</f>
        <v>#VALUE!</v>
      </c>
      <c r="S275" s="258" t="e">
        <f aca="false">IF(N275=0,0,(SUMIFS(OFFSET(#NAME?,0,$P$8),#NAME?,A275,#NAME?,$F$8,#NAME?,$G$8,#NAME?,"Other")+SUMIFS(OFFSET(#NAME?,0,$P$8),#NAME?,A275,#NAME?,$F$8,#NAME?,$G$8,#NAME?,"Other"))/N275)</f>
        <v>#VALUE!</v>
      </c>
      <c r="T275" s="260" t="e">
        <f aca="false">(J275*O275)+(K275*P275)+(L275*$T$5)+(M275*R275)+(N275*S275)</f>
        <v>#VALUE!</v>
      </c>
      <c r="U275" s="260" t="e">
        <f aca="false">(J275*O275)+(K275*P275)+(L275*$U$5)+(M275*R275)+(N275*S275)</f>
        <v>#VALUE!</v>
      </c>
      <c r="V275" s="261" t="e">
        <f aca="false">SUMIFS(OFFSET(#NAME?,0,$P$8),#NAME?,A275,#NAME?,$F$8,#NAME?,$G$8)*-1</f>
        <v>#VALUE!</v>
      </c>
      <c r="W275" s="261" t="e">
        <f aca="false">SUMIFS(OFFSET(#NAME?,0,$P$8),#NAME?,A275,#NAME?,$F$8,#NAME?,$G$8)*-1</f>
        <v>#VALUE!</v>
      </c>
      <c r="X275" s="262" t="e">
        <f aca="false">$Z$13*Z275</f>
        <v>#REF!</v>
      </c>
      <c r="Z275" s="263" t="e">
        <f aca="false">E275/$E$13</f>
        <v>#VALUE!</v>
      </c>
      <c r="AA275" s="264" t="n">
        <f aca="false">IFERROR(SUMPRODUCT((DSR!$E$1:$AB$1='MAIN DATA'!$B$6)*(DSR!$B$2:$B$1445='MAIN DATA'!A275)*(DSR!$A$2:$A$1445=Controls!$F$56)*(DSR!$E$2:$AB$1445)),"N/A for summer")</f>
        <v>-0.518511774676457</v>
      </c>
    </row>
    <row r="276" customFormat="false" ht="12.75" hidden="false" customHeight="false" outlineLevel="0" collapsed="false">
      <c r="A276" s="253" t="s">
        <v>785</v>
      </c>
      <c r="B276" s="253" t="s">
        <v>786</v>
      </c>
      <c r="C276" s="254" t="s">
        <v>424</v>
      </c>
      <c r="D276" s="254" t="str">
        <f aca="false">LEFT(C276,1)</f>
        <v>S</v>
      </c>
      <c r="E276" s="254" t="e">
        <f aca="false">SUMIFS(OFFSET(#NAME?,0,$P$8),#NAME?,A276,#NAME?,$F$8,#NAME?,$G$8)</f>
        <v>#VALUE!</v>
      </c>
      <c r="F276" s="255" t="e">
        <f aca="false">SUMIFS(OFFSET(#NAME?,0,$P$8),#NAME?,A276,#NAME?,$F$8,#NAME?,$G$8)</f>
        <v>#VALUE!</v>
      </c>
      <c r="G276" s="255" t="e">
        <f aca="false">F276-SUMIFS(OFFSET(#NAME?,0,$P$8),#NAME?,A276,#NAME?,$F$8,#NAME?,$G$8)</f>
        <v>#VALUE!</v>
      </c>
      <c r="H276" s="256" t="e">
        <f aca="false">E276-T276</f>
        <v>#VALUE!</v>
      </c>
      <c r="I276" s="256" t="e">
        <f aca="false">E276-U276</f>
        <v>#VALUE!</v>
      </c>
      <c r="J276" s="257" t="e">
        <f aca="false">SUMIFS(#NAME?,#NAME?,A276,#NAME?,$F$8,#NAME?,$G$8,#NAME?,"Storage")+SUMIFS(#NAME?,#NAME?,A276,#NAME?,$F$8,#NAME?,$G$8,#NAME?,"Battery")</f>
        <v>#VALUE!</v>
      </c>
      <c r="K276" s="257" t="e">
        <f aca="false">SUMIFS(#NAME?,#NAME?,A276,#NAME?,$F$8,#NAME?,$G$8,#NAME?,"Solar")+SUMIFS(#NAME?,#NAME?,A276,#NAME?,$F$8,#NAME?,$G$8,#NAME?,"Solar")</f>
        <v>#VALUE!</v>
      </c>
      <c r="L276" s="257" t="e">
        <f aca="false">SUMIFS(#NAME?,#NAME?,A276,#NAME?,$F$8,#NAME?,$G$8,#NAME?,"Wind")+SUMIFS(#NAME?,#NAME?,A276,#NAME?,$F$8,#NAME?,$G$8,#NAME?,"Wind")</f>
        <v>#VALUE!</v>
      </c>
      <c r="M276" s="257" t="e">
        <f aca="false">SUMIFS(#NAME?,#NAME?,A276,#NAME?,$F$8,#NAME?,$G$8,#NAME?,"Hydro")+SUMIFS(#NAME?,#NAME?,A276,#NAME?,$F$8,#NAME?,$G$8,#NAME?,"Hydro")</f>
        <v>#VALUE!</v>
      </c>
      <c r="N276" s="257" t="e">
        <f aca="false">SUMIFS(#NAME?,#NAME?,A276,#NAME?,$F$8,#NAME?,$G$8,#NAME?,"Other")+SUMIFS(#NAME?,#NAME?,A276,#NAME?,$F$8,#NAME?,$G$8,#NAME?,"Other")</f>
        <v>#VALUE!</v>
      </c>
      <c r="O276" s="258" t="e">
        <f aca="false">IF(J276=0,0,(SUMIFS(OFFSET(#NAME?,0,$P$8),#NAME?,A276,#NAME?,$F$8,#NAME?,$G$8,#NAME?,"Storage")+SUMIFS(OFFSET(#NAME?,0,$P$8),#NAME?,A276,#NAME?,$F$8,#NAME?,$G$8,#NAME?,"Battery"))/J276)</f>
        <v>#VALUE!</v>
      </c>
      <c r="P276" s="259" t="e">
        <f aca="false">IF(K276=0,0,(SUMIFS(OFFSET(#NAME?,0,$P$8),#NAME?,A276,#NAME?,$F$8,#NAME?,$G$8,#NAME?,"Solar")+SUMIFS(OFFSET(#NAME?,0,$P$8),#NAME?,A276,#NAME?,$F$8,#NAME?,$G$8,#NAME?,"Solar"))/K276)</f>
        <v>#VALUE!</v>
      </c>
      <c r="Q276" s="258" t="e">
        <f aca="false">IF(L276=0,0,(SUMIFS(OFFSET(#NAME?,0,$P$8),#NAME?,A276,#NAME?,$F$8,#NAME?,$G$8,#NAME?,"Wind")+SUMIFS(OFFSET(#NAME?,0,$P$8),#NAME?,A276,#NAME?,$F$8,#NAME?,$G$8,#NAME?,"Wind"))/L276)</f>
        <v>#VALUE!</v>
      </c>
      <c r="R276" s="258" t="e">
        <f aca="false">IF(M276=0,0,(SUMIFS(OFFSET(#NAME?,0,$P$8),#NAME?,A276,#NAME?,$F$8,#NAME?,$G$8,#NAME?,"Hydro")+SUMIFS(OFFSET(#NAME?,0,$P$8),#NAME?,A276,#NAME?,$F$8,#NAME?,$G$8,#NAME?,"Hydro"))/M276)</f>
        <v>#VALUE!</v>
      </c>
      <c r="S276" s="258" t="e">
        <f aca="false">IF(N276=0,0,(SUMIFS(OFFSET(#NAME?,0,$P$8),#NAME?,A276,#NAME?,$F$8,#NAME?,$G$8,#NAME?,"Other")+SUMIFS(OFFSET(#NAME?,0,$P$8),#NAME?,A276,#NAME?,$F$8,#NAME?,$G$8,#NAME?,"Other"))/N276)</f>
        <v>#VALUE!</v>
      </c>
      <c r="T276" s="260" t="e">
        <f aca="false">(J276*O276)+(K276*P276)+(L276*$T$5)+(M276*R276)+(N276*S276)</f>
        <v>#VALUE!</v>
      </c>
      <c r="U276" s="260" t="e">
        <f aca="false">(J276*O276)+(K276*P276)+(L276*$U$5)+(M276*R276)+(N276*S276)</f>
        <v>#VALUE!</v>
      </c>
      <c r="V276" s="261" t="e">
        <f aca="false">SUMIFS(OFFSET(#NAME?,0,$P$8),#NAME?,A276,#NAME?,$F$8,#NAME?,$G$8)*-1</f>
        <v>#VALUE!</v>
      </c>
      <c r="W276" s="261" t="e">
        <f aca="false">SUMIFS(OFFSET(#NAME?,0,$P$8),#NAME?,A276,#NAME?,$F$8,#NAME?,$G$8)*-1</f>
        <v>#VALUE!</v>
      </c>
      <c r="X276" s="262" t="e">
        <f aca="false">$Z$13*Z276</f>
        <v>#REF!</v>
      </c>
      <c r="Z276" s="263" t="e">
        <f aca="false">E276/$E$13</f>
        <v>#VALUE!</v>
      </c>
      <c r="AA276" s="264" t="n">
        <f aca="false">IFERROR(SUMPRODUCT((DSR!$E$1:$AB$1='MAIN DATA'!$B$6)*(DSR!$B$2:$B$1445='MAIN DATA'!A276)*(DSR!$A$2:$A$1445=Controls!$F$56)*(DSR!$E$2:$AB$1445)),"N/A for summer")</f>
        <v>-1.45041502844842</v>
      </c>
    </row>
    <row r="277" customFormat="false" ht="12.75" hidden="false" customHeight="false" outlineLevel="0" collapsed="false">
      <c r="A277" s="253" t="s">
        <v>799</v>
      </c>
      <c r="B277" s="253" t="s">
        <v>800</v>
      </c>
      <c r="C277" s="254" t="s">
        <v>424</v>
      </c>
      <c r="D277" s="254" t="str">
        <f aca="false">LEFT(C277,1)</f>
        <v>S</v>
      </c>
      <c r="E277" s="254" t="e">
        <f aca="false">SUMIFS(OFFSET(#NAME?,0,$P$8),#NAME?,A277,#NAME?,$F$8,#NAME?,$G$8)</f>
        <v>#VALUE!</v>
      </c>
      <c r="F277" s="255" t="e">
        <f aca="false">SUMIFS(OFFSET(#NAME?,0,$P$8),#NAME?,A277,#NAME?,$F$8,#NAME?,$G$8)</f>
        <v>#VALUE!</v>
      </c>
      <c r="G277" s="255" t="e">
        <f aca="false">F277-SUMIFS(OFFSET(#NAME?,0,$P$8),#NAME?,A277,#NAME?,$F$8,#NAME?,$G$8)</f>
        <v>#VALUE!</v>
      </c>
      <c r="H277" s="256" t="e">
        <f aca="false">E277-T277</f>
        <v>#VALUE!</v>
      </c>
      <c r="I277" s="256" t="e">
        <f aca="false">E277-U277</f>
        <v>#VALUE!</v>
      </c>
      <c r="J277" s="257" t="e">
        <f aca="false">SUMIFS(#NAME?,#NAME?,A277,#NAME?,$F$8,#NAME?,$G$8,#NAME?,"Storage")+SUMIFS(#NAME?,#NAME?,A277,#NAME?,$F$8,#NAME?,$G$8,#NAME?,"Battery")</f>
        <v>#VALUE!</v>
      </c>
      <c r="K277" s="257" t="e">
        <f aca="false">SUMIFS(#NAME?,#NAME?,A277,#NAME?,$F$8,#NAME?,$G$8,#NAME?,"Solar")+SUMIFS(#NAME?,#NAME?,A277,#NAME?,$F$8,#NAME?,$G$8,#NAME?,"Solar")</f>
        <v>#VALUE!</v>
      </c>
      <c r="L277" s="257" t="e">
        <f aca="false">SUMIFS(#NAME?,#NAME?,A277,#NAME?,$F$8,#NAME?,$G$8,#NAME?,"Wind")+SUMIFS(#NAME?,#NAME?,A277,#NAME?,$F$8,#NAME?,$G$8,#NAME?,"Wind")</f>
        <v>#VALUE!</v>
      </c>
      <c r="M277" s="257" t="e">
        <f aca="false">SUMIFS(#NAME?,#NAME?,A277,#NAME?,$F$8,#NAME?,$G$8,#NAME?,"Hydro")+SUMIFS(#NAME?,#NAME?,A277,#NAME?,$F$8,#NAME?,$G$8,#NAME?,"Hydro")</f>
        <v>#VALUE!</v>
      </c>
      <c r="N277" s="257" t="e">
        <f aca="false">SUMIFS(#NAME?,#NAME?,A277,#NAME?,$F$8,#NAME?,$G$8,#NAME?,"Other")+SUMIFS(#NAME?,#NAME?,A277,#NAME?,$F$8,#NAME?,$G$8,#NAME?,"Other")</f>
        <v>#VALUE!</v>
      </c>
      <c r="O277" s="258" t="e">
        <f aca="false">IF(J277=0,0,(SUMIFS(OFFSET(#NAME?,0,$P$8),#NAME?,A277,#NAME?,$F$8,#NAME?,$G$8,#NAME?,"Storage")+SUMIFS(OFFSET(#NAME?,0,$P$8),#NAME?,A277,#NAME?,$F$8,#NAME?,$G$8,#NAME?,"Battery"))/J277)</f>
        <v>#VALUE!</v>
      </c>
      <c r="P277" s="259" t="e">
        <f aca="false">IF(K277=0,0,(SUMIFS(OFFSET(#NAME?,0,$P$8),#NAME?,A277,#NAME?,$F$8,#NAME?,$G$8,#NAME?,"Solar")+SUMIFS(OFFSET(#NAME?,0,$P$8),#NAME?,A277,#NAME?,$F$8,#NAME?,$G$8,#NAME?,"Solar"))/K277)</f>
        <v>#VALUE!</v>
      </c>
      <c r="Q277" s="258" t="e">
        <f aca="false">IF(L277=0,0,(SUMIFS(OFFSET(#NAME?,0,$P$8),#NAME?,A277,#NAME?,$F$8,#NAME?,$G$8,#NAME?,"Wind")+SUMIFS(OFFSET(#NAME?,0,$P$8),#NAME?,A277,#NAME?,$F$8,#NAME?,$G$8,#NAME?,"Wind"))/L277)</f>
        <v>#VALUE!</v>
      </c>
      <c r="R277" s="258" t="e">
        <f aca="false">IF(M277=0,0,(SUMIFS(OFFSET(#NAME?,0,$P$8),#NAME?,A277,#NAME?,$F$8,#NAME?,$G$8,#NAME?,"Hydro")+SUMIFS(OFFSET(#NAME?,0,$P$8),#NAME?,A277,#NAME?,$F$8,#NAME?,$G$8,#NAME?,"Hydro"))/M277)</f>
        <v>#VALUE!</v>
      </c>
      <c r="S277" s="258" t="e">
        <f aca="false">IF(N277=0,0,(SUMIFS(OFFSET(#NAME?,0,$P$8),#NAME?,A277,#NAME?,$F$8,#NAME?,$G$8,#NAME?,"Other")+SUMIFS(OFFSET(#NAME?,0,$P$8),#NAME?,A277,#NAME?,$F$8,#NAME?,$G$8,#NAME?,"Other"))/N277)</f>
        <v>#VALUE!</v>
      </c>
      <c r="T277" s="260" t="e">
        <f aca="false">(J277*O277)+(K277*P277)+(L277*$T$5)+(M277*R277)+(N277*S277)</f>
        <v>#VALUE!</v>
      </c>
      <c r="U277" s="260" t="e">
        <f aca="false">(J277*O277)+(K277*P277)+(L277*$U$5)+(M277*R277)+(N277*S277)</f>
        <v>#VALUE!</v>
      </c>
      <c r="V277" s="261" t="e">
        <f aca="false">SUMIFS(OFFSET(#NAME?,0,$P$8),#NAME?,A277,#NAME?,$F$8,#NAME?,$G$8)*-1</f>
        <v>#VALUE!</v>
      </c>
      <c r="W277" s="261" t="e">
        <f aca="false">SUMIFS(OFFSET(#NAME?,0,$P$8),#NAME?,A277,#NAME?,$F$8,#NAME?,$G$8)*-1</f>
        <v>#VALUE!</v>
      </c>
      <c r="X277" s="262" t="e">
        <f aca="false">$Z$13*Z277</f>
        <v>#REF!</v>
      </c>
      <c r="Z277" s="263" t="e">
        <f aca="false">E277/$E$13</f>
        <v>#VALUE!</v>
      </c>
      <c r="AA277" s="264" t="n">
        <f aca="false">IFERROR(SUMPRODUCT((DSR!$E$1:$AB$1='MAIN DATA'!$B$6)*(DSR!$B$2:$B$1445='MAIN DATA'!A277)*(DSR!$A$2:$A$1445=Controls!$F$56)*(DSR!$E$2:$AB$1445)),"N/A for summer")</f>
        <v>-0.0271658945138088</v>
      </c>
    </row>
    <row r="278" customFormat="false" ht="12.75" hidden="false" customHeight="false" outlineLevel="0" collapsed="false">
      <c r="A278" s="253" t="s">
        <v>805</v>
      </c>
      <c r="B278" s="253" t="s">
        <v>806</v>
      </c>
      <c r="C278" s="254" t="s">
        <v>424</v>
      </c>
      <c r="D278" s="254" t="str">
        <f aca="false">LEFT(C278,1)</f>
        <v>S</v>
      </c>
      <c r="E278" s="254" t="e">
        <f aca="false">SUMIFS(OFFSET(#NAME?,0,$P$8),#NAME?,A278,#NAME?,$F$8,#NAME?,$G$8)</f>
        <v>#VALUE!</v>
      </c>
      <c r="F278" s="255" t="e">
        <f aca="false">SUMIFS(OFFSET(#NAME?,0,$P$8),#NAME?,A278,#NAME?,$F$8,#NAME?,$G$8)</f>
        <v>#VALUE!</v>
      </c>
      <c r="G278" s="255" t="e">
        <f aca="false">F278-SUMIFS(OFFSET(#NAME?,0,$P$8),#NAME?,A278,#NAME?,$F$8,#NAME?,$G$8)</f>
        <v>#VALUE!</v>
      </c>
      <c r="H278" s="256" t="e">
        <f aca="false">E278-T278</f>
        <v>#VALUE!</v>
      </c>
      <c r="I278" s="256" t="e">
        <f aca="false">E278-U278</f>
        <v>#VALUE!</v>
      </c>
      <c r="J278" s="257" t="e">
        <f aca="false">SUMIFS(#NAME?,#NAME?,A278,#NAME?,$F$8,#NAME?,$G$8,#NAME?,"Storage")+SUMIFS(#NAME?,#NAME?,A278,#NAME?,$F$8,#NAME?,$G$8,#NAME?,"Battery")</f>
        <v>#VALUE!</v>
      </c>
      <c r="K278" s="257" t="e">
        <f aca="false">SUMIFS(#NAME?,#NAME?,A278,#NAME?,$F$8,#NAME?,$G$8,#NAME?,"Solar")+SUMIFS(#NAME?,#NAME?,A278,#NAME?,$F$8,#NAME?,$G$8,#NAME?,"Solar")</f>
        <v>#VALUE!</v>
      </c>
      <c r="L278" s="257" t="e">
        <f aca="false">SUMIFS(#NAME?,#NAME?,A278,#NAME?,$F$8,#NAME?,$G$8,#NAME?,"Wind")+SUMIFS(#NAME?,#NAME?,A278,#NAME?,$F$8,#NAME?,$G$8,#NAME?,"Wind")</f>
        <v>#VALUE!</v>
      </c>
      <c r="M278" s="257" t="e">
        <f aca="false">SUMIFS(#NAME?,#NAME?,A278,#NAME?,$F$8,#NAME?,$G$8,#NAME?,"Hydro")+SUMIFS(#NAME?,#NAME?,A278,#NAME?,$F$8,#NAME?,$G$8,#NAME?,"Hydro")</f>
        <v>#VALUE!</v>
      </c>
      <c r="N278" s="257" t="e">
        <f aca="false">SUMIFS(#NAME?,#NAME?,A278,#NAME?,$F$8,#NAME?,$G$8,#NAME?,"Other")+SUMIFS(#NAME?,#NAME?,A278,#NAME?,$F$8,#NAME?,$G$8,#NAME?,"Other")</f>
        <v>#VALUE!</v>
      </c>
      <c r="O278" s="258" t="e">
        <f aca="false">IF(J278=0,0,(SUMIFS(OFFSET(#NAME?,0,$P$8),#NAME?,A278,#NAME?,$F$8,#NAME?,$G$8,#NAME?,"Storage")+SUMIFS(OFFSET(#NAME?,0,$P$8),#NAME?,A278,#NAME?,$F$8,#NAME?,$G$8,#NAME?,"Battery"))/J278)</f>
        <v>#VALUE!</v>
      </c>
      <c r="P278" s="259" t="e">
        <f aca="false">IF(K278=0,0,(SUMIFS(OFFSET(#NAME?,0,$P$8),#NAME?,A278,#NAME?,$F$8,#NAME?,$G$8,#NAME?,"Solar")+SUMIFS(OFFSET(#NAME?,0,$P$8),#NAME?,A278,#NAME?,$F$8,#NAME?,$G$8,#NAME?,"Solar"))/K278)</f>
        <v>#VALUE!</v>
      </c>
      <c r="Q278" s="258" t="e">
        <f aca="false">IF(L278=0,0,(SUMIFS(OFFSET(#NAME?,0,$P$8),#NAME?,A278,#NAME?,$F$8,#NAME?,$G$8,#NAME?,"Wind")+SUMIFS(OFFSET(#NAME?,0,$P$8),#NAME?,A278,#NAME?,$F$8,#NAME?,$G$8,#NAME?,"Wind"))/L278)</f>
        <v>#VALUE!</v>
      </c>
      <c r="R278" s="258" t="e">
        <f aca="false">IF(M278=0,0,(SUMIFS(OFFSET(#NAME?,0,$P$8),#NAME?,A278,#NAME?,$F$8,#NAME?,$G$8,#NAME?,"Hydro")+SUMIFS(OFFSET(#NAME?,0,$P$8),#NAME?,A278,#NAME?,$F$8,#NAME?,$G$8,#NAME?,"Hydro"))/M278)</f>
        <v>#VALUE!</v>
      </c>
      <c r="S278" s="258" t="e">
        <f aca="false">IF(N278=0,0,(SUMIFS(OFFSET(#NAME?,0,$P$8),#NAME?,A278,#NAME?,$F$8,#NAME?,$G$8,#NAME?,"Other")+SUMIFS(OFFSET(#NAME?,0,$P$8),#NAME?,A278,#NAME?,$F$8,#NAME?,$G$8,#NAME?,"Other"))/N278)</f>
        <v>#VALUE!</v>
      </c>
      <c r="T278" s="260" t="e">
        <f aca="false">(J278*O278)+(K278*P278)+(L278*$T$5)+(M278*R278)+(N278*S278)</f>
        <v>#VALUE!</v>
      </c>
      <c r="U278" s="260" t="e">
        <f aca="false">(J278*O278)+(K278*P278)+(L278*$U$5)+(M278*R278)+(N278*S278)</f>
        <v>#VALUE!</v>
      </c>
      <c r="V278" s="261" t="e">
        <f aca="false">SUMIFS(OFFSET(#NAME?,0,$P$8),#NAME?,A278,#NAME?,$F$8,#NAME?,$G$8)*-1</f>
        <v>#VALUE!</v>
      </c>
      <c r="W278" s="261" t="e">
        <f aca="false">SUMIFS(OFFSET(#NAME?,0,$P$8),#NAME?,A278,#NAME?,$F$8,#NAME?,$G$8)*-1</f>
        <v>#VALUE!</v>
      </c>
      <c r="X278" s="262" t="e">
        <f aca="false">$Z$13*Z278</f>
        <v>#REF!</v>
      </c>
      <c r="Z278" s="263" t="e">
        <f aca="false">E278/$E$13</f>
        <v>#VALUE!</v>
      </c>
      <c r="AA278" s="264" t="n">
        <f aca="false">IFERROR(SUMPRODUCT((DSR!$E$1:$AB$1='MAIN DATA'!$B$6)*(DSR!$B$2:$B$1445='MAIN DATA'!A278)*(DSR!$A$2:$A$1445=Controls!$F$56)*(DSR!$E$2:$AB$1445)),"N/A for summer")</f>
        <v>-0.429110034036795</v>
      </c>
    </row>
    <row r="279" customFormat="false" ht="12.75" hidden="false" customHeight="false" outlineLevel="0" collapsed="false">
      <c r="A279" s="253" t="s">
        <v>807</v>
      </c>
      <c r="B279" s="253" t="s">
        <v>808</v>
      </c>
      <c r="C279" s="254" t="s">
        <v>424</v>
      </c>
      <c r="D279" s="254" t="str">
        <f aca="false">LEFT(C279,1)</f>
        <v>S</v>
      </c>
      <c r="E279" s="254" t="e">
        <f aca="false">SUMIFS(OFFSET(#NAME?,0,$P$8),#NAME?,A279,#NAME?,$F$8,#NAME?,$G$8)</f>
        <v>#VALUE!</v>
      </c>
      <c r="F279" s="255" t="e">
        <f aca="false">SUMIFS(OFFSET(#NAME?,0,$P$8),#NAME?,A279,#NAME?,$F$8,#NAME?,$G$8)</f>
        <v>#VALUE!</v>
      </c>
      <c r="G279" s="255" t="e">
        <f aca="false">F279-SUMIFS(OFFSET(#NAME?,0,$P$8),#NAME?,A279,#NAME?,$F$8,#NAME?,$G$8)</f>
        <v>#VALUE!</v>
      </c>
      <c r="H279" s="256" t="e">
        <f aca="false">E279-T279</f>
        <v>#VALUE!</v>
      </c>
      <c r="I279" s="256" t="e">
        <f aca="false">E279-U279</f>
        <v>#VALUE!</v>
      </c>
      <c r="J279" s="257" t="e">
        <f aca="false">SUMIFS(#NAME?,#NAME?,A279,#NAME?,$F$8,#NAME?,$G$8,#NAME?,"Storage")+SUMIFS(#NAME?,#NAME?,A279,#NAME?,$F$8,#NAME?,$G$8,#NAME?,"Battery")</f>
        <v>#VALUE!</v>
      </c>
      <c r="K279" s="257" t="e">
        <f aca="false">SUMIFS(#NAME?,#NAME?,A279,#NAME?,$F$8,#NAME?,$G$8,#NAME?,"Solar")+SUMIFS(#NAME?,#NAME?,A279,#NAME?,$F$8,#NAME?,$G$8,#NAME?,"Solar")</f>
        <v>#VALUE!</v>
      </c>
      <c r="L279" s="257" t="e">
        <f aca="false">SUMIFS(#NAME?,#NAME?,A279,#NAME?,$F$8,#NAME?,$G$8,#NAME?,"Wind")+SUMIFS(#NAME?,#NAME?,A279,#NAME?,$F$8,#NAME?,$G$8,#NAME?,"Wind")</f>
        <v>#VALUE!</v>
      </c>
      <c r="M279" s="257" t="e">
        <f aca="false">SUMIFS(#NAME?,#NAME?,A279,#NAME?,$F$8,#NAME?,$G$8,#NAME?,"Hydro")+SUMIFS(#NAME?,#NAME?,A279,#NAME?,$F$8,#NAME?,$G$8,#NAME?,"Hydro")</f>
        <v>#VALUE!</v>
      </c>
      <c r="N279" s="257" t="e">
        <f aca="false">SUMIFS(#NAME?,#NAME?,A279,#NAME?,$F$8,#NAME?,$G$8,#NAME?,"Other")+SUMIFS(#NAME?,#NAME?,A279,#NAME?,$F$8,#NAME?,$G$8,#NAME?,"Other")</f>
        <v>#VALUE!</v>
      </c>
      <c r="O279" s="258" t="e">
        <f aca="false">IF(J279=0,0,(SUMIFS(OFFSET(#NAME?,0,$P$8),#NAME?,A279,#NAME?,$F$8,#NAME?,$G$8,#NAME?,"Storage")+SUMIFS(OFFSET(#NAME?,0,$P$8),#NAME?,A279,#NAME?,$F$8,#NAME?,$G$8,#NAME?,"Battery"))/J279)</f>
        <v>#VALUE!</v>
      </c>
      <c r="P279" s="259" t="e">
        <f aca="false">IF(K279=0,0,(SUMIFS(OFFSET(#NAME?,0,$P$8),#NAME?,A279,#NAME?,$F$8,#NAME?,$G$8,#NAME?,"Solar")+SUMIFS(OFFSET(#NAME?,0,$P$8),#NAME?,A279,#NAME?,$F$8,#NAME?,$G$8,#NAME?,"Solar"))/K279)</f>
        <v>#VALUE!</v>
      </c>
      <c r="Q279" s="258" t="e">
        <f aca="false">IF(L279=0,0,(SUMIFS(OFFSET(#NAME?,0,$P$8),#NAME?,A279,#NAME?,$F$8,#NAME?,$G$8,#NAME?,"Wind")+SUMIFS(OFFSET(#NAME?,0,$P$8),#NAME?,A279,#NAME?,$F$8,#NAME?,$G$8,#NAME?,"Wind"))/L279)</f>
        <v>#VALUE!</v>
      </c>
      <c r="R279" s="258" t="e">
        <f aca="false">IF(M279=0,0,(SUMIFS(OFFSET(#NAME?,0,$P$8),#NAME?,A279,#NAME?,$F$8,#NAME?,$G$8,#NAME?,"Hydro")+SUMIFS(OFFSET(#NAME?,0,$P$8),#NAME?,A279,#NAME?,$F$8,#NAME?,$G$8,#NAME?,"Hydro"))/M279)</f>
        <v>#VALUE!</v>
      </c>
      <c r="S279" s="258" t="e">
        <f aca="false">IF(N279=0,0,(SUMIFS(OFFSET(#NAME?,0,$P$8),#NAME?,A279,#NAME?,$F$8,#NAME?,$G$8,#NAME?,"Other")+SUMIFS(OFFSET(#NAME?,0,$P$8),#NAME?,A279,#NAME?,$F$8,#NAME?,$G$8,#NAME?,"Other"))/N279)</f>
        <v>#VALUE!</v>
      </c>
      <c r="T279" s="260" t="e">
        <f aca="false">(J279*O279)+(K279*P279)+(L279*$T$5)+(M279*R279)+(N279*S279)</f>
        <v>#VALUE!</v>
      </c>
      <c r="U279" s="260" t="e">
        <f aca="false">(J279*O279)+(K279*P279)+(L279*$U$5)+(M279*R279)+(N279*S279)</f>
        <v>#VALUE!</v>
      </c>
      <c r="V279" s="261" t="e">
        <f aca="false">SUMIFS(OFFSET(#NAME?,0,$P$8),#NAME?,A279,#NAME?,$F$8,#NAME?,$G$8)*-1</f>
        <v>#VALUE!</v>
      </c>
      <c r="W279" s="261" t="e">
        <f aca="false">SUMIFS(OFFSET(#NAME?,0,$P$8),#NAME?,A279,#NAME?,$F$8,#NAME?,$G$8)*-1</f>
        <v>#VALUE!</v>
      </c>
      <c r="X279" s="262" t="e">
        <f aca="false">$Z$13*Z279</f>
        <v>#REF!</v>
      </c>
      <c r="Z279" s="263" t="e">
        <f aca="false">E279/$E$13</f>
        <v>#VALUE!</v>
      </c>
      <c r="AA279" s="264" t="n">
        <f aca="false">IFERROR(SUMPRODUCT((DSR!$E$1:$AB$1='MAIN DATA'!$B$6)*(DSR!$B$2:$B$1445='MAIN DATA'!A279)*(DSR!$A$2:$A$1445=Controls!$F$56)*(DSR!$E$2:$AB$1445)),"N/A for summer")</f>
        <v>-0.998767409471777</v>
      </c>
    </row>
    <row r="280" customFormat="false" ht="12.75" hidden="false" customHeight="false" outlineLevel="0" collapsed="false">
      <c r="A280" s="253" t="s">
        <v>809</v>
      </c>
      <c r="B280" s="253" t="s">
        <v>810</v>
      </c>
      <c r="C280" s="254" t="s">
        <v>424</v>
      </c>
      <c r="D280" s="254" t="str">
        <f aca="false">LEFT(C280,1)</f>
        <v>S</v>
      </c>
      <c r="E280" s="254" t="e">
        <f aca="false">SUMIFS(OFFSET(#NAME?,0,$P$8),#NAME?,A280,#NAME?,$F$8,#NAME?,$G$8)</f>
        <v>#VALUE!</v>
      </c>
      <c r="F280" s="255" t="e">
        <f aca="false">SUMIFS(OFFSET(#NAME?,0,$P$8),#NAME?,A280,#NAME?,$F$8,#NAME?,$G$8)</f>
        <v>#VALUE!</v>
      </c>
      <c r="G280" s="255" t="e">
        <f aca="false">F280-SUMIFS(OFFSET(#NAME?,0,$P$8),#NAME?,A280,#NAME?,$F$8,#NAME?,$G$8)</f>
        <v>#VALUE!</v>
      </c>
      <c r="H280" s="256" t="e">
        <f aca="false">E280-T280</f>
        <v>#VALUE!</v>
      </c>
      <c r="I280" s="256" t="e">
        <f aca="false">E280-U280</f>
        <v>#VALUE!</v>
      </c>
      <c r="J280" s="257" t="e">
        <f aca="false">SUMIFS(#NAME?,#NAME?,A280,#NAME?,$F$8,#NAME?,$G$8,#NAME?,"Storage")+SUMIFS(#NAME?,#NAME?,A280,#NAME?,$F$8,#NAME?,$G$8,#NAME?,"Battery")</f>
        <v>#VALUE!</v>
      </c>
      <c r="K280" s="257" t="e">
        <f aca="false">SUMIFS(#NAME?,#NAME?,A280,#NAME?,$F$8,#NAME?,$G$8,#NAME?,"Solar")+SUMIFS(#NAME?,#NAME?,A280,#NAME?,$F$8,#NAME?,$G$8,#NAME?,"Solar")</f>
        <v>#VALUE!</v>
      </c>
      <c r="L280" s="257" t="e">
        <f aca="false">SUMIFS(#NAME?,#NAME?,A280,#NAME?,$F$8,#NAME?,$G$8,#NAME?,"Wind")+SUMIFS(#NAME?,#NAME?,A280,#NAME?,$F$8,#NAME?,$G$8,#NAME?,"Wind")</f>
        <v>#VALUE!</v>
      </c>
      <c r="M280" s="257" t="e">
        <f aca="false">SUMIFS(#NAME?,#NAME?,A280,#NAME?,$F$8,#NAME?,$G$8,#NAME?,"Hydro")+SUMIFS(#NAME?,#NAME?,A280,#NAME?,$F$8,#NAME?,$G$8,#NAME?,"Hydro")</f>
        <v>#VALUE!</v>
      </c>
      <c r="N280" s="257" t="e">
        <f aca="false">SUMIFS(#NAME?,#NAME?,A280,#NAME?,$F$8,#NAME?,$G$8,#NAME?,"Other")+SUMIFS(#NAME?,#NAME?,A280,#NAME?,$F$8,#NAME?,$G$8,#NAME?,"Other")</f>
        <v>#VALUE!</v>
      </c>
      <c r="O280" s="258" t="e">
        <f aca="false">IF(J280=0,0,(SUMIFS(OFFSET(#NAME?,0,$P$8),#NAME?,A280,#NAME?,$F$8,#NAME?,$G$8,#NAME?,"Storage")+SUMIFS(OFFSET(#NAME?,0,$P$8),#NAME?,A280,#NAME?,$F$8,#NAME?,$G$8,#NAME?,"Battery"))/J280)</f>
        <v>#VALUE!</v>
      </c>
      <c r="P280" s="259" t="e">
        <f aca="false">IF(K280=0,0,(SUMIFS(OFFSET(#NAME?,0,$P$8),#NAME?,A280,#NAME?,$F$8,#NAME?,$G$8,#NAME?,"Solar")+SUMIFS(OFFSET(#NAME?,0,$P$8),#NAME?,A280,#NAME?,$F$8,#NAME?,$G$8,#NAME?,"Solar"))/K280)</f>
        <v>#VALUE!</v>
      </c>
      <c r="Q280" s="258" t="e">
        <f aca="false">IF(L280=0,0,(SUMIFS(OFFSET(#NAME?,0,$P$8),#NAME?,A280,#NAME?,$F$8,#NAME?,$G$8,#NAME?,"Wind")+SUMIFS(OFFSET(#NAME?,0,$P$8),#NAME?,A280,#NAME?,$F$8,#NAME?,$G$8,#NAME?,"Wind"))/L280)</f>
        <v>#VALUE!</v>
      </c>
      <c r="R280" s="258" t="e">
        <f aca="false">IF(M280=0,0,(SUMIFS(OFFSET(#NAME?,0,$P$8),#NAME?,A280,#NAME?,$F$8,#NAME?,$G$8,#NAME?,"Hydro")+SUMIFS(OFFSET(#NAME?,0,$P$8),#NAME?,A280,#NAME?,$F$8,#NAME?,$G$8,#NAME?,"Hydro"))/M280)</f>
        <v>#VALUE!</v>
      </c>
      <c r="S280" s="258" t="e">
        <f aca="false">IF(N280=0,0,(SUMIFS(OFFSET(#NAME?,0,$P$8),#NAME?,A280,#NAME?,$F$8,#NAME?,$G$8,#NAME?,"Other")+SUMIFS(OFFSET(#NAME?,0,$P$8),#NAME?,A280,#NAME?,$F$8,#NAME?,$G$8,#NAME?,"Other"))/N280)</f>
        <v>#VALUE!</v>
      </c>
      <c r="T280" s="260" t="e">
        <f aca="false">(J280*O280)+(K280*P280)+(L280*$T$5)+(M280*R280)+(N280*S280)</f>
        <v>#VALUE!</v>
      </c>
      <c r="U280" s="260" t="e">
        <f aca="false">(J280*O280)+(K280*P280)+(L280*$U$5)+(M280*R280)+(N280*S280)</f>
        <v>#VALUE!</v>
      </c>
      <c r="V280" s="261" t="e">
        <f aca="false">SUMIFS(OFFSET(#NAME?,0,$P$8),#NAME?,A280,#NAME?,$F$8,#NAME?,$G$8)*-1</f>
        <v>#VALUE!</v>
      </c>
      <c r="W280" s="261" t="e">
        <f aca="false">SUMIFS(OFFSET(#NAME?,0,$P$8),#NAME?,A280,#NAME?,$F$8,#NAME?,$G$8)*-1</f>
        <v>#VALUE!</v>
      </c>
      <c r="X280" s="262" t="e">
        <f aca="false">$Z$13*Z280</f>
        <v>#REF!</v>
      </c>
      <c r="Z280" s="263" t="e">
        <f aca="false">E280/$E$13</f>
        <v>#VALUE!</v>
      </c>
      <c r="AA280" s="264" t="n">
        <f aca="false">IFERROR(SUMPRODUCT((DSR!$E$1:$AB$1='MAIN DATA'!$B$6)*(DSR!$B$2:$B$1445='MAIN DATA'!A280)*(DSR!$A$2:$A$1445=Controls!$F$56)*(DSR!$E$2:$AB$1445)),"N/A for summer")</f>
        <v>-0.4626300138673</v>
      </c>
    </row>
    <row r="281" customFormat="false" ht="12.75" hidden="false" customHeight="false" outlineLevel="0" collapsed="false">
      <c r="A281" s="253" t="s">
        <v>843</v>
      </c>
      <c r="B281" s="253" t="s">
        <v>844</v>
      </c>
      <c r="C281" s="254" t="s">
        <v>424</v>
      </c>
      <c r="D281" s="254" t="str">
        <f aca="false">LEFT(C281,1)</f>
        <v>S</v>
      </c>
      <c r="E281" s="254" t="e">
        <f aca="false">SUMIFS(OFFSET(#NAME?,0,$P$8),#NAME?,A281,#NAME?,$F$8,#NAME?,$G$8)</f>
        <v>#VALUE!</v>
      </c>
      <c r="F281" s="255" t="e">
        <f aca="false">SUMIFS(OFFSET(#NAME?,0,$P$8),#NAME?,A281,#NAME?,$F$8,#NAME?,$G$8)</f>
        <v>#VALUE!</v>
      </c>
      <c r="G281" s="255" t="e">
        <f aca="false">F281-SUMIFS(OFFSET(#NAME?,0,$P$8),#NAME?,A281,#NAME?,$F$8,#NAME?,$G$8)</f>
        <v>#VALUE!</v>
      </c>
      <c r="H281" s="256" t="e">
        <f aca="false">E281-T281</f>
        <v>#VALUE!</v>
      </c>
      <c r="I281" s="256" t="e">
        <f aca="false">E281-U281</f>
        <v>#VALUE!</v>
      </c>
      <c r="J281" s="257" t="e">
        <f aca="false">SUMIFS(#NAME?,#NAME?,A281,#NAME?,$F$8,#NAME?,$G$8,#NAME?,"Storage")+SUMIFS(#NAME?,#NAME?,A281,#NAME?,$F$8,#NAME?,$G$8,#NAME?,"Battery")</f>
        <v>#VALUE!</v>
      </c>
      <c r="K281" s="257" t="e">
        <f aca="false">SUMIFS(#NAME?,#NAME?,A281,#NAME?,$F$8,#NAME?,$G$8,#NAME?,"Solar")+SUMIFS(#NAME?,#NAME?,A281,#NAME?,$F$8,#NAME?,$G$8,#NAME?,"Solar")</f>
        <v>#VALUE!</v>
      </c>
      <c r="L281" s="257" t="e">
        <f aca="false">SUMIFS(#NAME?,#NAME?,A281,#NAME?,$F$8,#NAME?,$G$8,#NAME?,"Wind")+SUMIFS(#NAME?,#NAME?,A281,#NAME?,$F$8,#NAME?,$G$8,#NAME?,"Wind")</f>
        <v>#VALUE!</v>
      </c>
      <c r="M281" s="257" t="e">
        <f aca="false">SUMIFS(#NAME?,#NAME?,A281,#NAME?,$F$8,#NAME?,$G$8,#NAME?,"Hydro")+SUMIFS(#NAME?,#NAME?,A281,#NAME?,$F$8,#NAME?,$G$8,#NAME?,"Hydro")</f>
        <v>#VALUE!</v>
      </c>
      <c r="N281" s="257" t="e">
        <f aca="false">SUMIFS(#NAME?,#NAME?,A281,#NAME?,$F$8,#NAME?,$G$8,#NAME?,"Other")+SUMIFS(#NAME?,#NAME?,A281,#NAME?,$F$8,#NAME?,$G$8,#NAME?,"Other")</f>
        <v>#VALUE!</v>
      </c>
      <c r="O281" s="258" t="e">
        <f aca="false">IF(J281=0,0,(SUMIFS(OFFSET(#NAME?,0,$P$8),#NAME?,A281,#NAME?,$F$8,#NAME?,$G$8,#NAME?,"Storage")+SUMIFS(OFFSET(#NAME?,0,$P$8),#NAME?,A281,#NAME?,$F$8,#NAME?,$G$8,#NAME?,"Battery"))/J281)</f>
        <v>#VALUE!</v>
      </c>
      <c r="P281" s="259" t="e">
        <f aca="false">IF(K281=0,0,(SUMIFS(OFFSET(#NAME?,0,$P$8),#NAME?,A281,#NAME?,$F$8,#NAME?,$G$8,#NAME?,"Solar")+SUMIFS(OFFSET(#NAME?,0,$P$8),#NAME?,A281,#NAME?,$F$8,#NAME?,$G$8,#NAME?,"Solar"))/K281)</f>
        <v>#VALUE!</v>
      </c>
      <c r="Q281" s="258" t="e">
        <f aca="false">IF(L281=0,0,(SUMIFS(OFFSET(#NAME?,0,$P$8),#NAME?,A281,#NAME?,$F$8,#NAME?,$G$8,#NAME?,"Wind")+SUMIFS(OFFSET(#NAME?,0,$P$8),#NAME?,A281,#NAME?,$F$8,#NAME?,$G$8,#NAME?,"Wind"))/L281)</f>
        <v>#VALUE!</v>
      </c>
      <c r="R281" s="258" t="e">
        <f aca="false">IF(M281=0,0,(SUMIFS(OFFSET(#NAME?,0,$P$8),#NAME?,A281,#NAME?,$F$8,#NAME?,$G$8,#NAME?,"Hydro")+SUMIFS(OFFSET(#NAME?,0,$P$8),#NAME?,A281,#NAME?,$F$8,#NAME?,$G$8,#NAME?,"Hydro"))/M281)</f>
        <v>#VALUE!</v>
      </c>
      <c r="S281" s="258" t="e">
        <f aca="false">IF(N281=0,0,(SUMIFS(OFFSET(#NAME?,0,$P$8),#NAME?,A281,#NAME?,$F$8,#NAME?,$G$8,#NAME?,"Other")+SUMIFS(OFFSET(#NAME?,0,$P$8),#NAME?,A281,#NAME?,$F$8,#NAME?,$G$8,#NAME?,"Other"))/N281)</f>
        <v>#VALUE!</v>
      </c>
      <c r="T281" s="260" t="e">
        <f aca="false">(J281*O281)+(K281*P281)+(L281*$T$5)+(M281*R281)+(N281*S281)</f>
        <v>#VALUE!</v>
      </c>
      <c r="U281" s="260" t="e">
        <f aca="false">(J281*O281)+(K281*P281)+(L281*$U$5)+(M281*R281)+(N281*S281)</f>
        <v>#VALUE!</v>
      </c>
      <c r="V281" s="261" t="e">
        <f aca="false">SUMIFS(OFFSET(#NAME?,0,$P$8),#NAME?,A281,#NAME?,$F$8,#NAME?,$G$8)*-1</f>
        <v>#VALUE!</v>
      </c>
      <c r="W281" s="261" t="e">
        <f aca="false">SUMIFS(OFFSET(#NAME?,0,$P$8),#NAME?,A281,#NAME?,$F$8,#NAME?,$G$8)*-1</f>
        <v>#VALUE!</v>
      </c>
      <c r="X281" s="262" t="e">
        <f aca="false">$Z$13*Z281</f>
        <v>#REF!</v>
      </c>
      <c r="Z281" s="263" t="e">
        <f aca="false">E281/$E$13</f>
        <v>#VALUE!</v>
      </c>
      <c r="AA281" s="264" t="n">
        <f aca="false">IFERROR(SUMPRODUCT((DSR!$E$1:$AB$1='MAIN DATA'!$B$6)*(DSR!$B$2:$B$1445='MAIN DATA'!A281)*(DSR!$A$2:$A$1445=Controls!$F$56)*(DSR!$E$2:$AB$1445)),"N/A for summer")</f>
        <v>-1.02864707126999</v>
      </c>
    </row>
    <row r="282" customFormat="false" ht="12.75" hidden="false" customHeight="false" outlineLevel="0" collapsed="false">
      <c r="A282" s="253" t="s">
        <v>851</v>
      </c>
      <c r="B282" s="253" t="s">
        <v>852</v>
      </c>
      <c r="C282" s="254" t="s">
        <v>424</v>
      </c>
      <c r="D282" s="254" t="str">
        <f aca="false">LEFT(C282,1)</f>
        <v>S</v>
      </c>
      <c r="E282" s="254" t="e">
        <f aca="false">SUMIFS(OFFSET(#NAME?,0,$P$8),#NAME?,A282,#NAME?,$F$8,#NAME?,$G$8)</f>
        <v>#VALUE!</v>
      </c>
      <c r="F282" s="255" t="e">
        <f aca="false">SUMIFS(OFFSET(#NAME?,0,$P$8),#NAME?,A282,#NAME?,$F$8,#NAME?,$G$8)</f>
        <v>#VALUE!</v>
      </c>
      <c r="G282" s="255" t="e">
        <f aca="false">F282-SUMIFS(OFFSET(#NAME?,0,$P$8),#NAME?,A282,#NAME?,$F$8,#NAME?,$G$8)</f>
        <v>#VALUE!</v>
      </c>
      <c r="H282" s="256" t="e">
        <f aca="false">E282-T282</f>
        <v>#VALUE!</v>
      </c>
      <c r="I282" s="256" t="e">
        <f aca="false">E282-U282</f>
        <v>#VALUE!</v>
      </c>
      <c r="J282" s="257" t="e">
        <f aca="false">SUMIFS(#NAME?,#NAME?,A282,#NAME?,$F$8,#NAME?,$G$8,#NAME?,"Storage")+SUMIFS(#NAME?,#NAME?,A282,#NAME?,$F$8,#NAME?,$G$8,#NAME?,"Battery")</f>
        <v>#VALUE!</v>
      </c>
      <c r="K282" s="257" t="e">
        <f aca="false">SUMIFS(#NAME?,#NAME?,A282,#NAME?,$F$8,#NAME?,$G$8,#NAME?,"Solar")+SUMIFS(#NAME?,#NAME?,A282,#NAME?,$F$8,#NAME?,$G$8,#NAME?,"Solar")</f>
        <v>#VALUE!</v>
      </c>
      <c r="L282" s="257" t="e">
        <f aca="false">SUMIFS(#NAME?,#NAME?,A282,#NAME?,$F$8,#NAME?,$G$8,#NAME?,"Wind")+SUMIFS(#NAME?,#NAME?,A282,#NAME?,$F$8,#NAME?,$G$8,#NAME?,"Wind")</f>
        <v>#VALUE!</v>
      </c>
      <c r="M282" s="257" t="e">
        <f aca="false">SUMIFS(#NAME?,#NAME?,A282,#NAME?,$F$8,#NAME?,$G$8,#NAME?,"Hydro")+SUMIFS(#NAME?,#NAME?,A282,#NAME?,$F$8,#NAME?,$G$8,#NAME?,"Hydro")</f>
        <v>#VALUE!</v>
      </c>
      <c r="N282" s="257" t="e">
        <f aca="false">SUMIFS(#NAME?,#NAME?,A282,#NAME?,$F$8,#NAME?,$G$8,#NAME?,"Other")+SUMIFS(#NAME?,#NAME?,A282,#NAME?,$F$8,#NAME?,$G$8,#NAME?,"Other")</f>
        <v>#VALUE!</v>
      </c>
      <c r="O282" s="258" t="e">
        <f aca="false">IF(J282=0,0,(SUMIFS(OFFSET(#NAME?,0,$P$8),#NAME?,A282,#NAME?,$F$8,#NAME?,$G$8,#NAME?,"Storage")+SUMIFS(OFFSET(#NAME?,0,$P$8),#NAME?,A282,#NAME?,$F$8,#NAME?,$G$8,#NAME?,"Battery"))/J282)</f>
        <v>#VALUE!</v>
      </c>
      <c r="P282" s="259" t="e">
        <f aca="false">IF(K282=0,0,(SUMIFS(OFFSET(#NAME?,0,$P$8),#NAME?,A282,#NAME?,$F$8,#NAME?,$G$8,#NAME?,"Solar")+SUMIFS(OFFSET(#NAME?,0,$P$8),#NAME?,A282,#NAME?,$F$8,#NAME?,$G$8,#NAME?,"Solar"))/K282)</f>
        <v>#VALUE!</v>
      </c>
      <c r="Q282" s="258" t="e">
        <f aca="false">IF(L282=0,0,(SUMIFS(OFFSET(#NAME?,0,$P$8),#NAME?,A282,#NAME?,$F$8,#NAME?,$G$8,#NAME?,"Wind")+SUMIFS(OFFSET(#NAME?,0,$P$8),#NAME?,A282,#NAME?,$F$8,#NAME?,$G$8,#NAME?,"Wind"))/L282)</f>
        <v>#VALUE!</v>
      </c>
      <c r="R282" s="258" t="e">
        <f aca="false">IF(M282=0,0,(SUMIFS(OFFSET(#NAME?,0,$P$8),#NAME?,A282,#NAME?,$F$8,#NAME?,$G$8,#NAME?,"Hydro")+SUMIFS(OFFSET(#NAME?,0,$P$8),#NAME?,A282,#NAME?,$F$8,#NAME?,$G$8,#NAME?,"Hydro"))/M282)</f>
        <v>#VALUE!</v>
      </c>
      <c r="S282" s="258" t="e">
        <f aca="false">IF(N282=0,0,(SUMIFS(OFFSET(#NAME?,0,$P$8),#NAME?,A282,#NAME?,$F$8,#NAME?,$G$8,#NAME?,"Other")+SUMIFS(OFFSET(#NAME?,0,$P$8),#NAME?,A282,#NAME?,$F$8,#NAME?,$G$8,#NAME?,"Other"))/N282)</f>
        <v>#VALUE!</v>
      </c>
      <c r="T282" s="260" t="e">
        <f aca="false">(J282*O282)+(K282*P282)+(L282*$T$5)+(M282*R282)+(N282*S282)</f>
        <v>#VALUE!</v>
      </c>
      <c r="U282" s="260" t="e">
        <f aca="false">(J282*O282)+(K282*P282)+(L282*$U$5)+(M282*R282)+(N282*S282)</f>
        <v>#VALUE!</v>
      </c>
      <c r="V282" s="261" t="e">
        <f aca="false">SUMIFS(OFFSET(#NAME?,0,$P$8),#NAME?,A282,#NAME?,$F$8,#NAME?,$G$8)*-1</f>
        <v>#VALUE!</v>
      </c>
      <c r="W282" s="261" t="e">
        <f aca="false">SUMIFS(OFFSET(#NAME?,0,$P$8),#NAME?,A282,#NAME?,$F$8,#NAME?,$G$8)*-1</f>
        <v>#VALUE!</v>
      </c>
      <c r="X282" s="262" t="e">
        <f aca="false">$Z$13*Z282</f>
        <v>#REF!</v>
      </c>
      <c r="Z282" s="263" t="e">
        <f aca="false">E282/$E$13</f>
        <v>#VALUE!</v>
      </c>
      <c r="AA282" s="264" t="n">
        <f aca="false">IFERROR(SUMPRODUCT((DSR!$E$1:$AB$1='MAIN DATA'!$B$6)*(DSR!$B$2:$B$1445='MAIN DATA'!A282)*(DSR!$A$2:$A$1445=Controls!$F$56)*(DSR!$E$2:$AB$1445)),"N/A for summer")</f>
        <v>-1.24724265496849</v>
      </c>
    </row>
    <row r="283" customFormat="false" ht="12.75" hidden="false" customHeight="false" outlineLevel="0" collapsed="false">
      <c r="A283" s="253" t="s">
        <v>873</v>
      </c>
      <c r="B283" s="253" t="s">
        <v>874</v>
      </c>
      <c r="C283" s="254" t="s">
        <v>424</v>
      </c>
      <c r="D283" s="254" t="str">
        <f aca="false">LEFT(C283,1)</f>
        <v>S</v>
      </c>
      <c r="E283" s="254" t="e">
        <f aca="false">SUMIFS(OFFSET(#NAME?,0,$P$8),#NAME?,A283,#NAME?,$F$8,#NAME?,$G$8)</f>
        <v>#VALUE!</v>
      </c>
      <c r="F283" s="255" t="e">
        <f aca="false">SUMIFS(OFFSET(#NAME?,0,$P$8),#NAME?,A283,#NAME?,$F$8,#NAME?,$G$8)</f>
        <v>#VALUE!</v>
      </c>
      <c r="G283" s="255" t="e">
        <f aca="false">F283-SUMIFS(OFFSET(#NAME?,0,$P$8),#NAME?,A283,#NAME?,$F$8,#NAME?,$G$8)</f>
        <v>#VALUE!</v>
      </c>
      <c r="H283" s="256" t="e">
        <f aca="false">E283-T283</f>
        <v>#VALUE!</v>
      </c>
      <c r="I283" s="256" t="e">
        <f aca="false">E283-U283</f>
        <v>#VALUE!</v>
      </c>
      <c r="J283" s="257" t="e">
        <f aca="false">SUMIFS(#NAME?,#NAME?,A283,#NAME?,$F$8,#NAME?,$G$8,#NAME?,"Storage")+SUMIFS(#NAME?,#NAME?,A283,#NAME?,$F$8,#NAME?,$G$8,#NAME?,"Battery")</f>
        <v>#VALUE!</v>
      </c>
      <c r="K283" s="257" t="e">
        <f aca="false">SUMIFS(#NAME?,#NAME?,A283,#NAME?,$F$8,#NAME?,$G$8,#NAME?,"Solar")+SUMIFS(#NAME?,#NAME?,A283,#NAME?,$F$8,#NAME?,$G$8,#NAME?,"Solar")</f>
        <v>#VALUE!</v>
      </c>
      <c r="L283" s="257" t="e">
        <f aca="false">SUMIFS(#NAME?,#NAME?,A283,#NAME?,$F$8,#NAME?,$G$8,#NAME?,"Wind")+SUMIFS(#NAME?,#NAME?,A283,#NAME?,$F$8,#NAME?,$G$8,#NAME?,"Wind")</f>
        <v>#VALUE!</v>
      </c>
      <c r="M283" s="257" t="e">
        <f aca="false">SUMIFS(#NAME?,#NAME?,A283,#NAME?,$F$8,#NAME?,$G$8,#NAME?,"Hydro")+SUMIFS(#NAME?,#NAME?,A283,#NAME?,$F$8,#NAME?,$G$8,#NAME?,"Hydro")</f>
        <v>#VALUE!</v>
      </c>
      <c r="N283" s="257" t="e">
        <f aca="false">SUMIFS(#NAME?,#NAME?,A283,#NAME?,$F$8,#NAME?,$G$8,#NAME?,"Other")+SUMIFS(#NAME?,#NAME?,A283,#NAME?,$F$8,#NAME?,$G$8,#NAME?,"Other")</f>
        <v>#VALUE!</v>
      </c>
      <c r="O283" s="258" t="e">
        <f aca="false">IF(J283=0,0,(SUMIFS(OFFSET(#NAME?,0,$P$8),#NAME?,A283,#NAME?,$F$8,#NAME?,$G$8,#NAME?,"Storage")+SUMIFS(OFFSET(#NAME?,0,$P$8),#NAME?,A283,#NAME?,$F$8,#NAME?,$G$8,#NAME?,"Battery"))/J283)</f>
        <v>#VALUE!</v>
      </c>
      <c r="P283" s="259" t="e">
        <f aca="false">IF(K283=0,0,(SUMIFS(OFFSET(#NAME?,0,$P$8),#NAME?,A283,#NAME?,$F$8,#NAME?,$G$8,#NAME?,"Solar")+SUMIFS(OFFSET(#NAME?,0,$P$8),#NAME?,A283,#NAME?,$F$8,#NAME?,$G$8,#NAME?,"Solar"))/K283)</f>
        <v>#VALUE!</v>
      </c>
      <c r="Q283" s="258" t="e">
        <f aca="false">IF(L283=0,0,(SUMIFS(OFFSET(#NAME?,0,$P$8),#NAME?,A283,#NAME?,$F$8,#NAME?,$G$8,#NAME?,"Wind")+SUMIFS(OFFSET(#NAME?,0,$P$8),#NAME?,A283,#NAME?,$F$8,#NAME?,$G$8,#NAME?,"Wind"))/L283)</f>
        <v>#VALUE!</v>
      </c>
      <c r="R283" s="258" t="e">
        <f aca="false">IF(M283=0,0,(SUMIFS(OFFSET(#NAME?,0,$P$8),#NAME?,A283,#NAME?,$F$8,#NAME?,$G$8,#NAME?,"Hydro")+SUMIFS(OFFSET(#NAME?,0,$P$8),#NAME?,A283,#NAME?,$F$8,#NAME?,$G$8,#NAME?,"Hydro"))/M283)</f>
        <v>#VALUE!</v>
      </c>
      <c r="S283" s="258" t="e">
        <f aca="false">IF(N283=0,0,(SUMIFS(OFFSET(#NAME?,0,$P$8),#NAME?,A283,#NAME?,$F$8,#NAME?,$G$8,#NAME?,"Other")+SUMIFS(OFFSET(#NAME?,0,$P$8),#NAME?,A283,#NAME?,$F$8,#NAME?,$G$8,#NAME?,"Other"))/N283)</f>
        <v>#VALUE!</v>
      </c>
      <c r="T283" s="260" t="e">
        <f aca="false">(J283*O283)+(K283*P283)+(L283*$T$5)+(M283*R283)+(N283*S283)</f>
        <v>#VALUE!</v>
      </c>
      <c r="U283" s="260" t="e">
        <f aca="false">(J283*O283)+(K283*P283)+(L283*$U$5)+(M283*R283)+(N283*S283)</f>
        <v>#VALUE!</v>
      </c>
      <c r="V283" s="261" t="e">
        <f aca="false">SUMIFS(OFFSET(#NAME?,0,$P$8),#NAME?,A283,#NAME?,$F$8,#NAME?,$G$8)*-1</f>
        <v>#VALUE!</v>
      </c>
      <c r="W283" s="261" t="e">
        <f aca="false">SUMIFS(OFFSET(#NAME?,0,$P$8),#NAME?,A283,#NAME?,$F$8,#NAME?,$G$8)*-1</f>
        <v>#VALUE!</v>
      </c>
      <c r="X283" s="262" t="e">
        <f aca="false">$Z$13*Z283</f>
        <v>#REF!</v>
      </c>
      <c r="Z283" s="263" t="e">
        <f aca="false">E283/$E$13</f>
        <v>#VALUE!</v>
      </c>
      <c r="AA283" s="264" t="n">
        <f aca="false">IFERROR(SUMPRODUCT((DSR!$E$1:$AB$1='MAIN DATA'!$B$6)*(DSR!$B$2:$B$1445='MAIN DATA'!A283)*(DSR!$A$2:$A$1445=Controls!$F$56)*(DSR!$E$2:$AB$1445)),"N/A for summer")</f>
        <v>-0.39490964865678</v>
      </c>
    </row>
    <row r="284" customFormat="false" ht="12.75" hidden="false" customHeight="false" outlineLevel="0" collapsed="false">
      <c r="A284" s="253" t="s">
        <v>895</v>
      </c>
      <c r="B284" s="253" t="s">
        <v>896</v>
      </c>
      <c r="C284" s="254" t="s">
        <v>424</v>
      </c>
      <c r="D284" s="254" t="str">
        <f aca="false">LEFT(C284,1)</f>
        <v>S</v>
      </c>
      <c r="E284" s="254" t="e">
        <f aca="false">SUMIFS(OFFSET(#NAME?,0,$P$8),#NAME?,A284,#NAME?,$F$8,#NAME?,$G$8)</f>
        <v>#VALUE!</v>
      </c>
      <c r="F284" s="255" t="e">
        <f aca="false">SUMIFS(OFFSET(#NAME?,0,$P$8),#NAME?,A284,#NAME?,$F$8,#NAME?,$G$8)</f>
        <v>#VALUE!</v>
      </c>
      <c r="G284" s="255" t="e">
        <f aca="false">F284-SUMIFS(OFFSET(#NAME?,0,$P$8),#NAME?,A284,#NAME?,$F$8,#NAME?,$G$8)</f>
        <v>#VALUE!</v>
      </c>
      <c r="H284" s="256" t="e">
        <f aca="false">E284-T284</f>
        <v>#VALUE!</v>
      </c>
      <c r="I284" s="256" t="e">
        <f aca="false">E284-U284</f>
        <v>#VALUE!</v>
      </c>
      <c r="J284" s="257" t="e">
        <f aca="false">SUMIFS(#NAME?,#NAME?,A284,#NAME?,$F$8,#NAME?,$G$8,#NAME?,"Storage")+SUMIFS(#NAME?,#NAME?,A284,#NAME?,$F$8,#NAME?,$G$8,#NAME?,"Battery")</f>
        <v>#VALUE!</v>
      </c>
      <c r="K284" s="257" t="e">
        <f aca="false">SUMIFS(#NAME?,#NAME?,A284,#NAME?,$F$8,#NAME?,$G$8,#NAME?,"Solar")+SUMIFS(#NAME?,#NAME?,A284,#NAME?,$F$8,#NAME?,$G$8,#NAME?,"Solar")</f>
        <v>#VALUE!</v>
      </c>
      <c r="L284" s="257" t="e">
        <f aca="false">SUMIFS(#NAME?,#NAME?,A284,#NAME?,$F$8,#NAME?,$G$8,#NAME?,"Wind")+SUMIFS(#NAME?,#NAME?,A284,#NAME?,$F$8,#NAME?,$G$8,#NAME?,"Wind")</f>
        <v>#VALUE!</v>
      </c>
      <c r="M284" s="257" t="e">
        <f aca="false">SUMIFS(#NAME?,#NAME?,A284,#NAME?,$F$8,#NAME?,$G$8,#NAME?,"Hydro")+SUMIFS(#NAME?,#NAME?,A284,#NAME?,$F$8,#NAME?,$G$8,#NAME?,"Hydro")</f>
        <v>#VALUE!</v>
      </c>
      <c r="N284" s="257" t="e">
        <f aca="false">SUMIFS(#NAME?,#NAME?,A284,#NAME?,$F$8,#NAME?,$G$8,#NAME?,"Other")+SUMIFS(#NAME?,#NAME?,A284,#NAME?,$F$8,#NAME?,$G$8,#NAME?,"Other")</f>
        <v>#VALUE!</v>
      </c>
      <c r="O284" s="258" t="e">
        <f aca="false">IF(J284=0,0,(SUMIFS(OFFSET(#NAME?,0,$P$8),#NAME?,A284,#NAME?,$F$8,#NAME?,$G$8,#NAME?,"Storage")+SUMIFS(OFFSET(#NAME?,0,$P$8),#NAME?,A284,#NAME?,$F$8,#NAME?,$G$8,#NAME?,"Battery"))/J284)</f>
        <v>#VALUE!</v>
      </c>
      <c r="P284" s="259" t="e">
        <f aca="false">IF(K284=0,0,(SUMIFS(OFFSET(#NAME?,0,$P$8),#NAME?,A284,#NAME?,$F$8,#NAME?,$G$8,#NAME?,"Solar")+SUMIFS(OFFSET(#NAME?,0,$P$8),#NAME?,A284,#NAME?,$F$8,#NAME?,$G$8,#NAME?,"Solar"))/K284)</f>
        <v>#VALUE!</v>
      </c>
      <c r="Q284" s="258" t="e">
        <f aca="false">IF(L284=0,0,(SUMIFS(OFFSET(#NAME?,0,$P$8),#NAME?,A284,#NAME?,$F$8,#NAME?,$G$8,#NAME?,"Wind")+SUMIFS(OFFSET(#NAME?,0,$P$8),#NAME?,A284,#NAME?,$F$8,#NAME?,$G$8,#NAME?,"Wind"))/L284)</f>
        <v>#VALUE!</v>
      </c>
      <c r="R284" s="258" t="e">
        <f aca="false">IF(M284=0,0,(SUMIFS(OFFSET(#NAME?,0,$P$8),#NAME?,A284,#NAME?,$F$8,#NAME?,$G$8,#NAME?,"Hydro")+SUMIFS(OFFSET(#NAME?,0,$P$8),#NAME?,A284,#NAME?,$F$8,#NAME?,$G$8,#NAME?,"Hydro"))/M284)</f>
        <v>#VALUE!</v>
      </c>
      <c r="S284" s="258" t="e">
        <f aca="false">IF(N284=0,0,(SUMIFS(OFFSET(#NAME?,0,$P$8),#NAME?,A284,#NAME?,$F$8,#NAME?,$G$8,#NAME?,"Other")+SUMIFS(OFFSET(#NAME?,0,$P$8),#NAME?,A284,#NAME?,$F$8,#NAME?,$G$8,#NAME?,"Other"))/N284)</f>
        <v>#VALUE!</v>
      </c>
      <c r="T284" s="260" t="e">
        <f aca="false">(J284*O284)+(K284*P284)+(L284*$T$5)+(M284*R284)+(N284*S284)</f>
        <v>#VALUE!</v>
      </c>
      <c r="U284" s="260" t="e">
        <f aca="false">(J284*O284)+(K284*P284)+(L284*$U$5)+(M284*R284)+(N284*S284)</f>
        <v>#VALUE!</v>
      </c>
      <c r="V284" s="261" t="e">
        <f aca="false">SUMIFS(OFFSET(#NAME?,0,$P$8),#NAME?,A284,#NAME?,$F$8,#NAME?,$G$8)*-1</f>
        <v>#VALUE!</v>
      </c>
      <c r="W284" s="261" t="e">
        <f aca="false">SUMIFS(OFFSET(#NAME?,0,$P$8),#NAME?,A284,#NAME?,$F$8,#NAME?,$G$8)*-1</f>
        <v>#VALUE!</v>
      </c>
      <c r="X284" s="262" t="e">
        <f aca="false">$Z$13*Z284</f>
        <v>#REF!</v>
      </c>
      <c r="Z284" s="263" t="e">
        <f aca="false">E284/$E$13</f>
        <v>#VALUE!</v>
      </c>
      <c r="AA284" s="264" t="n">
        <f aca="false">IFERROR(SUMPRODUCT((DSR!$E$1:$AB$1='MAIN DATA'!$B$6)*(DSR!$B$2:$B$1445='MAIN DATA'!A284)*(DSR!$A$2:$A$1445=Controls!$F$56)*(DSR!$E$2:$AB$1445)),"N/A for summer")</f>
        <v>-1.26569453398884</v>
      </c>
    </row>
    <row r="285" customFormat="false" ht="12.75" hidden="false" customHeight="false" outlineLevel="0" collapsed="false">
      <c r="A285" s="253" t="s">
        <v>897</v>
      </c>
      <c r="B285" s="253" t="s">
        <v>898</v>
      </c>
      <c r="C285" s="254" t="s">
        <v>424</v>
      </c>
      <c r="D285" s="254" t="str">
        <f aca="false">LEFT(C285,1)</f>
        <v>S</v>
      </c>
      <c r="E285" s="254" t="e">
        <f aca="false">SUMIFS(OFFSET(#NAME?,0,$P$8),#NAME?,A285,#NAME?,$F$8,#NAME?,$G$8)</f>
        <v>#VALUE!</v>
      </c>
      <c r="F285" s="255" t="e">
        <f aca="false">SUMIFS(OFFSET(#NAME?,0,$P$8),#NAME?,A285,#NAME?,$F$8,#NAME?,$G$8)</f>
        <v>#VALUE!</v>
      </c>
      <c r="G285" s="255" t="e">
        <f aca="false">F285-SUMIFS(OFFSET(#NAME?,0,$P$8),#NAME?,A285,#NAME?,$F$8,#NAME?,$G$8)</f>
        <v>#VALUE!</v>
      </c>
      <c r="H285" s="256" t="e">
        <f aca="false">E285-T285</f>
        <v>#VALUE!</v>
      </c>
      <c r="I285" s="256" t="e">
        <f aca="false">E285-U285</f>
        <v>#VALUE!</v>
      </c>
      <c r="J285" s="257" t="e">
        <f aca="false">SUMIFS(#NAME?,#NAME?,A285,#NAME?,$F$8,#NAME?,$G$8,#NAME?,"Storage")+SUMIFS(#NAME?,#NAME?,A285,#NAME?,$F$8,#NAME?,$G$8,#NAME?,"Battery")</f>
        <v>#VALUE!</v>
      </c>
      <c r="K285" s="257" t="e">
        <f aca="false">SUMIFS(#NAME?,#NAME?,A285,#NAME?,$F$8,#NAME?,$G$8,#NAME?,"Solar")+SUMIFS(#NAME?,#NAME?,A285,#NAME?,$F$8,#NAME?,$G$8,#NAME?,"Solar")</f>
        <v>#VALUE!</v>
      </c>
      <c r="L285" s="257" t="e">
        <f aca="false">SUMIFS(#NAME?,#NAME?,A285,#NAME?,$F$8,#NAME?,$G$8,#NAME?,"Wind")+SUMIFS(#NAME?,#NAME?,A285,#NAME?,$F$8,#NAME?,$G$8,#NAME?,"Wind")</f>
        <v>#VALUE!</v>
      </c>
      <c r="M285" s="257" t="e">
        <f aca="false">SUMIFS(#NAME?,#NAME?,A285,#NAME?,$F$8,#NAME?,$G$8,#NAME?,"Hydro")+SUMIFS(#NAME?,#NAME?,A285,#NAME?,$F$8,#NAME?,$G$8,#NAME?,"Hydro")</f>
        <v>#VALUE!</v>
      </c>
      <c r="N285" s="257" t="e">
        <f aca="false">SUMIFS(#NAME?,#NAME?,A285,#NAME?,$F$8,#NAME?,$G$8,#NAME?,"Other")+SUMIFS(#NAME?,#NAME?,A285,#NAME?,$F$8,#NAME?,$G$8,#NAME?,"Other")</f>
        <v>#VALUE!</v>
      </c>
      <c r="O285" s="258" t="e">
        <f aca="false">IF(J285=0,0,(SUMIFS(OFFSET(#NAME?,0,$P$8),#NAME?,A285,#NAME?,$F$8,#NAME?,$G$8,#NAME?,"Storage")+SUMIFS(OFFSET(#NAME?,0,$P$8),#NAME?,A285,#NAME?,$F$8,#NAME?,$G$8,#NAME?,"Battery"))/J285)</f>
        <v>#VALUE!</v>
      </c>
      <c r="P285" s="259" t="e">
        <f aca="false">IF(K285=0,0,(SUMIFS(OFFSET(#NAME?,0,$P$8),#NAME?,A285,#NAME?,$F$8,#NAME?,$G$8,#NAME?,"Solar")+SUMIFS(OFFSET(#NAME?,0,$P$8),#NAME?,A285,#NAME?,$F$8,#NAME?,$G$8,#NAME?,"Solar"))/K285)</f>
        <v>#VALUE!</v>
      </c>
      <c r="Q285" s="258" t="e">
        <f aca="false">IF(L285=0,0,(SUMIFS(OFFSET(#NAME?,0,$P$8),#NAME?,A285,#NAME?,$F$8,#NAME?,$G$8,#NAME?,"Wind")+SUMIFS(OFFSET(#NAME?,0,$P$8),#NAME?,A285,#NAME?,$F$8,#NAME?,$G$8,#NAME?,"Wind"))/L285)</f>
        <v>#VALUE!</v>
      </c>
      <c r="R285" s="258" t="e">
        <f aca="false">IF(M285=0,0,(SUMIFS(OFFSET(#NAME?,0,$P$8),#NAME?,A285,#NAME?,$F$8,#NAME?,$G$8,#NAME?,"Hydro")+SUMIFS(OFFSET(#NAME?,0,$P$8),#NAME?,A285,#NAME?,$F$8,#NAME?,$G$8,#NAME?,"Hydro"))/M285)</f>
        <v>#VALUE!</v>
      </c>
      <c r="S285" s="258" t="e">
        <f aca="false">IF(N285=0,0,(SUMIFS(OFFSET(#NAME?,0,$P$8),#NAME?,A285,#NAME?,$F$8,#NAME?,$G$8,#NAME?,"Other")+SUMIFS(OFFSET(#NAME?,0,$P$8),#NAME?,A285,#NAME?,$F$8,#NAME?,$G$8,#NAME?,"Other"))/N285)</f>
        <v>#VALUE!</v>
      </c>
      <c r="T285" s="260" t="e">
        <f aca="false">(J285*O285)+(K285*P285)+(L285*$T$5)+(M285*R285)+(N285*S285)</f>
        <v>#VALUE!</v>
      </c>
      <c r="U285" s="260" t="e">
        <f aca="false">(J285*O285)+(K285*P285)+(L285*$U$5)+(M285*R285)+(N285*S285)</f>
        <v>#VALUE!</v>
      </c>
      <c r="V285" s="261" t="e">
        <f aca="false">SUMIFS(OFFSET(#NAME?,0,$P$8),#NAME?,A285,#NAME?,$F$8,#NAME?,$G$8)*-1</f>
        <v>#VALUE!</v>
      </c>
      <c r="W285" s="261" t="e">
        <f aca="false">SUMIFS(OFFSET(#NAME?,0,$P$8),#NAME?,A285,#NAME?,$F$8,#NAME?,$G$8)*-1</f>
        <v>#VALUE!</v>
      </c>
      <c r="X285" s="262" t="e">
        <f aca="false">$Z$13*Z285</f>
        <v>#REF!</v>
      </c>
      <c r="Z285" s="263" t="e">
        <f aca="false">E285/$E$13</f>
        <v>#VALUE!</v>
      </c>
      <c r="AA285" s="264" t="n">
        <f aca="false">IFERROR(SUMPRODUCT((DSR!$E$1:$AB$1='MAIN DATA'!$B$6)*(DSR!$B$2:$B$1445='MAIN DATA'!A285)*(DSR!$A$2:$A$1445=Controls!$F$56)*(DSR!$E$2:$AB$1445)),"N/A for summer")</f>
        <v>-0.188552996645319</v>
      </c>
    </row>
    <row r="286" customFormat="false" ht="12.75" hidden="false" customHeight="false" outlineLevel="0" collapsed="false">
      <c r="A286" s="253" t="s">
        <v>930</v>
      </c>
      <c r="B286" s="253" t="s">
        <v>931</v>
      </c>
      <c r="C286" s="254" t="s">
        <v>424</v>
      </c>
      <c r="D286" s="254" t="str">
        <f aca="false">LEFT(C286,1)</f>
        <v>S</v>
      </c>
      <c r="E286" s="254" t="e">
        <f aca="false">SUMIFS(OFFSET(#NAME?,0,$P$8),#NAME?,A286,#NAME?,$F$8,#NAME?,$G$8)</f>
        <v>#VALUE!</v>
      </c>
      <c r="F286" s="255" t="e">
        <f aca="false">SUMIFS(OFFSET(#NAME?,0,$P$8),#NAME?,A286,#NAME?,$F$8,#NAME?,$G$8)</f>
        <v>#VALUE!</v>
      </c>
      <c r="G286" s="255" t="e">
        <f aca="false">F286-SUMIFS(OFFSET(#NAME?,0,$P$8),#NAME?,A286,#NAME?,$F$8,#NAME?,$G$8)</f>
        <v>#VALUE!</v>
      </c>
      <c r="H286" s="256" t="e">
        <f aca="false">E286-T286</f>
        <v>#VALUE!</v>
      </c>
      <c r="I286" s="256" t="e">
        <f aca="false">E286-U286</f>
        <v>#VALUE!</v>
      </c>
      <c r="J286" s="257" t="e">
        <f aca="false">SUMIFS(#NAME?,#NAME?,A286,#NAME?,$F$8,#NAME?,$G$8,#NAME?,"Storage")+SUMIFS(#NAME?,#NAME?,A286,#NAME?,$F$8,#NAME?,$G$8,#NAME?,"Battery")</f>
        <v>#VALUE!</v>
      </c>
      <c r="K286" s="257" t="e">
        <f aca="false">SUMIFS(#NAME?,#NAME?,A286,#NAME?,$F$8,#NAME?,$G$8,#NAME?,"Solar")+SUMIFS(#NAME?,#NAME?,A286,#NAME?,$F$8,#NAME?,$G$8,#NAME?,"Solar")</f>
        <v>#VALUE!</v>
      </c>
      <c r="L286" s="257" t="e">
        <f aca="false">SUMIFS(#NAME?,#NAME?,A286,#NAME?,$F$8,#NAME?,$G$8,#NAME?,"Wind")+SUMIFS(#NAME?,#NAME?,A286,#NAME?,$F$8,#NAME?,$G$8,#NAME?,"Wind")</f>
        <v>#VALUE!</v>
      </c>
      <c r="M286" s="257" t="e">
        <f aca="false">SUMIFS(#NAME?,#NAME?,A286,#NAME?,$F$8,#NAME?,$G$8,#NAME?,"Hydro")+SUMIFS(#NAME?,#NAME?,A286,#NAME?,$F$8,#NAME?,$G$8,#NAME?,"Hydro")</f>
        <v>#VALUE!</v>
      </c>
      <c r="N286" s="257" t="e">
        <f aca="false">SUMIFS(#NAME?,#NAME?,A286,#NAME?,$F$8,#NAME?,$G$8,#NAME?,"Other")+SUMIFS(#NAME?,#NAME?,A286,#NAME?,$F$8,#NAME?,$G$8,#NAME?,"Other")</f>
        <v>#VALUE!</v>
      </c>
      <c r="O286" s="258" t="e">
        <f aca="false">IF(J286=0,0,(SUMIFS(OFFSET(#NAME?,0,$P$8),#NAME?,A286,#NAME?,$F$8,#NAME?,$G$8,#NAME?,"Storage")+SUMIFS(OFFSET(#NAME?,0,$P$8),#NAME?,A286,#NAME?,$F$8,#NAME?,$G$8,#NAME?,"Battery"))/J286)</f>
        <v>#VALUE!</v>
      </c>
      <c r="P286" s="259" t="e">
        <f aca="false">IF(K286=0,0,(SUMIFS(OFFSET(#NAME?,0,$P$8),#NAME?,A286,#NAME?,$F$8,#NAME?,$G$8,#NAME?,"Solar")+SUMIFS(OFFSET(#NAME?,0,$P$8),#NAME?,A286,#NAME?,$F$8,#NAME?,$G$8,#NAME?,"Solar"))/K286)</f>
        <v>#VALUE!</v>
      </c>
      <c r="Q286" s="258" t="e">
        <f aca="false">IF(L286=0,0,(SUMIFS(OFFSET(#NAME?,0,$P$8),#NAME?,A286,#NAME?,$F$8,#NAME?,$G$8,#NAME?,"Wind")+SUMIFS(OFFSET(#NAME?,0,$P$8),#NAME?,A286,#NAME?,$F$8,#NAME?,$G$8,#NAME?,"Wind"))/L286)</f>
        <v>#VALUE!</v>
      </c>
      <c r="R286" s="258" t="e">
        <f aca="false">IF(M286=0,0,(SUMIFS(OFFSET(#NAME?,0,$P$8),#NAME?,A286,#NAME?,$F$8,#NAME?,$G$8,#NAME?,"Hydro")+SUMIFS(OFFSET(#NAME?,0,$P$8),#NAME?,A286,#NAME?,$F$8,#NAME?,$G$8,#NAME?,"Hydro"))/M286)</f>
        <v>#VALUE!</v>
      </c>
      <c r="S286" s="258" t="e">
        <f aca="false">IF(N286=0,0,(SUMIFS(OFFSET(#NAME?,0,$P$8),#NAME?,A286,#NAME?,$F$8,#NAME?,$G$8,#NAME?,"Other")+SUMIFS(OFFSET(#NAME?,0,$P$8),#NAME?,A286,#NAME?,$F$8,#NAME?,$G$8,#NAME?,"Other"))/N286)</f>
        <v>#VALUE!</v>
      </c>
      <c r="T286" s="260" t="e">
        <f aca="false">(J286*O286)+(K286*P286)+(L286*$T$5)+(M286*R286)+(N286*S286)</f>
        <v>#VALUE!</v>
      </c>
      <c r="U286" s="260" t="e">
        <f aca="false">(J286*O286)+(K286*P286)+(L286*$U$5)+(M286*R286)+(N286*S286)</f>
        <v>#VALUE!</v>
      </c>
      <c r="V286" s="261" t="e">
        <f aca="false">SUMIFS(OFFSET(#NAME?,0,$P$8),#NAME?,A286,#NAME?,$F$8,#NAME?,$G$8)*-1</f>
        <v>#VALUE!</v>
      </c>
      <c r="W286" s="261" t="e">
        <f aca="false">SUMIFS(OFFSET(#NAME?,0,$P$8),#NAME?,A286,#NAME?,$F$8,#NAME?,$G$8)*-1</f>
        <v>#VALUE!</v>
      </c>
      <c r="X286" s="262" t="e">
        <f aca="false">$Z$13*Z286</f>
        <v>#REF!</v>
      </c>
      <c r="Z286" s="263" t="e">
        <f aca="false">E286/$E$13</f>
        <v>#VALUE!</v>
      </c>
      <c r="AA286" s="264" t="n">
        <f aca="false">IFERROR(SUMPRODUCT((DSR!$E$1:$AB$1='MAIN DATA'!$B$6)*(DSR!$B$2:$B$1445='MAIN DATA'!A286)*(DSR!$A$2:$A$1445=Controls!$F$56)*(DSR!$E$2:$AB$1445)),"N/A for summer")</f>
        <v>-0.503874649555934</v>
      </c>
    </row>
    <row r="287" customFormat="false" ht="12.75" hidden="false" customHeight="false" outlineLevel="0" collapsed="false">
      <c r="A287" s="253" t="s">
        <v>966</v>
      </c>
      <c r="B287" s="253" t="s">
        <v>967</v>
      </c>
      <c r="C287" s="254" t="s">
        <v>424</v>
      </c>
      <c r="D287" s="254" t="str">
        <f aca="false">LEFT(C287,1)</f>
        <v>S</v>
      </c>
      <c r="E287" s="254" t="e">
        <f aca="false">SUMIFS(OFFSET(#NAME?,0,$P$8),#NAME?,A287,#NAME?,$F$8,#NAME?,$G$8)</f>
        <v>#VALUE!</v>
      </c>
      <c r="F287" s="255" t="e">
        <f aca="false">SUMIFS(OFFSET(#NAME?,0,$P$8),#NAME?,A287,#NAME?,$F$8,#NAME?,$G$8)</f>
        <v>#VALUE!</v>
      </c>
      <c r="G287" s="255" t="e">
        <f aca="false">F287-SUMIFS(OFFSET(#NAME?,0,$P$8),#NAME?,A287,#NAME?,$F$8,#NAME?,$G$8)</f>
        <v>#VALUE!</v>
      </c>
      <c r="H287" s="256" t="e">
        <f aca="false">E287-T287</f>
        <v>#VALUE!</v>
      </c>
      <c r="I287" s="256" t="e">
        <f aca="false">E287-U287</f>
        <v>#VALUE!</v>
      </c>
      <c r="J287" s="257" t="e">
        <f aca="false">SUMIFS(#NAME?,#NAME?,A287,#NAME?,$F$8,#NAME?,$G$8,#NAME?,"Storage")+SUMIFS(#NAME?,#NAME?,A287,#NAME?,$F$8,#NAME?,$G$8,#NAME?,"Battery")</f>
        <v>#VALUE!</v>
      </c>
      <c r="K287" s="257" t="e">
        <f aca="false">SUMIFS(#NAME?,#NAME?,A287,#NAME?,$F$8,#NAME?,$G$8,#NAME?,"Solar")+SUMIFS(#NAME?,#NAME?,A287,#NAME?,$F$8,#NAME?,$G$8,#NAME?,"Solar")</f>
        <v>#VALUE!</v>
      </c>
      <c r="L287" s="257" t="e">
        <f aca="false">SUMIFS(#NAME?,#NAME?,A287,#NAME?,$F$8,#NAME?,$G$8,#NAME?,"Wind")+SUMIFS(#NAME?,#NAME?,A287,#NAME?,$F$8,#NAME?,$G$8,#NAME?,"Wind")</f>
        <v>#VALUE!</v>
      </c>
      <c r="M287" s="257" t="e">
        <f aca="false">SUMIFS(#NAME?,#NAME?,A287,#NAME?,$F$8,#NAME?,$G$8,#NAME?,"Hydro")+SUMIFS(#NAME?,#NAME?,A287,#NAME?,$F$8,#NAME?,$G$8,#NAME?,"Hydro")</f>
        <v>#VALUE!</v>
      </c>
      <c r="N287" s="257" t="e">
        <f aca="false">SUMIFS(#NAME?,#NAME?,A287,#NAME?,$F$8,#NAME?,$G$8,#NAME?,"Other")+SUMIFS(#NAME?,#NAME?,A287,#NAME?,$F$8,#NAME?,$G$8,#NAME?,"Other")</f>
        <v>#VALUE!</v>
      </c>
      <c r="O287" s="258" t="e">
        <f aca="false">IF(J287=0,0,(SUMIFS(OFFSET(#NAME?,0,$P$8),#NAME?,A287,#NAME?,$F$8,#NAME?,$G$8,#NAME?,"Storage")+SUMIFS(OFFSET(#NAME?,0,$P$8),#NAME?,A287,#NAME?,$F$8,#NAME?,$G$8,#NAME?,"Battery"))/J287)</f>
        <v>#VALUE!</v>
      </c>
      <c r="P287" s="259" t="e">
        <f aca="false">IF(K287=0,0,(SUMIFS(OFFSET(#NAME?,0,$P$8),#NAME?,A287,#NAME?,$F$8,#NAME?,$G$8,#NAME?,"Solar")+SUMIFS(OFFSET(#NAME?,0,$P$8),#NAME?,A287,#NAME?,$F$8,#NAME?,$G$8,#NAME?,"Solar"))/K287)</f>
        <v>#VALUE!</v>
      </c>
      <c r="Q287" s="258" t="e">
        <f aca="false">IF(L287=0,0,(SUMIFS(OFFSET(#NAME?,0,$P$8),#NAME?,A287,#NAME?,$F$8,#NAME?,$G$8,#NAME?,"Wind")+SUMIFS(OFFSET(#NAME?,0,$P$8),#NAME?,A287,#NAME?,$F$8,#NAME?,$G$8,#NAME?,"Wind"))/L287)</f>
        <v>#VALUE!</v>
      </c>
      <c r="R287" s="258" t="e">
        <f aca="false">IF(M287=0,0,(SUMIFS(OFFSET(#NAME?,0,$P$8),#NAME?,A287,#NAME?,$F$8,#NAME?,$G$8,#NAME?,"Hydro")+SUMIFS(OFFSET(#NAME?,0,$P$8),#NAME?,A287,#NAME?,$F$8,#NAME?,$G$8,#NAME?,"Hydro"))/M287)</f>
        <v>#VALUE!</v>
      </c>
      <c r="S287" s="258" t="e">
        <f aca="false">IF(N287=0,0,(SUMIFS(OFFSET(#NAME?,0,$P$8),#NAME?,A287,#NAME?,$F$8,#NAME?,$G$8,#NAME?,"Other")+SUMIFS(OFFSET(#NAME?,0,$P$8),#NAME?,A287,#NAME?,$F$8,#NAME?,$G$8,#NAME?,"Other"))/N287)</f>
        <v>#VALUE!</v>
      </c>
      <c r="T287" s="260" t="e">
        <f aca="false">(J287*O287)+(K287*P287)+(L287*$T$5)+(M287*R287)+(N287*S287)</f>
        <v>#VALUE!</v>
      </c>
      <c r="U287" s="260" t="e">
        <f aca="false">(J287*O287)+(K287*P287)+(L287*$U$5)+(M287*R287)+(N287*S287)</f>
        <v>#VALUE!</v>
      </c>
      <c r="V287" s="261" t="e">
        <f aca="false">SUMIFS(OFFSET(#NAME?,0,$P$8),#NAME?,A287,#NAME?,$F$8,#NAME?,$G$8)*-1</f>
        <v>#VALUE!</v>
      </c>
      <c r="W287" s="261" t="e">
        <f aca="false">SUMIFS(OFFSET(#NAME?,0,$P$8),#NAME?,A287,#NAME?,$F$8,#NAME?,$G$8)*-1</f>
        <v>#VALUE!</v>
      </c>
      <c r="X287" s="262" t="e">
        <f aca="false">$Z$13*Z287</f>
        <v>#REF!</v>
      </c>
      <c r="Z287" s="263" t="e">
        <f aca="false">E287/$E$13</f>
        <v>#VALUE!</v>
      </c>
      <c r="AA287" s="264" t="n">
        <f aca="false">IFERROR(SUMPRODUCT((DSR!$E$1:$AB$1='MAIN DATA'!$B$6)*(DSR!$B$2:$B$1445='MAIN DATA'!A287)*(DSR!$A$2:$A$1445=Controls!$F$56)*(DSR!$E$2:$AB$1445)),"N/A for summer")</f>
        <v>-1.23864711609871</v>
      </c>
    </row>
    <row r="288" customFormat="false" ht="12.75" hidden="false" customHeight="false" outlineLevel="0" collapsed="false">
      <c r="A288" s="253" t="s">
        <v>981</v>
      </c>
      <c r="B288" s="253" t="s">
        <v>982</v>
      </c>
      <c r="C288" s="254" t="s">
        <v>424</v>
      </c>
      <c r="D288" s="254" t="str">
        <f aca="false">LEFT(C288,1)</f>
        <v>S</v>
      </c>
      <c r="E288" s="254" t="e">
        <f aca="false">SUMIFS(OFFSET(#NAME?,0,$P$8),#NAME?,A288,#NAME?,$F$8,#NAME?,$G$8)</f>
        <v>#VALUE!</v>
      </c>
      <c r="F288" s="255" t="e">
        <f aca="false">SUMIFS(OFFSET(#NAME?,0,$P$8),#NAME?,A288,#NAME?,$F$8,#NAME?,$G$8)</f>
        <v>#VALUE!</v>
      </c>
      <c r="G288" s="255" t="e">
        <f aca="false">F288-SUMIFS(OFFSET(#NAME?,0,$P$8),#NAME?,A288,#NAME?,$F$8,#NAME?,$G$8)</f>
        <v>#VALUE!</v>
      </c>
      <c r="H288" s="256" t="e">
        <f aca="false">E288-T288</f>
        <v>#VALUE!</v>
      </c>
      <c r="I288" s="256" t="e">
        <f aca="false">E288-U288</f>
        <v>#VALUE!</v>
      </c>
      <c r="J288" s="257" t="e">
        <f aca="false">SUMIFS(#NAME?,#NAME?,A288,#NAME?,$F$8,#NAME?,$G$8,#NAME?,"Storage")+SUMIFS(#NAME?,#NAME?,A288,#NAME?,$F$8,#NAME?,$G$8,#NAME?,"Battery")</f>
        <v>#VALUE!</v>
      </c>
      <c r="K288" s="257" t="e">
        <f aca="false">SUMIFS(#NAME?,#NAME?,A288,#NAME?,$F$8,#NAME?,$G$8,#NAME?,"Solar")+SUMIFS(#NAME?,#NAME?,A288,#NAME?,$F$8,#NAME?,$G$8,#NAME?,"Solar")</f>
        <v>#VALUE!</v>
      </c>
      <c r="L288" s="257" t="e">
        <f aca="false">SUMIFS(#NAME?,#NAME?,A288,#NAME?,$F$8,#NAME?,$G$8,#NAME?,"Wind")+SUMIFS(#NAME?,#NAME?,A288,#NAME?,$F$8,#NAME?,$G$8,#NAME?,"Wind")</f>
        <v>#VALUE!</v>
      </c>
      <c r="M288" s="257" t="e">
        <f aca="false">SUMIFS(#NAME?,#NAME?,A288,#NAME?,$F$8,#NAME?,$G$8,#NAME?,"Hydro")+SUMIFS(#NAME?,#NAME?,A288,#NAME?,$F$8,#NAME?,$G$8,#NAME?,"Hydro")</f>
        <v>#VALUE!</v>
      </c>
      <c r="N288" s="257" t="e">
        <f aca="false">SUMIFS(#NAME?,#NAME?,A288,#NAME?,$F$8,#NAME?,$G$8,#NAME?,"Other")+SUMIFS(#NAME?,#NAME?,A288,#NAME?,$F$8,#NAME?,$G$8,#NAME?,"Other")</f>
        <v>#VALUE!</v>
      </c>
      <c r="O288" s="258" t="e">
        <f aca="false">IF(J288=0,0,(SUMIFS(OFFSET(#NAME?,0,$P$8),#NAME?,A288,#NAME?,$F$8,#NAME?,$G$8,#NAME?,"Storage")+SUMIFS(OFFSET(#NAME?,0,$P$8),#NAME?,A288,#NAME?,$F$8,#NAME?,$G$8,#NAME?,"Battery"))/J288)</f>
        <v>#VALUE!</v>
      </c>
      <c r="P288" s="259" t="e">
        <f aca="false">IF(K288=0,0,(SUMIFS(OFFSET(#NAME?,0,$P$8),#NAME?,A288,#NAME?,$F$8,#NAME?,$G$8,#NAME?,"Solar")+SUMIFS(OFFSET(#NAME?,0,$P$8),#NAME?,A288,#NAME?,$F$8,#NAME?,$G$8,#NAME?,"Solar"))/K288)</f>
        <v>#VALUE!</v>
      </c>
      <c r="Q288" s="258" t="e">
        <f aca="false">IF(L288=0,0,(SUMIFS(OFFSET(#NAME?,0,$P$8),#NAME?,A288,#NAME?,$F$8,#NAME?,$G$8,#NAME?,"Wind")+SUMIFS(OFFSET(#NAME?,0,$P$8),#NAME?,A288,#NAME?,$F$8,#NAME?,$G$8,#NAME?,"Wind"))/L288)</f>
        <v>#VALUE!</v>
      </c>
      <c r="R288" s="258" t="e">
        <f aca="false">IF(M288=0,0,(SUMIFS(OFFSET(#NAME?,0,$P$8),#NAME?,A288,#NAME?,$F$8,#NAME?,$G$8,#NAME?,"Hydro")+SUMIFS(OFFSET(#NAME?,0,$P$8),#NAME?,A288,#NAME?,$F$8,#NAME?,$G$8,#NAME?,"Hydro"))/M288)</f>
        <v>#VALUE!</v>
      </c>
      <c r="S288" s="258" t="e">
        <f aca="false">IF(N288=0,0,(SUMIFS(OFFSET(#NAME?,0,$P$8),#NAME?,A288,#NAME?,$F$8,#NAME?,$G$8,#NAME?,"Other")+SUMIFS(OFFSET(#NAME?,0,$P$8),#NAME?,A288,#NAME?,$F$8,#NAME?,$G$8,#NAME?,"Other"))/N288)</f>
        <v>#VALUE!</v>
      </c>
      <c r="T288" s="260" t="e">
        <f aca="false">(J288*O288)+(K288*P288)+(L288*$T$5)+(M288*R288)+(N288*S288)</f>
        <v>#VALUE!</v>
      </c>
      <c r="U288" s="260" t="e">
        <f aca="false">(J288*O288)+(K288*P288)+(L288*$U$5)+(M288*R288)+(N288*S288)</f>
        <v>#VALUE!</v>
      </c>
      <c r="V288" s="261" t="e">
        <f aca="false">SUMIFS(OFFSET(#NAME?,0,$P$8),#NAME?,A288,#NAME?,$F$8,#NAME?,$G$8)*-1</f>
        <v>#VALUE!</v>
      </c>
      <c r="W288" s="261" t="e">
        <f aca="false">SUMIFS(OFFSET(#NAME?,0,$P$8),#NAME?,A288,#NAME?,$F$8,#NAME?,$G$8)*-1</f>
        <v>#VALUE!</v>
      </c>
      <c r="X288" s="262" t="e">
        <f aca="false">$Z$13*Z288</f>
        <v>#REF!</v>
      </c>
      <c r="Z288" s="263" t="e">
        <f aca="false">E288/$E$13</f>
        <v>#VALUE!</v>
      </c>
      <c r="AA288" s="264" t="n">
        <f aca="false">IFERROR(SUMPRODUCT((DSR!$E$1:$AB$1='MAIN DATA'!$B$6)*(DSR!$B$2:$B$1445='MAIN DATA'!A288)*(DSR!$A$2:$A$1445=Controls!$F$56)*(DSR!$E$2:$AB$1445)),"N/A for summer")</f>
        <v>-0.0289537863962394</v>
      </c>
    </row>
    <row r="289" customFormat="false" ht="12.75" hidden="false" customHeight="false" outlineLevel="0" collapsed="false">
      <c r="A289" s="253" t="s">
        <v>1021</v>
      </c>
      <c r="B289" s="253" t="s">
        <v>1022</v>
      </c>
      <c r="C289" s="254" t="s">
        <v>424</v>
      </c>
      <c r="D289" s="254" t="str">
        <f aca="false">LEFT(C289,1)</f>
        <v>S</v>
      </c>
      <c r="E289" s="254" t="e">
        <f aca="false">SUMIFS(OFFSET(#NAME?,0,$P$8),#NAME?,A289,#NAME?,$F$8,#NAME?,$G$8)</f>
        <v>#VALUE!</v>
      </c>
      <c r="F289" s="255" t="e">
        <f aca="false">SUMIFS(OFFSET(#NAME?,0,$P$8),#NAME?,A289,#NAME?,$F$8,#NAME?,$G$8)</f>
        <v>#VALUE!</v>
      </c>
      <c r="G289" s="255" t="e">
        <f aca="false">F289-SUMIFS(OFFSET(#NAME?,0,$P$8),#NAME?,A289,#NAME?,$F$8,#NAME?,$G$8)</f>
        <v>#VALUE!</v>
      </c>
      <c r="H289" s="256" t="e">
        <f aca="false">E289-T289</f>
        <v>#VALUE!</v>
      </c>
      <c r="I289" s="256" t="e">
        <f aca="false">E289-U289</f>
        <v>#VALUE!</v>
      </c>
      <c r="J289" s="257" t="e">
        <f aca="false">SUMIFS(#NAME?,#NAME?,A289,#NAME?,$F$8,#NAME?,$G$8,#NAME?,"Storage")+SUMIFS(#NAME?,#NAME?,A289,#NAME?,$F$8,#NAME?,$G$8,#NAME?,"Battery")</f>
        <v>#VALUE!</v>
      </c>
      <c r="K289" s="257" t="e">
        <f aca="false">SUMIFS(#NAME?,#NAME?,A289,#NAME?,$F$8,#NAME?,$G$8,#NAME?,"Solar")+SUMIFS(#NAME?,#NAME?,A289,#NAME?,$F$8,#NAME?,$G$8,#NAME?,"Solar")</f>
        <v>#VALUE!</v>
      </c>
      <c r="L289" s="257" t="e">
        <f aca="false">SUMIFS(#NAME?,#NAME?,A289,#NAME?,$F$8,#NAME?,$G$8,#NAME?,"Wind")+SUMIFS(#NAME?,#NAME?,A289,#NAME?,$F$8,#NAME?,$G$8,#NAME?,"Wind")</f>
        <v>#VALUE!</v>
      </c>
      <c r="M289" s="257" t="e">
        <f aca="false">SUMIFS(#NAME?,#NAME?,A289,#NAME?,$F$8,#NAME?,$G$8,#NAME?,"Hydro")+SUMIFS(#NAME?,#NAME?,A289,#NAME?,$F$8,#NAME?,$G$8,#NAME?,"Hydro")</f>
        <v>#VALUE!</v>
      </c>
      <c r="N289" s="257" t="e">
        <f aca="false">SUMIFS(#NAME?,#NAME?,A289,#NAME?,$F$8,#NAME?,$G$8,#NAME?,"Other")+SUMIFS(#NAME?,#NAME?,A289,#NAME?,$F$8,#NAME?,$G$8,#NAME?,"Other")</f>
        <v>#VALUE!</v>
      </c>
      <c r="O289" s="258" t="e">
        <f aca="false">IF(J289=0,0,(SUMIFS(OFFSET(#NAME?,0,$P$8),#NAME?,A289,#NAME?,$F$8,#NAME?,$G$8,#NAME?,"Storage")+SUMIFS(OFFSET(#NAME?,0,$P$8),#NAME?,A289,#NAME?,$F$8,#NAME?,$G$8,#NAME?,"Battery"))/J289)</f>
        <v>#VALUE!</v>
      </c>
      <c r="P289" s="259" t="e">
        <f aca="false">IF(K289=0,0,(SUMIFS(OFFSET(#NAME?,0,$P$8),#NAME?,A289,#NAME?,$F$8,#NAME?,$G$8,#NAME?,"Solar")+SUMIFS(OFFSET(#NAME?,0,$P$8),#NAME?,A289,#NAME?,$F$8,#NAME?,$G$8,#NAME?,"Solar"))/K289)</f>
        <v>#VALUE!</v>
      </c>
      <c r="Q289" s="258" t="e">
        <f aca="false">IF(L289=0,0,(SUMIFS(OFFSET(#NAME?,0,$P$8),#NAME?,A289,#NAME?,$F$8,#NAME?,$G$8,#NAME?,"Wind")+SUMIFS(OFFSET(#NAME?,0,$P$8),#NAME?,A289,#NAME?,$F$8,#NAME?,$G$8,#NAME?,"Wind"))/L289)</f>
        <v>#VALUE!</v>
      </c>
      <c r="R289" s="258" t="e">
        <f aca="false">IF(M289=0,0,(SUMIFS(OFFSET(#NAME?,0,$P$8),#NAME?,A289,#NAME?,$F$8,#NAME?,$G$8,#NAME?,"Hydro")+SUMIFS(OFFSET(#NAME?,0,$P$8),#NAME?,A289,#NAME?,$F$8,#NAME?,$G$8,#NAME?,"Hydro"))/M289)</f>
        <v>#VALUE!</v>
      </c>
      <c r="S289" s="258" t="e">
        <f aca="false">IF(N289=0,0,(SUMIFS(OFFSET(#NAME?,0,$P$8),#NAME?,A289,#NAME?,$F$8,#NAME?,$G$8,#NAME?,"Other")+SUMIFS(OFFSET(#NAME?,0,$P$8),#NAME?,A289,#NAME?,$F$8,#NAME?,$G$8,#NAME?,"Other"))/N289)</f>
        <v>#VALUE!</v>
      </c>
      <c r="T289" s="260" t="e">
        <f aca="false">(J289*O289)+(K289*P289)+(L289*$T$5)+(M289*R289)+(N289*S289)</f>
        <v>#VALUE!</v>
      </c>
      <c r="U289" s="260" t="e">
        <f aca="false">(J289*O289)+(K289*P289)+(L289*$U$5)+(M289*R289)+(N289*S289)</f>
        <v>#VALUE!</v>
      </c>
      <c r="V289" s="261" t="e">
        <f aca="false">SUMIFS(OFFSET(#NAME?,0,$P$8),#NAME?,A289,#NAME?,$F$8,#NAME?,$G$8)*-1</f>
        <v>#VALUE!</v>
      </c>
      <c r="W289" s="261" t="e">
        <f aca="false">SUMIFS(OFFSET(#NAME?,0,$P$8),#NAME?,A289,#NAME?,$F$8,#NAME?,$G$8)*-1</f>
        <v>#VALUE!</v>
      </c>
      <c r="X289" s="262" t="e">
        <f aca="false">$Z$13*Z289</f>
        <v>#REF!</v>
      </c>
      <c r="Z289" s="263" t="e">
        <f aca="false">E289/$E$13</f>
        <v>#VALUE!</v>
      </c>
      <c r="AA289" s="264" t="n">
        <f aca="false">IFERROR(SUMPRODUCT((DSR!$E$1:$AB$1='MAIN DATA'!$B$6)*(DSR!$B$2:$B$1445='MAIN DATA'!A289)*(DSR!$A$2:$A$1445=Controls!$F$56)*(DSR!$E$2:$AB$1445)),"N/A for summer")</f>
        <v>-1.3274588907</v>
      </c>
    </row>
    <row r="290" customFormat="false" ht="12.75" hidden="false" customHeight="false" outlineLevel="0" collapsed="false">
      <c r="A290" s="253" t="s">
        <v>1023</v>
      </c>
      <c r="B290" s="253" t="s">
        <v>1024</v>
      </c>
      <c r="C290" s="254" t="s">
        <v>424</v>
      </c>
      <c r="D290" s="254" t="str">
        <f aca="false">LEFT(C290,1)</f>
        <v>S</v>
      </c>
      <c r="E290" s="254" t="e">
        <f aca="false">SUMIFS(OFFSET(#NAME?,0,$P$8),#NAME?,A290,#NAME?,$F$8,#NAME?,$G$8)</f>
        <v>#VALUE!</v>
      </c>
      <c r="F290" s="255" t="e">
        <f aca="false">SUMIFS(OFFSET(#NAME?,0,$P$8),#NAME?,A290,#NAME?,$F$8,#NAME?,$G$8)</f>
        <v>#VALUE!</v>
      </c>
      <c r="G290" s="255" t="e">
        <f aca="false">F290-SUMIFS(OFFSET(#NAME?,0,$P$8),#NAME?,A290,#NAME?,$F$8,#NAME?,$G$8)</f>
        <v>#VALUE!</v>
      </c>
      <c r="H290" s="256" t="e">
        <f aca="false">E290-T290</f>
        <v>#VALUE!</v>
      </c>
      <c r="I290" s="256" t="e">
        <f aca="false">E290-U290</f>
        <v>#VALUE!</v>
      </c>
      <c r="J290" s="257" t="e">
        <f aca="false">SUMIFS(#NAME?,#NAME?,A290,#NAME?,$F$8,#NAME?,$G$8,#NAME?,"Storage")+SUMIFS(#NAME?,#NAME?,A290,#NAME?,$F$8,#NAME?,$G$8,#NAME?,"Battery")</f>
        <v>#VALUE!</v>
      </c>
      <c r="K290" s="257" t="e">
        <f aca="false">SUMIFS(#NAME?,#NAME?,A290,#NAME?,$F$8,#NAME?,$G$8,#NAME?,"Solar")+SUMIFS(#NAME?,#NAME?,A290,#NAME?,$F$8,#NAME?,$G$8,#NAME?,"Solar")</f>
        <v>#VALUE!</v>
      </c>
      <c r="L290" s="257" t="e">
        <f aca="false">SUMIFS(#NAME?,#NAME?,A290,#NAME?,$F$8,#NAME?,$G$8,#NAME?,"Wind")+SUMIFS(#NAME?,#NAME?,A290,#NAME?,$F$8,#NAME?,$G$8,#NAME?,"Wind")</f>
        <v>#VALUE!</v>
      </c>
      <c r="M290" s="257" t="e">
        <f aca="false">SUMIFS(#NAME?,#NAME?,A290,#NAME?,$F$8,#NAME?,$G$8,#NAME?,"Hydro")+SUMIFS(#NAME?,#NAME?,A290,#NAME?,$F$8,#NAME?,$G$8,#NAME?,"Hydro")</f>
        <v>#VALUE!</v>
      </c>
      <c r="N290" s="257" t="e">
        <f aca="false">SUMIFS(#NAME?,#NAME?,A290,#NAME?,$F$8,#NAME?,$G$8,#NAME?,"Other")+SUMIFS(#NAME?,#NAME?,A290,#NAME?,$F$8,#NAME?,$G$8,#NAME?,"Other")</f>
        <v>#VALUE!</v>
      </c>
      <c r="O290" s="258" t="e">
        <f aca="false">IF(J290=0,0,(SUMIFS(OFFSET(#NAME?,0,$P$8),#NAME?,A290,#NAME?,$F$8,#NAME?,$G$8,#NAME?,"Storage")+SUMIFS(OFFSET(#NAME?,0,$P$8),#NAME?,A290,#NAME?,$F$8,#NAME?,$G$8,#NAME?,"Battery"))/J290)</f>
        <v>#VALUE!</v>
      </c>
      <c r="P290" s="259" t="e">
        <f aca="false">IF(K290=0,0,(SUMIFS(OFFSET(#NAME?,0,$P$8),#NAME?,A290,#NAME?,$F$8,#NAME?,$G$8,#NAME?,"Solar")+SUMIFS(OFFSET(#NAME?,0,$P$8),#NAME?,A290,#NAME?,$F$8,#NAME?,$G$8,#NAME?,"Solar"))/K290)</f>
        <v>#VALUE!</v>
      </c>
      <c r="Q290" s="258" t="e">
        <f aca="false">IF(L290=0,0,(SUMIFS(OFFSET(#NAME?,0,$P$8),#NAME?,A290,#NAME?,$F$8,#NAME?,$G$8,#NAME?,"Wind")+SUMIFS(OFFSET(#NAME?,0,$P$8),#NAME?,A290,#NAME?,$F$8,#NAME?,$G$8,#NAME?,"Wind"))/L290)</f>
        <v>#VALUE!</v>
      </c>
      <c r="R290" s="258" t="e">
        <f aca="false">IF(M290=0,0,(SUMIFS(OFFSET(#NAME?,0,$P$8),#NAME?,A290,#NAME?,$F$8,#NAME?,$G$8,#NAME?,"Hydro")+SUMIFS(OFFSET(#NAME?,0,$P$8),#NAME?,A290,#NAME?,$F$8,#NAME?,$G$8,#NAME?,"Hydro"))/M290)</f>
        <v>#VALUE!</v>
      </c>
      <c r="S290" s="258" t="e">
        <f aca="false">IF(N290=0,0,(SUMIFS(OFFSET(#NAME?,0,$P$8),#NAME?,A290,#NAME?,$F$8,#NAME?,$G$8,#NAME?,"Other")+SUMIFS(OFFSET(#NAME?,0,$P$8),#NAME?,A290,#NAME?,$F$8,#NAME?,$G$8,#NAME?,"Other"))/N290)</f>
        <v>#VALUE!</v>
      </c>
      <c r="T290" s="260" t="e">
        <f aca="false">(J290*O290)+(K290*P290)+(L290*$T$5)+(M290*R290)+(N290*S290)</f>
        <v>#VALUE!</v>
      </c>
      <c r="U290" s="260" t="e">
        <f aca="false">(J290*O290)+(K290*P290)+(L290*$U$5)+(M290*R290)+(N290*S290)</f>
        <v>#VALUE!</v>
      </c>
      <c r="V290" s="261" t="e">
        <f aca="false">SUMIFS(OFFSET(#NAME?,0,$P$8),#NAME?,A290,#NAME?,$F$8,#NAME?,$G$8)*-1</f>
        <v>#VALUE!</v>
      </c>
      <c r="W290" s="261" t="e">
        <f aca="false">SUMIFS(OFFSET(#NAME?,0,$P$8),#NAME?,A290,#NAME?,$F$8,#NAME?,$G$8)*-1</f>
        <v>#VALUE!</v>
      </c>
      <c r="X290" s="262" t="e">
        <f aca="false">$Z$13*Z290</f>
        <v>#REF!</v>
      </c>
      <c r="Z290" s="263" t="e">
        <f aca="false">E290/$E$13</f>
        <v>#VALUE!</v>
      </c>
      <c r="AA290" s="264" t="n">
        <f aca="false">IFERROR(SUMPRODUCT((DSR!$E$1:$AB$1='MAIN DATA'!$B$6)*(DSR!$B$2:$B$1445='MAIN DATA'!A290)*(DSR!$A$2:$A$1445=Controls!$F$56)*(DSR!$E$2:$AB$1445)),"N/A for summer")</f>
        <v>-1.46294944567949</v>
      </c>
    </row>
    <row r="291" customFormat="false" ht="12.75" hidden="false" customHeight="false" outlineLevel="0" collapsed="false">
      <c r="A291" s="253" t="s">
        <v>1033</v>
      </c>
      <c r="B291" s="253" t="s">
        <v>1034</v>
      </c>
      <c r="C291" s="254" t="s">
        <v>424</v>
      </c>
      <c r="D291" s="254" t="str">
        <f aca="false">LEFT(C291,1)</f>
        <v>S</v>
      </c>
      <c r="E291" s="254" t="e">
        <f aca="false">SUMIFS(OFFSET(#NAME?,0,$P$8),#NAME?,A291,#NAME?,$F$8,#NAME?,$G$8)</f>
        <v>#VALUE!</v>
      </c>
      <c r="F291" s="255" t="e">
        <f aca="false">SUMIFS(OFFSET(#NAME?,0,$P$8),#NAME?,A291,#NAME?,$F$8,#NAME?,$G$8)</f>
        <v>#VALUE!</v>
      </c>
      <c r="G291" s="255" t="e">
        <f aca="false">F291-SUMIFS(OFFSET(#NAME?,0,$P$8),#NAME?,A291,#NAME?,$F$8,#NAME?,$G$8)</f>
        <v>#VALUE!</v>
      </c>
      <c r="H291" s="256" t="e">
        <f aca="false">E291-T291</f>
        <v>#VALUE!</v>
      </c>
      <c r="I291" s="256" t="e">
        <f aca="false">E291-U291</f>
        <v>#VALUE!</v>
      </c>
      <c r="J291" s="257" t="e">
        <f aca="false">SUMIFS(#NAME?,#NAME?,A291,#NAME?,$F$8,#NAME?,$G$8,#NAME?,"Storage")+SUMIFS(#NAME?,#NAME?,A291,#NAME?,$F$8,#NAME?,$G$8,#NAME?,"Battery")</f>
        <v>#VALUE!</v>
      </c>
      <c r="K291" s="257" t="e">
        <f aca="false">SUMIFS(#NAME?,#NAME?,A291,#NAME?,$F$8,#NAME?,$G$8,#NAME?,"Solar")+SUMIFS(#NAME?,#NAME?,A291,#NAME?,$F$8,#NAME?,$G$8,#NAME?,"Solar")</f>
        <v>#VALUE!</v>
      </c>
      <c r="L291" s="257" t="e">
        <f aca="false">SUMIFS(#NAME?,#NAME?,A291,#NAME?,$F$8,#NAME?,$G$8,#NAME?,"Wind")+SUMIFS(#NAME?,#NAME?,A291,#NAME?,$F$8,#NAME?,$G$8,#NAME?,"Wind")</f>
        <v>#VALUE!</v>
      </c>
      <c r="M291" s="257" t="e">
        <f aca="false">SUMIFS(#NAME?,#NAME?,A291,#NAME?,$F$8,#NAME?,$G$8,#NAME?,"Hydro")+SUMIFS(#NAME?,#NAME?,A291,#NAME?,$F$8,#NAME?,$G$8,#NAME?,"Hydro")</f>
        <v>#VALUE!</v>
      </c>
      <c r="N291" s="257" t="e">
        <f aca="false">SUMIFS(#NAME?,#NAME?,A291,#NAME?,$F$8,#NAME?,$G$8,#NAME?,"Other")+SUMIFS(#NAME?,#NAME?,A291,#NAME?,$F$8,#NAME?,$G$8,#NAME?,"Other")</f>
        <v>#VALUE!</v>
      </c>
      <c r="O291" s="258" t="e">
        <f aca="false">IF(J291=0,0,(SUMIFS(OFFSET(#NAME?,0,$P$8),#NAME?,A291,#NAME?,$F$8,#NAME?,$G$8,#NAME?,"Storage")+SUMIFS(OFFSET(#NAME?,0,$P$8),#NAME?,A291,#NAME?,$F$8,#NAME?,$G$8,#NAME?,"Battery"))/J291)</f>
        <v>#VALUE!</v>
      </c>
      <c r="P291" s="259" t="e">
        <f aca="false">IF(K291=0,0,(SUMIFS(OFFSET(#NAME?,0,$P$8),#NAME?,A291,#NAME?,$F$8,#NAME?,$G$8,#NAME?,"Solar")+SUMIFS(OFFSET(#NAME?,0,$P$8),#NAME?,A291,#NAME?,$F$8,#NAME?,$G$8,#NAME?,"Solar"))/K291)</f>
        <v>#VALUE!</v>
      </c>
      <c r="Q291" s="258" t="e">
        <f aca="false">IF(L291=0,0,(SUMIFS(OFFSET(#NAME?,0,$P$8),#NAME?,A291,#NAME?,$F$8,#NAME?,$G$8,#NAME?,"Wind")+SUMIFS(OFFSET(#NAME?,0,$P$8),#NAME?,A291,#NAME?,$F$8,#NAME?,$G$8,#NAME?,"Wind"))/L291)</f>
        <v>#VALUE!</v>
      </c>
      <c r="R291" s="258" t="e">
        <f aca="false">IF(M291=0,0,(SUMIFS(OFFSET(#NAME?,0,$P$8),#NAME?,A291,#NAME?,$F$8,#NAME?,$G$8,#NAME?,"Hydro")+SUMIFS(OFFSET(#NAME?,0,$P$8),#NAME?,A291,#NAME?,$F$8,#NAME?,$G$8,#NAME?,"Hydro"))/M291)</f>
        <v>#VALUE!</v>
      </c>
      <c r="S291" s="258" t="e">
        <f aca="false">IF(N291=0,0,(SUMIFS(OFFSET(#NAME?,0,$P$8),#NAME?,A291,#NAME?,$F$8,#NAME?,$G$8,#NAME?,"Other")+SUMIFS(OFFSET(#NAME?,0,$P$8),#NAME?,A291,#NAME?,$F$8,#NAME?,$G$8,#NAME?,"Other"))/N291)</f>
        <v>#VALUE!</v>
      </c>
      <c r="T291" s="260" t="e">
        <f aca="false">(J291*O291)+(K291*P291)+(L291*$T$5)+(M291*R291)+(N291*S291)</f>
        <v>#VALUE!</v>
      </c>
      <c r="U291" s="260" t="e">
        <f aca="false">(J291*O291)+(K291*P291)+(L291*$U$5)+(M291*R291)+(N291*S291)</f>
        <v>#VALUE!</v>
      </c>
      <c r="V291" s="261" t="e">
        <f aca="false">SUMIFS(OFFSET(#NAME?,0,$P$8),#NAME?,A291,#NAME?,$F$8,#NAME?,$G$8)*-1</f>
        <v>#VALUE!</v>
      </c>
      <c r="W291" s="261" t="e">
        <f aca="false">SUMIFS(OFFSET(#NAME?,0,$P$8),#NAME?,A291,#NAME?,$F$8,#NAME?,$G$8)*-1</f>
        <v>#VALUE!</v>
      </c>
      <c r="X291" s="262" t="e">
        <f aca="false">$Z$13*Z291</f>
        <v>#REF!</v>
      </c>
      <c r="Z291" s="263" t="e">
        <f aca="false">E291/$E$13</f>
        <v>#VALUE!</v>
      </c>
      <c r="AA291" s="264" t="n">
        <f aca="false">IFERROR(SUMPRODUCT((DSR!$E$1:$AB$1='MAIN DATA'!$B$6)*(DSR!$B$2:$B$1445='MAIN DATA'!A291)*(DSR!$A$2:$A$1445=Controls!$F$56)*(DSR!$E$2:$AB$1445)),"N/A for summer")</f>
        <v>-0.35989969659742</v>
      </c>
    </row>
    <row r="292" customFormat="false" ht="12.75" hidden="false" customHeight="false" outlineLevel="0" collapsed="false">
      <c r="A292" s="253" t="s">
        <v>1038</v>
      </c>
      <c r="B292" s="253" t="s">
        <v>1039</v>
      </c>
      <c r="C292" s="254" t="s">
        <v>424</v>
      </c>
      <c r="D292" s="254" t="str">
        <f aca="false">LEFT(C292,1)</f>
        <v>S</v>
      </c>
      <c r="E292" s="254" t="e">
        <f aca="false">SUMIFS(OFFSET(#NAME?,0,$P$8),#NAME?,A292,#NAME?,$F$8,#NAME?,$G$8)</f>
        <v>#VALUE!</v>
      </c>
      <c r="F292" s="255" t="e">
        <f aca="false">SUMIFS(OFFSET(#NAME?,0,$P$8),#NAME?,A292,#NAME?,$F$8,#NAME?,$G$8)</f>
        <v>#VALUE!</v>
      </c>
      <c r="G292" s="255" t="e">
        <f aca="false">F292-SUMIFS(OFFSET(#NAME?,0,$P$8),#NAME?,A292,#NAME?,$F$8,#NAME?,$G$8)</f>
        <v>#VALUE!</v>
      </c>
      <c r="H292" s="256" t="e">
        <f aca="false">E292-T292</f>
        <v>#VALUE!</v>
      </c>
      <c r="I292" s="256" t="e">
        <f aca="false">E292-U292</f>
        <v>#VALUE!</v>
      </c>
      <c r="J292" s="257" t="e">
        <f aca="false">SUMIFS(#NAME?,#NAME?,A292,#NAME?,$F$8,#NAME?,$G$8,#NAME?,"Storage")+SUMIFS(#NAME?,#NAME?,A292,#NAME?,$F$8,#NAME?,$G$8,#NAME?,"Battery")</f>
        <v>#VALUE!</v>
      </c>
      <c r="K292" s="257" t="e">
        <f aca="false">SUMIFS(#NAME?,#NAME?,A292,#NAME?,$F$8,#NAME?,$G$8,#NAME?,"Solar")+SUMIFS(#NAME?,#NAME?,A292,#NAME?,$F$8,#NAME?,$G$8,#NAME?,"Solar")</f>
        <v>#VALUE!</v>
      </c>
      <c r="L292" s="257" t="e">
        <f aca="false">SUMIFS(#NAME?,#NAME?,A292,#NAME?,$F$8,#NAME?,$G$8,#NAME?,"Wind")+SUMIFS(#NAME?,#NAME?,A292,#NAME?,$F$8,#NAME?,$G$8,#NAME?,"Wind")</f>
        <v>#VALUE!</v>
      </c>
      <c r="M292" s="257" t="e">
        <f aca="false">SUMIFS(#NAME?,#NAME?,A292,#NAME?,$F$8,#NAME?,$G$8,#NAME?,"Hydro")+SUMIFS(#NAME?,#NAME?,A292,#NAME?,$F$8,#NAME?,$G$8,#NAME?,"Hydro")</f>
        <v>#VALUE!</v>
      </c>
      <c r="N292" s="257" t="e">
        <f aca="false">SUMIFS(#NAME?,#NAME?,A292,#NAME?,$F$8,#NAME?,$G$8,#NAME?,"Other")+SUMIFS(#NAME?,#NAME?,A292,#NAME?,$F$8,#NAME?,$G$8,#NAME?,"Other")</f>
        <v>#VALUE!</v>
      </c>
      <c r="O292" s="258" t="e">
        <f aca="false">IF(J292=0,0,(SUMIFS(OFFSET(#NAME?,0,$P$8),#NAME?,A292,#NAME?,$F$8,#NAME?,$G$8,#NAME?,"Storage")+SUMIFS(OFFSET(#NAME?,0,$P$8),#NAME?,A292,#NAME?,$F$8,#NAME?,$G$8,#NAME?,"Battery"))/J292)</f>
        <v>#VALUE!</v>
      </c>
      <c r="P292" s="259" t="e">
        <f aca="false">IF(K292=0,0,(SUMIFS(OFFSET(#NAME?,0,$P$8),#NAME?,A292,#NAME?,$F$8,#NAME?,$G$8,#NAME?,"Solar")+SUMIFS(OFFSET(#NAME?,0,$P$8),#NAME?,A292,#NAME?,$F$8,#NAME?,$G$8,#NAME?,"Solar"))/K292)</f>
        <v>#VALUE!</v>
      </c>
      <c r="Q292" s="258" t="e">
        <f aca="false">IF(L292=0,0,(SUMIFS(OFFSET(#NAME?,0,$P$8),#NAME?,A292,#NAME?,$F$8,#NAME?,$G$8,#NAME?,"Wind")+SUMIFS(OFFSET(#NAME?,0,$P$8),#NAME?,A292,#NAME?,$F$8,#NAME?,$G$8,#NAME?,"Wind"))/L292)</f>
        <v>#VALUE!</v>
      </c>
      <c r="R292" s="258" t="e">
        <f aca="false">IF(M292=0,0,(SUMIFS(OFFSET(#NAME?,0,$P$8),#NAME?,A292,#NAME?,$F$8,#NAME?,$G$8,#NAME?,"Hydro")+SUMIFS(OFFSET(#NAME?,0,$P$8),#NAME?,A292,#NAME?,$F$8,#NAME?,$G$8,#NAME?,"Hydro"))/M292)</f>
        <v>#VALUE!</v>
      </c>
      <c r="S292" s="258" t="e">
        <f aca="false">IF(N292=0,0,(SUMIFS(OFFSET(#NAME?,0,$P$8),#NAME?,A292,#NAME?,$F$8,#NAME?,$G$8,#NAME?,"Other")+SUMIFS(OFFSET(#NAME?,0,$P$8),#NAME?,A292,#NAME?,$F$8,#NAME?,$G$8,#NAME?,"Other"))/N292)</f>
        <v>#VALUE!</v>
      </c>
      <c r="T292" s="260" t="e">
        <f aca="false">(J292*O292)+(K292*P292)+(L292*$T$5)+(M292*R292)+(N292*S292)</f>
        <v>#VALUE!</v>
      </c>
      <c r="U292" s="260" t="e">
        <f aca="false">(J292*O292)+(K292*P292)+(L292*$U$5)+(M292*R292)+(N292*S292)</f>
        <v>#VALUE!</v>
      </c>
      <c r="V292" s="261" t="e">
        <f aca="false">SUMIFS(OFFSET(#NAME?,0,$P$8),#NAME?,A292,#NAME?,$F$8,#NAME?,$G$8)*-1</f>
        <v>#VALUE!</v>
      </c>
      <c r="W292" s="261" t="e">
        <f aca="false">SUMIFS(OFFSET(#NAME?,0,$P$8),#NAME?,A292,#NAME?,$F$8,#NAME?,$G$8)*-1</f>
        <v>#VALUE!</v>
      </c>
      <c r="X292" s="262" t="e">
        <f aca="false">$Z$13*Z292</f>
        <v>#REF!</v>
      </c>
      <c r="Z292" s="263" t="e">
        <f aca="false">E292/$E$13</f>
        <v>#VALUE!</v>
      </c>
      <c r="AA292" s="264" t="n">
        <f aca="false">IFERROR(SUMPRODUCT((DSR!$E$1:$AB$1='MAIN DATA'!$B$6)*(DSR!$B$2:$B$1445='MAIN DATA'!A292)*(DSR!$A$2:$A$1445=Controls!$F$56)*(DSR!$E$2:$AB$1445)),"N/A for summer")</f>
        <v>-0.557514925122688</v>
      </c>
    </row>
    <row r="293" customFormat="false" ht="12.75" hidden="false" customHeight="false" outlineLevel="0" collapsed="false">
      <c r="A293" s="253" t="s">
        <v>1065</v>
      </c>
      <c r="B293" s="253" t="s">
        <v>1066</v>
      </c>
      <c r="C293" s="254" t="s">
        <v>424</v>
      </c>
      <c r="D293" s="254" t="str">
        <f aca="false">LEFT(C293,1)</f>
        <v>S</v>
      </c>
      <c r="E293" s="254" t="e">
        <f aca="false">SUMIFS(OFFSET(#NAME?,0,$P$8),#NAME?,A293,#NAME?,$F$8,#NAME?,$G$8)</f>
        <v>#VALUE!</v>
      </c>
      <c r="F293" s="255" t="e">
        <f aca="false">SUMIFS(OFFSET(#NAME?,0,$P$8),#NAME?,A293,#NAME?,$F$8,#NAME?,$G$8)</f>
        <v>#VALUE!</v>
      </c>
      <c r="G293" s="255" t="e">
        <f aca="false">F293-SUMIFS(OFFSET(#NAME?,0,$P$8),#NAME?,A293,#NAME?,$F$8,#NAME?,$G$8)</f>
        <v>#VALUE!</v>
      </c>
      <c r="H293" s="256" t="e">
        <f aca="false">E293-T293</f>
        <v>#VALUE!</v>
      </c>
      <c r="I293" s="256" t="e">
        <f aca="false">E293-U293</f>
        <v>#VALUE!</v>
      </c>
      <c r="J293" s="257" t="e">
        <f aca="false">SUMIFS(#NAME?,#NAME?,A293,#NAME?,$F$8,#NAME?,$G$8,#NAME?,"Storage")+SUMIFS(#NAME?,#NAME?,A293,#NAME?,$F$8,#NAME?,$G$8,#NAME?,"Battery")</f>
        <v>#VALUE!</v>
      </c>
      <c r="K293" s="257" t="e">
        <f aca="false">SUMIFS(#NAME?,#NAME?,A293,#NAME?,$F$8,#NAME?,$G$8,#NAME?,"Solar")+SUMIFS(#NAME?,#NAME?,A293,#NAME?,$F$8,#NAME?,$G$8,#NAME?,"Solar")</f>
        <v>#VALUE!</v>
      </c>
      <c r="L293" s="257" t="e">
        <f aca="false">SUMIFS(#NAME?,#NAME?,A293,#NAME?,$F$8,#NAME?,$G$8,#NAME?,"Wind")+SUMIFS(#NAME?,#NAME?,A293,#NAME?,$F$8,#NAME?,$G$8,#NAME?,"Wind")</f>
        <v>#VALUE!</v>
      </c>
      <c r="M293" s="257" t="e">
        <f aca="false">SUMIFS(#NAME?,#NAME?,A293,#NAME?,$F$8,#NAME?,$G$8,#NAME?,"Hydro")+SUMIFS(#NAME?,#NAME?,A293,#NAME?,$F$8,#NAME?,$G$8,#NAME?,"Hydro")</f>
        <v>#VALUE!</v>
      </c>
      <c r="N293" s="257" t="e">
        <f aca="false">SUMIFS(#NAME?,#NAME?,A293,#NAME?,$F$8,#NAME?,$G$8,#NAME?,"Other")+SUMIFS(#NAME?,#NAME?,A293,#NAME?,$F$8,#NAME?,$G$8,#NAME?,"Other")</f>
        <v>#VALUE!</v>
      </c>
      <c r="O293" s="258" t="e">
        <f aca="false">IF(J293=0,0,(SUMIFS(OFFSET(#NAME?,0,$P$8),#NAME?,A293,#NAME?,$F$8,#NAME?,$G$8,#NAME?,"Storage")+SUMIFS(OFFSET(#NAME?,0,$P$8),#NAME?,A293,#NAME?,$F$8,#NAME?,$G$8,#NAME?,"Battery"))/J293)</f>
        <v>#VALUE!</v>
      </c>
      <c r="P293" s="259" t="e">
        <f aca="false">IF(K293=0,0,(SUMIFS(OFFSET(#NAME?,0,$P$8),#NAME?,A293,#NAME?,$F$8,#NAME?,$G$8,#NAME?,"Solar")+SUMIFS(OFFSET(#NAME?,0,$P$8),#NAME?,A293,#NAME?,$F$8,#NAME?,$G$8,#NAME?,"Solar"))/K293)</f>
        <v>#VALUE!</v>
      </c>
      <c r="Q293" s="258" t="e">
        <f aca="false">IF(L293=0,0,(SUMIFS(OFFSET(#NAME?,0,$P$8),#NAME?,A293,#NAME?,$F$8,#NAME?,$G$8,#NAME?,"Wind")+SUMIFS(OFFSET(#NAME?,0,$P$8),#NAME?,A293,#NAME?,$F$8,#NAME?,$G$8,#NAME?,"Wind"))/L293)</f>
        <v>#VALUE!</v>
      </c>
      <c r="R293" s="258" t="e">
        <f aca="false">IF(M293=0,0,(SUMIFS(OFFSET(#NAME?,0,$P$8),#NAME?,A293,#NAME?,$F$8,#NAME?,$G$8,#NAME?,"Hydro")+SUMIFS(OFFSET(#NAME?,0,$P$8),#NAME?,A293,#NAME?,$F$8,#NAME?,$G$8,#NAME?,"Hydro"))/M293)</f>
        <v>#VALUE!</v>
      </c>
      <c r="S293" s="258" t="e">
        <f aca="false">IF(N293=0,0,(SUMIFS(OFFSET(#NAME?,0,$P$8),#NAME?,A293,#NAME?,$F$8,#NAME?,$G$8,#NAME?,"Other")+SUMIFS(OFFSET(#NAME?,0,$P$8),#NAME?,A293,#NAME?,$F$8,#NAME?,$G$8,#NAME?,"Other"))/N293)</f>
        <v>#VALUE!</v>
      </c>
      <c r="T293" s="260" t="e">
        <f aca="false">(J293*O293)+(K293*P293)+(L293*$T$5)+(M293*R293)+(N293*S293)</f>
        <v>#VALUE!</v>
      </c>
      <c r="U293" s="260" t="e">
        <f aca="false">(J293*O293)+(K293*P293)+(L293*$U$5)+(M293*R293)+(N293*S293)</f>
        <v>#VALUE!</v>
      </c>
      <c r="V293" s="261" t="e">
        <f aca="false">SUMIFS(OFFSET(#NAME?,0,$P$8),#NAME?,A293,#NAME?,$F$8,#NAME?,$G$8)*-1</f>
        <v>#VALUE!</v>
      </c>
      <c r="W293" s="261" t="e">
        <f aca="false">SUMIFS(OFFSET(#NAME?,0,$P$8),#NAME?,A293,#NAME?,$F$8,#NAME?,$G$8)*-1</f>
        <v>#VALUE!</v>
      </c>
      <c r="X293" s="262" t="e">
        <f aca="false">$Z$13*Z293</f>
        <v>#REF!</v>
      </c>
      <c r="Z293" s="263" t="e">
        <f aca="false">E293/$E$13</f>
        <v>#VALUE!</v>
      </c>
      <c r="AA293" s="264" t="n">
        <f aca="false">IFERROR(SUMPRODUCT((DSR!$E$1:$AB$1='MAIN DATA'!$B$6)*(DSR!$B$2:$B$1445='MAIN DATA'!A293)*(DSR!$A$2:$A$1445=Controls!$F$56)*(DSR!$E$2:$AB$1445)),"N/A for summer")</f>
        <v>-0.591254951098814</v>
      </c>
    </row>
    <row r="294" customFormat="false" ht="12.75" hidden="false" customHeight="false" outlineLevel="0" collapsed="false">
      <c r="A294" s="253" t="s">
        <v>1082</v>
      </c>
      <c r="B294" s="253" t="s">
        <v>1083</v>
      </c>
      <c r="C294" s="254" t="s">
        <v>424</v>
      </c>
      <c r="D294" s="254" t="str">
        <f aca="false">LEFT(C294,1)</f>
        <v>S</v>
      </c>
      <c r="E294" s="254" t="e">
        <f aca="false">SUMIFS(OFFSET(#NAME?,0,$P$8),#NAME?,A294,#NAME?,$F$8,#NAME?,$G$8)</f>
        <v>#VALUE!</v>
      </c>
      <c r="F294" s="255" t="e">
        <f aca="false">SUMIFS(OFFSET(#NAME?,0,$P$8),#NAME?,A294,#NAME?,$F$8,#NAME?,$G$8)</f>
        <v>#VALUE!</v>
      </c>
      <c r="G294" s="255" t="e">
        <f aca="false">F294-SUMIFS(OFFSET(#NAME?,0,$P$8),#NAME?,A294,#NAME?,$F$8,#NAME?,$G$8)</f>
        <v>#VALUE!</v>
      </c>
      <c r="H294" s="256" t="e">
        <f aca="false">E294-T294</f>
        <v>#VALUE!</v>
      </c>
      <c r="I294" s="256" t="e">
        <f aca="false">E294-U294</f>
        <v>#VALUE!</v>
      </c>
      <c r="J294" s="257" t="e">
        <f aca="false">SUMIFS(#NAME?,#NAME?,A294,#NAME?,$F$8,#NAME?,$G$8,#NAME?,"Storage")+SUMIFS(#NAME?,#NAME?,A294,#NAME?,$F$8,#NAME?,$G$8,#NAME?,"Battery")</f>
        <v>#VALUE!</v>
      </c>
      <c r="K294" s="257" t="e">
        <f aca="false">SUMIFS(#NAME?,#NAME?,A294,#NAME?,$F$8,#NAME?,$G$8,#NAME?,"Solar")+SUMIFS(#NAME?,#NAME?,A294,#NAME?,$F$8,#NAME?,$G$8,#NAME?,"Solar")</f>
        <v>#VALUE!</v>
      </c>
      <c r="L294" s="257" t="e">
        <f aca="false">SUMIFS(#NAME?,#NAME?,A294,#NAME?,$F$8,#NAME?,$G$8,#NAME?,"Wind")+SUMIFS(#NAME?,#NAME?,A294,#NAME?,$F$8,#NAME?,$G$8,#NAME?,"Wind")</f>
        <v>#VALUE!</v>
      </c>
      <c r="M294" s="257" t="e">
        <f aca="false">SUMIFS(#NAME?,#NAME?,A294,#NAME?,$F$8,#NAME?,$G$8,#NAME?,"Hydro")+SUMIFS(#NAME?,#NAME?,A294,#NAME?,$F$8,#NAME?,$G$8,#NAME?,"Hydro")</f>
        <v>#VALUE!</v>
      </c>
      <c r="N294" s="257" t="e">
        <f aca="false">SUMIFS(#NAME?,#NAME?,A294,#NAME?,$F$8,#NAME?,$G$8,#NAME?,"Other")+SUMIFS(#NAME?,#NAME?,A294,#NAME?,$F$8,#NAME?,$G$8,#NAME?,"Other")</f>
        <v>#VALUE!</v>
      </c>
      <c r="O294" s="258" t="e">
        <f aca="false">IF(J294=0,0,(SUMIFS(OFFSET(#NAME?,0,$P$8),#NAME?,A294,#NAME?,$F$8,#NAME?,$G$8,#NAME?,"Storage")+SUMIFS(OFFSET(#NAME?,0,$P$8),#NAME?,A294,#NAME?,$F$8,#NAME?,$G$8,#NAME?,"Battery"))/J294)</f>
        <v>#VALUE!</v>
      </c>
      <c r="P294" s="259" t="e">
        <f aca="false">IF(K294=0,0,(SUMIFS(OFFSET(#NAME?,0,$P$8),#NAME?,A294,#NAME?,$F$8,#NAME?,$G$8,#NAME?,"Solar")+SUMIFS(OFFSET(#NAME?,0,$P$8),#NAME?,A294,#NAME?,$F$8,#NAME?,$G$8,#NAME?,"Solar"))/K294)</f>
        <v>#VALUE!</v>
      </c>
      <c r="Q294" s="258" t="e">
        <f aca="false">IF(L294=0,0,(SUMIFS(OFFSET(#NAME?,0,$P$8),#NAME?,A294,#NAME?,$F$8,#NAME?,$G$8,#NAME?,"Wind")+SUMIFS(OFFSET(#NAME?,0,$P$8),#NAME?,A294,#NAME?,$F$8,#NAME?,$G$8,#NAME?,"Wind"))/L294)</f>
        <v>#VALUE!</v>
      </c>
      <c r="R294" s="258" t="e">
        <f aca="false">IF(M294=0,0,(SUMIFS(OFFSET(#NAME?,0,$P$8),#NAME?,A294,#NAME?,$F$8,#NAME?,$G$8,#NAME?,"Hydro")+SUMIFS(OFFSET(#NAME?,0,$P$8),#NAME?,A294,#NAME?,$F$8,#NAME?,$G$8,#NAME?,"Hydro"))/M294)</f>
        <v>#VALUE!</v>
      </c>
      <c r="S294" s="258" t="e">
        <f aca="false">IF(N294=0,0,(SUMIFS(OFFSET(#NAME?,0,$P$8),#NAME?,A294,#NAME?,$F$8,#NAME?,$G$8,#NAME?,"Other")+SUMIFS(OFFSET(#NAME?,0,$P$8),#NAME?,A294,#NAME?,$F$8,#NAME?,$G$8,#NAME?,"Other"))/N294)</f>
        <v>#VALUE!</v>
      </c>
      <c r="T294" s="260" t="e">
        <f aca="false">(J294*O294)+(K294*P294)+(L294*$T$5)+(M294*R294)+(N294*S294)</f>
        <v>#VALUE!</v>
      </c>
      <c r="U294" s="260" t="e">
        <f aca="false">(J294*O294)+(K294*P294)+(L294*$U$5)+(M294*R294)+(N294*S294)</f>
        <v>#VALUE!</v>
      </c>
      <c r="V294" s="261" t="e">
        <f aca="false">SUMIFS(OFFSET(#NAME?,0,$P$8),#NAME?,A294,#NAME?,$F$8,#NAME?,$G$8)*-1</f>
        <v>#VALUE!</v>
      </c>
      <c r="W294" s="261" t="e">
        <f aca="false">SUMIFS(OFFSET(#NAME?,0,$P$8),#NAME?,A294,#NAME?,$F$8,#NAME?,$G$8)*-1</f>
        <v>#VALUE!</v>
      </c>
      <c r="X294" s="262" t="e">
        <f aca="false">$Z$13*Z294</f>
        <v>#REF!</v>
      </c>
      <c r="Z294" s="263" t="e">
        <f aca="false">E294/$E$13</f>
        <v>#VALUE!</v>
      </c>
      <c r="AA294" s="264" t="n">
        <f aca="false">IFERROR(SUMPRODUCT((DSR!$E$1:$AB$1='MAIN DATA'!$B$6)*(DSR!$B$2:$B$1445='MAIN DATA'!A294)*(DSR!$A$2:$A$1445=Controls!$F$56)*(DSR!$E$2:$AB$1445)),"N/A for summer")</f>
        <v>-0.270019444099193</v>
      </c>
    </row>
    <row r="295" customFormat="false" ht="12.75" hidden="false" customHeight="false" outlineLevel="0" collapsed="false">
      <c r="A295" s="253" t="s">
        <v>1095</v>
      </c>
      <c r="B295" s="253" t="s">
        <v>1096</v>
      </c>
      <c r="C295" s="254" t="s">
        <v>424</v>
      </c>
      <c r="D295" s="254" t="str">
        <f aca="false">LEFT(C295,1)</f>
        <v>S</v>
      </c>
      <c r="E295" s="254" t="e">
        <f aca="false">SUMIFS(OFFSET(#NAME?,0,$P$8),#NAME?,A295,#NAME?,$F$8,#NAME?,$G$8)</f>
        <v>#VALUE!</v>
      </c>
      <c r="F295" s="255" t="e">
        <f aca="false">SUMIFS(OFFSET(#NAME?,0,$P$8),#NAME?,A295,#NAME?,$F$8,#NAME?,$G$8)</f>
        <v>#VALUE!</v>
      </c>
      <c r="G295" s="255" t="e">
        <f aca="false">F295-SUMIFS(OFFSET(#NAME?,0,$P$8),#NAME?,A295,#NAME?,$F$8,#NAME?,$G$8)</f>
        <v>#VALUE!</v>
      </c>
      <c r="H295" s="256" t="e">
        <f aca="false">E295-T295</f>
        <v>#VALUE!</v>
      </c>
      <c r="I295" s="256" t="e">
        <f aca="false">E295-U295</f>
        <v>#VALUE!</v>
      </c>
      <c r="J295" s="257" t="e">
        <f aca="false">SUMIFS(#NAME?,#NAME?,A295,#NAME?,$F$8,#NAME?,$G$8,#NAME?,"Storage")+SUMIFS(#NAME?,#NAME?,A295,#NAME?,$F$8,#NAME?,$G$8,#NAME?,"Battery")</f>
        <v>#VALUE!</v>
      </c>
      <c r="K295" s="257" t="e">
        <f aca="false">SUMIFS(#NAME?,#NAME?,A295,#NAME?,$F$8,#NAME?,$G$8,#NAME?,"Solar")+SUMIFS(#NAME?,#NAME?,A295,#NAME?,$F$8,#NAME?,$G$8,#NAME?,"Solar")</f>
        <v>#VALUE!</v>
      </c>
      <c r="L295" s="257" t="e">
        <f aca="false">SUMIFS(#NAME?,#NAME?,A295,#NAME?,$F$8,#NAME?,$G$8,#NAME?,"Wind")+SUMIFS(#NAME?,#NAME?,A295,#NAME?,$F$8,#NAME?,$G$8,#NAME?,"Wind")</f>
        <v>#VALUE!</v>
      </c>
      <c r="M295" s="257" t="e">
        <f aca="false">SUMIFS(#NAME?,#NAME?,A295,#NAME?,$F$8,#NAME?,$G$8,#NAME?,"Hydro")+SUMIFS(#NAME?,#NAME?,A295,#NAME?,$F$8,#NAME?,$G$8,#NAME?,"Hydro")</f>
        <v>#VALUE!</v>
      </c>
      <c r="N295" s="257" t="e">
        <f aca="false">SUMIFS(#NAME?,#NAME?,A295,#NAME?,$F$8,#NAME?,$G$8,#NAME?,"Other")+SUMIFS(#NAME?,#NAME?,A295,#NAME?,$F$8,#NAME?,$G$8,#NAME?,"Other")</f>
        <v>#VALUE!</v>
      </c>
      <c r="O295" s="258" t="e">
        <f aca="false">IF(J295=0,0,(SUMIFS(OFFSET(#NAME?,0,$P$8),#NAME?,A295,#NAME?,$F$8,#NAME?,$G$8,#NAME?,"Storage")+SUMIFS(OFFSET(#NAME?,0,$P$8),#NAME?,A295,#NAME?,$F$8,#NAME?,$G$8,#NAME?,"Battery"))/J295)</f>
        <v>#VALUE!</v>
      </c>
      <c r="P295" s="259" t="e">
        <f aca="false">IF(K295=0,0,(SUMIFS(OFFSET(#NAME?,0,$P$8),#NAME?,A295,#NAME?,$F$8,#NAME?,$G$8,#NAME?,"Solar")+SUMIFS(OFFSET(#NAME?,0,$P$8),#NAME?,A295,#NAME?,$F$8,#NAME?,$G$8,#NAME?,"Solar"))/K295)</f>
        <v>#VALUE!</v>
      </c>
      <c r="Q295" s="258" t="e">
        <f aca="false">IF(L295=0,0,(SUMIFS(OFFSET(#NAME?,0,$P$8),#NAME?,A295,#NAME?,$F$8,#NAME?,$G$8,#NAME?,"Wind")+SUMIFS(OFFSET(#NAME?,0,$P$8),#NAME?,A295,#NAME?,$F$8,#NAME?,$G$8,#NAME?,"Wind"))/L295)</f>
        <v>#VALUE!</v>
      </c>
      <c r="R295" s="258" t="e">
        <f aca="false">IF(M295=0,0,(SUMIFS(OFFSET(#NAME?,0,$P$8),#NAME?,A295,#NAME?,$F$8,#NAME?,$G$8,#NAME?,"Hydro")+SUMIFS(OFFSET(#NAME?,0,$P$8),#NAME?,A295,#NAME?,$F$8,#NAME?,$G$8,#NAME?,"Hydro"))/M295)</f>
        <v>#VALUE!</v>
      </c>
      <c r="S295" s="258" t="e">
        <f aca="false">IF(N295=0,0,(SUMIFS(OFFSET(#NAME?,0,$P$8),#NAME?,A295,#NAME?,$F$8,#NAME?,$G$8,#NAME?,"Other")+SUMIFS(OFFSET(#NAME?,0,$P$8),#NAME?,A295,#NAME?,$F$8,#NAME?,$G$8,#NAME?,"Other"))/N295)</f>
        <v>#VALUE!</v>
      </c>
      <c r="T295" s="260" t="e">
        <f aca="false">(J295*O295)+(K295*P295)+(L295*$T$5)+(M295*R295)+(N295*S295)</f>
        <v>#VALUE!</v>
      </c>
      <c r="U295" s="260" t="e">
        <f aca="false">(J295*O295)+(K295*P295)+(L295*$U$5)+(M295*R295)+(N295*S295)</f>
        <v>#VALUE!</v>
      </c>
      <c r="V295" s="261" t="e">
        <f aca="false">SUMIFS(OFFSET(#NAME?,0,$P$8),#NAME?,A295,#NAME?,$F$8,#NAME?,$G$8)*-1</f>
        <v>#VALUE!</v>
      </c>
      <c r="W295" s="261" t="e">
        <f aca="false">SUMIFS(OFFSET(#NAME?,0,$P$8),#NAME?,A295,#NAME?,$F$8,#NAME?,$G$8)*-1</f>
        <v>#VALUE!</v>
      </c>
      <c r="X295" s="262" t="e">
        <f aca="false">$Z$13*Z295</f>
        <v>#REF!</v>
      </c>
      <c r="Z295" s="263" t="e">
        <f aca="false">E295/$E$13</f>
        <v>#VALUE!</v>
      </c>
      <c r="AA295" s="264" t="n">
        <f aca="false">IFERROR(SUMPRODUCT((DSR!$E$1:$AB$1='MAIN DATA'!$B$6)*(DSR!$B$2:$B$1445='MAIN DATA'!A295)*(DSR!$A$2:$A$1445=Controls!$F$56)*(DSR!$E$2:$AB$1445)),"N/A for summer")</f>
        <v>-0.380325778192444</v>
      </c>
    </row>
    <row r="296" customFormat="false" ht="12.75" hidden="false" customHeight="false" outlineLevel="0" collapsed="false">
      <c r="A296" s="253" t="s">
        <v>1152</v>
      </c>
      <c r="B296" s="253" t="s">
        <v>1153</v>
      </c>
      <c r="C296" s="254" t="s">
        <v>424</v>
      </c>
      <c r="D296" s="254" t="str">
        <f aca="false">LEFT(C296,1)</f>
        <v>S</v>
      </c>
      <c r="E296" s="254" t="e">
        <f aca="false">SUMIFS(OFFSET(#NAME?,0,$P$8),#NAME?,A296,#NAME?,$F$8,#NAME?,$G$8)</f>
        <v>#VALUE!</v>
      </c>
      <c r="F296" s="255" t="e">
        <f aca="false">SUMIFS(OFFSET(#NAME?,0,$P$8),#NAME?,A296,#NAME?,$F$8,#NAME?,$G$8)</f>
        <v>#VALUE!</v>
      </c>
      <c r="G296" s="255" t="e">
        <f aca="false">F296-SUMIFS(OFFSET(#NAME?,0,$P$8),#NAME?,A296,#NAME?,$F$8,#NAME?,$G$8)</f>
        <v>#VALUE!</v>
      </c>
      <c r="H296" s="256" t="e">
        <f aca="false">E296-T296</f>
        <v>#VALUE!</v>
      </c>
      <c r="I296" s="256" t="e">
        <f aca="false">E296-U296</f>
        <v>#VALUE!</v>
      </c>
      <c r="J296" s="257" t="e">
        <f aca="false">SUMIFS(#NAME?,#NAME?,A296,#NAME?,$F$8,#NAME?,$G$8,#NAME?,"Storage")+SUMIFS(#NAME?,#NAME?,A296,#NAME?,$F$8,#NAME?,$G$8,#NAME?,"Battery")</f>
        <v>#VALUE!</v>
      </c>
      <c r="K296" s="257" t="e">
        <f aca="false">SUMIFS(#NAME?,#NAME?,A296,#NAME?,$F$8,#NAME?,$G$8,#NAME?,"Solar")+SUMIFS(#NAME?,#NAME?,A296,#NAME?,$F$8,#NAME?,$G$8,#NAME?,"Solar")</f>
        <v>#VALUE!</v>
      </c>
      <c r="L296" s="257" t="e">
        <f aca="false">SUMIFS(#NAME?,#NAME?,A296,#NAME?,$F$8,#NAME?,$G$8,#NAME?,"Wind")+SUMIFS(#NAME?,#NAME?,A296,#NAME?,$F$8,#NAME?,$G$8,#NAME?,"Wind")</f>
        <v>#VALUE!</v>
      </c>
      <c r="M296" s="257" t="e">
        <f aca="false">SUMIFS(#NAME?,#NAME?,A296,#NAME?,$F$8,#NAME?,$G$8,#NAME?,"Hydro")+SUMIFS(#NAME?,#NAME?,A296,#NAME?,$F$8,#NAME?,$G$8,#NAME?,"Hydro")</f>
        <v>#VALUE!</v>
      </c>
      <c r="N296" s="257" t="e">
        <f aca="false">SUMIFS(#NAME?,#NAME?,A296,#NAME?,$F$8,#NAME?,$G$8,#NAME?,"Other")+SUMIFS(#NAME?,#NAME?,A296,#NAME?,$F$8,#NAME?,$G$8,#NAME?,"Other")</f>
        <v>#VALUE!</v>
      </c>
      <c r="O296" s="258" t="e">
        <f aca="false">IF(J296=0,0,(SUMIFS(OFFSET(#NAME?,0,$P$8),#NAME?,A296,#NAME?,$F$8,#NAME?,$G$8,#NAME?,"Storage")+SUMIFS(OFFSET(#NAME?,0,$P$8),#NAME?,A296,#NAME?,$F$8,#NAME?,$G$8,#NAME?,"Battery"))/J296)</f>
        <v>#VALUE!</v>
      </c>
      <c r="P296" s="259" t="e">
        <f aca="false">IF(K296=0,0,(SUMIFS(OFFSET(#NAME?,0,$P$8),#NAME?,A296,#NAME?,$F$8,#NAME?,$G$8,#NAME?,"Solar")+SUMIFS(OFFSET(#NAME?,0,$P$8),#NAME?,A296,#NAME?,$F$8,#NAME?,$G$8,#NAME?,"Solar"))/K296)</f>
        <v>#VALUE!</v>
      </c>
      <c r="Q296" s="258" t="e">
        <f aca="false">IF(L296=0,0,(SUMIFS(OFFSET(#NAME?,0,$P$8),#NAME?,A296,#NAME?,$F$8,#NAME?,$G$8,#NAME?,"Wind")+SUMIFS(OFFSET(#NAME?,0,$P$8),#NAME?,A296,#NAME?,$F$8,#NAME?,$G$8,#NAME?,"Wind"))/L296)</f>
        <v>#VALUE!</v>
      </c>
      <c r="R296" s="258" t="e">
        <f aca="false">IF(M296=0,0,(SUMIFS(OFFSET(#NAME?,0,$P$8),#NAME?,A296,#NAME?,$F$8,#NAME?,$G$8,#NAME?,"Hydro")+SUMIFS(OFFSET(#NAME?,0,$P$8),#NAME?,A296,#NAME?,$F$8,#NAME?,$G$8,#NAME?,"Hydro"))/M296)</f>
        <v>#VALUE!</v>
      </c>
      <c r="S296" s="258" t="e">
        <f aca="false">IF(N296=0,0,(SUMIFS(OFFSET(#NAME?,0,$P$8),#NAME?,A296,#NAME?,$F$8,#NAME?,$G$8,#NAME?,"Other")+SUMIFS(OFFSET(#NAME?,0,$P$8),#NAME?,A296,#NAME?,$F$8,#NAME?,$G$8,#NAME?,"Other"))/N296)</f>
        <v>#VALUE!</v>
      </c>
      <c r="T296" s="260" t="e">
        <f aca="false">(J296*O296)+(K296*P296)+(L296*$T$5)+(M296*R296)+(N296*S296)</f>
        <v>#VALUE!</v>
      </c>
      <c r="U296" s="260" t="e">
        <f aca="false">(J296*O296)+(K296*P296)+(L296*$U$5)+(M296*R296)+(N296*S296)</f>
        <v>#VALUE!</v>
      </c>
      <c r="V296" s="261" t="e">
        <f aca="false">SUMIFS(OFFSET(#NAME?,0,$P$8),#NAME?,A296,#NAME?,$F$8,#NAME?,$G$8)*-1</f>
        <v>#VALUE!</v>
      </c>
      <c r="W296" s="261" t="e">
        <f aca="false">SUMIFS(OFFSET(#NAME?,0,$P$8),#NAME?,A296,#NAME?,$F$8,#NAME?,$G$8)*-1</f>
        <v>#VALUE!</v>
      </c>
      <c r="X296" s="262" t="e">
        <f aca="false">$Z$13*Z296</f>
        <v>#REF!</v>
      </c>
      <c r="Z296" s="263" t="e">
        <f aca="false">E296/$E$13</f>
        <v>#VALUE!</v>
      </c>
      <c r="AA296" s="264" t="n">
        <f aca="false">IFERROR(SUMPRODUCT((DSR!$E$1:$AB$1='MAIN DATA'!$B$6)*(DSR!$B$2:$B$1445='MAIN DATA'!A296)*(DSR!$A$2:$A$1445=Controls!$F$56)*(DSR!$E$2:$AB$1445)),"N/A for summer")</f>
        <v>-0.622856126594511</v>
      </c>
    </row>
    <row r="297" customFormat="false" ht="12.75" hidden="false" customHeight="false" outlineLevel="0" collapsed="false">
      <c r="A297" s="253" t="s">
        <v>1170</v>
      </c>
      <c r="B297" s="253" t="s">
        <v>1171</v>
      </c>
      <c r="C297" s="254" t="s">
        <v>424</v>
      </c>
      <c r="D297" s="254" t="str">
        <f aca="false">LEFT(C297,1)</f>
        <v>S</v>
      </c>
      <c r="E297" s="254" t="e">
        <f aca="false">SUMIFS(OFFSET(#NAME?,0,$P$8),#NAME?,A297,#NAME?,$F$8,#NAME?,$G$8)</f>
        <v>#VALUE!</v>
      </c>
      <c r="F297" s="255" t="e">
        <f aca="false">SUMIFS(OFFSET(#NAME?,0,$P$8),#NAME?,A297,#NAME?,$F$8,#NAME?,$G$8)</f>
        <v>#VALUE!</v>
      </c>
      <c r="G297" s="255" t="e">
        <f aca="false">F297-SUMIFS(OFFSET(#NAME?,0,$P$8),#NAME?,A297,#NAME?,$F$8,#NAME?,$G$8)</f>
        <v>#VALUE!</v>
      </c>
      <c r="H297" s="256" t="e">
        <f aca="false">E297-T297</f>
        <v>#VALUE!</v>
      </c>
      <c r="I297" s="256" t="e">
        <f aca="false">E297-U297</f>
        <v>#VALUE!</v>
      </c>
      <c r="J297" s="257" t="e">
        <f aca="false">SUMIFS(#NAME?,#NAME?,A297,#NAME?,$F$8,#NAME?,$G$8,#NAME?,"Storage")+SUMIFS(#NAME?,#NAME?,A297,#NAME?,$F$8,#NAME?,$G$8,#NAME?,"Battery")</f>
        <v>#VALUE!</v>
      </c>
      <c r="K297" s="257" t="e">
        <f aca="false">SUMIFS(#NAME?,#NAME?,A297,#NAME?,$F$8,#NAME?,$G$8,#NAME?,"Solar")+SUMIFS(#NAME?,#NAME?,A297,#NAME?,$F$8,#NAME?,$G$8,#NAME?,"Solar")</f>
        <v>#VALUE!</v>
      </c>
      <c r="L297" s="257" t="e">
        <f aca="false">SUMIFS(#NAME?,#NAME?,A297,#NAME?,$F$8,#NAME?,$G$8,#NAME?,"Wind")+SUMIFS(#NAME?,#NAME?,A297,#NAME?,$F$8,#NAME?,$G$8,#NAME?,"Wind")</f>
        <v>#VALUE!</v>
      </c>
      <c r="M297" s="257" t="e">
        <f aca="false">SUMIFS(#NAME?,#NAME?,A297,#NAME?,$F$8,#NAME?,$G$8,#NAME?,"Hydro")+SUMIFS(#NAME?,#NAME?,A297,#NAME?,$F$8,#NAME?,$G$8,#NAME?,"Hydro")</f>
        <v>#VALUE!</v>
      </c>
      <c r="N297" s="257" t="e">
        <f aca="false">SUMIFS(#NAME?,#NAME?,A297,#NAME?,$F$8,#NAME?,$G$8,#NAME?,"Other")+SUMIFS(#NAME?,#NAME?,A297,#NAME?,$F$8,#NAME?,$G$8,#NAME?,"Other")</f>
        <v>#VALUE!</v>
      </c>
      <c r="O297" s="258" t="e">
        <f aca="false">IF(J297=0,0,(SUMIFS(OFFSET(#NAME?,0,$P$8),#NAME?,A297,#NAME?,$F$8,#NAME?,$G$8,#NAME?,"Storage")+SUMIFS(OFFSET(#NAME?,0,$P$8),#NAME?,A297,#NAME?,$F$8,#NAME?,$G$8,#NAME?,"Battery"))/J297)</f>
        <v>#VALUE!</v>
      </c>
      <c r="P297" s="259" t="e">
        <f aca="false">IF(K297=0,0,(SUMIFS(OFFSET(#NAME?,0,$P$8),#NAME?,A297,#NAME?,$F$8,#NAME?,$G$8,#NAME?,"Solar")+SUMIFS(OFFSET(#NAME?,0,$P$8),#NAME?,A297,#NAME?,$F$8,#NAME?,$G$8,#NAME?,"Solar"))/K297)</f>
        <v>#VALUE!</v>
      </c>
      <c r="Q297" s="258" t="e">
        <f aca="false">IF(L297=0,0,(SUMIFS(OFFSET(#NAME?,0,$P$8),#NAME?,A297,#NAME?,$F$8,#NAME?,$G$8,#NAME?,"Wind")+SUMIFS(OFFSET(#NAME?,0,$P$8),#NAME?,A297,#NAME?,$F$8,#NAME?,$G$8,#NAME?,"Wind"))/L297)</f>
        <v>#VALUE!</v>
      </c>
      <c r="R297" s="258" t="e">
        <f aca="false">IF(M297=0,0,(SUMIFS(OFFSET(#NAME?,0,$P$8),#NAME?,A297,#NAME?,$F$8,#NAME?,$G$8,#NAME?,"Hydro")+SUMIFS(OFFSET(#NAME?,0,$P$8),#NAME?,A297,#NAME?,$F$8,#NAME?,$G$8,#NAME?,"Hydro"))/M297)</f>
        <v>#VALUE!</v>
      </c>
      <c r="S297" s="258" t="e">
        <f aca="false">IF(N297=0,0,(SUMIFS(OFFSET(#NAME?,0,$P$8),#NAME?,A297,#NAME?,$F$8,#NAME?,$G$8,#NAME?,"Other")+SUMIFS(OFFSET(#NAME?,0,$P$8),#NAME?,A297,#NAME?,$F$8,#NAME?,$G$8,#NAME?,"Other"))/N297)</f>
        <v>#VALUE!</v>
      </c>
      <c r="T297" s="260" t="e">
        <f aca="false">(J297*O297)+(K297*P297)+(L297*$T$5)+(M297*R297)+(N297*S297)</f>
        <v>#VALUE!</v>
      </c>
      <c r="U297" s="260" t="e">
        <f aca="false">(J297*O297)+(K297*P297)+(L297*$U$5)+(M297*R297)+(N297*S297)</f>
        <v>#VALUE!</v>
      </c>
      <c r="V297" s="261" t="e">
        <f aca="false">SUMIFS(OFFSET(#NAME?,0,$P$8),#NAME?,A297,#NAME?,$F$8,#NAME?,$G$8)*-1</f>
        <v>#VALUE!</v>
      </c>
      <c r="W297" s="261" t="e">
        <f aca="false">SUMIFS(OFFSET(#NAME?,0,$P$8),#NAME?,A297,#NAME?,$F$8,#NAME?,$G$8)*-1</f>
        <v>#VALUE!</v>
      </c>
      <c r="X297" s="262" t="e">
        <f aca="false">$Z$13*Z297</f>
        <v>#REF!</v>
      </c>
      <c r="Z297" s="263" t="e">
        <f aca="false">E297/$E$13</f>
        <v>#VALUE!</v>
      </c>
      <c r="AA297" s="264" t="n">
        <f aca="false">IFERROR(SUMPRODUCT((DSR!$E$1:$AB$1='MAIN DATA'!$B$6)*(DSR!$B$2:$B$1445='MAIN DATA'!A297)*(DSR!$A$2:$A$1445=Controls!$F$56)*(DSR!$E$2:$AB$1445)),"N/A for summer")</f>
        <v>-1.03716873205824</v>
      </c>
    </row>
    <row r="298" customFormat="false" ht="12.75" hidden="false" customHeight="false" outlineLevel="0" collapsed="false">
      <c r="A298" s="253" t="s">
        <v>1360</v>
      </c>
      <c r="B298" s="253" t="s">
        <v>1361</v>
      </c>
      <c r="C298" s="254" t="s">
        <v>424</v>
      </c>
      <c r="D298" s="254" t="str">
        <f aca="false">LEFT(C298,1)</f>
        <v>S</v>
      </c>
      <c r="E298" s="254" t="e">
        <f aca="false">SUMIFS(OFFSET(#NAME?,0,$P$8),#NAME?,A298,#NAME?,$F$8,#NAME?,$G$8)</f>
        <v>#VALUE!</v>
      </c>
      <c r="F298" s="255" t="e">
        <f aca="false">SUMIFS(OFFSET(#NAME?,0,$P$8),#NAME?,A298,#NAME?,$F$8,#NAME?,$G$8)</f>
        <v>#VALUE!</v>
      </c>
      <c r="G298" s="255" t="e">
        <f aca="false">F298-SUMIFS(OFFSET(#NAME?,0,$P$8),#NAME?,A298,#NAME?,$F$8,#NAME?,$G$8)</f>
        <v>#VALUE!</v>
      </c>
      <c r="H298" s="256" t="e">
        <f aca="false">E298-T298</f>
        <v>#VALUE!</v>
      </c>
      <c r="I298" s="256" t="e">
        <f aca="false">E298-U298</f>
        <v>#VALUE!</v>
      </c>
      <c r="J298" s="257" t="e">
        <f aca="false">SUMIFS(#NAME?,#NAME?,A298,#NAME?,$F$8,#NAME?,$G$8,#NAME?,"Storage")+SUMIFS(#NAME?,#NAME?,A298,#NAME?,$F$8,#NAME?,$G$8,#NAME?,"Battery")</f>
        <v>#VALUE!</v>
      </c>
      <c r="K298" s="257" t="e">
        <f aca="false">SUMIFS(#NAME?,#NAME?,A298,#NAME?,$F$8,#NAME?,$G$8,#NAME?,"Solar")+SUMIFS(#NAME?,#NAME?,A298,#NAME?,$F$8,#NAME?,$G$8,#NAME?,"Solar")</f>
        <v>#VALUE!</v>
      </c>
      <c r="L298" s="257" t="e">
        <f aca="false">SUMIFS(#NAME?,#NAME?,A298,#NAME?,$F$8,#NAME?,$G$8,#NAME?,"Wind")+SUMIFS(#NAME?,#NAME?,A298,#NAME?,$F$8,#NAME?,$G$8,#NAME?,"Wind")</f>
        <v>#VALUE!</v>
      </c>
      <c r="M298" s="257" t="e">
        <f aca="false">SUMIFS(#NAME?,#NAME?,A298,#NAME?,$F$8,#NAME?,$G$8,#NAME?,"Hydro")+SUMIFS(#NAME?,#NAME?,A298,#NAME?,$F$8,#NAME?,$G$8,#NAME?,"Hydro")</f>
        <v>#VALUE!</v>
      </c>
      <c r="N298" s="257" t="e">
        <f aca="false">SUMIFS(#NAME?,#NAME?,A298,#NAME?,$F$8,#NAME?,$G$8,#NAME?,"Other")+SUMIFS(#NAME?,#NAME?,A298,#NAME?,$F$8,#NAME?,$G$8,#NAME?,"Other")</f>
        <v>#VALUE!</v>
      </c>
      <c r="O298" s="258" t="e">
        <f aca="false">IF(J298=0,0,(SUMIFS(OFFSET(#NAME?,0,$P$8),#NAME?,A298,#NAME?,$F$8,#NAME?,$G$8,#NAME?,"Storage")+SUMIFS(OFFSET(#NAME?,0,$P$8),#NAME?,A298,#NAME?,$F$8,#NAME?,$G$8,#NAME?,"Battery"))/J298)</f>
        <v>#VALUE!</v>
      </c>
      <c r="P298" s="259" t="e">
        <f aca="false">IF(K298=0,0,(SUMIFS(OFFSET(#NAME?,0,$P$8),#NAME?,A298,#NAME?,$F$8,#NAME?,$G$8,#NAME?,"Solar")+SUMIFS(OFFSET(#NAME?,0,$P$8),#NAME?,A298,#NAME?,$F$8,#NAME?,$G$8,#NAME?,"Solar"))/K298)</f>
        <v>#VALUE!</v>
      </c>
      <c r="Q298" s="258" t="e">
        <f aca="false">IF(L298=0,0,(SUMIFS(OFFSET(#NAME?,0,$P$8),#NAME?,A298,#NAME?,$F$8,#NAME?,$G$8,#NAME?,"Wind")+SUMIFS(OFFSET(#NAME?,0,$P$8),#NAME?,A298,#NAME?,$F$8,#NAME?,$G$8,#NAME?,"Wind"))/L298)</f>
        <v>#VALUE!</v>
      </c>
      <c r="R298" s="258" t="e">
        <f aca="false">IF(M298=0,0,(SUMIFS(OFFSET(#NAME?,0,$P$8),#NAME?,A298,#NAME?,$F$8,#NAME?,$G$8,#NAME?,"Hydro")+SUMIFS(OFFSET(#NAME?,0,$P$8),#NAME?,A298,#NAME?,$F$8,#NAME?,$G$8,#NAME?,"Hydro"))/M298)</f>
        <v>#VALUE!</v>
      </c>
      <c r="S298" s="258" t="e">
        <f aca="false">IF(N298=0,0,(SUMIFS(OFFSET(#NAME?,0,$P$8),#NAME?,A298,#NAME?,$F$8,#NAME?,$G$8,#NAME?,"Other")+SUMIFS(OFFSET(#NAME?,0,$P$8),#NAME?,A298,#NAME?,$F$8,#NAME?,$G$8,#NAME?,"Other"))/N298)</f>
        <v>#VALUE!</v>
      </c>
      <c r="T298" s="260" t="e">
        <f aca="false">(J298*O298)+(K298*P298)+(L298*$T$5)+(M298*R298)+(N298*S298)</f>
        <v>#VALUE!</v>
      </c>
      <c r="U298" s="260" t="e">
        <f aca="false">(J298*O298)+(K298*P298)+(L298*$U$5)+(M298*R298)+(N298*S298)</f>
        <v>#VALUE!</v>
      </c>
      <c r="V298" s="261" t="e">
        <f aca="false">SUMIFS(OFFSET(#NAME?,0,$P$8),#NAME?,A298,#NAME?,$F$8,#NAME?,$G$8)*-1</f>
        <v>#VALUE!</v>
      </c>
      <c r="W298" s="261" t="e">
        <f aca="false">SUMIFS(OFFSET(#NAME?,0,$P$8),#NAME?,A298,#NAME?,$F$8,#NAME?,$G$8)*-1</f>
        <v>#VALUE!</v>
      </c>
      <c r="X298" s="262" t="e">
        <f aca="false">$Z$13*Z298</f>
        <v>#REF!</v>
      </c>
      <c r="Z298" s="263" t="e">
        <f aca="false">E298/$E$13</f>
        <v>#VALUE!</v>
      </c>
      <c r="AA298" s="264" t="n">
        <f aca="false">IFERROR(SUMPRODUCT((DSR!$E$1:$AB$1='MAIN DATA'!$B$6)*(DSR!$B$2:$B$1445='MAIN DATA'!A298)*(DSR!$A$2:$A$1445=Controls!$F$56)*(DSR!$E$2:$AB$1445)),"N/A for summer")</f>
        <v>0</v>
      </c>
    </row>
    <row r="299" customFormat="false" ht="12.75" hidden="false" customHeight="false" outlineLevel="0" collapsed="false">
      <c r="A299" s="253" t="s">
        <v>1362</v>
      </c>
      <c r="B299" s="253" t="s">
        <v>1363</v>
      </c>
      <c r="C299" s="254" t="s">
        <v>424</v>
      </c>
      <c r="D299" s="254" t="str">
        <f aca="false">LEFT(C299,1)</f>
        <v>S</v>
      </c>
      <c r="E299" s="254" t="e">
        <f aca="false">SUMIFS(OFFSET(#NAME?,0,$P$8),#NAME?,A299,#NAME?,$F$8,#NAME?,$G$8)</f>
        <v>#VALUE!</v>
      </c>
      <c r="F299" s="255" t="e">
        <f aca="false">SUMIFS(OFFSET(#NAME?,0,$P$8),#NAME?,A299,#NAME?,$F$8,#NAME?,$G$8)</f>
        <v>#VALUE!</v>
      </c>
      <c r="G299" s="255" t="e">
        <f aca="false">F299-SUMIFS(OFFSET(#NAME?,0,$P$8),#NAME?,A299,#NAME?,$F$8,#NAME?,$G$8)</f>
        <v>#VALUE!</v>
      </c>
      <c r="H299" s="256" t="e">
        <f aca="false">E299-T299</f>
        <v>#VALUE!</v>
      </c>
      <c r="I299" s="256" t="e">
        <f aca="false">E299-U299</f>
        <v>#VALUE!</v>
      </c>
      <c r="J299" s="257" t="e">
        <f aca="false">SUMIFS(#NAME?,#NAME?,A299,#NAME?,$F$8,#NAME?,$G$8,#NAME?,"Storage")+SUMIFS(#NAME?,#NAME?,A299,#NAME?,$F$8,#NAME?,$G$8,#NAME?,"Battery")</f>
        <v>#VALUE!</v>
      </c>
      <c r="K299" s="257" t="e">
        <f aca="false">SUMIFS(#NAME?,#NAME?,A299,#NAME?,$F$8,#NAME?,$G$8,#NAME?,"Solar")+SUMIFS(#NAME?,#NAME?,A299,#NAME?,$F$8,#NAME?,$G$8,#NAME?,"Solar")</f>
        <v>#VALUE!</v>
      </c>
      <c r="L299" s="257" t="e">
        <f aca="false">SUMIFS(#NAME?,#NAME?,A299,#NAME?,$F$8,#NAME?,$G$8,#NAME?,"Wind")+SUMIFS(#NAME?,#NAME?,A299,#NAME?,$F$8,#NAME?,$G$8,#NAME?,"Wind")</f>
        <v>#VALUE!</v>
      </c>
      <c r="M299" s="257" t="e">
        <f aca="false">SUMIFS(#NAME?,#NAME?,A299,#NAME?,$F$8,#NAME?,$G$8,#NAME?,"Hydro")+SUMIFS(#NAME?,#NAME?,A299,#NAME?,$F$8,#NAME?,$G$8,#NAME?,"Hydro")</f>
        <v>#VALUE!</v>
      </c>
      <c r="N299" s="257" t="e">
        <f aca="false">SUMIFS(#NAME?,#NAME?,A299,#NAME?,$F$8,#NAME?,$G$8,#NAME?,"Other")+SUMIFS(#NAME?,#NAME?,A299,#NAME?,$F$8,#NAME?,$G$8,#NAME?,"Other")</f>
        <v>#VALUE!</v>
      </c>
      <c r="O299" s="258" t="e">
        <f aca="false">IF(J299=0,0,(SUMIFS(OFFSET(#NAME?,0,$P$8),#NAME?,A299,#NAME?,$F$8,#NAME?,$G$8,#NAME?,"Storage")+SUMIFS(OFFSET(#NAME?,0,$P$8),#NAME?,A299,#NAME?,$F$8,#NAME?,$G$8,#NAME?,"Battery"))/J299)</f>
        <v>#VALUE!</v>
      </c>
      <c r="P299" s="259" t="e">
        <f aca="false">IF(K299=0,0,(SUMIFS(OFFSET(#NAME?,0,$P$8),#NAME?,A299,#NAME?,$F$8,#NAME?,$G$8,#NAME?,"Solar")+SUMIFS(OFFSET(#NAME?,0,$P$8),#NAME?,A299,#NAME?,$F$8,#NAME?,$G$8,#NAME?,"Solar"))/K299)</f>
        <v>#VALUE!</v>
      </c>
      <c r="Q299" s="258" t="e">
        <f aca="false">IF(L299=0,0,(SUMIFS(OFFSET(#NAME?,0,$P$8),#NAME?,A299,#NAME?,$F$8,#NAME?,$G$8,#NAME?,"Wind")+SUMIFS(OFFSET(#NAME?,0,$P$8),#NAME?,A299,#NAME?,$F$8,#NAME?,$G$8,#NAME?,"Wind"))/L299)</f>
        <v>#VALUE!</v>
      </c>
      <c r="R299" s="258" t="e">
        <f aca="false">IF(M299=0,0,(SUMIFS(OFFSET(#NAME?,0,$P$8),#NAME?,A299,#NAME?,$F$8,#NAME?,$G$8,#NAME?,"Hydro")+SUMIFS(OFFSET(#NAME?,0,$P$8),#NAME?,A299,#NAME?,$F$8,#NAME?,$G$8,#NAME?,"Hydro"))/M299)</f>
        <v>#VALUE!</v>
      </c>
      <c r="S299" s="258" t="e">
        <f aca="false">IF(N299=0,0,(SUMIFS(OFFSET(#NAME?,0,$P$8),#NAME?,A299,#NAME?,$F$8,#NAME?,$G$8,#NAME?,"Other")+SUMIFS(OFFSET(#NAME?,0,$P$8),#NAME?,A299,#NAME?,$F$8,#NAME?,$G$8,#NAME?,"Other"))/N299)</f>
        <v>#VALUE!</v>
      </c>
      <c r="T299" s="260" t="e">
        <f aca="false">(J299*O299)+(K299*P299)+(L299*$T$5)+(M299*R299)+(N299*S299)</f>
        <v>#VALUE!</v>
      </c>
      <c r="U299" s="260" t="e">
        <f aca="false">(J299*O299)+(K299*P299)+(L299*$U$5)+(M299*R299)+(N299*S299)</f>
        <v>#VALUE!</v>
      </c>
      <c r="V299" s="261" t="e">
        <f aca="false">SUMIFS(OFFSET(#NAME?,0,$P$8),#NAME?,A299,#NAME?,$F$8,#NAME?,$G$8)*-1</f>
        <v>#VALUE!</v>
      </c>
      <c r="W299" s="261" t="e">
        <f aca="false">SUMIFS(OFFSET(#NAME?,0,$P$8),#NAME?,A299,#NAME?,$F$8,#NAME?,$G$8)*-1</f>
        <v>#VALUE!</v>
      </c>
      <c r="X299" s="262" t="e">
        <f aca="false">$Z$13*Z299</f>
        <v>#REF!</v>
      </c>
      <c r="Z299" s="263" t="e">
        <f aca="false">E299/$E$13</f>
        <v>#VALUE!</v>
      </c>
      <c r="AA299" s="264" t="n">
        <f aca="false">IFERROR(SUMPRODUCT((DSR!$E$1:$AB$1='MAIN DATA'!$B$6)*(DSR!$B$2:$B$1445='MAIN DATA'!A299)*(DSR!$A$2:$A$1445=Controls!$F$56)*(DSR!$E$2:$AB$1445)),"N/A for summer")</f>
        <v>0</v>
      </c>
    </row>
    <row r="300" customFormat="false" ht="12.75" hidden="false" customHeight="false" outlineLevel="0" collapsed="false">
      <c r="A300" s="253" t="s">
        <v>1364</v>
      </c>
      <c r="B300" s="253" t="s">
        <v>1365</v>
      </c>
      <c r="C300" s="254" t="s">
        <v>424</v>
      </c>
      <c r="D300" s="254" t="str">
        <f aca="false">LEFT(C300,1)</f>
        <v>S</v>
      </c>
      <c r="E300" s="254" t="e">
        <f aca="false">SUMIFS(OFFSET(#NAME?,0,$P$8),#NAME?,A300,#NAME?,$F$8,#NAME?,$G$8)</f>
        <v>#VALUE!</v>
      </c>
      <c r="F300" s="255" t="e">
        <f aca="false">SUMIFS(OFFSET(#NAME?,0,$P$8),#NAME?,A300,#NAME?,$F$8,#NAME?,$G$8)</f>
        <v>#VALUE!</v>
      </c>
      <c r="G300" s="255" t="e">
        <f aca="false">F300-SUMIFS(OFFSET(#NAME?,0,$P$8),#NAME?,A300,#NAME?,$F$8,#NAME?,$G$8)</f>
        <v>#VALUE!</v>
      </c>
      <c r="H300" s="256" t="e">
        <f aca="false">E300-T300</f>
        <v>#VALUE!</v>
      </c>
      <c r="I300" s="256" t="e">
        <f aca="false">E300-U300</f>
        <v>#VALUE!</v>
      </c>
      <c r="J300" s="257" t="e">
        <f aca="false">SUMIFS(#NAME?,#NAME?,A300,#NAME?,$F$8,#NAME?,$G$8,#NAME?,"Storage")+SUMIFS(#NAME?,#NAME?,A300,#NAME?,$F$8,#NAME?,$G$8,#NAME?,"Battery")</f>
        <v>#VALUE!</v>
      </c>
      <c r="K300" s="257" t="e">
        <f aca="false">SUMIFS(#NAME?,#NAME?,A300,#NAME?,$F$8,#NAME?,$G$8,#NAME?,"Solar")+SUMIFS(#NAME?,#NAME?,A300,#NAME?,$F$8,#NAME?,$G$8,#NAME?,"Solar")</f>
        <v>#VALUE!</v>
      </c>
      <c r="L300" s="257" t="e">
        <f aca="false">SUMIFS(#NAME?,#NAME?,A300,#NAME?,$F$8,#NAME?,$G$8,#NAME?,"Wind")+SUMIFS(#NAME?,#NAME?,A300,#NAME?,$F$8,#NAME?,$G$8,#NAME?,"Wind")</f>
        <v>#VALUE!</v>
      </c>
      <c r="M300" s="257" t="e">
        <f aca="false">SUMIFS(#NAME?,#NAME?,A300,#NAME?,$F$8,#NAME?,$G$8,#NAME?,"Hydro")+SUMIFS(#NAME?,#NAME?,A300,#NAME?,$F$8,#NAME?,$G$8,#NAME?,"Hydro")</f>
        <v>#VALUE!</v>
      </c>
      <c r="N300" s="257" t="e">
        <f aca="false">SUMIFS(#NAME?,#NAME?,A300,#NAME?,$F$8,#NAME?,$G$8,#NAME?,"Other")+SUMIFS(#NAME?,#NAME?,A300,#NAME?,$F$8,#NAME?,$G$8,#NAME?,"Other")</f>
        <v>#VALUE!</v>
      </c>
      <c r="O300" s="258" t="e">
        <f aca="false">IF(J300=0,0,(SUMIFS(OFFSET(#NAME?,0,$P$8),#NAME?,A300,#NAME?,$F$8,#NAME?,$G$8,#NAME?,"Storage")+SUMIFS(OFFSET(#NAME?,0,$P$8),#NAME?,A300,#NAME?,$F$8,#NAME?,$G$8,#NAME?,"Battery"))/J300)</f>
        <v>#VALUE!</v>
      </c>
      <c r="P300" s="259" t="e">
        <f aca="false">IF(K300=0,0,(SUMIFS(OFFSET(#NAME?,0,$P$8),#NAME?,A300,#NAME?,$F$8,#NAME?,$G$8,#NAME?,"Solar")+SUMIFS(OFFSET(#NAME?,0,$P$8),#NAME?,A300,#NAME?,$F$8,#NAME?,$G$8,#NAME?,"Solar"))/K300)</f>
        <v>#VALUE!</v>
      </c>
      <c r="Q300" s="258" t="e">
        <f aca="false">IF(L300=0,0,(SUMIFS(OFFSET(#NAME?,0,$P$8),#NAME?,A300,#NAME?,$F$8,#NAME?,$G$8,#NAME?,"Wind")+SUMIFS(OFFSET(#NAME?,0,$P$8),#NAME?,A300,#NAME?,$F$8,#NAME?,$G$8,#NAME?,"Wind"))/L300)</f>
        <v>#VALUE!</v>
      </c>
      <c r="R300" s="258" t="e">
        <f aca="false">IF(M300=0,0,(SUMIFS(OFFSET(#NAME?,0,$P$8),#NAME?,A300,#NAME?,$F$8,#NAME?,$G$8,#NAME?,"Hydro")+SUMIFS(OFFSET(#NAME?,0,$P$8),#NAME?,A300,#NAME?,$F$8,#NAME?,$G$8,#NAME?,"Hydro"))/M300)</f>
        <v>#VALUE!</v>
      </c>
      <c r="S300" s="258" t="e">
        <f aca="false">IF(N300=0,0,(SUMIFS(OFFSET(#NAME?,0,$P$8),#NAME?,A300,#NAME?,$F$8,#NAME?,$G$8,#NAME?,"Other")+SUMIFS(OFFSET(#NAME?,0,$P$8),#NAME?,A300,#NAME?,$F$8,#NAME?,$G$8,#NAME?,"Other"))/N300)</f>
        <v>#VALUE!</v>
      </c>
      <c r="T300" s="260" t="e">
        <f aca="false">(J300*O300)+(K300*P300)+(L300*$T$5)+(M300*R300)+(N300*S300)</f>
        <v>#VALUE!</v>
      </c>
      <c r="U300" s="260" t="e">
        <f aca="false">(J300*O300)+(K300*P300)+(L300*$U$5)+(M300*R300)+(N300*S300)</f>
        <v>#VALUE!</v>
      </c>
      <c r="V300" s="261" t="e">
        <f aca="false">SUMIFS(OFFSET(#NAME?,0,$P$8),#NAME?,A300,#NAME?,$F$8,#NAME?,$G$8)*-1</f>
        <v>#VALUE!</v>
      </c>
      <c r="W300" s="261" t="e">
        <f aca="false">SUMIFS(OFFSET(#NAME?,0,$P$8),#NAME?,A300,#NAME?,$F$8,#NAME?,$G$8)*-1</f>
        <v>#VALUE!</v>
      </c>
      <c r="X300" s="262" t="e">
        <f aca="false">$Z$13*Z300</f>
        <v>#REF!</v>
      </c>
      <c r="Z300" s="263" t="e">
        <f aca="false">E300/$E$13</f>
        <v>#VALUE!</v>
      </c>
      <c r="AA300" s="264" t="n">
        <f aca="false">IFERROR(SUMPRODUCT((DSR!$E$1:$AB$1='MAIN DATA'!$B$6)*(DSR!$B$2:$B$1445='MAIN DATA'!A300)*(DSR!$A$2:$A$1445=Controls!$F$56)*(DSR!$E$2:$AB$1445)),"N/A for summer")</f>
        <v>0</v>
      </c>
    </row>
    <row r="301" customFormat="false" ht="12.75" hidden="false" customHeight="false" outlineLevel="0" collapsed="false">
      <c r="A301" s="253" t="s">
        <v>1366</v>
      </c>
      <c r="B301" s="253" t="s">
        <v>1367</v>
      </c>
      <c r="C301" s="254" t="s">
        <v>424</v>
      </c>
      <c r="D301" s="254" t="str">
        <f aca="false">LEFT(C301,1)</f>
        <v>S</v>
      </c>
      <c r="E301" s="254" t="e">
        <f aca="false">SUMIFS(OFFSET(#NAME?,0,$P$8),#NAME?,A301,#NAME?,$F$8,#NAME?,$G$8)</f>
        <v>#VALUE!</v>
      </c>
      <c r="F301" s="255" t="e">
        <f aca="false">SUMIFS(OFFSET(#NAME?,0,$P$8),#NAME?,A301,#NAME?,$F$8,#NAME?,$G$8)</f>
        <v>#VALUE!</v>
      </c>
      <c r="G301" s="255" t="e">
        <f aca="false">F301-SUMIFS(OFFSET(#NAME?,0,$P$8),#NAME?,A301,#NAME?,$F$8,#NAME?,$G$8)</f>
        <v>#VALUE!</v>
      </c>
      <c r="H301" s="256" t="e">
        <f aca="false">E301-T301</f>
        <v>#VALUE!</v>
      </c>
      <c r="I301" s="256" t="e">
        <f aca="false">E301-U301</f>
        <v>#VALUE!</v>
      </c>
      <c r="J301" s="257" t="e">
        <f aca="false">SUMIFS(#NAME?,#NAME?,A301,#NAME?,$F$8,#NAME?,$G$8,#NAME?,"Storage")+SUMIFS(#NAME?,#NAME?,A301,#NAME?,$F$8,#NAME?,$G$8,#NAME?,"Battery")</f>
        <v>#VALUE!</v>
      </c>
      <c r="K301" s="257" t="e">
        <f aca="false">SUMIFS(#NAME?,#NAME?,A301,#NAME?,$F$8,#NAME?,$G$8,#NAME?,"Solar")+SUMIFS(#NAME?,#NAME?,A301,#NAME?,$F$8,#NAME?,$G$8,#NAME?,"Solar")</f>
        <v>#VALUE!</v>
      </c>
      <c r="L301" s="257" t="e">
        <f aca="false">SUMIFS(#NAME?,#NAME?,A301,#NAME?,$F$8,#NAME?,$G$8,#NAME?,"Wind")+SUMIFS(#NAME?,#NAME?,A301,#NAME?,$F$8,#NAME?,$G$8,#NAME?,"Wind")</f>
        <v>#VALUE!</v>
      </c>
      <c r="M301" s="257" t="e">
        <f aca="false">SUMIFS(#NAME?,#NAME?,A301,#NAME?,$F$8,#NAME?,$G$8,#NAME?,"Hydro")+SUMIFS(#NAME?,#NAME?,A301,#NAME?,$F$8,#NAME?,$G$8,#NAME?,"Hydro")</f>
        <v>#VALUE!</v>
      </c>
      <c r="N301" s="257" t="e">
        <f aca="false">SUMIFS(#NAME?,#NAME?,A301,#NAME?,$F$8,#NAME?,$G$8,#NAME?,"Other")+SUMIFS(#NAME?,#NAME?,A301,#NAME?,$F$8,#NAME?,$G$8,#NAME?,"Other")</f>
        <v>#VALUE!</v>
      </c>
      <c r="O301" s="258" t="e">
        <f aca="false">IF(J301=0,0,(SUMIFS(OFFSET(#NAME?,0,$P$8),#NAME?,A301,#NAME?,$F$8,#NAME?,$G$8,#NAME?,"Storage")+SUMIFS(OFFSET(#NAME?,0,$P$8),#NAME?,A301,#NAME?,$F$8,#NAME?,$G$8,#NAME?,"Battery"))/J301)</f>
        <v>#VALUE!</v>
      </c>
      <c r="P301" s="259" t="e">
        <f aca="false">IF(K301=0,0,(SUMIFS(OFFSET(#NAME?,0,$P$8),#NAME?,A301,#NAME?,$F$8,#NAME?,$G$8,#NAME?,"Solar")+SUMIFS(OFFSET(#NAME?,0,$P$8),#NAME?,A301,#NAME?,$F$8,#NAME?,$G$8,#NAME?,"Solar"))/K301)</f>
        <v>#VALUE!</v>
      </c>
      <c r="Q301" s="258" t="e">
        <f aca="false">IF(L301=0,0,(SUMIFS(OFFSET(#NAME?,0,$P$8),#NAME?,A301,#NAME?,$F$8,#NAME?,$G$8,#NAME?,"Wind")+SUMIFS(OFFSET(#NAME?,0,$P$8),#NAME?,A301,#NAME?,$F$8,#NAME?,$G$8,#NAME?,"Wind"))/L301)</f>
        <v>#VALUE!</v>
      </c>
      <c r="R301" s="258" t="e">
        <f aca="false">IF(M301=0,0,(SUMIFS(OFFSET(#NAME?,0,$P$8),#NAME?,A301,#NAME?,$F$8,#NAME?,$G$8,#NAME?,"Hydro")+SUMIFS(OFFSET(#NAME?,0,$P$8),#NAME?,A301,#NAME?,$F$8,#NAME?,$G$8,#NAME?,"Hydro"))/M301)</f>
        <v>#VALUE!</v>
      </c>
      <c r="S301" s="258" t="e">
        <f aca="false">IF(N301=0,0,(SUMIFS(OFFSET(#NAME?,0,$P$8),#NAME?,A301,#NAME?,$F$8,#NAME?,$G$8,#NAME?,"Other")+SUMIFS(OFFSET(#NAME?,0,$P$8),#NAME?,A301,#NAME?,$F$8,#NAME?,$G$8,#NAME?,"Other"))/N301)</f>
        <v>#VALUE!</v>
      </c>
      <c r="T301" s="260" t="e">
        <f aca="false">(J301*O301)+(K301*P301)+(L301*$T$5)+(M301*R301)+(N301*S301)</f>
        <v>#VALUE!</v>
      </c>
      <c r="U301" s="260" t="e">
        <f aca="false">(J301*O301)+(K301*P301)+(L301*$U$5)+(M301*R301)+(N301*S301)</f>
        <v>#VALUE!</v>
      </c>
      <c r="V301" s="261" t="e">
        <f aca="false">SUMIFS(OFFSET(#NAME?,0,$P$8),#NAME?,A301,#NAME?,$F$8,#NAME?,$G$8)*-1</f>
        <v>#VALUE!</v>
      </c>
      <c r="W301" s="261" t="e">
        <f aca="false">SUMIFS(OFFSET(#NAME?,0,$P$8),#NAME?,A301,#NAME?,$F$8,#NAME?,$G$8)*-1</f>
        <v>#VALUE!</v>
      </c>
      <c r="X301" s="262" t="e">
        <f aca="false">$Z$13*Z301</f>
        <v>#REF!</v>
      </c>
      <c r="Z301" s="263" t="e">
        <f aca="false">E301/$E$13</f>
        <v>#VALUE!</v>
      </c>
      <c r="AA301" s="264" t="n">
        <f aca="false">IFERROR(SUMPRODUCT((DSR!$E$1:$AB$1='MAIN DATA'!$B$6)*(DSR!$B$2:$B$1445='MAIN DATA'!A301)*(DSR!$A$2:$A$1445=Controls!$F$56)*(DSR!$E$2:$AB$1445)),"N/A for summer")</f>
        <v>0</v>
      </c>
    </row>
    <row r="302" customFormat="false" ht="12.75" hidden="false" customHeight="false" outlineLevel="0" collapsed="false">
      <c r="A302" s="253" t="s">
        <v>1368</v>
      </c>
      <c r="B302" s="253" t="s">
        <v>1369</v>
      </c>
      <c r="C302" s="254" t="s">
        <v>424</v>
      </c>
      <c r="D302" s="254" t="str">
        <f aca="false">LEFT(C302,1)</f>
        <v>S</v>
      </c>
      <c r="E302" s="254" t="e">
        <f aca="false">SUMIFS(OFFSET(#NAME?,0,$P$8),#NAME?,A302,#NAME?,$F$8,#NAME?,$G$8)</f>
        <v>#VALUE!</v>
      </c>
      <c r="F302" s="255" t="e">
        <f aca="false">SUMIFS(OFFSET(#NAME?,0,$P$8),#NAME?,A302,#NAME?,$F$8,#NAME?,$G$8)</f>
        <v>#VALUE!</v>
      </c>
      <c r="G302" s="255" t="e">
        <f aca="false">F302-SUMIFS(OFFSET(#NAME?,0,$P$8),#NAME?,A302,#NAME?,$F$8,#NAME?,$G$8)</f>
        <v>#VALUE!</v>
      </c>
      <c r="H302" s="256" t="e">
        <f aca="false">E302-T302</f>
        <v>#VALUE!</v>
      </c>
      <c r="I302" s="256" t="e">
        <f aca="false">E302-U302</f>
        <v>#VALUE!</v>
      </c>
      <c r="J302" s="257" t="e">
        <f aca="false">SUMIFS(#NAME?,#NAME?,A302,#NAME?,$F$8,#NAME?,$G$8,#NAME?,"Storage")+SUMIFS(#NAME?,#NAME?,A302,#NAME?,$F$8,#NAME?,$G$8,#NAME?,"Battery")</f>
        <v>#VALUE!</v>
      </c>
      <c r="K302" s="257" t="e">
        <f aca="false">SUMIFS(#NAME?,#NAME?,A302,#NAME?,$F$8,#NAME?,$G$8,#NAME?,"Solar")+SUMIFS(#NAME?,#NAME?,A302,#NAME?,$F$8,#NAME?,$G$8,#NAME?,"Solar")</f>
        <v>#VALUE!</v>
      </c>
      <c r="L302" s="257" t="e">
        <f aca="false">SUMIFS(#NAME?,#NAME?,A302,#NAME?,$F$8,#NAME?,$G$8,#NAME?,"Wind")+SUMIFS(#NAME?,#NAME?,A302,#NAME?,$F$8,#NAME?,$G$8,#NAME?,"Wind")</f>
        <v>#VALUE!</v>
      </c>
      <c r="M302" s="257" t="e">
        <f aca="false">SUMIFS(#NAME?,#NAME?,A302,#NAME?,$F$8,#NAME?,$G$8,#NAME?,"Hydro")+SUMIFS(#NAME?,#NAME?,A302,#NAME?,$F$8,#NAME?,$G$8,#NAME?,"Hydro")</f>
        <v>#VALUE!</v>
      </c>
      <c r="N302" s="257" t="e">
        <f aca="false">SUMIFS(#NAME?,#NAME?,A302,#NAME?,$F$8,#NAME?,$G$8,#NAME?,"Other")+SUMIFS(#NAME?,#NAME?,A302,#NAME?,$F$8,#NAME?,$G$8,#NAME?,"Other")</f>
        <v>#VALUE!</v>
      </c>
      <c r="O302" s="258" t="e">
        <f aca="false">IF(J302=0,0,(SUMIFS(OFFSET(#NAME?,0,$P$8),#NAME?,A302,#NAME?,$F$8,#NAME?,$G$8,#NAME?,"Storage")+SUMIFS(OFFSET(#NAME?,0,$P$8),#NAME?,A302,#NAME?,$F$8,#NAME?,$G$8,#NAME?,"Battery"))/J302)</f>
        <v>#VALUE!</v>
      </c>
      <c r="P302" s="259" t="e">
        <f aca="false">IF(K302=0,0,(SUMIFS(OFFSET(#NAME?,0,$P$8),#NAME?,A302,#NAME?,$F$8,#NAME?,$G$8,#NAME?,"Solar")+SUMIFS(OFFSET(#NAME?,0,$P$8),#NAME?,A302,#NAME?,$F$8,#NAME?,$G$8,#NAME?,"Solar"))/K302)</f>
        <v>#VALUE!</v>
      </c>
      <c r="Q302" s="258" t="e">
        <f aca="false">IF(L302=0,0,(SUMIFS(OFFSET(#NAME?,0,$P$8),#NAME?,A302,#NAME?,$F$8,#NAME?,$G$8,#NAME?,"Wind")+SUMIFS(OFFSET(#NAME?,0,$P$8),#NAME?,A302,#NAME?,$F$8,#NAME?,$G$8,#NAME?,"Wind"))/L302)</f>
        <v>#VALUE!</v>
      </c>
      <c r="R302" s="258" t="e">
        <f aca="false">IF(M302=0,0,(SUMIFS(OFFSET(#NAME?,0,$P$8),#NAME?,A302,#NAME?,$F$8,#NAME?,$G$8,#NAME?,"Hydro")+SUMIFS(OFFSET(#NAME?,0,$P$8),#NAME?,A302,#NAME?,$F$8,#NAME?,$G$8,#NAME?,"Hydro"))/M302)</f>
        <v>#VALUE!</v>
      </c>
      <c r="S302" s="258" t="e">
        <f aca="false">IF(N302=0,0,(SUMIFS(OFFSET(#NAME?,0,$P$8),#NAME?,A302,#NAME?,$F$8,#NAME?,$G$8,#NAME?,"Other")+SUMIFS(OFFSET(#NAME?,0,$P$8),#NAME?,A302,#NAME?,$F$8,#NAME?,$G$8,#NAME?,"Other"))/N302)</f>
        <v>#VALUE!</v>
      </c>
      <c r="T302" s="260" t="e">
        <f aca="false">(J302*O302)+(K302*P302)+(L302*$T$5)+(M302*R302)+(N302*S302)</f>
        <v>#VALUE!</v>
      </c>
      <c r="U302" s="260" t="e">
        <f aca="false">(J302*O302)+(K302*P302)+(L302*$U$5)+(M302*R302)+(N302*S302)</f>
        <v>#VALUE!</v>
      </c>
      <c r="V302" s="261" t="e">
        <f aca="false">SUMIFS(OFFSET(#NAME?,0,$P$8),#NAME?,A302,#NAME?,$F$8,#NAME?,$G$8)*-1</f>
        <v>#VALUE!</v>
      </c>
      <c r="W302" s="261" t="e">
        <f aca="false">SUMIFS(OFFSET(#NAME?,0,$P$8),#NAME?,A302,#NAME?,$F$8,#NAME?,$G$8)*-1</f>
        <v>#VALUE!</v>
      </c>
      <c r="X302" s="262" t="e">
        <f aca="false">$Z$13*Z302</f>
        <v>#REF!</v>
      </c>
      <c r="Z302" s="263" t="e">
        <f aca="false">E302/$E$13</f>
        <v>#VALUE!</v>
      </c>
      <c r="AA302" s="264" t="n">
        <f aca="false">IFERROR(SUMPRODUCT((DSR!$E$1:$AB$1='MAIN DATA'!$B$6)*(DSR!$B$2:$B$1445='MAIN DATA'!A302)*(DSR!$A$2:$A$1445=Controls!$F$56)*(DSR!$E$2:$AB$1445)),"N/A for summer")</f>
        <v>0</v>
      </c>
    </row>
    <row r="303" customFormat="false" ht="12.75" hidden="false" customHeight="false" outlineLevel="0" collapsed="false">
      <c r="A303" s="253" t="s">
        <v>416</v>
      </c>
      <c r="B303" s="253" t="s">
        <v>418</v>
      </c>
      <c r="C303" s="254" t="s">
        <v>417</v>
      </c>
      <c r="D303" s="254" t="str">
        <f aca="false">LEFT(C303,1)</f>
        <v>T</v>
      </c>
      <c r="E303" s="254" t="e">
        <f aca="false">SUMIFS(OFFSET(#NAME?,0,$P$8),#NAME?,A303,#NAME?,$F$8,#NAME?,$G$8)</f>
        <v>#VALUE!</v>
      </c>
      <c r="F303" s="255" t="e">
        <f aca="false">SUMIFS(OFFSET(#NAME?,0,$P$8),#NAME?,A303,#NAME?,$F$8,#NAME?,$G$8)</f>
        <v>#VALUE!</v>
      </c>
      <c r="G303" s="255" t="e">
        <f aca="false">F303-SUMIFS(OFFSET(#NAME?,0,$P$8),#NAME?,A303,#NAME?,$F$8,#NAME?,$G$8)</f>
        <v>#VALUE!</v>
      </c>
      <c r="H303" s="256" t="e">
        <f aca="false">E303-T303</f>
        <v>#VALUE!</v>
      </c>
      <c r="I303" s="256" t="e">
        <f aca="false">E303-U303</f>
        <v>#VALUE!</v>
      </c>
      <c r="J303" s="257" t="e">
        <f aca="false">SUMIFS(#NAME?,#NAME?,A303,#NAME?,$F$8,#NAME?,$G$8,#NAME?,"Storage")+SUMIFS(#NAME?,#NAME?,A303,#NAME?,$F$8,#NAME?,$G$8,#NAME?,"Battery")</f>
        <v>#VALUE!</v>
      </c>
      <c r="K303" s="257" t="e">
        <f aca="false">SUMIFS(#NAME?,#NAME?,A303,#NAME?,$F$8,#NAME?,$G$8,#NAME?,"Solar")+SUMIFS(#NAME?,#NAME?,A303,#NAME?,$F$8,#NAME?,$G$8,#NAME?,"Solar")</f>
        <v>#VALUE!</v>
      </c>
      <c r="L303" s="257" t="e">
        <f aca="false">SUMIFS(#NAME?,#NAME?,A303,#NAME?,$F$8,#NAME?,$G$8,#NAME?,"Wind")+SUMIFS(#NAME?,#NAME?,A303,#NAME?,$F$8,#NAME?,$G$8,#NAME?,"Wind")</f>
        <v>#VALUE!</v>
      </c>
      <c r="M303" s="257" t="e">
        <f aca="false">SUMIFS(#NAME?,#NAME?,A303,#NAME?,$F$8,#NAME?,$G$8,#NAME?,"Hydro")+SUMIFS(#NAME?,#NAME?,A303,#NAME?,$F$8,#NAME?,$G$8,#NAME?,"Hydro")</f>
        <v>#VALUE!</v>
      </c>
      <c r="N303" s="257" t="e">
        <f aca="false">SUMIFS(#NAME?,#NAME?,A303,#NAME?,$F$8,#NAME?,$G$8,#NAME?,"Other")+SUMIFS(#NAME?,#NAME?,A303,#NAME?,$F$8,#NAME?,$G$8,#NAME?,"Other")</f>
        <v>#VALUE!</v>
      </c>
      <c r="O303" s="258" t="e">
        <f aca="false">IF(J303=0,0,(SUMIFS(OFFSET(#NAME?,0,$P$8),#NAME?,A303,#NAME?,$F$8,#NAME?,$G$8,#NAME?,"Storage")+SUMIFS(OFFSET(#NAME?,0,$P$8),#NAME?,A303,#NAME?,$F$8,#NAME?,$G$8,#NAME?,"Battery"))/J303)</f>
        <v>#VALUE!</v>
      </c>
      <c r="P303" s="259" t="e">
        <f aca="false">IF(K303=0,0,(SUMIFS(OFFSET(#NAME?,0,$P$8),#NAME?,A303,#NAME?,$F$8,#NAME?,$G$8,#NAME?,"Solar")+SUMIFS(OFFSET(#NAME?,0,$P$8),#NAME?,A303,#NAME?,$F$8,#NAME?,$G$8,#NAME?,"Solar"))/K303)</f>
        <v>#VALUE!</v>
      </c>
      <c r="Q303" s="258" t="e">
        <f aca="false">IF(L303=0,0,(SUMIFS(OFFSET(#NAME?,0,$P$8),#NAME?,A303,#NAME?,$F$8,#NAME?,$G$8,#NAME?,"Wind")+SUMIFS(OFFSET(#NAME?,0,$P$8),#NAME?,A303,#NAME?,$F$8,#NAME?,$G$8,#NAME?,"Wind"))/L303)</f>
        <v>#VALUE!</v>
      </c>
      <c r="R303" s="258" t="e">
        <f aca="false">IF(M303=0,0,(SUMIFS(OFFSET(#NAME?,0,$P$8),#NAME?,A303,#NAME?,$F$8,#NAME?,$G$8,#NAME?,"Hydro")+SUMIFS(OFFSET(#NAME?,0,$P$8),#NAME?,A303,#NAME?,$F$8,#NAME?,$G$8,#NAME?,"Hydro"))/M303)</f>
        <v>#VALUE!</v>
      </c>
      <c r="S303" s="258" t="e">
        <f aca="false">IF(N303=0,0,(SUMIFS(OFFSET(#NAME?,0,$P$8),#NAME?,A303,#NAME?,$F$8,#NAME?,$G$8,#NAME?,"Other")+SUMIFS(OFFSET(#NAME?,0,$P$8),#NAME?,A303,#NAME?,$F$8,#NAME?,$G$8,#NAME?,"Other"))/N303)</f>
        <v>#VALUE!</v>
      </c>
      <c r="T303" s="260" t="e">
        <f aca="false">(J303*O303)+(K303*P303)+(L303*$T$5)+(M303*R303)+(N303*S303)</f>
        <v>#VALUE!</v>
      </c>
      <c r="U303" s="260" t="e">
        <f aca="false">(J303*O303)+(K303*P303)+(L303*$U$5)+(M303*R303)+(N303*S303)</f>
        <v>#VALUE!</v>
      </c>
      <c r="V303" s="261" t="e">
        <f aca="false">SUMIFS(OFFSET(#NAME?,0,$P$8),#NAME?,A303,#NAME?,$F$8,#NAME?,$G$8)*-1</f>
        <v>#VALUE!</v>
      </c>
      <c r="W303" s="261" t="e">
        <f aca="false">SUMIFS(OFFSET(#NAME?,0,$P$8),#NAME?,A303,#NAME?,$F$8,#NAME?,$G$8)*-1</f>
        <v>#VALUE!</v>
      </c>
      <c r="X303" s="262" t="e">
        <f aca="false">$Z$13*Z303</f>
        <v>#REF!</v>
      </c>
      <c r="Z303" s="263" t="e">
        <f aca="false">E303/$E$13</f>
        <v>#VALUE!</v>
      </c>
      <c r="AA303" s="264" t="n">
        <f aca="false">IFERROR(SUMPRODUCT((DSR!$E$1:$AB$1='MAIN DATA'!$B$6)*(DSR!$B$2:$B$1445='MAIN DATA'!A303)*(DSR!$A$2:$A$1445=Controls!$F$56)*(DSR!$E$2:$AB$1445)),"N/A for summer")</f>
        <v>-0.487373744879204</v>
      </c>
    </row>
    <row r="304" customFormat="false" ht="12.75" hidden="false" customHeight="false" outlineLevel="0" collapsed="false">
      <c r="A304" s="253" t="s">
        <v>436</v>
      </c>
      <c r="B304" s="253" t="s">
        <v>437</v>
      </c>
      <c r="C304" s="254" t="s">
        <v>417</v>
      </c>
      <c r="D304" s="254" t="str">
        <f aca="false">LEFT(C304,1)</f>
        <v>T</v>
      </c>
      <c r="E304" s="254" t="e">
        <f aca="false">SUMIFS(OFFSET(#NAME?,0,$P$8),#NAME?,A304,#NAME?,$F$8,#NAME?,$G$8)</f>
        <v>#VALUE!</v>
      </c>
      <c r="F304" s="255" t="e">
        <f aca="false">SUMIFS(OFFSET(#NAME?,0,$P$8),#NAME?,A304,#NAME?,$F$8,#NAME?,$G$8)</f>
        <v>#VALUE!</v>
      </c>
      <c r="G304" s="255" t="e">
        <f aca="false">F304-SUMIFS(OFFSET(#NAME?,0,$P$8),#NAME?,A304,#NAME?,$F$8,#NAME?,$G$8)</f>
        <v>#VALUE!</v>
      </c>
      <c r="H304" s="256" t="e">
        <f aca="false">E304-T304</f>
        <v>#VALUE!</v>
      </c>
      <c r="I304" s="256" t="e">
        <f aca="false">E304-U304</f>
        <v>#VALUE!</v>
      </c>
      <c r="J304" s="257" t="e">
        <f aca="false">SUMIFS(#NAME?,#NAME?,A304,#NAME?,$F$8,#NAME?,$G$8,#NAME?,"Storage")+SUMIFS(#NAME?,#NAME?,A304,#NAME?,$F$8,#NAME?,$G$8,#NAME?,"Battery")</f>
        <v>#VALUE!</v>
      </c>
      <c r="K304" s="257" t="e">
        <f aca="false">SUMIFS(#NAME?,#NAME?,A304,#NAME?,$F$8,#NAME?,$G$8,#NAME?,"Solar")+SUMIFS(#NAME?,#NAME?,A304,#NAME?,$F$8,#NAME?,$G$8,#NAME?,"Solar")</f>
        <v>#VALUE!</v>
      </c>
      <c r="L304" s="257" t="e">
        <f aca="false">SUMIFS(#NAME?,#NAME?,A304,#NAME?,$F$8,#NAME?,$G$8,#NAME?,"Wind")+SUMIFS(#NAME?,#NAME?,A304,#NAME?,$F$8,#NAME?,$G$8,#NAME?,"Wind")</f>
        <v>#VALUE!</v>
      </c>
      <c r="M304" s="257" t="e">
        <f aca="false">SUMIFS(#NAME?,#NAME?,A304,#NAME?,$F$8,#NAME?,$G$8,#NAME?,"Hydro")+SUMIFS(#NAME?,#NAME?,A304,#NAME?,$F$8,#NAME?,$G$8,#NAME?,"Hydro")</f>
        <v>#VALUE!</v>
      </c>
      <c r="N304" s="257" t="e">
        <f aca="false">SUMIFS(#NAME?,#NAME?,A304,#NAME?,$F$8,#NAME?,$G$8,#NAME?,"Other")+SUMIFS(#NAME?,#NAME?,A304,#NAME?,$F$8,#NAME?,$G$8,#NAME?,"Other")</f>
        <v>#VALUE!</v>
      </c>
      <c r="O304" s="258" t="e">
        <f aca="false">IF(J304=0,0,(SUMIFS(OFFSET(#NAME?,0,$P$8),#NAME?,A304,#NAME?,$F$8,#NAME?,$G$8,#NAME?,"Storage")+SUMIFS(OFFSET(#NAME?,0,$P$8),#NAME?,A304,#NAME?,$F$8,#NAME?,$G$8,#NAME?,"Battery"))/J304)</f>
        <v>#VALUE!</v>
      </c>
      <c r="P304" s="259" t="e">
        <f aca="false">IF(K304=0,0,(SUMIFS(OFFSET(#NAME?,0,$P$8),#NAME?,A304,#NAME?,$F$8,#NAME?,$G$8,#NAME?,"Solar")+SUMIFS(OFFSET(#NAME?,0,$P$8),#NAME?,A304,#NAME?,$F$8,#NAME?,$G$8,#NAME?,"Solar"))/K304)</f>
        <v>#VALUE!</v>
      </c>
      <c r="Q304" s="258" t="e">
        <f aca="false">IF(L304=0,0,(SUMIFS(OFFSET(#NAME?,0,$P$8),#NAME?,A304,#NAME?,$F$8,#NAME?,$G$8,#NAME?,"Wind")+SUMIFS(OFFSET(#NAME?,0,$P$8),#NAME?,A304,#NAME?,$F$8,#NAME?,$G$8,#NAME?,"Wind"))/L304)</f>
        <v>#VALUE!</v>
      </c>
      <c r="R304" s="258" t="e">
        <f aca="false">IF(M304=0,0,(SUMIFS(OFFSET(#NAME?,0,$P$8),#NAME?,A304,#NAME?,$F$8,#NAME?,$G$8,#NAME?,"Hydro")+SUMIFS(OFFSET(#NAME?,0,$P$8),#NAME?,A304,#NAME?,$F$8,#NAME?,$G$8,#NAME?,"Hydro"))/M304)</f>
        <v>#VALUE!</v>
      </c>
      <c r="S304" s="258" t="e">
        <f aca="false">IF(N304=0,0,(SUMIFS(OFFSET(#NAME?,0,$P$8),#NAME?,A304,#NAME?,$F$8,#NAME?,$G$8,#NAME?,"Other")+SUMIFS(OFFSET(#NAME?,0,$P$8),#NAME?,A304,#NAME?,$F$8,#NAME?,$G$8,#NAME?,"Other"))/N304)</f>
        <v>#VALUE!</v>
      </c>
      <c r="T304" s="260" t="e">
        <f aca="false">(J304*O304)+(K304*P304)+(L304*$T$5)+(M304*R304)+(N304*S304)</f>
        <v>#VALUE!</v>
      </c>
      <c r="U304" s="260" t="e">
        <f aca="false">(J304*O304)+(K304*P304)+(L304*$U$5)+(M304*R304)+(N304*S304)</f>
        <v>#VALUE!</v>
      </c>
      <c r="V304" s="261" t="e">
        <f aca="false">SUMIFS(OFFSET(#NAME?,0,$P$8),#NAME?,A304,#NAME?,$F$8,#NAME?,$G$8)*-1</f>
        <v>#VALUE!</v>
      </c>
      <c r="W304" s="261" t="e">
        <f aca="false">SUMIFS(OFFSET(#NAME?,0,$P$8),#NAME?,A304,#NAME?,$F$8,#NAME?,$G$8)*-1</f>
        <v>#VALUE!</v>
      </c>
      <c r="X304" s="262" t="e">
        <f aca="false">$Z$13*Z304</f>
        <v>#REF!</v>
      </c>
      <c r="Z304" s="263" t="e">
        <f aca="false">E304/$E$13</f>
        <v>#VALUE!</v>
      </c>
      <c r="AA304" s="264" t="n">
        <f aca="false">IFERROR(SUMPRODUCT((DSR!$E$1:$AB$1='MAIN DATA'!$B$6)*(DSR!$B$2:$B$1445='MAIN DATA'!A304)*(DSR!$A$2:$A$1445=Controls!$F$56)*(DSR!$E$2:$AB$1445)),"N/A for summer")</f>
        <v>-0.478396300404856</v>
      </c>
    </row>
    <row r="305" customFormat="false" ht="12.75" hidden="false" customHeight="false" outlineLevel="0" collapsed="false">
      <c r="A305" s="253" t="s">
        <v>448</v>
      </c>
      <c r="B305" s="253" t="s">
        <v>449</v>
      </c>
      <c r="C305" s="254" t="s">
        <v>417</v>
      </c>
      <c r="D305" s="254" t="str">
        <f aca="false">LEFT(C305,1)</f>
        <v>T</v>
      </c>
      <c r="E305" s="254" t="e">
        <f aca="false">SUMIFS(OFFSET(#NAME?,0,$P$8),#NAME?,A305,#NAME?,$F$8,#NAME?,$G$8)</f>
        <v>#VALUE!</v>
      </c>
      <c r="F305" s="255" t="e">
        <f aca="false">SUMIFS(OFFSET(#NAME?,0,$P$8),#NAME?,A305,#NAME?,$F$8,#NAME?,$G$8)</f>
        <v>#VALUE!</v>
      </c>
      <c r="G305" s="255" t="e">
        <f aca="false">F305-SUMIFS(OFFSET(#NAME?,0,$P$8),#NAME?,A305,#NAME?,$F$8,#NAME?,$G$8)</f>
        <v>#VALUE!</v>
      </c>
      <c r="H305" s="256" t="e">
        <f aca="false">E305-T305</f>
        <v>#VALUE!</v>
      </c>
      <c r="I305" s="256" t="e">
        <f aca="false">E305-U305</f>
        <v>#VALUE!</v>
      </c>
      <c r="J305" s="257" t="e">
        <f aca="false">SUMIFS(#NAME?,#NAME?,A305,#NAME?,$F$8,#NAME?,$G$8,#NAME?,"Storage")+SUMIFS(#NAME?,#NAME?,A305,#NAME?,$F$8,#NAME?,$G$8,#NAME?,"Battery")</f>
        <v>#VALUE!</v>
      </c>
      <c r="K305" s="257" t="e">
        <f aca="false">SUMIFS(#NAME?,#NAME?,A305,#NAME?,$F$8,#NAME?,$G$8,#NAME?,"Solar")+SUMIFS(#NAME?,#NAME?,A305,#NAME?,$F$8,#NAME?,$G$8,#NAME?,"Solar")</f>
        <v>#VALUE!</v>
      </c>
      <c r="L305" s="257" t="e">
        <f aca="false">SUMIFS(#NAME?,#NAME?,A305,#NAME?,$F$8,#NAME?,$G$8,#NAME?,"Wind")+SUMIFS(#NAME?,#NAME?,A305,#NAME?,$F$8,#NAME?,$G$8,#NAME?,"Wind")</f>
        <v>#VALUE!</v>
      </c>
      <c r="M305" s="257" t="e">
        <f aca="false">SUMIFS(#NAME?,#NAME?,A305,#NAME?,$F$8,#NAME?,$G$8,#NAME?,"Hydro")+SUMIFS(#NAME?,#NAME?,A305,#NAME?,$F$8,#NAME?,$G$8,#NAME?,"Hydro")</f>
        <v>#VALUE!</v>
      </c>
      <c r="N305" s="257" t="e">
        <f aca="false">SUMIFS(#NAME?,#NAME?,A305,#NAME?,$F$8,#NAME?,$G$8,#NAME?,"Other")+SUMIFS(#NAME?,#NAME?,A305,#NAME?,$F$8,#NAME?,$G$8,#NAME?,"Other")</f>
        <v>#VALUE!</v>
      </c>
      <c r="O305" s="258" t="e">
        <f aca="false">IF(J305=0,0,(SUMIFS(OFFSET(#NAME?,0,$P$8),#NAME?,A305,#NAME?,$F$8,#NAME?,$G$8,#NAME?,"Storage")+SUMIFS(OFFSET(#NAME?,0,$P$8),#NAME?,A305,#NAME?,$F$8,#NAME?,$G$8,#NAME?,"Battery"))/J305)</f>
        <v>#VALUE!</v>
      </c>
      <c r="P305" s="259" t="e">
        <f aca="false">IF(K305=0,0,(SUMIFS(OFFSET(#NAME?,0,$P$8),#NAME?,A305,#NAME?,$F$8,#NAME?,$G$8,#NAME?,"Solar")+SUMIFS(OFFSET(#NAME?,0,$P$8),#NAME?,A305,#NAME?,$F$8,#NAME?,$G$8,#NAME?,"Solar"))/K305)</f>
        <v>#VALUE!</v>
      </c>
      <c r="Q305" s="258" t="e">
        <f aca="false">IF(L305=0,0,(SUMIFS(OFFSET(#NAME?,0,$P$8),#NAME?,A305,#NAME?,$F$8,#NAME?,$G$8,#NAME?,"Wind")+SUMIFS(OFFSET(#NAME?,0,$P$8),#NAME?,A305,#NAME?,$F$8,#NAME?,$G$8,#NAME?,"Wind"))/L305)</f>
        <v>#VALUE!</v>
      </c>
      <c r="R305" s="258" t="e">
        <f aca="false">IF(M305=0,0,(SUMIFS(OFFSET(#NAME?,0,$P$8),#NAME?,A305,#NAME?,$F$8,#NAME?,$G$8,#NAME?,"Hydro")+SUMIFS(OFFSET(#NAME?,0,$P$8),#NAME?,A305,#NAME?,$F$8,#NAME?,$G$8,#NAME?,"Hydro"))/M305)</f>
        <v>#VALUE!</v>
      </c>
      <c r="S305" s="258" t="e">
        <f aca="false">IF(N305=0,0,(SUMIFS(OFFSET(#NAME?,0,$P$8),#NAME?,A305,#NAME?,$F$8,#NAME?,$G$8,#NAME?,"Other")+SUMIFS(OFFSET(#NAME?,0,$P$8),#NAME?,A305,#NAME?,$F$8,#NAME?,$G$8,#NAME?,"Other"))/N305)</f>
        <v>#VALUE!</v>
      </c>
      <c r="T305" s="260" t="e">
        <f aca="false">(J305*O305)+(K305*P305)+(L305*$T$5)+(M305*R305)+(N305*S305)</f>
        <v>#VALUE!</v>
      </c>
      <c r="U305" s="260" t="e">
        <f aca="false">(J305*O305)+(K305*P305)+(L305*$U$5)+(M305*R305)+(N305*S305)</f>
        <v>#VALUE!</v>
      </c>
      <c r="V305" s="261" t="e">
        <f aca="false">SUMIFS(OFFSET(#NAME?,0,$P$8),#NAME?,A305,#NAME?,$F$8,#NAME?,$G$8)*-1</f>
        <v>#VALUE!</v>
      </c>
      <c r="W305" s="261" t="e">
        <f aca="false">SUMIFS(OFFSET(#NAME?,0,$P$8),#NAME?,A305,#NAME?,$F$8,#NAME?,$G$8)*-1</f>
        <v>#VALUE!</v>
      </c>
      <c r="X305" s="262" t="e">
        <f aca="false">$Z$13*Z305</f>
        <v>#REF!</v>
      </c>
      <c r="Z305" s="263" t="e">
        <f aca="false">E305/$E$13</f>
        <v>#VALUE!</v>
      </c>
      <c r="AA305" s="264" t="n">
        <f aca="false">IFERROR(SUMPRODUCT((DSR!$E$1:$AB$1='MAIN DATA'!$B$6)*(DSR!$B$2:$B$1445='MAIN DATA'!A305)*(DSR!$A$2:$A$1445=Controls!$F$56)*(DSR!$E$2:$AB$1445)),"N/A for summer")</f>
        <v>0</v>
      </c>
    </row>
    <row r="306" customFormat="false" ht="12.75" hidden="false" customHeight="false" outlineLevel="0" collapsed="false">
      <c r="A306" s="253" t="s">
        <v>469</v>
      </c>
      <c r="B306" s="253" t="s">
        <v>470</v>
      </c>
      <c r="C306" s="254" t="s">
        <v>417</v>
      </c>
      <c r="D306" s="254" t="str">
        <f aca="false">LEFT(C306,1)</f>
        <v>T</v>
      </c>
      <c r="E306" s="254" t="e">
        <f aca="false">SUMIFS(OFFSET(#NAME?,0,$P$8),#NAME?,A306,#NAME?,$F$8,#NAME?,$G$8)</f>
        <v>#VALUE!</v>
      </c>
      <c r="F306" s="255" t="e">
        <f aca="false">SUMIFS(OFFSET(#NAME?,0,$P$8),#NAME?,A306,#NAME?,$F$8,#NAME?,$G$8)</f>
        <v>#VALUE!</v>
      </c>
      <c r="G306" s="255" t="e">
        <f aca="false">F306-SUMIFS(OFFSET(#NAME?,0,$P$8),#NAME?,A306,#NAME?,$F$8,#NAME?,$G$8)</f>
        <v>#VALUE!</v>
      </c>
      <c r="H306" s="256" t="e">
        <f aca="false">E306-T306</f>
        <v>#VALUE!</v>
      </c>
      <c r="I306" s="256" t="e">
        <f aca="false">E306-U306</f>
        <v>#VALUE!</v>
      </c>
      <c r="J306" s="257" t="e">
        <f aca="false">SUMIFS(#NAME?,#NAME?,A306,#NAME?,$F$8,#NAME?,$G$8,#NAME?,"Storage")+SUMIFS(#NAME?,#NAME?,A306,#NAME?,$F$8,#NAME?,$G$8,#NAME?,"Battery")</f>
        <v>#VALUE!</v>
      </c>
      <c r="K306" s="257" t="e">
        <f aca="false">SUMIFS(#NAME?,#NAME?,A306,#NAME?,$F$8,#NAME?,$G$8,#NAME?,"Solar")+SUMIFS(#NAME?,#NAME?,A306,#NAME?,$F$8,#NAME?,$G$8,#NAME?,"Solar")</f>
        <v>#VALUE!</v>
      </c>
      <c r="L306" s="257" t="e">
        <f aca="false">SUMIFS(#NAME?,#NAME?,A306,#NAME?,$F$8,#NAME?,$G$8,#NAME?,"Wind")+SUMIFS(#NAME?,#NAME?,A306,#NAME?,$F$8,#NAME?,$G$8,#NAME?,"Wind")</f>
        <v>#VALUE!</v>
      </c>
      <c r="M306" s="257" t="e">
        <f aca="false">SUMIFS(#NAME?,#NAME?,A306,#NAME?,$F$8,#NAME?,$G$8,#NAME?,"Hydro")+SUMIFS(#NAME?,#NAME?,A306,#NAME?,$F$8,#NAME?,$G$8,#NAME?,"Hydro")</f>
        <v>#VALUE!</v>
      </c>
      <c r="N306" s="257" t="e">
        <f aca="false">SUMIFS(#NAME?,#NAME?,A306,#NAME?,$F$8,#NAME?,$G$8,#NAME?,"Other")+SUMIFS(#NAME?,#NAME?,A306,#NAME?,$F$8,#NAME?,$G$8,#NAME?,"Other")</f>
        <v>#VALUE!</v>
      </c>
      <c r="O306" s="258" t="e">
        <f aca="false">IF(J306=0,0,(SUMIFS(OFFSET(#NAME?,0,$P$8),#NAME?,A306,#NAME?,$F$8,#NAME?,$G$8,#NAME?,"Storage")+SUMIFS(OFFSET(#NAME?,0,$P$8),#NAME?,A306,#NAME?,$F$8,#NAME?,$G$8,#NAME?,"Battery"))/J306)</f>
        <v>#VALUE!</v>
      </c>
      <c r="P306" s="259" t="e">
        <f aca="false">IF(K306=0,0,(SUMIFS(OFFSET(#NAME?,0,$P$8),#NAME?,A306,#NAME?,$F$8,#NAME?,$G$8,#NAME?,"Solar")+SUMIFS(OFFSET(#NAME?,0,$P$8),#NAME?,A306,#NAME?,$F$8,#NAME?,$G$8,#NAME?,"Solar"))/K306)</f>
        <v>#VALUE!</v>
      </c>
      <c r="Q306" s="258" t="e">
        <f aca="false">IF(L306=0,0,(SUMIFS(OFFSET(#NAME?,0,$P$8),#NAME?,A306,#NAME?,$F$8,#NAME?,$G$8,#NAME?,"Wind")+SUMIFS(OFFSET(#NAME?,0,$P$8),#NAME?,A306,#NAME?,$F$8,#NAME?,$G$8,#NAME?,"Wind"))/L306)</f>
        <v>#VALUE!</v>
      </c>
      <c r="R306" s="258" t="e">
        <f aca="false">IF(M306=0,0,(SUMIFS(OFFSET(#NAME?,0,$P$8),#NAME?,A306,#NAME?,$F$8,#NAME?,$G$8,#NAME?,"Hydro")+SUMIFS(OFFSET(#NAME?,0,$P$8),#NAME?,A306,#NAME?,$F$8,#NAME?,$G$8,#NAME?,"Hydro"))/M306)</f>
        <v>#VALUE!</v>
      </c>
      <c r="S306" s="258" t="e">
        <f aca="false">IF(N306=0,0,(SUMIFS(OFFSET(#NAME?,0,$P$8),#NAME?,A306,#NAME?,$F$8,#NAME?,$G$8,#NAME?,"Other")+SUMIFS(OFFSET(#NAME?,0,$P$8),#NAME?,A306,#NAME?,$F$8,#NAME?,$G$8,#NAME?,"Other"))/N306)</f>
        <v>#VALUE!</v>
      </c>
      <c r="T306" s="260" t="e">
        <f aca="false">(J306*O306)+(K306*P306)+(L306*$T$5)+(M306*R306)+(N306*S306)</f>
        <v>#VALUE!</v>
      </c>
      <c r="U306" s="260" t="e">
        <f aca="false">(J306*O306)+(K306*P306)+(L306*$U$5)+(M306*R306)+(N306*S306)</f>
        <v>#VALUE!</v>
      </c>
      <c r="V306" s="261" t="e">
        <f aca="false">SUMIFS(OFFSET(#NAME?,0,$P$8),#NAME?,A306,#NAME?,$F$8,#NAME?,$G$8)*-1</f>
        <v>#VALUE!</v>
      </c>
      <c r="W306" s="261" t="e">
        <f aca="false">SUMIFS(OFFSET(#NAME?,0,$P$8),#NAME?,A306,#NAME?,$F$8,#NAME?,$G$8)*-1</f>
        <v>#VALUE!</v>
      </c>
      <c r="X306" s="262" t="e">
        <f aca="false">$Z$13*Z306</f>
        <v>#REF!</v>
      </c>
      <c r="Z306" s="263" t="e">
        <f aca="false">E306/$E$13</f>
        <v>#VALUE!</v>
      </c>
      <c r="AA306" s="264" t="n">
        <f aca="false">IFERROR(SUMPRODUCT((DSR!$E$1:$AB$1='MAIN DATA'!$B$6)*(DSR!$B$2:$B$1445='MAIN DATA'!A306)*(DSR!$A$2:$A$1445=Controls!$F$56)*(DSR!$E$2:$AB$1445)),"N/A for summer")</f>
        <v>-0.3568432007334</v>
      </c>
    </row>
    <row r="307" customFormat="false" ht="12.75" hidden="false" customHeight="false" outlineLevel="0" collapsed="false">
      <c r="A307" s="253" t="s">
        <v>508</v>
      </c>
      <c r="B307" s="253" t="s">
        <v>509</v>
      </c>
      <c r="C307" s="254" t="s">
        <v>417</v>
      </c>
      <c r="D307" s="254" t="str">
        <f aca="false">LEFT(C307,1)</f>
        <v>T</v>
      </c>
      <c r="E307" s="254" t="e">
        <f aca="false">SUMIFS(OFFSET(#NAME?,0,$P$8),#NAME?,A307,#NAME?,$F$8,#NAME?,$G$8)</f>
        <v>#VALUE!</v>
      </c>
      <c r="F307" s="255" t="e">
        <f aca="false">SUMIFS(OFFSET(#NAME?,0,$P$8),#NAME?,A307,#NAME?,$F$8,#NAME?,$G$8)</f>
        <v>#VALUE!</v>
      </c>
      <c r="G307" s="255" t="e">
        <f aca="false">F307-SUMIFS(OFFSET(#NAME?,0,$P$8),#NAME?,A307,#NAME?,$F$8,#NAME?,$G$8)</f>
        <v>#VALUE!</v>
      </c>
      <c r="H307" s="256" t="e">
        <f aca="false">E307-T307</f>
        <v>#VALUE!</v>
      </c>
      <c r="I307" s="256" t="e">
        <f aca="false">E307-U307</f>
        <v>#VALUE!</v>
      </c>
      <c r="J307" s="257" t="e">
        <f aca="false">SUMIFS(#NAME?,#NAME?,A307,#NAME?,$F$8,#NAME?,$G$8,#NAME?,"Storage")+SUMIFS(#NAME?,#NAME?,A307,#NAME?,$F$8,#NAME?,$G$8,#NAME?,"Battery")</f>
        <v>#VALUE!</v>
      </c>
      <c r="K307" s="257" t="e">
        <f aca="false">SUMIFS(#NAME?,#NAME?,A307,#NAME?,$F$8,#NAME?,$G$8,#NAME?,"Solar")+SUMIFS(#NAME?,#NAME?,A307,#NAME?,$F$8,#NAME?,$G$8,#NAME?,"Solar")</f>
        <v>#VALUE!</v>
      </c>
      <c r="L307" s="257" t="e">
        <f aca="false">SUMIFS(#NAME?,#NAME?,A307,#NAME?,$F$8,#NAME?,$G$8,#NAME?,"Wind")+SUMIFS(#NAME?,#NAME?,A307,#NAME?,$F$8,#NAME?,$G$8,#NAME?,"Wind")</f>
        <v>#VALUE!</v>
      </c>
      <c r="M307" s="257" t="e">
        <f aca="false">SUMIFS(#NAME?,#NAME?,A307,#NAME?,$F$8,#NAME?,$G$8,#NAME?,"Hydro")+SUMIFS(#NAME?,#NAME?,A307,#NAME?,$F$8,#NAME?,$G$8,#NAME?,"Hydro")</f>
        <v>#VALUE!</v>
      </c>
      <c r="N307" s="257" t="e">
        <f aca="false">SUMIFS(#NAME?,#NAME?,A307,#NAME?,$F$8,#NAME?,$G$8,#NAME?,"Other")+SUMIFS(#NAME?,#NAME?,A307,#NAME?,$F$8,#NAME?,$G$8,#NAME?,"Other")</f>
        <v>#VALUE!</v>
      </c>
      <c r="O307" s="258" t="e">
        <f aca="false">IF(J307=0,0,(SUMIFS(OFFSET(#NAME?,0,$P$8),#NAME?,A307,#NAME?,$F$8,#NAME?,$G$8,#NAME?,"Storage")+SUMIFS(OFFSET(#NAME?,0,$P$8),#NAME?,A307,#NAME?,$F$8,#NAME?,$G$8,#NAME?,"Battery"))/J307)</f>
        <v>#VALUE!</v>
      </c>
      <c r="P307" s="259" t="e">
        <f aca="false">IF(K307=0,0,(SUMIFS(OFFSET(#NAME?,0,$P$8),#NAME?,A307,#NAME?,$F$8,#NAME?,$G$8,#NAME?,"Solar")+SUMIFS(OFFSET(#NAME?,0,$P$8),#NAME?,A307,#NAME?,$F$8,#NAME?,$G$8,#NAME?,"Solar"))/K307)</f>
        <v>#VALUE!</v>
      </c>
      <c r="Q307" s="258" t="e">
        <f aca="false">IF(L307=0,0,(SUMIFS(OFFSET(#NAME?,0,$P$8),#NAME?,A307,#NAME?,$F$8,#NAME?,$G$8,#NAME?,"Wind")+SUMIFS(OFFSET(#NAME?,0,$P$8),#NAME?,A307,#NAME?,$F$8,#NAME?,$G$8,#NAME?,"Wind"))/L307)</f>
        <v>#VALUE!</v>
      </c>
      <c r="R307" s="258" t="e">
        <f aca="false">IF(M307=0,0,(SUMIFS(OFFSET(#NAME?,0,$P$8),#NAME?,A307,#NAME?,$F$8,#NAME?,$G$8,#NAME?,"Hydro")+SUMIFS(OFFSET(#NAME?,0,$P$8),#NAME?,A307,#NAME?,$F$8,#NAME?,$G$8,#NAME?,"Hydro"))/M307)</f>
        <v>#VALUE!</v>
      </c>
      <c r="S307" s="258" t="e">
        <f aca="false">IF(N307=0,0,(SUMIFS(OFFSET(#NAME?,0,$P$8),#NAME?,A307,#NAME?,$F$8,#NAME?,$G$8,#NAME?,"Other")+SUMIFS(OFFSET(#NAME?,0,$P$8),#NAME?,A307,#NAME?,$F$8,#NAME?,$G$8,#NAME?,"Other"))/N307)</f>
        <v>#VALUE!</v>
      </c>
      <c r="T307" s="260" t="e">
        <f aca="false">(J307*O307)+(K307*P307)+(L307*$T$5)+(M307*R307)+(N307*S307)</f>
        <v>#VALUE!</v>
      </c>
      <c r="U307" s="260" t="e">
        <f aca="false">(J307*O307)+(K307*P307)+(L307*$U$5)+(M307*R307)+(N307*S307)</f>
        <v>#VALUE!</v>
      </c>
      <c r="V307" s="261" t="e">
        <f aca="false">SUMIFS(OFFSET(#NAME?,0,$P$8),#NAME?,A307,#NAME?,$F$8,#NAME?,$G$8)*-1</f>
        <v>#VALUE!</v>
      </c>
      <c r="W307" s="261" t="e">
        <f aca="false">SUMIFS(OFFSET(#NAME?,0,$P$8),#NAME?,A307,#NAME?,$F$8,#NAME?,$G$8)*-1</f>
        <v>#VALUE!</v>
      </c>
      <c r="X307" s="262" t="e">
        <f aca="false">$Z$13*Z307</f>
        <v>#REF!</v>
      </c>
      <c r="Z307" s="263" t="e">
        <f aca="false">E307/$E$13</f>
        <v>#VALUE!</v>
      </c>
      <c r="AA307" s="264" t="n">
        <f aca="false">IFERROR(SUMPRODUCT((DSR!$E$1:$AB$1='MAIN DATA'!$B$6)*(DSR!$B$2:$B$1445='MAIN DATA'!A307)*(DSR!$A$2:$A$1445=Controls!$F$56)*(DSR!$E$2:$AB$1445)),"N/A for summer")</f>
        <v>-0.152190842649921</v>
      </c>
    </row>
    <row r="308" customFormat="false" ht="12.75" hidden="false" customHeight="false" outlineLevel="0" collapsed="false">
      <c r="A308" s="253" t="s">
        <v>548</v>
      </c>
      <c r="B308" s="253" t="s">
        <v>549</v>
      </c>
      <c r="C308" s="254" t="s">
        <v>417</v>
      </c>
      <c r="D308" s="254" t="str">
        <f aca="false">LEFT(C308,1)</f>
        <v>T</v>
      </c>
      <c r="E308" s="254" t="e">
        <f aca="false">SUMIFS(OFFSET(#NAME?,0,$P$8),#NAME?,A308,#NAME?,$F$8,#NAME?,$G$8)</f>
        <v>#VALUE!</v>
      </c>
      <c r="F308" s="255" t="e">
        <f aca="false">SUMIFS(OFFSET(#NAME?,0,$P$8),#NAME?,A308,#NAME?,$F$8,#NAME?,$G$8)</f>
        <v>#VALUE!</v>
      </c>
      <c r="G308" s="255" t="e">
        <f aca="false">F308-SUMIFS(OFFSET(#NAME?,0,$P$8),#NAME?,A308,#NAME?,$F$8,#NAME?,$G$8)</f>
        <v>#VALUE!</v>
      </c>
      <c r="H308" s="256" t="e">
        <f aca="false">E308-T308</f>
        <v>#VALUE!</v>
      </c>
      <c r="I308" s="256" t="e">
        <f aca="false">E308-U308</f>
        <v>#VALUE!</v>
      </c>
      <c r="J308" s="257" t="e">
        <f aca="false">SUMIFS(#NAME?,#NAME?,A308,#NAME?,$F$8,#NAME?,$G$8,#NAME?,"Storage")+SUMIFS(#NAME?,#NAME?,A308,#NAME?,$F$8,#NAME?,$G$8,#NAME?,"Battery")</f>
        <v>#VALUE!</v>
      </c>
      <c r="K308" s="257" t="e">
        <f aca="false">SUMIFS(#NAME?,#NAME?,A308,#NAME?,$F$8,#NAME?,$G$8,#NAME?,"Solar")+SUMIFS(#NAME?,#NAME?,A308,#NAME?,$F$8,#NAME?,$G$8,#NAME?,"Solar")</f>
        <v>#VALUE!</v>
      </c>
      <c r="L308" s="257" t="e">
        <f aca="false">SUMIFS(#NAME?,#NAME?,A308,#NAME?,$F$8,#NAME?,$G$8,#NAME?,"Wind")+SUMIFS(#NAME?,#NAME?,A308,#NAME?,$F$8,#NAME?,$G$8,#NAME?,"Wind")</f>
        <v>#VALUE!</v>
      </c>
      <c r="M308" s="257" t="e">
        <f aca="false">SUMIFS(#NAME?,#NAME?,A308,#NAME?,$F$8,#NAME?,$G$8,#NAME?,"Hydro")+SUMIFS(#NAME?,#NAME?,A308,#NAME?,$F$8,#NAME?,$G$8,#NAME?,"Hydro")</f>
        <v>#VALUE!</v>
      </c>
      <c r="N308" s="257" t="e">
        <f aca="false">SUMIFS(#NAME?,#NAME?,A308,#NAME?,$F$8,#NAME?,$G$8,#NAME?,"Other")+SUMIFS(#NAME?,#NAME?,A308,#NAME?,$F$8,#NAME?,$G$8,#NAME?,"Other")</f>
        <v>#VALUE!</v>
      </c>
      <c r="O308" s="258" t="e">
        <f aca="false">IF(J308=0,0,(SUMIFS(OFFSET(#NAME?,0,$P$8),#NAME?,A308,#NAME?,$F$8,#NAME?,$G$8,#NAME?,"Storage")+SUMIFS(OFFSET(#NAME?,0,$P$8),#NAME?,A308,#NAME?,$F$8,#NAME?,$G$8,#NAME?,"Battery"))/J308)</f>
        <v>#VALUE!</v>
      </c>
      <c r="P308" s="259" t="e">
        <f aca="false">IF(K308=0,0,(SUMIFS(OFFSET(#NAME?,0,$P$8),#NAME?,A308,#NAME?,$F$8,#NAME?,$G$8,#NAME?,"Solar")+SUMIFS(OFFSET(#NAME?,0,$P$8),#NAME?,A308,#NAME?,$F$8,#NAME?,$G$8,#NAME?,"Solar"))/K308)</f>
        <v>#VALUE!</v>
      </c>
      <c r="Q308" s="258" t="e">
        <f aca="false">IF(L308=0,0,(SUMIFS(OFFSET(#NAME?,0,$P$8),#NAME?,A308,#NAME?,$F$8,#NAME?,$G$8,#NAME?,"Wind")+SUMIFS(OFFSET(#NAME?,0,$P$8),#NAME?,A308,#NAME?,$F$8,#NAME?,$G$8,#NAME?,"Wind"))/L308)</f>
        <v>#VALUE!</v>
      </c>
      <c r="R308" s="258" t="e">
        <f aca="false">IF(M308=0,0,(SUMIFS(OFFSET(#NAME?,0,$P$8),#NAME?,A308,#NAME?,$F$8,#NAME?,$G$8,#NAME?,"Hydro")+SUMIFS(OFFSET(#NAME?,0,$P$8),#NAME?,A308,#NAME?,$F$8,#NAME?,$G$8,#NAME?,"Hydro"))/M308)</f>
        <v>#VALUE!</v>
      </c>
      <c r="S308" s="258" t="e">
        <f aca="false">IF(N308=0,0,(SUMIFS(OFFSET(#NAME?,0,$P$8),#NAME?,A308,#NAME?,$F$8,#NAME?,$G$8,#NAME?,"Other")+SUMIFS(OFFSET(#NAME?,0,$P$8),#NAME?,A308,#NAME?,$F$8,#NAME?,$G$8,#NAME?,"Other"))/N308)</f>
        <v>#VALUE!</v>
      </c>
      <c r="T308" s="260" t="e">
        <f aca="false">(J308*O308)+(K308*P308)+(L308*$T$5)+(M308*R308)+(N308*S308)</f>
        <v>#VALUE!</v>
      </c>
      <c r="U308" s="260" t="e">
        <f aca="false">(J308*O308)+(K308*P308)+(L308*$U$5)+(M308*R308)+(N308*S308)</f>
        <v>#VALUE!</v>
      </c>
      <c r="V308" s="261" t="e">
        <f aca="false">SUMIFS(OFFSET(#NAME?,0,$P$8),#NAME?,A308,#NAME?,$F$8,#NAME?,$G$8)*-1</f>
        <v>#VALUE!</v>
      </c>
      <c r="W308" s="261" t="e">
        <f aca="false">SUMIFS(OFFSET(#NAME?,0,$P$8),#NAME?,A308,#NAME?,$F$8,#NAME?,$G$8)*-1</f>
        <v>#VALUE!</v>
      </c>
      <c r="X308" s="262" t="e">
        <f aca="false">$Z$13*Z308</f>
        <v>#REF!</v>
      </c>
      <c r="Z308" s="263" t="e">
        <f aca="false">E308/$E$13</f>
        <v>#VALUE!</v>
      </c>
      <c r="AA308" s="264" t="n">
        <f aca="false">IFERROR(SUMPRODUCT((DSR!$E$1:$AB$1='MAIN DATA'!$B$6)*(DSR!$B$2:$B$1445='MAIN DATA'!A308)*(DSR!$A$2:$A$1445=Controls!$F$56)*(DSR!$E$2:$AB$1445)),"N/A for summer")</f>
        <v>0</v>
      </c>
    </row>
    <row r="309" customFormat="false" ht="12.75" hidden="false" customHeight="false" outlineLevel="0" collapsed="false">
      <c r="A309" s="253" t="s">
        <v>603</v>
      </c>
      <c r="B309" s="253" t="s">
        <v>604</v>
      </c>
      <c r="C309" s="254" t="s">
        <v>417</v>
      </c>
      <c r="D309" s="254" t="str">
        <f aca="false">LEFT(C309,1)</f>
        <v>T</v>
      </c>
      <c r="E309" s="254" t="e">
        <f aca="false">SUMIFS(OFFSET(#NAME?,0,$P$8),#NAME?,A309,#NAME?,$F$8,#NAME?,$G$8)</f>
        <v>#VALUE!</v>
      </c>
      <c r="F309" s="255" t="e">
        <f aca="false">SUMIFS(OFFSET(#NAME?,0,$P$8),#NAME?,A309,#NAME?,$F$8,#NAME?,$G$8)</f>
        <v>#VALUE!</v>
      </c>
      <c r="G309" s="255" t="e">
        <f aca="false">F309-SUMIFS(OFFSET(#NAME?,0,$P$8),#NAME?,A309,#NAME?,$F$8,#NAME?,$G$8)</f>
        <v>#VALUE!</v>
      </c>
      <c r="H309" s="256" t="e">
        <f aca="false">E309-T309</f>
        <v>#VALUE!</v>
      </c>
      <c r="I309" s="256" t="e">
        <f aca="false">E309-U309</f>
        <v>#VALUE!</v>
      </c>
      <c r="J309" s="257" t="e">
        <f aca="false">SUMIFS(#NAME?,#NAME?,A309,#NAME?,$F$8,#NAME?,$G$8,#NAME?,"Storage")+SUMIFS(#NAME?,#NAME?,A309,#NAME?,$F$8,#NAME?,$G$8,#NAME?,"Battery")</f>
        <v>#VALUE!</v>
      </c>
      <c r="K309" s="257" t="e">
        <f aca="false">SUMIFS(#NAME?,#NAME?,A309,#NAME?,$F$8,#NAME?,$G$8,#NAME?,"Solar")+SUMIFS(#NAME?,#NAME?,A309,#NAME?,$F$8,#NAME?,$G$8,#NAME?,"Solar")</f>
        <v>#VALUE!</v>
      </c>
      <c r="L309" s="257" t="e">
        <f aca="false">SUMIFS(#NAME?,#NAME?,A309,#NAME?,$F$8,#NAME?,$G$8,#NAME?,"Wind")+SUMIFS(#NAME?,#NAME?,A309,#NAME?,$F$8,#NAME?,$G$8,#NAME?,"Wind")</f>
        <v>#VALUE!</v>
      </c>
      <c r="M309" s="257" t="e">
        <f aca="false">SUMIFS(#NAME?,#NAME?,A309,#NAME?,$F$8,#NAME?,$G$8,#NAME?,"Hydro")+SUMIFS(#NAME?,#NAME?,A309,#NAME?,$F$8,#NAME?,$G$8,#NAME?,"Hydro")</f>
        <v>#VALUE!</v>
      </c>
      <c r="N309" s="257" t="e">
        <f aca="false">SUMIFS(#NAME?,#NAME?,A309,#NAME?,$F$8,#NAME?,$G$8,#NAME?,"Other")+SUMIFS(#NAME?,#NAME?,A309,#NAME?,$F$8,#NAME?,$G$8,#NAME?,"Other")</f>
        <v>#VALUE!</v>
      </c>
      <c r="O309" s="258" t="e">
        <f aca="false">IF(J309=0,0,(SUMIFS(OFFSET(#NAME?,0,$P$8),#NAME?,A309,#NAME?,$F$8,#NAME?,$G$8,#NAME?,"Storage")+SUMIFS(OFFSET(#NAME?,0,$P$8),#NAME?,A309,#NAME?,$F$8,#NAME?,$G$8,#NAME?,"Battery"))/J309)</f>
        <v>#VALUE!</v>
      </c>
      <c r="P309" s="259" t="e">
        <f aca="false">IF(K309=0,0,(SUMIFS(OFFSET(#NAME?,0,$P$8),#NAME?,A309,#NAME?,$F$8,#NAME?,$G$8,#NAME?,"Solar")+SUMIFS(OFFSET(#NAME?,0,$P$8),#NAME?,A309,#NAME?,$F$8,#NAME?,$G$8,#NAME?,"Solar"))/K309)</f>
        <v>#VALUE!</v>
      </c>
      <c r="Q309" s="258" t="e">
        <f aca="false">IF(L309=0,0,(SUMIFS(OFFSET(#NAME?,0,$P$8),#NAME?,A309,#NAME?,$F$8,#NAME?,$G$8,#NAME?,"Wind")+SUMIFS(OFFSET(#NAME?,0,$P$8),#NAME?,A309,#NAME?,$F$8,#NAME?,$G$8,#NAME?,"Wind"))/L309)</f>
        <v>#VALUE!</v>
      </c>
      <c r="R309" s="258" t="e">
        <f aca="false">IF(M309=0,0,(SUMIFS(OFFSET(#NAME?,0,$P$8),#NAME?,A309,#NAME?,$F$8,#NAME?,$G$8,#NAME?,"Hydro")+SUMIFS(OFFSET(#NAME?,0,$P$8),#NAME?,A309,#NAME?,$F$8,#NAME?,$G$8,#NAME?,"Hydro"))/M309)</f>
        <v>#VALUE!</v>
      </c>
      <c r="S309" s="258" t="e">
        <f aca="false">IF(N309=0,0,(SUMIFS(OFFSET(#NAME?,0,$P$8),#NAME?,A309,#NAME?,$F$8,#NAME?,$G$8,#NAME?,"Other")+SUMIFS(OFFSET(#NAME?,0,$P$8),#NAME?,A309,#NAME?,$F$8,#NAME?,$G$8,#NAME?,"Other"))/N309)</f>
        <v>#VALUE!</v>
      </c>
      <c r="T309" s="260" t="e">
        <f aca="false">(J309*O309)+(K309*P309)+(L309*$T$5)+(M309*R309)+(N309*S309)</f>
        <v>#VALUE!</v>
      </c>
      <c r="U309" s="260" t="e">
        <f aca="false">(J309*O309)+(K309*P309)+(L309*$U$5)+(M309*R309)+(N309*S309)</f>
        <v>#VALUE!</v>
      </c>
      <c r="V309" s="261" t="e">
        <f aca="false">SUMIFS(OFFSET(#NAME?,0,$P$8),#NAME?,A309,#NAME?,$F$8,#NAME?,$G$8)*-1</f>
        <v>#VALUE!</v>
      </c>
      <c r="W309" s="261" t="e">
        <f aca="false">SUMIFS(OFFSET(#NAME?,0,$P$8),#NAME?,A309,#NAME?,$F$8,#NAME?,$G$8)*-1</f>
        <v>#VALUE!</v>
      </c>
      <c r="X309" s="262" t="e">
        <f aca="false">$Z$13*Z309</f>
        <v>#REF!</v>
      </c>
      <c r="Z309" s="263" t="e">
        <f aca="false">E309/$E$13</f>
        <v>#VALUE!</v>
      </c>
      <c r="AA309" s="264" t="n">
        <f aca="false">IFERROR(SUMPRODUCT((DSR!$E$1:$AB$1='MAIN DATA'!$B$6)*(DSR!$B$2:$B$1445='MAIN DATA'!A309)*(DSR!$A$2:$A$1445=Controls!$F$56)*(DSR!$E$2:$AB$1445)),"N/A for summer")</f>
        <v>0</v>
      </c>
    </row>
    <row r="310" customFormat="false" ht="12.75" hidden="false" customHeight="false" outlineLevel="0" collapsed="false">
      <c r="A310" s="253" t="s">
        <v>633</v>
      </c>
      <c r="B310" s="253" t="s">
        <v>634</v>
      </c>
      <c r="C310" s="254" t="s">
        <v>417</v>
      </c>
      <c r="D310" s="254" t="str">
        <f aca="false">LEFT(C310,1)</f>
        <v>T</v>
      </c>
      <c r="E310" s="254" t="e">
        <f aca="false">SUMIFS(OFFSET(#NAME?,0,$P$8),#NAME?,A310,#NAME?,$F$8,#NAME?,$G$8)</f>
        <v>#VALUE!</v>
      </c>
      <c r="F310" s="255" t="e">
        <f aca="false">SUMIFS(OFFSET(#NAME?,0,$P$8),#NAME?,A310,#NAME?,$F$8,#NAME?,$G$8)</f>
        <v>#VALUE!</v>
      </c>
      <c r="G310" s="255" t="e">
        <f aca="false">F310-SUMIFS(OFFSET(#NAME?,0,$P$8),#NAME?,A310,#NAME?,$F$8,#NAME?,$G$8)</f>
        <v>#VALUE!</v>
      </c>
      <c r="H310" s="256" t="e">
        <f aca="false">E310-T310</f>
        <v>#VALUE!</v>
      </c>
      <c r="I310" s="256" t="e">
        <f aca="false">E310-U310</f>
        <v>#VALUE!</v>
      </c>
      <c r="J310" s="257" t="e">
        <f aca="false">SUMIFS(#NAME?,#NAME?,A310,#NAME?,$F$8,#NAME?,$G$8,#NAME?,"Storage")+SUMIFS(#NAME?,#NAME?,A310,#NAME?,$F$8,#NAME?,$G$8,#NAME?,"Battery")</f>
        <v>#VALUE!</v>
      </c>
      <c r="K310" s="257" t="e">
        <f aca="false">SUMIFS(#NAME?,#NAME?,A310,#NAME?,$F$8,#NAME?,$G$8,#NAME?,"Solar")+SUMIFS(#NAME?,#NAME?,A310,#NAME?,$F$8,#NAME?,$G$8,#NAME?,"Solar")</f>
        <v>#VALUE!</v>
      </c>
      <c r="L310" s="257" t="e">
        <f aca="false">SUMIFS(#NAME?,#NAME?,A310,#NAME?,$F$8,#NAME?,$G$8,#NAME?,"Wind")+SUMIFS(#NAME?,#NAME?,A310,#NAME?,$F$8,#NAME?,$G$8,#NAME?,"Wind")</f>
        <v>#VALUE!</v>
      </c>
      <c r="M310" s="257" t="e">
        <f aca="false">SUMIFS(#NAME?,#NAME?,A310,#NAME?,$F$8,#NAME?,$G$8,#NAME?,"Hydro")+SUMIFS(#NAME?,#NAME?,A310,#NAME?,$F$8,#NAME?,$G$8,#NAME?,"Hydro")</f>
        <v>#VALUE!</v>
      </c>
      <c r="N310" s="257" t="e">
        <f aca="false">SUMIFS(#NAME?,#NAME?,A310,#NAME?,$F$8,#NAME?,$G$8,#NAME?,"Other")+SUMIFS(#NAME?,#NAME?,A310,#NAME?,$F$8,#NAME?,$G$8,#NAME?,"Other")</f>
        <v>#VALUE!</v>
      </c>
      <c r="O310" s="258" t="e">
        <f aca="false">IF(J310=0,0,(SUMIFS(OFFSET(#NAME?,0,$P$8),#NAME?,A310,#NAME?,$F$8,#NAME?,$G$8,#NAME?,"Storage")+SUMIFS(OFFSET(#NAME?,0,$P$8),#NAME?,A310,#NAME?,$F$8,#NAME?,$G$8,#NAME?,"Battery"))/J310)</f>
        <v>#VALUE!</v>
      </c>
      <c r="P310" s="259" t="e">
        <f aca="false">IF(K310=0,0,(SUMIFS(OFFSET(#NAME?,0,$P$8),#NAME?,A310,#NAME?,$F$8,#NAME?,$G$8,#NAME?,"Solar")+SUMIFS(OFFSET(#NAME?,0,$P$8),#NAME?,A310,#NAME?,$F$8,#NAME?,$G$8,#NAME?,"Solar"))/K310)</f>
        <v>#VALUE!</v>
      </c>
      <c r="Q310" s="258" t="e">
        <f aca="false">IF(L310=0,0,(SUMIFS(OFFSET(#NAME?,0,$P$8),#NAME?,A310,#NAME?,$F$8,#NAME?,$G$8,#NAME?,"Wind")+SUMIFS(OFFSET(#NAME?,0,$P$8),#NAME?,A310,#NAME?,$F$8,#NAME?,$G$8,#NAME?,"Wind"))/L310)</f>
        <v>#VALUE!</v>
      </c>
      <c r="R310" s="258" t="e">
        <f aca="false">IF(M310=0,0,(SUMIFS(OFFSET(#NAME?,0,$P$8),#NAME?,A310,#NAME?,$F$8,#NAME?,$G$8,#NAME?,"Hydro")+SUMIFS(OFFSET(#NAME?,0,$P$8),#NAME?,A310,#NAME?,$F$8,#NAME?,$G$8,#NAME?,"Hydro"))/M310)</f>
        <v>#VALUE!</v>
      </c>
      <c r="S310" s="258" t="e">
        <f aca="false">IF(N310=0,0,(SUMIFS(OFFSET(#NAME?,0,$P$8),#NAME?,A310,#NAME?,$F$8,#NAME?,$G$8,#NAME?,"Other")+SUMIFS(OFFSET(#NAME?,0,$P$8),#NAME?,A310,#NAME?,$F$8,#NAME?,$G$8,#NAME?,"Other"))/N310)</f>
        <v>#VALUE!</v>
      </c>
      <c r="T310" s="260" t="e">
        <f aca="false">(J310*O310)+(K310*P310)+(L310*$T$5)+(M310*R310)+(N310*S310)</f>
        <v>#VALUE!</v>
      </c>
      <c r="U310" s="260" t="e">
        <f aca="false">(J310*O310)+(K310*P310)+(L310*$U$5)+(M310*R310)+(N310*S310)</f>
        <v>#VALUE!</v>
      </c>
      <c r="V310" s="261" t="e">
        <f aca="false">SUMIFS(OFFSET(#NAME?,0,$P$8),#NAME?,A310,#NAME?,$F$8,#NAME?,$G$8)*-1</f>
        <v>#VALUE!</v>
      </c>
      <c r="W310" s="261" t="e">
        <f aca="false">SUMIFS(OFFSET(#NAME?,0,$P$8),#NAME?,A310,#NAME?,$F$8,#NAME?,$G$8)*-1</f>
        <v>#VALUE!</v>
      </c>
      <c r="X310" s="262" t="e">
        <f aca="false">$Z$13*Z310</f>
        <v>#REF!</v>
      </c>
      <c r="Z310" s="263" t="e">
        <f aca="false">E310/$E$13</f>
        <v>#VALUE!</v>
      </c>
      <c r="AA310" s="264" t="n">
        <f aca="false">IFERROR(SUMPRODUCT((DSR!$E$1:$AB$1='MAIN DATA'!$B$6)*(DSR!$B$2:$B$1445='MAIN DATA'!A310)*(DSR!$A$2:$A$1445=Controls!$F$56)*(DSR!$E$2:$AB$1445)),"N/A for summer")</f>
        <v>-0.131024371706039</v>
      </c>
    </row>
    <row r="311" customFormat="false" ht="12.75" hidden="false" customHeight="false" outlineLevel="0" collapsed="false">
      <c r="A311" s="253" t="s">
        <v>657</v>
      </c>
      <c r="B311" s="253" t="s">
        <v>658</v>
      </c>
      <c r="C311" s="254" t="s">
        <v>417</v>
      </c>
      <c r="D311" s="254" t="str">
        <f aca="false">LEFT(C311,1)</f>
        <v>T</v>
      </c>
      <c r="E311" s="254" t="e">
        <f aca="false">SUMIFS(OFFSET(#NAME?,0,$P$8),#NAME?,A311,#NAME?,$F$8,#NAME?,$G$8)</f>
        <v>#VALUE!</v>
      </c>
      <c r="F311" s="255" t="e">
        <f aca="false">SUMIFS(OFFSET(#NAME?,0,$P$8),#NAME?,A311,#NAME?,$F$8,#NAME?,$G$8)</f>
        <v>#VALUE!</v>
      </c>
      <c r="G311" s="255" t="e">
        <f aca="false">F311-SUMIFS(OFFSET(#NAME?,0,$P$8),#NAME?,A311,#NAME?,$F$8,#NAME?,$G$8)</f>
        <v>#VALUE!</v>
      </c>
      <c r="H311" s="256" t="e">
        <f aca="false">E311-T311</f>
        <v>#VALUE!</v>
      </c>
      <c r="I311" s="256" t="e">
        <f aca="false">E311-U311</f>
        <v>#VALUE!</v>
      </c>
      <c r="J311" s="257" t="e">
        <f aca="false">SUMIFS(#NAME?,#NAME?,A311,#NAME?,$F$8,#NAME?,$G$8,#NAME?,"Storage")+SUMIFS(#NAME?,#NAME?,A311,#NAME?,$F$8,#NAME?,$G$8,#NAME?,"Battery")</f>
        <v>#VALUE!</v>
      </c>
      <c r="K311" s="257" t="e">
        <f aca="false">SUMIFS(#NAME?,#NAME?,A311,#NAME?,$F$8,#NAME?,$G$8,#NAME?,"Solar")+SUMIFS(#NAME?,#NAME?,A311,#NAME?,$F$8,#NAME?,$G$8,#NAME?,"Solar")</f>
        <v>#VALUE!</v>
      </c>
      <c r="L311" s="257" t="e">
        <f aca="false">SUMIFS(#NAME?,#NAME?,A311,#NAME?,$F$8,#NAME?,$G$8,#NAME?,"Wind")+SUMIFS(#NAME?,#NAME?,A311,#NAME?,$F$8,#NAME?,$G$8,#NAME?,"Wind")</f>
        <v>#VALUE!</v>
      </c>
      <c r="M311" s="257" t="e">
        <f aca="false">SUMIFS(#NAME?,#NAME?,A311,#NAME?,$F$8,#NAME?,$G$8,#NAME?,"Hydro")+SUMIFS(#NAME?,#NAME?,A311,#NAME?,$F$8,#NAME?,$G$8,#NAME?,"Hydro")</f>
        <v>#VALUE!</v>
      </c>
      <c r="N311" s="257" t="e">
        <f aca="false">SUMIFS(#NAME?,#NAME?,A311,#NAME?,$F$8,#NAME?,$G$8,#NAME?,"Other")+SUMIFS(#NAME?,#NAME?,A311,#NAME?,$F$8,#NAME?,$G$8,#NAME?,"Other")</f>
        <v>#VALUE!</v>
      </c>
      <c r="O311" s="258" t="e">
        <f aca="false">IF(J311=0,0,(SUMIFS(OFFSET(#NAME?,0,$P$8),#NAME?,A311,#NAME?,$F$8,#NAME?,$G$8,#NAME?,"Storage")+SUMIFS(OFFSET(#NAME?,0,$P$8),#NAME?,A311,#NAME?,$F$8,#NAME?,$G$8,#NAME?,"Battery"))/J311)</f>
        <v>#VALUE!</v>
      </c>
      <c r="P311" s="259" t="e">
        <f aca="false">IF(K311=0,0,(SUMIFS(OFFSET(#NAME?,0,$P$8),#NAME?,A311,#NAME?,$F$8,#NAME?,$G$8,#NAME?,"Solar")+SUMIFS(OFFSET(#NAME?,0,$P$8),#NAME?,A311,#NAME?,$F$8,#NAME?,$G$8,#NAME?,"Solar"))/K311)</f>
        <v>#VALUE!</v>
      </c>
      <c r="Q311" s="258" t="e">
        <f aca="false">IF(L311=0,0,(SUMIFS(OFFSET(#NAME?,0,$P$8),#NAME?,A311,#NAME?,$F$8,#NAME?,$G$8,#NAME?,"Wind")+SUMIFS(OFFSET(#NAME?,0,$P$8),#NAME?,A311,#NAME?,$F$8,#NAME?,$G$8,#NAME?,"Wind"))/L311)</f>
        <v>#VALUE!</v>
      </c>
      <c r="R311" s="258" t="e">
        <f aca="false">IF(M311=0,0,(SUMIFS(OFFSET(#NAME?,0,$P$8),#NAME?,A311,#NAME?,$F$8,#NAME?,$G$8,#NAME?,"Hydro")+SUMIFS(OFFSET(#NAME?,0,$P$8),#NAME?,A311,#NAME?,$F$8,#NAME?,$G$8,#NAME?,"Hydro"))/M311)</f>
        <v>#VALUE!</v>
      </c>
      <c r="S311" s="258" t="e">
        <f aca="false">IF(N311=0,0,(SUMIFS(OFFSET(#NAME?,0,$P$8),#NAME?,A311,#NAME?,$F$8,#NAME?,$G$8,#NAME?,"Other")+SUMIFS(OFFSET(#NAME?,0,$P$8),#NAME?,A311,#NAME?,$F$8,#NAME?,$G$8,#NAME?,"Other"))/N311)</f>
        <v>#VALUE!</v>
      </c>
      <c r="T311" s="260" t="e">
        <f aca="false">(J311*O311)+(K311*P311)+(L311*$T$5)+(M311*R311)+(N311*S311)</f>
        <v>#VALUE!</v>
      </c>
      <c r="U311" s="260" t="e">
        <f aca="false">(J311*O311)+(K311*P311)+(L311*$U$5)+(M311*R311)+(N311*S311)</f>
        <v>#VALUE!</v>
      </c>
      <c r="V311" s="261" t="e">
        <f aca="false">SUMIFS(OFFSET(#NAME?,0,$P$8),#NAME?,A311,#NAME?,$F$8,#NAME?,$G$8)*-1</f>
        <v>#VALUE!</v>
      </c>
      <c r="W311" s="261" t="e">
        <f aca="false">SUMIFS(OFFSET(#NAME?,0,$P$8),#NAME?,A311,#NAME?,$F$8,#NAME?,$G$8)*-1</f>
        <v>#VALUE!</v>
      </c>
      <c r="X311" s="262" t="e">
        <f aca="false">$Z$13*Z311</f>
        <v>#REF!</v>
      </c>
      <c r="Z311" s="263" t="e">
        <f aca="false">E311/$E$13</f>
        <v>#VALUE!</v>
      </c>
      <c r="AA311" s="264" t="n">
        <f aca="false">IFERROR(SUMPRODUCT((DSR!$E$1:$AB$1='MAIN DATA'!$B$6)*(DSR!$B$2:$B$1445='MAIN DATA'!A311)*(DSR!$A$2:$A$1445=Controls!$F$56)*(DSR!$E$2:$AB$1445)),"N/A for summer")</f>
        <v>-0.801496070926802</v>
      </c>
    </row>
    <row r="312" customFormat="false" ht="12.75" hidden="false" customHeight="false" outlineLevel="0" collapsed="false">
      <c r="A312" s="253" t="s">
        <v>670</v>
      </c>
      <c r="B312" s="253" t="s">
        <v>671</v>
      </c>
      <c r="C312" s="254" t="s">
        <v>417</v>
      </c>
      <c r="D312" s="254" t="str">
        <f aca="false">LEFT(C312,1)</f>
        <v>T</v>
      </c>
      <c r="E312" s="254" t="e">
        <f aca="false">SUMIFS(OFFSET(#NAME?,0,$P$8),#NAME?,A312,#NAME?,$F$8,#NAME?,$G$8)</f>
        <v>#VALUE!</v>
      </c>
      <c r="F312" s="255" t="e">
        <f aca="false">SUMIFS(OFFSET(#NAME?,0,$P$8),#NAME?,A312,#NAME?,$F$8,#NAME?,$G$8)</f>
        <v>#VALUE!</v>
      </c>
      <c r="G312" s="255" t="e">
        <f aca="false">F312-SUMIFS(OFFSET(#NAME?,0,$P$8),#NAME?,A312,#NAME?,$F$8,#NAME?,$G$8)</f>
        <v>#VALUE!</v>
      </c>
      <c r="H312" s="256" t="e">
        <f aca="false">E312-T312</f>
        <v>#VALUE!</v>
      </c>
      <c r="I312" s="256" t="e">
        <f aca="false">E312-U312</f>
        <v>#VALUE!</v>
      </c>
      <c r="J312" s="257" t="e">
        <f aca="false">SUMIFS(#NAME?,#NAME?,A312,#NAME?,$F$8,#NAME?,$G$8,#NAME?,"Storage")+SUMIFS(#NAME?,#NAME?,A312,#NAME?,$F$8,#NAME?,$G$8,#NAME?,"Battery")</f>
        <v>#VALUE!</v>
      </c>
      <c r="K312" s="257" t="e">
        <f aca="false">SUMIFS(#NAME?,#NAME?,A312,#NAME?,$F$8,#NAME?,$G$8,#NAME?,"Solar")+SUMIFS(#NAME?,#NAME?,A312,#NAME?,$F$8,#NAME?,$G$8,#NAME?,"Solar")</f>
        <v>#VALUE!</v>
      </c>
      <c r="L312" s="257" t="e">
        <f aca="false">SUMIFS(#NAME?,#NAME?,A312,#NAME?,$F$8,#NAME?,$G$8,#NAME?,"Wind")+SUMIFS(#NAME?,#NAME?,A312,#NAME?,$F$8,#NAME?,$G$8,#NAME?,"Wind")</f>
        <v>#VALUE!</v>
      </c>
      <c r="M312" s="257" t="e">
        <f aca="false">SUMIFS(#NAME?,#NAME?,A312,#NAME?,$F$8,#NAME?,$G$8,#NAME?,"Hydro")+SUMIFS(#NAME?,#NAME?,A312,#NAME?,$F$8,#NAME?,$G$8,#NAME?,"Hydro")</f>
        <v>#VALUE!</v>
      </c>
      <c r="N312" s="257" t="e">
        <f aca="false">SUMIFS(#NAME?,#NAME?,A312,#NAME?,$F$8,#NAME?,$G$8,#NAME?,"Other")+SUMIFS(#NAME?,#NAME?,A312,#NAME?,$F$8,#NAME?,$G$8,#NAME?,"Other")</f>
        <v>#VALUE!</v>
      </c>
      <c r="O312" s="258" t="e">
        <f aca="false">IF(J312=0,0,(SUMIFS(OFFSET(#NAME?,0,$P$8),#NAME?,A312,#NAME?,$F$8,#NAME?,$G$8,#NAME?,"Storage")+SUMIFS(OFFSET(#NAME?,0,$P$8),#NAME?,A312,#NAME?,$F$8,#NAME?,$G$8,#NAME?,"Battery"))/J312)</f>
        <v>#VALUE!</v>
      </c>
      <c r="P312" s="259" t="e">
        <f aca="false">IF(K312=0,0,(SUMIFS(OFFSET(#NAME?,0,$P$8),#NAME?,A312,#NAME?,$F$8,#NAME?,$G$8,#NAME?,"Solar")+SUMIFS(OFFSET(#NAME?,0,$P$8),#NAME?,A312,#NAME?,$F$8,#NAME?,$G$8,#NAME?,"Solar"))/K312)</f>
        <v>#VALUE!</v>
      </c>
      <c r="Q312" s="258" t="e">
        <f aca="false">IF(L312=0,0,(SUMIFS(OFFSET(#NAME?,0,$P$8),#NAME?,A312,#NAME?,$F$8,#NAME?,$G$8,#NAME?,"Wind")+SUMIFS(OFFSET(#NAME?,0,$P$8),#NAME?,A312,#NAME?,$F$8,#NAME?,$G$8,#NAME?,"Wind"))/L312)</f>
        <v>#VALUE!</v>
      </c>
      <c r="R312" s="258" t="e">
        <f aca="false">IF(M312=0,0,(SUMIFS(OFFSET(#NAME?,0,$P$8),#NAME?,A312,#NAME?,$F$8,#NAME?,$G$8,#NAME?,"Hydro")+SUMIFS(OFFSET(#NAME?,0,$P$8),#NAME?,A312,#NAME?,$F$8,#NAME?,$G$8,#NAME?,"Hydro"))/M312)</f>
        <v>#VALUE!</v>
      </c>
      <c r="S312" s="258" t="e">
        <f aca="false">IF(N312=0,0,(SUMIFS(OFFSET(#NAME?,0,$P$8),#NAME?,A312,#NAME?,$F$8,#NAME?,$G$8,#NAME?,"Other")+SUMIFS(OFFSET(#NAME?,0,$P$8),#NAME?,A312,#NAME?,$F$8,#NAME?,$G$8,#NAME?,"Other"))/N312)</f>
        <v>#VALUE!</v>
      </c>
      <c r="T312" s="260" t="e">
        <f aca="false">(J312*O312)+(K312*P312)+(L312*$T$5)+(M312*R312)+(N312*S312)</f>
        <v>#VALUE!</v>
      </c>
      <c r="U312" s="260" t="e">
        <f aca="false">(J312*O312)+(K312*P312)+(L312*$U$5)+(M312*R312)+(N312*S312)</f>
        <v>#VALUE!</v>
      </c>
      <c r="V312" s="261" t="e">
        <f aca="false">SUMIFS(OFFSET(#NAME?,0,$P$8),#NAME?,A312,#NAME?,$F$8,#NAME?,$G$8)*-1</f>
        <v>#VALUE!</v>
      </c>
      <c r="W312" s="261" t="e">
        <f aca="false">SUMIFS(OFFSET(#NAME?,0,$P$8),#NAME?,A312,#NAME?,$F$8,#NAME?,$G$8)*-1</f>
        <v>#VALUE!</v>
      </c>
      <c r="X312" s="262" t="e">
        <f aca="false">$Z$13*Z312</f>
        <v>#REF!</v>
      </c>
      <c r="Z312" s="263" t="e">
        <f aca="false">E312/$E$13</f>
        <v>#VALUE!</v>
      </c>
      <c r="AA312" s="264" t="n">
        <f aca="false">IFERROR(SUMPRODUCT((DSR!$E$1:$AB$1='MAIN DATA'!$B$6)*(DSR!$B$2:$B$1445='MAIN DATA'!A312)*(DSR!$A$2:$A$1445=Controls!$F$56)*(DSR!$E$2:$AB$1445)),"N/A for summer")</f>
        <v>-0.00563303989399535</v>
      </c>
    </row>
    <row r="313" customFormat="false" ht="12.75" hidden="false" customHeight="false" outlineLevel="0" collapsed="false">
      <c r="A313" s="253" t="s">
        <v>693</v>
      </c>
      <c r="B313" s="253" t="s">
        <v>694</v>
      </c>
      <c r="C313" s="254" t="s">
        <v>417</v>
      </c>
      <c r="D313" s="254" t="str">
        <f aca="false">LEFT(C313,1)</f>
        <v>T</v>
      </c>
      <c r="E313" s="254" t="e">
        <f aca="false">SUMIFS(OFFSET(#NAME?,0,$P$8),#NAME?,A313,#NAME?,$F$8,#NAME?,$G$8)</f>
        <v>#VALUE!</v>
      </c>
      <c r="F313" s="255" t="e">
        <f aca="false">SUMIFS(OFFSET(#NAME?,0,$P$8),#NAME?,A313,#NAME?,$F$8,#NAME?,$G$8)</f>
        <v>#VALUE!</v>
      </c>
      <c r="G313" s="255" t="e">
        <f aca="false">F313-SUMIFS(OFFSET(#NAME?,0,$P$8),#NAME?,A313,#NAME?,$F$8,#NAME?,$G$8)</f>
        <v>#VALUE!</v>
      </c>
      <c r="H313" s="256" t="e">
        <f aca="false">E313-T313</f>
        <v>#VALUE!</v>
      </c>
      <c r="I313" s="256" t="e">
        <f aca="false">E313-U313</f>
        <v>#VALUE!</v>
      </c>
      <c r="J313" s="257" t="e">
        <f aca="false">SUMIFS(#NAME?,#NAME?,A313,#NAME?,$F$8,#NAME?,$G$8,#NAME?,"Storage")+SUMIFS(#NAME?,#NAME?,A313,#NAME?,$F$8,#NAME?,$G$8,#NAME?,"Battery")</f>
        <v>#VALUE!</v>
      </c>
      <c r="K313" s="257" t="e">
        <f aca="false">SUMIFS(#NAME?,#NAME?,A313,#NAME?,$F$8,#NAME?,$G$8,#NAME?,"Solar")+SUMIFS(#NAME?,#NAME?,A313,#NAME?,$F$8,#NAME?,$G$8,#NAME?,"Solar")</f>
        <v>#VALUE!</v>
      </c>
      <c r="L313" s="257" t="e">
        <f aca="false">SUMIFS(#NAME?,#NAME?,A313,#NAME?,$F$8,#NAME?,$G$8,#NAME?,"Wind")+SUMIFS(#NAME?,#NAME?,A313,#NAME?,$F$8,#NAME?,$G$8,#NAME?,"Wind")</f>
        <v>#VALUE!</v>
      </c>
      <c r="M313" s="257" t="e">
        <f aca="false">SUMIFS(#NAME?,#NAME?,A313,#NAME?,$F$8,#NAME?,$G$8,#NAME?,"Hydro")+SUMIFS(#NAME?,#NAME?,A313,#NAME?,$F$8,#NAME?,$G$8,#NAME?,"Hydro")</f>
        <v>#VALUE!</v>
      </c>
      <c r="N313" s="257" t="e">
        <f aca="false">SUMIFS(#NAME?,#NAME?,A313,#NAME?,$F$8,#NAME?,$G$8,#NAME?,"Other")+SUMIFS(#NAME?,#NAME?,A313,#NAME?,$F$8,#NAME?,$G$8,#NAME?,"Other")</f>
        <v>#VALUE!</v>
      </c>
      <c r="O313" s="258" t="e">
        <f aca="false">IF(J313=0,0,(SUMIFS(OFFSET(#NAME?,0,$P$8),#NAME?,A313,#NAME?,$F$8,#NAME?,$G$8,#NAME?,"Storage")+SUMIFS(OFFSET(#NAME?,0,$P$8),#NAME?,A313,#NAME?,$F$8,#NAME?,$G$8,#NAME?,"Battery"))/J313)</f>
        <v>#VALUE!</v>
      </c>
      <c r="P313" s="259" t="e">
        <f aca="false">IF(K313=0,0,(SUMIFS(OFFSET(#NAME?,0,$P$8),#NAME?,A313,#NAME?,$F$8,#NAME?,$G$8,#NAME?,"Solar")+SUMIFS(OFFSET(#NAME?,0,$P$8),#NAME?,A313,#NAME?,$F$8,#NAME?,$G$8,#NAME?,"Solar"))/K313)</f>
        <v>#VALUE!</v>
      </c>
      <c r="Q313" s="258" t="e">
        <f aca="false">IF(L313=0,0,(SUMIFS(OFFSET(#NAME?,0,$P$8),#NAME?,A313,#NAME?,$F$8,#NAME?,$G$8,#NAME?,"Wind")+SUMIFS(OFFSET(#NAME?,0,$P$8),#NAME?,A313,#NAME?,$F$8,#NAME?,$G$8,#NAME?,"Wind"))/L313)</f>
        <v>#VALUE!</v>
      </c>
      <c r="R313" s="258" t="e">
        <f aca="false">IF(M313=0,0,(SUMIFS(OFFSET(#NAME?,0,$P$8),#NAME?,A313,#NAME?,$F$8,#NAME?,$G$8,#NAME?,"Hydro")+SUMIFS(OFFSET(#NAME?,0,$P$8),#NAME?,A313,#NAME?,$F$8,#NAME?,$G$8,#NAME?,"Hydro"))/M313)</f>
        <v>#VALUE!</v>
      </c>
      <c r="S313" s="258" t="e">
        <f aca="false">IF(N313=0,0,(SUMIFS(OFFSET(#NAME?,0,$P$8),#NAME?,A313,#NAME?,$F$8,#NAME?,$G$8,#NAME?,"Other")+SUMIFS(OFFSET(#NAME?,0,$P$8),#NAME?,A313,#NAME?,$F$8,#NAME?,$G$8,#NAME?,"Other"))/N313)</f>
        <v>#VALUE!</v>
      </c>
      <c r="T313" s="260" t="e">
        <f aca="false">(J313*O313)+(K313*P313)+(L313*$T$5)+(M313*R313)+(N313*S313)</f>
        <v>#VALUE!</v>
      </c>
      <c r="U313" s="260" t="e">
        <f aca="false">(J313*O313)+(K313*P313)+(L313*$U$5)+(M313*R313)+(N313*S313)</f>
        <v>#VALUE!</v>
      </c>
      <c r="V313" s="261" t="e">
        <f aca="false">SUMIFS(OFFSET(#NAME?,0,$P$8),#NAME?,A313,#NAME?,$F$8,#NAME?,$G$8)*-1</f>
        <v>#VALUE!</v>
      </c>
      <c r="W313" s="261" t="e">
        <f aca="false">SUMIFS(OFFSET(#NAME?,0,$P$8),#NAME?,A313,#NAME?,$F$8,#NAME?,$G$8)*-1</f>
        <v>#VALUE!</v>
      </c>
      <c r="X313" s="262" t="e">
        <f aca="false">$Z$13*Z313</f>
        <v>#REF!</v>
      </c>
      <c r="Z313" s="263" t="e">
        <f aca="false">E313/$E$13</f>
        <v>#VALUE!</v>
      </c>
      <c r="AA313" s="264" t="n">
        <f aca="false">IFERROR(SUMPRODUCT((DSR!$E$1:$AB$1='MAIN DATA'!$B$6)*(DSR!$B$2:$B$1445='MAIN DATA'!A313)*(DSR!$A$2:$A$1445=Controls!$F$56)*(DSR!$E$2:$AB$1445)),"N/A for summer")</f>
        <v>-0.0265713284479756</v>
      </c>
    </row>
    <row r="314" customFormat="false" ht="12.75" hidden="false" customHeight="false" outlineLevel="0" collapsed="false">
      <c r="A314" s="253" t="s">
        <v>695</v>
      </c>
      <c r="B314" s="253" t="s">
        <v>696</v>
      </c>
      <c r="C314" s="254" t="s">
        <v>417</v>
      </c>
      <c r="D314" s="254" t="str">
        <f aca="false">LEFT(C314,1)</f>
        <v>T</v>
      </c>
      <c r="E314" s="254" t="e">
        <f aca="false">SUMIFS(OFFSET(#NAME?,0,$P$8),#NAME?,A314,#NAME?,$F$8,#NAME?,$G$8)</f>
        <v>#VALUE!</v>
      </c>
      <c r="F314" s="255" t="e">
        <f aca="false">SUMIFS(OFFSET(#NAME?,0,$P$8),#NAME?,A314,#NAME?,$F$8,#NAME?,$G$8)</f>
        <v>#VALUE!</v>
      </c>
      <c r="G314" s="255" t="e">
        <f aca="false">F314-SUMIFS(OFFSET(#NAME?,0,$P$8),#NAME?,A314,#NAME?,$F$8,#NAME?,$G$8)</f>
        <v>#VALUE!</v>
      </c>
      <c r="H314" s="256" t="e">
        <f aca="false">E314-T314</f>
        <v>#VALUE!</v>
      </c>
      <c r="I314" s="256" t="e">
        <f aca="false">E314-U314</f>
        <v>#VALUE!</v>
      </c>
      <c r="J314" s="257" t="e">
        <f aca="false">SUMIFS(#NAME?,#NAME?,A314,#NAME?,$F$8,#NAME?,$G$8,#NAME?,"Storage")+SUMIFS(#NAME?,#NAME?,A314,#NAME?,$F$8,#NAME?,$G$8,#NAME?,"Battery")</f>
        <v>#VALUE!</v>
      </c>
      <c r="K314" s="257" t="e">
        <f aca="false">SUMIFS(#NAME?,#NAME?,A314,#NAME?,$F$8,#NAME?,$G$8,#NAME?,"Solar")+SUMIFS(#NAME?,#NAME?,A314,#NAME?,$F$8,#NAME?,$G$8,#NAME?,"Solar")</f>
        <v>#VALUE!</v>
      </c>
      <c r="L314" s="257" t="e">
        <f aca="false">SUMIFS(#NAME?,#NAME?,A314,#NAME?,$F$8,#NAME?,$G$8,#NAME?,"Wind")+SUMIFS(#NAME?,#NAME?,A314,#NAME?,$F$8,#NAME?,$G$8,#NAME?,"Wind")</f>
        <v>#VALUE!</v>
      </c>
      <c r="M314" s="257" t="e">
        <f aca="false">SUMIFS(#NAME?,#NAME?,A314,#NAME?,$F$8,#NAME?,$G$8,#NAME?,"Hydro")+SUMIFS(#NAME?,#NAME?,A314,#NAME?,$F$8,#NAME?,$G$8,#NAME?,"Hydro")</f>
        <v>#VALUE!</v>
      </c>
      <c r="N314" s="257" t="e">
        <f aca="false">SUMIFS(#NAME?,#NAME?,A314,#NAME?,$F$8,#NAME?,$G$8,#NAME?,"Other")+SUMIFS(#NAME?,#NAME?,A314,#NAME?,$F$8,#NAME?,$G$8,#NAME?,"Other")</f>
        <v>#VALUE!</v>
      </c>
      <c r="O314" s="258" t="e">
        <f aca="false">IF(J314=0,0,(SUMIFS(OFFSET(#NAME?,0,$P$8),#NAME?,A314,#NAME?,$F$8,#NAME?,$G$8,#NAME?,"Storage")+SUMIFS(OFFSET(#NAME?,0,$P$8),#NAME?,A314,#NAME?,$F$8,#NAME?,$G$8,#NAME?,"Battery"))/J314)</f>
        <v>#VALUE!</v>
      </c>
      <c r="P314" s="259" t="e">
        <f aca="false">IF(K314=0,0,(SUMIFS(OFFSET(#NAME?,0,$P$8),#NAME?,A314,#NAME?,$F$8,#NAME?,$G$8,#NAME?,"Solar")+SUMIFS(OFFSET(#NAME?,0,$P$8),#NAME?,A314,#NAME?,$F$8,#NAME?,$G$8,#NAME?,"Solar"))/K314)</f>
        <v>#VALUE!</v>
      </c>
      <c r="Q314" s="258" t="e">
        <f aca="false">IF(L314=0,0,(SUMIFS(OFFSET(#NAME?,0,$P$8),#NAME?,A314,#NAME?,$F$8,#NAME?,$G$8,#NAME?,"Wind")+SUMIFS(OFFSET(#NAME?,0,$P$8),#NAME?,A314,#NAME?,$F$8,#NAME?,$G$8,#NAME?,"Wind"))/L314)</f>
        <v>#VALUE!</v>
      </c>
      <c r="R314" s="258" t="e">
        <f aca="false">IF(M314=0,0,(SUMIFS(OFFSET(#NAME?,0,$P$8),#NAME?,A314,#NAME?,$F$8,#NAME?,$G$8,#NAME?,"Hydro")+SUMIFS(OFFSET(#NAME?,0,$P$8),#NAME?,A314,#NAME?,$F$8,#NAME?,$G$8,#NAME?,"Hydro"))/M314)</f>
        <v>#VALUE!</v>
      </c>
      <c r="S314" s="258" t="e">
        <f aca="false">IF(N314=0,0,(SUMIFS(OFFSET(#NAME?,0,$P$8),#NAME?,A314,#NAME?,$F$8,#NAME?,$G$8,#NAME?,"Other")+SUMIFS(OFFSET(#NAME?,0,$P$8),#NAME?,A314,#NAME?,$F$8,#NAME?,$G$8,#NAME?,"Other"))/N314)</f>
        <v>#VALUE!</v>
      </c>
      <c r="T314" s="260" t="e">
        <f aca="false">(J314*O314)+(K314*P314)+(L314*$T$5)+(M314*R314)+(N314*S314)</f>
        <v>#VALUE!</v>
      </c>
      <c r="U314" s="260" t="e">
        <f aca="false">(J314*O314)+(K314*P314)+(L314*$U$5)+(M314*R314)+(N314*S314)</f>
        <v>#VALUE!</v>
      </c>
      <c r="V314" s="261" t="e">
        <f aca="false">SUMIFS(OFFSET(#NAME?,0,$P$8),#NAME?,A314,#NAME?,$F$8,#NAME?,$G$8)*-1</f>
        <v>#VALUE!</v>
      </c>
      <c r="W314" s="261" t="e">
        <f aca="false">SUMIFS(OFFSET(#NAME?,0,$P$8),#NAME?,A314,#NAME?,$F$8,#NAME?,$G$8)*-1</f>
        <v>#VALUE!</v>
      </c>
      <c r="X314" s="262" t="e">
        <f aca="false">$Z$13*Z314</f>
        <v>#REF!</v>
      </c>
      <c r="Z314" s="263" t="e">
        <f aca="false">E314/$E$13</f>
        <v>#VALUE!</v>
      </c>
      <c r="AA314" s="264" t="n">
        <f aca="false">IFERROR(SUMPRODUCT((DSR!$E$1:$AB$1='MAIN DATA'!$B$6)*(DSR!$B$2:$B$1445='MAIN DATA'!A314)*(DSR!$A$2:$A$1445=Controls!$F$56)*(DSR!$E$2:$AB$1445)),"N/A for summer")</f>
        <v>-0.411024598359502</v>
      </c>
    </row>
    <row r="315" customFormat="false" ht="12.75" hidden="false" customHeight="false" outlineLevel="0" collapsed="false">
      <c r="A315" s="253" t="s">
        <v>708</v>
      </c>
      <c r="B315" s="253" t="s">
        <v>709</v>
      </c>
      <c r="C315" s="254" t="s">
        <v>417</v>
      </c>
      <c r="D315" s="254" t="str">
        <f aca="false">LEFT(C315,1)</f>
        <v>T</v>
      </c>
      <c r="E315" s="254" t="e">
        <f aca="false">SUMIFS(OFFSET(#NAME?,0,$P$8),#NAME?,A315,#NAME?,$F$8,#NAME?,$G$8)</f>
        <v>#VALUE!</v>
      </c>
      <c r="F315" s="255" t="e">
        <f aca="false">SUMIFS(OFFSET(#NAME?,0,$P$8),#NAME?,A315,#NAME?,$F$8,#NAME?,$G$8)</f>
        <v>#VALUE!</v>
      </c>
      <c r="G315" s="255" t="e">
        <f aca="false">F315-SUMIFS(OFFSET(#NAME?,0,$P$8),#NAME?,A315,#NAME?,$F$8,#NAME?,$G$8)</f>
        <v>#VALUE!</v>
      </c>
      <c r="H315" s="256" t="e">
        <f aca="false">E315-T315</f>
        <v>#VALUE!</v>
      </c>
      <c r="I315" s="256" t="e">
        <f aca="false">E315-U315</f>
        <v>#VALUE!</v>
      </c>
      <c r="J315" s="257" t="e">
        <f aca="false">SUMIFS(#NAME?,#NAME?,A315,#NAME?,$F$8,#NAME?,$G$8,#NAME?,"Storage")+SUMIFS(#NAME?,#NAME?,A315,#NAME?,$F$8,#NAME?,$G$8,#NAME?,"Battery")</f>
        <v>#VALUE!</v>
      </c>
      <c r="K315" s="257" t="e">
        <f aca="false">SUMIFS(#NAME?,#NAME?,A315,#NAME?,$F$8,#NAME?,$G$8,#NAME?,"Solar")+SUMIFS(#NAME?,#NAME?,A315,#NAME?,$F$8,#NAME?,$G$8,#NAME?,"Solar")</f>
        <v>#VALUE!</v>
      </c>
      <c r="L315" s="257" t="e">
        <f aca="false">SUMIFS(#NAME?,#NAME?,A315,#NAME?,$F$8,#NAME?,$G$8,#NAME?,"Wind")+SUMIFS(#NAME?,#NAME?,A315,#NAME?,$F$8,#NAME?,$G$8,#NAME?,"Wind")</f>
        <v>#VALUE!</v>
      </c>
      <c r="M315" s="257" t="e">
        <f aca="false">SUMIFS(#NAME?,#NAME?,A315,#NAME?,$F$8,#NAME?,$G$8,#NAME?,"Hydro")+SUMIFS(#NAME?,#NAME?,A315,#NAME?,$F$8,#NAME?,$G$8,#NAME?,"Hydro")</f>
        <v>#VALUE!</v>
      </c>
      <c r="N315" s="257" t="e">
        <f aca="false">SUMIFS(#NAME?,#NAME?,A315,#NAME?,$F$8,#NAME?,$G$8,#NAME?,"Other")+SUMIFS(#NAME?,#NAME?,A315,#NAME?,$F$8,#NAME?,$G$8,#NAME?,"Other")</f>
        <v>#VALUE!</v>
      </c>
      <c r="O315" s="258" t="e">
        <f aca="false">IF(J315=0,0,(SUMIFS(OFFSET(#NAME?,0,$P$8),#NAME?,A315,#NAME?,$F$8,#NAME?,$G$8,#NAME?,"Storage")+SUMIFS(OFFSET(#NAME?,0,$P$8),#NAME?,A315,#NAME?,$F$8,#NAME?,$G$8,#NAME?,"Battery"))/J315)</f>
        <v>#VALUE!</v>
      </c>
      <c r="P315" s="259" t="e">
        <f aca="false">IF(K315=0,0,(SUMIFS(OFFSET(#NAME?,0,$P$8),#NAME?,A315,#NAME?,$F$8,#NAME?,$G$8,#NAME?,"Solar")+SUMIFS(OFFSET(#NAME?,0,$P$8),#NAME?,A315,#NAME?,$F$8,#NAME?,$G$8,#NAME?,"Solar"))/K315)</f>
        <v>#VALUE!</v>
      </c>
      <c r="Q315" s="258" t="e">
        <f aca="false">IF(L315=0,0,(SUMIFS(OFFSET(#NAME?,0,$P$8),#NAME?,A315,#NAME?,$F$8,#NAME?,$G$8,#NAME?,"Wind")+SUMIFS(OFFSET(#NAME?,0,$P$8),#NAME?,A315,#NAME?,$F$8,#NAME?,$G$8,#NAME?,"Wind"))/L315)</f>
        <v>#VALUE!</v>
      </c>
      <c r="R315" s="258" t="e">
        <f aca="false">IF(M315=0,0,(SUMIFS(OFFSET(#NAME?,0,$P$8),#NAME?,A315,#NAME?,$F$8,#NAME?,$G$8,#NAME?,"Hydro")+SUMIFS(OFFSET(#NAME?,0,$P$8),#NAME?,A315,#NAME?,$F$8,#NAME?,$G$8,#NAME?,"Hydro"))/M315)</f>
        <v>#VALUE!</v>
      </c>
      <c r="S315" s="258" t="e">
        <f aca="false">IF(N315=0,0,(SUMIFS(OFFSET(#NAME?,0,$P$8),#NAME?,A315,#NAME?,$F$8,#NAME?,$G$8,#NAME?,"Other")+SUMIFS(OFFSET(#NAME?,0,$P$8),#NAME?,A315,#NAME?,$F$8,#NAME?,$G$8,#NAME?,"Other"))/N315)</f>
        <v>#VALUE!</v>
      </c>
      <c r="T315" s="260" t="e">
        <f aca="false">(J315*O315)+(K315*P315)+(L315*$T$5)+(M315*R315)+(N315*S315)</f>
        <v>#VALUE!</v>
      </c>
      <c r="U315" s="260" t="e">
        <f aca="false">(J315*O315)+(K315*P315)+(L315*$U$5)+(M315*R315)+(N315*S315)</f>
        <v>#VALUE!</v>
      </c>
      <c r="V315" s="261" t="e">
        <f aca="false">SUMIFS(OFFSET(#NAME?,0,$P$8),#NAME?,A315,#NAME?,$F$8,#NAME?,$G$8)*-1</f>
        <v>#VALUE!</v>
      </c>
      <c r="W315" s="261" t="e">
        <f aca="false">SUMIFS(OFFSET(#NAME?,0,$P$8),#NAME?,A315,#NAME?,$F$8,#NAME?,$G$8)*-1</f>
        <v>#VALUE!</v>
      </c>
      <c r="X315" s="262" t="e">
        <f aca="false">$Z$13*Z315</f>
        <v>#REF!</v>
      </c>
      <c r="Z315" s="263" t="e">
        <f aca="false">E315/$E$13</f>
        <v>#VALUE!</v>
      </c>
      <c r="AA315" s="264" t="n">
        <f aca="false">IFERROR(SUMPRODUCT((DSR!$E$1:$AB$1='MAIN DATA'!$B$6)*(DSR!$B$2:$B$1445='MAIN DATA'!A315)*(DSR!$A$2:$A$1445=Controls!$F$56)*(DSR!$E$2:$AB$1445)),"N/A for summer")</f>
        <v>0</v>
      </c>
    </row>
    <row r="316" customFormat="false" ht="12.75" hidden="false" customHeight="false" outlineLevel="0" collapsed="false">
      <c r="A316" s="253" t="s">
        <v>730</v>
      </c>
      <c r="B316" s="253" t="s">
        <v>731</v>
      </c>
      <c r="C316" s="254" t="s">
        <v>417</v>
      </c>
      <c r="D316" s="254" t="str">
        <f aca="false">LEFT(C316,1)</f>
        <v>T</v>
      </c>
      <c r="E316" s="254" t="e">
        <f aca="false">SUMIFS(OFFSET(#NAME?,0,$P$8),#NAME?,A316,#NAME?,$F$8,#NAME?,$G$8)</f>
        <v>#VALUE!</v>
      </c>
      <c r="F316" s="255" t="e">
        <f aca="false">SUMIFS(OFFSET(#NAME?,0,$P$8),#NAME?,A316,#NAME?,$F$8,#NAME?,$G$8)</f>
        <v>#VALUE!</v>
      </c>
      <c r="G316" s="255" t="e">
        <f aca="false">F316-SUMIFS(OFFSET(#NAME?,0,$P$8),#NAME?,A316,#NAME?,$F$8,#NAME?,$G$8)</f>
        <v>#VALUE!</v>
      </c>
      <c r="H316" s="256" t="e">
        <f aca="false">E316-T316</f>
        <v>#VALUE!</v>
      </c>
      <c r="I316" s="256" t="e">
        <f aca="false">E316-U316</f>
        <v>#VALUE!</v>
      </c>
      <c r="J316" s="257" t="e">
        <f aca="false">SUMIFS(#NAME?,#NAME?,A316,#NAME?,$F$8,#NAME?,$G$8,#NAME?,"Storage")+SUMIFS(#NAME?,#NAME?,A316,#NAME?,$F$8,#NAME?,$G$8,#NAME?,"Battery")</f>
        <v>#VALUE!</v>
      </c>
      <c r="K316" s="257" t="e">
        <f aca="false">SUMIFS(#NAME?,#NAME?,A316,#NAME?,$F$8,#NAME?,$G$8,#NAME?,"Solar")+SUMIFS(#NAME?,#NAME?,A316,#NAME?,$F$8,#NAME?,$G$8,#NAME?,"Solar")</f>
        <v>#VALUE!</v>
      </c>
      <c r="L316" s="257" t="e">
        <f aca="false">SUMIFS(#NAME?,#NAME?,A316,#NAME?,$F$8,#NAME?,$G$8,#NAME?,"Wind")+SUMIFS(#NAME?,#NAME?,A316,#NAME?,$F$8,#NAME?,$G$8,#NAME?,"Wind")</f>
        <v>#VALUE!</v>
      </c>
      <c r="M316" s="257" t="e">
        <f aca="false">SUMIFS(#NAME?,#NAME?,A316,#NAME?,$F$8,#NAME?,$G$8,#NAME?,"Hydro")+SUMIFS(#NAME?,#NAME?,A316,#NAME?,$F$8,#NAME?,$G$8,#NAME?,"Hydro")</f>
        <v>#VALUE!</v>
      </c>
      <c r="N316" s="257" t="e">
        <f aca="false">SUMIFS(#NAME?,#NAME?,A316,#NAME?,$F$8,#NAME?,$G$8,#NAME?,"Other")+SUMIFS(#NAME?,#NAME?,A316,#NAME?,$F$8,#NAME?,$G$8,#NAME?,"Other")</f>
        <v>#VALUE!</v>
      </c>
      <c r="O316" s="258" t="e">
        <f aca="false">IF(J316=0,0,(SUMIFS(OFFSET(#NAME?,0,$P$8),#NAME?,A316,#NAME?,$F$8,#NAME?,$G$8,#NAME?,"Storage")+SUMIFS(OFFSET(#NAME?,0,$P$8),#NAME?,A316,#NAME?,$F$8,#NAME?,$G$8,#NAME?,"Battery"))/J316)</f>
        <v>#VALUE!</v>
      </c>
      <c r="P316" s="259" t="e">
        <f aca="false">IF(K316=0,0,(SUMIFS(OFFSET(#NAME?,0,$P$8),#NAME?,A316,#NAME?,$F$8,#NAME?,$G$8,#NAME?,"Solar")+SUMIFS(OFFSET(#NAME?,0,$P$8),#NAME?,A316,#NAME?,$F$8,#NAME?,$G$8,#NAME?,"Solar"))/K316)</f>
        <v>#VALUE!</v>
      </c>
      <c r="Q316" s="258" t="e">
        <f aca="false">IF(L316=0,0,(SUMIFS(OFFSET(#NAME?,0,$P$8),#NAME?,A316,#NAME?,$F$8,#NAME?,$G$8,#NAME?,"Wind")+SUMIFS(OFFSET(#NAME?,0,$P$8),#NAME?,A316,#NAME?,$F$8,#NAME?,$G$8,#NAME?,"Wind"))/L316)</f>
        <v>#VALUE!</v>
      </c>
      <c r="R316" s="258" t="e">
        <f aca="false">IF(M316=0,0,(SUMIFS(OFFSET(#NAME?,0,$P$8),#NAME?,A316,#NAME?,$F$8,#NAME?,$G$8,#NAME?,"Hydro")+SUMIFS(OFFSET(#NAME?,0,$P$8),#NAME?,A316,#NAME?,$F$8,#NAME?,$G$8,#NAME?,"Hydro"))/M316)</f>
        <v>#VALUE!</v>
      </c>
      <c r="S316" s="258" t="e">
        <f aca="false">IF(N316=0,0,(SUMIFS(OFFSET(#NAME?,0,$P$8),#NAME?,A316,#NAME?,$F$8,#NAME?,$G$8,#NAME?,"Other")+SUMIFS(OFFSET(#NAME?,0,$P$8),#NAME?,A316,#NAME?,$F$8,#NAME?,$G$8,#NAME?,"Other"))/N316)</f>
        <v>#VALUE!</v>
      </c>
      <c r="T316" s="260" t="e">
        <f aca="false">(J316*O316)+(K316*P316)+(L316*$T$5)+(M316*R316)+(N316*S316)</f>
        <v>#VALUE!</v>
      </c>
      <c r="U316" s="260" t="e">
        <f aca="false">(J316*O316)+(K316*P316)+(L316*$U$5)+(M316*R316)+(N316*S316)</f>
        <v>#VALUE!</v>
      </c>
      <c r="V316" s="261" t="e">
        <f aca="false">SUMIFS(OFFSET(#NAME?,0,$P$8),#NAME?,A316,#NAME?,$F$8,#NAME?,$G$8)*-1</f>
        <v>#VALUE!</v>
      </c>
      <c r="W316" s="261" t="e">
        <f aca="false">SUMIFS(OFFSET(#NAME?,0,$P$8),#NAME?,A316,#NAME?,$F$8,#NAME?,$G$8)*-1</f>
        <v>#VALUE!</v>
      </c>
      <c r="X316" s="262" t="e">
        <f aca="false">$Z$13*Z316</f>
        <v>#REF!</v>
      </c>
      <c r="Z316" s="263" t="e">
        <f aca="false">E316/$E$13</f>
        <v>#VALUE!</v>
      </c>
      <c r="AA316" s="264" t="n">
        <f aca="false">IFERROR(SUMPRODUCT((DSR!$E$1:$AB$1='MAIN DATA'!$B$6)*(DSR!$B$2:$B$1445='MAIN DATA'!A316)*(DSR!$A$2:$A$1445=Controls!$F$56)*(DSR!$E$2:$AB$1445)),"N/A for summer")</f>
        <v>-0.0628352999058127</v>
      </c>
    </row>
    <row r="317" customFormat="false" ht="12.75" hidden="false" customHeight="false" outlineLevel="0" collapsed="false">
      <c r="A317" s="253" t="s">
        <v>770</v>
      </c>
      <c r="B317" s="253" t="s">
        <v>771</v>
      </c>
      <c r="C317" s="254" t="s">
        <v>417</v>
      </c>
      <c r="D317" s="254" t="str">
        <f aca="false">LEFT(C317,1)</f>
        <v>T</v>
      </c>
      <c r="E317" s="254" t="e">
        <f aca="false">SUMIFS(OFFSET(#NAME?,0,$P$8),#NAME?,A317,#NAME?,$F$8,#NAME?,$G$8)</f>
        <v>#VALUE!</v>
      </c>
      <c r="F317" s="255" t="e">
        <f aca="false">SUMIFS(OFFSET(#NAME?,0,$P$8),#NAME?,A317,#NAME?,$F$8,#NAME?,$G$8)</f>
        <v>#VALUE!</v>
      </c>
      <c r="G317" s="255" t="e">
        <f aca="false">F317-SUMIFS(OFFSET(#NAME?,0,$P$8),#NAME?,A317,#NAME?,$F$8,#NAME?,$G$8)</f>
        <v>#VALUE!</v>
      </c>
      <c r="H317" s="256" t="e">
        <f aca="false">E317-T317</f>
        <v>#VALUE!</v>
      </c>
      <c r="I317" s="256" t="e">
        <f aca="false">E317-U317</f>
        <v>#VALUE!</v>
      </c>
      <c r="J317" s="257" t="e">
        <f aca="false">SUMIFS(#NAME?,#NAME?,A317,#NAME?,$F$8,#NAME?,$G$8,#NAME?,"Storage")+SUMIFS(#NAME?,#NAME?,A317,#NAME?,$F$8,#NAME?,$G$8,#NAME?,"Battery")</f>
        <v>#VALUE!</v>
      </c>
      <c r="K317" s="257" t="e">
        <f aca="false">SUMIFS(#NAME?,#NAME?,A317,#NAME?,$F$8,#NAME?,$G$8,#NAME?,"Solar")+SUMIFS(#NAME?,#NAME?,A317,#NAME?,$F$8,#NAME?,$G$8,#NAME?,"Solar")</f>
        <v>#VALUE!</v>
      </c>
      <c r="L317" s="257" t="e">
        <f aca="false">SUMIFS(#NAME?,#NAME?,A317,#NAME?,$F$8,#NAME?,$G$8,#NAME?,"Wind")+SUMIFS(#NAME?,#NAME?,A317,#NAME?,$F$8,#NAME?,$G$8,#NAME?,"Wind")</f>
        <v>#VALUE!</v>
      </c>
      <c r="M317" s="257" t="e">
        <f aca="false">SUMIFS(#NAME?,#NAME?,A317,#NAME?,$F$8,#NAME?,$G$8,#NAME?,"Hydro")+SUMIFS(#NAME?,#NAME?,A317,#NAME?,$F$8,#NAME?,$G$8,#NAME?,"Hydro")</f>
        <v>#VALUE!</v>
      </c>
      <c r="N317" s="257" t="e">
        <f aca="false">SUMIFS(#NAME?,#NAME?,A317,#NAME?,$F$8,#NAME?,$G$8,#NAME?,"Other")+SUMIFS(#NAME?,#NAME?,A317,#NAME?,$F$8,#NAME?,$G$8,#NAME?,"Other")</f>
        <v>#VALUE!</v>
      </c>
      <c r="O317" s="258" t="e">
        <f aca="false">IF(J317=0,0,(SUMIFS(OFFSET(#NAME?,0,$P$8),#NAME?,A317,#NAME?,$F$8,#NAME?,$G$8,#NAME?,"Storage")+SUMIFS(OFFSET(#NAME?,0,$P$8),#NAME?,A317,#NAME?,$F$8,#NAME?,$G$8,#NAME?,"Battery"))/J317)</f>
        <v>#VALUE!</v>
      </c>
      <c r="P317" s="259" t="e">
        <f aca="false">IF(K317=0,0,(SUMIFS(OFFSET(#NAME?,0,$P$8),#NAME?,A317,#NAME?,$F$8,#NAME?,$G$8,#NAME?,"Solar")+SUMIFS(OFFSET(#NAME?,0,$P$8),#NAME?,A317,#NAME?,$F$8,#NAME?,$G$8,#NAME?,"Solar"))/K317)</f>
        <v>#VALUE!</v>
      </c>
      <c r="Q317" s="258" t="e">
        <f aca="false">IF(L317=0,0,(SUMIFS(OFFSET(#NAME?,0,$P$8),#NAME?,A317,#NAME?,$F$8,#NAME?,$G$8,#NAME?,"Wind")+SUMIFS(OFFSET(#NAME?,0,$P$8),#NAME?,A317,#NAME?,$F$8,#NAME?,$G$8,#NAME?,"Wind"))/L317)</f>
        <v>#VALUE!</v>
      </c>
      <c r="R317" s="258" t="e">
        <f aca="false">IF(M317=0,0,(SUMIFS(OFFSET(#NAME?,0,$P$8),#NAME?,A317,#NAME?,$F$8,#NAME?,$G$8,#NAME?,"Hydro")+SUMIFS(OFFSET(#NAME?,0,$P$8),#NAME?,A317,#NAME?,$F$8,#NAME?,$G$8,#NAME?,"Hydro"))/M317)</f>
        <v>#VALUE!</v>
      </c>
      <c r="S317" s="258" t="e">
        <f aca="false">IF(N317=0,0,(SUMIFS(OFFSET(#NAME?,0,$P$8),#NAME?,A317,#NAME?,$F$8,#NAME?,$G$8,#NAME?,"Other")+SUMIFS(OFFSET(#NAME?,0,$P$8),#NAME?,A317,#NAME?,$F$8,#NAME?,$G$8,#NAME?,"Other"))/N317)</f>
        <v>#VALUE!</v>
      </c>
      <c r="T317" s="260" t="e">
        <f aca="false">(J317*O317)+(K317*P317)+(L317*$T$5)+(M317*R317)+(N317*S317)</f>
        <v>#VALUE!</v>
      </c>
      <c r="U317" s="260" t="e">
        <f aca="false">(J317*O317)+(K317*P317)+(L317*$U$5)+(M317*R317)+(N317*S317)</f>
        <v>#VALUE!</v>
      </c>
      <c r="V317" s="261" t="e">
        <f aca="false">SUMIFS(OFFSET(#NAME?,0,$P$8),#NAME?,A317,#NAME?,$F$8,#NAME?,$G$8)*-1</f>
        <v>#VALUE!</v>
      </c>
      <c r="W317" s="261" t="e">
        <f aca="false">SUMIFS(OFFSET(#NAME?,0,$P$8),#NAME?,A317,#NAME?,$F$8,#NAME?,$G$8)*-1</f>
        <v>#VALUE!</v>
      </c>
      <c r="X317" s="262" t="e">
        <f aca="false">$Z$13*Z317</f>
        <v>#REF!</v>
      </c>
      <c r="Z317" s="263" t="e">
        <f aca="false">E317/$E$13</f>
        <v>#VALUE!</v>
      </c>
      <c r="AA317" s="264" t="n">
        <f aca="false">IFERROR(SUMPRODUCT((DSR!$E$1:$AB$1='MAIN DATA'!$B$6)*(DSR!$B$2:$B$1445='MAIN DATA'!A317)*(DSR!$A$2:$A$1445=Controls!$F$56)*(DSR!$E$2:$AB$1445)),"N/A for summer")</f>
        <v>-1.08210219564627</v>
      </c>
    </row>
    <row r="318" customFormat="false" ht="12.75" hidden="false" customHeight="false" outlineLevel="0" collapsed="false">
      <c r="A318" s="253" t="s">
        <v>794</v>
      </c>
      <c r="B318" s="253" t="s">
        <v>795</v>
      </c>
      <c r="C318" s="254" t="s">
        <v>417</v>
      </c>
      <c r="D318" s="254" t="str">
        <f aca="false">LEFT(C318,1)</f>
        <v>T</v>
      </c>
      <c r="E318" s="254" t="e">
        <f aca="false">SUMIFS(OFFSET(#NAME?,0,$P$8),#NAME?,A318,#NAME?,$F$8,#NAME?,$G$8)</f>
        <v>#VALUE!</v>
      </c>
      <c r="F318" s="255" t="e">
        <f aca="false">SUMIFS(OFFSET(#NAME?,0,$P$8),#NAME?,A318,#NAME?,$F$8,#NAME?,$G$8)</f>
        <v>#VALUE!</v>
      </c>
      <c r="G318" s="255" t="e">
        <f aca="false">F318-SUMIFS(OFFSET(#NAME?,0,$P$8),#NAME?,A318,#NAME?,$F$8,#NAME?,$G$8)</f>
        <v>#VALUE!</v>
      </c>
      <c r="H318" s="256" t="e">
        <f aca="false">E318-T318</f>
        <v>#VALUE!</v>
      </c>
      <c r="I318" s="256" t="e">
        <f aca="false">E318-U318</f>
        <v>#VALUE!</v>
      </c>
      <c r="J318" s="257" t="e">
        <f aca="false">SUMIFS(#NAME?,#NAME?,A318,#NAME?,$F$8,#NAME?,$G$8,#NAME?,"Storage")+SUMIFS(#NAME?,#NAME?,A318,#NAME?,$F$8,#NAME?,$G$8,#NAME?,"Battery")</f>
        <v>#VALUE!</v>
      </c>
      <c r="K318" s="257" t="e">
        <f aca="false">SUMIFS(#NAME?,#NAME?,A318,#NAME?,$F$8,#NAME?,$G$8,#NAME?,"Solar")+SUMIFS(#NAME?,#NAME?,A318,#NAME?,$F$8,#NAME?,$G$8,#NAME?,"Solar")</f>
        <v>#VALUE!</v>
      </c>
      <c r="L318" s="257" t="e">
        <f aca="false">SUMIFS(#NAME?,#NAME?,A318,#NAME?,$F$8,#NAME?,$G$8,#NAME?,"Wind")+SUMIFS(#NAME?,#NAME?,A318,#NAME?,$F$8,#NAME?,$G$8,#NAME?,"Wind")</f>
        <v>#VALUE!</v>
      </c>
      <c r="M318" s="257" t="e">
        <f aca="false">SUMIFS(#NAME?,#NAME?,A318,#NAME?,$F$8,#NAME?,$G$8,#NAME?,"Hydro")+SUMIFS(#NAME?,#NAME?,A318,#NAME?,$F$8,#NAME?,$G$8,#NAME?,"Hydro")</f>
        <v>#VALUE!</v>
      </c>
      <c r="N318" s="257" t="e">
        <f aca="false">SUMIFS(#NAME?,#NAME?,A318,#NAME?,$F$8,#NAME?,$G$8,#NAME?,"Other")+SUMIFS(#NAME?,#NAME?,A318,#NAME?,$F$8,#NAME?,$G$8,#NAME?,"Other")</f>
        <v>#VALUE!</v>
      </c>
      <c r="O318" s="258" t="e">
        <f aca="false">IF(J318=0,0,(SUMIFS(OFFSET(#NAME?,0,$P$8),#NAME?,A318,#NAME?,$F$8,#NAME?,$G$8,#NAME?,"Storage")+SUMIFS(OFFSET(#NAME?,0,$P$8),#NAME?,A318,#NAME?,$F$8,#NAME?,$G$8,#NAME?,"Battery"))/J318)</f>
        <v>#VALUE!</v>
      </c>
      <c r="P318" s="259" t="e">
        <f aca="false">IF(K318=0,0,(SUMIFS(OFFSET(#NAME?,0,$P$8),#NAME?,A318,#NAME?,$F$8,#NAME?,$G$8,#NAME?,"Solar")+SUMIFS(OFFSET(#NAME?,0,$P$8),#NAME?,A318,#NAME?,$F$8,#NAME?,$G$8,#NAME?,"Solar"))/K318)</f>
        <v>#VALUE!</v>
      </c>
      <c r="Q318" s="258" t="e">
        <f aca="false">IF(L318=0,0,(SUMIFS(OFFSET(#NAME?,0,$P$8),#NAME?,A318,#NAME?,$F$8,#NAME?,$G$8,#NAME?,"Wind")+SUMIFS(OFFSET(#NAME?,0,$P$8),#NAME?,A318,#NAME?,$F$8,#NAME?,$G$8,#NAME?,"Wind"))/L318)</f>
        <v>#VALUE!</v>
      </c>
      <c r="R318" s="258" t="e">
        <f aca="false">IF(M318=0,0,(SUMIFS(OFFSET(#NAME?,0,$P$8),#NAME?,A318,#NAME?,$F$8,#NAME?,$G$8,#NAME?,"Hydro")+SUMIFS(OFFSET(#NAME?,0,$P$8),#NAME?,A318,#NAME?,$F$8,#NAME?,$G$8,#NAME?,"Hydro"))/M318)</f>
        <v>#VALUE!</v>
      </c>
      <c r="S318" s="258" t="e">
        <f aca="false">IF(N318=0,0,(SUMIFS(OFFSET(#NAME?,0,$P$8),#NAME?,A318,#NAME?,$F$8,#NAME?,$G$8,#NAME?,"Other")+SUMIFS(OFFSET(#NAME?,0,$P$8),#NAME?,A318,#NAME?,$F$8,#NAME?,$G$8,#NAME?,"Other"))/N318)</f>
        <v>#VALUE!</v>
      </c>
      <c r="T318" s="260" t="e">
        <f aca="false">(J318*O318)+(K318*P318)+(L318*$T$5)+(M318*R318)+(N318*S318)</f>
        <v>#VALUE!</v>
      </c>
      <c r="U318" s="260" t="e">
        <f aca="false">(J318*O318)+(K318*P318)+(L318*$U$5)+(M318*R318)+(N318*S318)</f>
        <v>#VALUE!</v>
      </c>
      <c r="V318" s="261" t="e">
        <f aca="false">SUMIFS(OFFSET(#NAME?,0,$P$8),#NAME?,A318,#NAME?,$F$8,#NAME?,$G$8)*-1</f>
        <v>#VALUE!</v>
      </c>
      <c r="W318" s="261" t="e">
        <f aca="false">SUMIFS(OFFSET(#NAME?,0,$P$8),#NAME?,A318,#NAME?,$F$8,#NAME?,$G$8)*-1</f>
        <v>#VALUE!</v>
      </c>
      <c r="X318" s="262" t="e">
        <f aca="false">$Z$13*Z318</f>
        <v>#REF!</v>
      </c>
      <c r="Z318" s="263" t="e">
        <f aca="false">E318/$E$13</f>
        <v>#VALUE!</v>
      </c>
      <c r="AA318" s="264" t="n">
        <f aca="false">IFERROR(SUMPRODUCT((DSR!$E$1:$AB$1='MAIN DATA'!$B$6)*(DSR!$B$2:$B$1445='MAIN DATA'!A318)*(DSR!$A$2:$A$1445=Controls!$F$56)*(DSR!$E$2:$AB$1445)),"N/A for summer")</f>
        <v>-0.414052630093879</v>
      </c>
    </row>
    <row r="319" customFormat="false" ht="12.75" hidden="false" customHeight="false" outlineLevel="0" collapsed="false">
      <c r="A319" s="253" t="s">
        <v>814</v>
      </c>
      <c r="B319" s="253" t="s">
        <v>815</v>
      </c>
      <c r="C319" s="254" t="s">
        <v>417</v>
      </c>
      <c r="D319" s="254" t="str">
        <f aca="false">LEFT(C319,1)</f>
        <v>T</v>
      </c>
      <c r="E319" s="254" t="e">
        <f aca="false">SUMIFS(OFFSET(#NAME?,0,$P$8),#NAME?,A319,#NAME?,$F$8,#NAME?,$G$8)</f>
        <v>#VALUE!</v>
      </c>
      <c r="F319" s="255" t="e">
        <f aca="false">SUMIFS(OFFSET(#NAME?,0,$P$8),#NAME?,A319,#NAME?,$F$8,#NAME?,$G$8)</f>
        <v>#VALUE!</v>
      </c>
      <c r="G319" s="255" t="e">
        <f aca="false">F319-SUMIFS(OFFSET(#NAME?,0,$P$8),#NAME?,A319,#NAME?,$F$8,#NAME?,$G$8)</f>
        <v>#VALUE!</v>
      </c>
      <c r="H319" s="256" t="e">
        <f aca="false">E319-T319</f>
        <v>#VALUE!</v>
      </c>
      <c r="I319" s="256" t="e">
        <f aca="false">E319-U319</f>
        <v>#VALUE!</v>
      </c>
      <c r="J319" s="257" t="e">
        <f aca="false">SUMIFS(#NAME?,#NAME?,A319,#NAME?,$F$8,#NAME?,$G$8,#NAME?,"Storage")+SUMIFS(#NAME?,#NAME?,A319,#NAME?,$F$8,#NAME?,$G$8,#NAME?,"Battery")</f>
        <v>#VALUE!</v>
      </c>
      <c r="K319" s="257" t="e">
        <f aca="false">SUMIFS(#NAME?,#NAME?,A319,#NAME?,$F$8,#NAME?,$G$8,#NAME?,"Solar")+SUMIFS(#NAME?,#NAME?,A319,#NAME?,$F$8,#NAME?,$G$8,#NAME?,"Solar")</f>
        <v>#VALUE!</v>
      </c>
      <c r="L319" s="257" t="e">
        <f aca="false">SUMIFS(#NAME?,#NAME?,A319,#NAME?,$F$8,#NAME?,$G$8,#NAME?,"Wind")+SUMIFS(#NAME?,#NAME?,A319,#NAME?,$F$8,#NAME?,$G$8,#NAME?,"Wind")</f>
        <v>#VALUE!</v>
      </c>
      <c r="M319" s="257" t="e">
        <f aca="false">SUMIFS(#NAME?,#NAME?,A319,#NAME?,$F$8,#NAME?,$G$8,#NAME?,"Hydro")+SUMIFS(#NAME?,#NAME?,A319,#NAME?,$F$8,#NAME?,$G$8,#NAME?,"Hydro")</f>
        <v>#VALUE!</v>
      </c>
      <c r="N319" s="257" t="e">
        <f aca="false">SUMIFS(#NAME?,#NAME?,A319,#NAME?,$F$8,#NAME?,$G$8,#NAME?,"Other")+SUMIFS(#NAME?,#NAME?,A319,#NAME?,$F$8,#NAME?,$G$8,#NAME?,"Other")</f>
        <v>#VALUE!</v>
      </c>
      <c r="O319" s="258" t="e">
        <f aca="false">IF(J319=0,0,(SUMIFS(OFFSET(#NAME?,0,$P$8),#NAME?,A319,#NAME?,$F$8,#NAME?,$G$8,#NAME?,"Storage")+SUMIFS(OFFSET(#NAME?,0,$P$8),#NAME?,A319,#NAME?,$F$8,#NAME?,$G$8,#NAME?,"Battery"))/J319)</f>
        <v>#VALUE!</v>
      </c>
      <c r="P319" s="259" t="e">
        <f aca="false">IF(K319=0,0,(SUMIFS(OFFSET(#NAME?,0,$P$8),#NAME?,A319,#NAME?,$F$8,#NAME?,$G$8,#NAME?,"Solar")+SUMIFS(OFFSET(#NAME?,0,$P$8),#NAME?,A319,#NAME?,$F$8,#NAME?,$G$8,#NAME?,"Solar"))/K319)</f>
        <v>#VALUE!</v>
      </c>
      <c r="Q319" s="258" t="e">
        <f aca="false">IF(L319=0,0,(SUMIFS(OFFSET(#NAME?,0,$P$8),#NAME?,A319,#NAME?,$F$8,#NAME?,$G$8,#NAME?,"Wind")+SUMIFS(OFFSET(#NAME?,0,$P$8),#NAME?,A319,#NAME?,$F$8,#NAME?,$G$8,#NAME?,"Wind"))/L319)</f>
        <v>#VALUE!</v>
      </c>
      <c r="R319" s="258" t="e">
        <f aca="false">IF(M319=0,0,(SUMIFS(OFFSET(#NAME?,0,$P$8),#NAME?,A319,#NAME?,$F$8,#NAME?,$G$8,#NAME?,"Hydro")+SUMIFS(OFFSET(#NAME?,0,$P$8),#NAME?,A319,#NAME?,$F$8,#NAME?,$G$8,#NAME?,"Hydro"))/M319)</f>
        <v>#VALUE!</v>
      </c>
      <c r="S319" s="258" t="e">
        <f aca="false">IF(N319=0,0,(SUMIFS(OFFSET(#NAME?,0,$P$8),#NAME?,A319,#NAME?,$F$8,#NAME?,$G$8,#NAME?,"Other")+SUMIFS(OFFSET(#NAME?,0,$P$8),#NAME?,A319,#NAME?,$F$8,#NAME?,$G$8,#NAME?,"Other"))/N319)</f>
        <v>#VALUE!</v>
      </c>
      <c r="T319" s="260" t="e">
        <f aca="false">(J319*O319)+(K319*P319)+(L319*$T$5)+(M319*R319)+(N319*S319)</f>
        <v>#VALUE!</v>
      </c>
      <c r="U319" s="260" t="e">
        <f aca="false">(J319*O319)+(K319*P319)+(L319*$U$5)+(M319*R319)+(N319*S319)</f>
        <v>#VALUE!</v>
      </c>
      <c r="V319" s="261" t="e">
        <f aca="false">SUMIFS(OFFSET(#NAME?,0,$P$8),#NAME?,A319,#NAME?,$F$8,#NAME?,$G$8)*-1</f>
        <v>#VALUE!</v>
      </c>
      <c r="W319" s="261" t="e">
        <f aca="false">SUMIFS(OFFSET(#NAME?,0,$P$8),#NAME?,A319,#NAME?,$F$8,#NAME?,$G$8)*-1</f>
        <v>#VALUE!</v>
      </c>
      <c r="X319" s="262" t="e">
        <f aca="false">$Z$13*Z319</f>
        <v>#REF!</v>
      </c>
      <c r="Z319" s="263" t="e">
        <f aca="false">E319/$E$13</f>
        <v>#VALUE!</v>
      </c>
      <c r="AA319" s="264" t="n">
        <f aca="false">IFERROR(SUMPRODUCT((DSR!$E$1:$AB$1='MAIN DATA'!$B$6)*(DSR!$B$2:$B$1445='MAIN DATA'!A319)*(DSR!$A$2:$A$1445=Controls!$F$56)*(DSR!$E$2:$AB$1445)),"N/A for summer")</f>
        <v>-0.052311664311831</v>
      </c>
    </row>
    <row r="320" customFormat="false" ht="12.75" hidden="false" customHeight="false" outlineLevel="0" collapsed="false">
      <c r="A320" s="253" t="s">
        <v>866</v>
      </c>
      <c r="B320" s="253" t="s">
        <v>867</v>
      </c>
      <c r="C320" s="254" t="s">
        <v>417</v>
      </c>
      <c r="D320" s="254" t="str">
        <f aca="false">LEFT(C320,1)</f>
        <v>T</v>
      </c>
      <c r="E320" s="254" t="e">
        <f aca="false">SUMIFS(OFFSET(#NAME?,0,$P$8),#NAME?,A320,#NAME?,$F$8,#NAME?,$G$8)</f>
        <v>#VALUE!</v>
      </c>
      <c r="F320" s="255" t="e">
        <f aca="false">SUMIFS(OFFSET(#NAME?,0,$P$8),#NAME?,A320,#NAME?,$F$8,#NAME?,$G$8)</f>
        <v>#VALUE!</v>
      </c>
      <c r="G320" s="255" t="e">
        <f aca="false">F320-SUMIFS(OFFSET(#NAME?,0,$P$8),#NAME?,A320,#NAME?,$F$8,#NAME?,$G$8)</f>
        <v>#VALUE!</v>
      </c>
      <c r="H320" s="256" t="e">
        <f aca="false">E320-T320</f>
        <v>#VALUE!</v>
      </c>
      <c r="I320" s="256" t="e">
        <f aca="false">E320-U320</f>
        <v>#VALUE!</v>
      </c>
      <c r="J320" s="257" t="e">
        <f aca="false">SUMIFS(#NAME?,#NAME?,A320,#NAME?,$F$8,#NAME?,$G$8,#NAME?,"Storage")+SUMIFS(#NAME?,#NAME?,A320,#NAME?,$F$8,#NAME?,$G$8,#NAME?,"Battery")</f>
        <v>#VALUE!</v>
      </c>
      <c r="K320" s="257" t="e">
        <f aca="false">SUMIFS(#NAME?,#NAME?,A320,#NAME?,$F$8,#NAME?,$G$8,#NAME?,"Solar")+SUMIFS(#NAME?,#NAME?,A320,#NAME?,$F$8,#NAME?,$G$8,#NAME?,"Solar")</f>
        <v>#VALUE!</v>
      </c>
      <c r="L320" s="257" t="e">
        <f aca="false">SUMIFS(#NAME?,#NAME?,A320,#NAME?,$F$8,#NAME?,$G$8,#NAME?,"Wind")+SUMIFS(#NAME?,#NAME?,A320,#NAME?,$F$8,#NAME?,$G$8,#NAME?,"Wind")</f>
        <v>#VALUE!</v>
      </c>
      <c r="M320" s="257" t="e">
        <f aca="false">SUMIFS(#NAME?,#NAME?,A320,#NAME?,$F$8,#NAME?,$G$8,#NAME?,"Hydro")+SUMIFS(#NAME?,#NAME?,A320,#NAME?,$F$8,#NAME?,$G$8,#NAME?,"Hydro")</f>
        <v>#VALUE!</v>
      </c>
      <c r="N320" s="257" t="e">
        <f aca="false">SUMIFS(#NAME?,#NAME?,A320,#NAME?,$F$8,#NAME?,$G$8,#NAME?,"Other")+SUMIFS(#NAME?,#NAME?,A320,#NAME?,$F$8,#NAME?,$G$8,#NAME?,"Other")</f>
        <v>#VALUE!</v>
      </c>
      <c r="O320" s="258" t="e">
        <f aca="false">IF(J320=0,0,(SUMIFS(OFFSET(#NAME?,0,$P$8),#NAME?,A320,#NAME?,$F$8,#NAME?,$G$8,#NAME?,"Storage")+SUMIFS(OFFSET(#NAME?,0,$P$8),#NAME?,A320,#NAME?,$F$8,#NAME?,$G$8,#NAME?,"Battery"))/J320)</f>
        <v>#VALUE!</v>
      </c>
      <c r="P320" s="259" t="e">
        <f aca="false">IF(K320=0,0,(SUMIFS(OFFSET(#NAME?,0,$P$8),#NAME?,A320,#NAME?,$F$8,#NAME?,$G$8,#NAME?,"Solar")+SUMIFS(OFFSET(#NAME?,0,$P$8),#NAME?,A320,#NAME?,$F$8,#NAME?,$G$8,#NAME?,"Solar"))/K320)</f>
        <v>#VALUE!</v>
      </c>
      <c r="Q320" s="258" t="e">
        <f aca="false">IF(L320=0,0,(SUMIFS(OFFSET(#NAME?,0,$P$8),#NAME?,A320,#NAME?,$F$8,#NAME?,$G$8,#NAME?,"Wind")+SUMIFS(OFFSET(#NAME?,0,$P$8),#NAME?,A320,#NAME?,$F$8,#NAME?,$G$8,#NAME?,"Wind"))/L320)</f>
        <v>#VALUE!</v>
      </c>
      <c r="R320" s="258" t="e">
        <f aca="false">IF(M320=0,0,(SUMIFS(OFFSET(#NAME?,0,$P$8),#NAME?,A320,#NAME?,$F$8,#NAME?,$G$8,#NAME?,"Hydro")+SUMIFS(OFFSET(#NAME?,0,$P$8),#NAME?,A320,#NAME?,$F$8,#NAME?,$G$8,#NAME?,"Hydro"))/M320)</f>
        <v>#VALUE!</v>
      </c>
      <c r="S320" s="258" t="e">
        <f aca="false">IF(N320=0,0,(SUMIFS(OFFSET(#NAME?,0,$P$8),#NAME?,A320,#NAME?,$F$8,#NAME?,$G$8,#NAME?,"Other")+SUMIFS(OFFSET(#NAME?,0,$P$8),#NAME?,A320,#NAME?,$F$8,#NAME?,$G$8,#NAME?,"Other"))/N320)</f>
        <v>#VALUE!</v>
      </c>
      <c r="T320" s="260" t="e">
        <f aca="false">(J320*O320)+(K320*P320)+(L320*$T$5)+(M320*R320)+(N320*S320)</f>
        <v>#VALUE!</v>
      </c>
      <c r="U320" s="260" t="e">
        <f aca="false">(J320*O320)+(K320*P320)+(L320*$U$5)+(M320*R320)+(N320*S320)</f>
        <v>#VALUE!</v>
      </c>
      <c r="V320" s="261" t="e">
        <f aca="false">SUMIFS(OFFSET(#NAME?,0,$P$8),#NAME?,A320,#NAME?,$F$8,#NAME?,$G$8)*-1</f>
        <v>#VALUE!</v>
      </c>
      <c r="W320" s="261" t="e">
        <f aca="false">SUMIFS(OFFSET(#NAME?,0,$P$8),#NAME?,A320,#NAME?,$F$8,#NAME?,$G$8)*-1</f>
        <v>#VALUE!</v>
      </c>
      <c r="X320" s="262" t="e">
        <f aca="false">$Z$13*Z320</f>
        <v>#REF!</v>
      </c>
      <c r="Z320" s="263" t="e">
        <f aca="false">E320/$E$13</f>
        <v>#VALUE!</v>
      </c>
      <c r="AA320" s="264" t="n">
        <f aca="false">IFERROR(SUMPRODUCT((DSR!$E$1:$AB$1='MAIN DATA'!$B$6)*(DSR!$B$2:$B$1445='MAIN DATA'!A320)*(DSR!$A$2:$A$1445=Controls!$F$56)*(DSR!$E$2:$AB$1445)),"N/A for summer")</f>
        <v>-0.203748870857265</v>
      </c>
    </row>
    <row r="321" customFormat="false" ht="12.75" hidden="false" customHeight="false" outlineLevel="0" collapsed="false">
      <c r="A321" s="253" t="s">
        <v>886</v>
      </c>
      <c r="B321" s="253" t="s">
        <v>887</v>
      </c>
      <c r="C321" s="254" t="s">
        <v>417</v>
      </c>
      <c r="D321" s="254" t="str">
        <f aca="false">LEFT(C321,1)</f>
        <v>T</v>
      </c>
      <c r="E321" s="254" t="e">
        <f aca="false">SUMIFS(OFFSET(#NAME?,0,$P$8),#NAME?,A321,#NAME?,$F$8,#NAME?,$G$8)</f>
        <v>#VALUE!</v>
      </c>
      <c r="F321" s="255" t="e">
        <f aca="false">SUMIFS(OFFSET(#NAME?,0,$P$8),#NAME?,A321,#NAME?,$F$8,#NAME?,$G$8)</f>
        <v>#VALUE!</v>
      </c>
      <c r="G321" s="255" t="e">
        <f aca="false">F321-SUMIFS(OFFSET(#NAME?,0,$P$8),#NAME?,A321,#NAME?,$F$8,#NAME?,$G$8)</f>
        <v>#VALUE!</v>
      </c>
      <c r="H321" s="256" t="e">
        <f aca="false">E321-T321</f>
        <v>#VALUE!</v>
      </c>
      <c r="I321" s="256" t="e">
        <f aca="false">E321-U321</f>
        <v>#VALUE!</v>
      </c>
      <c r="J321" s="257" t="e">
        <f aca="false">SUMIFS(#NAME?,#NAME?,A321,#NAME?,$F$8,#NAME?,$G$8,#NAME?,"Storage")+SUMIFS(#NAME?,#NAME?,A321,#NAME?,$F$8,#NAME?,$G$8,#NAME?,"Battery")</f>
        <v>#VALUE!</v>
      </c>
      <c r="K321" s="257" t="e">
        <f aca="false">SUMIFS(#NAME?,#NAME?,A321,#NAME?,$F$8,#NAME?,$G$8,#NAME?,"Solar")+SUMIFS(#NAME?,#NAME?,A321,#NAME?,$F$8,#NAME?,$G$8,#NAME?,"Solar")</f>
        <v>#VALUE!</v>
      </c>
      <c r="L321" s="257" t="e">
        <f aca="false">SUMIFS(#NAME?,#NAME?,A321,#NAME?,$F$8,#NAME?,$G$8,#NAME?,"Wind")+SUMIFS(#NAME?,#NAME?,A321,#NAME?,$F$8,#NAME?,$G$8,#NAME?,"Wind")</f>
        <v>#VALUE!</v>
      </c>
      <c r="M321" s="257" t="e">
        <f aca="false">SUMIFS(#NAME?,#NAME?,A321,#NAME?,$F$8,#NAME?,$G$8,#NAME?,"Hydro")+SUMIFS(#NAME?,#NAME?,A321,#NAME?,$F$8,#NAME?,$G$8,#NAME?,"Hydro")</f>
        <v>#VALUE!</v>
      </c>
      <c r="N321" s="257" t="e">
        <f aca="false">SUMIFS(#NAME?,#NAME?,A321,#NAME?,$F$8,#NAME?,$G$8,#NAME?,"Other")+SUMIFS(#NAME?,#NAME?,A321,#NAME?,$F$8,#NAME?,$G$8,#NAME?,"Other")</f>
        <v>#VALUE!</v>
      </c>
      <c r="O321" s="258" t="e">
        <f aca="false">IF(J321=0,0,(SUMIFS(OFFSET(#NAME?,0,$P$8),#NAME?,A321,#NAME?,$F$8,#NAME?,$G$8,#NAME?,"Storage")+SUMIFS(OFFSET(#NAME?,0,$P$8),#NAME?,A321,#NAME?,$F$8,#NAME?,$G$8,#NAME?,"Battery"))/J321)</f>
        <v>#VALUE!</v>
      </c>
      <c r="P321" s="259" t="e">
        <f aca="false">IF(K321=0,0,(SUMIFS(OFFSET(#NAME?,0,$P$8),#NAME?,A321,#NAME?,$F$8,#NAME?,$G$8,#NAME?,"Solar")+SUMIFS(OFFSET(#NAME?,0,$P$8),#NAME?,A321,#NAME?,$F$8,#NAME?,$G$8,#NAME?,"Solar"))/K321)</f>
        <v>#VALUE!</v>
      </c>
      <c r="Q321" s="258" t="e">
        <f aca="false">IF(L321=0,0,(SUMIFS(OFFSET(#NAME?,0,$P$8),#NAME?,A321,#NAME?,$F$8,#NAME?,$G$8,#NAME?,"Wind")+SUMIFS(OFFSET(#NAME?,0,$P$8),#NAME?,A321,#NAME?,$F$8,#NAME?,$G$8,#NAME?,"Wind"))/L321)</f>
        <v>#VALUE!</v>
      </c>
      <c r="R321" s="258" t="e">
        <f aca="false">IF(M321=0,0,(SUMIFS(OFFSET(#NAME?,0,$P$8),#NAME?,A321,#NAME?,$F$8,#NAME?,$G$8,#NAME?,"Hydro")+SUMIFS(OFFSET(#NAME?,0,$P$8),#NAME?,A321,#NAME?,$F$8,#NAME?,$G$8,#NAME?,"Hydro"))/M321)</f>
        <v>#VALUE!</v>
      </c>
      <c r="S321" s="258" t="e">
        <f aca="false">IF(N321=0,0,(SUMIFS(OFFSET(#NAME?,0,$P$8),#NAME?,A321,#NAME?,$F$8,#NAME?,$G$8,#NAME?,"Other")+SUMIFS(OFFSET(#NAME?,0,$P$8),#NAME?,A321,#NAME?,$F$8,#NAME?,$G$8,#NAME?,"Other"))/N321)</f>
        <v>#VALUE!</v>
      </c>
      <c r="T321" s="260" t="e">
        <f aca="false">(J321*O321)+(K321*P321)+(L321*$T$5)+(M321*R321)+(N321*S321)</f>
        <v>#VALUE!</v>
      </c>
      <c r="U321" s="260" t="e">
        <f aca="false">(J321*O321)+(K321*P321)+(L321*$U$5)+(M321*R321)+(N321*S321)</f>
        <v>#VALUE!</v>
      </c>
      <c r="V321" s="261" t="e">
        <f aca="false">SUMIFS(OFFSET(#NAME?,0,$P$8),#NAME?,A321,#NAME?,$F$8,#NAME?,$G$8)*-1</f>
        <v>#VALUE!</v>
      </c>
      <c r="W321" s="261" t="e">
        <f aca="false">SUMIFS(OFFSET(#NAME?,0,$P$8),#NAME?,A321,#NAME?,$F$8,#NAME?,$G$8)*-1</f>
        <v>#VALUE!</v>
      </c>
      <c r="X321" s="262" t="e">
        <f aca="false">$Z$13*Z321</f>
        <v>#REF!</v>
      </c>
      <c r="Z321" s="263" t="e">
        <f aca="false">E321/$E$13</f>
        <v>#VALUE!</v>
      </c>
      <c r="AA321" s="264" t="n">
        <f aca="false">IFERROR(SUMPRODUCT((DSR!$E$1:$AB$1='MAIN DATA'!$B$6)*(DSR!$B$2:$B$1445='MAIN DATA'!A321)*(DSR!$A$2:$A$1445=Controls!$F$56)*(DSR!$E$2:$AB$1445)),"N/A for summer")</f>
        <v>-0.50150402451656</v>
      </c>
    </row>
    <row r="322" customFormat="false" ht="12.75" hidden="false" customHeight="false" outlineLevel="0" collapsed="false">
      <c r="A322" s="253" t="s">
        <v>922</v>
      </c>
      <c r="B322" s="253" t="s">
        <v>923</v>
      </c>
      <c r="C322" s="254" t="s">
        <v>417</v>
      </c>
      <c r="D322" s="254" t="str">
        <f aca="false">LEFT(C322,1)</f>
        <v>T</v>
      </c>
      <c r="E322" s="254" t="e">
        <f aca="false">SUMIFS(OFFSET(#NAME?,0,$P$8),#NAME?,A322,#NAME?,$F$8,#NAME?,$G$8)</f>
        <v>#VALUE!</v>
      </c>
      <c r="F322" s="255" t="e">
        <f aca="false">SUMIFS(OFFSET(#NAME?,0,$P$8),#NAME?,A322,#NAME?,$F$8,#NAME?,$G$8)</f>
        <v>#VALUE!</v>
      </c>
      <c r="G322" s="255" t="e">
        <f aca="false">F322-SUMIFS(OFFSET(#NAME?,0,$P$8),#NAME?,A322,#NAME?,$F$8,#NAME?,$G$8)</f>
        <v>#VALUE!</v>
      </c>
      <c r="H322" s="256" t="e">
        <f aca="false">E322-T322</f>
        <v>#VALUE!</v>
      </c>
      <c r="I322" s="256" t="e">
        <f aca="false">E322-U322</f>
        <v>#VALUE!</v>
      </c>
      <c r="J322" s="257" t="e">
        <f aca="false">SUMIFS(#NAME?,#NAME?,A322,#NAME?,$F$8,#NAME?,$G$8,#NAME?,"Storage")+SUMIFS(#NAME?,#NAME?,A322,#NAME?,$F$8,#NAME?,$G$8,#NAME?,"Battery")</f>
        <v>#VALUE!</v>
      </c>
      <c r="K322" s="257" t="e">
        <f aca="false">SUMIFS(#NAME?,#NAME?,A322,#NAME?,$F$8,#NAME?,$G$8,#NAME?,"Solar")+SUMIFS(#NAME?,#NAME?,A322,#NAME?,$F$8,#NAME?,$G$8,#NAME?,"Solar")</f>
        <v>#VALUE!</v>
      </c>
      <c r="L322" s="257" t="e">
        <f aca="false">SUMIFS(#NAME?,#NAME?,A322,#NAME?,$F$8,#NAME?,$G$8,#NAME?,"Wind")+SUMIFS(#NAME?,#NAME?,A322,#NAME?,$F$8,#NAME?,$G$8,#NAME?,"Wind")</f>
        <v>#VALUE!</v>
      </c>
      <c r="M322" s="257" t="e">
        <f aca="false">SUMIFS(#NAME?,#NAME?,A322,#NAME?,$F$8,#NAME?,$G$8,#NAME?,"Hydro")+SUMIFS(#NAME?,#NAME?,A322,#NAME?,$F$8,#NAME?,$G$8,#NAME?,"Hydro")</f>
        <v>#VALUE!</v>
      </c>
      <c r="N322" s="257" t="e">
        <f aca="false">SUMIFS(#NAME?,#NAME?,A322,#NAME?,$F$8,#NAME?,$G$8,#NAME?,"Other")+SUMIFS(#NAME?,#NAME?,A322,#NAME?,$F$8,#NAME?,$G$8,#NAME?,"Other")</f>
        <v>#VALUE!</v>
      </c>
      <c r="O322" s="258" t="e">
        <f aca="false">IF(J322=0,0,(SUMIFS(OFFSET(#NAME?,0,$P$8),#NAME?,A322,#NAME?,$F$8,#NAME?,$G$8,#NAME?,"Storage")+SUMIFS(OFFSET(#NAME?,0,$P$8),#NAME?,A322,#NAME?,$F$8,#NAME?,$G$8,#NAME?,"Battery"))/J322)</f>
        <v>#VALUE!</v>
      </c>
      <c r="P322" s="259" t="e">
        <f aca="false">IF(K322=0,0,(SUMIFS(OFFSET(#NAME?,0,$P$8),#NAME?,A322,#NAME?,$F$8,#NAME?,$G$8,#NAME?,"Solar")+SUMIFS(OFFSET(#NAME?,0,$P$8),#NAME?,A322,#NAME?,$F$8,#NAME?,$G$8,#NAME?,"Solar"))/K322)</f>
        <v>#VALUE!</v>
      </c>
      <c r="Q322" s="258" t="e">
        <f aca="false">IF(L322=0,0,(SUMIFS(OFFSET(#NAME?,0,$P$8),#NAME?,A322,#NAME?,$F$8,#NAME?,$G$8,#NAME?,"Wind")+SUMIFS(OFFSET(#NAME?,0,$P$8),#NAME?,A322,#NAME?,$F$8,#NAME?,$G$8,#NAME?,"Wind"))/L322)</f>
        <v>#VALUE!</v>
      </c>
      <c r="R322" s="258" t="e">
        <f aca="false">IF(M322=0,0,(SUMIFS(OFFSET(#NAME?,0,$P$8),#NAME?,A322,#NAME?,$F$8,#NAME?,$G$8,#NAME?,"Hydro")+SUMIFS(OFFSET(#NAME?,0,$P$8),#NAME?,A322,#NAME?,$F$8,#NAME?,$G$8,#NAME?,"Hydro"))/M322)</f>
        <v>#VALUE!</v>
      </c>
      <c r="S322" s="258" t="e">
        <f aca="false">IF(N322=0,0,(SUMIFS(OFFSET(#NAME?,0,$P$8),#NAME?,A322,#NAME?,$F$8,#NAME?,$G$8,#NAME?,"Other")+SUMIFS(OFFSET(#NAME?,0,$P$8),#NAME?,A322,#NAME?,$F$8,#NAME?,$G$8,#NAME?,"Other"))/N322)</f>
        <v>#VALUE!</v>
      </c>
      <c r="T322" s="260" t="e">
        <f aca="false">(J322*O322)+(K322*P322)+(L322*$T$5)+(M322*R322)+(N322*S322)</f>
        <v>#VALUE!</v>
      </c>
      <c r="U322" s="260" t="e">
        <f aca="false">(J322*O322)+(K322*P322)+(L322*$U$5)+(M322*R322)+(N322*S322)</f>
        <v>#VALUE!</v>
      </c>
      <c r="V322" s="261" t="e">
        <f aca="false">SUMIFS(OFFSET(#NAME?,0,$P$8),#NAME?,A322,#NAME?,$F$8,#NAME?,$G$8)*-1</f>
        <v>#VALUE!</v>
      </c>
      <c r="W322" s="261" t="e">
        <f aca="false">SUMIFS(OFFSET(#NAME?,0,$P$8),#NAME?,A322,#NAME?,$F$8,#NAME?,$G$8)*-1</f>
        <v>#VALUE!</v>
      </c>
      <c r="X322" s="262" t="e">
        <f aca="false">$Z$13*Z322</f>
        <v>#REF!</v>
      </c>
      <c r="Z322" s="263" t="e">
        <f aca="false">E322/$E$13</f>
        <v>#VALUE!</v>
      </c>
      <c r="AA322" s="264" t="n">
        <f aca="false">IFERROR(SUMPRODUCT((DSR!$E$1:$AB$1='MAIN DATA'!$B$6)*(DSR!$B$2:$B$1445='MAIN DATA'!A322)*(DSR!$A$2:$A$1445=Controls!$F$56)*(DSR!$E$2:$AB$1445)),"N/A for summer")</f>
        <v>0</v>
      </c>
    </row>
    <row r="323" customFormat="false" ht="12.75" hidden="false" customHeight="false" outlineLevel="0" collapsed="false">
      <c r="A323" s="253" t="s">
        <v>970</v>
      </c>
      <c r="B323" s="253" t="s">
        <v>971</v>
      </c>
      <c r="C323" s="254" t="s">
        <v>417</v>
      </c>
      <c r="D323" s="254" t="str">
        <f aca="false">LEFT(C323,1)</f>
        <v>T</v>
      </c>
      <c r="E323" s="254" t="e">
        <f aca="false">SUMIFS(OFFSET(#NAME?,0,$P$8),#NAME?,A323,#NAME?,$F$8,#NAME?,$G$8)</f>
        <v>#VALUE!</v>
      </c>
      <c r="F323" s="255" t="e">
        <f aca="false">SUMIFS(OFFSET(#NAME?,0,$P$8),#NAME?,A323,#NAME?,$F$8,#NAME?,$G$8)</f>
        <v>#VALUE!</v>
      </c>
      <c r="G323" s="255" t="e">
        <f aca="false">F323-SUMIFS(OFFSET(#NAME?,0,$P$8),#NAME?,A323,#NAME?,$F$8,#NAME?,$G$8)</f>
        <v>#VALUE!</v>
      </c>
      <c r="H323" s="256" t="e">
        <f aca="false">E323-T323</f>
        <v>#VALUE!</v>
      </c>
      <c r="I323" s="256" t="e">
        <f aca="false">E323-U323</f>
        <v>#VALUE!</v>
      </c>
      <c r="J323" s="257" t="e">
        <f aca="false">SUMIFS(#NAME?,#NAME?,A323,#NAME?,$F$8,#NAME?,$G$8,#NAME?,"Storage")+SUMIFS(#NAME?,#NAME?,A323,#NAME?,$F$8,#NAME?,$G$8,#NAME?,"Battery")</f>
        <v>#VALUE!</v>
      </c>
      <c r="K323" s="257" t="e">
        <f aca="false">SUMIFS(#NAME?,#NAME?,A323,#NAME?,$F$8,#NAME?,$G$8,#NAME?,"Solar")+SUMIFS(#NAME?,#NAME?,A323,#NAME?,$F$8,#NAME?,$G$8,#NAME?,"Solar")</f>
        <v>#VALUE!</v>
      </c>
      <c r="L323" s="257" t="e">
        <f aca="false">SUMIFS(#NAME?,#NAME?,A323,#NAME?,$F$8,#NAME?,$G$8,#NAME?,"Wind")+SUMIFS(#NAME?,#NAME?,A323,#NAME?,$F$8,#NAME?,$G$8,#NAME?,"Wind")</f>
        <v>#VALUE!</v>
      </c>
      <c r="M323" s="257" t="e">
        <f aca="false">SUMIFS(#NAME?,#NAME?,A323,#NAME?,$F$8,#NAME?,$G$8,#NAME?,"Hydro")+SUMIFS(#NAME?,#NAME?,A323,#NAME?,$F$8,#NAME?,$G$8,#NAME?,"Hydro")</f>
        <v>#VALUE!</v>
      </c>
      <c r="N323" s="257" t="e">
        <f aca="false">SUMIFS(#NAME?,#NAME?,A323,#NAME?,$F$8,#NAME?,$G$8,#NAME?,"Other")+SUMIFS(#NAME?,#NAME?,A323,#NAME?,$F$8,#NAME?,$G$8,#NAME?,"Other")</f>
        <v>#VALUE!</v>
      </c>
      <c r="O323" s="258" t="e">
        <f aca="false">IF(J323=0,0,(SUMIFS(OFFSET(#NAME?,0,$P$8),#NAME?,A323,#NAME?,$F$8,#NAME?,$G$8,#NAME?,"Storage")+SUMIFS(OFFSET(#NAME?,0,$P$8),#NAME?,A323,#NAME?,$F$8,#NAME?,$G$8,#NAME?,"Battery"))/J323)</f>
        <v>#VALUE!</v>
      </c>
      <c r="P323" s="259" t="e">
        <f aca="false">IF(K323=0,0,(SUMIFS(OFFSET(#NAME?,0,$P$8),#NAME?,A323,#NAME?,$F$8,#NAME?,$G$8,#NAME?,"Solar")+SUMIFS(OFFSET(#NAME?,0,$P$8),#NAME?,A323,#NAME?,$F$8,#NAME?,$G$8,#NAME?,"Solar"))/K323)</f>
        <v>#VALUE!</v>
      </c>
      <c r="Q323" s="258" t="e">
        <f aca="false">IF(L323=0,0,(SUMIFS(OFFSET(#NAME?,0,$P$8),#NAME?,A323,#NAME?,$F$8,#NAME?,$G$8,#NAME?,"Wind")+SUMIFS(OFFSET(#NAME?,0,$P$8),#NAME?,A323,#NAME?,$F$8,#NAME?,$G$8,#NAME?,"Wind"))/L323)</f>
        <v>#VALUE!</v>
      </c>
      <c r="R323" s="258" t="e">
        <f aca="false">IF(M323=0,0,(SUMIFS(OFFSET(#NAME?,0,$P$8),#NAME?,A323,#NAME?,$F$8,#NAME?,$G$8,#NAME?,"Hydro")+SUMIFS(OFFSET(#NAME?,0,$P$8),#NAME?,A323,#NAME?,$F$8,#NAME?,$G$8,#NAME?,"Hydro"))/M323)</f>
        <v>#VALUE!</v>
      </c>
      <c r="S323" s="258" t="e">
        <f aca="false">IF(N323=0,0,(SUMIFS(OFFSET(#NAME?,0,$P$8),#NAME?,A323,#NAME?,$F$8,#NAME?,$G$8,#NAME?,"Other")+SUMIFS(OFFSET(#NAME?,0,$P$8),#NAME?,A323,#NAME?,$F$8,#NAME?,$G$8,#NAME?,"Other"))/N323)</f>
        <v>#VALUE!</v>
      </c>
      <c r="T323" s="260" t="e">
        <f aca="false">(J323*O323)+(K323*P323)+(L323*$T$5)+(M323*R323)+(N323*S323)</f>
        <v>#VALUE!</v>
      </c>
      <c r="U323" s="260" t="e">
        <f aca="false">(J323*O323)+(K323*P323)+(L323*$U$5)+(M323*R323)+(N323*S323)</f>
        <v>#VALUE!</v>
      </c>
      <c r="V323" s="261" t="e">
        <f aca="false">SUMIFS(OFFSET(#NAME?,0,$P$8),#NAME?,A323,#NAME?,$F$8,#NAME?,$G$8)*-1</f>
        <v>#VALUE!</v>
      </c>
      <c r="W323" s="261" t="e">
        <f aca="false">SUMIFS(OFFSET(#NAME?,0,$P$8),#NAME?,A323,#NAME?,$F$8,#NAME?,$G$8)*-1</f>
        <v>#VALUE!</v>
      </c>
      <c r="X323" s="262" t="e">
        <f aca="false">$Z$13*Z323</f>
        <v>#REF!</v>
      </c>
      <c r="Z323" s="263" t="e">
        <f aca="false">E323/$E$13</f>
        <v>#VALUE!</v>
      </c>
      <c r="AA323" s="264" t="n">
        <f aca="false">IFERROR(SUMPRODUCT((DSR!$E$1:$AB$1='MAIN DATA'!$B$6)*(DSR!$B$2:$B$1445='MAIN DATA'!A323)*(DSR!$A$2:$A$1445=Controls!$F$56)*(DSR!$E$2:$AB$1445)),"N/A for summer")</f>
        <v>0</v>
      </c>
    </row>
    <row r="324" customFormat="false" ht="12.75" hidden="false" customHeight="false" outlineLevel="0" collapsed="false">
      <c r="A324" s="253" t="s">
        <v>523</v>
      </c>
      <c r="B324" s="253" t="s">
        <v>525</v>
      </c>
      <c r="C324" s="254" t="s">
        <v>524</v>
      </c>
      <c r="D324" s="254" t="str">
        <f aca="false">LEFT(C324,1)</f>
        <v>T</v>
      </c>
      <c r="E324" s="254" t="e">
        <f aca="false">SUMIFS(OFFSET(#NAME?,0,$P$8),#NAME?,A324,#NAME?,$F$8,#NAME?,$G$8)</f>
        <v>#VALUE!</v>
      </c>
      <c r="F324" s="255" t="e">
        <f aca="false">SUMIFS(OFFSET(#NAME?,0,$P$8),#NAME?,A324,#NAME?,$F$8,#NAME?,$G$8)</f>
        <v>#VALUE!</v>
      </c>
      <c r="G324" s="255" t="e">
        <f aca="false">F324-SUMIFS(OFFSET(#NAME?,0,$P$8),#NAME?,A324,#NAME?,$F$8,#NAME?,$G$8)</f>
        <v>#VALUE!</v>
      </c>
      <c r="H324" s="256" t="e">
        <f aca="false">E324-T324</f>
        <v>#VALUE!</v>
      </c>
      <c r="I324" s="256" t="e">
        <f aca="false">E324-U324</f>
        <v>#VALUE!</v>
      </c>
      <c r="J324" s="257" t="e">
        <f aca="false">SUMIFS(#NAME?,#NAME?,A324,#NAME?,$F$8,#NAME?,$G$8,#NAME?,"Storage")+SUMIFS(#NAME?,#NAME?,A324,#NAME?,$F$8,#NAME?,$G$8,#NAME?,"Battery")</f>
        <v>#VALUE!</v>
      </c>
      <c r="K324" s="257" t="e">
        <f aca="false">SUMIFS(#NAME?,#NAME?,A324,#NAME?,$F$8,#NAME?,$G$8,#NAME?,"Solar")+SUMIFS(#NAME?,#NAME?,A324,#NAME?,$F$8,#NAME?,$G$8,#NAME?,"Solar")</f>
        <v>#VALUE!</v>
      </c>
      <c r="L324" s="257" t="e">
        <f aca="false">SUMIFS(#NAME?,#NAME?,A324,#NAME?,$F$8,#NAME?,$G$8,#NAME?,"Wind")+SUMIFS(#NAME?,#NAME?,A324,#NAME?,$F$8,#NAME?,$G$8,#NAME?,"Wind")</f>
        <v>#VALUE!</v>
      </c>
      <c r="M324" s="257" t="e">
        <f aca="false">SUMIFS(#NAME?,#NAME?,A324,#NAME?,$F$8,#NAME?,$G$8,#NAME?,"Hydro")+SUMIFS(#NAME?,#NAME?,A324,#NAME?,$F$8,#NAME?,$G$8,#NAME?,"Hydro")</f>
        <v>#VALUE!</v>
      </c>
      <c r="N324" s="257" t="e">
        <f aca="false">SUMIFS(#NAME?,#NAME?,A324,#NAME?,$F$8,#NAME?,$G$8,#NAME?,"Other")+SUMIFS(#NAME?,#NAME?,A324,#NAME?,$F$8,#NAME?,$G$8,#NAME?,"Other")</f>
        <v>#VALUE!</v>
      </c>
      <c r="O324" s="258" t="e">
        <f aca="false">IF(J324=0,0,(SUMIFS(OFFSET(#NAME?,0,$P$8),#NAME?,A324,#NAME?,$F$8,#NAME?,$G$8,#NAME?,"Storage")+SUMIFS(OFFSET(#NAME?,0,$P$8),#NAME?,A324,#NAME?,$F$8,#NAME?,$G$8,#NAME?,"Battery"))/J324)</f>
        <v>#VALUE!</v>
      </c>
      <c r="P324" s="259" t="e">
        <f aca="false">IF(K324=0,0,(SUMIFS(OFFSET(#NAME?,0,$P$8),#NAME?,A324,#NAME?,$F$8,#NAME?,$G$8,#NAME?,"Solar")+SUMIFS(OFFSET(#NAME?,0,$P$8),#NAME?,A324,#NAME?,$F$8,#NAME?,$G$8,#NAME?,"Solar"))/K324)</f>
        <v>#VALUE!</v>
      </c>
      <c r="Q324" s="258" t="e">
        <f aca="false">IF(L324=0,0,(SUMIFS(OFFSET(#NAME?,0,$P$8),#NAME?,A324,#NAME?,$F$8,#NAME?,$G$8,#NAME?,"Wind")+SUMIFS(OFFSET(#NAME?,0,$P$8),#NAME?,A324,#NAME?,$F$8,#NAME?,$G$8,#NAME?,"Wind"))/L324)</f>
        <v>#VALUE!</v>
      </c>
      <c r="R324" s="258" t="e">
        <f aca="false">IF(M324=0,0,(SUMIFS(OFFSET(#NAME?,0,$P$8),#NAME?,A324,#NAME?,$F$8,#NAME?,$G$8,#NAME?,"Hydro")+SUMIFS(OFFSET(#NAME?,0,$P$8),#NAME?,A324,#NAME?,$F$8,#NAME?,$G$8,#NAME?,"Hydro"))/M324)</f>
        <v>#VALUE!</v>
      </c>
      <c r="S324" s="258" t="e">
        <f aca="false">IF(N324=0,0,(SUMIFS(OFFSET(#NAME?,0,$P$8),#NAME?,A324,#NAME?,$F$8,#NAME?,$G$8,#NAME?,"Other")+SUMIFS(OFFSET(#NAME?,0,$P$8),#NAME?,A324,#NAME?,$F$8,#NAME?,$G$8,#NAME?,"Other"))/N324)</f>
        <v>#VALUE!</v>
      </c>
      <c r="T324" s="260" t="e">
        <f aca="false">(J324*O324)+(K324*P324)+(L324*$T$5)+(M324*R324)+(N324*S324)</f>
        <v>#VALUE!</v>
      </c>
      <c r="U324" s="260" t="e">
        <f aca="false">(J324*O324)+(K324*P324)+(L324*$U$5)+(M324*R324)+(N324*S324)</f>
        <v>#VALUE!</v>
      </c>
      <c r="V324" s="261" t="e">
        <f aca="false">SUMIFS(OFFSET(#NAME?,0,$P$8),#NAME?,A324,#NAME?,$F$8,#NAME?,$G$8)*-1</f>
        <v>#VALUE!</v>
      </c>
      <c r="W324" s="261" t="e">
        <f aca="false">SUMIFS(OFFSET(#NAME?,0,$P$8),#NAME?,A324,#NAME?,$F$8,#NAME?,$G$8)*-1</f>
        <v>#VALUE!</v>
      </c>
      <c r="X324" s="262" t="e">
        <f aca="false">$Z$13*Z324</f>
        <v>#REF!</v>
      </c>
      <c r="Z324" s="263" t="e">
        <f aca="false">E324/$E$13</f>
        <v>#VALUE!</v>
      </c>
      <c r="AA324" s="264" t="n">
        <f aca="false">IFERROR(SUMPRODUCT((DSR!$E$1:$AB$1='MAIN DATA'!$B$6)*(DSR!$B$2:$B$1445='MAIN DATA'!A324)*(DSR!$A$2:$A$1445=Controls!$F$56)*(DSR!$E$2:$AB$1445)),"N/A for summer")</f>
        <v>0</v>
      </c>
    </row>
    <row r="325" customFormat="false" ht="12.75" hidden="false" customHeight="false" outlineLevel="0" collapsed="false">
      <c r="A325" s="253" t="s">
        <v>572</v>
      </c>
      <c r="B325" s="253" t="s">
        <v>573</v>
      </c>
      <c r="C325" s="254" t="s">
        <v>524</v>
      </c>
      <c r="D325" s="254" t="str">
        <f aca="false">LEFT(C325,1)</f>
        <v>T</v>
      </c>
      <c r="E325" s="254" t="e">
        <f aca="false">SUMIFS(OFFSET(#NAME?,0,$P$8),#NAME?,A325,#NAME?,$F$8,#NAME?,$G$8)</f>
        <v>#VALUE!</v>
      </c>
      <c r="F325" s="255" t="e">
        <f aca="false">SUMIFS(OFFSET(#NAME?,0,$P$8),#NAME?,A325,#NAME?,$F$8,#NAME?,$G$8)</f>
        <v>#VALUE!</v>
      </c>
      <c r="G325" s="255" t="e">
        <f aca="false">F325-SUMIFS(OFFSET(#NAME?,0,$P$8),#NAME?,A325,#NAME?,$F$8,#NAME?,$G$8)</f>
        <v>#VALUE!</v>
      </c>
      <c r="H325" s="256" t="e">
        <f aca="false">E325-T325</f>
        <v>#VALUE!</v>
      </c>
      <c r="I325" s="256" t="e">
        <f aca="false">E325-U325</f>
        <v>#VALUE!</v>
      </c>
      <c r="J325" s="257" t="e">
        <f aca="false">SUMIFS(#NAME?,#NAME?,A325,#NAME?,$F$8,#NAME?,$G$8,#NAME?,"Storage")+SUMIFS(#NAME?,#NAME?,A325,#NAME?,$F$8,#NAME?,$G$8,#NAME?,"Battery")</f>
        <v>#VALUE!</v>
      </c>
      <c r="K325" s="257" t="e">
        <f aca="false">SUMIFS(#NAME?,#NAME?,A325,#NAME?,$F$8,#NAME?,$G$8,#NAME?,"Solar")+SUMIFS(#NAME?,#NAME?,A325,#NAME?,$F$8,#NAME?,$G$8,#NAME?,"Solar")</f>
        <v>#VALUE!</v>
      </c>
      <c r="L325" s="257" t="e">
        <f aca="false">SUMIFS(#NAME?,#NAME?,A325,#NAME?,$F$8,#NAME?,$G$8,#NAME?,"Wind")+SUMIFS(#NAME?,#NAME?,A325,#NAME?,$F$8,#NAME?,$G$8,#NAME?,"Wind")</f>
        <v>#VALUE!</v>
      </c>
      <c r="M325" s="257" t="e">
        <f aca="false">SUMIFS(#NAME?,#NAME?,A325,#NAME?,$F$8,#NAME?,$G$8,#NAME?,"Hydro")+SUMIFS(#NAME?,#NAME?,A325,#NAME?,$F$8,#NAME?,$G$8,#NAME?,"Hydro")</f>
        <v>#VALUE!</v>
      </c>
      <c r="N325" s="257" t="e">
        <f aca="false">SUMIFS(#NAME?,#NAME?,A325,#NAME?,$F$8,#NAME?,$G$8,#NAME?,"Other")+SUMIFS(#NAME?,#NAME?,A325,#NAME?,$F$8,#NAME?,$G$8,#NAME?,"Other")</f>
        <v>#VALUE!</v>
      </c>
      <c r="O325" s="258" t="e">
        <f aca="false">IF(J325=0,0,(SUMIFS(OFFSET(#NAME?,0,$P$8),#NAME?,A325,#NAME?,$F$8,#NAME?,$G$8,#NAME?,"Storage")+SUMIFS(OFFSET(#NAME?,0,$P$8),#NAME?,A325,#NAME?,$F$8,#NAME?,$G$8,#NAME?,"Battery"))/J325)</f>
        <v>#VALUE!</v>
      </c>
      <c r="P325" s="259" t="e">
        <f aca="false">IF(K325=0,0,(SUMIFS(OFFSET(#NAME?,0,$P$8),#NAME?,A325,#NAME?,$F$8,#NAME?,$G$8,#NAME?,"Solar")+SUMIFS(OFFSET(#NAME?,0,$P$8),#NAME?,A325,#NAME?,$F$8,#NAME?,$G$8,#NAME?,"Solar"))/K325)</f>
        <v>#VALUE!</v>
      </c>
      <c r="Q325" s="258" t="e">
        <f aca="false">IF(L325=0,0,(SUMIFS(OFFSET(#NAME?,0,$P$8),#NAME?,A325,#NAME?,$F$8,#NAME?,$G$8,#NAME?,"Wind")+SUMIFS(OFFSET(#NAME?,0,$P$8),#NAME?,A325,#NAME?,$F$8,#NAME?,$G$8,#NAME?,"Wind"))/L325)</f>
        <v>#VALUE!</v>
      </c>
      <c r="R325" s="258" t="e">
        <f aca="false">IF(M325=0,0,(SUMIFS(OFFSET(#NAME?,0,$P$8),#NAME?,A325,#NAME?,$F$8,#NAME?,$G$8,#NAME?,"Hydro")+SUMIFS(OFFSET(#NAME?,0,$P$8),#NAME?,A325,#NAME?,$F$8,#NAME?,$G$8,#NAME?,"Hydro"))/M325)</f>
        <v>#VALUE!</v>
      </c>
      <c r="S325" s="258" t="e">
        <f aca="false">IF(N325=0,0,(SUMIFS(OFFSET(#NAME?,0,$P$8),#NAME?,A325,#NAME?,$F$8,#NAME?,$G$8,#NAME?,"Other")+SUMIFS(OFFSET(#NAME?,0,$P$8),#NAME?,A325,#NAME?,$F$8,#NAME?,$G$8,#NAME?,"Other"))/N325)</f>
        <v>#VALUE!</v>
      </c>
      <c r="T325" s="260" t="e">
        <f aca="false">(J325*O325)+(K325*P325)+(L325*$T$5)+(M325*R325)+(N325*S325)</f>
        <v>#VALUE!</v>
      </c>
      <c r="U325" s="260" t="e">
        <f aca="false">(J325*O325)+(K325*P325)+(L325*$U$5)+(M325*R325)+(N325*S325)</f>
        <v>#VALUE!</v>
      </c>
      <c r="V325" s="261" t="e">
        <f aca="false">SUMIFS(OFFSET(#NAME?,0,$P$8),#NAME?,A325,#NAME?,$F$8,#NAME?,$G$8)*-1</f>
        <v>#VALUE!</v>
      </c>
      <c r="W325" s="261" t="e">
        <f aca="false">SUMIFS(OFFSET(#NAME?,0,$P$8),#NAME?,A325,#NAME?,$F$8,#NAME?,$G$8)*-1</f>
        <v>#VALUE!</v>
      </c>
      <c r="X325" s="262" t="e">
        <f aca="false">$Z$13*Z325</f>
        <v>#REF!</v>
      </c>
      <c r="Z325" s="263" t="e">
        <f aca="false">E325/$E$13</f>
        <v>#VALUE!</v>
      </c>
      <c r="AA325" s="264" t="n">
        <f aca="false">IFERROR(SUMPRODUCT((DSR!$E$1:$AB$1='MAIN DATA'!$B$6)*(DSR!$B$2:$B$1445='MAIN DATA'!A325)*(DSR!$A$2:$A$1445=Controls!$F$56)*(DSR!$E$2:$AB$1445)),"N/A for summer")</f>
        <v>-0.603913671966028</v>
      </c>
    </row>
    <row r="326" customFormat="false" ht="12.75" hidden="false" customHeight="false" outlineLevel="0" collapsed="false">
      <c r="A326" s="253" t="s">
        <v>592</v>
      </c>
      <c r="B326" s="253" t="s">
        <v>593</v>
      </c>
      <c r="C326" s="254" t="s">
        <v>524</v>
      </c>
      <c r="D326" s="254" t="str">
        <f aca="false">LEFT(C326,1)</f>
        <v>T</v>
      </c>
      <c r="E326" s="254" t="e">
        <f aca="false">SUMIFS(OFFSET(#NAME?,0,$P$8),#NAME?,A326,#NAME?,$F$8,#NAME?,$G$8)</f>
        <v>#VALUE!</v>
      </c>
      <c r="F326" s="255" t="e">
        <f aca="false">SUMIFS(OFFSET(#NAME?,0,$P$8),#NAME?,A326,#NAME?,$F$8,#NAME?,$G$8)</f>
        <v>#VALUE!</v>
      </c>
      <c r="G326" s="255" t="e">
        <f aca="false">F326-SUMIFS(OFFSET(#NAME?,0,$P$8),#NAME?,A326,#NAME?,$F$8,#NAME?,$G$8)</f>
        <v>#VALUE!</v>
      </c>
      <c r="H326" s="256" t="e">
        <f aca="false">E326-T326</f>
        <v>#VALUE!</v>
      </c>
      <c r="I326" s="256" t="e">
        <f aca="false">E326-U326</f>
        <v>#VALUE!</v>
      </c>
      <c r="J326" s="257" t="e">
        <f aca="false">SUMIFS(#NAME?,#NAME?,A326,#NAME?,$F$8,#NAME?,$G$8,#NAME?,"Storage")+SUMIFS(#NAME?,#NAME?,A326,#NAME?,$F$8,#NAME?,$G$8,#NAME?,"Battery")</f>
        <v>#VALUE!</v>
      </c>
      <c r="K326" s="257" t="e">
        <f aca="false">SUMIFS(#NAME?,#NAME?,A326,#NAME?,$F$8,#NAME?,$G$8,#NAME?,"Solar")+SUMIFS(#NAME?,#NAME?,A326,#NAME?,$F$8,#NAME?,$G$8,#NAME?,"Solar")</f>
        <v>#VALUE!</v>
      </c>
      <c r="L326" s="257" t="e">
        <f aca="false">SUMIFS(#NAME?,#NAME?,A326,#NAME?,$F$8,#NAME?,$G$8,#NAME?,"Wind")+SUMIFS(#NAME?,#NAME?,A326,#NAME?,$F$8,#NAME?,$G$8,#NAME?,"Wind")</f>
        <v>#VALUE!</v>
      </c>
      <c r="M326" s="257" t="e">
        <f aca="false">SUMIFS(#NAME?,#NAME?,A326,#NAME?,$F$8,#NAME?,$G$8,#NAME?,"Hydro")+SUMIFS(#NAME?,#NAME?,A326,#NAME?,$F$8,#NAME?,$G$8,#NAME?,"Hydro")</f>
        <v>#VALUE!</v>
      </c>
      <c r="N326" s="257" t="e">
        <f aca="false">SUMIFS(#NAME?,#NAME?,A326,#NAME?,$F$8,#NAME?,$G$8,#NAME?,"Other")+SUMIFS(#NAME?,#NAME?,A326,#NAME?,$F$8,#NAME?,$G$8,#NAME?,"Other")</f>
        <v>#VALUE!</v>
      </c>
      <c r="O326" s="258" t="e">
        <f aca="false">IF(J326=0,0,(SUMIFS(OFFSET(#NAME?,0,$P$8),#NAME?,A326,#NAME?,$F$8,#NAME?,$G$8,#NAME?,"Storage")+SUMIFS(OFFSET(#NAME?,0,$P$8),#NAME?,A326,#NAME?,$F$8,#NAME?,$G$8,#NAME?,"Battery"))/J326)</f>
        <v>#VALUE!</v>
      </c>
      <c r="P326" s="259" t="e">
        <f aca="false">IF(K326=0,0,(SUMIFS(OFFSET(#NAME?,0,$P$8),#NAME?,A326,#NAME?,$F$8,#NAME?,$G$8,#NAME?,"Solar")+SUMIFS(OFFSET(#NAME?,0,$P$8),#NAME?,A326,#NAME?,$F$8,#NAME?,$G$8,#NAME?,"Solar"))/K326)</f>
        <v>#VALUE!</v>
      </c>
      <c r="Q326" s="258" t="e">
        <f aca="false">IF(L326=0,0,(SUMIFS(OFFSET(#NAME?,0,$P$8),#NAME?,A326,#NAME?,$F$8,#NAME?,$G$8,#NAME?,"Wind")+SUMIFS(OFFSET(#NAME?,0,$P$8),#NAME?,A326,#NAME?,$F$8,#NAME?,$G$8,#NAME?,"Wind"))/L326)</f>
        <v>#VALUE!</v>
      </c>
      <c r="R326" s="258" t="e">
        <f aca="false">IF(M326=0,0,(SUMIFS(OFFSET(#NAME?,0,$P$8),#NAME?,A326,#NAME?,$F$8,#NAME?,$G$8,#NAME?,"Hydro")+SUMIFS(OFFSET(#NAME?,0,$P$8),#NAME?,A326,#NAME?,$F$8,#NAME?,$G$8,#NAME?,"Hydro"))/M326)</f>
        <v>#VALUE!</v>
      </c>
      <c r="S326" s="258" t="e">
        <f aca="false">IF(N326=0,0,(SUMIFS(OFFSET(#NAME?,0,$P$8),#NAME?,A326,#NAME?,$F$8,#NAME?,$G$8,#NAME?,"Other")+SUMIFS(OFFSET(#NAME?,0,$P$8),#NAME?,A326,#NAME?,$F$8,#NAME?,$G$8,#NAME?,"Other"))/N326)</f>
        <v>#VALUE!</v>
      </c>
      <c r="T326" s="260" t="e">
        <f aca="false">(J326*O326)+(K326*P326)+(L326*$T$5)+(M326*R326)+(N326*S326)</f>
        <v>#VALUE!</v>
      </c>
      <c r="U326" s="260" t="e">
        <f aca="false">(J326*O326)+(K326*P326)+(L326*$U$5)+(M326*R326)+(N326*S326)</f>
        <v>#VALUE!</v>
      </c>
      <c r="V326" s="261" t="e">
        <f aca="false">SUMIFS(OFFSET(#NAME?,0,$P$8),#NAME?,A326,#NAME?,$F$8,#NAME?,$G$8)*-1</f>
        <v>#VALUE!</v>
      </c>
      <c r="W326" s="261" t="e">
        <f aca="false">SUMIFS(OFFSET(#NAME?,0,$P$8),#NAME?,A326,#NAME?,$F$8,#NAME?,$G$8)*-1</f>
        <v>#VALUE!</v>
      </c>
      <c r="X326" s="262" t="e">
        <f aca="false">$Z$13*Z326</f>
        <v>#REF!</v>
      </c>
      <c r="Z326" s="263" t="e">
        <f aca="false">E326/$E$13</f>
        <v>#VALUE!</v>
      </c>
      <c r="AA326" s="264" t="n">
        <f aca="false">IFERROR(SUMPRODUCT((DSR!$E$1:$AB$1='MAIN DATA'!$B$6)*(DSR!$B$2:$B$1445='MAIN DATA'!A326)*(DSR!$A$2:$A$1445=Controls!$F$56)*(DSR!$E$2:$AB$1445)),"N/A for summer")</f>
        <v>-0.269820941358341</v>
      </c>
    </row>
    <row r="327" customFormat="false" ht="12.75" hidden="false" customHeight="false" outlineLevel="0" collapsed="false">
      <c r="A327" s="253" t="s">
        <v>635</v>
      </c>
      <c r="B327" s="253" t="s">
        <v>636</v>
      </c>
      <c r="C327" s="254" t="s">
        <v>524</v>
      </c>
      <c r="D327" s="254" t="str">
        <f aca="false">LEFT(C327,1)</f>
        <v>T</v>
      </c>
      <c r="E327" s="254" t="e">
        <f aca="false">SUMIFS(OFFSET(#NAME?,0,$P$8),#NAME?,A327,#NAME?,$F$8,#NAME?,$G$8)</f>
        <v>#VALUE!</v>
      </c>
      <c r="F327" s="255" t="e">
        <f aca="false">SUMIFS(OFFSET(#NAME?,0,$P$8),#NAME?,A327,#NAME?,$F$8,#NAME?,$G$8)</f>
        <v>#VALUE!</v>
      </c>
      <c r="G327" s="255" t="e">
        <f aca="false">F327-SUMIFS(OFFSET(#NAME?,0,$P$8),#NAME?,A327,#NAME?,$F$8,#NAME?,$G$8)</f>
        <v>#VALUE!</v>
      </c>
      <c r="H327" s="256" t="e">
        <f aca="false">E327-T327</f>
        <v>#VALUE!</v>
      </c>
      <c r="I327" s="256" t="e">
        <f aca="false">E327-U327</f>
        <v>#VALUE!</v>
      </c>
      <c r="J327" s="257" t="e">
        <f aca="false">SUMIFS(#NAME?,#NAME?,A327,#NAME?,$F$8,#NAME?,$G$8,#NAME?,"Storage")+SUMIFS(#NAME?,#NAME?,A327,#NAME?,$F$8,#NAME?,$G$8,#NAME?,"Battery")</f>
        <v>#VALUE!</v>
      </c>
      <c r="K327" s="257" t="e">
        <f aca="false">SUMIFS(#NAME?,#NAME?,A327,#NAME?,$F$8,#NAME?,$G$8,#NAME?,"Solar")+SUMIFS(#NAME?,#NAME?,A327,#NAME?,$F$8,#NAME?,$G$8,#NAME?,"Solar")</f>
        <v>#VALUE!</v>
      </c>
      <c r="L327" s="257" t="e">
        <f aca="false">SUMIFS(#NAME?,#NAME?,A327,#NAME?,$F$8,#NAME?,$G$8,#NAME?,"Wind")+SUMIFS(#NAME?,#NAME?,A327,#NAME?,$F$8,#NAME?,$G$8,#NAME?,"Wind")</f>
        <v>#VALUE!</v>
      </c>
      <c r="M327" s="257" t="e">
        <f aca="false">SUMIFS(#NAME?,#NAME?,A327,#NAME?,$F$8,#NAME?,$G$8,#NAME?,"Hydro")+SUMIFS(#NAME?,#NAME?,A327,#NAME?,$F$8,#NAME?,$G$8,#NAME?,"Hydro")</f>
        <v>#VALUE!</v>
      </c>
      <c r="N327" s="257" t="e">
        <f aca="false">SUMIFS(#NAME?,#NAME?,A327,#NAME?,$F$8,#NAME?,$G$8,#NAME?,"Other")+SUMIFS(#NAME?,#NAME?,A327,#NAME?,$F$8,#NAME?,$G$8,#NAME?,"Other")</f>
        <v>#VALUE!</v>
      </c>
      <c r="O327" s="258" t="e">
        <f aca="false">IF(J327=0,0,(SUMIFS(OFFSET(#NAME?,0,$P$8),#NAME?,A327,#NAME?,$F$8,#NAME?,$G$8,#NAME?,"Storage")+SUMIFS(OFFSET(#NAME?,0,$P$8),#NAME?,A327,#NAME?,$F$8,#NAME?,$G$8,#NAME?,"Battery"))/J327)</f>
        <v>#VALUE!</v>
      </c>
      <c r="P327" s="259" t="e">
        <f aca="false">IF(K327=0,0,(SUMIFS(OFFSET(#NAME?,0,$P$8),#NAME?,A327,#NAME?,$F$8,#NAME?,$G$8,#NAME?,"Solar")+SUMIFS(OFFSET(#NAME?,0,$P$8),#NAME?,A327,#NAME?,$F$8,#NAME?,$G$8,#NAME?,"Solar"))/K327)</f>
        <v>#VALUE!</v>
      </c>
      <c r="Q327" s="258" t="e">
        <f aca="false">IF(L327=0,0,(SUMIFS(OFFSET(#NAME?,0,$P$8),#NAME?,A327,#NAME?,$F$8,#NAME?,$G$8,#NAME?,"Wind")+SUMIFS(OFFSET(#NAME?,0,$P$8),#NAME?,A327,#NAME?,$F$8,#NAME?,$G$8,#NAME?,"Wind"))/L327)</f>
        <v>#VALUE!</v>
      </c>
      <c r="R327" s="258" t="e">
        <f aca="false">IF(M327=0,0,(SUMIFS(OFFSET(#NAME?,0,$P$8),#NAME?,A327,#NAME?,$F$8,#NAME?,$G$8,#NAME?,"Hydro")+SUMIFS(OFFSET(#NAME?,0,$P$8),#NAME?,A327,#NAME?,$F$8,#NAME?,$G$8,#NAME?,"Hydro"))/M327)</f>
        <v>#VALUE!</v>
      </c>
      <c r="S327" s="258" t="e">
        <f aca="false">IF(N327=0,0,(SUMIFS(OFFSET(#NAME?,0,$P$8),#NAME?,A327,#NAME?,$F$8,#NAME?,$G$8,#NAME?,"Other")+SUMIFS(OFFSET(#NAME?,0,$P$8),#NAME?,A327,#NAME?,$F$8,#NAME?,$G$8,#NAME?,"Other"))/N327)</f>
        <v>#VALUE!</v>
      </c>
      <c r="T327" s="260" t="e">
        <f aca="false">(J327*O327)+(K327*P327)+(L327*$T$5)+(M327*R327)+(N327*S327)</f>
        <v>#VALUE!</v>
      </c>
      <c r="U327" s="260" t="e">
        <f aca="false">(J327*O327)+(K327*P327)+(L327*$U$5)+(M327*R327)+(N327*S327)</f>
        <v>#VALUE!</v>
      </c>
      <c r="V327" s="261" t="e">
        <f aca="false">SUMIFS(OFFSET(#NAME?,0,$P$8),#NAME?,A327,#NAME?,$F$8,#NAME?,$G$8)*-1</f>
        <v>#VALUE!</v>
      </c>
      <c r="W327" s="261" t="e">
        <f aca="false">SUMIFS(OFFSET(#NAME?,0,$P$8),#NAME?,A327,#NAME?,$F$8,#NAME?,$G$8)*-1</f>
        <v>#VALUE!</v>
      </c>
      <c r="X327" s="262" t="e">
        <f aca="false">$Z$13*Z327</f>
        <v>#REF!</v>
      </c>
      <c r="Z327" s="263" t="e">
        <f aca="false">E327/$E$13</f>
        <v>#VALUE!</v>
      </c>
      <c r="AA327" s="264" t="n">
        <f aca="false">IFERROR(SUMPRODUCT((DSR!$E$1:$AB$1='MAIN DATA'!$B$6)*(DSR!$B$2:$B$1445='MAIN DATA'!A327)*(DSR!$A$2:$A$1445=Controls!$F$56)*(DSR!$E$2:$AB$1445)),"N/A for summer")</f>
        <v>-0.557608771910114</v>
      </c>
    </row>
    <row r="328" customFormat="false" ht="12.75" hidden="false" customHeight="false" outlineLevel="0" collapsed="false">
      <c r="A328" s="253" t="s">
        <v>681</v>
      </c>
      <c r="B328" s="253" t="s">
        <v>682</v>
      </c>
      <c r="C328" s="254" t="s">
        <v>524</v>
      </c>
      <c r="D328" s="254" t="str">
        <f aca="false">LEFT(C328,1)</f>
        <v>T</v>
      </c>
      <c r="E328" s="254" t="e">
        <f aca="false">SUMIFS(OFFSET(#NAME?,0,$P$8),#NAME?,A328,#NAME?,$F$8,#NAME?,$G$8)</f>
        <v>#VALUE!</v>
      </c>
      <c r="F328" s="255" t="e">
        <f aca="false">SUMIFS(OFFSET(#NAME?,0,$P$8),#NAME?,A328,#NAME?,$F$8,#NAME?,$G$8)</f>
        <v>#VALUE!</v>
      </c>
      <c r="G328" s="255" t="e">
        <f aca="false">F328-SUMIFS(OFFSET(#NAME?,0,$P$8),#NAME?,A328,#NAME?,$F$8,#NAME?,$G$8)</f>
        <v>#VALUE!</v>
      </c>
      <c r="H328" s="256" t="e">
        <f aca="false">E328-T328</f>
        <v>#VALUE!</v>
      </c>
      <c r="I328" s="256" t="e">
        <f aca="false">E328-U328</f>
        <v>#VALUE!</v>
      </c>
      <c r="J328" s="257" t="e">
        <f aca="false">SUMIFS(#NAME?,#NAME?,A328,#NAME?,$F$8,#NAME?,$G$8,#NAME?,"Storage")+SUMIFS(#NAME?,#NAME?,A328,#NAME?,$F$8,#NAME?,$G$8,#NAME?,"Battery")</f>
        <v>#VALUE!</v>
      </c>
      <c r="K328" s="257" t="e">
        <f aca="false">SUMIFS(#NAME?,#NAME?,A328,#NAME?,$F$8,#NAME?,$G$8,#NAME?,"Solar")+SUMIFS(#NAME?,#NAME?,A328,#NAME?,$F$8,#NAME?,$G$8,#NAME?,"Solar")</f>
        <v>#VALUE!</v>
      </c>
      <c r="L328" s="257" t="e">
        <f aca="false">SUMIFS(#NAME?,#NAME?,A328,#NAME?,$F$8,#NAME?,$G$8,#NAME?,"Wind")+SUMIFS(#NAME?,#NAME?,A328,#NAME?,$F$8,#NAME?,$G$8,#NAME?,"Wind")</f>
        <v>#VALUE!</v>
      </c>
      <c r="M328" s="257" t="e">
        <f aca="false">SUMIFS(#NAME?,#NAME?,A328,#NAME?,$F$8,#NAME?,$G$8,#NAME?,"Hydro")+SUMIFS(#NAME?,#NAME?,A328,#NAME?,$F$8,#NAME?,$G$8,#NAME?,"Hydro")</f>
        <v>#VALUE!</v>
      </c>
      <c r="N328" s="257" t="e">
        <f aca="false">SUMIFS(#NAME?,#NAME?,A328,#NAME?,$F$8,#NAME?,$G$8,#NAME?,"Other")+SUMIFS(#NAME?,#NAME?,A328,#NAME?,$F$8,#NAME?,$G$8,#NAME?,"Other")</f>
        <v>#VALUE!</v>
      </c>
      <c r="O328" s="258" t="e">
        <f aca="false">IF(J328=0,0,(SUMIFS(OFFSET(#NAME?,0,$P$8),#NAME?,A328,#NAME?,$F$8,#NAME?,$G$8,#NAME?,"Storage")+SUMIFS(OFFSET(#NAME?,0,$P$8),#NAME?,A328,#NAME?,$F$8,#NAME?,$G$8,#NAME?,"Battery"))/J328)</f>
        <v>#VALUE!</v>
      </c>
      <c r="P328" s="259" t="e">
        <f aca="false">IF(K328=0,0,(SUMIFS(OFFSET(#NAME?,0,$P$8),#NAME?,A328,#NAME?,$F$8,#NAME?,$G$8,#NAME?,"Solar")+SUMIFS(OFFSET(#NAME?,0,$P$8),#NAME?,A328,#NAME?,$F$8,#NAME?,$G$8,#NAME?,"Solar"))/K328)</f>
        <v>#VALUE!</v>
      </c>
      <c r="Q328" s="258" t="e">
        <f aca="false">IF(L328=0,0,(SUMIFS(OFFSET(#NAME?,0,$P$8),#NAME?,A328,#NAME?,$F$8,#NAME?,$G$8,#NAME?,"Wind")+SUMIFS(OFFSET(#NAME?,0,$P$8),#NAME?,A328,#NAME?,$F$8,#NAME?,$G$8,#NAME?,"Wind"))/L328)</f>
        <v>#VALUE!</v>
      </c>
      <c r="R328" s="258" t="e">
        <f aca="false">IF(M328=0,0,(SUMIFS(OFFSET(#NAME?,0,$P$8),#NAME?,A328,#NAME?,$F$8,#NAME?,$G$8,#NAME?,"Hydro")+SUMIFS(OFFSET(#NAME?,0,$P$8),#NAME?,A328,#NAME?,$F$8,#NAME?,$G$8,#NAME?,"Hydro"))/M328)</f>
        <v>#VALUE!</v>
      </c>
      <c r="S328" s="258" t="e">
        <f aca="false">IF(N328=0,0,(SUMIFS(OFFSET(#NAME?,0,$P$8),#NAME?,A328,#NAME?,$F$8,#NAME?,$G$8,#NAME?,"Other")+SUMIFS(OFFSET(#NAME?,0,$P$8),#NAME?,A328,#NAME?,$F$8,#NAME?,$G$8,#NAME?,"Other"))/N328)</f>
        <v>#VALUE!</v>
      </c>
      <c r="T328" s="260" t="e">
        <f aca="false">(J328*O328)+(K328*P328)+(L328*$T$5)+(M328*R328)+(N328*S328)</f>
        <v>#VALUE!</v>
      </c>
      <c r="U328" s="260" t="e">
        <f aca="false">(J328*O328)+(K328*P328)+(L328*$U$5)+(M328*R328)+(N328*S328)</f>
        <v>#VALUE!</v>
      </c>
      <c r="V328" s="261" t="e">
        <f aca="false">SUMIFS(OFFSET(#NAME?,0,$P$8),#NAME?,A328,#NAME?,$F$8,#NAME?,$G$8)*-1</f>
        <v>#VALUE!</v>
      </c>
      <c r="W328" s="261" t="e">
        <f aca="false">SUMIFS(OFFSET(#NAME?,0,$P$8),#NAME?,A328,#NAME?,$F$8,#NAME?,$G$8)*-1</f>
        <v>#VALUE!</v>
      </c>
      <c r="X328" s="262" t="e">
        <f aca="false">$Z$13*Z328</f>
        <v>#REF!</v>
      </c>
      <c r="Z328" s="263" t="e">
        <f aca="false">E328/$E$13</f>
        <v>#VALUE!</v>
      </c>
      <c r="AA328" s="264" t="n">
        <f aca="false">IFERROR(SUMPRODUCT((DSR!$E$1:$AB$1='MAIN DATA'!$B$6)*(DSR!$B$2:$B$1445='MAIN DATA'!A328)*(DSR!$A$2:$A$1445=Controls!$F$56)*(DSR!$E$2:$AB$1445)),"N/A for summer")</f>
        <v>0</v>
      </c>
    </row>
    <row r="329" customFormat="false" ht="12.75" hidden="false" customHeight="false" outlineLevel="0" collapsed="false">
      <c r="A329" s="253" t="s">
        <v>683</v>
      </c>
      <c r="B329" s="253" t="s">
        <v>684</v>
      </c>
      <c r="C329" s="254" t="s">
        <v>524</v>
      </c>
      <c r="D329" s="254" t="str">
        <f aca="false">LEFT(C329,1)</f>
        <v>T</v>
      </c>
      <c r="E329" s="254" t="e">
        <f aca="false">SUMIFS(OFFSET(#NAME?,0,$P$8),#NAME?,A329,#NAME?,$F$8,#NAME?,$G$8)</f>
        <v>#VALUE!</v>
      </c>
      <c r="F329" s="255" t="e">
        <f aca="false">SUMIFS(OFFSET(#NAME?,0,$P$8),#NAME?,A329,#NAME?,$F$8,#NAME?,$G$8)</f>
        <v>#VALUE!</v>
      </c>
      <c r="G329" s="255" t="e">
        <f aca="false">F329-SUMIFS(OFFSET(#NAME?,0,$P$8),#NAME?,A329,#NAME?,$F$8,#NAME?,$G$8)</f>
        <v>#VALUE!</v>
      </c>
      <c r="H329" s="256" t="e">
        <f aca="false">E329-T329</f>
        <v>#VALUE!</v>
      </c>
      <c r="I329" s="256" t="e">
        <f aca="false">E329-U329</f>
        <v>#VALUE!</v>
      </c>
      <c r="J329" s="257" t="e">
        <f aca="false">SUMIFS(#NAME?,#NAME?,A329,#NAME?,$F$8,#NAME?,$G$8,#NAME?,"Storage")+SUMIFS(#NAME?,#NAME?,A329,#NAME?,$F$8,#NAME?,$G$8,#NAME?,"Battery")</f>
        <v>#VALUE!</v>
      </c>
      <c r="K329" s="257" t="e">
        <f aca="false">SUMIFS(#NAME?,#NAME?,A329,#NAME?,$F$8,#NAME?,$G$8,#NAME?,"Solar")+SUMIFS(#NAME?,#NAME?,A329,#NAME?,$F$8,#NAME?,$G$8,#NAME?,"Solar")</f>
        <v>#VALUE!</v>
      </c>
      <c r="L329" s="257" t="e">
        <f aca="false">SUMIFS(#NAME?,#NAME?,A329,#NAME?,$F$8,#NAME?,$G$8,#NAME?,"Wind")+SUMIFS(#NAME?,#NAME?,A329,#NAME?,$F$8,#NAME?,$G$8,#NAME?,"Wind")</f>
        <v>#VALUE!</v>
      </c>
      <c r="M329" s="257" t="e">
        <f aca="false">SUMIFS(#NAME?,#NAME?,A329,#NAME?,$F$8,#NAME?,$G$8,#NAME?,"Hydro")+SUMIFS(#NAME?,#NAME?,A329,#NAME?,$F$8,#NAME?,$G$8,#NAME?,"Hydro")</f>
        <v>#VALUE!</v>
      </c>
      <c r="N329" s="257" t="e">
        <f aca="false">SUMIFS(#NAME?,#NAME?,A329,#NAME?,$F$8,#NAME?,$G$8,#NAME?,"Other")+SUMIFS(#NAME?,#NAME?,A329,#NAME?,$F$8,#NAME?,$G$8,#NAME?,"Other")</f>
        <v>#VALUE!</v>
      </c>
      <c r="O329" s="258" t="e">
        <f aca="false">IF(J329=0,0,(SUMIFS(OFFSET(#NAME?,0,$P$8),#NAME?,A329,#NAME?,$F$8,#NAME?,$G$8,#NAME?,"Storage")+SUMIFS(OFFSET(#NAME?,0,$P$8),#NAME?,A329,#NAME?,$F$8,#NAME?,$G$8,#NAME?,"Battery"))/J329)</f>
        <v>#VALUE!</v>
      </c>
      <c r="P329" s="259" t="e">
        <f aca="false">IF(K329=0,0,(SUMIFS(OFFSET(#NAME?,0,$P$8),#NAME?,A329,#NAME?,$F$8,#NAME?,$G$8,#NAME?,"Solar")+SUMIFS(OFFSET(#NAME?,0,$P$8),#NAME?,A329,#NAME?,$F$8,#NAME?,$G$8,#NAME?,"Solar"))/K329)</f>
        <v>#VALUE!</v>
      </c>
      <c r="Q329" s="258" t="e">
        <f aca="false">IF(L329=0,0,(SUMIFS(OFFSET(#NAME?,0,$P$8),#NAME?,A329,#NAME?,$F$8,#NAME?,$G$8,#NAME?,"Wind")+SUMIFS(OFFSET(#NAME?,0,$P$8),#NAME?,A329,#NAME?,$F$8,#NAME?,$G$8,#NAME?,"Wind"))/L329)</f>
        <v>#VALUE!</v>
      </c>
      <c r="R329" s="258" t="e">
        <f aca="false">IF(M329=0,0,(SUMIFS(OFFSET(#NAME?,0,$P$8),#NAME?,A329,#NAME?,$F$8,#NAME?,$G$8,#NAME?,"Hydro")+SUMIFS(OFFSET(#NAME?,0,$P$8),#NAME?,A329,#NAME?,$F$8,#NAME?,$G$8,#NAME?,"Hydro"))/M329)</f>
        <v>#VALUE!</v>
      </c>
      <c r="S329" s="258" t="e">
        <f aca="false">IF(N329=0,0,(SUMIFS(OFFSET(#NAME?,0,$P$8),#NAME?,A329,#NAME?,$F$8,#NAME?,$G$8,#NAME?,"Other")+SUMIFS(OFFSET(#NAME?,0,$P$8),#NAME?,A329,#NAME?,$F$8,#NAME?,$G$8,#NAME?,"Other"))/N329)</f>
        <v>#VALUE!</v>
      </c>
      <c r="T329" s="260" t="e">
        <f aca="false">(J329*O329)+(K329*P329)+(L329*$T$5)+(M329*R329)+(N329*S329)</f>
        <v>#VALUE!</v>
      </c>
      <c r="U329" s="260" t="e">
        <f aca="false">(J329*O329)+(K329*P329)+(L329*$U$5)+(M329*R329)+(N329*S329)</f>
        <v>#VALUE!</v>
      </c>
      <c r="V329" s="261" t="e">
        <f aca="false">SUMIFS(OFFSET(#NAME?,0,$P$8),#NAME?,A329,#NAME?,$F$8,#NAME?,$G$8)*-1</f>
        <v>#VALUE!</v>
      </c>
      <c r="W329" s="261" t="e">
        <f aca="false">SUMIFS(OFFSET(#NAME?,0,$P$8),#NAME?,A329,#NAME?,$F$8,#NAME?,$G$8)*-1</f>
        <v>#VALUE!</v>
      </c>
      <c r="X329" s="262" t="e">
        <f aca="false">$Z$13*Z329</f>
        <v>#REF!</v>
      </c>
      <c r="Z329" s="263" t="e">
        <f aca="false">E329/$E$13</f>
        <v>#VALUE!</v>
      </c>
      <c r="AA329" s="264" t="n">
        <f aca="false">IFERROR(SUMPRODUCT((DSR!$E$1:$AB$1='MAIN DATA'!$B$6)*(DSR!$B$2:$B$1445='MAIN DATA'!A329)*(DSR!$A$2:$A$1445=Controls!$F$56)*(DSR!$E$2:$AB$1445)),"N/A for summer")</f>
        <v>-0.200883870635706</v>
      </c>
    </row>
    <row r="330" customFormat="false" ht="12.75" hidden="false" customHeight="false" outlineLevel="0" collapsed="false">
      <c r="A330" s="253" t="s">
        <v>700</v>
      </c>
      <c r="B330" s="253" t="s">
        <v>701</v>
      </c>
      <c r="C330" s="254" t="s">
        <v>524</v>
      </c>
      <c r="D330" s="254" t="str">
        <f aca="false">LEFT(C330,1)</f>
        <v>T</v>
      </c>
      <c r="E330" s="254" t="e">
        <f aca="false">SUMIFS(OFFSET(#NAME?,0,$P$8),#NAME?,A330,#NAME?,$F$8,#NAME?,$G$8)</f>
        <v>#VALUE!</v>
      </c>
      <c r="F330" s="255" t="e">
        <f aca="false">SUMIFS(OFFSET(#NAME?,0,$P$8),#NAME?,A330,#NAME?,$F$8,#NAME?,$G$8)</f>
        <v>#VALUE!</v>
      </c>
      <c r="G330" s="255" t="e">
        <f aca="false">F330-SUMIFS(OFFSET(#NAME?,0,$P$8),#NAME?,A330,#NAME?,$F$8,#NAME?,$G$8)</f>
        <v>#VALUE!</v>
      </c>
      <c r="H330" s="256" t="e">
        <f aca="false">E330-T330</f>
        <v>#VALUE!</v>
      </c>
      <c r="I330" s="256" t="e">
        <f aca="false">E330-U330</f>
        <v>#VALUE!</v>
      </c>
      <c r="J330" s="257" t="e">
        <f aca="false">SUMIFS(#NAME?,#NAME?,A330,#NAME?,$F$8,#NAME?,$G$8,#NAME?,"Storage")+SUMIFS(#NAME?,#NAME?,A330,#NAME?,$F$8,#NAME?,$G$8,#NAME?,"Battery")</f>
        <v>#VALUE!</v>
      </c>
      <c r="K330" s="257" t="e">
        <f aca="false">SUMIFS(#NAME?,#NAME?,A330,#NAME?,$F$8,#NAME?,$G$8,#NAME?,"Solar")+SUMIFS(#NAME?,#NAME?,A330,#NAME?,$F$8,#NAME?,$G$8,#NAME?,"Solar")</f>
        <v>#VALUE!</v>
      </c>
      <c r="L330" s="257" t="e">
        <f aca="false">SUMIFS(#NAME?,#NAME?,A330,#NAME?,$F$8,#NAME?,$G$8,#NAME?,"Wind")+SUMIFS(#NAME?,#NAME?,A330,#NAME?,$F$8,#NAME?,$G$8,#NAME?,"Wind")</f>
        <v>#VALUE!</v>
      </c>
      <c r="M330" s="257" t="e">
        <f aca="false">SUMIFS(#NAME?,#NAME?,A330,#NAME?,$F$8,#NAME?,$G$8,#NAME?,"Hydro")+SUMIFS(#NAME?,#NAME?,A330,#NAME?,$F$8,#NAME?,$G$8,#NAME?,"Hydro")</f>
        <v>#VALUE!</v>
      </c>
      <c r="N330" s="257" t="e">
        <f aca="false">SUMIFS(#NAME?,#NAME?,A330,#NAME?,$F$8,#NAME?,$G$8,#NAME?,"Other")+SUMIFS(#NAME?,#NAME?,A330,#NAME?,$F$8,#NAME?,$G$8,#NAME?,"Other")</f>
        <v>#VALUE!</v>
      </c>
      <c r="O330" s="258" t="e">
        <f aca="false">IF(J330=0,0,(SUMIFS(OFFSET(#NAME?,0,$P$8),#NAME?,A330,#NAME?,$F$8,#NAME?,$G$8,#NAME?,"Storage")+SUMIFS(OFFSET(#NAME?,0,$P$8),#NAME?,A330,#NAME?,$F$8,#NAME?,$G$8,#NAME?,"Battery"))/J330)</f>
        <v>#VALUE!</v>
      </c>
      <c r="P330" s="259" t="e">
        <f aca="false">IF(K330=0,0,(SUMIFS(OFFSET(#NAME?,0,$P$8),#NAME?,A330,#NAME?,$F$8,#NAME?,$G$8,#NAME?,"Solar")+SUMIFS(OFFSET(#NAME?,0,$P$8),#NAME?,A330,#NAME?,$F$8,#NAME?,$G$8,#NAME?,"Solar"))/K330)</f>
        <v>#VALUE!</v>
      </c>
      <c r="Q330" s="258" t="e">
        <f aca="false">IF(L330=0,0,(SUMIFS(OFFSET(#NAME?,0,$P$8),#NAME?,A330,#NAME?,$F$8,#NAME?,$G$8,#NAME?,"Wind")+SUMIFS(OFFSET(#NAME?,0,$P$8),#NAME?,A330,#NAME?,$F$8,#NAME?,$G$8,#NAME?,"Wind"))/L330)</f>
        <v>#VALUE!</v>
      </c>
      <c r="R330" s="258" t="e">
        <f aca="false">IF(M330=0,0,(SUMIFS(OFFSET(#NAME?,0,$P$8),#NAME?,A330,#NAME?,$F$8,#NAME?,$G$8,#NAME?,"Hydro")+SUMIFS(OFFSET(#NAME?,0,$P$8),#NAME?,A330,#NAME?,$F$8,#NAME?,$G$8,#NAME?,"Hydro"))/M330)</f>
        <v>#VALUE!</v>
      </c>
      <c r="S330" s="258" t="e">
        <f aca="false">IF(N330=0,0,(SUMIFS(OFFSET(#NAME?,0,$P$8),#NAME?,A330,#NAME?,$F$8,#NAME?,$G$8,#NAME?,"Other")+SUMIFS(OFFSET(#NAME?,0,$P$8),#NAME?,A330,#NAME?,$F$8,#NAME?,$G$8,#NAME?,"Other"))/N330)</f>
        <v>#VALUE!</v>
      </c>
      <c r="T330" s="260" t="e">
        <f aca="false">(J330*O330)+(K330*P330)+(L330*$T$5)+(M330*R330)+(N330*S330)</f>
        <v>#VALUE!</v>
      </c>
      <c r="U330" s="260" t="e">
        <f aca="false">(J330*O330)+(K330*P330)+(L330*$U$5)+(M330*R330)+(N330*S330)</f>
        <v>#VALUE!</v>
      </c>
      <c r="V330" s="261" t="e">
        <f aca="false">SUMIFS(OFFSET(#NAME?,0,$P$8),#NAME?,A330,#NAME?,$F$8,#NAME?,$G$8)*-1</f>
        <v>#VALUE!</v>
      </c>
      <c r="W330" s="261" t="e">
        <f aca="false">SUMIFS(OFFSET(#NAME?,0,$P$8),#NAME?,A330,#NAME?,$F$8,#NAME?,$G$8)*-1</f>
        <v>#VALUE!</v>
      </c>
      <c r="X330" s="262" t="e">
        <f aca="false">$Z$13*Z330</f>
        <v>#REF!</v>
      </c>
      <c r="Z330" s="263" t="e">
        <f aca="false">E330/$E$13</f>
        <v>#VALUE!</v>
      </c>
      <c r="AA330" s="264" t="n">
        <f aca="false">IFERROR(SUMPRODUCT((DSR!$E$1:$AB$1='MAIN DATA'!$B$6)*(DSR!$B$2:$B$1445='MAIN DATA'!A330)*(DSR!$A$2:$A$1445=Controls!$F$56)*(DSR!$E$2:$AB$1445)),"N/A for summer")</f>
        <v>-0.268869859018335</v>
      </c>
    </row>
    <row r="331" customFormat="false" ht="12.75" hidden="false" customHeight="false" outlineLevel="0" collapsed="false">
      <c r="A331" s="253" t="s">
        <v>816</v>
      </c>
      <c r="B331" s="253" t="s">
        <v>817</v>
      </c>
      <c r="C331" s="254" t="s">
        <v>524</v>
      </c>
      <c r="D331" s="254" t="str">
        <f aca="false">LEFT(C331,1)</f>
        <v>T</v>
      </c>
      <c r="E331" s="254" t="e">
        <f aca="false">SUMIFS(OFFSET(#NAME?,0,$P$8),#NAME?,A331,#NAME?,$F$8,#NAME?,$G$8)</f>
        <v>#VALUE!</v>
      </c>
      <c r="F331" s="255" t="e">
        <f aca="false">SUMIFS(OFFSET(#NAME?,0,$P$8),#NAME?,A331,#NAME?,$F$8,#NAME?,$G$8)</f>
        <v>#VALUE!</v>
      </c>
      <c r="G331" s="255" t="e">
        <f aca="false">F331-SUMIFS(OFFSET(#NAME?,0,$P$8),#NAME?,A331,#NAME?,$F$8,#NAME?,$G$8)</f>
        <v>#VALUE!</v>
      </c>
      <c r="H331" s="256" t="e">
        <f aca="false">E331-T331</f>
        <v>#VALUE!</v>
      </c>
      <c r="I331" s="256" t="e">
        <f aca="false">E331-U331</f>
        <v>#VALUE!</v>
      </c>
      <c r="J331" s="257" t="e">
        <f aca="false">SUMIFS(#NAME?,#NAME?,A331,#NAME?,$F$8,#NAME?,$G$8,#NAME?,"Storage")+SUMIFS(#NAME?,#NAME?,A331,#NAME?,$F$8,#NAME?,$G$8,#NAME?,"Battery")</f>
        <v>#VALUE!</v>
      </c>
      <c r="K331" s="257" t="e">
        <f aca="false">SUMIFS(#NAME?,#NAME?,A331,#NAME?,$F$8,#NAME?,$G$8,#NAME?,"Solar")+SUMIFS(#NAME?,#NAME?,A331,#NAME?,$F$8,#NAME?,$G$8,#NAME?,"Solar")</f>
        <v>#VALUE!</v>
      </c>
      <c r="L331" s="257" t="e">
        <f aca="false">SUMIFS(#NAME?,#NAME?,A331,#NAME?,$F$8,#NAME?,$G$8,#NAME?,"Wind")+SUMIFS(#NAME?,#NAME?,A331,#NAME?,$F$8,#NAME?,$G$8,#NAME?,"Wind")</f>
        <v>#VALUE!</v>
      </c>
      <c r="M331" s="257" t="e">
        <f aca="false">SUMIFS(#NAME?,#NAME?,A331,#NAME?,$F$8,#NAME?,$G$8,#NAME?,"Hydro")+SUMIFS(#NAME?,#NAME?,A331,#NAME?,$F$8,#NAME?,$G$8,#NAME?,"Hydro")</f>
        <v>#VALUE!</v>
      </c>
      <c r="N331" s="257" t="e">
        <f aca="false">SUMIFS(#NAME?,#NAME?,A331,#NAME?,$F$8,#NAME?,$G$8,#NAME?,"Other")+SUMIFS(#NAME?,#NAME?,A331,#NAME?,$F$8,#NAME?,$G$8,#NAME?,"Other")</f>
        <v>#VALUE!</v>
      </c>
      <c r="O331" s="258" t="e">
        <f aca="false">IF(J331=0,0,(SUMIFS(OFFSET(#NAME?,0,$P$8),#NAME?,A331,#NAME?,$F$8,#NAME?,$G$8,#NAME?,"Storage")+SUMIFS(OFFSET(#NAME?,0,$P$8),#NAME?,A331,#NAME?,$F$8,#NAME?,$G$8,#NAME?,"Battery"))/J331)</f>
        <v>#VALUE!</v>
      </c>
      <c r="P331" s="259" t="e">
        <f aca="false">IF(K331=0,0,(SUMIFS(OFFSET(#NAME?,0,$P$8),#NAME?,A331,#NAME?,$F$8,#NAME?,$G$8,#NAME?,"Solar")+SUMIFS(OFFSET(#NAME?,0,$P$8),#NAME?,A331,#NAME?,$F$8,#NAME?,$G$8,#NAME?,"Solar"))/K331)</f>
        <v>#VALUE!</v>
      </c>
      <c r="Q331" s="258" t="e">
        <f aca="false">IF(L331=0,0,(SUMIFS(OFFSET(#NAME?,0,$P$8),#NAME?,A331,#NAME?,$F$8,#NAME?,$G$8,#NAME?,"Wind")+SUMIFS(OFFSET(#NAME?,0,$P$8),#NAME?,A331,#NAME?,$F$8,#NAME?,$G$8,#NAME?,"Wind"))/L331)</f>
        <v>#VALUE!</v>
      </c>
      <c r="R331" s="258" t="e">
        <f aca="false">IF(M331=0,0,(SUMIFS(OFFSET(#NAME?,0,$P$8),#NAME?,A331,#NAME?,$F$8,#NAME?,$G$8,#NAME?,"Hydro")+SUMIFS(OFFSET(#NAME?,0,$P$8),#NAME?,A331,#NAME?,$F$8,#NAME?,$G$8,#NAME?,"Hydro"))/M331)</f>
        <v>#VALUE!</v>
      </c>
      <c r="S331" s="258" t="e">
        <f aca="false">IF(N331=0,0,(SUMIFS(OFFSET(#NAME?,0,$P$8),#NAME?,A331,#NAME?,$F$8,#NAME?,$G$8,#NAME?,"Other")+SUMIFS(OFFSET(#NAME?,0,$P$8),#NAME?,A331,#NAME?,$F$8,#NAME?,$G$8,#NAME?,"Other"))/N331)</f>
        <v>#VALUE!</v>
      </c>
      <c r="T331" s="260" t="e">
        <f aca="false">(J331*O331)+(K331*P331)+(L331*$T$5)+(M331*R331)+(N331*S331)</f>
        <v>#VALUE!</v>
      </c>
      <c r="U331" s="260" t="e">
        <f aca="false">(J331*O331)+(K331*P331)+(L331*$U$5)+(M331*R331)+(N331*S331)</f>
        <v>#VALUE!</v>
      </c>
      <c r="V331" s="261" t="e">
        <f aca="false">SUMIFS(OFFSET(#NAME?,0,$P$8),#NAME?,A331,#NAME?,$F$8,#NAME?,$G$8)*-1</f>
        <v>#VALUE!</v>
      </c>
      <c r="W331" s="261" t="e">
        <f aca="false">SUMIFS(OFFSET(#NAME?,0,$P$8),#NAME?,A331,#NAME?,$F$8,#NAME?,$G$8)*-1</f>
        <v>#VALUE!</v>
      </c>
      <c r="X331" s="262" t="e">
        <f aca="false">$Z$13*Z331</f>
        <v>#REF!</v>
      </c>
      <c r="Z331" s="263" t="e">
        <f aca="false">E331/$E$13</f>
        <v>#VALUE!</v>
      </c>
      <c r="AA331" s="264" t="n">
        <f aca="false">IFERROR(SUMPRODUCT((DSR!$E$1:$AB$1='MAIN DATA'!$B$6)*(DSR!$B$2:$B$1445='MAIN DATA'!A331)*(DSR!$A$2:$A$1445=Controls!$F$56)*(DSR!$E$2:$AB$1445)),"N/A for summer")</f>
        <v>-0.985549745928376</v>
      </c>
    </row>
    <row r="332" customFormat="false" ht="12.75" hidden="false" customHeight="false" outlineLevel="0" collapsed="false">
      <c r="A332" s="253" t="s">
        <v>952</v>
      </c>
      <c r="B332" s="253" t="s">
        <v>953</v>
      </c>
      <c r="C332" s="254" t="s">
        <v>524</v>
      </c>
      <c r="D332" s="254" t="str">
        <f aca="false">LEFT(C332,1)</f>
        <v>T</v>
      </c>
      <c r="E332" s="254" t="e">
        <f aca="false">SUMIFS(OFFSET(#NAME?,0,$P$8),#NAME?,A332,#NAME?,$F$8,#NAME?,$G$8)</f>
        <v>#VALUE!</v>
      </c>
      <c r="F332" s="255" t="e">
        <f aca="false">SUMIFS(OFFSET(#NAME?,0,$P$8),#NAME?,A332,#NAME?,$F$8,#NAME?,$G$8)</f>
        <v>#VALUE!</v>
      </c>
      <c r="G332" s="255" t="e">
        <f aca="false">F332-SUMIFS(OFFSET(#NAME?,0,$P$8),#NAME?,A332,#NAME?,$F$8,#NAME?,$G$8)</f>
        <v>#VALUE!</v>
      </c>
      <c r="H332" s="256" t="e">
        <f aca="false">E332-T332</f>
        <v>#VALUE!</v>
      </c>
      <c r="I332" s="256" t="e">
        <f aca="false">E332-U332</f>
        <v>#VALUE!</v>
      </c>
      <c r="J332" s="257" t="e">
        <f aca="false">SUMIFS(#NAME?,#NAME?,A332,#NAME?,$F$8,#NAME?,$G$8,#NAME?,"Storage")+SUMIFS(#NAME?,#NAME?,A332,#NAME?,$F$8,#NAME?,$G$8,#NAME?,"Battery")</f>
        <v>#VALUE!</v>
      </c>
      <c r="K332" s="257" t="e">
        <f aca="false">SUMIFS(#NAME?,#NAME?,A332,#NAME?,$F$8,#NAME?,$G$8,#NAME?,"Solar")+SUMIFS(#NAME?,#NAME?,A332,#NAME?,$F$8,#NAME?,$G$8,#NAME?,"Solar")</f>
        <v>#VALUE!</v>
      </c>
      <c r="L332" s="257" t="e">
        <f aca="false">SUMIFS(#NAME?,#NAME?,A332,#NAME?,$F$8,#NAME?,$G$8,#NAME?,"Wind")+SUMIFS(#NAME?,#NAME?,A332,#NAME?,$F$8,#NAME?,$G$8,#NAME?,"Wind")</f>
        <v>#VALUE!</v>
      </c>
      <c r="M332" s="257" t="e">
        <f aca="false">SUMIFS(#NAME?,#NAME?,A332,#NAME?,$F$8,#NAME?,$G$8,#NAME?,"Hydro")+SUMIFS(#NAME?,#NAME?,A332,#NAME?,$F$8,#NAME?,$G$8,#NAME?,"Hydro")</f>
        <v>#VALUE!</v>
      </c>
      <c r="N332" s="257" t="e">
        <f aca="false">SUMIFS(#NAME?,#NAME?,A332,#NAME?,$F$8,#NAME?,$G$8,#NAME?,"Other")+SUMIFS(#NAME?,#NAME?,A332,#NAME?,$F$8,#NAME?,$G$8,#NAME?,"Other")</f>
        <v>#VALUE!</v>
      </c>
      <c r="O332" s="258" t="e">
        <f aca="false">IF(J332=0,0,(SUMIFS(OFFSET(#NAME?,0,$P$8),#NAME?,A332,#NAME?,$F$8,#NAME?,$G$8,#NAME?,"Storage")+SUMIFS(OFFSET(#NAME?,0,$P$8),#NAME?,A332,#NAME?,$F$8,#NAME?,$G$8,#NAME?,"Battery"))/J332)</f>
        <v>#VALUE!</v>
      </c>
      <c r="P332" s="259" t="e">
        <f aca="false">IF(K332=0,0,(SUMIFS(OFFSET(#NAME?,0,$P$8),#NAME?,A332,#NAME?,$F$8,#NAME?,$G$8,#NAME?,"Solar")+SUMIFS(OFFSET(#NAME?,0,$P$8),#NAME?,A332,#NAME?,$F$8,#NAME?,$G$8,#NAME?,"Solar"))/K332)</f>
        <v>#VALUE!</v>
      </c>
      <c r="Q332" s="258" t="e">
        <f aca="false">IF(L332=0,0,(SUMIFS(OFFSET(#NAME?,0,$P$8),#NAME?,A332,#NAME?,$F$8,#NAME?,$G$8,#NAME?,"Wind")+SUMIFS(OFFSET(#NAME?,0,$P$8),#NAME?,A332,#NAME?,$F$8,#NAME?,$G$8,#NAME?,"Wind"))/L332)</f>
        <v>#VALUE!</v>
      </c>
      <c r="R332" s="258" t="e">
        <f aca="false">IF(M332=0,0,(SUMIFS(OFFSET(#NAME?,0,$P$8),#NAME?,A332,#NAME?,$F$8,#NAME?,$G$8,#NAME?,"Hydro")+SUMIFS(OFFSET(#NAME?,0,$P$8),#NAME?,A332,#NAME?,$F$8,#NAME?,$G$8,#NAME?,"Hydro"))/M332)</f>
        <v>#VALUE!</v>
      </c>
      <c r="S332" s="258" t="e">
        <f aca="false">IF(N332=0,0,(SUMIFS(OFFSET(#NAME?,0,$P$8),#NAME?,A332,#NAME?,$F$8,#NAME?,$G$8,#NAME?,"Other")+SUMIFS(OFFSET(#NAME?,0,$P$8),#NAME?,A332,#NAME?,$F$8,#NAME?,$G$8,#NAME?,"Other"))/N332)</f>
        <v>#VALUE!</v>
      </c>
      <c r="T332" s="260" t="e">
        <f aca="false">(J332*O332)+(K332*P332)+(L332*$T$5)+(M332*R332)+(N332*S332)</f>
        <v>#VALUE!</v>
      </c>
      <c r="U332" s="260" t="e">
        <f aca="false">(J332*O332)+(K332*P332)+(L332*$U$5)+(M332*R332)+(N332*S332)</f>
        <v>#VALUE!</v>
      </c>
      <c r="V332" s="261" t="e">
        <f aca="false">SUMIFS(OFFSET(#NAME?,0,$P$8),#NAME?,A332,#NAME?,$F$8,#NAME?,$G$8)*-1</f>
        <v>#VALUE!</v>
      </c>
      <c r="W332" s="261" t="e">
        <f aca="false">SUMIFS(OFFSET(#NAME?,0,$P$8),#NAME?,A332,#NAME?,$F$8,#NAME?,$G$8)*-1</f>
        <v>#VALUE!</v>
      </c>
      <c r="X332" s="262" t="e">
        <f aca="false">$Z$13*Z332</f>
        <v>#REF!</v>
      </c>
      <c r="Z332" s="263" t="e">
        <f aca="false">E332/$E$13</f>
        <v>#VALUE!</v>
      </c>
      <c r="AA332" s="264" t="n">
        <f aca="false">IFERROR(SUMPRODUCT((DSR!$E$1:$AB$1='MAIN DATA'!$B$6)*(DSR!$B$2:$B$1445='MAIN DATA'!A332)*(DSR!$A$2:$A$1445=Controls!$F$56)*(DSR!$E$2:$AB$1445)),"N/A for summer")</f>
        <v>-0.725452359959742</v>
      </c>
    </row>
    <row r="333" customFormat="false" ht="12.75" hidden="false" customHeight="false" outlineLevel="0" collapsed="false">
      <c r="A333" s="253" t="s">
        <v>954</v>
      </c>
      <c r="B333" s="253" t="s">
        <v>955</v>
      </c>
      <c r="C333" s="254" t="s">
        <v>524</v>
      </c>
      <c r="D333" s="254" t="str">
        <f aca="false">LEFT(C333,1)</f>
        <v>T</v>
      </c>
      <c r="E333" s="254" t="e">
        <f aca="false">SUMIFS(OFFSET(#NAME?,0,$P$8),#NAME?,A333,#NAME?,$F$8,#NAME?,$G$8)</f>
        <v>#VALUE!</v>
      </c>
      <c r="F333" s="255" t="e">
        <f aca="false">SUMIFS(OFFSET(#NAME?,0,$P$8),#NAME?,A333,#NAME?,$F$8,#NAME?,$G$8)</f>
        <v>#VALUE!</v>
      </c>
      <c r="G333" s="255" t="e">
        <f aca="false">F333-SUMIFS(OFFSET(#NAME?,0,$P$8),#NAME?,A333,#NAME?,$F$8,#NAME?,$G$8)</f>
        <v>#VALUE!</v>
      </c>
      <c r="H333" s="256" t="e">
        <f aca="false">E333-T333</f>
        <v>#VALUE!</v>
      </c>
      <c r="I333" s="256" t="e">
        <f aca="false">E333-U333</f>
        <v>#VALUE!</v>
      </c>
      <c r="J333" s="257" t="e">
        <f aca="false">SUMIFS(#NAME?,#NAME?,A333,#NAME?,$F$8,#NAME?,$G$8,#NAME?,"Storage")+SUMIFS(#NAME?,#NAME?,A333,#NAME?,$F$8,#NAME?,$G$8,#NAME?,"Battery")</f>
        <v>#VALUE!</v>
      </c>
      <c r="K333" s="257" t="e">
        <f aca="false">SUMIFS(#NAME?,#NAME?,A333,#NAME?,$F$8,#NAME?,$G$8,#NAME?,"Solar")+SUMIFS(#NAME?,#NAME?,A333,#NAME?,$F$8,#NAME?,$G$8,#NAME?,"Solar")</f>
        <v>#VALUE!</v>
      </c>
      <c r="L333" s="257" t="e">
        <f aca="false">SUMIFS(#NAME?,#NAME?,A333,#NAME?,$F$8,#NAME?,$G$8,#NAME?,"Wind")+SUMIFS(#NAME?,#NAME?,A333,#NAME?,$F$8,#NAME?,$G$8,#NAME?,"Wind")</f>
        <v>#VALUE!</v>
      </c>
      <c r="M333" s="257" t="e">
        <f aca="false">SUMIFS(#NAME?,#NAME?,A333,#NAME?,$F$8,#NAME?,$G$8,#NAME?,"Hydro")+SUMIFS(#NAME?,#NAME?,A333,#NAME?,$F$8,#NAME?,$G$8,#NAME?,"Hydro")</f>
        <v>#VALUE!</v>
      </c>
      <c r="N333" s="257" t="e">
        <f aca="false">SUMIFS(#NAME?,#NAME?,A333,#NAME?,$F$8,#NAME?,$G$8,#NAME?,"Other")+SUMIFS(#NAME?,#NAME?,A333,#NAME?,$F$8,#NAME?,$G$8,#NAME?,"Other")</f>
        <v>#VALUE!</v>
      </c>
      <c r="O333" s="258" t="e">
        <f aca="false">IF(J333=0,0,(SUMIFS(OFFSET(#NAME?,0,$P$8),#NAME?,A333,#NAME?,$F$8,#NAME?,$G$8,#NAME?,"Storage")+SUMIFS(OFFSET(#NAME?,0,$P$8),#NAME?,A333,#NAME?,$F$8,#NAME?,$G$8,#NAME?,"Battery"))/J333)</f>
        <v>#VALUE!</v>
      </c>
      <c r="P333" s="259" t="e">
        <f aca="false">IF(K333=0,0,(SUMIFS(OFFSET(#NAME?,0,$P$8),#NAME?,A333,#NAME?,$F$8,#NAME?,$G$8,#NAME?,"Solar")+SUMIFS(OFFSET(#NAME?,0,$P$8),#NAME?,A333,#NAME?,$F$8,#NAME?,$G$8,#NAME?,"Solar"))/K333)</f>
        <v>#VALUE!</v>
      </c>
      <c r="Q333" s="258" t="e">
        <f aca="false">IF(L333=0,0,(SUMIFS(OFFSET(#NAME?,0,$P$8),#NAME?,A333,#NAME?,$F$8,#NAME?,$G$8,#NAME?,"Wind")+SUMIFS(OFFSET(#NAME?,0,$P$8),#NAME?,A333,#NAME?,$F$8,#NAME?,$G$8,#NAME?,"Wind"))/L333)</f>
        <v>#VALUE!</v>
      </c>
      <c r="R333" s="258" t="e">
        <f aca="false">IF(M333=0,0,(SUMIFS(OFFSET(#NAME?,0,$P$8),#NAME?,A333,#NAME?,$F$8,#NAME?,$G$8,#NAME?,"Hydro")+SUMIFS(OFFSET(#NAME?,0,$P$8),#NAME?,A333,#NAME?,$F$8,#NAME?,$G$8,#NAME?,"Hydro"))/M333)</f>
        <v>#VALUE!</v>
      </c>
      <c r="S333" s="258" t="e">
        <f aca="false">IF(N333=0,0,(SUMIFS(OFFSET(#NAME?,0,$P$8),#NAME?,A333,#NAME?,$F$8,#NAME?,$G$8,#NAME?,"Other")+SUMIFS(OFFSET(#NAME?,0,$P$8),#NAME?,A333,#NAME?,$F$8,#NAME?,$G$8,#NAME?,"Other"))/N333)</f>
        <v>#VALUE!</v>
      </c>
      <c r="T333" s="260" t="e">
        <f aca="false">(J333*O333)+(K333*P333)+(L333*$T$5)+(M333*R333)+(N333*S333)</f>
        <v>#VALUE!</v>
      </c>
      <c r="U333" s="260" t="e">
        <f aca="false">(J333*O333)+(K333*P333)+(L333*$U$5)+(M333*R333)+(N333*S333)</f>
        <v>#VALUE!</v>
      </c>
      <c r="V333" s="261" t="e">
        <f aca="false">SUMIFS(OFFSET(#NAME?,0,$P$8),#NAME?,A333,#NAME?,$F$8,#NAME?,$G$8)*-1</f>
        <v>#VALUE!</v>
      </c>
      <c r="W333" s="261" t="e">
        <f aca="false">SUMIFS(OFFSET(#NAME?,0,$P$8),#NAME?,A333,#NAME?,$F$8,#NAME?,$G$8)*-1</f>
        <v>#VALUE!</v>
      </c>
      <c r="X333" s="262" t="e">
        <f aca="false">$Z$13*Z333</f>
        <v>#REF!</v>
      </c>
      <c r="Z333" s="263" t="e">
        <f aca="false">E333/$E$13</f>
        <v>#VALUE!</v>
      </c>
      <c r="AA333" s="264" t="n">
        <f aca="false">IFERROR(SUMPRODUCT((DSR!$E$1:$AB$1='MAIN DATA'!$B$6)*(DSR!$B$2:$B$1445='MAIN DATA'!A333)*(DSR!$A$2:$A$1445=Controls!$F$56)*(DSR!$E$2:$AB$1445)),"N/A for summer")</f>
        <v>-0.328630981664928</v>
      </c>
    </row>
    <row r="334" customFormat="false" ht="12.75" hidden="false" customHeight="false" outlineLevel="0" collapsed="false">
      <c r="A334" s="253" t="s">
        <v>956</v>
      </c>
      <c r="B334" s="253" t="s">
        <v>957</v>
      </c>
      <c r="C334" s="254" t="s">
        <v>524</v>
      </c>
      <c r="D334" s="254" t="str">
        <f aca="false">LEFT(C334,1)</f>
        <v>T</v>
      </c>
      <c r="E334" s="254" t="e">
        <f aca="false">SUMIFS(OFFSET(#NAME?,0,$P$8),#NAME?,A334,#NAME?,$F$8,#NAME?,$G$8)</f>
        <v>#VALUE!</v>
      </c>
      <c r="F334" s="255" t="e">
        <f aca="false">SUMIFS(OFFSET(#NAME?,0,$P$8),#NAME?,A334,#NAME?,$F$8,#NAME?,$G$8)</f>
        <v>#VALUE!</v>
      </c>
      <c r="G334" s="255" t="e">
        <f aca="false">F334-SUMIFS(OFFSET(#NAME?,0,$P$8),#NAME?,A334,#NAME?,$F$8,#NAME?,$G$8)</f>
        <v>#VALUE!</v>
      </c>
      <c r="H334" s="256" t="e">
        <f aca="false">E334-T334</f>
        <v>#VALUE!</v>
      </c>
      <c r="I334" s="256" t="e">
        <f aca="false">E334-U334</f>
        <v>#VALUE!</v>
      </c>
      <c r="J334" s="257" t="e">
        <f aca="false">SUMIFS(#NAME?,#NAME?,A334,#NAME?,$F$8,#NAME?,$G$8,#NAME?,"Storage")+SUMIFS(#NAME?,#NAME?,A334,#NAME?,$F$8,#NAME?,$G$8,#NAME?,"Battery")</f>
        <v>#VALUE!</v>
      </c>
      <c r="K334" s="257" t="e">
        <f aca="false">SUMIFS(#NAME?,#NAME?,A334,#NAME?,$F$8,#NAME?,$G$8,#NAME?,"Solar")+SUMIFS(#NAME?,#NAME?,A334,#NAME?,$F$8,#NAME?,$G$8,#NAME?,"Solar")</f>
        <v>#VALUE!</v>
      </c>
      <c r="L334" s="257" t="e">
        <f aca="false">SUMIFS(#NAME?,#NAME?,A334,#NAME?,$F$8,#NAME?,$G$8,#NAME?,"Wind")+SUMIFS(#NAME?,#NAME?,A334,#NAME?,$F$8,#NAME?,$G$8,#NAME?,"Wind")</f>
        <v>#VALUE!</v>
      </c>
      <c r="M334" s="257" t="e">
        <f aca="false">SUMIFS(#NAME?,#NAME?,A334,#NAME?,$F$8,#NAME?,$G$8,#NAME?,"Hydro")+SUMIFS(#NAME?,#NAME?,A334,#NAME?,$F$8,#NAME?,$G$8,#NAME?,"Hydro")</f>
        <v>#VALUE!</v>
      </c>
      <c r="N334" s="257" t="e">
        <f aca="false">SUMIFS(#NAME?,#NAME?,A334,#NAME?,$F$8,#NAME?,$G$8,#NAME?,"Other")+SUMIFS(#NAME?,#NAME?,A334,#NAME?,$F$8,#NAME?,$G$8,#NAME?,"Other")</f>
        <v>#VALUE!</v>
      </c>
      <c r="O334" s="258" t="e">
        <f aca="false">IF(J334=0,0,(SUMIFS(OFFSET(#NAME?,0,$P$8),#NAME?,A334,#NAME?,$F$8,#NAME?,$G$8,#NAME?,"Storage")+SUMIFS(OFFSET(#NAME?,0,$P$8),#NAME?,A334,#NAME?,$F$8,#NAME?,$G$8,#NAME?,"Battery"))/J334)</f>
        <v>#VALUE!</v>
      </c>
      <c r="P334" s="259" t="e">
        <f aca="false">IF(K334=0,0,(SUMIFS(OFFSET(#NAME?,0,$P$8),#NAME?,A334,#NAME?,$F$8,#NAME?,$G$8,#NAME?,"Solar")+SUMIFS(OFFSET(#NAME?,0,$P$8),#NAME?,A334,#NAME?,$F$8,#NAME?,$G$8,#NAME?,"Solar"))/K334)</f>
        <v>#VALUE!</v>
      </c>
      <c r="Q334" s="258" t="e">
        <f aca="false">IF(L334=0,0,(SUMIFS(OFFSET(#NAME?,0,$P$8),#NAME?,A334,#NAME?,$F$8,#NAME?,$G$8,#NAME?,"Wind")+SUMIFS(OFFSET(#NAME?,0,$P$8),#NAME?,A334,#NAME?,$F$8,#NAME?,$G$8,#NAME?,"Wind"))/L334)</f>
        <v>#VALUE!</v>
      </c>
      <c r="R334" s="258" t="e">
        <f aca="false">IF(M334=0,0,(SUMIFS(OFFSET(#NAME?,0,$P$8),#NAME?,A334,#NAME?,$F$8,#NAME?,$G$8,#NAME?,"Hydro")+SUMIFS(OFFSET(#NAME?,0,$P$8),#NAME?,A334,#NAME?,$F$8,#NAME?,$G$8,#NAME?,"Hydro"))/M334)</f>
        <v>#VALUE!</v>
      </c>
      <c r="S334" s="258" t="e">
        <f aca="false">IF(N334=0,0,(SUMIFS(OFFSET(#NAME?,0,$P$8),#NAME?,A334,#NAME?,$F$8,#NAME?,$G$8,#NAME?,"Other")+SUMIFS(OFFSET(#NAME?,0,$P$8),#NAME?,A334,#NAME?,$F$8,#NAME?,$G$8,#NAME?,"Other"))/N334)</f>
        <v>#VALUE!</v>
      </c>
      <c r="T334" s="260" t="e">
        <f aca="false">(J334*O334)+(K334*P334)+(L334*$T$5)+(M334*R334)+(N334*S334)</f>
        <v>#VALUE!</v>
      </c>
      <c r="U334" s="260" t="e">
        <f aca="false">(J334*O334)+(K334*P334)+(L334*$U$5)+(M334*R334)+(N334*S334)</f>
        <v>#VALUE!</v>
      </c>
      <c r="V334" s="261" t="e">
        <f aca="false">SUMIFS(OFFSET(#NAME?,0,$P$8),#NAME?,A334,#NAME?,$F$8,#NAME?,$G$8)*-1</f>
        <v>#VALUE!</v>
      </c>
      <c r="W334" s="261" t="e">
        <f aca="false">SUMIFS(OFFSET(#NAME?,0,$P$8),#NAME?,A334,#NAME?,$F$8,#NAME?,$G$8)*-1</f>
        <v>#VALUE!</v>
      </c>
      <c r="X334" s="262" t="e">
        <f aca="false">$Z$13*Z334</f>
        <v>#REF!</v>
      </c>
      <c r="Z334" s="263" t="e">
        <f aca="false">E334/$E$13</f>
        <v>#VALUE!</v>
      </c>
      <c r="AA334" s="264" t="n">
        <f aca="false">IFERROR(SUMPRODUCT((DSR!$E$1:$AB$1='MAIN DATA'!$B$6)*(DSR!$B$2:$B$1445='MAIN DATA'!A334)*(DSR!$A$2:$A$1445=Controls!$F$56)*(DSR!$E$2:$AB$1445)),"N/A for summer")</f>
        <v>-0.0807413359224056</v>
      </c>
    </row>
    <row r="335" customFormat="false" ht="12.75" hidden="false" customHeight="false" outlineLevel="0" collapsed="false">
      <c r="A335" s="253" t="s">
        <v>990</v>
      </c>
      <c r="B335" s="253" t="s">
        <v>991</v>
      </c>
      <c r="C335" s="254" t="s">
        <v>524</v>
      </c>
      <c r="D335" s="254" t="str">
        <f aca="false">LEFT(C335,1)</f>
        <v>T</v>
      </c>
      <c r="E335" s="254" t="e">
        <f aca="false">SUMIFS(OFFSET(#NAME?,0,$P$8),#NAME?,A335,#NAME?,$F$8,#NAME?,$G$8)</f>
        <v>#VALUE!</v>
      </c>
      <c r="F335" s="255" t="e">
        <f aca="false">SUMIFS(OFFSET(#NAME?,0,$P$8),#NAME?,A335,#NAME?,$F$8,#NAME?,$G$8)</f>
        <v>#VALUE!</v>
      </c>
      <c r="G335" s="255" t="e">
        <f aca="false">F335-SUMIFS(OFFSET(#NAME?,0,$P$8),#NAME?,A335,#NAME?,$F$8,#NAME?,$G$8)</f>
        <v>#VALUE!</v>
      </c>
      <c r="H335" s="256" t="e">
        <f aca="false">E335-T335</f>
        <v>#VALUE!</v>
      </c>
      <c r="I335" s="256" t="e">
        <f aca="false">E335-U335</f>
        <v>#VALUE!</v>
      </c>
      <c r="J335" s="257" t="e">
        <f aca="false">SUMIFS(#NAME?,#NAME?,A335,#NAME?,$F$8,#NAME?,$G$8,#NAME?,"Storage")+SUMIFS(#NAME?,#NAME?,A335,#NAME?,$F$8,#NAME?,$G$8,#NAME?,"Battery")</f>
        <v>#VALUE!</v>
      </c>
      <c r="K335" s="257" t="e">
        <f aca="false">SUMIFS(#NAME?,#NAME?,A335,#NAME?,$F$8,#NAME?,$G$8,#NAME?,"Solar")+SUMIFS(#NAME?,#NAME?,A335,#NAME?,$F$8,#NAME?,$G$8,#NAME?,"Solar")</f>
        <v>#VALUE!</v>
      </c>
      <c r="L335" s="257" t="e">
        <f aca="false">SUMIFS(#NAME?,#NAME?,A335,#NAME?,$F$8,#NAME?,$G$8,#NAME?,"Wind")+SUMIFS(#NAME?,#NAME?,A335,#NAME?,$F$8,#NAME?,$G$8,#NAME?,"Wind")</f>
        <v>#VALUE!</v>
      </c>
      <c r="M335" s="257" t="e">
        <f aca="false">SUMIFS(#NAME?,#NAME?,A335,#NAME?,$F$8,#NAME?,$G$8,#NAME?,"Hydro")+SUMIFS(#NAME?,#NAME?,A335,#NAME?,$F$8,#NAME?,$G$8,#NAME?,"Hydro")</f>
        <v>#VALUE!</v>
      </c>
      <c r="N335" s="257" t="e">
        <f aca="false">SUMIFS(#NAME?,#NAME?,A335,#NAME?,$F$8,#NAME?,$G$8,#NAME?,"Other")+SUMIFS(#NAME?,#NAME?,A335,#NAME?,$F$8,#NAME?,$G$8,#NAME?,"Other")</f>
        <v>#VALUE!</v>
      </c>
      <c r="O335" s="258" t="e">
        <f aca="false">IF(J335=0,0,(SUMIFS(OFFSET(#NAME?,0,$P$8),#NAME?,A335,#NAME?,$F$8,#NAME?,$G$8,#NAME?,"Storage")+SUMIFS(OFFSET(#NAME?,0,$P$8),#NAME?,A335,#NAME?,$F$8,#NAME?,$G$8,#NAME?,"Battery"))/J335)</f>
        <v>#VALUE!</v>
      </c>
      <c r="P335" s="259" t="e">
        <f aca="false">IF(K335=0,0,(SUMIFS(OFFSET(#NAME?,0,$P$8),#NAME?,A335,#NAME?,$F$8,#NAME?,$G$8,#NAME?,"Solar")+SUMIFS(OFFSET(#NAME?,0,$P$8),#NAME?,A335,#NAME?,$F$8,#NAME?,$G$8,#NAME?,"Solar"))/K335)</f>
        <v>#VALUE!</v>
      </c>
      <c r="Q335" s="258" t="e">
        <f aca="false">IF(L335=0,0,(SUMIFS(OFFSET(#NAME?,0,$P$8),#NAME?,A335,#NAME?,$F$8,#NAME?,$G$8,#NAME?,"Wind")+SUMIFS(OFFSET(#NAME?,0,$P$8),#NAME?,A335,#NAME?,$F$8,#NAME?,$G$8,#NAME?,"Wind"))/L335)</f>
        <v>#VALUE!</v>
      </c>
      <c r="R335" s="258" t="e">
        <f aca="false">IF(M335=0,0,(SUMIFS(OFFSET(#NAME?,0,$P$8),#NAME?,A335,#NAME?,$F$8,#NAME?,$G$8,#NAME?,"Hydro")+SUMIFS(OFFSET(#NAME?,0,$P$8),#NAME?,A335,#NAME?,$F$8,#NAME?,$G$8,#NAME?,"Hydro"))/M335)</f>
        <v>#VALUE!</v>
      </c>
      <c r="S335" s="258" t="e">
        <f aca="false">IF(N335=0,0,(SUMIFS(OFFSET(#NAME?,0,$P$8),#NAME?,A335,#NAME?,$F$8,#NAME?,$G$8,#NAME?,"Other")+SUMIFS(OFFSET(#NAME?,0,$P$8),#NAME?,A335,#NAME?,$F$8,#NAME?,$G$8,#NAME?,"Other"))/N335)</f>
        <v>#VALUE!</v>
      </c>
      <c r="T335" s="260" t="e">
        <f aca="false">(J335*O335)+(K335*P335)+(L335*$T$5)+(M335*R335)+(N335*S335)</f>
        <v>#VALUE!</v>
      </c>
      <c r="U335" s="260" t="e">
        <f aca="false">(J335*O335)+(K335*P335)+(L335*$U$5)+(M335*R335)+(N335*S335)</f>
        <v>#VALUE!</v>
      </c>
      <c r="V335" s="261" t="e">
        <f aca="false">SUMIFS(OFFSET(#NAME?,0,$P$8),#NAME?,A335,#NAME?,$F$8,#NAME?,$G$8)*-1</f>
        <v>#VALUE!</v>
      </c>
      <c r="W335" s="261" t="e">
        <f aca="false">SUMIFS(OFFSET(#NAME?,0,$P$8),#NAME?,A335,#NAME?,$F$8,#NAME?,$G$8)*-1</f>
        <v>#VALUE!</v>
      </c>
      <c r="X335" s="262" t="e">
        <f aca="false">$Z$13*Z335</f>
        <v>#REF!</v>
      </c>
      <c r="Z335" s="263" t="e">
        <f aca="false">E335/$E$13</f>
        <v>#VALUE!</v>
      </c>
      <c r="AA335" s="264" t="n">
        <f aca="false">IFERROR(SUMPRODUCT((DSR!$E$1:$AB$1='MAIN DATA'!$B$6)*(DSR!$B$2:$B$1445='MAIN DATA'!A335)*(DSR!$A$2:$A$1445=Controls!$F$56)*(DSR!$E$2:$AB$1445)),"N/A for summer")</f>
        <v>-0.851162942618703</v>
      </c>
    </row>
    <row r="336" customFormat="false" ht="12.75" hidden="false" customHeight="false" outlineLevel="0" collapsed="false">
      <c r="A336" s="253" t="s">
        <v>1040</v>
      </c>
      <c r="B336" s="253" t="s">
        <v>1041</v>
      </c>
      <c r="C336" s="254" t="s">
        <v>524</v>
      </c>
      <c r="D336" s="254" t="str">
        <f aca="false">LEFT(C336,1)</f>
        <v>T</v>
      </c>
      <c r="E336" s="254" t="e">
        <f aca="false">SUMIFS(OFFSET(#NAME?,0,$P$8),#NAME?,A336,#NAME?,$F$8,#NAME?,$G$8)</f>
        <v>#VALUE!</v>
      </c>
      <c r="F336" s="255" t="e">
        <f aca="false">SUMIFS(OFFSET(#NAME?,0,$P$8),#NAME?,A336,#NAME?,$F$8,#NAME?,$G$8)</f>
        <v>#VALUE!</v>
      </c>
      <c r="G336" s="255" t="e">
        <f aca="false">F336-SUMIFS(OFFSET(#NAME?,0,$P$8),#NAME?,A336,#NAME?,$F$8,#NAME?,$G$8)</f>
        <v>#VALUE!</v>
      </c>
      <c r="H336" s="256" t="e">
        <f aca="false">E336-T336</f>
        <v>#VALUE!</v>
      </c>
      <c r="I336" s="256" t="e">
        <f aca="false">E336-U336</f>
        <v>#VALUE!</v>
      </c>
      <c r="J336" s="257" t="e">
        <f aca="false">SUMIFS(#NAME?,#NAME?,A336,#NAME?,$F$8,#NAME?,$G$8,#NAME?,"Storage")+SUMIFS(#NAME?,#NAME?,A336,#NAME?,$F$8,#NAME?,$G$8,#NAME?,"Battery")</f>
        <v>#VALUE!</v>
      </c>
      <c r="K336" s="257" t="e">
        <f aca="false">SUMIFS(#NAME?,#NAME?,A336,#NAME?,$F$8,#NAME?,$G$8,#NAME?,"Solar")+SUMIFS(#NAME?,#NAME?,A336,#NAME?,$F$8,#NAME?,$G$8,#NAME?,"Solar")</f>
        <v>#VALUE!</v>
      </c>
      <c r="L336" s="257" t="e">
        <f aca="false">SUMIFS(#NAME?,#NAME?,A336,#NAME?,$F$8,#NAME?,$G$8,#NAME?,"Wind")+SUMIFS(#NAME?,#NAME?,A336,#NAME?,$F$8,#NAME?,$G$8,#NAME?,"Wind")</f>
        <v>#VALUE!</v>
      </c>
      <c r="M336" s="257" t="e">
        <f aca="false">SUMIFS(#NAME?,#NAME?,A336,#NAME?,$F$8,#NAME?,$G$8,#NAME?,"Hydro")+SUMIFS(#NAME?,#NAME?,A336,#NAME?,$F$8,#NAME?,$G$8,#NAME?,"Hydro")</f>
        <v>#VALUE!</v>
      </c>
      <c r="N336" s="257" t="e">
        <f aca="false">SUMIFS(#NAME?,#NAME?,A336,#NAME?,$F$8,#NAME?,$G$8,#NAME?,"Other")+SUMIFS(#NAME?,#NAME?,A336,#NAME?,$F$8,#NAME?,$G$8,#NAME?,"Other")</f>
        <v>#VALUE!</v>
      </c>
      <c r="O336" s="258" t="e">
        <f aca="false">IF(J336=0,0,(SUMIFS(OFFSET(#NAME?,0,$P$8),#NAME?,A336,#NAME?,$F$8,#NAME?,$G$8,#NAME?,"Storage")+SUMIFS(OFFSET(#NAME?,0,$P$8),#NAME?,A336,#NAME?,$F$8,#NAME?,$G$8,#NAME?,"Battery"))/J336)</f>
        <v>#VALUE!</v>
      </c>
      <c r="P336" s="259" t="e">
        <f aca="false">IF(K336=0,0,(SUMIFS(OFFSET(#NAME?,0,$P$8),#NAME?,A336,#NAME?,$F$8,#NAME?,$G$8,#NAME?,"Solar")+SUMIFS(OFFSET(#NAME?,0,$P$8),#NAME?,A336,#NAME?,$F$8,#NAME?,$G$8,#NAME?,"Solar"))/K336)</f>
        <v>#VALUE!</v>
      </c>
      <c r="Q336" s="258" t="e">
        <f aca="false">IF(L336=0,0,(SUMIFS(OFFSET(#NAME?,0,$P$8),#NAME?,A336,#NAME?,$F$8,#NAME?,$G$8,#NAME?,"Wind")+SUMIFS(OFFSET(#NAME?,0,$P$8),#NAME?,A336,#NAME?,$F$8,#NAME?,$G$8,#NAME?,"Wind"))/L336)</f>
        <v>#VALUE!</v>
      </c>
      <c r="R336" s="258" t="e">
        <f aca="false">IF(M336=0,0,(SUMIFS(OFFSET(#NAME?,0,$P$8),#NAME?,A336,#NAME?,$F$8,#NAME?,$G$8,#NAME?,"Hydro")+SUMIFS(OFFSET(#NAME?,0,$P$8),#NAME?,A336,#NAME?,$F$8,#NAME?,$G$8,#NAME?,"Hydro"))/M336)</f>
        <v>#VALUE!</v>
      </c>
      <c r="S336" s="258" t="e">
        <f aca="false">IF(N336=0,0,(SUMIFS(OFFSET(#NAME?,0,$P$8),#NAME?,A336,#NAME?,$F$8,#NAME?,$G$8,#NAME?,"Other")+SUMIFS(OFFSET(#NAME?,0,$P$8),#NAME?,A336,#NAME?,$F$8,#NAME?,$G$8,#NAME?,"Other"))/N336)</f>
        <v>#VALUE!</v>
      </c>
      <c r="T336" s="260" t="e">
        <f aca="false">(J336*O336)+(K336*P336)+(L336*$T$5)+(M336*R336)+(N336*S336)</f>
        <v>#VALUE!</v>
      </c>
      <c r="U336" s="260" t="e">
        <f aca="false">(J336*O336)+(K336*P336)+(L336*$U$5)+(M336*R336)+(N336*S336)</f>
        <v>#VALUE!</v>
      </c>
      <c r="V336" s="261" t="e">
        <f aca="false">SUMIFS(OFFSET(#NAME?,0,$P$8),#NAME?,A336,#NAME?,$F$8,#NAME?,$G$8)*-1</f>
        <v>#VALUE!</v>
      </c>
      <c r="W336" s="261" t="e">
        <f aca="false">SUMIFS(OFFSET(#NAME?,0,$P$8),#NAME?,A336,#NAME?,$F$8,#NAME?,$G$8)*-1</f>
        <v>#VALUE!</v>
      </c>
      <c r="X336" s="262" t="e">
        <f aca="false">$Z$13*Z336</f>
        <v>#REF!</v>
      </c>
      <c r="Z336" s="263" t="e">
        <f aca="false">E336/$E$13</f>
        <v>#VALUE!</v>
      </c>
      <c r="AA336" s="264" t="n">
        <f aca="false">IFERROR(SUMPRODUCT((DSR!$E$1:$AB$1='MAIN DATA'!$B$6)*(DSR!$B$2:$B$1445='MAIN DATA'!A336)*(DSR!$A$2:$A$1445=Controls!$F$56)*(DSR!$E$2:$AB$1445)),"N/A for summer")</f>
        <v>-0.141955454520472</v>
      </c>
    </row>
    <row r="337" customFormat="false" ht="12.75" hidden="false" customHeight="false" outlineLevel="0" collapsed="false">
      <c r="A337" s="253" t="s">
        <v>1069</v>
      </c>
      <c r="B337" s="253" t="s">
        <v>1070</v>
      </c>
      <c r="C337" s="254" t="s">
        <v>524</v>
      </c>
      <c r="D337" s="254" t="str">
        <f aca="false">LEFT(C337,1)</f>
        <v>T</v>
      </c>
      <c r="E337" s="254" t="e">
        <f aca="false">SUMIFS(OFFSET(#NAME?,0,$P$8),#NAME?,A337,#NAME?,$F$8,#NAME?,$G$8)</f>
        <v>#VALUE!</v>
      </c>
      <c r="F337" s="255" t="e">
        <f aca="false">SUMIFS(OFFSET(#NAME?,0,$P$8),#NAME?,A337,#NAME?,$F$8,#NAME?,$G$8)</f>
        <v>#VALUE!</v>
      </c>
      <c r="G337" s="255" t="e">
        <f aca="false">F337-SUMIFS(OFFSET(#NAME?,0,$P$8),#NAME?,A337,#NAME?,$F$8,#NAME?,$G$8)</f>
        <v>#VALUE!</v>
      </c>
      <c r="H337" s="256" t="e">
        <f aca="false">E337-T337</f>
        <v>#VALUE!</v>
      </c>
      <c r="I337" s="256" t="e">
        <f aca="false">E337-U337</f>
        <v>#VALUE!</v>
      </c>
      <c r="J337" s="257" t="e">
        <f aca="false">SUMIFS(#NAME?,#NAME?,A337,#NAME?,$F$8,#NAME?,$G$8,#NAME?,"Storage")+SUMIFS(#NAME?,#NAME?,A337,#NAME?,$F$8,#NAME?,$G$8,#NAME?,"Battery")</f>
        <v>#VALUE!</v>
      </c>
      <c r="K337" s="257" t="e">
        <f aca="false">SUMIFS(#NAME?,#NAME?,A337,#NAME?,$F$8,#NAME?,$G$8,#NAME?,"Solar")+SUMIFS(#NAME?,#NAME?,A337,#NAME?,$F$8,#NAME?,$G$8,#NAME?,"Solar")</f>
        <v>#VALUE!</v>
      </c>
      <c r="L337" s="257" t="e">
        <f aca="false">SUMIFS(#NAME?,#NAME?,A337,#NAME?,$F$8,#NAME?,$G$8,#NAME?,"Wind")+SUMIFS(#NAME?,#NAME?,A337,#NAME?,$F$8,#NAME?,$G$8,#NAME?,"Wind")</f>
        <v>#VALUE!</v>
      </c>
      <c r="M337" s="257" t="e">
        <f aca="false">SUMIFS(#NAME?,#NAME?,A337,#NAME?,$F$8,#NAME?,$G$8,#NAME?,"Hydro")+SUMIFS(#NAME?,#NAME?,A337,#NAME?,$F$8,#NAME?,$G$8,#NAME?,"Hydro")</f>
        <v>#VALUE!</v>
      </c>
      <c r="N337" s="257" t="e">
        <f aca="false">SUMIFS(#NAME?,#NAME?,A337,#NAME?,$F$8,#NAME?,$G$8,#NAME?,"Other")+SUMIFS(#NAME?,#NAME?,A337,#NAME?,$F$8,#NAME?,$G$8,#NAME?,"Other")</f>
        <v>#VALUE!</v>
      </c>
      <c r="O337" s="258" t="e">
        <f aca="false">IF(J337=0,0,(SUMIFS(OFFSET(#NAME?,0,$P$8),#NAME?,A337,#NAME?,$F$8,#NAME?,$G$8,#NAME?,"Storage")+SUMIFS(OFFSET(#NAME?,0,$P$8),#NAME?,A337,#NAME?,$F$8,#NAME?,$G$8,#NAME?,"Battery"))/J337)</f>
        <v>#VALUE!</v>
      </c>
      <c r="P337" s="259" t="e">
        <f aca="false">IF(K337=0,0,(SUMIFS(OFFSET(#NAME?,0,$P$8),#NAME?,A337,#NAME?,$F$8,#NAME?,$G$8,#NAME?,"Solar")+SUMIFS(OFFSET(#NAME?,0,$P$8),#NAME?,A337,#NAME?,$F$8,#NAME?,$G$8,#NAME?,"Solar"))/K337)</f>
        <v>#VALUE!</v>
      </c>
      <c r="Q337" s="258" t="e">
        <f aca="false">IF(L337=0,0,(SUMIFS(OFFSET(#NAME?,0,$P$8),#NAME?,A337,#NAME?,$F$8,#NAME?,$G$8,#NAME?,"Wind")+SUMIFS(OFFSET(#NAME?,0,$P$8),#NAME?,A337,#NAME?,$F$8,#NAME?,$G$8,#NAME?,"Wind"))/L337)</f>
        <v>#VALUE!</v>
      </c>
      <c r="R337" s="258" t="e">
        <f aca="false">IF(M337=0,0,(SUMIFS(OFFSET(#NAME?,0,$P$8),#NAME?,A337,#NAME?,$F$8,#NAME?,$G$8,#NAME?,"Hydro")+SUMIFS(OFFSET(#NAME?,0,$P$8),#NAME?,A337,#NAME?,$F$8,#NAME?,$G$8,#NAME?,"Hydro"))/M337)</f>
        <v>#VALUE!</v>
      </c>
      <c r="S337" s="258" t="e">
        <f aca="false">IF(N337=0,0,(SUMIFS(OFFSET(#NAME?,0,$P$8),#NAME?,A337,#NAME?,$F$8,#NAME?,$G$8,#NAME?,"Other")+SUMIFS(OFFSET(#NAME?,0,$P$8),#NAME?,A337,#NAME?,$F$8,#NAME?,$G$8,#NAME?,"Other"))/N337)</f>
        <v>#VALUE!</v>
      </c>
      <c r="T337" s="260" t="e">
        <f aca="false">(J337*O337)+(K337*P337)+(L337*$T$5)+(M337*R337)+(N337*S337)</f>
        <v>#VALUE!</v>
      </c>
      <c r="U337" s="260" t="e">
        <f aca="false">(J337*O337)+(K337*P337)+(L337*$U$5)+(M337*R337)+(N337*S337)</f>
        <v>#VALUE!</v>
      </c>
      <c r="V337" s="261" t="e">
        <f aca="false">SUMIFS(OFFSET(#NAME?,0,$P$8),#NAME?,A337,#NAME?,$F$8,#NAME?,$G$8)*-1</f>
        <v>#VALUE!</v>
      </c>
      <c r="W337" s="261" t="e">
        <f aca="false">SUMIFS(OFFSET(#NAME?,0,$P$8),#NAME?,A337,#NAME?,$F$8,#NAME?,$G$8)*-1</f>
        <v>#VALUE!</v>
      </c>
      <c r="X337" s="262" t="e">
        <f aca="false">$Z$13*Z337</f>
        <v>#REF!</v>
      </c>
      <c r="Z337" s="263" t="e">
        <f aca="false">E337/$E$13</f>
        <v>#VALUE!</v>
      </c>
      <c r="AA337" s="264" t="n">
        <f aca="false">IFERROR(SUMPRODUCT((DSR!$E$1:$AB$1='MAIN DATA'!$B$6)*(DSR!$B$2:$B$1445='MAIN DATA'!A337)*(DSR!$A$2:$A$1445=Controls!$F$56)*(DSR!$E$2:$AB$1445)),"N/A for summer")</f>
        <v>-0.235710527268198</v>
      </c>
    </row>
    <row r="338" customFormat="false" ht="12.75" hidden="false" customHeight="false" outlineLevel="0" collapsed="false">
      <c r="A338" s="253" t="s">
        <v>1075</v>
      </c>
      <c r="B338" s="253" t="s">
        <v>1076</v>
      </c>
      <c r="C338" s="254" t="s">
        <v>524</v>
      </c>
      <c r="D338" s="254" t="str">
        <f aca="false">LEFT(C338,1)</f>
        <v>T</v>
      </c>
      <c r="E338" s="254" t="e">
        <f aca="false">SUMIFS(OFFSET(#NAME?,0,$P$8),#NAME?,A338,#NAME?,$F$8,#NAME?,$G$8)</f>
        <v>#VALUE!</v>
      </c>
      <c r="F338" s="255" t="e">
        <f aca="false">SUMIFS(OFFSET(#NAME?,0,$P$8),#NAME?,A338,#NAME?,$F$8,#NAME?,$G$8)</f>
        <v>#VALUE!</v>
      </c>
      <c r="G338" s="255" t="e">
        <f aca="false">F338-SUMIFS(OFFSET(#NAME?,0,$P$8),#NAME?,A338,#NAME?,$F$8,#NAME?,$G$8)</f>
        <v>#VALUE!</v>
      </c>
      <c r="H338" s="256" t="e">
        <f aca="false">E338-T338</f>
        <v>#VALUE!</v>
      </c>
      <c r="I338" s="256" t="e">
        <f aca="false">E338-U338</f>
        <v>#VALUE!</v>
      </c>
      <c r="J338" s="257" t="e">
        <f aca="false">SUMIFS(#NAME?,#NAME?,A338,#NAME?,$F$8,#NAME?,$G$8,#NAME?,"Storage")+SUMIFS(#NAME?,#NAME?,A338,#NAME?,$F$8,#NAME?,$G$8,#NAME?,"Battery")</f>
        <v>#VALUE!</v>
      </c>
      <c r="K338" s="257" t="e">
        <f aca="false">SUMIFS(#NAME?,#NAME?,A338,#NAME?,$F$8,#NAME?,$G$8,#NAME?,"Solar")+SUMIFS(#NAME?,#NAME?,A338,#NAME?,$F$8,#NAME?,$G$8,#NAME?,"Solar")</f>
        <v>#VALUE!</v>
      </c>
      <c r="L338" s="257" t="e">
        <f aca="false">SUMIFS(#NAME?,#NAME?,A338,#NAME?,$F$8,#NAME?,$G$8,#NAME?,"Wind")+SUMIFS(#NAME?,#NAME?,A338,#NAME?,$F$8,#NAME?,$G$8,#NAME?,"Wind")</f>
        <v>#VALUE!</v>
      </c>
      <c r="M338" s="257" t="e">
        <f aca="false">SUMIFS(#NAME?,#NAME?,A338,#NAME?,$F$8,#NAME?,$G$8,#NAME?,"Hydro")+SUMIFS(#NAME?,#NAME?,A338,#NAME?,$F$8,#NAME?,$G$8,#NAME?,"Hydro")</f>
        <v>#VALUE!</v>
      </c>
      <c r="N338" s="257" t="e">
        <f aca="false">SUMIFS(#NAME?,#NAME?,A338,#NAME?,$F$8,#NAME?,$G$8,#NAME?,"Other")+SUMIFS(#NAME?,#NAME?,A338,#NAME?,$F$8,#NAME?,$G$8,#NAME?,"Other")</f>
        <v>#VALUE!</v>
      </c>
      <c r="O338" s="258" t="e">
        <f aca="false">IF(J338=0,0,(SUMIFS(OFFSET(#NAME?,0,$P$8),#NAME?,A338,#NAME?,$F$8,#NAME?,$G$8,#NAME?,"Storage")+SUMIFS(OFFSET(#NAME?,0,$P$8),#NAME?,A338,#NAME?,$F$8,#NAME?,$G$8,#NAME?,"Battery"))/J338)</f>
        <v>#VALUE!</v>
      </c>
      <c r="P338" s="259" t="e">
        <f aca="false">IF(K338=0,0,(SUMIFS(OFFSET(#NAME?,0,$P$8),#NAME?,A338,#NAME?,$F$8,#NAME?,$G$8,#NAME?,"Solar")+SUMIFS(OFFSET(#NAME?,0,$P$8),#NAME?,A338,#NAME?,$F$8,#NAME?,$G$8,#NAME?,"Solar"))/K338)</f>
        <v>#VALUE!</v>
      </c>
      <c r="Q338" s="258" t="e">
        <f aca="false">IF(L338=0,0,(SUMIFS(OFFSET(#NAME?,0,$P$8),#NAME?,A338,#NAME?,$F$8,#NAME?,$G$8,#NAME?,"Wind")+SUMIFS(OFFSET(#NAME?,0,$P$8),#NAME?,A338,#NAME?,$F$8,#NAME?,$G$8,#NAME?,"Wind"))/L338)</f>
        <v>#VALUE!</v>
      </c>
      <c r="R338" s="258" t="e">
        <f aca="false">IF(M338=0,0,(SUMIFS(OFFSET(#NAME?,0,$P$8),#NAME?,A338,#NAME?,$F$8,#NAME?,$G$8,#NAME?,"Hydro")+SUMIFS(OFFSET(#NAME?,0,$P$8),#NAME?,A338,#NAME?,$F$8,#NAME?,$G$8,#NAME?,"Hydro"))/M338)</f>
        <v>#VALUE!</v>
      </c>
      <c r="S338" s="258" t="e">
        <f aca="false">IF(N338=0,0,(SUMIFS(OFFSET(#NAME?,0,$P$8),#NAME?,A338,#NAME?,$F$8,#NAME?,$G$8,#NAME?,"Other")+SUMIFS(OFFSET(#NAME?,0,$P$8),#NAME?,A338,#NAME?,$F$8,#NAME?,$G$8,#NAME?,"Other"))/N338)</f>
        <v>#VALUE!</v>
      </c>
      <c r="T338" s="260" t="e">
        <f aca="false">(J338*O338)+(K338*P338)+(L338*$T$5)+(M338*R338)+(N338*S338)</f>
        <v>#VALUE!</v>
      </c>
      <c r="U338" s="260" t="e">
        <f aca="false">(J338*O338)+(K338*P338)+(L338*$U$5)+(M338*R338)+(N338*S338)</f>
        <v>#VALUE!</v>
      </c>
      <c r="V338" s="261" t="e">
        <f aca="false">SUMIFS(OFFSET(#NAME?,0,$P$8),#NAME?,A338,#NAME?,$F$8,#NAME?,$G$8)*-1</f>
        <v>#VALUE!</v>
      </c>
      <c r="W338" s="261" t="e">
        <f aca="false">SUMIFS(OFFSET(#NAME?,0,$P$8),#NAME?,A338,#NAME?,$F$8,#NAME?,$G$8)*-1</f>
        <v>#VALUE!</v>
      </c>
      <c r="X338" s="262" t="e">
        <f aca="false">$Z$13*Z338</f>
        <v>#REF!</v>
      </c>
      <c r="Z338" s="263" t="e">
        <f aca="false">E338/$E$13</f>
        <v>#VALUE!</v>
      </c>
      <c r="AA338" s="264" t="n">
        <f aca="false">IFERROR(SUMPRODUCT((DSR!$E$1:$AB$1='MAIN DATA'!$B$6)*(DSR!$B$2:$B$1445='MAIN DATA'!A338)*(DSR!$A$2:$A$1445=Controls!$F$56)*(DSR!$E$2:$AB$1445)),"N/A for summer")</f>
        <v>-0.225896715708264</v>
      </c>
    </row>
    <row r="339" customFormat="false" ht="12.75" hidden="false" customHeight="false" outlineLevel="0" collapsed="false">
      <c r="A339" s="253" t="s">
        <v>1162</v>
      </c>
      <c r="B339" s="253" t="s">
        <v>1163</v>
      </c>
      <c r="C339" s="254" t="s">
        <v>524</v>
      </c>
      <c r="D339" s="254" t="str">
        <f aca="false">LEFT(C339,1)</f>
        <v>T</v>
      </c>
      <c r="E339" s="254" t="e">
        <f aca="false">SUMIFS(OFFSET(#NAME?,0,$P$8),#NAME?,A339,#NAME?,$F$8,#NAME?,$G$8)</f>
        <v>#VALUE!</v>
      </c>
      <c r="F339" s="255" t="e">
        <f aca="false">SUMIFS(OFFSET(#NAME?,0,$P$8),#NAME?,A339,#NAME?,$F$8,#NAME?,$G$8)</f>
        <v>#VALUE!</v>
      </c>
      <c r="G339" s="255" t="e">
        <f aca="false">F339-SUMIFS(OFFSET(#NAME?,0,$P$8),#NAME?,A339,#NAME?,$F$8,#NAME?,$G$8)</f>
        <v>#VALUE!</v>
      </c>
      <c r="H339" s="256" t="e">
        <f aca="false">E339-T339</f>
        <v>#VALUE!</v>
      </c>
      <c r="I339" s="256" t="e">
        <f aca="false">E339-U339</f>
        <v>#VALUE!</v>
      </c>
      <c r="J339" s="257" t="e">
        <f aca="false">SUMIFS(#NAME?,#NAME?,A339,#NAME?,$F$8,#NAME?,$G$8,#NAME?,"Storage")+SUMIFS(#NAME?,#NAME?,A339,#NAME?,$F$8,#NAME?,$G$8,#NAME?,"Battery")</f>
        <v>#VALUE!</v>
      </c>
      <c r="K339" s="257" t="e">
        <f aca="false">SUMIFS(#NAME?,#NAME?,A339,#NAME?,$F$8,#NAME?,$G$8,#NAME?,"Solar")+SUMIFS(#NAME?,#NAME?,A339,#NAME?,$F$8,#NAME?,$G$8,#NAME?,"Solar")</f>
        <v>#VALUE!</v>
      </c>
      <c r="L339" s="257" t="e">
        <f aca="false">SUMIFS(#NAME?,#NAME?,A339,#NAME?,$F$8,#NAME?,$G$8,#NAME?,"Wind")+SUMIFS(#NAME?,#NAME?,A339,#NAME?,$F$8,#NAME?,$G$8,#NAME?,"Wind")</f>
        <v>#VALUE!</v>
      </c>
      <c r="M339" s="257" t="e">
        <f aca="false">SUMIFS(#NAME?,#NAME?,A339,#NAME?,$F$8,#NAME?,$G$8,#NAME?,"Hydro")+SUMIFS(#NAME?,#NAME?,A339,#NAME?,$F$8,#NAME?,$G$8,#NAME?,"Hydro")</f>
        <v>#VALUE!</v>
      </c>
      <c r="N339" s="257" t="e">
        <f aca="false">SUMIFS(#NAME?,#NAME?,A339,#NAME?,$F$8,#NAME?,$G$8,#NAME?,"Other")+SUMIFS(#NAME?,#NAME?,A339,#NAME?,$F$8,#NAME?,$G$8,#NAME?,"Other")</f>
        <v>#VALUE!</v>
      </c>
      <c r="O339" s="258" t="e">
        <f aca="false">IF(J339=0,0,(SUMIFS(OFFSET(#NAME?,0,$P$8),#NAME?,A339,#NAME?,$F$8,#NAME?,$G$8,#NAME?,"Storage")+SUMIFS(OFFSET(#NAME?,0,$P$8),#NAME?,A339,#NAME?,$F$8,#NAME?,$G$8,#NAME?,"Battery"))/J339)</f>
        <v>#VALUE!</v>
      </c>
      <c r="P339" s="259" t="e">
        <f aca="false">IF(K339=0,0,(SUMIFS(OFFSET(#NAME?,0,$P$8),#NAME?,A339,#NAME?,$F$8,#NAME?,$G$8,#NAME?,"Solar")+SUMIFS(OFFSET(#NAME?,0,$P$8),#NAME?,A339,#NAME?,$F$8,#NAME?,$G$8,#NAME?,"Solar"))/K339)</f>
        <v>#VALUE!</v>
      </c>
      <c r="Q339" s="258" t="e">
        <f aca="false">IF(L339=0,0,(SUMIFS(OFFSET(#NAME?,0,$P$8),#NAME?,A339,#NAME?,$F$8,#NAME?,$G$8,#NAME?,"Wind")+SUMIFS(OFFSET(#NAME?,0,$P$8),#NAME?,A339,#NAME?,$F$8,#NAME?,$G$8,#NAME?,"Wind"))/L339)</f>
        <v>#VALUE!</v>
      </c>
      <c r="R339" s="258" t="e">
        <f aca="false">IF(M339=0,0,(SUMIFS(OFFSET(#NAME?,0,$P$8),#NAME?,A339,#NAME?,$F$8,#NAME?,$G$8,#NAME?,"Hydro")+SUMIFS(OFFSET(#NAME?,0,$P$8),#NAME?,A339,#NAME?,$F$8,#NAME?,$G$8,#NAME?,"Hydro"))/M339)</f>
        <v>#VALUE!</v>
      </c>
      <c r="S339" s="258" t="e">
        <f aca="false">IF(N339=0,0,(SUMIFS(OFFSET(#NAME?,0,$P$8),#NAME?,A339,#NAME?,$F$8,#NAME?,$G$8,#NAME?,"Other")+SUMIFS(OFFSET(#NAME?,0,$P$8),#NAME?,A339,#NAME?,$F$8,#NAME?,$G$8,#NAME?,"Other"))/N339)</f>
        <v>#VALUE!</v>
      </c>
      <c r="T339" s="260" t="e">
        <f aca="false">(J339*O339)+(K339*P339)+(L339*$T$5)+(M339*R339)+(N339*S339)</f>
        <v>#VALUE!</v>
      </c>
      <c r="U339" s="260" t="e">
        <f aca="false">(J339*O339)+(K339*P339)+(L339*$U$5)+(M339*R339)+(N339*S339)</f>
        <v>#VALUE!</v>
      </c>
      <c r="V339" s="261" t="e">
        <f aca="false">SUMIFS(OFFSET(#NAME?,0,$P$8),#NAME?,A339,#NAME?,$F$8,#NAME?,$G$8)*-1</f>
        <v>#VALUE!</v>
      </c>
      <c r="W339" s="261" t="e">
        <f aca="false">SUMIFS(OFFSET(#NAME?,0,$P$8),#NAME?,A339,#NAME?,$F$8,#NAME?,$G$8)*-1</f>
        <v>#VALUE!</v>
      </c>
      <c r="X339" s="262" t="e">
        <f aca="false">$Z$13*Z339</f>
        <v>#REF!</v>
      </c>
      <c r="Z339" s="263" t="e">
        <f aca="false">E339/$E$13</f>
        <v>#VALUE!</v>
      </c>
      <c r="AA339" s="264" t="n">
        <f aca="false">IFERROR(SUMPRODUCT((DSR!$E$1:$AB$1='MAIN DATA'!$B$6)*(DSR!$B$2:$B$1445='MAIN DATA'!A339)*(DSR!$A$2:$A$1445=Controls!$F$56)*(DSR!$E$2:$AB$1445)),"N/A for summer")</f>
        <v>-0.663745093471115</v>
      </c>
    </row>
    <row r="340" customFormat="false" ht="12.75" hidden="false" customHeight="false" outlineLevel="0" collapsed="false">
      <c r="A340" s="253" t="s">
        <v>1172</v>
      </c>
      <c r="B340" s="253" t="s">
        <v>1173</v>
      </c>
      <c r="C340" s="254" t="s">
        <v>524</v>
      </c>
      <c r="D340" s="254" t="str">
        <f aca="false">LEFT(C340,1)</f>
        <v>T</v>
      </c>
      <c r="E340" s="254" t="e">
        <f aca="false">SUMIFS(OFFSET(#NAME?,0,$P$8),#NAME?,A340,#NAME?,$F$8,#NAME?,$G$8)</f>
        <v>#VALUE!</v>
      </c>
      <c r="F340" s="255" t="e">
        <f aca="false">SUMIFS(OFFSET(#NAME?,0,$P$8),#NAME?,A340,#NAME?,$F$8,#NAME?,$G$8)</f>
        <v>#VALUE!</v>
      </c>
      <c r="G340" s="255" t="e">
        <f aca="false">F340-SUMIFS(OFFSET(#NAME?,0,$P$8),#NAME?,A340,#NAME?,$F$8,#NAME?,$G$8)</f>
        <v>#VALUE!</v>
      </c>
      <c r="H340" s="256" t="e">
        <f aca="false">E340-T340</f>
        <v>#VALUE!</v>
      </c>
      <c r="I340" s="256" t="e">
        <f aca="false">E340-U340</f>
        <v>#VALUE!</v>
      </c>
      <c r="J340" s="257" t="e">
        <f aca="false">SUMIFS(#NAME?,#NAME?,A340,#NAME?,$F$8,#NAME?,$G$8,#NAME?,"Storage")+SUMIFS(#NAME?,#NAME?,A340,#NAME?,$F$8,#NAME?,$G$8,#NAME?,"Battery")</f>
        <v>#VALUE!</v>
      </c>
      <c r="K340" s="257" t="e">
        <f aca="false">SUMIFS(#NAME?,#NAME?,A340,#NAME?,$F$8,#NAME?,$G$8,#NAME?,"Solar")+SUMIFS(#NAME?,#NAME?,A340,#NAME?,$F$8,#NAME?,$G$8,#NAME?,"Solar")</f>
        <v>#VALUE!</v>
      </c>
      <c r="L340" s="257" t="e">
        <f aca="false">SUMIFS(#NAME?,#NAME?,A340,#NAME?,$F$8,#NAME?,$G$8,#NAME?,"Wind")+SUMIFS(#NAME?,#NAME?,A340,#NAME?,$F$8,#NAME?,$G$8,#NAME?,"Wind")</f>
        <v>#VALUE!</v>
      </c>
      <c r="M340" s="257" t="e">
        <f aca="false">SUMIFS(#NAME?,#NAME?,A340,#NAME?,$F$8,#NAME?,$G$8,#NAME?,"Hydro")+SUMIFS(#NAME?,#NAME?,A340,#NAME?,$F$8,#NAME?,$G$8,#NAME?,"Hydro")</f>
        <v>#VALUE!</v>
      </c>
      <c r="N340" s="257" t="e">
        <f aca="false">SUMIFS(#NAME?,#NAME?,A340,#NAME?,$F$8,#NAME?,$G$8,#NAME?,"Other")+SUMIFS(#NAME?,#NAME?,A340,#NAME?,$F$8,#NAME?,$G$8,#NAME?,"Other")</f>
        <v>#VALUE!</v>
      </c>
      <c r="O340" s="258" t="e">
        <f aca="false">IF(J340=0,0,(SUMIFS(OFFSET(#NAME?,0,$P$8),#NAME?,A340,#NAME?,$F$8,#NAME?,$G$8,#NAME?,"Storage")+SUMIFS(OFFSET(#NAME?,0,$P$8),#NAME?,A340,#NAME?,$F$8,#NAME?,$G$8,#NAME?,"Battery"))/J340)</f>
        <v>#VALUE!</v>
      </c>
      <c r="P340" s="259" t="e">
        <f aca="false">IF(K340=0,0,(SUMIFS(OFFSET(#NAME?,0,$P$8),#NAME?,A340,#NAME?,$F$8,#NAME?,$G$8,#NAME?,"Solar")+SUMIFS(OFFSET(#NAME?,0,$P$8),#NAME?,A340,#NAME?,$F$8,#NAME?,$G$8,#NAME?,"Solar"))/K340)</f>
        <v>#VALUE!</v>
      </c>
      <c r="Q340" s="258" t="e">
        <f aca="false">IF(L340=0,0,(SUMIFS(OFFSET(#NAME?,0,$P$8),#NAME?,A340,#NAME?,$F$8,#NAME?,$G$8,#NAME?,"Wind")+SUMIFS(OFFSET(#NAME?,0,$P$8),#NAME?,A340,#NAME?,$F$8,#NAME?,$G$8,#NAME?,"Wind"))/L340)</f>
        <v>#VALUE!</v>
      </c>
      <c r="R340" s="258" t="e">
        <f aca="false">IF(M340=0,0,(SUMIFS(OFFSET(#NAME?,0,$P$8),#NAME?,A340,#NAME?,$F$8,#NAME?,$G$8,#NAME?,"Hydro")+SUMIFS(OFFSET(#NAME?,0,$P$8),#NAME?,A340,#NAME?,$F$8,#NAME?,$G$8,#NAME?,"Hydro"))/M340)</f>
        <v>#VALUE!</v>
      </c>
      <c r="S340" s="258" t="e">
        <f aca="false">IF(N340=0,0,(SUMIFS(OFFSET(#NAME?,0,$P$8),#NAME?,A340,#NAME?,$F$8,#NAME?,$G$8,#NAME?,"Other")+SUMIFS(OFFSET(#NAME?,0,$P$8),#NAME?,A340,#NAME?,$F$8,#NAME?,$G$8,#NAME?,"Other"))/N340)</f>
        <v>#VALUE!</v>
      </c>
      <c r="T340" s="260" t="e">
        <f aca="false">(J340*O340)+(K340*P340)+(L340*$T$5)+(M340*R340)+(N340*S340)</f>
        <v>#VALUE!</v>
      </c>
      <c r="U340" s="260" t="e">
        <f aca="false">(J340*O340)+(K340*P340)+(L340*$U$5)+(M340*R340)+(N340*S340)</f>
        <v>#VALUE!</v>
      </c>
      <c r="V340" s="261" t="e">
        <f aca="false">SUMIFS(OFFSET(#NAME?,0,$P$8),#NAME?,A340,#NAME?,$F$8,#NAME?,$G$8)*-1</f>
        <v>#VALUE!</v>
      </c>
      <c r="W340" s="261" t="e">
        <f aca="false">SUMIFS(OFFSET(#NAME?,0,$P$8),#NAME?,A340,#NAME?,$F$8,#NAME?,$G$8)*-1</f>
        <v>#VALUE!</v>
      </c>
      <c r="X340" s="262" t="e">
        <f aca="false">$Z$13*Z340</f>
        <v>#REF!</v>
      </c>
      <c r="Z340" s="263" t="e">
        <f aca="false">E340/$E$13</f>
        <v>#VALUE!</v>
      </c>
      <c r="AA340" s="264" t="n">
        <f aca="false">IFERROR(SUMPRODUCT((DSR!$E$1:$AB$1='MAIN DATA'!$B$6)*(DSR!$B$2:$B$1445='MAIN DATA'!A340)*(DSR!$A$2:$A$1445=Controls!$F$56)*(DSR!$E$2:$AB$1445)),"N/A for summer")</f>
        <v>-0.564782604489981</v>
      </c>
    </row>
    <row r="341" customFormat="false" ht="12.75" hidden="false" customHeight="false" outlineLevel="0" collapsed="false">
      <c r="A341" s="253" t="s">
        <v>413</v>
      </c>
      <c r="B341" s="253" t="s">
        <v>415</v>
      </c>
      <c r="C341" s="254" t="s">
        <v>414</v>
      </c>
      <c r="D341" s="254" t="str">
        <f aca="false">LEFT(C341,1)</f>
        <v>T</v>
      </c>
      <c r="E341" s="254" t="e">
        <f aca="false">SUMIFS(OFFSET(#NAME?,0,$P$8),#NAME?,A341,#NAME?,$F$8,#NAME?,$G$8)</f>
        <v>#VALUE!</v>
      </c>
      <c r="F341" s="255" t="e">
        <f aca="false">SUMIFS(OFFSET(#NAME?,0,$P$8),#NAME?,A341,#NAME?,$F$8,#NAME?,$G$8)</f>
        <v>#VALUE!</v>
      </c>
      <c r="G341" s="255" t="e">
        <f aca="false">F341-SUMIFS(OFFSET(#NAME?,0,$P$8),#NAME?,A341,#NAME?,$F$8,#NAME?,$G$8)</f>
        <v>#VALUE!</v>
      </c>
      <c r="H341" s="256" t="e">
        <f aca="false">E341-T341</f>
        <v>#VALUE!</v>
      </c>
      <c r="I341" s="256" t="e">
        <f aca="false">E341-U341</f>
        <v>#VALUE!</v>
      </c>
      <c r="J341" s="257" t="e">
        <f aca="false">SUMIFS(#NAME?,#NAME?,A341,#NAME?,$F$8,#NAME?,$G$8,#NAME?,"Storage")+SUMIFS(#NAME?,#NAME?,A341,#NAME?,$F$8,#NAME?,$G$8,#NAME?,"Battery")</f>
        <v>#VALUE!</v>
      </c>
      <c r="K341" s="257" t="e">
        <f aca="false">SUMIFS(#NAME?,#NAME?,A341,#NAME?,$F$8,#NAME?,$G$8,#NAME?,"Solar")+SUMIFS(#NAME?,#NAME?,A341,#NAME?,$F$8,#NAME?,$G$8,#NAME?,"Solar")</f>
        <v>#VALUE!</v>
      </c>
      <c r="L341" s="257" t="e">
        <f aca="false">SUMIFS(#NAME?,#NAME?,A341,#NAME?,$F$8,#NAME?,$G$8,#NAME?,"Wind")+SUMIFS(#NAME?,#NAME?,A341,#NAME?,$F$8,#NAME?,$G$8,#NAME?,"Wind")</f>
        <v>#VALUE!</v>
      </c>
      <c r="M341" s="257" t="e">
        <f aca="false">SUMIFS(#NAME?,#NAME?,A341,#NAME?,$F$8,#NAME?,$G$8,#NAME?,"Hydro")+SUMIFS(#NAME?,#NAME?,A341,#NAME?,$F$8,#NAME?,$G$8,#NAME?,"Hydro")</f>
        <v>#VALUE!</v>
      </c>
      <c r="N341" s="257" t="e">
        <f aca="false">SUMIFS(#NAME?,#NAME?,A341,#NAME?,$F$8,#NAME?,$G$8,#NAME?,"Other")+SUMIFS(#NAME?,#NAME?,A341,#NAME?,$F$8,#NAME?,$G$8,#NAME?,"Other")</f>
        <v>#VALUE!</v>
      </c>
      <c r="O341" s="258" t="e">
        <f aca="false">IF(J341=0,0,(SUMIFS(OFFSET(#NAME?,0,$P$8),#NAME?,A341,#NAME?,$F$8,#NAME?,$G$8,#NAME?,"Storage")+SUMIFS(OFFSET(#NAME?,0,$P$8),#NAME?,A341,#NAME?,$F$8,#NAME?,$G$8,#NAME?,"Battery"))/J341)</f>
        <v>#VALUE!</v>
      </c>
      <c r="P341" s="259" t="e">
        <f aca="false">IF(K341=0,0,(SUMIFS(OFFSET(#NAME?,0,$P$8),#NAME?,A341,#NAME?,$F$8,#NAME?,$G$8,#NAME?,"Solar")+SUMIFS(OFFSET(#NAME?,0,$P$8),#NAME?,A341,#NAME?,$F$8,#NAME?,$G$8,#NAME?,"Solar"))/K341)</f>
        <v>#VALUE!</v>
      </c>
      <c r="Q341" s="258" t="e">
        <f aca="false">IF(L341=0,0,(SUMIFS(OFFSET(#NAME?,0,$P$8),#NAME?,A341,#NAME?,$F$8,#NAME?,$G$8,#NAME?,"Wind")+SUMIFS(OFFSET(#NAME?,0,$P$8),#NAME?,A341,#NAME?,$F$8,#NAME?,$G$8,#NAME?,"Wind"))/L341)</f>
        <v>#VALUE!</v>
      </c>
      <c r="R341" s="258" t="e">
        <f aca="false">IF(M341=0,0,(SUMIFS(OFFSET(#NAME?,0,$P$8),#NAME?,A341,#NAME?,$F$8,#NAME?,$G$8,#NAME?,"Hydro")+SUMIFS(OFFSET(#NAME?,0,$P$8),#NAME?,A341,#NAME?,$F$8,#NAME?,$G$8,#NAME?,"Hydro"))/M341)</f>
        <v>#VALUE!</v>
      </c>
      <c r="S341" s="258" t="e">
        <f aca="false">IF(N341=0,0,(SUMIFS(OFFSET(#NAME?,0,$P$8),#NAME?,A341,#NAME?,$F$8,#NAME?,$G$8,#NAME?,"Other")+SUMIFS(OFFSET(#NAME?,0,$P$8),#NAME?,A341,#NAME?,$F$8,#NAME?,$G$8,#NAME?,"Other"))/N341)</f>
        <v>#VALUE!</v>
      </c>
      <c r="T341" s="260" t="e">
        <f aca="false">(J341*O341)+(K341*P341)+(L341*$T$5)+(M341*R341)+(N341*S341)</f>
        <v>#VALUE!</v>
      </c>
      <c r="U341" s="260" t="e">
        <f aca="false">(J341*O341)+(K341*P341)+(L341*$U$5)+(M341*R341)+(N341*S341)</f>
        <v>#VALUE!</v>
      </c>
      <c r="V341" s="261" t="e">
        <f aca="false">SUMIFS(OFFSET(#NAME?,0,$P$8),#NAME?,A341,#NAME?,$F$8,#NAME?,$G$8)*-1</f>
        <v>#VALUE!</v>
      </c>
      <c r="W341" s="261" t="e">
        <f aca="false">SUMIFS(OFFSET(#NAME?,0,$P$8),#NAME?,A341,#NAME?,$F$8,#NAME?,$G$8)*-1</f>
        <v>#VALUE!</v>
      </c>
      <c r="X341" s="262" t="e">
        <f aca="false">$Z$13*Z341</f>
        <v>#REF!</v>
      </c>
      <c r="Z341" s="263" t="e">
        <f aca="false">E341/$E$13</f>
        <v>#VALUE!</v>
      </c>
      <c r="AA341" s="264" t="n">
        <f aca="false">IFERROR(SUMPRODUCT((DSR!$E$1:$AB$1='MAIN DATA'!$B$6)*(DSR!$B$2:$B$1445='MAIN DATA'!A341)*(DSR!$A$2:$A$1445=Controls!$F$56)*(DSR!$E$2:$AB$1445)),"N/A for summer")</f>
        <v>0</v>
      </c>
    </row>
    <row r="342" customFormat="false" ht="12.75" hidden="false" customHeight="false" outlineLevel="0" collapsed="false">
      <c r="A342" s="253" t="s">
        <v>540</v>
      </c>
      <c r="B342" s="253" t="s">
        <v>541</v>
      </c>
      <c r="C342" s="254" t="s">
        <v>414</v>
      </c>
      <c r="D342" s="254" t="str">
        <f aca="false">LEFT(C342,1)</f>
        <v>T</v>
      </c>
      <c r="E342" s="254" t="e">
        <f aca="false">SUMIFS(OFFSET(#NAME?,0,$P$8),#NAME?,A342,#NAME?,$F$8,#NAME?,$G$8)</f>
        <v>#VALUE!</v>
      </c>
      <c r="F342" s="255" t="e">
        <f aca="false">SUMIFS(OFFSET(#NAME?,0,$P$8),#NAME?,A342,#NAME?,$F$8,#NAME?,$G$8)</f>
        <v>#VALUE!</v>
      </c>
      <c r="G342" s="255" t="e">
        <f aca="false">F342-SUMIFS(OFFSET(#NAME?,0,$P$8),#NAME?,A342,#NAME?,$F$8,#NAME?,$G$8)</f>
        <v>#VALUE!</v>
      </c>
      <c r="H342" s="256" t="e">
        <f aca="false">E342-T342</f>
        <v>#VALUE!</v>
      </c>
      <c r="I342" s="256" t="e">
        <f aca="false">E342-U342</f>
        <v>#VALUE!</v>
      </c>
      <c r="J342" s="257" t="e">
        <f aca="false">SUMIFS(#NAME?,#NAME?,A342,#NAME?,$F$8,#NAME?,$G$8,#NAME?,"Storage")+SUMIFS(#NAME?,#NAME?,A342,#NAME?,$F$8,#NAME?,$G$8,#NAME?,"Battery")</f>
        <v>#VALUE!</v>
      </c>
      <c r="K342" s="257" t="e">
        <f aca="false">SUMIFS(#NAME?,#NAME?,A342,#NAME?,$F$8,#NAME?,$G$8,#NAME?,"Solar")+SUMIFS(#NAME?,#NAME?,A342,#NAME?,$F$8,#NAME?,$G$8,#NAME?,"Solar")</f>
        <v>#VALUE!</v>
      </c>
      <c r="L342" s="257" t="e">
        <f aca="false">SUMIFS(#NAME?,#NAME?,A342,#NAME?,$F$8,#NAME?,$G$8,#NAME?,"Wind")+SUMIFS(#NAME?,#NAME?,A342,#NAME?,$F$8,#NAME?,$G$8,#NAME?,"Wind")</f>
        <v>#VALUE!</v>
      </c>
      <c r="M342" s="257" t="e">
        <f aca="false">SUMIFS(#NAME?,#NAME?,A342,#NAME?,$F$8,#NAME?,$G$8,#NAME?,"Hydro")+SUMIFS(#NAME?,#NAME?,A342,#NAME?,$F$8,#NAME?,$G$8,#NAME?,"Hydro")</f>
        <v>#VALUE!</v>
      </c>
      <c r="N342" s="257" t="e">
        <f aca="false">SUMIFS(#NAME?,#NAME?,A342,#NAME?,$F$8,#NAME?,$G$8,#NAME?,"Other")+SUMIFS(#NAME?,#NAME?,A342,#NAME?,$F$8,#NAME?,$G$8,#NAME?,"Other")</f>
        <v>#VALUE!</v>
      </c>
      <c r="O342" s="258" t="e">
        <f aca="false">IF(J342=0,0,(SUMIFS(OFFSET(#NAME?,0,$P$8),#NAME?,A342,#NAME?,$F$8,#NAME?,$G$8,#NAME?,"Storage")+SUMIFS(OFFSET(#NAME?,0,$P$8),#NAME?,A342,#NAME?,$F$8,#NAME?,$G$8,#NAME?,"Battery"))/J342)</f>
        <v>#VALUE!</v>
      </c>
      <c r="P342" s="259" t="e">
        <f aca="false">IF(K342=0,0,(SUMIFS(OFFSET(#NAME?,0,$P$8),#NAME?,A342,#NAME?,$F$8,#NAME?,$G$8,#NAME?,"Solar")+SUMIFS(OFFSET(#NAME?,0,$P$8),#NAME?,A342,#NAME?,$F$8,#NAME?,$G$8,#NAME?,"Solar"))/K342)</f>
        <v>#VALUE!</v>
      </c>
      <c r="Q342" s="258" t="e">
        <f aca="false">IF(L342=0,0,(SUMIFS(OFFSET(#NAME?,0,$P$8),#NAME?,A342,#NAME?,$F$8,#NAME?,$G$8,#NAME?,"Wind")+SUMIFS(OFFSET(#NAME?,0,$P$8),#NAME?,A342,#NAME?,$F$8,#NAME?,$G$8,#NAME?,"Wind"))/L342)</f>
        <v>#VALUE!</v>
      </c>
      <c r="R342" s="258" t="e">
        <f aca="false">IF(M342=0,0,(SUMIFS(OFFSET(#NAME?,0,$P$8),#NAME?,A342,#NAME?,$F$8,#NAME?,$G$8,#NAME?,"Hydro")+SUMIFS(OFFSET(#NAME?,0,$P$8),#NAME?,A342,#NAME?,$F$8,#NAME?,$G$8,#NAME?,"Hydro"))/M342)</f>
        <v>#VALUE!</v>
      </c>
      <c r="S342" s="258" t="e">
        <f aca="false">IF(N342=0,0,(SUMIFS(OFFSET(#NAME?,0,$P$8),#NAME?,A342,#NAME?,$F$8,#NAME?,$G$8,#NAME?,"Other")+SUMIFS(OFFSET(#NAME?,0,$P$8),#NAME?,A342,#NAME?,$F$8,#NAME?,$G$8,#NAME?,"Other"))/N342)</f>
        <v>#VALUE!</v>
      </c>
      <c r="T342" s="260" t="e">
        <f aca="false">(J342*O342)+(K342*P342)+(L342*$T$5)+(M342*R342)+(N342*S342)</f>
        <v>#VALUE!</v>
      </c>
      <c r="U342" s="260" t="e">
        <f aca="false">(J342*O342)+(K342*P342)+(L342*$U$5)+(M342*R342)+(N342*S342)</f>
        <v>#VALUE!</v>
      </c>
      <c r="V342" s="261" t="e">
        <f aca="false">SUMIFS(OFFSET(#NAME?,0,$P$8),#NAME?,A342,#NAME?,$F$8,#NAME?,$G$8)*-1</f>
        <v>#VALUE!</v>
      </c>
      <c r="W342" s="261" t="e">
        <f aca="false">SUMIFS(OFFSET(#NAME?,0,$P$8),#NAME?,A342,#NAME?,$F$8,#NAME?,$G$8)*-1</f>
        <v>#VALUE!</v>
      </c>
      <c r="X342" s="262" t="e">
        <f aca="false">$Z$13*Z342</f>
        <v>#REF!</v>
      </c>
      <c r="Z342" s="263" t="e">
        <f aca="false">E342/$E$13</f>
        <v>#VALUE!</v>
      </c>
      <c r="AA342" s="264" t="n">
        <f aca="false">IFERROR(SUMPRODUCT((DSR!$E$1:$AB$1='MAIN DATA'!$B$6)*(DSR!$B$2:$B$1445='MAIN DATA'!A342)*(DSR!$A$2:$A$1445=Controls!$F$56)*(DSR!$E$2:$AB$1445)),"N/A for summer")</f>
        <v>-0.224902618746188</v>
      </c>
    </row>
    <row r="343" customFormat="false" ht="12.75" hidden="false" customHeight="false" outlineLevel="0" collapsed="false">
      <c r="A343" s="253" t="s">
        <v>568</v>
      </c>
      <c r="B343" s="253" t="s">
        <v>569</v>
      </c>
      <c r="C343" s="254" t="s">
        <v>414</v>
      </c>
      <c r="D343" s="254" t="str">
        <f aca="false">LEFT(C343,1)</f>
        <v>T</v>
      </c>
      <c r="E343" s="254" t="e">
        <f aca="false">SUMIFS(OFFSET(#NAME?,0,$P$8),#NAME?,A343,#NAME?,$F$8,#NAME?,$G$8)</f>
        <v>#VALUE!</v>
      </c>
      <c r="F343" s="255" t="e">
        <f aca="false">SUMIFS(OFFSET(#NAME?,0,$P$8),#NAME?,A343,#NAME?,$F$8,#NAME?,$G$8)</f>
        <v>#VALUE!</v>
      </c>
      <c r="G343" s="255" t="e">
        <f aca="false">F343-SUMIFS(OFFSET(#NAME?,0,$P$8),#NAME?,A343,#NAME?,$F$8,#NAME?,$G$8)</f>
        <v>#VALUE!</v>
      </c>
      <c r="H343" s="256" t="e">
        <f aca="false">E343-T343</f>
        <v>#VALUE!</v>
      </c>
      <c r="I343" s="256" t="e">
        <f aca="false">E343-U343</f>
        <v>#VALUE!</v>
      </c>
      <c r="J343" s="257" t="e">
        <f aca="false">SUMIFS(#NAME?,#NAME?,A343,#NAME?,$F$8,#NAME?,$G$8,#NAME?,"Storage")+SUMIFS(#NAME?,#NAME?,A343,#NAME?,$F$8,#NAME?,$G$8,#NAME?,"Battery")</f>
        <v>#VALUE!</v>
      </c>
      <c r="K343" s="257" t="e">
        <f aca="false">SUMIFS(#NAME?,#NAME?,A343,#NAME?,$F$8,#NAME?,$G$8,#NAME?,"Solar")+SUMIFS(#NAME?,#NAME?,A343,#NAME?,$F$8,#NAME?,$G$8,#NAME?,"Solar")</f>
        <v>#VALUE!</v>
      </c>
      <c r="L343" s="257" t="e">
        <f aca="false">SUMIFS(#NAME?,#NAME?,A343,#NAME?,$F$8,#NAME?,$G$8,#NAME?,"Wind")+SUMIFS(#NAME?,#NAME?,A343,#NAME?,$F$8,#NAME?,$G$8,#NAME?,"Wind")</f>
        <v>#VALUE!</v>
      </c>
      <c r="M343" s="257" t="e">
        <f aca="false">SUMIFS(#NAME?,#NAME?,A343,#NAME?,$F$8,#NAME?,$G$8,#NAME?,"Hydro")+SUMIFS(#NAME?,#NAME?,A343,#NAME?,$F$8,#NAME?,$G$8,#NAME?,"Hydro")</f>
        <v>#VALUE!</v>
      </c>
      <c r="N343" s="257" t="e">
        <f aca="false">SUMIFS(#NAME?,#NAME?,A343,#NAME?,$F$8,#NAME?,$G$8,#NAME?,"Other")+SUMIFS(#NAME?,#NAME?,A343,#NAME?,$F$8,#NAME?,$G$8,#NAME?,"Other")</f>
        <v>#VALUE!</v>
      </c>
      <c r="O343" s="258" t="e">
        <f aca="false">IF(J343=0,0,(SUMIFS(OFFSET(#NAME?,0,$P$8),#NAME?,A343,#NAME?,$F$8,#NAME?,$G$8,#NAME?,"Storage")+SUMIFS(OFFSET(#NAME?,0,$P$8),#NAME?,A343,#NAME?,$F$8,#NAME?,$G$8,#NAME?,"Battery"))/J343)</f>
        <v>#VALUE!</v>
      </c>
      <c r="P343" s="259" t="e">
        <f aca="false">IF(K343=0,0,(SUMIFS(OFFSET(#NAME?,0,$P$8),#NAME?,A343,#NAME?,$F$8,#NAME?,$G$8,#NAME?,"Solar")+SUMIFS(OFFSET(#NAME?,0,$P$8),#NAME?,A343,#NAME?,$F$8,#NAME?,$G$8,#NAME?,"Solar"))/K343)</f>
        <v>#VALUE!</v>
      </c>
      <c r="Q343" s="258" t="e">
        <f aca="false">IF(L343=0,0,(SUMIFS(OFFSET(#NAME?,0,$P$8),#NAME?,A343,#NAME?,$F$8,#NAME?,$G$8,#NAME?,"Wind")+SUMIFS(OFFSET(#NAME?,0,$P$8),#NAME?,A343,#NAME?,$F$8,#NAME?,$G$8,#NAME?,"Wind"))/L343)</f>
        <v>#VALUE!</v>
      </c>
      <c r="R343" s="258" t="e">
        <f aca="false">IF(M343=0,0,(SUMIFS(OFFSET(#NAME?,0,$P$8),#NAME?,A343,#NAME?,$F$8,#NAME?,$G$8,#NAME?,"Hydro")+SUMIFS(OFFSET(#NAME?,0,$P$8),#NAME?,A343,#NAME?,$F$8,#NAME?,$G$8,#NAME?,"Hydro"))/M343)</f>
        <v>#VALUE!</v>
      </c>
      <c r="S343" s="258" t="e">
        <f aca="false">IF(N343=0,0,(SUMIFS(OFFSET(#NAME?,0,$P$8),#NAME?,A343,#NAME?,$F$8,#NAME?,$G$8,#NAME?,"Other")+SUMIFS(OFFSET(#NAME?,0,$P$8),#NAME?,A343,#NAME?,$F$8,#NAME?,$G$8,#NAME?,"Other"))/N343)</f>
        <v>#VALUE!</v>
      </c>
      <c r="T343" s="260" t="e">
        <f aca="false">(J343*O343)+(K343*P343)+(L343*$T$5)+(M343*R343)+(N343*S343)</f>
        <v>#VALUE!</v>
      </c>
      <c r="U343" s="260" t="e">
        <f aca="false">(J343*O343)+(K343*P343)+(L343*$U$5)+(M343*R343)+(N343*S343)</f>
        <v>#VALUE!</v>
      </c>
      <c r="V343" s="261" t="e">
        <f aca="false">SUMIFS(OFFSET(#NAME?,0,$P$8),#NAME?,A343,#NAME?,$F$8,#NAME?,$G$8)*-1</f>
        <v>#VALUE!</v>
      </c>
      <c r="W343" s="261" t="e">
        <f aca="false">SUMIFS(OFFSET(#NAME?,0,$P$8),#NAME?,A343,#NAME?,$F$8,#NAME?,$G$8)*-1</f>
        <v>#VALUE!</v>
      </c>
      <c r="X343" s="262" t="e">
        <f aca="false">$Z$13*Z343</f>
        <v>#REF!</v>
      </c>
      <c r="Z343" s="263" t="e">
        <f aca="false">E343/$E$13</f>
        <v>#VALUE!</v>
      </c>
      <c r="AA343" s="264" t="n">
        <f aca="false">IFERROR(SUMPRODUCT((DSR!$E$1:$AB$1='MAIN DATA'!$B$6)*(DSR!$B$2:$B$1445='MAIN DATA'!A343)*(DSR!$A$2:$A$1445=Controls!$F$56)*(DSR!$E$2:$AB$1445)),"N/A for summer")</f>
        <v>0</v>
      </c>
    </row>
    <row r="344" customFormat="false" ht="12.75" hidden="false" customHeight="false" outlineLevel="0" collapsed="false">
      <c r="A344" s="253" t="s">
        <v>962</v>
      </c>
      <c r="B344" s="253" t="s">
        <v>963</v>
      </c>
      <c r="C344" s="254" t="s">
        <v>414</v>
      </c>
      <c r="D344" s="254" t="str">
        <f aca="false">LEFT(C344,1)</f>
        <v>T</v>
      </c>
      <c r="E344" s="254" t="e">
        <f aca="false">SUMIFS(OFFSET(#NAME?,0,$P$8),#NAME?,A344,#NAME?,$F$8,#NAME?,$G$8)</f>
        <v>#VALUE!</v>
      </c>
      <c r="F344" s="255" t="e">
        <f aca="false">SUMIFS(OFFSET(#NAME?,0,$P$8),#NAME?,A344,#NAME?,$F$8,#NAME?,$G$8)</f>
        <v>#VALUE!</v>
      </c>
      <c r="G344" s="255" t="e">
        <f aca="false">F344-SUMIFS(OFFSET(#NAME?,0,$P$8),#NAME?,A344,#NAME?,$F$8,#NAME?,$G$8)</f>
        <v>#VALUE!</v>
      </c>
      <c r="H344" s="256" t="e">
        <f aca="false">E344-T344</f>
        <v>#VALUE!</v>
      </c>
      <c r="I344" s="256" t="e">
        <f aca="false">E344-U344</f>
        <v>#VALUE!</v>
      </c>
      <c r="J344" s="257" t="e">
        <f aca="false">SUMIFS(#NAME?,#NAME?,A344,#NAME?,$F$8,#NAME?,$G$8,#NAME?,"Storage")+SUMIFS(#NAME?,#NAME?,A344,#NAME?,$F$8,#NAME?,$G$8,#NAME?,"Battery")</f>
        <v>#VALUE!</v>
      </c>
      <c r="K344" s="257" t="e">
        <f aca="false">SUMIFS(#NAME?,#NAME?,A344,#NAME?,$F$8,#NAME?,$G$8,#NAME?,"Solar")+SUMIFS(#NAME?,#NAME?,A344,#NAME?,$F$8,#NAME?,$G$8,#NAME?,"Solar")</f>
        <v>#VALUE!</v>
      </c>
      <c r="L344" s="257" t="e">
        <f aca="false">SUMIFS(#NAME?,#NAME?,A344,#NAME?,$F$8,#NAME?,$G$8,#NAME?,"Wind")+SUMIFS(#NAME?,#NAME?,A344,#NAME?,$F$8,#NAME?,$G$8,#NAME?,"Wind")</f>
        <v>#VALUE!</v>
      </c>
      <c r="M344" s="257" t="e">
        <f aca="false">SUMIFS(#NAME?,#NAME?,A344,#NAME?,$F$8,#NAME?,$G$8,#NAME?,"Hydro")+SUMIFS(#NAME?,#NAME?,A344,#NAME?,$F$8,#NAME?,$G$8,#NAME?,"Hydro")</f>
        <v>#VALUE!</v>
      </c>
      <c r="N344" s="257" t="e">
        <f aca="false">SUMIFS(#NAME?,#NAME?,A344,#NAME?,$F$8,#NAME?,$G$8,#NAME?,"Other")+SUMIFS(#NAME?,#NAME?,A344,#NAME?,$F$8,#NAME?,$G$8,#NAME?,"Other")</f>
        <v>#VALUE!</v>
      </c>
      <c r="O344" s="258" t="e">
        <f aca="false">IF(J344=0,0,(SUMIFS(OFFSET(#NAME?,0,$P$8),#NAME?,A344,#NAME?,$F$8,#NAME?,$G$8,#NAME?,"Storage")+SUMIFS(OFFSET(#NAME?,0,$P$8),#NAME?,A344,#NAME?,$F$8,#NAME?,$G$8,#NAME?,"Battery"))/J344)</f>
        <v>#VALUE!</v>
      </c>
      <c r="P344" s="259" t="e">
        <f aca="false">IF(K344=0,0,(SUMIFS(OFFSET(#NAME?,0,$P$8),#NAME?,A344,#NAME?,$F$8,#NAME?,$G$8,#NAME?,"Solar")+SUMIFS(OFFSET(#NAME?,0,$P$8),#NAME?,A344,#NAME?,$F$8,#NAME?,$G$8,#NAME?,"Solar"))/K344)</f>
        <v>#VALUE!</v>
      </c>
      <c r="Q344" s="258" t="e">
        <f aca="false">IF(L344=0,0,(SUMIFS(OFFSET(#NAME?,0,$P$8),#NAME?,A344,#NAME?,$F$8,#NAME?,$G$8,#NAME?,"Wind")+SUMIFS(OFFSET(#NAME?,0,$P$8),#NAME?,A344,#NAME?,$F$8,#NAME?,$G$8,#NAME?,"Wind"))/L344)</f>
        <v>#VALUE!</v>
      </c>
      <c r="R344" s="258" t="e">
        <f aca="false">IF(M344=0,0,(SUMIFS(OFFSET(#NAME?,0,$P$8),#NAME?,A344,#NAME?,$F$8,#NAME?,$G$8,#NAME?,"Hydro")+SUMIFS(OFFSET(#NAME?,0,$P$8),#NAME?,A344,#NAME?,$F$8,#NAME?,$G$8,#NAME?,"Hydro"))/M344)</f>
        <v>#VALUE!</v>
      </c>
      <c r="S344" s="258" t="e">
        <f aca="false">IF(N344=0,0,(SUMIFS(OFFSET(#NAME?,0,$P$8),#NAME?,A344,#NAME?,$F$8,#NAME?,$G$8,#NAME?,"Other")+SUMIFS(OFFSET(#NAME?,0,$P$8),#NAME?,A344,#NAME?,$F$8,#NAME?,$G$8,#NAME?,"Other"))/N344)</f>
        <v>#VALUE!</v>
      </c>
      <c r="T344" s="260" t="e">
        <f aca="false">(J344*O344)+(K344*P344)+(L344*$T$5)+(M344*R344)+(N344*S344)</f>
        <v>#VALUE!</v>
      </c>
      <c r="U344" s="260" t="e">
        <f aca="false">(J344*O344)+(K344*P344)+(L344*$U$5)+(M344*R344)+(N344*S344)</f>
        <v>#VALUE!</v>
      </c>
      <c r="V344" s="261" t="e">
        <f aca="false">SUMIFS(OFFSET(#NAME?,0,$P$8),#NAME?,A344,#NAME?,$F$8,#NAME?,$G$8)*-1</f>
        <v>#VALUE!</v>
      </c>
      <c r="W344" s="261" t="e">
        <f aca="false">SUMIFS(OFFSET(#NAME?,0,$P$8),#NAME?,A344,#NAME?,$F$8,#NAME?,$G$8)*-1</f>
        <v>#VALUE!</v>
      </c>
      <c r="X344" s="262" t="e">
        <f aca="false">$Z$13*Z344</f>
        <v>#REF!</v>
      </c>
      <c r="Z344" s="263" t="e">
        <f aca="false">E344/$E$13</f>
        <v>#VALUE!</v>
      </c>
      <c r="AA344" s="264" t="n">
        <f aca="false">IFERROR(SUMPRODUCT((DSR!$E$1:$AB$1='MAIN DATA'!$B$6)*(DSR!$B$2:$B$1445='MAIN DATA'!A344)*(DSR!$A$2:$A$1445=Controls!$F$56)*(DSR!$E$2:$AB$1445)),"N/A for summer")</f>
        <v>-0.189536134839938</v>
      </c>
    </row>
    <row r="345" customFormat="false" ht="12.75" hidden="false" customHeight="false" outlineLevel="0" collapsed="false">
      <c r="A345" s="253" t="s">
        <v>1027</v>
      </c>
      <c r="B345" s="253" t="s">
        <v>1028</v>
      </c>
      <c r="C345" s="254" t="s">
        <v>414</v>
      </c>
      <c r="D345" s="254" t="str">
        <f aca="false">LEFT(C345,1)</f>
        <v>T</v>
      </c>
      <c r="E345" s="254" t="e">
        <f aca="false">SUMIFS(OFFSET(#NAME?,0,$P$8),#NAME?,A345,#NAME?,$F$8,#NAME?,$G$8)</f>
        <v>#VALUE!</v>
      </c>
      <c r="F345" s="255" t="e">
        <f aca="false">SUMIFS(OFFSET(#NAME?,0,$P$8),#NAME?,A345,#NAME?,$F$8,#NAME?,$G$8)</f>
        <v>#VALUE!</v>
      </c>
      <c r="G345" s="255" t="e">
        <f aca="false">F345-SUMIFS(OFFSET(#NAME?,0,$P$8),#NAME?,A345,#NAME?,$F$8,#NAME?,$G$8)</f>
        <v>#VALUE!</v>
      </c>
      <c r="H345" s="256" t="e">
        <f aca="false">E345-T345</f>
        <v>#VALUE!</v>
      </c>
      <c r="I345" s="256" t="e">
        <f aca="false">E345-U345</f>
        <v>#VALUE!</v>
      </c>
      <c r="J345" s="257" t="e">
        <f aca="false">SUMIFS(#NAME?,#NAME?,A345,#NAME?,$F$8,#NAME?,$G$8,#NAME?,"Storage")+SUMIFS(#NAME?,#NAME?,A345,#NAME?,$F$8,#NAME?,$G$8,#NAME?,"Battery")</f>
        <v>#VALUE!</v>
      </c>
      <c r="K345" s="257" t="e">
        <f aca="false">SUMIFS(#NAME?,#NAME?,A345,#NAME?,$F$8,#NAME?,$G$8,#NAME?,"Solar")+SUMIFS(#NAME?,#NAME?,A345,#NAME?,$F$8,#NAME?,$G$8,#NAME?,"Solar")</f>
        <v>#VALUE!</v>
      </c>
      <c r="L345" s="257" t="e">
        <f aca="false">SUMIFS(#NAME?,#NAME?,A345,#NAME?,$F$8,#NAME?,$G$8,#NAME?,"Wind")+SUMIFS(#NAME?,#NAME?,A345,#NAME?,$F$8,#NAME?,$G$8,#NAME?,"Wind")</f>
        <v>#VALUE!</v>
      </c>
      <c r="M345" s="257" t="e">
        <f aca="false">SUMIFS(#NAME?,#NAME?,A345,#NAME?,$F$8,#NAME?,$G$8,#NAME?,"Hydro")+SUMIFS(#NAME?,#NAME?,A345,#NAME?,$F$8,#NAME?,$G$8,#NAME?,"Hydro")</f>
        <v>#VALUE!</v>
      </c>
      <c r="N345" s="257" t="e">
        <f aca="false">SUMIFS(#NAME?,#NAME?,A345,#NAME?,$F$8,#NAME?,$G$8,#NAME?,"Other")+SUMIFS(#NAME?,#NAME?,A345,#NAME?,$F$8,#NAME?,$G$8,#NAME?,"Other")</f>
        <v>#VALUE!</v>
      </c>
      <c r="O345" s="258" t="e">
        <f aca="false">IF(J345=0,0,(SUMIFS(OFFSET(#NAME?,0,$P$8),#NAME?,A345,#NAME?,$F$8,#NAME?,$G$8,#NAME?,"Storage")+SUMIFS(OFFSET(#NAME?,0,$P$8),#NAME?,A345,#NAME?,$F$8,#NAME?,$G$8,#NAME?,"Battery"))/J345)</f>
        <v>#VALUE!</v>
      </c>
      <c r="P345" s="259" t="e">
        <f aca="false">IF(K345=0,0,(SUMIFS(OFFSET(#NAME?,0,$P$8),#NAME?,A345,#NAME?,$F$8,#NAME?,$G$8,#NAME?,"Solar")+SUMIFS(OFFSET(#NAME?,0,$P$8),#NAME?,A345,#NAME?,$F$8,#NAME?,$G$8,#NAME?,"Solar"))/K345)</f>
        <v>#VALUE!</v>
      </c>
      <c r="Q345" s="258" t="e">
        <f aca="false">IF(L345=0,0,(SUMIFS(OFFSET(#NAME?,0,$P$8),#NAME?,A345,#NAME?,$F$8,#NAME?,$G$8,#NAME?,"Wind")+SUMIFS(OFFSET(#NAME?,0,$P$8),#NAME?,A345,#NAME?,$F$8,#NAME?,$G$8,#NAME?,"Wind"))/L345)</f>
        <v>#VALUE!</v>
      </c>
      <c r="R345" s="258" t="e">
        <f aca="false">IF(M345=0,0,(SUMIFS(OFFSET(#NAME?,0,$P$8),#NAME?,A345,#NAME?,$F$8,#NAME?,$G$8,#NAME?,"Hydro")+SUMIFS(OFFSET(#NAME?,0,$P$8),#NAME?,A345,#NAME?,$F$8,#NAME?,$G$8,#NAME?,"Hydro"))/M345)</f>
        <v>#VALUE!</v>
      </c>
      <c r="S345" s="258" t="e">
        <f aca="false">IF(N345=0,0,(SUMIFS(OFFSET(#NAME?,0,$P$8),#NAME?,A345,#NAME?,$F$8,#NAME?,$G$8,#NAME?,"Other")+SUMIFS(OFFSET(#NAME?,0,$P$8),#NAME?,A345,#NAME?,$F$8,#NAME?,$G$8,#NAME?,"Other"))/N345)</f>
        <v>#VALUE!</v>
      </c>
      <c r="T345" s="260" t="e">
        <f aca="false">(J345*O345)+(K345*P345)+(L345*$T$5)+(M345*R345)+(N345*S345)</f>
        <v>#VALUE!</v>
      </c>
      <c r="U345" s="260" t="e">
        <f aca="false">(J345*O345)+(K345*P345)+(L345*$U$5)+(M345*R345)+(N345*S345)</f>
        <v>#VALUE!</v>
      </c>
      <c r="V345" s="261" t="e">
        <f aca="false">SUMIFS(OFFSET(#NAME?,0,$P$8),#NAME?,A345,#NAME?,$F$8,#NAME?,$G$8)*-1</f>
        <v>#VALUE!</v>
      </c>
      <c r="W345" s="261" t="e">
        <f aca="false">SUMIFS(OFFSET(#NAME?,0,$P$8),#NAME?,A345,#NAME?,$F$8,#NAME?,$G$8)*-1</f>
        <v>#VALUE!</v>
      </c>
      <c r="X345" s="262" t="e">
        <f aca="false">$Z$13*Z345</f>
        <v>#REF!</v>
      </c>
      <c r="Z345" s="263" t="e">
        <f aca="false">E345/$E$13</f>
        <v>#VALUE!</v>
      </c>
      <c r="AA345" s="264" t="n">
        <f aca="false">IFERROR(SUMPRODUCT((DSR!$E$1:$AB$1='MAIN DATA'!$B$6)*(DSR!$B$2:$B$1445='MAIN DATA'!A345)*(DSR!$A$2:$A$1445=Controls!$F$56)*(DSR!$E$2:$AB$1445)),"N/A for summer")</f>
        <v>-0.0378565479070165</v>
      </c>
    </row>
    <row r="346" customFormat="false" ht="12.75" hidden="false" customHeight="false" outlineLevel="0" collapsed="false">
      <c r="A346" s="253" t="s">
        <v>1080</v>
      </c>
      <c r="B346" s="253" t="s">
        <v>1081</v>
      </c>
      <c r="C346" s="254" t="s">
        <v>414</v>
      </c>
      <c r="D346" s="254" t="str">
        <f aca="false">LEFT(C346,1)</f>
        <v>T</v>
      </c>
      <c r="E346" s="254" t="e">
        <f aca="false">SUMIFS(OFFSET(#NAME?,0,$P$8),#NAME?,A346,#NAME?,$F$8,#NAME?,$G$8)</f>
        <v>#VALUE!</v>
      </c>
      <c r="F346" s="255" t="e">
        <f aca="false">SUMIFS(OFFSET(#NAME?,0,$P$8),#NAME?,A346,#NAME?,$F$8,#NAME?,$G$8)</f>
        <v>#VALUE!</v>
      </c>
      <c r="G346" s="255" t="e">
        <f aca="false">F346-SUMIFS(OFFSET(#NAME?,0,$P$8),#NAME?,A346,#NAME?,$F$8,#NAME?,$G$8)</f>
        <v>#VALUE!</v>
      </c>
      <c r="H346" s="256" t="e">
        <f aca="false">E346-T346</f>
        <v>#VALUE!</v>
      </c>
      <c r="I346" s="256" t="e">
        <f aca="false">E346-U346</f>
        <v>#VALUE!</v>
      </c>
      <c r="J346" s="257" t="e">
        <f aca="false">SUMIFS(#NAME?,#NAME?,A346,#NAME?,$F$8,#NAME?,$G$8,#NAME?,"Storage")+SUMIFS(#NAME?,#NAME?,A346,#NAME?,$F$8,#NAME?,$G$8,#NAME?,"Battery")</f>
        <v>#VALUE!</v>
      </c>
      <c r="K346" s="257" t="e">
        <f aca="false">SUMIFS(#NAME?,#NAME?,A346,#NAME?,$F$8,#NAME?,$G$8,#NAME?,"Solar")+SUMIFS(#NAME?,#NAME?,A346,#NAME?,$F$8,#NAME?,$G$8,#NAME?,"Solar")</f>
        <v>#VALUE!</v>
      </c>
      <c r="L346" s="257" t="e">
        <f aca="false">SUMIFS(#NAME?,#NAME?,A346,#NAME?,$F$8,#NAME?,$G$8,#NAME?,"Wind")+SUMIFS(#NAME?,#NAME?,A346,#NAME?,$F$8,#NAME?,$G$8,#NAME?,"Wind")</f>
        <v>#VALUE!</v>
      </c>
      <c r="M346" s="257" t="e">
        <f aca="false">SUMIFS(#NAME?,#NAME?,A346,#NAME?,$F$8,#NAME?,$G$8,#NAME?,"Hydro")+SUMIFS(#NAME?,#NAME?,A346,#NAME?,$F$8,#NAME?,$G$8,#NAME?,"Hydro")</f>
        <v>#VALUE!</v>
      </c>
      <c r="N346" s="257" t="e">
        <f aca="false">SUMIFS(#NAME?,#NAME?,A346,#NAME?,$F$8,#NAME?,$G$8,#NAME?,"Other")+SUMIFS(#NAME?,#NAME?,A346,#NAME?,$F$8,#NAME?,$G$8,#NAME?,"Other")</f>
        <v>#VALUE!</v>
      </c>
      <c r="O346" s="258" t="e">
        <f aca="false">IF(J346=0,0,(SUMIFS(OFFSET(#NAME?,0,$P$8),#NAME?,A346,#NAME?,$F$8,#NAME?,$G$8,#NAME?,"Storage")+SUMIFS(OFFSET(#NAME?,0,$P$8),#NAME?,A346,#NAME?,$F$8,#NAME?,$G$8,#NAME?,"Battery"))/J346)</f>
        <v>#VALUE!</v>
      </c>
      <c r="P346" s="259" t="e">
        <f aca="false">IF(K346=0,0,(SUMIFS(OFFSET(#NAME?,0,$P$8),#NAME?,A346,#NAME?,$F$8,#NAME?,$G$8,#NAME?,"Solar")+SUMIFS(OFFSET(#NAME?,0,$P$8),#NAME?,A346,#NAME?,$F$8,#NAME?,$G$8,#NAME?,"Solar"))/K346)</f>
        <v>#VALUE!</v>
      </c>
      <c r="Q346" s="258" t="e">
        <f aca="false">IF(L346=0,0,(SUMIFS(OFFSET(#NAME?,0,$P$8),#NAME?,A346,#NAME?,$F$8,#NAME?,$G$8,#NAME?,"Wind")+SUMIFS(OFFSET(#NAME?,0,$P$8),#NAME?,A346,#NAME?,$F$8,#NAME?,$G$8,#NAME?,"Wind"))/L346)</f>
        <v>#VALUE!</v>
      </c>
      <c r="R346" s="258" t="e">
        <f aca="false">IF(M346=0,0,(SUMIFS(OFFSET(#NAME?,0,$P$8),#NAME?,A346,#NAME?,$F$8,#NAME?,$G$8,#NAME?,"Hydro")+SUMIFS(OFFSET(#NAME?,0,$P$8),#NAME?,A346,#NAME?,$F$8,#NAME?,$G$8,#NAME?,"Hydro"))/M346)</f>
        <v>#VALUE!</v>
      </c>
      <c r="S346" s="258" t="e">
        <f aca="false">IF(N346=0,0,(SUMIFS(OFFSET(#NAME?,0,$P$8),#NAME?,A346,#NAME?,$F$8,#NAME?,$G$8,#NAME?,"Other")+SUMIFS(OFFSET(#NAME?,0,$P$8),#NAME?,A346,#NAME?,$F$8,#NAME?,$G$8,#NAME?,"Other"))/N346)</f>
        <v>#VALUE!</v>
      </c>
      <c r="T346" s="260" t="e">
        <f aca="false">(J346*O346)+(K346*P346)+(L346*$T$5)+(M346*R346)+(N346*S346)</f>
        <v>#VALUE!</v>
      </c>
      <c r="U346" s="260" t="e">
        <f aca="false">(J346*O346)+(K346*P346)+(L346*$U$5)+(M346*R346)+(N346*S346)</f>
        <v>#VALUE!</v>
      </c>
      <c r="V346" s="261" t="e">
        <f aca="false">SUMIFS(OFFSET(#NAME?,0,$P$8),#NAME?,A346,#NAME?,$F$8,#NAME?,$G$8)*-1</f>
        <v>#VALUE!</v>
      </c>
      <c r="W346" s="261" t="e">
        <f aca="false">SUMIFS(OFFSET(#NAME?,0,$P$8),#NAME?,A346,#NAME?,$F$8,#NAME?,$G$8)*-1</f>
        <v>#VALUE!</v>
      </c>
      <c r="X346" s="262" t="e">
        <f aca="false">$Z$13*Z346</f>
        <v>#REF!</v>
      </c>
      <c r="Z346" s="263" t="e">
        <f aca="false">E346/$E$13</f>
        <v>#VALUE!</v>
      </c>
      <c r="AA346" s="264" t="n">
        <f aca="false">IFERROR(SUMPRODUCT((DSR!$E$1:$AB$1='MAIN DATA'!$B$6)*(DSR!$B$2:$B$1445='MAIN DATA'!A346)*(DSR!$A$2:$A$1445=Controls!$F$56)*(DSR!$E$2:$AB$1445)),"N/A for summer")</f>
        <v>-0.347331240435227</v>
      </c>
    </row>
    <row r="347" customFormat="false" ht="12.75" hidden="false" customHeight="false" outlineLevel="0" collapsed="false">
      <c r="A347" s="253" t="s">
        <v>381</v>
      </c>
      <c r="B347" s="253" t="s">
        <v>384</v>
      </c>
      <c r="C347" s="254" t="s">
        <v>383</v>
      </c>
      <c r="D347" s="254" t="str">
        <f aca="false">LEFT(C347,1)</f>
        <v>T</v>
      </c>
      <c r="E347" s="254" t="e">
        <f aca="false">SUMIFS(OFFSET(#NAME?,0,$P$8),#NAME?,A347,#NAME?,$F$8,#NAME?,$G$8)</f>
        <v>#VALUE!</v>
      </c>
      <c r="F347" s="255" t="e">
        <f aca="false">SUMIFS(OFFSET(#NAME?,0,$P$8),#NAME?,A347,#NAME?,$F$8,#NAME?,$G$8)</f>
        <v>#VALUE!</v>
      </c>
      <c r="G347" s="255" t="e">
        <f aca="false">F347-SUMIFS(OFFSET(#NAME?,0,$P$8),#NAME?,A347,#NAME?,$F$8,#NAME?,$G$8)</f>
        <v>#VALUE!</v>
      </c>
      <c r="H347" s="256" t="e">
        <f aca="false">E347-T347</f>
        <v>#VALUE!</v>
      </c>
      <c r="I347" s="256" t="e">
        <f aca="false">E347-U347</f>
        <v>#VALUE!</v>
      </c>
      <c r="J347" s="257" t="e">
        <f aca="false">SUMIFS(#NAME?,#NAME?,A347,#NAME?,$F$8,#NAME?,$G$8,#NAME?,"Storage")+SUMIFS(#NAME?,#NAME?,A347,#NAME?,$F$8,#NAME?,$G$8,#NAME?,"Battery")</f>
        <v>#VALUE!</v>
      </c>
      <c r="K347" s="257" t="e">
        <f aca="false">SUMIFS(#NAME?,#NAME?,A347,#NAME?,$F$8,#NAME?,$G$8,#NAME?,"Solar")+SUMIFS(#NAME?,#NAME?,A347,#NAME?,$F$8,#NAME?,$G$8,#NAME?,"Solar")</f>
        <v>#VALUE!</v>
      </c>
      <c r="L347" s="257" t="e">
        <f aca="false">SUMIFS(#NAME?,#NAME?,A347,#NAME?,$F$8,#NAME?,$G$8,#NAME?,"Wind")+SUMIFS(#NAME?,#NAME?,A347,#NAME?,$F$8,#NAME?,$G$8,#NAME?,"Wind")</f>
        <v>#VALUE!</v>
      </c>
      <c r="M347" s="257" t="e">
        <f aca="false">SUMIFS(#NAME?,#NAME?,A347,#NAME?,$F$8,#NAME?,$G$8,#NAME?,"Hydro")+SUMIFS(#NAME?,#NAME?,A347,#NAME?,$F$8,#NAME?,$G$8,#NAME?,"Hydro")</f>
        <v>#VALUE!</v>
      </c>
      <c r="N347" s="257" t="e">
        <f aca="false">SUMIFS(#NAME?,#NAME?,A347,#NAME?,$F$8,#NAME?,$G$8,#NAME?,"Other")+SUMIFS(#NAME?,#NAME?,A347,#NAME?,$F$8,#NAME?,$G$8,#NAME?,"Other")</f>
        <v>#VALUE!</v>
      </c>
      <c r="O347" s="258" t="e">
        <f aca="false">IF(J347=0,0,(SUMIFS(OFFSET(#NAME?,0,$P$8),#NAME?,A347,#NAME?,$F$8,#NAME?,$G$8,#NAME?,"Storage")+SUMIFS(OFFSET(#NAME?,0,$P$8),#NAME?,A347,#NAME?,$F$8,#NAME?,$G$8,#NAME?,"Battery"))/J347)</f>
        <v>#VALUE!</v>
      </c>
      <c r="P347" s="259" t="e">
        <f aca="false">IF(K347=0,0,(SUMIFS(OFFSET(#NAME?,0,$P$8),#NAME?,A347,#NAME?,$F$8,#NAME?,$G$8,#NAME?,"Solar")+SUMIFS(OFFSET(#NAME?,0,$P$8),#NAME?,A347,#NAME?,$F$8,#NAME?,$G$8,#NAME?,"Solar"))/K347)</f>
        <v>#VALUE!</v>
      </c>
      <c r="Q347" s="258" t="e">
        <f aca="false">IF(L347=0,0,(SUMIFS(OFFSET(#NAME?,0,$P$8),#NAME?,A347,#NAME?,$F$8,#NAME?,$G$8,#NAME?,"Wind")+SUMIFS(OFFSET(#NAME?,0,$P$8),#NAME?,A347,#NAME?,$F$8,#NAME?,$G$8,#NAME?,"Wind"))/L347)</f>
        <v>#VALUE!</v>
      </c>
      <c r="R347" s="258" t="e">
        <f aca="false">IF(M347=0,0,(SUMIFS(OFFSET(#NAME?,0,$P$8),#NAME?,A347,#NAME?,$F$8,#NAME?,$G$8,#NAME?,"Hydro")+SUMIFS(OFFSET(#NAME?,0,$P$8),#NAME?,A347,#NAME?,$F$8,#NAME?,$G$8,#NAME?,"Hydro"))/M347)</f>
        <v>#VALUE!</v>
      </c>
      <c r="S347" s="258" t="e">
        <f aca="false">IF(N347=0,0,(SUMIFS(OFFSET(#NAME?,0,$P$8),#NAME?,A347,#NAME?,$F$8,#NAME?,$G$8,#NAME?,"Other")+SUMIFS(OFFSET(#NAME?,0,$P$8),#NAME?,A347,#NAME?,$F$8,#NAME?,$G$8,#NAME?,"Other"))/N347)</f>
        <v>#VALUE!</v>
      </c>
      <c r="T347" s="260" t="e">
        <f aca="false">(J347*O347)+(K347*P347)+(L347*$T$5)+(M347*R347)+(N347*S347)</f>
        <v>#VALUE!</v>
      </c>
      <c r="U347" s="260" t="e">
        <f aca="false">(J347*O347)+(K347*P347)+(L347*$U$5)+(M347*R347)+(N347*S347)</f>
        <v>#VALUE!</v>
      </c>
      <c r="V347" s="261" t="e">
        <f aca="false">SUMIFS(OFFSET(#NAME?,0,$P$8),#NAME?,A347,#NAME?,$F$8,#NAME?,$G$8)*-1</f>
        <v>#VALUE!</v>
      </c>
      <c r="W347" s="261" t="e">
        <f aca="false">SUMIFS(OFFSET(#NAME?,0,$P$8),#NAME?,A347,#NAME?,$F$8,#NAME?,$G$8)*-1</f>
        <v>#VALUE!</v>
      </c>
      <c r="X347" s="262" t="e">
        <f aca="false">$Z$13*Z347</f>
        <v>#REF!</v>
      </c>
      <c r="Z347" s="263" t="e">
        <f aca="false">E347/$E$13</f>
        <v>#VALUE!</v>
      </c>
      <c r="AA347" s="264" t="n">
        <f aca="false">IFERROR(SUMPRODUCT((DSR!$E$1:$AB$1='MAIN DATA'!$B$6)*(DSR!$B$2:$B$1445='MAIN DATA'!A347)*(DSR!$A$2:$A$1445=Controls!$F$56)*(DSR!$E$2:$AB$1445)),"N/A for summer")</f>
        <v>-0.575537651857016</v>
      </c>
    </row>
    <row r="348" customFormat="false" ht="12.75" hidden="false" customHeight="false" outlineLevel="0" collapsed="false">
      <c r="A348" s="253" t="s">
        <v>411</v>
      </c>
      <c r="B348" s="253" t="s">
        <v>412</v>
      </c>
      <c r="C348" s="254" t="s">
        <v>383</v>
      </c>
      <c r="D348" s="254" t="str">
        <f aca="false">LEFT(C348,1)</f>
        <v>T</v>
      </c>
      <c r="E348" s="254" t="e">
        <f aca="false">SUMIFS(OFFSET(#NAME?,0,$P$8),#NAME?,A348,#NAME?,$F$8,#NAME?,$G$8)</f>
        <v>#VALUE!</v>
      </c>
      <c r="F348" s="255" t="e">
        <f aca="false">SUMIFS(OFFSET(#NAME?,0,$P$8),#NAME?,A348,#NAME?,$F$8,#NAME?,$G$8)</f>
        <v>#VALUE!</v>
      </c>
      <c r="G348" s="255" t="e">
        <f aca="false">F348-SUMIFS(OFFSET(#NAME?,0,$P$8),#NAME?,A348,#NAME?,$F$8,#NAME?,$G$8)</f>
        <v>#VALUE!</v>
      </c>
      <c r="H348" s="256" t="e">
        <f aca="false">E348-T348</f>
        <v>#VALUE!</v>
      </c>
      <c r="I348" s="256" t="e">
        <f aca="false">E348-U348</f>
        <v>#VALUE!</v>
      </c>
      <c r="J348" s="257" t="e">
        <f aca="false">SUMIFS(#NAME?,#NAME?,A348,#NAME?,$F$8,#NAME?,$G$8,#NAME?,"Storage")+SUMIFS(#NAME?,#NAME?,A348,#NAME?,$F$8,#NAME?,$G$8,#NAME?,"Battery")</f>
        <v>#VALUE!</v>
      </c>
      <c r="K348" s="257" t="e">
        <f aca="false">SUMIFS(#NAME?,#NAME?,A348,#NAME?,$F$8,#NAME?,$G$8,#NAME?,"Solar")+SUMIFS(#NAME?,#NAME?,A348,#NAME?,$F$8,#NAME?,$G$8,#NAME?,"Solar")</f>
        <v>#VALUE!</v>
      </c>
      <c r="L348" s="257" t="e">
        <f aca="false">SUMIFS(#NAME?,#NAME?,A348,#NAME?,$F$8,#NAME?,$G$8,#NAME?,"Wind")+SUMIFS(#NAME?,#NAME?,A348,#NAME?,$F$8,#NAME?,$G$8,#NAME?,"Wind")</f>
        <v>#VALUE!</v>
      </c>
      <c r="M348" s="257" t="e">
        <f aca="false">SUMIFS(#NAME?,#NAME?,A348,#NAME?,$F$8,#NAME?,$G$8,#NAME?,"Hydro")+SUMIFS(#NAME?,#NAME?,A348,#NAME?,$F$8,#NAME?,$G$8,#NAME?,"Hydro")</f>
        <v>#VALUE!</v>
      </c>
      <c r="N348" s="257" t="e">
        <f aca="false">SUMIFS(#NAME?,#NAME?,A348,#NAME?,$F$8,#NAME?,$G$8,#NAME?,"Other")+SUMIFS(#NAME?,#NAME?,A348,#NAME?,$F$8,#NAME?,$G$8,#NAME?,"Other")</f>
        <v>#VALUE!</v>
      </c>
      <c r="O348" s="258" t="e">
        <f aca="false">IF(J348=0,0,(SUMIFS(OFFSET(#NAME?,0,$P$8),#NAME?,A348,#NAME?,$F$8,#NAME?,$G$8,#NAME?,"Storage")+SUMIFS(OFFSET(#NAME?,0,$P$8),#NAME?,A348,#NAME?,$F$8,#NAME?,$G$8,#NAME?,"Battery"))/J348)</f>
        <v>#VALUE!</v>
      </c>
      <c r="P348" s="259" t="e">
        <f aca="false">IF(K348=0,0,(SUMIFS(OFFSET(#NAME?,0,$P$8),#NAME?,A348,#NAME?,$F$8,#NAME?,$G$8,#NAME?,"Solar")+SUMIFS(OFFSET(#NAME?,0,$P$8),#NAME?,A348,#NAME?,$F$8,#NAME?,$G$8,#NAME?,"Solar"))/K348)</f>
        <v>#VALUE!</v>
      </c>
      <c r="Q348" s="258" t="e">
        <f aca="false">IF(L348=0,0,(SUMIFS(OFFSET(#NAME?,0,$P$8),#NAME?,A348,#NAME?,$F$8,#NAME?,$G$8,#NAME?,"Wind")+SUMIFS(OFFSET(#NAME?,0,$P$8),#NAME?,A348,#NAME?,$F$8,#NAME?,$G$8,#NAME?,"Wind"))/L348)</f>
        <v>#VALUE!</v>
      </c>
      <c r="R348" s="258" t="e">
        <f aca="false">IF(M348=0,0,(SUMIFS(OFFSET(#NAME?,0,$P$8),#NAME?,A348,#NAME?,$F$8,#NAME?,$G$8,#NAME?,"Hydro")+SUMIFS(OFFSET(#NAME?,0,$P$8),#NAME?,A348,#NAME?,$F$8,#NAME?,$G$8,#NAME?,"Hydro"))/M348)</f>
        <v>#VALUE!</v>
      </c>
      <c r="S348" s="258" t="e">
        <f aca="false">IF(N348=0,0,(SUMIFS(OFFSET(#NAME?,0,$P$8),#NAME?,A348,#NAME?,$F$8,#NAME?,$G$8,#NAME?,"Other")+SUMIFS(OFFSET(#NAME?,0,$P$8),#NAME?,A348,#NAME?,$F$8,#NAME?,$G$8,#NAME?,"Other"))/N348)</f>
        <v>#VALUE!</v>
      </c>
      <c r="T348" s="260" t="e">
        <f aca="false">(J348*O348)+(K348*P348)+(L348*$T$5)+(M348*R348)+(N348*S348)</f>
        <v>#VALUE!</v>
      </c>
      <c r="U348" s="260" t="e">
        <f aca="false">(J348*O348)+(K348*P348)+(L348*$U$5)+(M348*R348)+(N348*S348)</f>
        <v>#VALUE!</v>
      </c>
      <c r="V348" s="261" t="e">
        <f aca="false">SUMIFS(OFFSET(#NAME?,0,$P$8),#NAME?,A348,#NAME?,$F$8,#NAME?,$G$8)*-1</f>
        <v>#VALUE!</v>
      </c>
      <c r="W348" s="261" t="e">
        <f aca="false">SUMIFS(OFFSET(#NAME?,0,$P$8),#NAME?,A348,#NAME?,$F$8,#NAME?,$G$8)*-1</f>
        <v>#VALUE!</v>
      </c>
      <c r="X348" s="262" t="e">
        <f aca="false">$Z$13*Z348</f>
        <v>#REF!</v>
      </c>
      <c r="Z348" s="263" t="e">
        <f aca="false">E348/$E$13</f>
        <v>#VALUE!</v>
      </c>
      <c r="AA348" s="264" t="n">
        <f aca="false">IFERROR(SUMPRODUCT((DSR!$E$1:$AB$1='MAIN DATA'!$B$6)*(DSR!$B$2:$B$1445='MAIN DATA'!A348)*(DSR!$A$2:$A$1445=Controls!$F$56)*(DSR!$E$2:$AB$1445)),"N/A for summer")</f>
        <v>-0.411743317130455</v>
      </c>
    </row>
    <row r="349" customFormat="false" ht="12.75" hidden="false" customHeight="false" outlineLevel="0" collapsed="false">
      <c r="A349" s="253" t="s">
        <v>479</v>
      </c>
      <c r="B349" s="253" t="s">
        <v>480</v>
      </c>
      <c r="C349" s="254" t="s">
        <v>383</v>
      </c>
      <c r="D349" s="254" t="str">
        <f aca="false">LEFT(C349,1)</f>
        <v>T</v>
      </c>
      <c r="E349" s="254" t="e">
        <f aca="false">SUMIFS(OFFSET(#NAME?,0,$P$8),#NAME?,A349,#NAME?,$F$8,#NAME?,$G$8)</f>
        <v>#VALUE!</v>
      </c>
      <c r="F349" s="255" t="e">
        <f aca="false">SUMIFS(OFFSET(#NAME?,0,$P$8),#NAME?,A349,#NAME?,$F$8,#NAME?,$G$8)</f>
        <v>#VALUE!</v>
      </c>
      <c r="G349" s="255" t="e">
        <f aca="false">F349-SUMIFS(OFFSET(#NAME?,0,$P$8),#NAME?,A349,#NAME?,$F$8,#NAME?,$G$8)</f>
        <v>#VALUE!</v>
      </c>
      <c r="H349" s="256" t="e">
        <f aca="false">E349-T349</f>
        <v>#VALUE!</v>
      </c>
      <c r="I349" s="256" t="e">
        <f aca="false">E349-U349</f>
        <v>#VALUE!</v>
      </c>
      <c r="J349" s="257" t="e">
        <f aca="false">SUMIFS(#NAME?,#NAME?,A349,#NAME?,$F$8,#NAME?,$G$8,#NAME?,"Storage")+SUMIFS(#NAME?,#NAME?,A349,#NAME?,$F$8,#NAME?,$G$8,#NAME?,"Battery")</f>
        <v>#VALUE!</v>
      </c>
      <c r="K349" s="257" t="e">
        <f aca="false">SUMIFS(#NAME?,#NAME?,A349,#NAME?,$F$8,#NAME?,$G$8,#NAME?,"Solar")+SUMIFS(#NAME?,#NAME?,A349,#NAME?,$F$8,#NAME?,$G$8,#NAME?,"Solar")</f>
        <v>#VALUE!</v>
      </c>
      <c r="L349" s="257" t="e">
        <f aca="false">SUMIFS(#NAME?,#NAME?,A349,#NAME?,$F$8,#NAME?,$G$8,#NAME?,"Wind")+SUMIFS(#NAME?,#NAME?,A349,#NAME?,$F$8,#NAME?,$G$8,#NAME?,"Wind")</f>
        <v>#VALUE!</v>
      </c>
      <c r="M349" s="257" t="e">
        <f aca="false">SUMIFS(#NAME?,#NAME?,A349,#NAME?,$F$8,#NAME?,$G$8,#NAME?,"Hydro")+SUMIFS(#NAME?,#NAME?,A349,#NAME?,$F$8,#NAME?,$G$8,#NAME?,"Hydro")</f>
        <v>#VALUE!</v>
      </c>
      <c r="N349" s="257" t="e">
        <f aca="false">SUMIFS(#NAME?,#NAME?,A349,#NAME?,$F$8,#NAME?,$G$8,#NAME?,"Other")+SUMIFS(#NAME?,#NAME?,A349,#NAME?,$F$8,#NAME?,$G$8,#NAME?,"Other")</f>
        <v>#VALUE!</v>
      </c>
      <c r="O349" s="258" t="e">
        <f aca="false">IF(J349=0,0,(SUMIFS(OFFSET(#NAME?,0,$P$8),#NAME?,A349,#NAME?,$F$8,#NAME?,$G$8,#NAME?,"Storage")+SUMIFS(OFFSET(#NAME?,0,$P$8),#NAME?,A349,#NAME?,$F$8,#NAME?,$G$8,#NAME?,"Battery"))/J349)</f>
        <v>#VALUE!</v>
      </c>
      <c r="P349" s="259" t="e">
        <f aca="false">IF(K349=0,0,(SUMIFS(OFFSET(#NAME?,0,$P$8),#NAME?,A349,#NAME?,$F$8,#NAME?,$G$8,#NAME?,"Solar")+SUMIFS(OFFSET(#NAME?,0,$P$8),#NAME?,A349,#NAME?,$F$8,#NAME?,$G$8,#NAME?,"Solar"))/K349)</f>
        <v>#VALUE!</v>
      </c>
      <c r="Q349" s="258" t="e">
        <f aca="false">IF(L349=0,0,(SUMIFS(OFFSET(#NAME?,0,$P$8),#NAME?,A349,#NAME?,$F$8,#NAME?,$G$8,#NAME?,"Wind")+SUMIFS(OFFSET(#NAME?,0,$P$8),#NAME?,A349,#NAME?,$F$8,#NAME?,$G$8,#NAME?,"Wind"))/L349)</f>
        <v>#VALUE!</v>
      </c>
      <c r="R349" s="258" t="e">
        <f aca="false">IF(M349=0,0,(SUMIFS(OFFSET(#NAME?,0,$P$8),#NAME?,A349,#NAME?,$F$8,#NAME?,$G$8,#NAME?,"Hydro")+SUMIFS(OFFSET(#NAME?,0,$P$8),#NAME?,A349,#NAME?,$F$8,#NAME?,$G$8,#NAME?,"Hydro"))/M349)</f>
        <v>#VALUE!</v>
      </c>
      <c r="S349" s="258" t="e">
        <f aca="false">IF(N349=0,0,(SUMIFS(OFFSET(#NAME?,0,$P$8),#NAME?,A349,#NAME?,$F$8,#NAME?,$G$8,#NAME?,"Other")+SUMIFS(OFFSET(#NAME?,0,$P$8),#NAME?,A349,#NAME?,$F$8,#NAME?,$G$8,#NAME?,"Other"))/N349)</f>
        <v>#VALUE!</v>
      </c>
      <c r="T349" s="260" t="e">
        <f aca="false">(J349*O349)+(K349*P349)+(L349*$T$5)+(M349*R349)+(N349*S349)</f>
        <v>#VALUE!</v>
      </c>
      <c r="U349" s="260" t="e">
        <f aca="false">(J349*O349)+(K349*P349)+(L349*$U$5)+(M349*R349)+(N349*S349)</f>
        <v>#VALUE!</v>
      </c>
      <c r="V349" s="261" t="e">
        <f aca="false">SUMIFS(OFFSET(#NAME?,0,$P$8),#NAME?,A349,#NAME?,$F$8,#NAME?,$G$8)*-1</f>
        <v>#VALUE!</v>
      </c>
      <c r="W349" s="261" t="e">
        <f aca="false">SUMIFS(OFFSET(#NAME?,0,$P$8),#NAME?,A349,#NAME?,$F$8,#NAME?,$G$8)*-1</f>
        <v>#VALUE!</v>
      </c>
      <c r="X349" s="262" t="e">
        <f aca="false">$Z$13*Z349</f>
        <v>#REF!</v>
      </c>
      <c r="Z349" s="263" t="e">
        <f aca="false">E349/$E$13</f>
        <v>#VALUE!</v>
      </c>
      <c r="AA349" s="264" t="n">
        <f aca="false">IFERROR(SUMPRODUCT((DSR!$E$1:$AB$1='MAIN DATA'!$B$6)*(DSR!$B$2:$B$1445='MAIN DATA'!A349)*(DSR!$A$2:$A$1445=Controls!$F$56)*(DSR!$E$2:$AB$1445)),"N/A for summer")</f>
        <v>-0.430818777006436</v>
      </c>
    </row>
    <row r="350" customFormat="false" ht="12.75" hidden="false" customHeight="false" outlineLevel="0" collapsed="false">
      <c r="A350" s="253" t="s">
        <v>500</v>
      </c>
      <c r="B350" s="253" t="s">
        <v>501</v>
      </c>
      <c r="C350" s="254" t="s">
        <v>383</v>
      </c>
      <c r="D350" s="254" t="str">
        <f aca="false">LEFT(C350,1)</f>
        <v>T</v>
      </c>
      <c r="E350" s="254" t="e">
        <f aca="false">SUMIFS(OFFSET(#NAME?,0,$P$8),#NAME?,A350,#NAME?,$F$8,#NAME?,$G$8)</f>
        <v>#VALUE!</v>
      </c>
      <c r="F350" s="255" t="e">
        <f aca="false">SUMIFS(OFFSET(#NAME?,0,$P$8),#NAME?,A350,#NAME?,$F$8,#NAME?,$G$8)</f>
        <v>#VALUE!</v>
      </c>
      <c r="G350" s="255" t="e">
        <f aca="false">F350-SUMIFS(OFFSET(#NAME?,0,$P$8),#NAME?,A350,#NAME?,$F$8,#NAME?,$G$8)</f>
        <v>#VALUE!</v>
      </c>
      <c r="H350" s="256" t="e">
        <f aca="false">E350-T350</f>
        <v>#VALUE!</v>
      </c>
      <c r="I350" s="256" t="e">
        <f aca="false">E350-U350</f>
        <v>#VALUE!</v>
      </c>
      <c r="J350" s="257" t="e">
        <f aca="false">SUMIFS(#NAME?,#NAME?,A350,#NAME?,$F$8,#NAME?,$G$8,#NAME?,"Storage")+SUMIFS(#NAME?,#NAME?,A350,#NAME?,$F$8,#NAME?,$G$8,#NAME?,"Battery")</f>
        <v>#VALUE!</v>
      </c>
      <c r="K350" s="257" t="e">
        <f aca="false">SUMIFS(#NAME?,#NAME?,A350,#NAME?,$F$8,#NAME?,$G$8,#NAME?,"Solar")+SUMIFS(#NAME?,#NAME?,A350,#NAME?,$F$8,#NAME?,$G$8,#NAME?,"Solar")</f>
        <v>#VALUE!</v>
      </c>
      <c r="L350" s="257" t="e">
        <f aca="false">SUMIFS(#NAME?,#NAME?,A350,#NAME?,$F$8,#NAME?,$G$8,#NAME?,"Wind")+SUMIFS(#NAME?,#NAME?,A350,#NAME?,$F$8,#NAME?,$G$8,#NAME?,"Wind")</f>
        <v>#VALUE!</v>
      </c>
      <c r="M350" s="257" t="e">
        <f aca="false">SUMIFS(#NAME?,#NAME?,A350,#NAME?,$F$8,#NAME?,$G$8,#NAME?,"Hydro")+SUMIFS(#NAME?,#NAME?,A350,#NAME?,$F$8,#NAME?,$G$8,#NAME?,"Hydro")</f>
        <v>#VALUE!</v>
      </c>
      <c r="N350" s="257" t="e">
        <f aca="false">SUMIFS(#NAME?,#NAME?,A350,#NAME?,$F$8,#NAME?,$G$8,#NAME?,"Other")+SUMIFS(#NAME?,#NAME?,A350,#NAME?,$F$8,#NAME?,$G$8,#NAME?,"Other")</f>
        <v>#VALUE!</v>
      </c>
      <c r="O350" s="258" t="e">
        <f aca="false">IF(J350=0,0,(SUMIFS(OFFSET(#NAME?,0,$P$8),#NAME?,A350,#NAME?,$F$8,#NAME?,$G$8,#NAME?,"Storage")+SUMIFS(OFFSET(#NAME?,0,$P$8),#NAME?,A350,#NAME?,$F$8,#NAME?,$G$8,#NAME?,"Battery"))/J350)</f>
        <v>#VALUE!</v>
      </c>
      <c r="P350" s="259" t="e">
        <f aca="false">IF(K350=0,0,(SUMIFS(OFFSET(#NAME?,0,$P$8),#NAME?,A350,#NAME?,$F$8,#NAME?,$G$8,#NAME?,"Solar")+SUMIFS(OFFSET(#NAME?,0,$P$8),#NAME?,A350,#NAME?,$F$8,#NAME?,$G$8,#NAME?,"Solar"))/K350)</f>
        <v>#VALUE!</v>
      </c>
      <c r="Q350" s="258" t="e">
        <f aca="false">IF(L350=0,0,(SUMIFS(OFFSET(#NAME?,0,$P$8),#NAME?,A350,#NAME?,$F$8,#NAME?,$G$8,#NAME?,"Wind")+SUMIFS(OFFSET(#NAME?,0,$P$8),#NAME?,A350,#NAME?,$F$8,#NAME?,$G$8,#NAME?,"Wind"))/L350)</f>
        <v>#VALUE!</v>
      </c>
      <c r="R350" s="258" t="e">
        <f aca="false">IF(M350=0,0,(SUMIFS(OFFSET(#NAME?,0,$P$8),#NAME?,A350,#NAME?,$F$8,#NAME?,$G$8,#NAME?,"Hydro")+SUMIFS(OFFSET(#NAME?,0,$P$8),#NAME?,A350,#NAME?,$F$8,#NAME?,$G$8,#NAME?,"Hydro"))/M350)</f>
        <v>#VALUE!</v>
      </c>
      <c r="S350" s="258" t="e">
        <f aca="false">IF(N350=0,0,(SUMIFS(OFFSET(#NAME?,0,$P$8),#NAME?,A350,#NAME?,$F$8,#NAME?,$G$8,#NAME?,"Other")+SUMIFS(OFFSET(#NAME?,0,$P$8),#NAME?,A350,#NAME?,$F$8,#NAME?,$G$8,#NAME?,"Other"))/N350)</f>
        <v>#VALUE!</v>
      </c>
      <c r="T350" s="260" t="e">
        <f aca="false">(J350*O350)+(K350*P350)+(L350*$T$5)+(M350*R350)+(N350*S350)</f>
        <v>#VALUE!</v>
      </c>
      <c r="U350" s="260" t="e">
        <f aca="false">(J350*O350)+(K350*P350)+(L350*$U$5)+(M350*R350)+(N350*S350)</f>
        <v>#VALUE!</v>
      </c>
      <c r="V350" s="261" t="e">
        <f aca="false">SUMIFS(OFFSET(#NAME?,0,$P$8),#NAME?,A350,#NAME?,$F$8,#NAME?,$G$8)*-1</f>
        <v>#VALUE!</v>
      </c>
      <c r="W350" s="261" t="e">
        <f aca="false">SUMIFS(OFFSET(#NAME?,0,$P$8),#NAME?,A350,#NAME?,$F$8,#NAME?,$G$8)*-1</f>
        <v>#VALUE!</v>
      </c>
      <c r="X350" s="262" t="e">
        <f aca="false">$Z$13*Z350</f>
        <v>#REF!</v>
      </c>
      <c r="Z350" s="263" t="e">
        <f aca="false">E350/$E$13</f>
        <v>#VALUE!</v>
      </c>
      <c r="AA350" s="264" t="n">
        <f aca="false">IFERROR(SUMPRODUCT((DSR!$E$1:$AB$1='MAIN DATA'!$B$6)*(DSR!$B$2:$B$1445='MAIN DATA'!A350)*(DSR!$A$2:$A$1445=Controls!$F$56)*(DSR!$E$2:$AB$1445)),"N/A for summer")</f>
        <v>-0.394908876322584</v>
      </c>
    </row>
    <row r="351" customFormat="false" ht="12.75" hidden="false" customHeight="false" outlineLevel="0" collapsed="false">
      <c r="A351" s="253" t="s">
        <v>514</v>
      </c>
      <c r="B351" s="253" t="s">
        <v>515</v>
      </c>
      <c r="C351" s="254" t="s">
        <v>383</v>
      </c>
      <c r="D351" s="254" t="str">
        <f aca="false">LEFT(C351,1)</f>
        <v>T</v>
      </c>
      <c r="E351" s="254" t="e">
        <f aca="false">SUMIFS(OFFSET(#NAME?,0,$P$8),#NAME?,A351,#NAME?,$F$8,#NAME?,$G$8)</f>
        <v>#VALUE!</v>
      </c>
      <c r="F351" s="255" t="e">
        <f aca="false">SUMIFS(OFFSET(#NAME?,0,$P$8),#NAME?,A351,#NAME?,$F$8,#NAME?,$G$8)</f>
        <v>#VALUE!</v>
      </c>
      <c r="G351" s="255" t="e">
        <f aca="false">F351-SUMIFS(OFFSET(#NAME?,0,$P$8),#NAME?,A351,#NAME?,$F$8,#NAME?,$G$8)</f>
        <v>#VALUE!</v>
      </c>
      <c r="H351" s="256" t="e">
        <f aca="false">E351-T351</f>
        <v>#VALUE!</v>
      </c>
      <c r="I351" s="256" t="e">
        <f aca="false">E351-U351</f>
        <v>#VALUE!</v>
      </c>
      <c r="J351" s="257" t="e">
        <f aca="false">SUMIFS(#NAME?,#NAME?,A351,#NAME?,$F$8,#NAME?,$G$8,#NAME?,"Storage")+SUMIFS(#NAME?,#NAME?,A351,#NAME?,$F$8,#NAME?,$G$8,#NAME?,"Battery")</f>
        <v>#VALUE!</v>
      </c>
      <c r="K351" s="257" t="e">
        <f aca="false">SUMIFS(#NAME?,#NAME?,A351,#NAME?,$F$8,#NAME?,$G$8,#NAME?,"Solar")+SUMIFS(#NAME?,#NAME?,A351,#NAME?,$F$8,#NAME?,$G$8,#NAME?,"Solar")</f>
        <v>#VALUE!</v>
      </c>
      <c r="L351" s="257" t="e">
        <f aca="false">SUMIFS(#NAME?,#NAME?,A351,#NAME?,$F$8,#NAME?,$G$8,#NAME?,"Wind")+SUMIFS(#NAME?,#NAME?,A351,#NAME?,$F$8,#NAME?,$G$8,#NAME?,"Wind")</f>
        <v>#VALUE!</v>
      </c>
      <c r="M351" s="257" t="e">
        <f aca="false">SUMIFS(#NAME?,#NAME?,A351,#NAME?,$F$8,#NAME?,$G$8,#NAME?,"Hydro")+SUMIFS(#NAME?,#NAME?,A351,#NAME?,$F$8,#NAME?,$G$8,#NAME?,"Hydro")</f>
        <v>#VALUE!</v>
      </c>
      <c r="N351" s="257" t="e">
        <f aca="false">SUMIFS(#NAME?,#NAME?,A351,#NAME?,$F$8,#NAME?,$G$8,#NAME?,"Other")+SUMIFS(#NAME?,#NAME?,A351,#NAME?,$F$8,#NAME?,$G$8,#NAME?,"Other")</f>
        <v>#VALUE!</v>
      </c>
      <c r="O351" s="258" t="e">
        <f aca="false">IF(J351=0,0,(SUMIFS(OFFSET(#NAME?,0,$P$8),#NAME?,A351,#NAME?,$F$8,#NAME?,$G$8,#NAME?,"Storage")+SUMIFS(OFFSET(#NAME?,0,$P$8),#NAME?,A351,#NAME?,$F$8,#NAME?,$G$8,#NAME?,"Battery"))/J351)</f>
        <v>#VALUE!</v>
      </c>
      <c r="P351" s="259" t="e">
        <f aca="false">IF(K351=0,0,(SUMIFS(OFFSET(#NAME?,0,$P$8),#NAME?,A351,#NAME?,$F$8,#NAME?,$G$8,#NAME?,"Solar")+SUMIFS(OFFSET(#NAME?,0,$P$8),#NAME?,A351,#NAME?,$F$8,#NAME?,$G$8,#NAME?,"Solar"))/K351)</f>
        <v>#VALUE!</v>
      </c>
      <c r="Q351" s="258" t="e">
        <f aca="false">IF(L351=0,0,(SUMIFS(OFFSET(#NAME?,0,$P$8),#NAME?,A351,#NAME?,$F$8,#NAME?,$G$8,#NAME?,"Wind")+SUMIFS(OFFSET(#NAME?,0,$P$8),#NAME?,A351,#NAME?,$F$8,#NAME?,$G$8,#NAME?,"Wind"))/L351)</f>
        <v>#VALUE!</v>
      </c>
      <c r="R351" s="258" t="e">
        <f aca="false">IF(M351=0,0,(SUMIFS(OFFSET(#NAME?,0,$P$8),#NAME?,A351,#NAME?,$F$8,#NAME?,$G$8,#NAME?,"Hydro")+SUMIFS(OFFSET(#NAME?,0,$P$8),#NAME?,A351,#NAME?,$F$8,#NAME?,$G$8,#NAME?,"Hydro"))/M351)</f>
        <v>#VALUE!</v>
      </c>
      <c r="S351" s="258" t="e">
        <f aca="false">IF(N351=0,0,(SUMIFS(OFFSET(#NAME?,0,$P$8),#NAME?,A351,#NAME?,$F$8,#NAME?,$G$8,#NAME?,"Other")+SUMIFS(OFFSET(#NAME?,0,$P$8),#NAME?,A351,#NAME?,$F$8,#NAME?,$G$8,#NAME?,"Other"))/N351)</f>
        <v>#VALUE!</v>
      </c>
      <c r="T351" s="260" t="e">
        <f aca="false">(J351*O351)+(K351*P351)+(L351*$T$5)+(M351*R351)+(N351*S351)</f>
        <v>#VALUE!</v>
      </c>
      <c r="U351" s="260" t="e">
        <f aca="false">(J351*O351)+(K351*P351)+(L351*$U$5)+(M351*R351)+(N351*S351)</f>
        <v>#VALUE!</v>
      </c>
      <c r="V351" s="261" t="e">
        <f aca="false">SUMIFS(OFFSET(#NAME?,0,$P$8),#NAME?,A351,#NAME?,$F$8,#NAME?,$G$8)*-1</f>
        <v>#VALUE!</v>
      </c>
      <c r="W351" s="261" t="e">
        <f aca="false">SUMIFS(OFFSET(#NAME?,0,$P$8),#NAME?,A351,#NAME?,$F$8,#NAME?,$G$8)*-1</f>
        <v>#VALUE!</v>
      </c>
      <c r="X351" s="262" t="e">
        <f aca="false">$Z$13*Z351</f>
        <v>#REF!</v>
      </c>
      <c r="Z351" s="263" t="e">
        <f aca="false">E351/$E$13</f>
        <v>#VALUE!</v>
      </c>
      <c r="AA351" s="264" t="n">
        <f aca="false">IFERROR(SUMPRODUCT((DSR!$E$1:$AB$1='MAIN DATA'!$B$6)*(DSR!$B$2:$B$1445='MAIN DATA'!A351)*(DSR!$A$2:$A$1445=Controls!$F$56)*(DSR!$E$2:$AB$1445)),"N/A for summer")</f>
        <v>-0.650419666796994</v>
      </c>
    </row>
    <row r="352" customFormat="false" ht="12.75" hidden="false" customHeight="false" outlineLevel="0" collapsed="false">
      <c r="A352" s="253" t="s">
        <v>555</v>
      </c>
      <c r="B352" s="253" t="s">
        <v>556</v>
      </c>
      <c r="C352" s="254" t="s">
        <v>383</v>
      </c>
      <c r="D352" s="254" t="str">
        <f aca="false">LEFT(C352,1)</f>
        <v>T</v>
      </c>
      <c r="E352" s="254" t="e">
        <f aca="false">SUMIFS(OFFSET(#NAME?,0,$P$8),#NAME?,A352,#NAME?,$F$8,#NAME?,$G$8)</f>
        <v>#VALUE!</v>
      </c>
      <c r="F352" s="255" t="e">
        <f aca="false">SUMIFS(OFFSET(#NAME?,0,$P$8),#NAME?,A352,#NAME?,$F$8,#NAME?,$G$8)</f>
        <v>#VALUE!</v>
      </c>
      <c r="G352" s="255" t="e">
        <f aca="false">F352-SUMIFS(OFFSET(#NAME?,0,$P$8),#NAME?,A352,#NAME?,$F$8,#NAME?,$G$8)</f>
        <v>#VALUE!</v>
      </c>
      <c r="H352" s="256" t="e">
        <f aca="false">E352-T352</f>
        <v>#VALUE!</v>
      </c>
      <c r="I352" s="256" t="e">
        <f aca="false">E352-U352</f>
        <v>#VALUE!</v>
      </c>
      <c r="J352" s="257" t="e">
        <f aca="false">SUMIFS(#NAME?,#NAME?,A352,#NAME?,$F$8,#NAME?,$G$8,#NAME?,"Storage")+SUMIFS(#NAME?,#NAME?,A352,#NAME?,$F$8,#NAME?,$G$8,#NAME?,"Battery")</f>
        <v>#VALUE!</v>
      </c>
      <c r="K352" s="257" t="e">
        <f aca="false">SUMIFS(#NAME?,#NAME?,A352,#NAME?,$F$8,#NAME?,$G$8,#NAME?,"Solar")+SUMIFS(#NAME?,#NAME?,A352,#NAME?,$F$8,#NAME?,$G$8,#NAME?,"Solar")</f>
        <v>#VALUE!</v>
      </c>
      <c r="L352" s="257" t="e">
        <f aca="false">SUMIFS(#NAME?,#NAME?,A352,#NAME?,$F$8,#NAME?,$G$8,#NAME?,"Wind")+SUMIFS(#NAME?,#NAME?,A352,#NAME?,$F$8,#NAME?,$G$8,#NAME?,"Wind")</f>
        <v>#VALUE!</v>
      </c>
      <c r="M352" s="257" t="e">
        <f aca="false">SUMIFS(#NAME?,#NAME?,A352,#NAME?,$F$8,#NAME?,$G$8,#NAME?,"Hydro")+SUMIFS(#NAME?,#NAME?,A352,#NAME?,$F$8,#NAME?,$G$8,#NAME?,"Hydro")</f>
        <v>#VALUE!</v>
      </c>
      <c r="N352" s="257" t="e">
        <f aca="false">SUMIFS(#NAME?,#NAME?,A352,#NAME?,$F$8,#NAME?,$G$8,#NAME?,"Other")+SUMIFS(#NAME?,#NAME?,A352,#NAME?,$F$8,#NAME?,$G$8,#NAME?,"Other")</f>
        <v>#VALUE!</v>
      </c>
      <c r="O352" s="258" t="e">
        <f aca="false">IF(J352=0,0,(SUMIFS(OFFSET(#NAME?,0,$P$8),#NAME?,A352,#NAME?,$F$8,#NAME?,$G$8,#NAME?,"Storage")+SUMIFS(OFFSET(#NAME?,0,$P$8),#NAME?,A352,#NAME?,$F$8,#NAME?,$G$8,#NAME?,"Battery"))/J352)</f>
        <v>#VALUE!</v>
      </c>
      <c r="P352" s="259" t="e">
        <f aca="false">IF(K352=0,0,(SUMIFS(OFFSET(#NAME?,0,$P$8),#NAME?,A352,#NAME?,$F$8,#NAME?,$G$8,#NAME?,"Solar")+SUMIFS(OFFSET(#NAME?,0,$P$8),#NAME?,A352,#NAME?,$F$8,#NAME?,$G$8,#NAME?,"Solar"))/K352)</f>
        <v>#VALUE!</v>
      </c>
      <c r="Q352" s="258" t="e">
        <f aca="false">IF(L352=0,0,(SUMIFS(OFFSET(#NAME?,0,$P$8),#NAME?,A352,#NAME?,$F$8,#NAME?,$G$8,#NAME?,"Wind")+SUMIFS(OFFSET(#NAME?,0,$P$8),#NAME?,A352,#NAME?,$F$8,#NAME?,$G$8,#NAME?,"Wind"))/L352)</f>
        <v>#VALUE!</v>
      </c>
      <c r="R352" s="258" t="e">
        <f aca="false">IF(M352=0,0,(SUMIFS(OFFSET(#NAME?,0,$P$8),#NAME?,A352,#NAME?,$F$8,#NAME?,$G$8,#NAME?,"Hydro")+SUMIFS(OFFSET(#NAME?,0,$P$8),#NAME?,A352,#NAME?,$F$8,#NAME?,$G$8,#NAME?,"Hydro"))/M352)</f>
        <v>#VALUE!</v>
      </c>
      <c r="S352" s="258" t="e">
        <f aca="false">IF(N352=0,0,(SUMIFS(OFFSET(#NAME?,0,$P$8),#NAME?,A352,#NAME?,$F$8,#NAME?,$G$8,#NAME?,"Other")+SUMIFS(OFFSET(#NAME?,0,$P$8),#NAME?,A352,#NAME?,$F$8,#NAME?,$G$8,#NAME?,"Other"))/N352)</f>
        <v>#VALUE!</v>
      </c>
      <c r="T352" s="260" t="e">
        <f aca="false">(J352*O352)+(K352*P352)+(L352*$T$5)+(M352*R352)+(N352*S352)</f>
        <v>#VALUE!</v>
      </c>
      <c r="U352" s="260" t="e">
        <f aca="false">(J352*O352)+(K352*P352)+(L352*$U$5)+(M352*R352)+(N352*S352)</f>
        <v>#VALUE!</v>
      </c>
      <c r="V352" s="261" t="e">
        <f aca="false">SUMIFS(OFFSET(#NAME?,0,$P$8),#NAME?,A352,#NAME?,$F$8,#NAME?,$G$8)*-1</f>
        <v>#VALUE!</v>
      </c>
      <c r="W352" s="261" t="e">
        <f aca="false">SUMIFS(OFFSET(#NAME?,0,$P$8),#NAME?,A352,#NAME?,$F$8,#NAME?,$G$8)*-1</f>
        <v>#VALUE!</v>
      </c>
      <c r="X352" s="262" t="e">
        <f aca="false">$Z$13*Z352</f>
        <v>#REF!</v>
      </c>
      <c r="Z352" s="263" t="e">
        <f aca="false">E352/$E$13</f>
        <v>#VALUE!</v>
      </c>
      <c r="AA352" s="264" t="n">
        <f aca="false">IFERROR(SUMPRODUCT((DSR!$E$1:$AB$1='MAIN DATA'!$B$6)*(DSR!$B$2:$B$1445='MAIN DATA'!A352)*(DSR!$A$2:$A$1445=Controls!$F$56)*(DSR!$E$2:$AB$1445)),"N/A for summer")</f>
        <v>-0.320517298018988</v>
      </c>
    </row>
    <row r="353" customFormat="false" ht="12.75" hidden="false" customHeight="false" outlineLevel="0" collapsed="false">
      <c r="A353" s="253" t="s">
        <v>583</v>
      </c>
      <c r="B353" s="253" t="s">
        <v>584</v>
      </c>
      <c r="C353" s="254" t="s">
        <v>383</v>
      </c>
      <c r="D353" s="254" t="str">
        <f aca="false">LEFT(C353,1)</f>
        <v>T</v>
      </c>
      <c r="E353" s="254" t="e">
        <f aca="false">SUMIFS(OFFSET(#NAME?,0,$P$8),#NAME?,A353,#NAME?,$F$8,#NAME?,$G$8)</f>
        <v>#VALUE!</v>
      </c>
      <c r="F353" s="255" t="e">
        <f aca="false">SUMIFS(OFFSET(#NAME?,0,$P$8),#NAME?,A353,#NAME?,$F$8,#NAME?,$G$8)</f>
        <v>#VALUE!</v>
      </c>
      <c r="G353" s="255" t="e">
        <f aca="false">F353-SUMIFS(OFFSET(#NAME?,0,$P$8),#NAME?,A353,#NAME?,$F$8,#NAME?,$G$8)</f>
        <v>#VALUE!</v>
      </c>
      <c r="H353" s="256" t="e">
        <f aca="false">E353-T353</f>
        <v>#VALUE!</v>
      </c>
      <c r="I353" s="256" t="e">
        <f aca="false">E353-U353</f>
        <v>#VALUE!</v>
      </c>
      <c r="J353" s="257" t="e">
        <f aca="false">SUMIFS(#NAME?,#NAME?,A353,#NAME?,$F$8,#NAME?,$G$8,#NAME?,"Storage")+SUMIFS(#NAME?,#NAME?,A353,#NAME?,$F$8,#NAME?,$G$8,#NAME?,"Battery")</f>
        <v>#VALUE!</v>
      </c>
      <c r="K353" s="257" t="e">
        <f aca="false">SUMIFS(#NAME?,#NAME?,A353,#NAME?,$F$8,#NAME?,$G$8,#NAME?,"Solar")+SUMIFS(#NAME?,#NAME?,A353,#NAME?,$F$8,#NAME?,$G$8,#NAME?,"Solar")</f>
        <v>#VALUE!</v>
      </c>
      <c r="L353" s="257" t="e">
        <f aca="false">SUMIFS(#NAME?,#NAME?,A353,#NAME?,$F$8,#NAME?,$G$8,#NAME?,"Wind")+SUMIFS(#NAME?,#NAME?,A353,#NAME?,$F$8,#NAME?,$G$8,#NAME?,"Wind")</f>
        <v>#VALUE!</v>
      </c>
      <c r="M353" s="257" t="e">
        <f aca="false">SUMIFS(#NAME?,#NAME?,A353,#NAME?,$F$8,#NAME?,$G$8,#NAME?,"Hydro")+SUMIFS(#NAME?,#NAME?,A353,#NAME?,$F$8,#NAME?,$G$8,#NAME?,"Hydro")</f>
        <v>#VALUE!</v>
      </c>
      <c r="N353" s="257" t="e">
        <f aca="false">SUMIFS(#NAME?,#NAME?,A353,#NAME?,$F$8,#NAME?,$G$8,#NAME?,"Other")+SUMIFS(#NAME?,#NAME?,A353,#NAME?,$F$8,#NAME?,$G$8,#NAME?,"Other")</f>
        <v>#VALUE!</v>
      </c>
      <c r="O353" s="258" t="e">
        <f aca="false">IF(J353=0,0,(SUMIFS(OFFSET(#NAME?,0,$P$8),#NAME?,A353,#NAME?,$F$8,#NAME?,$G$8,#NAME?,"Storage")+SUMIFS(OFFSET(#NAME?,0,$P$8),#NAME?,A353,#NAME?,$F$8,#NAME?,$G$8,#NAME?,"Battery"))/J353)</f>
        <v>#VALUE!</v>
      </c>
      <c r="P353" s="259" t="e">
        <f aca="false">IF(K353=0,0,(SUMIFS(OFFSET(#NAME?,0,$P$8),#NAME?,A353,#NAME?,$F$8,#NAME?,$G$8,#NAME?,"Solar")+SUMIFS(OFFSET(#NAME?,0,$P$8),#NAME?,A353,#NAME?,$F$8,#NAME?,$G$8,#NAME?,"Solar"))/K353)</f>
        <v>#VALUE!</v>
      </c>
      <c r="Q353" s="258" t="e">
        <f aca="false">IF(L353=0,0,(SUMIFS(OFFSET(#NAME?,0,$P$8),#NAME?,A353,#NAME?,$F$8,#NAME?,$G$8,#NAME?,"Wind")+SUMIFS(OFFSET(#NAME?,0,$P$8),#NAME?,A353,#NAME?,$F$8,#NAME?,$G$8,#NAME?,"Wind"))/L353)</f>
        <v>#VALUE!</v>
      </c>
      <c r="R353" s="258" t="e">
        <f aca="false">IF(M353=0,0,(SUMIFS(OFFSET(#NAME?,0,$P$8),#NAME?,A353,#NAME?,$F$8,#NAME?,$G$8,#NAME?,"Hydro")+SUMIFS(OFFSET(#NAME?,0,$P$8),#NAME?,A353,#NAME?,$F$8,#NAME?,$G$8,#NAME?,"Hydro"))/M353)</f>
        <v>#VALUE!</v>
      </c>
      <c r="S353" s="258" t="e">
        <f aca="false">IF(N353=0,0,(SUMIFS(OFFSET(#NAME?,0,$P$8),#NAME?,A353,#NAME?,$F$8,#NAME?,$G$8,#NAME?,"Other")+SUMIFS(OFFSET(#NAME?,0,$P$8),#NAME?,A353,#NAME?,$F$8,#NAME?,$G$8,#NAME?,"Other"))/N353)</f>
        <v>#VALUE!</v>
      </c>
      <c r="T353" s="260" t="e">
        <f aca="false">(J353*O353)+(K353*P353)+(L353*$T$5)+(M353*R353)+(N353*S353)</f>
        <v>#VALUE!</v>
      </c>
      <c r="U353" s="260" t="e">
        <f aca="false">(J353*O353)+(K353*P353)+(L353*$U$5)+(M353*R353)+(N353*S353)</f>
        <v>#VALUE!</v>
      </c>
      <c r="V353" s="261" t="e">
        <f aca="false">SUMIFS(OFFSET(#NAME?,0,$P$8),#NAME?,A353,#NAME?,$F$8,#NAME?,$G$8)*-1</f>
        <v>#VALUE!</v>
      </c>
      <c r="W353" s="261" t="e">
        <f aca="false">SUMIFS(OFFSET(#NAME?,0,$P$8),#NAME?,A353,#NAME?,$F$8,#NAME?,$G$8)*-1</f>
        <v>#VALUE!</v>
      </c>
      <c r="X353" s="262" t="e">
        <f aca="false">$Z$13*Z353</f>
        <v>#REF!</v>
      </c>
      <c r="Z353" s="263" t="e">
        <f aca="false">E353/$E$13</f>
        <v>#VALUE!</v>
      </c>
      <c r="AA353" s="264" t="n">
        <f aca="false">IFERROR(SUMPRODUCT((DSR!$E$1:$AB$1='MAIN DATA'!$B$6)*(DSR!$B$2:$B$1445='MAIN DATA'!A353)*(DSR!$A$2:$A$1445=Controls!$F$56)*(DSR!$E$2:$AB$1445)),"N/A for summer")</f>
        <v>-0.371093722032985</v>
      </c>
    </row>
    <row r="354" customFormat="false" ht="12.75" hidden="false" customHeight="false" outlineLevel="0" collapsed="false">
      <c r="A354" s="253" t="s">
        <v>623</v>
      </c>
      <c r="B354" s="253" t="s">
        <v>624</v>
      </c>
      <c r="C354" s="254" t="s">
        <v>383</v>
      </c>
      <c r="D354" s="254" t="str">
        <f aca="false">LEFT(C354,1)</f>
        <v>T</v>
      </c>
      <c r="E354" s="254" t="e">
        <f aca="false">SUMIFS(OFFSET(#NAME?,0,$P$8),#NAME?,A354,#NAME?,$F$8,#NAME?,$G$8)</f>
        <v>#VALUE!</v>
      </c>
      <c r="F354" s="255" t="e">
        <f aca="false">SUMIFS(OFFSET(#NAME?,0,$P$8),#NAME?,A354,#NAME?,$F$8,#NAME?,$G$8)</f>
        <v>#VALUE!</v>
      </c>
      <c r="G354" s="255" t="e">
        <f aca="false">F354-SUMIFS(OFFSET(#NAME?,0,$P$8),#NAME?,A354,#NAME?,$F$8,#NAME?,$G$8)</f>
        <v>#VALUE!</v>
      </c>
      <c r="H354" s="256" t="e">
        <f aca="false">E354-T354</f>
        <v>#VALUE!</v>
      </c>
      <c r="I354" s="256" t="e">
        <f aca="false">E354-U354</f>
        <v>#VALUE!</v>
      </c>
      <c r="J354" s="257" t="e">
        <f aca="false">SUMIFS(#NAME?,#NAME?,A354,#NAME?,$F$8,#NAME?,$G$8,#NAME?,"Storage")+SUMIFS(#NAME?,#NAME?,A354,#NAME?,$F$8,#NAME?,$G$8,#NAME?,"Battery")</f>
        <v>#VALUE!</v>
      </c>
      <c r="K354" s="257" t="e">
        <f aca="false">SUMIFS(#NAME?,#NAME?,A354,#NAME?,$F$8,#NAME?,$G$8,#NAME?,"Solar")+SUMIFS(#NAME?,#NAME?,A354,#NAME?,$F$8,#NAME?,$G$8,#NAME?,"Solar")</f>
        <v>#VALUE!</v>
      </c>
      <c r="L354" s="257" t="e">
        <f aca="false">SUMIFS(#NAME?,#NAME?,A354,#NAME?,$F$8,#NAME?,$G$8,#NAME?,"Wind")+SUMIFS(#NAME?,#NAME?,A354,#NAME?,$F$8,#NAME?,$G$8,#NAME?,"Wind")</f>
        <v>#VALUE!</v>
      </c>
      <c r="M354" s="257" t="e">
        <f aca="false">SUMIFS(#NAME?,#NAME?,A354,#NAME?,$F$8,#NAME?,$G$8,#NAME?,"Hydro")+SUMIFS(#NAME?,#NAME?,A354,#NAME?,$F$8,#NAME?,$G$8,#NAME?,"Hydro")</f>
        <v>#VALUE!</v>
      </c>
      <c r="N354" s="257" t="e">
        <f aca="false">SUMIFS(#NAME?,#NAME?,A354,#NAME?,$F$8,#NAME?,$G$8,#NAME?,"Other")+SUMIFS(#NAME?,#NAME?,A354,#NAME?,$F$8,#NAME?,$G$8,#NAME?,"Other")</f>
        <v>#VALUE!</v>
      </c>
      <c r="O354" s="258" t="e">
        <f aca="false">IF(J354=0,0,(SUMIFS(OFFSET(#NAME?,0,$P$8),#NAME?,A354,#NAME?,$F$8,#NAME?,$G$8,#NAME?,"Storage")+SUMIFS(OFFSET(#NAME?,0,$P$8),#NAME?,A354,#NAME?,$F$8,#NAME?,$G$8,#NAME?,"Battery"))/J354)</f>
        <v>#VALUE!</v>
      </c>
      <c r="P354" s="259" t="e">
        <f aca="false">IF(K354=0,0,(SUMIFS(OFFSET(#NAME?,0,$P$8),#NAME?,A354,#NAME?,$F$8,#NAME?,$G$8,#NAME?,"Solar")+SUMIFS(OFFSET(#NAME?,0,$P$8),#NAME?,A354,#NAME?,$F$8,#NAME?,$G$8,#NAME?,"Solar"))/K354)</f>
        <v>#VALUE!</v>
      </c>
      <c r="Q354" s="258" t="e">
        <f aca="false">IF(L354=0,0,(SUMIFS(OFFSET(#NAME?,0,$P$8),#NAME?,A354,#NAME?,$F$8,#NAME?,$G$8,#NAME?,"Wind")+SUMIFS(OFFSET(#NAME?,0,$P$8),#NAME?,A354,#NAME?,$F$8,#NAME?,$G$8,#NAME?,"Wind"))/L354)</f>
        <v>#VALUE!</v>
      </c>
      <c r="R354" s="258" t="e">
        <f aca="false">IF(M354=0,0,(SUMIFS(OFFSET(#NAME?,0,$P$8),#NAME?,A354,#NAME?,$F$8,#NAME?,$G$8,#NAME?,"Hydro")+SUMIFS(OFFSET(#NAME?,0,$P$8),#NAME?,A354,#NAME?,$F$8,#NAME?,$G$8,#NAME?,"Hydro"))/M354)</f>
        <v>#VALUE!</v>
      </c>
      <c r="S354" s="258" t="e">
        <f aca="false">IF(N354=0,0,(SUMIFS(OFFSET(#NAME?,0,$P$8),#NAME?,A354,#NAME?,$F$8,#NAME?,$G$8,#NAME?,"Other")+SUMIFS(OFFSET(#NAME?,0,$P$8),#NAME?,A354,#NAME?,$F$8,#NAME?,$G$8,#NAME?,"Other"))/N354)</f>
        <v>#VALUE!</v>
      </c>
      <c r="T354" s="260" t="e">
        <f aca="false">(J354*O354)+(K354*P354)+(L354*$T$5)+(M354*R354)+(N354*S354)</f>
        <v>#VALUE!</v>
      </c>
      <c r="U354" s="260" t="e">
        <f aca="false">(J354*O354)+(K354*P354)+(L354*$U$5)+(M354*R354)+(N354*S354)</f>
        <v>#VALUE!</v>
      </c>
      <c r="V354" s="261" t="e">
        <f aca="false">SUMIFS(OFFSET(#NAME?,0,$P$8),#NAME?,A354,#NAME?,$F$8,#NAME?,$G$8)*-1</f>
        <v>#VALUE!</v>
      </c>
      <c r="W354" s="261" t="e">
        <f aca="false">SUMIFS(OFFSET(#NAME?,0,$P$8),#NAME?,A354,#NAME?,$F$8,#NAME?,$G$8)*-1</f>
        <v>#VALUE!</v>
      </c>
      <c r="X354" s="262" t="e">
        <f aca="false">$Z$13*Z354</f>
        <v>#REF!</v>
      </c>
      <c r="Z354" s="263" t="e">
        <f aca="false">E354/$E$13</f>
        <v>#VALUE!</v>
      </c>
      <c r="AA354" s="264" t="n">
        <f aca="false">IFERROR(SUMPRODUCT((DSR!$E$1:$AB$1='MAIN DATA'!$B$6)*(DSR!$B$2:$B$1445='MAIN DATA'!A354)*(DSR!$A$2:$A$1445=Controls!$F$56)*(DSR!$E$2:$AB$1445)),"N/A for summer")</f>
        <v>-0.82425350139437</v>
      </c>
    </row>
    <row r="355" customFormat="false" ht="12.75" hidden="false" customHeight="false" outlineLevel="0" collapsed="false">
      <c r="A355" s="253" t="s">
        <v>803</v>
      </c>
      <c r="B355" s="253" t="s">
        <v>804</v>
      </c>
      <c r="C355" s="254" t="s">
        <v>383</v>
      </c>
      <c r="D355" s="254" t="str">
        <f aca="false">LEFT(C355,1)</f>
        <v>T</v>
      </c>
      <c r="E355" s="254" t="e">
        <f aca="false">SUMIFS(OFFSET(#NAME?,0,$P$8),#NAME?,A355,#NAME?,$F$8,#NAME?,$G$8)</f>
        <v>#VALUE!</v>
      </c>
      <c r="F355" s="255" t="e">
        <f aca="false">SUMIFS(OFFSET(#NAME?,0,$P$8),#NAME?,A355,#NAME?,$F$8,#NAME?,$G$8)</f>
        <v>#VALUE!</v>
      </c>
      <c r="G355" s="255" t="e">
        <f aca="false">F355-SUMIFS(OFFSET(#NAME?,0,$P$8),#NAME?,A355,#NAME?,$F$8,#NAME?,$G$8)</f>
        <v>#VALUE!</v>
      </c>
      <c r="H355" s="256" t="e">
        <f aca="false">E355-T355</f>
        <v>#VALUE!</v>
      </c>
      <c r="I355" s="256" t="e">
        <f aca="false">E355-U355</f>
        <v>#VALUE!</v>
      </c>
      <c r="J355" s="257" t="e">
        <f aca="false">SUMIFS(#NAME?,#NAME?,A355,#NAME?,$F$8,#NAME?,$G$8,#NAME?,"Storage")+SUMIFS(#NAME?,#NAME?,A355,#NAME?,$F$8,#NAME?,$G$8,#NAME?,"Battery")</f>
        <v>#VALUE!</v>
      </c>
      <c r="K355" s="257" t="e">
        <f aca="false">SUMIFS(#NAME?,#NAME?,A355,#NAME?,$F$8,#NAME?,$G$8,#NAME?,"Solar")+SUMIFS(#NAME?,#NAME?,A355,#NAME?,$F$8,#NAME?,$G$8,#NAME?,"Solar")</f>
        <v>#VALUE!</v>
      </c>
      <c r="L355" s="257" t="e">
        <f aca="false">SUMIFS(#NAME?,#NAME?,A355,#NAME?,$F$8,#NAME?,$G$8,#NAME?,"Wind")+SUMIFS(#NAME?,#NAME?,A355,#NAME?,$F$8,#NAME?,$G$8,#NAME?,"Wind")</f>
        <v>#VALUE!</v>
      </c>
      <c r="M355" s="257" t="e">
        <f aca="false">SUMIFS(#NAME?,#NAME?,A355,#NAME?,$F$8,#NAME?,$G$8,#NAME?,"Hydro")+SUMIFS(#NAME?,#NAME?,A355,#NAME?,$F$8,#NAME?,$G$8,#NAME?,"Hydro")</f>
        <v>#VALUE!</v>
      </c>
      <c r="N355" s="257" t="e">
        <f aca="false">SUMIFS(#NAME?,#NAME?,A355,#NAME?,$F$8,#NAME?,$G$8,#NAME?,"Other")+SUMIFS(#NAME?,#NAME?,A355,#NAME?,$F$8,#NAME?,$G$8,#NAME?,"Other")</f>
        <v>#VALUE!</v>
      </c>
      <c r="O355" s="258" t="e">
        <f aca="false">IF(J355=0,0,(SUMIFS(OFFSET(#NAME?,0,$P$8),#NAME?,A355,#NAME?,$F$8,#NAME?,$G$8,#NAME?,"Storage")+SUMIFS(OFFSET(#NAME?,0,$P$8),#NAME?,A355,#NAME?,$F$8,#NAME?,$G$8,#NAME?,"Battery"))/J355)</f>
        <v>#VALUE!</v>
      </c>
      <c r="P355" s="259" t="e">
        <f aca="false">IF(K355=0,0,(SUMIFS(OFFSET(#NAME?,0,$P$8),#NAME?,A355,#NAME?,$F$8,#NAME?,$G$8,#NAME?,"Solar")+SUMIFS(OFFSET(#NAME?,0,$P$8),#NAME?,A355,#NAME?,$F$8,#NAME?,$G$8,#NAME?,"Solar"))/K355)</f>
        <v>#VALUE!</v>
      </c>
      <c r="Q355" s="258" t="e">
        <f aca="false">IF(L355=0,0,(SUMIFS(OFFSET(#NAME?,0,$P$8),#NAME?,A355,#NAME?,$F$8,#NAME?,$G$8,#NAME?,"Wind")+SUMIFS(OFFSET(#NAME?,0,$P$8),#NAME?,A355,#NAME?,$F$8,#NAME?,$G$8,#NAME?,"Wind"))/L355)</f>
        <v>#VALUE!</v>
      </c>
      <c r="R355" s="258" t="e">
        <f aca="false">IF(M355=0,0,(SUMIFS(OFFSET(#NAME?,0,$P$8),#NAME?,A355,#NAME?,$F$8,#NAME?,$G$8,#NAME?,"Hydro")+SUMIFS(OFFSET(#NAME?,0,$P$8),#NAME?,A355,#NAME?,$F$8,#NAME?,$G$8,#NAME?,"Hydro"))/M355)</f>
        <v>#VALUE!</v>
      </c>
      <c r="S355" s="258" t="e">
        <f aca="false">IF(N355=0,0,(SUMIFS(OFFSET(#NAME?,0,$P$8),#NAME?,A355,#NAME?,$F$8,#NAME?,$G$8,#NAME?,"Other")+SUMIFS(OFFSET(#NAME?,0,$P$8),#NAME?,A355,#NAME?,$F$8,#NAME?,$G$8,#NAME?,"Other"))/N355)</f>
        <v>#VALUE!</v>
      </c>
      <c r="T355" s="260" t="e">
        <f aca="false">(J355*O355)+(K355*P355)+(L355*$T$5)+(M355*R355)+(N355*S355)</f>
        <v>#VALUE!</v>
      </c>
      <c r="U355" s="260" t="e">
        <f aca="false">(J355*O355)+(K355*P355)+(L355*$U$5)+(M355*R355)+(N355*S355)</f>
        <v>#VALUE!</v>
      </c>
      <c r="V355" s="261" t="e">
        <f aca="false">SUMIFS(OFFSET(#NAME?,0,$P$8),#NAME?,A355,#NAME?,$F$8,#NAME?,$G$8)*-1</f>
        <v>#VALUE!</v>
      </c>
      <c r="W355" s="261" t="e">
        <f aca="false">SUMIFS(OFFSET(#NAME?,0,$P$8),#NAME?,A355,#NAME?,$F$8,#NAME?,$G$8)*-1</f>
        <v>#VALUE!</v>
      </c>
      <c r="X355" s="262" t="e">
        <f aca="false">$Z$13*Z355</f>
        <v>#REF!</v>
      </c>
      <c r="Z355" s="263" t="e">
        <f aca="false">E355/$E$13</f>
        <v>#VALUE!</v>
      </c>
      <c r="AA355" s="264" t="n">
        <f aca="false">IFERROR(SUMPRODUCT((DSR!$E$1:$AB$1='MAIN DATA'!$B$6)*(DSR!$B$2:$B$1445='MAIN DATA'!A355)*(DSR!$A$2:$A$1445=Controls!$F$56)*(DSR!$E$2:$AB$1445)),"N/A for summer")</f>
        <v>-0.0569062821950905</v>
      </c>
    </row>
    <row r="356" customFormat="false" ht="12.75" hidden="false" customHeight="false" outlineLevel="0" collapsed="false">
      <c r="A356" s="253" t="s">
        <v>859</v>
      </c>
      <c r="B356" s="253" t="s">
        <v>860</v>
      </c>
      <c r="C356" s="254" t="s">
        <v>383</v>
      </c>
      <c r="D356" s="254" t="str">
        <f aca="false">LEFT(C356,1)</f>
        <v>T</v>
      </c>
      <c r="E356" s="254" t="e">
        <f aca="false">SUMIFS(OFFSET(#NAME?,0,$P$8),#NAME?,A356,#NAME?,$F$8,#NAME?,$G$8)</f>
        <v>#VALUE!</v>
      </c>
      <c r="F356" s="255" t="e">
        <f aca="false">SUMIFS(OFFSET(#NAME?,0,$P$8),#NAME?,A356,#NAME?,$F$8,#NAME?,$G$8)</f>
        <v>#VALUE!</v>
      </c>
      <c r="G356" s="255" t="e">
        <f aca="false">F356-SUMIFS(OFFSET(#NAME?,0,$P$8),#NAME?,A356,#NAME?,$F$8,#NAME?,$G$8)</f>
        <v>#VALUE!</v>
      </c>
      <c r="H356" s="256" t="e">
        <f aca="false">E356-T356</f>
        <v>#VALUE!</v>
      </c>
      <c r="I356" s="256" t="e">
        <f aca="false">E356-U356</f>
        <v>#VALUE!</v>
      </c>
      <c r="J356" s="257" t="e">
        <f aca="false">SUMIFS(#NAME?,#NAME?,A356,#NAME?,$F$8,#NAME?,$G$8,#NAME?,"Storage")+SUMIFS(#NAME?,#NAME?,A356,#NAME?,$F$8,#NAME?,$G$8,#NAME?,"Battery")</f>
        <v>#VALUE!</v>
      </c>
      <c r="K356" s="257" t="e">
        <f aca="false">SUMIFS(#NAME?,#NAME?,A356,#NAME?,$F$8,#NAME?,$G$8,#NAME?,"Solar")+SUMIFS(#NAME?,#NAME?,A356,#NAME?,$F$8,#NAME?,$G$8,#NAME?,"Solar")</f>
        <v>#VALUE!</v>
      </c>
      <c r="L356" s="257" t="e">
        <f aca="false">SUMIFS(#NAME?,#NAME?,A356,#NAME?,$F$8,#NAME?,$G$8,#NAME?,"Wind")+SUMIFS(#NAME?,#NAME?,A356,#NAME?,$F$8,#NAME?,$G$8,#NAME?,"Wind")</f>
        <v>#VALUE!</v>
      </c>
      <c r="M356" s="257" t="e">
        <f aca="false">SUMIFS(#NAME?,#NAME?,A356,#NAME?,$F$8,#NAME?,$G$8,#NAME?,"Hydro")+SUMIFS(#NAME?,#NAME?,A356,#NAME?,$F$8,#NAME?,$G$8,#NAME?,"Hydro")</f>
        <v>#VALUE!</v>
      </c>
      <c r="N356" s="257" t="e">
        <f aca="false">SUMIFS(#NAME?,#NAME?,A356,#NAME?,$F$8,#NAME?,$G$8,#NAME?,"Other")+SUMIFS(#NAME?,#NAME?,A356,#NAME?,$F$8,#NAME?,$G$8,#NAME?,"Other")</f>
        <v>#VALUE!</v>
      </c>
      <c r="O356" s="258" t="e">
        <f aca="false">IF(J356=0,0,(SUMIFS(OFFSET(#NAME?,0,$P$8),#NAME?,A356,#NAME?,$F$8,#NAME?,$G$8,#NAME?,"Storage")+SUMIFS(OFFSET(#NAME?,0,$P$8),#NAME?,A356,#NAME?,$F$8,#NAME?,$G$8,#NAME?,"Battery"))/J356)</f>
        <v>#VALUE!</v>
      </c>
      <c r="P356" s="259" t="e">
        <f aca="false">IF(K356=0,0,(SUMIFS(OFFSET(#NAME?,0,$P$8),#NAME?,A356,#NAME?,$F$8,#NAME?,$G$8,#NAME?,"Solar")+SUMIFS(OFFSET(#NAME?,0,$P$8),#NAME?,A356,#NAME?,$F$8,#NAME?,$G$8,#NAME?,"Solar"))/K356)</f>
        <v>#VALUE!</v>
      </c>
      <c r="Q356" s="258" t="e">
        <f aca="false">IF(L356=0,0,(SUMIFS(OFFSET(#NAME?,0,$P$8),#NAME?,A356,#NAME?,$F$8,#NAME?,$G$8,#NAME?,"Wind")+SUMIFS(OFFSET(#NAME?,0,$P$8),#NAME?,A356,#NAME?,$F$8,#NAME?,$G$8,#NAME?,"Wind"))/L356)</f>
        <v>#VALUE!</v>
      </c>
      <c r="R356" s="258" t="e">
        <f aca="false">IF(M356=0,0,(SUMIFS(OFFSET(#NAME?,0,$P$8),#NAME?,A356,#NAME?,$F$8,#NAME?,$G$8,#NAME?,"Hydro")+SUMIFS(OFFSET(#NAME?,0,$P$8),#NAME?,A356,#NAME?,$F$8,#NAME?,$G$8,#NAME?,"Hydro"))/M356)</f>
        <v>#VALUE!</v>
      </c>
      <c r="S356" s="258" t="e">
        <f aca="false">IF(N356=0,0,(SUMIFS(OFFSET(#NAME?,0,$P$8),#NAME?,A356,#NAME?,$F$8,#NAME?,$G$8,#NAME?,"Other")+SUMIFS(OFFSET(#NAME?,0,$P$8),#NAME?,A356,#NAME?,$F$8,#NAME?,$G$8,#NAME?,"Other"))/N356)</f>
        <v>#VALUE!</v>
      </c>
      <c r="T356" s="260" t="e">
        <f aca="false">(J356*O356)+(K356*P356)+(L356*$T$5)+(M356*R356)+(N356*S356)</f>
        <v>#VALUE!</v>
      </c>
      <c r="U356" s="260" t="e">
        <f aca="false">(J356*O356)+(K356*P356)+(L356*$U$5)+(M356*R356)+(N356*S356)</f>
        <v>#VALUE!</v>
      </c>
      <c r="V356" s="261" t="e">
        <f aca="false">SUMIFS(OFFSET(#NAME?,0,$P$8),#NAME?,A356,#NAME?,$F$8,#NAME?,$G$8)*-1</f>
        <v>#VALUE!</v>
      </c>
      <c r="W356" s="261" t="e">
        <f aca="false">SUMIFS(OFFSET(#NAME?,0,$P$8),#NAME?,A356,#NAME?,$F$8,#NAME?,$G$8)*-1</f>
        <v>#VALUE!</v>
      </c>
      <c r="X356" s="262" t="e">
        <f aca="false">$Z$13*Z356</f>
        <v>#REF!</v>
      </c>
      <c r="Z356" s="263" t="e">
        <f aca="false">E356/$E$13</f>
        <v>#VALUE!</v>
      </c>
      <c r="AA356" s="264" t="n">
        <f aca="false">IFERROR(SUMPRODUCT((DSR!$E$1:$AB$1='MAIN DATA'!$B$6)*(DSR!$B$2:$B$1445='MAIN DATA'!A356)*(DSR!$A$2:$A$1445=Controls!$F$56)*(DSR!$E$2:$AB$1445)),"N/A for summer")</f>
        <v>-0.447695928764911</v>
      </c>
    </row>
    <row r="357" customFormat="false" ht="12.75" hidden="false" customHeight="false" outlineLevel="0" collapsed="false">
      <c r="A357" s="253" t="s">
        <v>861</v>
      </c>
      <c r="B357" s="253" t="s">
        <v>862</v>
      </c>
      <c r="C357" s="254" t="s">
        <v>383</v>
      </c>
      <c r="D357" s="254" t="str">
        <f aca="false">LEFT(C357,1)</f>
        <v>T</v>
      </c>
      <c r="E357" s="254" t="e">
        <f aca="false">SUMIFS(OFFSET(#NAME?,0,$P$8),#NAME?,A357,#NAME?,$F$8,#NAME?,$G$8)</f>
        <v>#VALUE!</v>
      </c>
      <c r="F357" s="255" t="e">
        <f aca="false">SUMIFS(OFFSET(#NAME?,0,$P$8),#NAME?,A357,#NAME?,$F$8,#NAME?,$G$8)</f>
        <v>#VALUE!</v>
      </c>
      <c r="G357" s="255" t="e">
        <f aca="false">F357-SUMIFS(OFFSET(#NAME?,0,$P$8),#NAME?,A357,#NAME?,$F$8,#NAME?,$G$8)</f>
        <v>#VALUE!</v>
      </c>
      <c r="H357" s="256" t="e">
        <f aca="false">E357-T357</f>
        <v>#VALUE!</v>
      </c>
      <c r="I357" s="256" t="e">
        <f aca="false">E357-U357</f>
        <v>#VALUE!</v>
      </c>
      <c r="J357" s="257" t="e">
        <f aca="false">SUMIFS(#NAME?,#NAME?,A357,#NAME?,$F$8,#NAME?,$G$8,#NAME?,"Storage")+SUMIFS(#NAME?,#NAME?,A357,#NAME?,$F$8,#NAME?,$G$8,#NAME?,"Battery")</f>
        <v>#VALUE!</v>
      </c>
      <c r="K357" s="257" t="e">
        <f aca="false">SUMIFS(#NAME?,#NAME?,A357,#NAME?,$F$8,#NAME?,$G$8,#NAME?,"Solar")+SUMIFS(#NAME?,#NAME?,A357,#NAME?,$F$8,#NAME?,$G$8,#NAME?,"Solar")</f>
        <v>#VALUE!</v>
      </c>
      <c r="L357" s="257" t="e">
        <f aca="false">SUMIFS(#NAME?,#NAME?,A357,#NAME?,$F$8,#NAME?,$G$8,#NAME?,"Wind")+SUMIFS(#NAME?,#NAME?,A357,#NAME?,$F$8,#NAME?,$G$8,#NAME?,"Wind")</f>
        <v>#VALUE!</v>
      </c>
      <c r="M357" s="257" t="e">
        <f aca="false">SUMIFS(#NAME?,#NAME?,A357,#NAME?,$F$8,#NAME?,$G$8,#NAME?,"Hydro")+SUMIFS(#NAME?,#NAME?,A357,#NAME?,$F$8,#NAME?,$G$8,#NAME?,"Hydro")</f>
        <v>#VALUE!</v>
      </c>
      <c r="N357" s="257" t="e">
        <f aca="false">SUMIFS(#NAME?,#NAME?,A357,#NAME?,$F$8,#NAME?,$G$8,#NAME?,"Other")+SUMIFS(#NAME?,#NAME?,A357,#NAME?,$F$8,#NAME?,$G$8,#NAME?,"Other")</f>
        <v>#VALUE!</v>
      </c>
      <c r="O357" s="258" t="e">
        <f aca="false">IF(J357=0,0,(SUMIFS(OFFSET(#NAME?,0,$P$8),#NAME?,A357,#NAME?,$F$8,#NAME?,$G$8,#NAME?,"Storage")+SUMIFS(OFFSET(#NAME?,0,$P$8),#NAME?,A357,#NAME?,$F$8,#NAME?,$G$8,#NAME?,"Battery"))/J357)</f>
        <v>#VALUE!</v>
      </c>
      <c r="P357" s="259" t="e">
        <f aca="false">IF(K357=0,0,(SUMIFS(OFFSET(#NAME?,0,$P$8),#NAME?,A357,#NAME?,$F$8,#NAME?,$G$8,#NAME?,"Solar")+SUMIFS(OFFSET(#NAME?,0,$P$8),#NAME?,A357,#NAME?,$F$8,#NAME?,$G$8,#NAME?,"Solar"))/K357)</f>
        <v>#VALUE!</v>
      </c>
      <c r="Q357" s="258" t="e">
        <f aca="false">IF(L357=0,0,(SUMIFS(OFFSET(#NAME?,0,$P$8),#NAME?,A357,#NAME?,$F$8,#NAME?,$G$8,#NAME?,"Wind")+SUMIFS(OFFSET(#NAME?,0,$P$8),#NAME?,A357,#NAME?,$F$8,#NAME?,$G$8,#NAME?,"Wind"))/L357)</f>
        <v>#VALUE!</v>
      </c>
      <c r="R357" s="258" t="e">
        <f aca="false">IF(M357=0,0,(SUMIFS(OFFSET(#NAME?,0,$P$8),#NAME?,A357,#NAME?,$F$8,#NAME?,$G$8,#NAME?,"Hydro")+SUMIFS(OFFSET(#NAME?,0,$P$8),#NAME?,A357,#NAME?,$F$8,#NAME?,$G$8,#NAME?,"Hydro"))/M357)</f>
        <v>#VALUE!</v>
      </c>
      <c r="S357" s="258" t="e">
        <f aca="false">IF(N357=0,0,(SUMIFS(OFFSET(#NAME?,0,$P$8),#NAME?,A357,#NAME?,$F$8,#NAME?,$G$8,#NAME?,"Other")+SUMIFS(OFFSET(#NAME?,0,$P$8),#NAME?,A357,#NAME?,$F$8,#NAME?,$G$8,#NAME?,"Other"))/N357)</f>
        <v>#VALUE!</v>
      </c>
      <c r="T357" s="260" t="e">
        <f aca="false">(J357*O357)+(K357*P357)+(L357*$T$5)+(M357*R357)+(N357*S357)</f>
        <v>#VALUE!</v>
      </c>
      <c r="U357" s="260" t="e">
        <f aca="false">(J357*O357)+(K357*P357)+(L357*$U$5)+(M357*R357)+(N357*S357)</f>
        <v>#VALUE!</v>
      </c>
      <c r="V357" s="261" t="e">
        <f aca="false">SUMIFS(OFFSET(#NAME?,0,$P$8),#NAME?,A357,#NAME?,$F$8,#NAME?,$G$8)*-1</f>
        <v>#VALUE!</v>
      </c>
      <c r="W357" s="261" t="e">
        <f aca="false">SUMIFS(OFFSET(#NAME?,0,$P$8),#NAME?,A357,#NAME?,$F$8,#NAME?,$G$8)*-1</f>
        <v>#VALUE!</v>
      </c>
      <c r="X357" s="262" t="e">
        <f aca="false">$Z$13*Z357</f>
        <v>#REF!</v>
      </c>
      <c r="Z357" s="263" t="e">
        <f aca="false">E357/$E$13</f>
        <v>#VALUE!</v>
      </c>
      <c r="AA357" s="264" t="n">
        <f aca="false">IFERROR(SUMPRODUCT((DSR!$E$1:$AB$1='MAIN DATA'!$B$6)*(DSR!$B$2:$B$1445='MAIN DATA'!A357)*(DSR!$A$2:$A$1445=Controls!$F$56)*(DSR!$E$2:$AB$1445)),"N/A for summer")</f>
        <v>-0.331497152361695</v>
      </c>
    </row>
    <row r="358" customFormat="false" ht="12.75" hidden="false" customHeight="false" outlineLevel="0" collapsed="false">
      <c r="A358" s="253" t="s">
        <v>880</v>
      </c>
      <c r="B358" s="253" t="s">
        <v>881</v>
      </c>
      <c r="C358" s="254" t="s">
        <v>383</v>
      </c>
      <c r="D358" s="254" t="str">
        <f aca="false">LEFT(C358,1)</f>
        <v>T</v>
      </c>
      <c r="E358" s="254" t="e">
        <f aca="false">SUMIFS(OFFSET(#NAME?,0,$P$8),#NAME?,A358,#NAME?,$F$8,#NAME?,$G$8)</f>
        <v>#VALUE!</v>
      </c>
      <c r="F358" s="255" t="e">
        <f aca="false">SUMIFS(OFFSET(#NAME?,0,$P$8),#NAME?,A358,#NAME?,$F$8,#NAME?,$G$8)</f>
        <v>#VALUE!</v>
      </c>
      <c r="G358" s="255" t="e">
        <f aca="false">F358-SUMIFS(OFFSET(#NAME?,0,$P$8),#NAME?,A358,#NAME?,$F$8,#NAME?,$G$8)</f>
        <v>#VALUE!</v>
      </c>
      <c r="H358" s="256" t="e">
        <f aca="false">E358-T358</f>
        <v>#VALUE!</v>
      </c>
      <c r="I358" s="256" t="e">
        <f aca="false">E358-U358</f>
        <v>#VALUE!</v>
      </c>
      <c r="J358" s="257" t="e">
        <f aca="false">SUMIFS(#NAME?,#NAME?,A358,#NAME?,$F$8,#NAME?,$G$8,#NAME?,"Storage")+SUMIFS(#NAME?,#NAME?,A358,#NAME?,$F$8,#NAME?,$G$8,#NAME?,"Battery")</f>
        <v>#VALUE!</v>
      </c>
      <c r="K358" s="257" t="e">
        <f aca="false">SUMIFS(#NAME?,#NAME?,A358,#NAME?,$F$8,#NAME?,$G$8,#NAME?,"Solar")+SUMIFS(#NAME?,#NAME?,A358,#NAME?,$F$8,#NAME?,$G$8,#NAME?,"Solar")</f>
        <v>#VALUE!</v>
      </c>
      <c r="L358" s="257" t="e">
        <f aca="false">SUMIFS(#NAME?,#NAME?,A358,#NAME?,$F$8,#NAME?,$G$8,#NAME?,"Wind")+SUMIFS(#NAME?,#NAME?,A358,#NAME?,$F$8,#NAME?,$G$8,#NAME?,"Wind")</f>
        <v>#VALUE!</v>
      </c>
      <c r="M358" s="257" t="e">
        <f aca="false">SUMIFS(#NAME?,#NAME?,A358,#NAME?,$F$8,#NAME?,$G$8,#NAME?,"Hydro")+SUMIFS(#NAME?,#NAME?,A358,#NAME?,$F$8,#NAME?,$G$8,#NAME?,"Hydro")</f>
        <v>#VALUE!</v>
      </c>
      <c r="N358" s="257" t="e">
        <f aca="false">SUMIFS(#NAME?,#NAME?,A358,#NAME?,$F$8,#NAME?,$G$8,#NAME?,"Other")+SUMIFS(#NAME?,#NAME?,A358,#NAME?,$F$8,#NAME?,$G$8,#NAME?,"Other")</f>
        <v>#VALUE!</v>
      </c>
      <c r="O358" s="258" t="e">
        <f aca="false">IF(J358=0,0,(SUMIFS(OFFSET(#NAME?,0,$P$8),#NAME?,A358,#NAME?,$F$8,#NAME?,$G$8,#NAME?,"Storage")+SUMIFS(OFFSET(#NAME?,0,$P$8),#NAME?,A358,#NAME?,$F$8,#NAME?,$G$8,#NAME?,"Battery"))/J358)</f>
        <v>#VALUE!</v>
      </c>
      <c r="P358" s="259" t="e">
        <f aca="false">IF(K358=0,0,(SUMIFS(OFFSET(#NAME?,0,$P$8),#NAME?,A358,#NAME?,$F$8,#NAME?,$G$8,#NAME?,"Solar")+SUMIFS(OFFSET(#NAME?,0,$P$8),#NAME?,A358,#NAME?,$F$8,#NAME?,$G$8,#NAME?,"Solar"))/K358)</f>
        <v>#VALUE!</v>
      </c>
      <c r="Q358" s="258" t="e">
        <f aca="false">IF(L358=0,0,(SUMIFS(OFFSET(#NAME?,0,$P$8),#NAME?,A358,#NAME?,$F$8,#NAME?,$G$8,#NAME?,"Wind")+SUMIFS(OFFSET(#NAME?,0,$P$8),#NAME?,A358,#NAME?,$F$8,#NAME?,$G$8,#NAME?,"Wind"))/L358)</f>
        <v>#VALUE!</v>
      </c>
      <c r="R358" s="258" t="e">
        <f aca="false">IF(M358=0,0,(SUMIFS(OFFSET(#NAME?,0,$P$8),#NAME?,A358,#NAME?,$F$8,#NAME?,$G$8,#NAME?,"Hydro")+SUMIFS(OFFSET(#NAME?,0,$P$8),#NAME?,A358,#NAME?,$F$8,#NAME?,$G$8,#NAME?,"Hydro"))/M358)</f>
        <v>#VALUE!</v>
      </c>
      <c r="S358" s="258" t="e">
        <f aca="false">IF(N358=0,0,(SUMIFS(OFFSET(#NAME?,0,$P$8),#NAME?,A358,#NAME?,$F$8,#NAME?,$G$8,#NAME?,"Other")+SUMIFS(OFFSET(#NAME?,0,$P$8),#NAME?,A358,#NAME?,$F$8,#NAME?,$G$8,#NAME?,"Other"))/N358)</f>
        <v>#VALUE!</v>
      </c>
      <c r="T358" s="260" t="e">
        <f aca="false">(J358*O358)+(K358*P358)+(L358*$T$5)+(M358*R358)+(N358*S358)</f>
        <v>#VALUE!</v>
      </c>
      <c r="U358" s="260" t="e">
        <f aca="false">(J358*O358)+(K358*P358)+(L358*$U$5)+(M358*R358)+(N358*S358)</f>
        <v>#VALUE!</v>
      </c>
      <c r="V358" s="261" t="e">
        <f aca="false">SUMIFS(OFFSET(#NAME?,0,$P$8),#NAME?,A358,#NAME?,$F$8,#NAME?,$G$8)*-1</f>
        <v>#VALUE!</v>
      </c>
      <c r="W358" s="261" t="e">
        <f aca="false">SUMIFS(OFFSET(#NAME?,0,$P$8),#NAME?,A358,#NAME?,$F$8,#NAME?,$G$8)*-1</f>
        <v>#VALUE!</v>
      </c>
      <c r="X358" s="262" t="e">
        <f aca="false">$Z$13*Z358</f>
        <v>#REF!</v>
      </c>
      <c r="Z358" s="263" t="e">
        <f aca="false">E358/$E$13</f>
        <v>#VALUE!</v>
      </c>
      <c r="AA358" s="264" t="n">
        <f aca="false">IFERROR(SUMPRODUCT((DSR!$E$1:$AB$1='MAIN DATA'!$B$6)*(DSR!$B$2:$B$1445='MAIN DATA'!A358)*(DSR!$A$2:$A$1445=Controls!$F$56)*(DSR!$E$2:$AB$1445)),"N/A for summer")</f>
        <v>-0.623526659989681</v>
      </c>
    </row>
    <row r="359" customFormat="false" ht="12.75" hidden="false" customHeight="false" outlineLevel="0" collapsed="false">
      <c r="A359" s="253" t="s">
        <v>974</v>
      </c>
      <c r="B359" s="253" t="s">
        <v>975</v>
      </c>
      <c r="C359" s="254" t="s">
        <v>383</v>
      </c>
      <c r="D359" s="254" t="str">
        <f aca="false">LEFT(C359,1)</f>
        <v>T</v>
      </c>
      <c r="E359" s="254" t="e">
        <f aca="false">SUMIFS(OFFSET(#NAME?,0,$P$8),#NAME?,A359,#NAME?,$F$8,#NAME?,$G$8)</f>
        <v>#VALUE!</v>
      </c>
      <c r="F359" s="255" t="e">
        <f aca="false">SUMIFS(OFFSET(#NAME?,0,$P$8),#NAME?,A359,#NAME?,$F$8,#NAME?,$G$8)</f>
        <v>#VALUE!</v>
      </c>
      <c r="G359" s="255" t="e">
        <f aca="false">F359-SUMIFS(OFFSET(#NAME?,0,$P$8),#NAME?,A359,#NAME?,$F$8,#NAME?,$G$8)</f>
        <v>#VALUE!</v>
      </c>
      <c r="H359" s="256" t="e">
        <f aca="false">E359-T359</f>
        <v>#VALUE!</v>
      </c>
      <c r="I359" s="256" t="e">
        <f aca="false">E359-U359</f>
        <v>#VALUE!</v>
      </c>
      <c r="J359" s="257" t="e">
        <f aca="false">SUMIFS(#NAME?,#NAME?,A359,#NAME?,$F$8,#NAME?,$G$8,#NAME?,"Storage")+SUMIFS(#NAME?,#NAME?,A359,#NAME?,$F$8,#NAME?,$G$8,#NAME?,"Battery")</f>
        <v>#VALUE!</v>
      </c>
      <c r="K359" s="257" t="e">
        <f aca="false">SUMIFS(#NAME?,#NAME?,A359,#NAME?,$F$8,#NAME?,$G$8,#NAME?,"Solar")+SUMIFS(#NAME?,#NAME?,A359,#NAME?,$F$8,#NAME?,$G$8,#NAME?,"Solar")</f>
        <v>#VALUE!</v>
      </c>
      <c r="L359" s="257" t="e">
        <f aca="false">SUMIFS(#NAME?,#NAME?,A359,#NAME?,$F$8,#NAME?,$G$8,#NAME?,"Wind")+SUMIFS(#NAME?,#NAME?,A359,#NAME?,$F$8,#NAME?,$G$8,#NAME?,"Wind")</f>
        <v>#VALUE!</v>
      </c>
      <c r="M359" s="257" t="e">
        <f aca="false">SUMIFS(#NAME?,#NAME?,A359,#NAME?,$F$8,#NAME?,$G$8,#NAME?,"Hydro")+SUMIFS(#NAME?,#NAME?,A359,#NAME?,$F$8,#NAME?,$G$8,#NAME?,"Hydro")</f>
        <v>#VALUE!</v>
      </c>
      <c r="N359" s="257" t="e">
        <f aca="false">SUMIFS(#NAME?,#NAME?,A359,#NAME?,$F$8,#NAME?,$G$8,#NAME?,"Other")+SUMIFS(#NAME?,#NAME?,A359,#NAME?,$F$8,#NAME?,$G$8,#NAME?,"Other")</f>
        <v>#VALUE!</v>
      </c>
      <c r="O359" s="258" t="e">
        <f aca="false">IF(J359=0,0,(SUMIFS(OFFSET(#NAME?,0,$P$8),#NAME?,A359,#NAME?,$F$8,#NAME?,$G$8,#NAME?,"Storage")+SUMIFS(OFFSET(#NAME?,0,$P$8),#NAME?,A359,#NAME?,$F$8,#NAME?,$G$8,#NAME?,"Battery"))/J359)</f>
        <v>#VALUE!</v>
      </c>
      <c r="P359" s="259" t="e">
        <f aca="false">IF(K359=0,0,(SUMIFS(OFFSET(#NAME?,0,$P$8),#NAME?,A359,#NAME?,$F$8,#NAME?,$G$8,#NAME?,"Solar")+SUMIFS(OFFSET(#NAME?,0,$P$8),#NAME?,A359,#NAME?,$F$8,#NAME?,$G$8,#NAME?,"Solar"))/K359)</f>
        <v>#VALUE!</v>
      </c>
      <c r="Q359" s="258" t="e">
        <f aca="false">IF(L359=0,0,(SUMIFS(OFFSET(#NAME?,0,$P$8),#NAME?,A359,#NAME?,$F$8,#NAME?,$G$8,#NAME?,"Wind")+SUMIFS(OFFSET(#NAME?,0,$P$8),#NAME?,A359,#NAME?,$F$8,#NAME?,$G$8,#NAME?,"Wind"))/L359)</f>
        <v>#VALUE!</v>
      </c>
      <c r="R359" s="258" t="e">
        <f aca="false">IF(M359=0,0,(SUMIFS(OFFSET(#NAME?,0,$P$8),#NAME?,A359,#NAME?,$F$8,#NAME?,$G$8,#NAME?,"Hydro")+SUMIFS(OFFSET(#NAME?,0,$P$8),#NAME?,A359,#NAME?,$F$8,#NAME?,$G$8,#NAME?,"Hydro"))/M359)</f>
        <v>#VALUE!</v>
      </c>
      <c r="S359" s="258" t="e">
        <f aca="false">IF(N359=0,0,(SUMIFS(OFFSET(#NAME?,0,$P$8),#NAME?,A359,#NAME?,$F$8,#NAME?,$G$8,#NAME?,"Other")+SUMIFS(OFFSET(#NAME?,0,$P$8),#NAME?,A359,#NAME?,$F$8,#NAME?,$G$8,#NAME?,"Other"))/N359)</f>
        <v>#VALUE!</v>
      </c>
      <c r="T359" s="260" t="e">
        <f aca="false">(J359*O359)+(K359*P359)+(L359*$T$5)+(M359*R359)+(N359*S359)</f>
        <v>#VALUE!</v>
      </c>
      <c r="U359" s="260" t="e">
        <f aca="false">(J359*O359)+(K359*P359)+(L359*$U$5)+(M359*R359)+(N359*S359)</f>
        <v>#VALUE!</v>
      </c>
      <c r="V359" s="261" t="e">
        <f aca="false">SUMIFS(OFFSET(#NAME?,0,$P$8),#NAME?,A359,#NAME?,$F$8,#NAME?,$G$8)*-1</f>
        <v>#VALUE!</v>
      </c>
      <c r="W359" s="261" t="e">
        <f aca="false">SUMIFS(OFFSET(#NAME?,0,$P$8),#NAME?,A359,#NAME?,$F$8,#NAME?,$G$8)*-1</f>
        <v>#VALUE!</v>
      </c>
      <c r="X359" s="262" t="e">
        <f aca="false">$Z$13*Z359</f>
        <v>#REF!</v>
      </c>
      <c r="Z359" s="263" t="e">
        <f aca="false">E359/$E$13</f>
        <v>#VALUE!</v>
      </c>
      <c r="AA359" s="264" t="n">
        <f aca="false">IFERROR(SUMPRODUCT((DSR!$E$1:$AB$1='MAIN DATA'!$B$6)*(DSR!$B$2:$B$1445='MAIN DATA'!A359)*(DSR!$A$2:$A$1445=Controls!$F$56)*(DSR!$E$2:$AB$1445)),"N/A for summer")</f>
        <v>-0.0203249428724562</v>
      </c>
    </row>
    <row r="360" customFormat="false" ht="12.75" hidden="false" customHeight="false" outlineLevel="0" collapsed="false">
      <c r="A360" s="253" t="s">
        <v>1042</v>
      </c>
      <c r="B360" s="253" t="s">
        <v>1043</v>
      </c>
      <c r="C360" s="254" t="s">
        <v>383</v>
      </c>
      <c r="D360" s="254" t="str">
        <f aca="false">LEFT(C360,1)</f>
        <v>T</v>
      </c>
      <c r="E360" s="254" t="e">
        <f aca="false">SUMIFS(OFFSET(#NAME?,0,$P$8),#NAME?,A360,#NAME?,$F$8,#NAME?,$G$8)</f>
        <v>#VALUE!</v>
      </c>
      <c r="F360" s="255" t="e">
        <f aca="false">SUMIFS(OFFSET(#NAME?,0,$P$8),#NAME?,A360,#NAME?,$F$8,#NAME?,$G$8)</f>
        <v>#VALUE!</v>
      </c>
      <c r="G360" s="255" t="e">
        <f aca="false">F360-SUMIFS(OFFSET(#NAME?,0,$P$8),#NAME?,A360,#NAME?,$F$8,#NAME?,$G$8)</f>
        <v>#VALUE!</v>
      </c>
      <c r="H360" s="256" t="e">
        <f aca="false">E360-T360</f>
        <v>#VALUE!</v>
      </c>
      <c r="I360" s="256" t="e">
        <f aca="false">E360-U360</f>
        <v>#VALUE!</v>
      </c>
      <c r="J360" s="257" t="e">
        <f aca="false">SUMIFS(#NAME?,#NAME?,A360,#NAME?,$F$8,#NAME?,$G$8,#NAME?,"Storage")+SUMIFS(#NAME?,#NAME?,A360,#NAME?,$F$8,#NAME?,$G$8,#NAME?,"Battery")</f>
        <v>#VALUE!</v>
      </c>
      <c r="K360" s="257" t="e">
        <f aca="false">SUMIFS(#NAME?,#NAME?,A360,#NAME?,$F$8,#NAME?,$G$8,#NAME?,"Solar")+SUMIFS(#NAME?,#NAME?,A360,#NAME?,$F$8,#NAME?,$G$8,#NAME?,"Solar")</f>
        <v>#VALUE!</v>
      </c>
      <c r="L360" s="257" t="e">
        <f aca="false">SUMIFS(#NAME?,#NAME?,A360,#NAME?,$F$8,#NAME?,$G$8,#NAME?,"Wind")+SUMIFS(#NAME?,#NAME?,A360,#NAME?,$F$8,#NAME?,$G$8,#NAME?,"Wind")</f>
        <v>#VALUE!</v>
      </c>
      <c r="M360" s="257" t="e">
        <f aca="false">SUMIFS(#NAME?,#NAME?,A360,#NAME?,$F$8,#NAME?,$G$8,#NAME?,"Hydro")+SUMIFS(#NAME?,#NAME?,A360,#NAME?,$F$8,#NAME?,$G$8,#NAME?,"Hydro")</f>
        <v>#VALUE!</v>
      </c>
      <c r="N360" s="257" t="e">
        <f aca="false">SUMIFS(#NAME?,#NAME?,A360,#NAME?,$F$8,#NAME?,$G$8,#NAME?,"Other")+SUMIFS(#NAME?,#NAME?,A360,#NAME?,$F$8,#NAME?,$G$8,#NAME?,"Other")</f>
        <v>#VALUE!</v>
      </c>
      <c r="O360" s="258" t="e">
        <f aca="false">IF(J360=0,0,(SUMIFS(OFFSET(#NAME?,0,$P$8),#NAME?,A360,#NAME?,$F$8,#NAME?,$G$8,#NAME?,"Storage")+SUMIFS(OFFSET(#NAME?,0,$P$8),#NAME?,A360,#NAME?,$F$8,#NAME?,$G$8,#NAME?,"Battery"))/J360)</f>
        <v>#VALUE!</v>
      </c>
      <c r="P360" s="259" t="e">
        <f aca="false">IF(K360=0,0,(SUMIFS(OFFSET(#NAME?,0,$P$8),#NAME?,A360,#NAME?,$F$8,#NAME?,$G$8,#NAME?,"Solar")+SUMIFS(OFFSET(#NAME?,0,$P$8),#NAME?,A360,#NAME?,$F$8,#NAME?,$G$8,#NAME?,"Solar"))/K360)</f>
        <v>#VALUE!</v>
      </c>
      <c r="Q360" s="258" t="e">
        <f aca="false">IF(L360=0,0,(SUMIFS(OFFSET(#NAME?,0,$P$8),#NAME?,A360,#NAME?,$F$8,#NAME?,$G$8,#NAME?,"Wind")+SUMIFS(OFFSET(#NAME?,0,$P$8),#NAME?,A360,#NAME?,$F$8,#NAME?,$G$8,#NAME?,"Wind"))/L360)</f>
        <v>#VALUE!</v>
      </c>
      <c r="R360" s="258" t="e">
        <f aca="false">IF(M360=0,0,(SUMIFS(OFFSET(#NAME?,0,$P$8),#NAME?,A360,#NAME?,$F$8,#NAME?,$G$8,#NAME?,"Hydro")+SUMIFS(OFFSET(#NAME?,0,$P$8),#NAME?,A360,#NAME?,$F$8,#NAME?,$G$8,#NAME?,"Hydro"))/M360)</f>
        <v>#VALUE!</v>
      </c>
      <c r="S360" s="258" t="e">
        <f aca="false">IF(N360=0,0,(SUMIFS(OFFSET(#NAME?,0,$P$8),#NAME?,A360,#NAME?,$F$8,#NAME?,$G$8,#NAME?,"Other")+SUMIFS(OFFSET(#NAME?,0,$P$8),#NAME?,A360,#NAME?,$F$8,#NAME?,$G$8,#NAME?,"Other"))/N360)</f>
        <v>#VALUE!</v>
      </c>
      <c r="T360" s="260" t="e">
        <f aca="false">(J360*O360)+(K360*P360)+(L360*$T$5)+(M360*R360)+(N360*S360)</f>
        <v>#VALUE!</v>
      </c>
      <c r="U360" s="260" t="e">
        <f aca="false">(J360*O360)+(K360*P360)+(L360*$U$5)+(M360*R360)+(N360*S360)</f>
        <v>#VALUE!</v>
      </c>
      <c r="V360" s="261" t="e">
        <f aca="false">SUMIFS(OFFSET(#NAME?,0,$P$8),#NAME?,A360,#NAME?,$F$8,#NAME?,$G$8)*-1</f>
        <v>#VALUE!</v>
      </c>
      <c r="W360" s="261" t="e">
        <f aca="false">SUMIFS(OFFSET(#NAME?,0,$P$8),#NAME?,A360,#NAME?,$F$8,#NAME?,$G$8)*-1</f>
        <v>#VALUE!</v>
      </c>
      <c r="X360" s="262" t="e">
        <f aca="false">$Z$13*Z360</f>
        <v>#REF!</v>
      </c>
      <c r="Z360" s="263" t="e">
        <f aca="false">E360/$E$13</f>
        <v>#VALUE!</v>
      </c>
      <c r="AA360" s="264" t="n">
        <f aca="false">IFERROR(SUMPRODUCT((DSR!$E$1:$AB$1='MAIN DATA'!$B$6)*(DSR!$B$2:$B$1445='MAIN DATA'!A360)*(DSR!$A$2:$A$1445=Controls!$F$56)*(DSR!$E$2:$AB$1445)),"N/A for summer")</f>
        <v>-0.0259351061339726</v>
      </c>
    </row>
    <row r="361" customFormat="false" ht="12.75" hidden="false" customHeight="false" outlineLevel="0" collapsed="false">
      <c r="A361" s="253" t="s">
        <v>1104</v>
      </c>
      <c r="B361" s="253" t="s">
        <v>1105</v>
      </c>
      <c r="C361" s="254" t="s">
        <v>383</v>
      </c>
      <c r="D361" s="254" t="str">
        <f aca="false">LEFT(C361,1)</f>
        <v>T</v>
      </c>
      <c r="E361" s="254" t="e">
        <f aca="false">SUMIFS(OFFSET(#NAME?,0,$P$8),#NAME?,A361,#NAME?,$F$8,#NAME?,$G$8)</f>
        <v>#VALUE!</v>
      </c>
      <c r="F361" s="255" t="e">
        <f aca="false">SUMIFS(OFFSET(#NAME?,0,$P$8),#NAME?,A361,#NAME?,$F$8,#NAME?,$G$8)</f>
        <v>#VALUE!</v>
      </c>
      <c r="G361" s="255" t="e">
        <f aca="false">F361-SUMIFS(OFFSET(#NAME?,0,$P$8),#NAME?,A361,#NAME?,$F$8,#NAME?,$G$8)</f>
        <v>#VALUE!</v>
      </c>
      <c r="H361" s="256" t="e">
        <f aca="false">E361-T361</f>
        <v>#VALUE!</v>
      </c>
      <c r="I361" s="256" t="e">
        <f aca="false">E361-U361</f>
        <v>#VALUE!</v>
      </c>
      <c r="J361" s="257" t="e">
        <f aca="false">SUMIFS(#NAME?,#NAME?,A361,#NAME?,$F$8,#NAME?,$G$8,#NAME?,"Storage")+SUMIFS(#NAME?,#NAME?,A361,#NAME?,$F$8,#NAME?,$G$8,#NAME?,"Battery")</f>
        <v>#VALUE!</v>
      </c>
      <c r="K361" s="257" t="e">
        <f aca="false">SUMIFS(#NAME?,#NAME?,A361,#NAME?,$F$8,#NAME?,$G$8,#NAME?,"Solar")+SUMIFS(#NAME?,#NAME?,A361,#NAME?,$F$8,#NAME?,$G$8,#NAME?,"Solar")</f>
        <v>#VALUE!</v>
      </c>
      <c r="L361" s="257" t="e">
        <f aca="false">SUMIFS(#NAME?,#NAME?,A361,#NAME?,$F$8,#NAME?,$G$8,#NAME?,"Wind")+SUMIFS(#NAME?,#NAME?,A361,#NAME?,$F$8,#NAME?,$G$8,#NAME?,"Wind")</f>
        <v>#VALUE!</v>
      </c>
      <c r="M361" s="257" t="e">
        <f aca="false">SUMIFS(#NAME?,#NAME?,A361,#NAME?,$F$8,#NAME?,$G$8,#NAME?,"Hydro")+SUMIFS(#NAME?,#NAME?,A361,#NAME?,$F$8,#NAME?,$G$8,#NAME?,"Hydro")</f>
        <v>#VALUE!</v>
      </c>
      <c r="N361" s="257" t="e">
        <f aca="false">SUMIFS(#NAME?,#NAME?,A361,#NAME?,$F$8,#NAME?,$G$8,#NAME?,"Other")+SUMIFS(#NAME?,#NAME?,A361,#NAME?,$F$8,#NAME?,$G$8,#NAME?,"Other")</f>
        <v>#VALUE!</v>
      </c>
      <c r="O361" s="258" t="e">
        <f aca="false">IF(J361=0,0,(SUMIFS(OFFSET(#NAME?,0,$P$8),#NAME?,A361,#NAME?,$F$8,#NAME?,$G$8,#NAME?,"Storage")+SUMIFS(OFFSET(#NAME?,0,$P$8),#NAME?,A361,#NAME?,$F$8,#NAME?,$G$8,#NAME?,"Battery"))/J361)</f>
        <v>#VALUE!</v>
      </c>
      <c r="P361" s="259" t="e">
        <f aca="false">IF(K361=0,0,(SUMIFS(OFFSET(#NAME?,0,$P$8),#NAME?,A361,#NAME?,$F$8,#NAME?,$G$8,#NAME?,"Solar")+SUMIFS(OFFSET(#NAME?,0,$P$8),#NAME?,A361,#NAME?,$F$8,#NAME?,$G$8,#NAME?,"Solar"))/K361)</f>
        <v>#VALUE!</v>
      </c>
      <c r="Q361" s="258" t="e">
        <f aca="false">IF(L361=0,0,(SUMIFS(OFFSET(#NAME?,0,$P$8),#NAME?,A361,#NAME?,$F$8,#NAME?,$G$8,#NAME?,"Wind")+SUMIFS(OFFSET(#NAME?,0,$P$8),#NAME?,A361,#NAME?,$F$8,#NAME?,$G$8,#NAME?,"Wind"))/L361)</f>
        <v>#VALUE!</v>
      </c>
      <c r="R361" s="258" t="e">
        <f aca="false">IF(M361=0,0,(SUMIFS(OFFSET(#NAME?,0,$P$8),#NAME?,A361,#NAME?,$F$8,#NAME?,$G$8,#NAME?,"Hydro")+SUMIFS(OFFSET(#NAME?,0,$P$8),#NAME?,A361,#NAME?,$F$8,#NAME?,$G$8,#NAME?,"Hydro"))/M361)</f>
        <v>#VALUE!</v>
      </c>
      <c r="S361" s="258" t="e">
        <f aca="false">IF(N361=0,0,(SUMIFS(OFFSET(#NAME?,0,$P$8),#NAME?,A361,#NAME?,$F$8,#NAME?,$G$8,#NAME?,"Other")+SUMIFS(OFFSET(#NAME?,0,$P$8),#NAME?,A361,#NAME?,$F$8,#NAME?,$G$8,#NAME?,"Other"))/N361)</f>
        <v>#VALUE!</v>
      </c>
      <c r="T361" s="260" t="e">
        <f aca="false">(J361*O361)+(K361*P361)+(L361*$T$5)+(M361*R361)+(N361*S361)</f>
        <v>#VALUE!</v>
      </c>
      <c r="U361" s="260" t="e">
        <f aca="false">(J361*O361)+(K361*P361)+(L361*$U$5)+(M361*R361)+(N361*S361)</f>
        <v>#VALUE!</v>
      </c>
      <c r="V361" s="261" t="e">
        <f aca="false">SUMIFS(OFFSET(#NAME?,0,$P$8),#NAME?,A361,#NAME?,$F$8,#NAME?,$G$8)*-1</f>
        <v>#VALUE!</v>
      </c>
      <c r="W361" s="261" t="e">
        <f aca="false">SUMIFS(OFFSET(#NAME?,0,$P$8),#NAME?,A361,#NAME?,$F$8,#NAME?,$G$8)*-1</f>
        <v>#VALUE!</v>
      </c>
      <c r="X361" s="262" t="e">
        <f aca="false">$Z$13*Z361</f>
        <v>#REF!</v>
      </c>
      <c r="Z361" s="263" t="e">
        <f aca="false">E361/$E$13</f>
        <v>#VALUE!</v>
      </c>
      <c r="AA361" s="264" t="n">
        <f aca="false">IFERROR(SUMPRODUCT((DSR!$E$1:$AB$1='MAIN DATA'!$B$6)*(DSR!$B$2:$B$1445='MAIN DATA'!A361)*(DSR!$A$2:$A$1445=Controls!$F$56)*(DSR!$E$2:$AB$1445)),"N/A for summer")</f>
        <v>-0.178121915878919</v>
      </c>
    </row>
    <row r="362" customFormat="false" ht="12.75" hidden="false" customHeight="false" outlineLevel="0" collapsed="false">
      <c r="A362" s="253" t="s">
        <v>1370</v>
      </c>
      <c r="B362" s="253" t="s">
        <v>1371</v>
      </c>
      <c r="C362" s="254" t="s">
        <v>383</v>
      </c>
      <c r="D362" s="254" t="str">
        <f aca="false">LEFT(C362,1)</f>
        <v>T</v>
      </c>
      <c r="E362" s="254" t="e">
        <f aca="false">SUMIFS(OFFSET(#NAME?,0,$P$8),#NAME?,A362,#NAME?,$F$8,#NAME?,$G$8)</f>
        <v>#VALUE!</v>
      </c>
      <c r="F362" s="255" t="e">
        <f aca="false">SUMIFS(OFFSET(#NAME?,0,$P$8),#NAME?,A362,#NAME?,$F$8,#NAME?,$G$8)</f>
        <v>#VALUE!</v>
      </c>
      <c r="G362" s="255" t="e">
        <f aca="false">F362-SUMIFS(OFFSET(#NAME?,0,$P$8),#NAME?,A362,#NAME?,$F$8,#NAME?,$G$8)</f>
        <v>#VALUE!</v>
      </c>
      <c r="H362" s="256" t="e">
        <f aca="false">E362-T362</f>
        <v>#VALUE!</v>
      </c>
      <c r="I362" s="256" t="e">
        <f aca="false">E362-U362</f>
        <v>#VALUE!</v>
      </c>
      <c r="J362" s="257" t="e">
        <f aca="false">SUMIFS(#NAME?,#NAME?,A362,#NAME?,$F$8,#NAME?,$G$8,#NAME?,"Storage")+SUMIFS(#NAME?,#NAME?,A362,#NAME?,$F$8,#NAME?,$G$8,#NAME?,"Battery")</f>
        <v>#VALUE!</v>
      </c>
      <c r="K362" s="257" t="e">
        <f aca="false">SUMIFS(#NAME?,#NAME?,A362,#NAME?,$F$8,#NAME?,$G$8,#NAME?,"Solar")+SUMIFS(#NAME?,#NAME?,A362,#NAME?,$F$8,#NAME?,$G$8,#NAME?,"Solar")</f>
        <v>#VALUE!</v>
      </c>
      <c r="L362" s="257" t="e">
        <f aca="false">SUMIFS(#NAME?,#NAME?,A362,#NAME?,$F$8,#NAME?,$G$8,#NAME?,"Wind")+SUMIFS(#NAME?,#NAME?,A362,#NAME?,$F$8,#NAME?,$G$8,#NAME?,"Wind")</f>
        <v>#VALUE!</v>
      </c>
      <c r="M362" s="257" t="e">
        <f aca="false">SUMIFS(#NAME?,#NAME?,A362,#NAME?,$F$8,#NAME?,$G$8,#NAME?,"Hydro")+SUMIFS(#NAME?,#NAME?,A362,#NAME?,$F$8,#NAME?,$G$8,#NAME?,"Hydro")</f>
        <v>#VALUE!</v>
      </c>
      <c r="N362" s="257" t="e">
        <f aca="false">SUMIFS(#NAME?,#NAME?,A362,#NAME?,$F$8,#NAME?,$G$8,#NAME?,"Other")+SUMIFS(#NAME?,#NAME?,A362,#NAME?,$F$8,#NAME?,$G$8,#NAME?,"Other")</f>
        <v>#VALUE!</v>
      </c>
      <c r="O362" s="258" t="e">
        <f aca="false">IF(J362=0,0,(SUMIFS(OFFSET(#NAME?,0,$P$8),#NAME?,A362,#NAME?,$F$8,#NAME?,$G$8,#NAME?,"Storage")+SUMIFS(OFFSET(#NAME?,0,$P$8),#NAME?,A362,#NAME?,$F$8,#NAME?,$G$8,#NAME?,"Battery"))/J362)</f>
        <v>#VALUE!</v>
      </c>
      <c r="P362" s="259" t="e">
        <f aca="false">IF(K362=0,0,(SUMIFS(OFFSET(#NAME?,0,$P$8),#NAME?,A362,#NAME?,$F$8,#NAME?,$G$8,#NAME?,"Solar")+SUMIFS(OFFSET(#NAME?,0,$P$8),#NAME?,A362,#NAME?,$F$8,#NAME?,$G$8,#NAME?,"Solar"))/K362)</f>
        <v>#VALUE!</v>
      </c>
      <c r="Q362" s="258" t="e">
        <f aca="false">IF(L362=0,0,(SUMIFS(OFFSET(#NAME?,0,$P$8),#NAME?,A362,#NAME?,$F$8,#NAME?,$G$8,#NAME?,"Wind")+SUMIFS(OFFSET(#NAME?,0,$P$8),#NAME?,A362,#NAME?,$F$8,#NAME?,$G$8,#NAME?,"Wind"))/L362)</f>
        <v>#VALUE!</v>
      </c>
      <c r="R362" s="258" t="e">
        <f aca="false">IF(M362=0,0,(SUMIFS(OFFSET(#NAME?,0,$P$8),#NAME?,A362,#NAME?,$F$8,#NAME?,$G$8,#NAME?,"Hydro")+SUMIFS(OFFSET(#NAME?,0,$P$8),#NAME?,A362,#NAME?,$F$8,#NAME?,$G$8,#NAME?,"Hydro"))/M362)</f>
        <v>#VALUE!</v>
      </c>
      <c r="S362" s="258" t="e">
        <f aca="false">IF(N362=0,0,(SUMIFS(OFFSET(#NAME?,0,$P$8),#NAME?,A362,#NAME?,$F$8,#NAME?,$G$8,#NAME?,"Other")+SUMIFS(OFFSET(#NAME?,0,$P$8),#NAME?,A362,#NAME?,$F$8,#NAME?,$G$8,#NAME?,"Other"))/N362)</f>
        <v>#VALUE!</v>
      </c>
      <c r="T362" s="260" t="e">
        <f aca="false">(J362*O362)+(K362*P362)+(L362*$T$5)+(M362*R362)+(N362*S362)</f>
        <v>#VALUE!</v>
      </c>
      <c r="U362" s="260" t="e">
        <f aca="false">(J362*O362)+(K362*P362)+(L362*$U$5)+(M362*R362)+(N362*S362)</f>
        <v>#VALUE!</v>
      </c>
      <c r="V362" s="261" t="e">
        <f aca="false">SUMIFS(OFFSET(#NAME?,0,$P$8),#NAME?,A362,#NAME?,$F$8,#NAME?,$G$8)*-1</f>
        <v>#VALUE!</v>
      </c>
      <c r="W362" s="261" t="e">
        <f aca="false">SUMIFS(OFFSET(#NAME?,0,$P$8),#NAME?,A362,#NAME?,$F$8,#NAME?,$G$8)*-1</f>
        <v>#VALUE!</v>
      </c>
      <c r="X362" s="262" t="e">
        <f aca="false">$Z$13*Z362</f>
        <v>#REF!</v>
      </c>
      <c r="Z362" s="263" t="e">
        <f aca="false">E362/$E$13</f>
        <v>#VALUE!</v>
      </c>
      <c r="AA362" s="264" t="n">
        <f aca="false">IFERROR(SUMPRODUCT((DSR!$E$1:$AB$1='MAIN DATA'!$B$6)*(DSR!$B$2:$B$1445='MAIN DATA'!A362)*(DSR!$A$2:$A$1445=Controls!$F$56)*(DSR!$E$2:$AB$1445)),"N/A for summer")</f>
        <v>0</v>
      </c>
    </row>
    <row r="363" customFormat="false" ht="12.75" hidden="false" customHeight="false" outlineLevel="0" collapsed="false">
      <c r="A363" s="253" t="s">
        <v>400</v>
      </c>
      <c r="B363" s="253" t="s">
        <v>402</v>
      </c>
      <c r="C363" s="254" t="s">
        <v>401</v>
      </c>
      <c r="D363" s="254" t="str">
        <f aca="false">LEFT(C363,1)</f>
        <v>T</v>
      </c>
      <c r="E363" s="254" t="e">
        <f aca="false">SUMIFS(OFFSET(#NAME?,0,$P$8),#NAME?,A363,#NAME?,$F$8,#NAME?,$G$8)</f>
        <v>#VALUE!</v>
      </c>
      <c r="F363" s="255" t="e">
        <f aca="false">SUMIFS(OFFSET(#NAME?,0,$P$8),#NAME?,A363,#NAME?,$F$8,#NAME?,$G$8)</f>
        <v>#VALUE!</v>
      </c>
      <c r="G363" s="255" t="e">
        <f aca="false">F363-SUMIFS(OFFSET(#NAME?,0,$P$8),#NAME?,A363,#NAME?,$F$8,#NAME?,$G$8)</f>
        <v>#VALUE!</v>
      </c>
      <c r="H363" s="256" t="e">
        <f aca="false">E363-T363</f>
        <v>#VALUE!</v>
      </c>
      <c r="I363" s="256" t="e">
        <f aca="false">E363-U363</f>
        <v>#VALUE!</v>
      </c>
      <c r="J363" s="257" t="e">
        <f aca="false">SUMIFS(#NAME?,#NAME?,A363,#NAME?,$F$8,#NAME?,$G$8,#NAME?,"Storage")+SUMIFS(#NAME?,#NAME?,A363,#NAME?,$F$8,#NAME?,$G$8,#NAME?,"Battery")</f>
        <v>#VALUE!</v>
      </c>
      <c r="K363" s="257" t="e">
        <f aca="false">SUMIFS(#NAME?,#NAME?,A363,#NAME?,$F$8,#NAME?,$G$8,#NAME?,"Solar")+SUMIFS(#NAME?,#NAME?,A363,#NAME?,$F$8,#NAME?,$G$8,#NAME?,"Solar")</f>
        <v>#VALUE!</v>
      </c>
      <c r="L363" s="257" t="e">
        <f aca="false">SUMIFS(#NAME?,#NAME?,A363,#NAME?,$F$8,#NAME?,$G$8,#NAME?,"Wind")+SUMIFS(#NAME?,#NAME?,A363,#NAME?,$F$8,#NAME?,$G$8,#NAME?,"Wind")</f>
        <v>#VALUE!</v>
      </c>
      <c r="M363" s="257" t="e">
        <f aca="false">SUMIFS(#NAME?,#NAME?,A363,#NAME?,$F$8,#NAME?,$G$8,#NAME?,"Hydro")+SUMIFS(#NAME?,#NAME?,A363,#NAME?,$F$8,#NAME?,$G$8,#NAME?,"Hydro")</f>
        <v>#VALUE!</v>
      </c>
      <c r="N363" s="257" t="e">
        <f aca="false">SUMIFS(#NAME?,#NAME?,A363,#NAME?,$F$8,#NAME?,$G$8,#NAME?,"Other")+SUMIFS(#NAME?,#NAME?,A363,#NAME?,$F$8,#NAME?,$G$8,#NAME?,"Other")</f>
        <v>#VALUE!</v>
      </c>
      <c r="O363" s="258" t="e">
        <f aca="false">IF(J363=0,0,(SUMIFS(OFFSET(#NAME?,0,$P$8),#NAME?,A363,#NAME?,$F$8,#NAME?,$G$8,#NAME?,"Storage")+SUMIFS(OFFSET(#NAME?,0,$P$8),#NAME?,A363,#NAME?,$F$8,#NAME?,$G$8,#NAME?,"Battery"))/J363)</f>
        <v>#VALUE!</v>
      </c>
      <c r="P363" s="259" t="e">
        <f aca="false">IF(K363=0,0,(SUMIFS(OFFSET(#NAME?,0,$P$8),#NAME?,A363,#NAME?,$F$8,#NAME?,$G$8,#NAME?,"Solar")+SUMIFS(OFFSET(#NAME?,0,$P$8),#NAME?,A363,#NAME?,$F$8,#NAME?,$G$8,#NAME?,"Solar"))/K363)</f>
        <v>#VALUE!</v>
      </c>
      <c r="Q363" s="258" t="e">
        <f aca="false">IF(L363=0,0,(SUMIFS(OFFSET(#NAME?,0,$P$8),#NAME?,A363,#NAME?,$F$8,#NAME?,$G$8,#NAME?,"Wind")+SUMIFS(OFFSET(#NAME?,0,$P$8),#NAME?,A363,#NAME?,$F$8,#NAME?,$G$8,#NAME?,"Wind"))/L363)</f>
        <v>#VALUE!</v>
      </c>
      <c r="R363" s="258" t="e">
        <f aca="false">IF(M363=0,0,(SUMIFS(OFFSET(#NAME?,0,$P$8),#NAME?,A363,#NAME?,$F$8,#NAME?,$G$8,#NAME?,"Hydro")+SUMIFS(OFFSET(#NAME?,0,$P$8),#NAME?,A363,#NAME?,$F$8,#NAME?,$G$8,#NAME?,"Hydro"))/M363)</f>
        <v>#VALUE!</v>
      </c>
      <c r="S363" s="258" t="e">
        <f aca="false">IF(N363=0,0,(SUMIFS(OFFSET(#NAME?,0,$P$8),#NAME?,A363,#NAME?,$F$8,#NAME?,$G$8,#NAME?,"Other")+SUMIFS(OFFSET(#NAME?,0,$P$8),#NAME?,A363,#NAME?,$F$8,#NAME?,$G$8,#NAME?,"Other"))/N363)</f>
        <v>#VALUE!</v>
      </c>
      <c r="T363" s="260" t="e">
        <f aca="false">(J363*O363)+(K363*P363)+(L363*$T$5)+(M363*R363)+(N363*S363)</f>
        <v>#VALUE!</v>
      </c>
      <c r="U363" s="260" t="e">
        <f aca="false">(J363*O363)+(K363*P363)+(L363*$U$5)+(M363*R363)+(N363*S363)</f>
        <v>#VALUE!</v>
      </c>
      <c r="V363" s="261" t="e">
        <f aca="false">SUMIFS(OFFSET(#NAME?,0,$P$8),#NAME?,A363,#NAME?,$F$8,#NAME?,$G$8)*-1</f>
        <v>#VALUE!</v>
      </c>
      <c r="W363" s="261" t="e">
        <f aca="false">SUMIFS(OFFSET(#NAME?,0,$P$8),#NAME?,A363,#NAME?,$F$8,#NAME?,$G$8)*-1</f>
        <v>#VALUE!</v>
      </c>
      <c r="X363" s="262" t="e">
        <f aca="false">$Z$13*Z363</f>
        <v>#REF!</v>
      </c>
      <c r="Z363" s="263" t="e">
        <f aca="false">E363/$E$13</f>
        <v>#VALUE!</v>
      </c>
      <c r="AA363" s="264" t="n">
        <f aca="false">IFERROR(SUMPRODUCT((DSR!$E$1:$AB$1='MAIN DATA'!$B$6)*(DSR!$B$2:$B$1445='MAIN DATA'!A363)*(DSR!$A$2:$A$1445=Controls!$F$56)*(DSR!$E$2:$AB$1445)),"N/A for summer")</f>
        <v>-0.503482740464814</v>
      </c>
    </row>
    <row r="364" customFormat="false" ht="12.75" hidden="false" customHeight="false" outlineLevel="0" collapsed="false">
      <c r="A364" s="253" t="s">
        <v>510</v>
      </c>
      <c r="B364" s="253" t="s">
        <v>511</v>
      </c>
      <c r="C364" s="254" t="s">
        <v>401</v>
      </c>
      <c r="D364" s="254" t="str">
        <f aca="false">LEFT(C364,1)</f>
        <v>T</v>
      </c>
      <c r="E364" s="254" t="e">
        <f aca="false">SUMIFS(OFFSET(#NAME?,0,$P$8),#NAME?,A364,#NAME?,$F$8,#NAME?,$G$8)</f>
        <v>#VALUE!</v>
      </c>
      <c r="F364" s="255" t="e">
        <f aca="false">SUMIFS(OFFSET(#NAME?,0,$P$8),#NAME?,A364,#NAME?,$F$8,#NAME?,$G$8)</f>
        <v>#VALUE!</v>
      </c>
      <c r="G364" s="255" t="e">
        <f aca="false">F364-SUMIFS(OFFSET(#NAME?,0,$P$8),#NAME?,A364,#NAME?,$F$8,#NAME?,$G$8)</f>
        <v>#VALUE!</v>
      </c>
      <c r="H364" s="256" t="e">
        <f aca="false">E364-T364</f>
        <v>#VALUE!</v>
      </c>
      <c r="I364" s="256" t="e">
        <f aca="false">E364-U364</f>
        <v>#VALUE!</v>
      </c>
      <c r="J364" s="257" t="e">
        <f aca="false">SUMIFS(#NAME?,#NAME?,A364,#NAME?,$F$8,#NAME?,$G$8,#NAME?,"Storage")+SUMIFS(#NAME?,#NAME?,A364,#NAME?,$F$8,#NAME?,$G$8,#NAME?,"Battery")</f>
        <v>#VALUE!</v>
      </c>
      <c r="K364" s="257" t="e">
        <f aca="false">SUMIFS(#NAME?,#NAME?,A364,#NAME?,$F$8,#NAME?,$G$8,#NAME?,"Solar")+SUMIFS(#NAME?,#NAME?,A364,#NAME?,$F$8,#NAME?,$G$8,#NAME?,"Solar")</f>
        <v>#VALUE!</v>
      </c>
      <c r="L364" s="257" t="e">
        <f aca="false">SUMIFS(#NAME?,#NAME?,A364,#NAME?,$F$8,#NAME?,$G$8,#NAME?,"Wind")+SUMIFS(#NAME?,#NAME?,A364,#NAME?,$F$8,#NAME?,$G$8,#NAME?,"Wind")</f>
        <v>#VALUE!</v>
      </c>
      <c r="M364" s="257" t="e">
        <f aca="false">SUMIFS(#NAME?,#NAME?,A364,#NAME?,$F$8,#NAME?,$G$8,#NAME?,"Hydro")+SUMIFS(#NAME?,#NAME?,A364,#NAME?,$F$8,#NAME?,$G$8,#NAME?,"Hydro")</f>
        <v>#VALUE!</v>
      </c>
      <c r="N364" s="257" t="e">
        <f aca="false">SUMIFS(#NAME?,#NAME?,A364,#NAME?,$F$8,#NAME?,$G$8,#NAME?,"Other")+SUMIFS(#NAME?,#NAME?,A364,#NAME?,$F$8,#NAME?,$G$8,#NAME?,"Other")</f>
        <v>#VALUE!</v>
      </c>
      <c r="O364" s="258" t="e">
        <f aca="false">IF(J364=0,0,(SUMIFS(OFFSET(#NAME?,0,$P$8),#NAME?,A364,#NAME?,$F$8,#NAME?,$G$8,#NAME?,"Storage")+SUMIFS(OFFSET(#NAME?,0,$P$8),#NAME?,A364,#NAME?,$F$8,#NAME?,$G$8,#NAME?,"Battery"))/J364)</f>
        <v>#VALUE!</v>
      </c>
      <c r="P364" s="259" t="e">
        <f aca="false">IF(K364=0,0,(SUMIFS(OFFSET(#NAME?,0,$P$8),#NAME?,A364,#NAME?,$F$8,#NAME?,$G$8,#NAME?,"Solar")+SUMIFS(OFFSET(#NAME?,0,$P$8),#NAME?,A364,#NAME?,$F$8,#NAME?,$G$8,#NAME?,"Solar"))/K364)</f>
        <v>#VALUE!</v>
      </c>
      <c r="Q364" s="258" t="e">
        <f aca="false">IF(L364=0,0,(SUMIFS(OFFSET(#NAME?,0,$P$8),#NAME?,A364,#NAME?,$F$8,#NAME?,$G$8,#NAME?,"Wind")+SUMIFS(OFFSET(#NAME?,0,$P$8),#NAME?,A364,#NAME?,$F$8,#NAME?,$G$8,#NAME?,"Wind"))/L364)</f>
        <v>#VALUE!</v>
      </c>
      <c r="R364" s="258" t="e">
        <f aca="false">IF(M364=0,0,(SUMIFS(OFFSET(#NAME?,0,$P$8),#NAME?,A364,#NAME?,$F$8,#NAME?,$G$8,#NAME?,"Hydro")+SUMIFS(OFFSET(#NAME?,0,$P$8),#NAME?,A364,#NAME?,$F$8,#NAME?,$G$8,#NAME?,"Hydro"))/M364)</f>
        <v>#VALUE!</v>
      </c>
      <c r="S364" s="258" t="e">
        <f aca="false">IF(N364=0,0,(SUMIFS(OFFSET(#NAME?,0,$P$8),#NAME?,A364,#NAME?,$F$8,#NAME?,$G$8,#NAME?,"Other")+SUMIFS(OFFSET(#NAME?,0,$P$8),#NAME?,A364,#NAME?,$F$8,#NAME?,$G$8,#NAME?,"Other"))/N364)</f>
        <v>#VALUE!</v>
      </c>
      <c r="T364" s="260" t="e">
        <f aca="false">(J364*O364)+(K364*P364)+(L364*$T$5)+(M364*R364)+(N364*S364)</f>
        <v>#VALUE!</v>
      </c>
      <c r="U364" s="260" t="e">
        <f aca="false">(J364*O364)+(K364*P364)+(L364*$U$5)+(M364*R364)+(N364*S364)</f>
        <v>#VALUE!</v>
      </c>
      <c r="V364" s="261" t="e">
        <f aca="false">SUMIFS(OFFSET(#NAME?,0,$P$8),#NAME?,A364,#NAME?,$F$8,#NAME?,$G$8)*-1</f>
        <v>#VALUE!</v>
      </c>
      <c r="W364" s="261" t="e">
        <f aca="false">SUMIFS(OFFSET(#NAME?,0,$P$8),#NAME?,A364,#NAME?,$F$8,#NAME?,$G$8)*-1</f>
        <v>#VALUE!</v>
      </c>
      <c r="X364" s="262" t="e">
        <f aca="false">$Z$13*Z364</f>
        <v>#REF!</v>
      </c>
      <c r="Z364" s="263" t="e">
        <f aca="false">E364/$E$13</f>
        <v>#VALUE!</v>
      </c>
      <c r="AA364" s="264" t="n">
        <f aca="false">IFERROR(SUMPRODUCT((DSR!$E$1:$AB$1='MAIN DATA'!$B$6)*(DSR!$B$2:$B$1445='MAIN DATA'!A364)*(DSR!$A$2:$A$1445=Controls!$F$56)*(DSR!$E$2:$AB$1445)),"N/A for summer")</f>
        <v>-0.113696132902745</v>
      </c>
    </row>
    <row r="365" customFormat="false" ht="12.75" hidden="false" customHeight="false" outlineLevel="0" collapsed="false">
      <c r="A365" s="253" t="s">
        <v>546</v>
      </c>
      <c r="B365" s="253" t="s">
        <v>547</v>
      </c>
      <c r="C365" s="254" t="s">
        <v>401</v>
      </c>
      <c r="D365" s="254" t="str">
        <f aca="false">LEFT(C365,1)</f>
        <v>T</v>
      </c>
      <c r="E365" s="254" t="e">
        <f aca="false">SUMIFS(OFFSET(#NAME?,0,$P$8),#NAME?,A365,#NAME?,$F$8,#NAME?,$G$8)</f>
        <v>#VALUE!</v>
      </c>
      <c r="F365" s="255" t="e">
        <f aca="false">SUMIFS(OFFSET(#NAME?,0,$P$8),#NAME?,A365,#NAME?,$F$8,#NAME?,$G$8)</f>
        <v>#VALUE!</v>
      </c>
      <c r="G365" s="255" t="e">
        <f aca="false">F365-SUMIFS(OFFSET(#NAME?,0,$P$8),#NAME?,A365,#NAME?,$F$8,#NAME?,$G$8)</f>
        <v>#VALUE!</v>
      </c>
      <c r="H365" s="256" t="e">
        <f aca="false">E365-T365</f>
        <v>#VALUE!</v>
      </c>
      <c r="I365" s="256" t="e">
        <f aca="false">E365-U365</f>
        <v>#VALUE!</v>
      </c>
      <c r="J365" s="257" t="e">
        <f aca="false">SUMIFS(#NAME?,#NAME?,A365,#NAME?,$F$8,#NAME?,$G$8,#NAME?,"Storage")+SUMIFS(#NAME?,#NAME?,A365,#NAME?,$F$8,#NAME?,$G$8,#NAME?,"Battery")</f>
        <v>#VALUE!</v>
      </c>
      <c r="K365" s="257" t="e">
        <f aca="false">SUMIFS(#NAME?,#NAME?,A365,#NAME?,$F$8,#NAME?,$G$8,#NAME?,"Solar")+SUMIFS(#NAME?,#NAME?,A365,#NAME?,$F$8,#NAME?,$G$8,#NAME?,"Solar")</f>
        <v>#VALUE!</v>
      </c>
      <c r="L365" s="257" t="e">
        <f aca="false">SUMIFS(#NAME?,#NAME?,A365,#NAME?,$F$8,#NAME?,$G$8,#NAME?,"Wind")+SUMIFS(#NAME?,#NAME?,A365,#NAME?,$F$8,#NAME?,$G$8,#NAME?,"Wind")</f>
        <v>#VALUE!</v>
      </c>
      <c r="M365" s="257" t="e">
        <f aca="false">SUMIFS(#NAME?,#NAME?,A365,#NAME?,$F$8,#NAME?,$G$8,#NAME?,"Hydro")+SUMIFS(#NAME?,#NAME?,A365,#NAME?,$F$8,#NAME?,$G$8,#NAME?,"Hydro")</f>
        <v>#VALUE!</v>
      </c>
      <c r="N365" s="257" t="e">
        <f aca="false">SUMIFS(#NAME?,#NAME?,A365,#NAME?,$F$8,#NAME?,$G$8,#NAME?,"Other")+SUMIFS(#NAME?,#NAME?,A365,#NAME?,$F$8,#NAME?,$G$8,#NAME?,"Other")</f>
        <v>#VALUE!</v>
      </c>
      <c r="O365" s="258" t="e">
        <f aca="false">IF(J365=0,0,(SUMIFS(OFFSET(#NAME?,0,$P$8),#NAME?,A365,#NAME?,$F$8,#NAME?,$G$8,#NAME?,"Storage")+SUMIFS(OFFSET(#NAME?,0,$P$8),#NAME?,A365,#NAME?,$F$8,#NAME?,$G$8,#NAME?,"Battery"))/J365)</f>
        <v>#VALUE!</v>
      </c>
      <c r="P365" s="259" t="e">
        <f aca="false">IF(K365=0,0,(SUMIFS(OFFSET(#NAME?,0,$P$8),#NAME?,A365,#NAME?,$F$8,#NAME?,$G$8,#NAME?,"Solar")+SUMIFS(OFFSET(#NAME?,0,$P$8),#NAME?,A365,#NAME?,$F$8,#NAME?,$G$8,#NAME?,"Solar"))/K365)</f>
        <v>#VALUE!</v>
      </c>
      <c r="Q365" s="258" t="e">
        <f aca="false">IF(L365=0,0,(SUMIFS(OFFSET(#NAME?,0,$P$8),#NAME?,A365,#NAME?,$F$8,#NAME?,$G$8,#NAME?,"Wind")+SUMIFS(OFFSET(#NAME?,0,$P$8),#NAME?,A365,#NAME?,$F$8,#NAME?,$G$8,#NAME?,"Wind"))/L365)</f>
        <v>#VALUE!</v>
      </c>
      <c r="R365" s="258" t="e">
        <f aca="false">IF(M365=0,0,(SUMIFS(OFFSET(#NAME?,0,$P$8),#NAME?,A365,#NAME?,$F$8,#NAME?,$G$8,#NAME?,"Hydro")+SUMIFS(OFFSET(#NAME?,0,$P$8),#NAME?,A365,#NAME?,$F$8,#NAME?,$G$8,#NAME?,"Hydro"))/M365)</f>
        <v>#VALUE!</v>
      </c>
      <c r="S365" s="258" t="e">
        <f aca="false">IF(N365=0,0,(SUMIFS(OFFSET(#NAME?,0,$P$8),#NAME?,A365,#NAME?,$F$8,#NAME?,$G$8,#NAME?,"Other")+SUMIFS(OFFSET(#NAME?,0,$P$8),#NAME?,A365,#NAME?,$F$8,#NAME?,$G$8,#NAME?,"Other"))/N365)</f>
        <v>#VALUE!</v>
      </c>
      <c r="T365" s="260" t="e">
        <f aca="false">(J365*O365)+(K365*P365)+(L365*$T$5)+(M365*R365)+(N365*S365)</f>
        <v>#VALUE!</v>
      </c>
      <c r="U365" s="260" t="e">
        <f aca="false">(J365*O365)+(K365*P365)+(L365*$U$5)+(M365*R365)+(N365*S365)</f>
        <v>#VALUE!</v>
      </c>
      <c r="V365" s="261" t="e">
        <f aca="false">SUMIFS(OFFSET(#NAME?,0,$P$8),#NAME?,A365,#NAME?,$F$8,#NAME?,$G$8)*-1</f>
        <v>#VALUE!</v>
      </c>
      <c r="W365" s="261" t="e">
        <f aca="false">SUMIFS(OFFSET(#NAME?,0,$P$8),#NAME?,A365,#NAME?,$F$8,#NAME?,$G$8)*-1</f>
        <v>#VALUE!</v>
      </c>
      <c r="X365" s="262" t="e">
        <f aca="false">$Z$13*Z365</f>
        <v>#REF!</v>
      </c>
      <c r="Z365" s="263" t="e">
        <f aca="false">E365/$E$13</f>
        <v>#VALUE!</v>
      </c>
      <c r="AA365" s="264" t="n">
        <f aca="false">IFERROR(SUMPRODUCT((DSR!$E$1:$AB$1='MAIN DATA'!$B$6)*(DSR!$B$2:$B$1445='MAIN DATA'!A365)*(DSR!$A$2:$A$1445=Controls!$F$56)*(DSR!$E$2:$AB$1445)),"N/A for summer")</f>
        <v>-0.040686734107878</v>
      </c>
    </row>
    <row r="366" customFormat="false" ht="12.75" hidden="false" customHeight="false" outlineLevel="0" collapsed="false">
      <c r="A366" s="253" t="s">
        <v>613</v>
      </c>
      <c r="B366" s="253" t="s">
        <v>614</v>
      </c>
      <c r="C366" s="254" t="s">
        <v>401</v>
      </c>
      <c r="D366" s="254" t="str">
        <f aca="false">LEFT(C366,1)</f>
        <v>T</v>
      </c>
      <c r="E366" s="254" t="e">
        <f aca="false">SUMIFS(OFFSET(#NAME?,0,$P$8),#NAME?,A366,#NAME?,$F$8,#NAME?,$G$8)</f>
        <v>#VALUE!</v>
      </c>
      <c r="F366" s="255" t="e">
        <f aca="false">SUMIFS(OFFSET(#NAME?,0,$P$8),#NAME?,A366,#NAME?,$F$8,#NAME?,$G$8)</f>
        <v>#VALUE!</v>
      </c>
      <c r="G366" s="255" t="e">
        <f aca="false">F366-SUMIFS(OFFSET(#NAME?,0,$P$8),#NAME?,A366,#NAME?,$F$8,#NAME?,$G$8)</f>
        <v>#VALUE!</v>
      </c>
      <c r="H366" s="256" t="e">
        <f aca="false">E366-T366</f>
        <v>#VALUE!</v>
      </c>
      <c r="I366" s="256" t="e">
        <f aca="false">E366-U366</f>
        <v>#VALUE!</v>
      </c>
      <c r="J366" s="257" t="e">
        <f aca="false">SUMIFS(#NAME?,#NAME?,A366,#NAME?,$F$8,#NAME?,$G$8,#NAME?,"Storage")+SUMIFS(#NAME?,#NAME?,A366,#NAME?,$F$8,#NAME?,$G$8,#NAME?,"Battery")</f>
        <v>#VALUE!</v>
      </c>
      <c r="K366" s="257" t="e">
        <f aca="false">SUMIFS(#NAME?,#NAME?,A366,#NAME?,$F$8,#NAME?,$G$8,#NAME?,"Solar")+SUMIFS(#NAME?,#NAME?,A366,#NAME?,$F$8,#NAME?,$G$8,#NAME?,"Solar")</f>
        <v>#VALUE!</v>
      </c>
      <c r="L366" s="257" t="e">
        <f aca="false">SUMIFS(#NAME?,#NAME?,A366,#NAME?,$F$8,#NAME?,$G$8,#NAME?,"Wind")+SUMIFS(#NAME?,#NAME?,A366,#NAME?,$F$8,#NAME?,$G$8,#NAME?,"Wind")</f>
        <v>#VALUE!</v>
      </c>
      <c r="M366" s="257" t="e">
        <f aca="false">SUMIFS(#NAME?,#NAME?,A366,#NAME?,$F$8,#NAME?,$G$8,#NAME?,"Hydro")+SUMIFS(#NAME?,#NAME?,A366,#NAME?,$F$8,#NAME?,$G$8,#NAME?,"Hydro")</f>
        <v>#VALUE!</v>
      </c>
      <c r="N366" s="257" t="e">
        <f aca="false">SUMIFS(#NAME?,#NAME?,A366,#NAME?,$F$8,#NAME?,$G$8,#NAME?,"Other")+SUMIFS(#NAME?,#NAME?,A366,#NAME?,$F$8,#NAME?,$G$8,#NAME?,"Other")</f>
        <v>#VALUE!</v>
      </c>
      <c r="O366" s="258" t="e">
        <f aca="false">IF(J366=0,0,(SUMIFS(OFFSET(#NAME?,0,$P$8),#NAME?,A366,#NAME?,$F$8,#NAME?,$G$8,#NAME?,"Storage")+SUMIFS(OFFSET(#NAME?,0,$P$8),#NAME?,A366,#NAME?,$F$8,#NAME?,$G$8,#NAME?,"Battery"))/J366)</f>
        <v>#VALUE!</v>
      </c>
      <c r="P366" s="259" t="e">
        <f aca="false">IF(K366=0,0,(SUMIFS(OFFSET(#NAME?,0,$P$8),#NAME?,A366,#NAME?,$F$8,#NAME?,$G$8,#NAME?,"Solar")+SUMIFS(OFFSET(#NAME?,0,$P$8),#NAME?,A366,#NAME?,$F$8,#NAME?,$G$8,#NAME?,"Solar"))/K366)</f>
        <v>#VALUE!</v>
      </c>
      <c r="Q366" s="258" t="e">
        <f aca="false">IF(L366=0,0,(SUMIFS(OFFSET(#NAME?,0,$P$8),#NAME?,A366,#NAME?,$F$8,#NAME?,$G$8,#NAME?,"Wind")+SUMIFS(OFFSET(#NAME?,0,$P$8),#NAME?,A366,#NAME?,$F$8,#NAME?,$G$8,#NAME?,"Wind"))/L366)</f>
        <v>#VALUE!</v>
      </c>
      <c r="R366" s="258" t="e">
        <f aca="false">IF(M366=0,0,(SUMIFS(OFFSET(#NAME?,0,$P$8),#NAME?,A366,#NAME?,$F$8,#NAME?,$G$8,#NAME?,"Hydro")+SUMIFS(OFFSET(#NAME?,0,$P$8),#NAME?,A366,#NAME?,$F$8,#NAME?,$G$8,#NAME?,"Hydro"))/M366)</f>
        <v>#VALUE!</v>
      </c>
      <c r="S366" s="258" t="e">
        <f aca="false">IF(N366=0,0,(SUMIFS(OFFSET(#NAME?,0,$P$8),#NAME?,A366,#NAME?,$F$8,#NAME?,$G$8,#NAME?,"Other")+SUMIFS(OFFSET(#NAME?,0,$P$8),#NAME?,A366,#NAME?,$F$8,#NAME?,$G$8,#NAME?,"Other"))/N366)</f>
        <v>#VALUE!</v>
      </c>
      <c r="T366" s="260" t="e">
        <f aca="false">(J366*O366)+(K366*P366)+(L366*$T$5)+(M366*R366)+(N366*S366)</f>
        <v>#VALUE!</v>
      </c>
      <c r="U366" s="260" t="e">
        <f aca="false">(J366*O366)+(K366*P366)+(L366*$U$5)+(M366*R366)+(N366*S366)</f>
        <v>#VALUE!</v>
      </c>
      <c r="V366" s="261" t="e">
        <f aca="false">SUMIFS(OFFSET(#NAME?,0,$P$8),#NAME?,A366,#NAME?,$F$8,#NAME?,$G$8)*-1</f>
        <v>#VALUE!</v>
      </c>
      <c r="W366" s="261" t="e">
        <f aca="false">SUMIFS(OFFSET(#NAME?,0,$P$8),#NAME?,A366,#NAME?,$F$8,#NAME?,$G$8)*-1</f>
        <v>#VALUE!</v>
      </c>
      <c r="X366" s="262" t="e">
        <f aca="false">$Z$13*Z366</f>
        <v>#REF!</v>
      </c>
      <c r="Z366" s="263" t="e">
        <f aca="false">E366/$E$13</f>
        <v>#VALUE!</v>
      </c>
      <c r="AA366" s="264" t="n">
        <f aca="false">IFERROR(SUMPRODUCT((DSR!$E$1:$AB$1='MAIN DATA'!$B$6)*(DSR!$B$2:$B$1445='MAIN DATA'!A366)*(DSR!$A$2:$A$1445=Controls!$F$56)*(DSR!$E$2:$AB$1445)),"N/A for summer")</f>
        <v>-0.113614395927258</v>
      </c>
    </row>
    <row r="367" customFormat="false" ht="12.75" hidden="false" customHeight="false" outlineLevel="0" collapsed="false">
      <c r="A367" s="253" t="s">
        <v>627</v>
      </c>
      <c r="B367" s="253" t="s">
        <v>628</v>
      </c>
      <c r="C367" s="254" t="s">
        <v>401</v>
      </c>
      <c r="D367" s="254" t="str">
        <f aca="false">LEFT(C367,1)</f>
        <v>T</v>
      </c>
      <c r="E367" s="254" t="e">
        <f aca="false">SUMIFS(OFFSET(#NAME?,0,$P$8),#NAME?,A367,#NAME?,$F$8,#NAME?,$G$8)</f>
        <v>#VALUE!</v>
      </c>
      <c r="F367" s="255" t="e">
        <f aca="false">SUMIFS(OFFSET(#NAME?,0,$P$8),#NAME?,A367,#NAME?,$F$8,#NAME?,$G$8)</f>
        <v>#VALUE!</v>
      </c>
      <c r="G367" s="255" t="e">
        <f aca="false">F367-SUMIFS(OFFSET(#NAME?,0,$P$8),#NAME?,A367,#NAME?,$F$8,#NAME?,$G$8)</f>
        <v>#VALUE!</v>
      </c>
      <c r="H367" s="256" t="e">
        <f aca="false">E367-T367</f>
        <v>#VALUE!</v>
      </c>
      <c r="I367" s="256" t="e">
        <f aca="false">E367-U367</f>
        <v>#VALUE!</v>
      </c>
      <c r="J367" s="257" t="e">
        <f aca="false">SUMIFS(#NAME?,#NAME?,A367,#NAME?,$F$8,#NAME?,$G$8,#NAME?,"Storage")+SUMIFS(#NAME?,#NAME?,A367,#NAME?,$F$8,#NAME?,$G$8,#NAME?,"Battery")</f>
        <v>#VALUE!</v>
      </c>
      <c r="K367" s="257" t="e">
        <f aca="false">SUMIFS(#NAME?,#NAME?,A367,#NAME?,$F$8,#NAME?,$G$8,#NAME?,"Solar")+SUMIFS(#NAME?,#NAME?,A367,#NAME?,$F$8,#NAME?,$G$8,#NAME?,"Solar")</f>
        <v>#VALUE!</v>
      </c>
      <c r="L367" s="257" t="e">
        <f aca="false">SUMIFS(#NAME?,#NAME?,A367,#NAME?,$F$8,#NAME?,$G$8,#NAME?,"Wind")+SUMIFS(#NAME?,#NAME?,A367,#NAME?,$F$8,#NAME?,$G$8,#NAME?,"Wind")</f>
        <v>#VALUE!</v>
      </c>
      <c r="M367" s="257" t="e">
        <f aca="false">SUMIFS(#NAME?,#NAME?,A367,#NAME?,$F$8,#NAME?,$G$8,#NAME?,"Hydro")+SUMIFS(#NAME?,#NAME?,A367,#NAME?,$F$8,#NAME?,$G$8,#NAME?,"Hydro")</f>
        <v>#VALUE!</v>
      </c>
      <c r="N367" s="257" t="e">
        <f aca="false">SUMIFS(#NAME?,#NAME?,A367,#NAME?,$F$8,#NAME?,$G$8,#NAME?,"Other")+SUMIFS(#NAME?,#NAME?,A367,#NAME?,$F$8,#NAME?,$G$8,#NAME?,"Other")</f>
        <v>#VALUE!</v>
      </c>
      <c r="O367" s="258" t="e">
        <f aca="false">IF(J367=0,0,(SUMIFS(OFFSET(#NAME?,0,$P$8),#NAME?,A367,#NAME?,$F$8,#NAME?,$G$8,#NAME?,"Storage")+SUMIFS(OFFSET(#NAME?,0,$P$8),#NAME?,A367,#NAME?,$F$8,#NAME?,$G$8,#NAME?,"Battery"))/J367)</f>
        <v>#VALUE!</v>
      </c>
      <c r="P367" s="259" t="e">
        <f aca="false">IF(K367=0,0,(SUMIFS(OFFSET(#NAME?,0,$P$8),#NAME?,A367,#NAME?,$F$8,#NAME?,$G$8,#NAME?,"Solar")+SUMIFS(OFFSET(#NAME?,0,$P$8),#NAME?,A367,#NAME?,$F$8,#NAME?,$G$8,#NAME?,"Solar"))/K367)</f>
        <v>#VALUE!</v>
      </c>
      <c r="Q367" s="258" t="e">
        <f aca="false">IF(L367=0,0,(SUMIFS(OFFSET(#NAME?,0,$P$8),#NAME?,A367,#NAME?,$F$8,#NAME?,$G$8,#NAME?,"Wind")+SUMIFS(OFFSET(#NAME?,0,$P$8),#NAME?,A367,#NAME?,$F$8,#NAME?,$G$8,#NAME?,"Wind"))/L367)</f>
        <v>#VALUE!</v>
      </c>
      <c r="R367" s="258" t="e">
        <f aca="false">IF(M367=0,0,(SUMIFS(OFFSET(#NAME?,0,$P$8),#NAME?,A367,#NAME?,$F$8,#NAME?,$G$8,#NAME?,"Hydro")+SUMIFS(OFFSET(#NAME?,0,$P$8),#NAME?,A367,#NAME?,$F$8,#NAME?,$G$8,#NAME?,"Hydro"))/M367)</f>
        <v>#VALUE!</v>
      </c>
      <c r="S367" s="258" t="e">
        <f aca="false">IF(N367=0,0,(SUMIFS(OFFSET(#NAME?,0,$P$8),#NAME?,A367,#NAME?,$F$8,#NAME?,$G$8,#NAME?,"Other")+SUMIFS(OFFSET(#NAME?,0,$P$8),#NAME?,A367,#NAME?,$F$8,#NAME?,$G$8,#NAME?,"Other"))/N367)</f>
        <v>#VALUE!</v>
      </c>
      <c r="T367" s="260" t="e">
        <f aca="false">(J367*O367)+(K367*P367)+(L367*$T$5)+(M367*R367)+(N367*S367)</f>
        <v>#VALUE!</v>
      </c>
      <c r="U367" s="260" t="e">
        <f aca="false">(J367*O367)+(K367*P367)+(L367*$U$5)+(M367*R367)+(N367*S367)</f>
        <v>#VALUE!</v>
      </c>
      <c r="V367" s="261" t="e">
        <f aca="false">SUMIFS(OFFSET(#NAME?,0,$P$8),#NAME?,A367,#NAME?,$F$8,#NAME?,$G$8)*-1</f>
        <v>#VALUE!</v>
      </c>
      <c r="W367" s="261" t="e">
        <f aca="false">SUMIFS(OFFSET(#NAME?,0,$P$8),#NAME?,A367,#NAME?,$F$8,#NAME?,$G$8)*-1</f>
        <v>#VALUE!</v>
      </c>
      <c r="X367" s="262" t="e">
        <f aca="false">$Z$13*Z367</f>
        <v>#REF!</v>
      </c>
      <c r="Z367" s="263" t="e">
        <f aca="false">E367/$E$13</f>
        <v>#VALUE!</v>
      </c>
      <c r="AA367" s="264" t="n">
        <f aca="false">IFERROR(SUMPRODUCT((DSR!$E$1:$AB$1='MAIN DATA'!$B$6)*(DSR!$B$2:$B$1445='MAIN DATA'!A367)*(DSR!$A$2:$A$1445=Controls!$F$56)*(DSR!$E$2:$AB$1445)),"N/A for summer")</f>
        <v>-0.0260877180096761</v>
      </c>
    </row>
    <row r="368" customFormat="false" ht="12.75" hidden="false" customHeight="false" outlineLevel="0" collapsed="false">
      <c r="A368" s="253" t="s">
        <v>832</v>
      </c>
      <c r="B368" s="253" t="s">
        <v>833</v>
      </c>
      <c r="C368" s="254" t="s">
        <v>401</v>
      </c>
      <c r="D368" s="254" t="str">
        <f aca="false">LEFT(C368,1)</f>
        <v>T</v>
      </c>
      <c r="E368" s="254" t="e">
        <f aca="false">SUMIFS(OFFSET(#NAME?,0,$P$8),#NAME?,A368,#NAME?,$F$8,#NAME?,$G$8)</f>
        <v>#VALUE!</v>
      </c>
      <c r="F368" s="255" t="e">
        <f aca="false">SUMIFS(OFFSET(#NAME?,0,$P$8),#NAME?,A368,#NAME?,$F$8,#NAME?,$G$8)</f>
        <v>#VALUE!</v>
      </c>
      <c r="G368" s="255" t="e">
        <f aca="false">F368-SUMIFS(OFFSET(#NAME?,0,$P$8),#NAME?,A368,#NAME?,$F$8,#NAME?,$G$8)</f>
        <v>#VALUE!</v>
      </c>
      <c r="H368" s="256" t="e">
        <f aca="false">E368-T368</f>
        <v>#VALUE!</v>
      </c>
      <c r="I368" s="256" t="e">
        <f aca="false">E368-U368</f>
        <v>#VALUE!</v>
      </c>
      <c r="J368" s="257" t="e">
        <f aca="false">SUMIFS(#NAME?,#NAME?,A368,#NAME?,$F$8,#NAME?,$G$8,#NAME?,"Storage")+SUMIFS(#NAME?,#NAME?,A368,#NAME?,$F$8,#NAME?,$G$8,#NAME?,"Battery")</f>
        <v>#VALUE!</v>
      </c>
      <c r="K368" s="257" t="e">
        <f aca="false">SUMIFS(#NAME?,#NAME?,A368,#NAME?,$F$8,#NAME?,$G$8,#NAME?,"Solar")+SUMIFS(#NAME?,#NAME?,A368,#NAME?,$F$8,#NAME?,$G$8,#NAME?,"Solar")</f>
        <v>#VALUE!</v>
      </c>
      <c r="L368" s="257" t="e">
        <f aca="false">SUMIFS(#NAME?,#NAME?,A368,#NAME?,$F$8,#NAME?,$G$8,#NAME?,"Wind")+SUMIFS(#NAME?,#NAME?,A368,#NAME?,$F$8,#NAME?,$G$8,#NAME?,"Wind")</f>
        <v>#VALUE!</v>
      </c>
      <c r="M368" s="257" t="e">
        <f aca="false">SUMIFS(#NAME?,#NAME?,A368,#NAME?,$F$8,#NAME?,$G$8,#NAME?,"Hydro")+SUMIFS(#NAME?,#NAME?,A368,#NAME?,$F$8,#NAME?,$G$8,#NAME?,"Hydro")</f>
        <v>#VALUE!</v>
      </c>
      <c r="N368" s="257" t="e">
        <f aca="false">SUMIFS(#NAME?,#NAME?,A368,#NAME?,$F$8,#NAME?,$G$8,#NAME?,"Other")+SUMIFS(#NAME?,#NAME?,A368,#NAME?,$F$8,#NAME?,$G$8,#NAME?,"Other")</f>
        <v>#VALUE!</v>
      </c>
      <c r="O368" s="258" t="e">
        <f aca="false">IF(J368=0,0,(SUMIFS(OFFSET(#NAME?,0,$P$8),#NAME?,A368,#NAME?,$F$8,#NAME?,$G$8,#NAME?,"Storage")+SUMIFS(OFFSET(#NAME?,0,$P$8),#NAME?,A368,#NAME?,$F$8,#NAME?,$G$8,#NAME?,"Battery"))/J368)</f>
        <v>#VALUE!</v>
      </c>
      <c r="P368" s="259" t="e">
        <f aca="false">IF(K368=0,0,(SUMIFS(OFFSET(#NAME?,0,$P$8),#NAME?,A368,#NAME?,$F$8,#NAME?,$G$8,#NAME?,"Solar")+SUMIFS(OFFSET(#NAME?,0,$P$8),#NAME?,A368,#NAME?,$F$8,#NAME?,$G$8,#NAME?,"Solar"))/K368)</f>
        <v>#VALUE!</v>
      </c>
      <c r="Q368" s="258" t="e">
        <f aca="false">IF(L368=0,0,(SUMIFS(OFFSET(#NAME?,0,$P$8),#NAME?,A368,#NAME?,$F$8,#NAME?,$G$8,#NAME?,"Wind")+SUMIFS(OFFSET(#NAME?,0,$P$8),#NAME?,A368,#NAME?,$F$8,#NAME?,$G$8,#NAME?,"Wind"))/L368)</f>
        <v>#VALUE!</v>
      </c>
      <c r="R368" s="258" t="e">
        <f aca="false">IF(M368=0,0,(SUMIFS(OFFSET(#NAME?,0,$P$8),#NAME?,A368,#NAME?,$F$8,#NAME?,$G$8,#NAME?,"Hydro")+SUMIFS(OFFSET(#NAME?,0,$P$8),#NAME?,A368,#NAME?,$F$8,#NAME?,$G$8,#NAME?,"Hydro"))/M368)</f>
        <v>#VALUE!</v>
      </c>
      <c r="S368" s="258" t="e">
        <f aca="false">IF(N368=0,0,(SUMIFS(OFFSET(#NAME?,0,$P$8),#NAME?,A368,#NAME?,$F$8,#NAME?,$G$8,#NAME?,"Other")+SUMIFS(OFFSET(#NAME?,0,$P$8),#NAME?,A368,#NAME?,$F$8,#NAME?,$G$8,#NAME?,"Other"))/N368)</f>
        <v>#VALUE!</v>
      </c>
      <c r="T368" s="260" t="e">
        <f aca="false">(J368*O368)+(K368*P368)+(L368*$T$5)+(M368*R368)+(N368*S368)</f>
        <v>#VALUE!</v>
      </c>
      <c r="U368" s="260" t="e">
        <f aca="false">(J368*O368)+(K368*P368)+(L368*$U$5)+(M368*R368)+(N368*S368)</f>
        <v>#VALUE!</v>
      </c>
      <c r="V368" s="261" t="e">
        <f aca="false">SUMIFS(OFFSET(#NAME?,0,$P$8),#NAME?,A368,#NAME?,$F$8,#NAME?,$G$8)*-1</f>
        <v>#VALUE!</v>
      </c>
      <c r="W368" s="261" t="e">
        <f aca="false">SUMIFS(OFFSET(#NAME?,0,$P$8),#NAME?,A368,#NAME?,$F$8,#NAME?,$G$8)*-1</f>
        <v>#VALUE!</v>
      </c>
      <c r="X368" s="262" t="e">
        <f aca="false">$Z$13*Z368</f>
        <v>#REF!</v>
      </c>
      <c r="Z368" s="263" t="e">
        <f aca="false">E368/$E$13</f>
        <v>#VALUE!</v>
      </c>
      <c r="AA368" s="264" t="n">
        <f aca="false">IFERROR(SUMPRODUCT((DSR!$E$1:$AB$1='MAIN DATA'!$B$6)*(DSR!$B$2:$B$1445='MAIN DATA'!A368)*(DSR!$A$2:$A$1445=Controls!$F$56)*(DSR!$E$2:$AB$1445)),"N/A for summer")</f>
        <v>-0.0228761360144902</v>
      </c>
    </row>
    <row r="369" customFormat="false" ht="12.75" hidden="false" customHeight="false" outlineLevel="0" collapsed="false">
      <c r="A369" s="253" t="s">
        <v>884</v>
      </c>
      <c r="B369" s="253" t="s">
        <v>885</v>
      </c>
      <c r="C369" s="254" t="s">
        <v>401</v>
      </c>
      <c r="D369" s="254" t="str">
        <f aca="false">LEFT(C369,1)</f>
        <v>T</v>
      </c>
      <c r="E369" s="254" t="e">
        <f aca="false">SUMIFS(OFFSET(#NAME?,0,$P$8),#NAME?,A369,#NAME?,$F$8,#NAME?,$G$8)</f>
        <v>#VALUE!</v>
      </c>
      <c r="F369" s="255" t="e">
        <f aca="false">SUMIFS(OFFSET(#NAME?,0,$P$8),#NAME?,A369,#NAME?,$F$8,#NAME?,$G$8)</f>
        <v>#VALUE!</v>
      </c>
      <c r="G369" s="255" t="e">
        <f aca="false">F369-SUMIFS(OFFSET(#NAME?,0,$P$8),#NAME?,A369,#NAME?,$F$8,#NAME?,$G$8)</f>
        <v>#VALUE!</v>
      </c>
      <c r="H369" s="256" t="e">
        <f aca="false">E369-T369</f>
        <v>#VALUE!</v>
      </c>
      <c r="I369" s="256" t="e">
        <f aca="false">E369-U369</f>
        <v>#VALUE!</v>
      </c>
      <c r="J369" s="257" t="e">
        <f aca="false">SUMIFS(#NAME?,#NAME?,A369,#NAME?,$F$8,#NAME?,$G$8,#NAME?,"Storage")+SUMIFS(#NAME?,#NAME?,A369,#NAME?,$F$8,#NAME?,$G$8,#NAME?,"Battery")</f>
        <v>#VALUE!</v>
      </c>
      <c r="K369" s="257" t="e">
        <f aca="false">SUMIFS(#NAME?,#NAME?,A369,#NAME?,$F$8,#NAME?,$G$8,#NAME?,"Solar")+SUMIFS(#NAME?,#NAME?,A369,#NAME?,$F$8,#NAME?,$G$8,#NAME?,"Solar")</f>
        <v>#VALUE!</v>
      </c>
      <c r="L369" s="257" t="e">
        <f aca="false">SUMIFS(#NAME?,#NAME?,A369,#NAME?,$F$8,#NAME?,$G$8,#NAME?,"Wind")+SUMIFS(#NAME?,#NAME?,A369,#NAME?,$F$8,#NAME?,$G$8,#NAME?,"Wind")</f>
        <v>#VALUE!</v>
      </c>
      <c r="M369" s="257" t="e">
        <f aca="false">SUMIFS(#NAME?,#NAME?,A369,#NAME?,$F$8,#NAME?,$G$8,#NAME?,"Hydro")+SUMIFS(#NAME?,#NAME?,A369,#NAME?,$F$8,#NAME?,$G$8,#NAME?,"Hydro")</f>
        <v>#VALUE!</v>
      </c>
      <c r="N369" s="257" t="e">
        <f aca="false">SUMIFS(#NAME?,#NAME?,A369,#NAME?,$F$8,#NAME?,$G$8,#NAME?,"Other")+SUMIFS(#NAME?,#NAME?,A369,#NAME?,$F$8,#NAME?,$G$8,#NAME?,"Other")</f>
        <v>#VALUE!</v>
      </c>
      <c r="O369" s="258" t="e">
        <f aca="false">IF(J369=0,0,(SUMIFS(OFFSET(#NAME?,0,$P$8),#NAME?,A369,#NAME?,$F$8,#NAME?,$G$8,#NAME?,"Storage")+SUMIFS(OFFSET(#NAME?,0,$P$8),#NAME?,A369,#NAME?,$F$8,#NAME?,$G$8,#NAME?,"Battery"))/J369)</f>
        <v>#VALUE!</v>
      </c>
      <c r="P369" s="259" t="e">
        <f aca="false">IF(K369=0,0,(SUMIFS(OFFSET(#NAME?,0,$P$8),#NAME?,A369,#NAME?,$F$8,#NAME?,$G$8,#NAME?,"Solar")+SUMIFS(OFFSET(#NAME?,0,$P$8),#NAME?,A369,#NAME?,$F$8,#NAME?,$G$8,#NAME?,"Solar"))/K369)</f>
        <v>#VALUE!</v>
      </c>
      <c r="Q369" s="258" t="e">
        <f aca="false">IF(L369=0,0,(SUMIFS(OFFSET(#NAME?,0,$P$8),#NAME?,A369,#NAME?,$F$8,#NAME?,$G$8,#NAME?,"Wind")+SUMIFS(OFFSET(#NAME?,0,$P$8),#NAME?,A369,#NAME?,$F$8,#NAME?,$G$8,#NAME?,"Wind"))/L369)</f>
        <v>#VALUE!</v>
      </c>
      <c r="R369" s="258" t="e">
        <f aca="false">IF(M369=0,0,(SUMIFS(OFFSET(#NAME?,0,$P$8),#NAME?,A369,#NAME?,$F$8,#NAME?,$G$8,#NAME?,"Hydro")+SUMIFS(OFFSET(#NAME?,0,$P$8),#NAME?,A369,#NAME?,$F$8,#NAME?,$G$8,#NAME?,"Hydro"))/M369)</f>
        <v>#VALUE!</v>
      </c>
      <c r="S369" s="258" t="e">
        <f aca="false">IF(N369=0,0,(SUMIFS(OFFSET(#NAME?,0,$P$8),#NAME?,A369,#NAME?,$F$8,#NAME?,$G$8,#NAME?,"Other")+SUMIFS(OFFSET(#NAME?,0,$P$8),#NAME?,A369,#NAME?,$F$8,#NAME?,$G$8,#NAME?,"Other"))/N369)</f>
        <v>#VALUE!</v>
      </c>
      <c r="T369" s="260" t="e">
        <f aca="false">(J369*O369)+(K369*P369)+(L369*$T$5)+(M369*R369)+(N369*S369)</f>
        <v>#VALUE!</v>
      </c>
      <c r="U369" s="260" t="e">
        <f aca="false">(J369*O369)+(K369*P369)+(L369*$U$5)+(M369*R369)+(N369*S369)</f>
        <v>#VALUE!</v>
      </c>
      <c r="V369" s="261" t="e">
        <f aca="false">SUMIFS(OFFSET(#NAME?,0,$P$8),#NAME?,A369,#NAME?,$F$8,#NAME?,$G$8)*-1</f>
        <v>#VALUE!</v>
      </c>
      <c r="W369" s="261" t="e">
        <f aca="false">SUMIFS(OFFSET(#NAME?,0,$P$8),#NAME?,A369,#NAME?,$F$8,#NAME?,$G$8)*-1</f>
        <v>#VALUE!</v>
      </c>
      <c r="X369" s="262" t="e">
        <f aca="false">$Z$13*Z369</f>
        <v>#REF!</v>
      </c>
      <c r="Z369" s="263" t="e">
        <f aca="false">E369/$E$13</f>
        <v>#VALUE!</v>
      </c>
      <c r="AA369" s="264" t="n">
        <f aca="false">IFERROR(SUMPRODUCT((DSR!$E$1:$AB$1='MAIN DATA'!$B$6)*(DSR!$B$2:$B$1445='MAIN DATA'!A369)*(DSR!$A$2:$A$1445=Controls!$F$56)*(DSR!$E$2:$AB$1445)),"N/A for summer")</f>
        <v>-0.177777921684738</v>
      </c>
    </row>
    <row r="370" customFormat="false" ht="12.75" hidden="false" customHeight="false" outlineLevel="0" collapsed="false">
      <c r="A370" s="253" t="s">
        <v>1017</v>
      </c>
      <c r="B370" s="253" t="s">
        <v>1018</v>
      </c>
      <c r="C370" s="254" t="s">
        <v>401</v>
      </c>
      <c r="D370" s="254" t="str">
        <f aca="false">LEFT(C370,1)</f>
        <v>T</v>
      </c>
      <c r="E370" s="254" t="e">
        <f aca="false">SUMIFS(OFFSET(#NAME?,0,$P$8),#NAME?,A370,#NAME?,$F$8,#NAME?,$G$8)</f>
        <v>#VALUE!</v>
      </c>
      <c r="F370" s="255" t="e">
        <f aca="false">SUMIFS(OFFSET(#NAME?,0,$P$8),#NAME?,A370,#NAME?,$F$8,#NAME?,$G$8)</f>
        <v>#VALUE!</v>
      </c>
      <c r="G370" s="255" t="e">
        <f aca="false">F370-SUMIFS(OFFSET(#NAME?,0,$P$8),#NAME?,A370,#NAME?,$F$8,#NAME?,$G$8)</f>
        <v>#VALUE!</v>
      </c>
      <c r="H370" s="256" t="e">
        <f aca="false">E370-T370</f>
        <v>#VALUE!</v>
      </c>
      <c r="I370" s="256" t="e">
        <f aca="false">E370-U370</f>
        <v>#VALUE!</v>
      </c>
      <c r="J370" s="257" t="e">
        <f aca="false">SUMIFS(#NAME?,#NAME?,A370,#NAME?,$F$8,#NAME?,$G$8,#NAME?,"Storage")+SUMIFS(#NAME?,#NAME?,A370,#NAME?,$F$8,#NAME?,$G$8,#NAME?,"Battery")</f>
        <v>#VALUE!</v>
      </c>
      <c r="K370" s="257" t="e">
        <f aca="false">SUMIFS(#NAME?,#NAME?,A370,#NAME?,$F$8,#NAME?,$G$8,#NAME?,"Solar")+SUMIFS(#NAME?,#NAME?,A370,#NAME?,$F$8,#NAME?,$G$8,#NAME?,"Solar")</f>
        <v>#VALUE!</v>
      </c>
      <c r="L370" s="257" t="e">
        <f aca="false">SUMIFS(#NAME?,#NAME?,A370,#NAME?,$F$8,#NAME?,$G$8,#NAME?,"Wind")+SUMIFS(#NAME?,#NAME?,A370,#NAME?,$F$8,#NAME?,$G$8,#NAME?,"Wind")</f>
        <v>#VALUE!</v>
      </c>
      <c r="M370" s="257" t="e">
        <f aca="false">SUMIFS(#NAME?,#NAME?,A370,#NAME?,$F$8,#NAME?,$G$8,#NAME?,"Hydro")+SUMIFS(#NAME?,#NAME?,A370,#NAME?,$F$8,#NAME?,$G$8,#NAME?,"Hydro")</f>
        <v>#VALUE!</v>
      </c>
      <c r="N370" s="257" t="e">
        <f aca="false">SUMIFS(#NAME?,#NAME?,A370,#NAME?,$F$8,#NAME?,$G$8,#NAME?,"Other")+SUMIFS(#NAME?,#NAME?,A370,#NAME?,$F$8,#NAME?,$G$8,#NAME?,"Other")</f>
        <v>#VALUE!</v>
      </c>
      <c r="O370" s="258" t="e">
        <f aca="false">IF(J370=0,0,(SUMIFS(OFFSET(#NAME?,0,$P$8),#NAME?,A370,#NAME?,$F$8,#NAME?,$G$8,#NAME?,"Storage")+SUMIFS(OFFSET(#NAME?,0,$P$8),#NAME?,A370,#NAME?,$F$8,#NAME?,$G$8,#NAME?,"Battery"))/J370)</f>
        <v>#VALUE!</v>
      </c>
      <c r="P370" s="259" t="e">
        <f aca="false">IF(K370=0,0,(SUMIFS(OFFSET(#NAME?,0,$P$8),#NAME?,A370,#NAME?,$F$8,#NAME?,$G$8,#NAME?,"Solar")+SUMIFS(OFFSET(#NAME?,0,$P$8),#NAME?,A370,#NAME?,$F$8,#NAME?,$G$8,#NAME?,"Solar"))/K370)</f>
        <v>#VALUE!</v>
      </c>
      <c r="Q370" s="258" t="e">
        <f aca="false">IF(L370=0,0,(SUMIFS(OFFSET(#NAME?,0,$P$8),#NAME?,A370,#NAME?,$F$8,#NAME?,$G$8,#NAME?,"Wind")+SUMIFS(OFFSET(#NAME?,0,$P$8),#NAME?,A370,#NAME?,$F$8,#NAME?,$G$8,#NAME?,"Wind"))/L370)</f>
        <v>#VALUE!</v>
      </c>
      <c r="R370" s="258" t="e">
        <f aca="false">IF(M370=0,0,(SUMIFS(OFFSET(#NAME?,0,$P$8),#NAME?,A370,#NAME?,$F$8,#NAME?,$G$8,#NAME?,"Hydro")+SUMIFS(OFFSET(#NAME?,0,$P$8),#NAME?,A370,#NAME?,$F$8,#NAME?,$G$8,#NAME?,"Hydro"))/M370)</f>
        <v>#VALUE!</v>
      </c>
      <c r="S370" s="258" t="e">
        <f aca="false">IF(N370=0,0,(SUMIFS(OFFSET(#NAME?,0,$P$8),#NAME?,A370,#NAME?,$F$8,#NAME?,$G$8,#NAME?,"Other")+SUMIFS(OFFSET(#NAME?,0,$P$8),#NAME?,A370,#NAME?,$F$8,#NAME?,$G$8,#NAME?,"Other"))/N370)</f>
        <v>#VALUE!</v>
      </c>
      <c r="T370" s="260" t="e">
        <f aca="false">(J370*O370)+(K370*P370)+(L370*$T$5)+(M370*R370)+(N370*S370)</f>
        <v>#VALUE!</v>
      </c>
      <c r="U370" s="260" t="e">
        <f aca="false">(J370*O370)+(K370*P370)+(L370*$U$5)+(M370*R370)+(N370*S370)</f>
        <v>#VALUE!</v>
      </c>
      <c r="V370" s="261" t="e">
        <f aca="false">SUMIFS(OFFSET(#NAME?,0,$P$8),#NAME?,A370,#NAME?,$F$8,#NAME?,$G$8)*-1</f>
        <v>#VALUE!</v>
      </c>
      <c r="W370" s="261" t="e">
        <f aca="false">SUMIFS(OFFSET(#NAME?,0,$P$8),#NAME?,A370,#NAME?,$F$8,#NAME?,$G$8)*-1</f>
        <v>#VALUE!</v>
      </c>
      <c r="X370" s="262" t="e">
        <f aca="false">$Z$13*Z370</f>
        <v>#REF!</v>
      </c>
      <c r="Z370" s="263" t="e">
        <f aca="false">E370/$E$13</f>
        <v>#VALUE!</v>
      </c>
      <c r="AA370" s="264" t="n">
        <f aca="false">IFERROR(SUMPRODUCT((DSR!$E$1:$AB$1='MAIN DATA'!$B$6)*(DSR!$B$2:$B$1445='MAIN DATA'!A370)*(DSR!$A$2:$A$1445=Controls!$F$56)*(DSR!$E$2:$AB$1445)),"N/A for summer")</f>
        <v>-0.0142971592956424</v>
      </c>
    </row>
    <row r="371" s="274" customFormat="true" ht="12.75" hidden="false" customHeight="false" outlineLevel="0" collapsed="false">
      <c r="A371" s="265" t="s">
        <v>1090</v>
      </c>
      <c r="B371" s="265" t="s">
        <v>1091</v>
      </c>
      <c r="C371" s="266" t="s">
        <v>401</v>
      </c>
      <c r="D371" s="266" t="str">
        <f aca="false">LEFT(C371,1)</f>
        <v>T</v>
      </c>
      <c r="E371" s="254" t="e">
        <f aca="false">SUMIFS(OFFSET(#NAME?,0,$P$8),#NAME?,A371,#NAME?,$F$8,#NAME?,$G$8)</f>
        <v>#VALUE!</v>
      </c>
      <c r="F371" s="255" t="e">
        <f aca="false">SUMIFS(OFFSET(#NAME?,0,$P$8),#NAME?,A371,#NAME?,$F$8,#NAME?,$G$8)</f>
        <v>#VALUE!</v>
      </c>
      <c r="G371" s="255" t="e">
        <f aca="false">F371-SUMIFS(OFFSET(#NAME?,0,$P$8),#NAME?,A371,#NAME?,$F$8,#NAME?,$G$8)</f>
        <v>#VALUE!</v>
      </c>
      <c r="H371" s="267" t="e">
        <f aca="false">E371-T371</f>
        <v>#VALUE!</v>
      </c>
      <c r="I371" s="267" t="e">
        <f aca="false">E371-U371</f>
        <v>#VALUE!</v>
      </c>
      <c r="J371" s="268" t="e">
        <f aca="false">SUMIFS(#NAME?,#NAME?,A371,#NAME?,$F$8,#NAME?,$G$8,#NAME?,"Storage")+SUMIFS(#NAME?,#NAME?,A371,#NAME?,$F$8,#NAME?,$G$8,#NAME?,"Battery")</f>
        <v>#VALUE!</v>
      </c>
      <c r="K371" s="268" t="e">
        <f aca="false">SUMIFS(#NAME?,#NAME?,A371,#NAME?,$F$8,#NAME?,$G$8,#NAME?,"Solar")+SUMIFS(#NAME?,#NAME?,A371,#NAME?,$F$8,#NAME?,$G$8,#NAME?,"Solar")</f>
        <v>#VALUE!</v>
      </c>
      <c r="L371" s="268" t="e">
        <f aca="false">SUMIFS(#NAME?,#NAME?,A371,#NAME?,$F$8,#NAME?,$G$8,#NAME?,"Wind")+SUMIFS(#NAME?,#NAME?,A371,#NAME?,$F$8,#NAME?,$G$8,#NAME?,"Wind")</f>
        <v>#VALUE!</v>
      </c>
      <c r="M371" s="268" t="e">
        <f aca="false">SUMIFS(#NAME?,#NAME?,A371,#NAME?,$F$8,#NAME?,$G$8,#NAME?,"Hydro")+SUMIFS(#NAME?,#NAME?,A371,#NAME?,$F$8,#NAME?,$G$8,#NAME?,"Hydro")</f>
        <v>#VALUE!</v>
      </c>
      <c r="N371" s="268" t="e">
        <f aca="false">SUMIFS(#NAME?,#NAME?,A371,#NAME?,$F$8,#NAME?,$G$8,#NAME?,"Other")+SUMIFS(#NAME?,#NAME?,A371,#NAME?,$F$8,#NAME?,$G$8,#NAME?,"Other")</f>
        <v>#VALUE!</v>
      </c>
      <c r="O371" s="269" t="e">
        <f aca="false">IF(J371=0,0,(SUMIFS(OFFSET(#NAME?,0,$P$8),#NAME?,A371,#NAME?,$F$8,#NAME?,$G$8,#NAME?,"Storage")+SUMIFS(OFFSET(#NAME?,0,$P$8),#NAME?,A371,#NAME?,$F$8,#NAME?,$G$8,#NAME?,"Battery"))/J371)</f>
        <v>#VALUE!</v>
      </c>
      <c r="P371" s="270" t="e">
        <f aca="false">IF(K371=0,0,(SUMIFS(OFFSET(#NAME?,0,$P$8),#NAME?,A371,#NAME?,$F$8,#NAME?,$G$8,#NAME?,"Solar")+SUMIFS(OFFSET(#NAME?,0,$P$8),#NAME?,A371,#NAME?,$F$8,#NAME?,$G$8,#NAME?,"Solar"))/K371)</f>
        <v>#VALUE!</v>
      </c>
      <c r="Q371" s="269" t="e">
        <f aca="false">IF(L371=0,0,(SUMIFS(OFFSET(#NAME?,0,$P$8),#NAME?,A371,#NAME?,$F$8,#NAME?,$G$8,#NAME?,"Wind")+SUMIFS(OFFSET(#NAME?,0,$P$8),#NAME?,A371,#NAME?,$F$8,#NAME?,$G$8,#NAME?,"Wind"))/L371)</f>
        <v>#VALUE!</v>
      </c>
      <c r="R371" s="269" t="e">
        <f aca="false">IF(M371=0,0,(SUMIFS(OFFSET(#NAME?,0,$P$8),#NAME?,A371,#NAME?,$F$8,#NAME?,$G$8,#NAME?,"Hydro")+SUMIFS(OFFSET(#NAME?,0,$P$8),#NAME?,A371,#NAME?,$F$8,#NAME?,$G$8,#NAME?,"Hydro"))/M371)</f>
        <v>#VALUE!</v>
      </c>
      <c r="S371" s="269" t="e">
        <f aca="false">IF(N371=0,0,(SUMIFS(OFFSET(#NAME?,0,$P$8),#NAME?,A371,#NAME?,$F$8,#NAME?,$G$8,#NAME?,"Other")+SUMIFS(OFFSET(#NAME?,0,$P$8),#NAME?,A371,#NAME?,$F$8,#NAME?,$G$8,#NAME?,"Other"))/N371)</f>
        <v>#VALUE!</v>
      </c>
      <c r="T371" s="271" t="e">
        <f aca="false">(J371*O371)+(K371*P371)+(L371*$T$5)+(M371*R371)+(N371*S371)</f>
        <v>#VALUE!</v>
      </c>
      <c r="U371" s="271" t="e">
        <f aca="false">(J371*O371)+(K371*P371)+(L371*$U$5)+(M371*R371)+(N371*S371)</f>
        <v>#VALUE!</v>
      </c>
      <c r="V371" s="272" t="e">
        <f aca="false">SUMIFS(OFFSET(#NAME?,0,$P$8),#NAME?,A371,#NAME?,$F$8,#NAME?,$G$8)*-1</f>
        <v>#VALUE!</v>
      </c>
      <c r="W371" s="272" t="e">
        <f aca="false">SUMIFS(OFFSET(#NAME?,0,$P$8),#NAME?,A371,#NAME?,$F$8,#NAME?,$G$8)*-1</f>
        <v>#VALUE!</v>
      </c>
      <c r="X371" s="273" t="e">
        <f aca="false">$Z$13*Z371</f>
        <v>#REF!</v>
      </c>
      <c r="Z371" s="275" t="e">
        <f aca="false">E371/$E$13</f>
        <v>#VALUE!</v>
      </c>
      <c r="AA371" s="264" t="n">
        <f aca="false">IFERROR(SUMPRODUCT((DSR!$E$1:$AB$1='MAIN DATA'!$B$6)*(DSR!$B$2:$B$1445='MAIN DATA'!A371)*(DSR!$A$2:$A$1445=Controls!$F$56)*(DSR!$E$2:$AB$1445)),"N/A for summer")</f>
        <v>-0.561137959549123</v>
      </c>
    </row>
    <row r="372" customFormat="false" ht="12.75" hidden="false" customHeight="false" outlineLevel="0" collapsed="false">
      <c r="A372" s="276" t="s">
        <v>1191</v>
      </c>
      <c r="B372" s="276" t="s">
        <v>1192</v>
      </c>
      <c r="C372" s="254" t="s">
        <v>427</v>
      </c>
      <c r="D372" s="254" t="str">
        <f aca="false">LEFT(C372,1)</f>
        <v>S</v>
      </c>
      <c r="E372" s="254" t="e">
        <f aca="false">SUMIFS(OFFSET(#NAME?,0,$P$8),#NAME?,A372,#NAME?,$F$8,#NAME?,$G$8)</f>
        <v>#VALUE!</v>
      </c>
      <c r="F372" s="255" t="e">
        <f aca="false">SUMIFS(OFFSET(#NAME?,0,$P$8),#NAME?,A372,#NAME?,$F$8,#NAME?,$G$8)</f>
        <v>#VALUE!</v>
      </c>
      <c r="G372" s="255" t="e">
        <f aca="false">F372-SUMIFS(OFFSET(#NAME?,0,$P$8),#NAME?,A372,#NAME?,$F$8,#NAME?,$G$8)</f>
        <v>#VALUE!</v>
      </c>
      <c r="H372" s="256" t="e">
        <f aca="false">E372-T372</f>
        <v>#VALUE!</v>
      </c>
      <c r="I372" s="256" t="e">
        <f aca="false">E372-U372</f>
        <v>#VALUE!</v>
      </c>
      <c r="J372" s="257" t="e">
        <f aca="false">SUMIFS(#NAME?,#NAME?,A372,#NAME?,$F$8,#NAME?,$G$8,#NAME?,"Storage")+SUMIFS(#NAME?,#NAME?,A372,#NAME?,$F$8,#NAME?,$G$8,#NAME?,"Battery")</f>
        <v>#VALUE!</v>
      </c>
      <c r="K372" s="257" t="e">
        <f aca="false">SUMIFS(#NAME?,#NAME?,A372,#NAME?,$F$8,#NAME?,$G$8,#NAME?,"Solar")+SUMIFS(#NAME?,#NAME?,A372,#NAME?,$F$8,#NAME?,$G$8,#NAME?,"Solar")</f>
        <v>#VALUE!</v>
      </c>
      <c r="L372" s="257" t="e">
        <f aca="false">SUMIFS(#NAME?,#NAME?,A372,#NAME?,$F$8,#NAME?,$G$8,#NAME?,"Wind")+SUMIFS(#NAME?,#NAME?,A372,#NAME?,$F$8,#NAME?,$G$8,#NAME?,"Wind")</f>
        <v>#VALUE!</v>
      </c>
      <c r="M372" s="257" t="e">
        <f aca="false">SUMIFS(#NAME?,#NAME?,A372,#NAME?,$F$8,#NAME?,$G$8,#NAME?,"Hydro")+SUMIFS(#NAME?,#NAME?,A372,#NAME?,$F$8,#NAME?,$G$8,#NAME?,"Hydro")</f>
        <v>#VALUE!</v>
      </c>
      <c r="N372" s="257" t="e">
        <f aca="false">SUMIFS(#NAME?,#NAME?,A372,#NAME?,$F$8,#NAME?,$G$8,#NAME?,"Other")+SUMIFS(#NAME?,#NAME?,A372,#NAME?,$F$8,#NAME?,$G$8,#NAME?,"Other")</f>
        <v>#VALUE!</v>
      </c>
      <c r="O372" s="258" t="e">
        <f aca="false">IF(J372=0,0,(SUMIFS(OFFSET(#NAME?,0,$P$8),#NAME?,A372,#NAME?,$F$8,#NAME?,$G$8,#NAME?,"Storage")+SUMIFS(OFFSET(#NAME?,0,$P$8),#NAME?,A372,#NAME?,$F$8,#NAME?,$G$8,#NAME?,"Battery"))/J372)</f>
        <v>#VALUE!</v>
      </c>
      <c r="P372" s="259" t="e">
        <f aca="false">IF(K372=0,0,(SUMIFS(OFFSET(#NAME?,0,$P$8),#NAME?,A372,#NAME?,$F$8,#NAME?,$G$8,#NAME?,"Solar")+SUMIFS(OFFSET(#NAME?,0,$P$8),#NAME?,A372,#NAME?,$F$8,#NAME?,$G$8,#NAME?,"Solar"))/K372)</f>
        <v>#VALUE!</v>
      </c>
      <c r="Q372" s="258" t="e">
        <f aca="false">IF(L372=0,0,(SUMIFS(OFFSET(#NAME?,0,$P$8),#NAME?,A372,#NAME?,$F$8,#NAME?,$G$8,#NAME?,"Wind")+SUMIFS(OFFSET(#NAME?,0,$P$8),#NAME?,A372,#NAME?,$F$8,#NAME?,$G$8,#NAME?,"Wind"))/L372)</f>
        <v>#VALUE!</v>
      </c>
      <c r="R372" s="258" t="e">
        <f aca="false">IF(M372=0,0,(SUMIFS(OFFSET(#NAME?,0,$P$8),#NAME?,A372,#NAME?,$F$8,#NAME?,$G$8,#NAME?,"Hydro")+SUMIFS(OFFSET(#NAME?,0,$P$8),#NAME?,A372,#NAME?,$F$8,#NAME?,$G$8,#NAME?,"Hydro"))/M372)</f>
        <v>#VALUE!</v>
      </c>
      <c r="S372" s="258" t="e">
        <f aca="false">IF(N372=0,0,(SUMIFS(OFFSET(#NAME?,0,$P$8),#NAME?,A372,#NAME?,$F$8,#NAME?,$G$8,#NAME?,"Other")+SUMIFS(OFFSET(#NAME?,0,$P$8),#NAME?,A372,#NAME?,$F$8,#NAME?,$G$8,#NAME?,"Other"))/N372)</f>
        <v>#VALUE!</v>
      </c>
      <c r="T372" s="260" t="e">
        <f aca="false">(J372*O372)+(K372*P372)+(L372*$T$5)+(M372*R372)+(N372*S372)</f>
        <v>#VALUE!</v>
      </c>
      <c r="U372" s="260" t="e">
        <f aca="false">(J372*O372)+(K372*P372)+(L372*$U$5)+(M372*R372)+(N372*S372)</f>
        <v>#VALUE!</v>
      </c>
      <c r="V372" s="261" t="e">
        <f aca="false">SUMIFS(OFFSET(#NAME?,0,$P$8),#NAME?,A372,#NAME?,$F$8,#NAME?,$G$8)*-1</f>
        <v>#VALUE!</v>
      </c>
      <c r="W372" s="261" t="e">
        <f aca="false">SUMIFS(OFFSET(#NAME?,0,$P$8),#NAME?,A372,#NAME?,$F$8,#NAME?,$G$8)*-1</f>
        <v>#VALUE!</v>
      </c>
      <c r="X372" s="262" t="e">
        <f aca="false">$Z$13*Z372</f>
        <v>#REF!</v>
      </c>
      <c r="Z372" s="263" t="e">
        <f aca="false">E372/$E$13</f>
        <v>#VALUE!</v>
      </c>
      <c r="AA372" s="264" t="n">
        <f aca="false">IFERROR(SUMPRODUCT((DSR!$E$1:$AB$1='MAIN DATA'!$B$6)*(DSR!$B$2:$B$1445='MAIN DATA'!A372)*(DSR!$A$2:$A$1445=Controls!$F$56)*(DSR!$E$2:$AB$1445)),"N/A for summer")</f>
        <v>-0.108319246833045</v>
      </c>
    </row>
    <row r="373" customFormat="false" ht="12.75" hidden="false" customHeight="false" outlineLevel="0" collapsed="false">
      <c r="A373" s="276" t="s">
        <v>1194</v>
      </c>
      <c r="B373" s="276" t="s">
        <v>1195</v>
      </c>
      <c r="C373" s="254" t="s">
        <v>427</v>
      </c>
      <c r="D373" s="254" t="str">
        <f aca="false">LEFT(C373,1)</f>
        <v>S</v>
      </c>
      <c r="E373" s="254" t="e">
        <f aca="false">SUMIFS(OFFSET(#NAME?,0,$P$8),#NAME?,A373,#NAME?,$F$8,#NAME?,$G$8)</f>
        <v>#VALUE!</v>
      </c>
      <c r="F373" s="255" t="e">
        <f aca="false">SUMIFS(OFFSET(#NAME?,0,$P$8),#NAME?,A373,#NAME?,$F$8,#NAME?,$G$8)</f>
        <v>#VALUE!</v>
      </c>
      <c r="G373" s="255" t="e">
        <f aca="false">F373-SUMIFS(OFFSET(#NAME?,0,$P$8),#NAME?,A373,#NAME?,$F$8,#NAME?,$G$8)</f>
        <v>#VALUE!</v>
      </c>
      <c r="H373" s="256" t="e">
        <f aca="false">E373-T373</f>
        <v>#VALUE!</v>
      </c>
      <c r="I373" s="256" t="e">
        <f aca="false">E373-U373</f>
        <v>#VALUE!</v>
      </c>
      <c r="J373" s="257" t="e">
        <f aca="false">SUMIFS(#NAME?,#NAME?,A373,#NAME?,$F$8,#NAME?,$G$8,#NAME?,"Storage")+SUMIFS(#NAME?,#NAME?,A373,#NAME?,$F$8,#NAME?,$G$8,#NAME?,"Battery")</f>
        <v>#VALUE!</v>
      </c>
      <c r="K373" s="257" t="e">
        <f aca="false">SUMIFS(#NAME?,#NAME?,A373,#NAME?,$F$8,#NAME?,$G$8,#NAME?,"Solar")+SUMIFS(#NAME?,#NAME?,A373,#NAME?,$F$8,#NAME?,$G$8,#NAME?,"Solar")</f>
        <v>#VALUE!</v>
      </c>
      <c r="L373" s="257" t="e">
        <f aca="false">SUMIFS(#NAME?,#NAME?,A373,#NAME?,$F$8,#NAME?,$G$8,#NAME?,"Wind")+SUMIFS(#NAME?,#NAME?,A373,#NAME?,$F$8,#NAME?,$G$8,#NAME?,"Wind")</f>
        <v>#VALUE!</v>
      </c>
      <c r="M373" s="257" t="e">
        <f aca="false">SUMIFS(#NAME?,#NAME?,A373,#NAME?,$F$8,#NAME?,$G$8,#NAME?,"Hydro")+SUMIFS(#NAME?,#NAME?,A373,#NAME?,$F$8,#NAME?,$G$8,#NAME?,"Hydro")</f>
        <v>#VALUE!</v>
      </c>
      <c r="N373" s="257" t="e">
        <f aca="false">SUMIFS(#NAME?,#NAME?,A373,#NAME?,$F$8,#NAME?,$G$8,#NAME?,"Other")+SUMIFS(#NAME?,#NAME?,A373,#NAME?,$F$8,#NAME?,$G$8,#NAME?,"Other")</f>
        <v>#VALUE!</v>
      </c>
      <c r="O373" s="258" t="e">
        <f aca="false">IF(J373=0,0,(SUMIFS(OFFSET(#NAME?,0,$P$8),#NAME?,A373,#NAME?,$F$8,#NAME?,$G$8,#NAME?,"Storage")+SUMIFS(OFFSET(#NAME?,0,$P$8),#NAME?,A373,#NAME?,$F$8,#NAME?,$G$8,#NAME?,"Battery"))/J373)</f>
        <v>#VALUE!</v>
      </c>
      <c r="P373" s="259" t="e">
        <f aca="false">IF(K373=0,0,(SUMIFS(OFFSET(#NAME?,0,$P$8),#NAME?,A373,#NAME?,$F$8,#NAME?,$G$8,#NAME?,"Solar")+SUMIFS(OFFSET(#NAME?,0,$P$8),#NAME?,A373,#NAME?,$F$8,#NAME?,$G$8,#NAME?,"Solar"))/K373)</f>
        <v>#VALUE!</v>
      </c>
      <c r="Q373" s="258" t="e">
        <f aca="false">IF(L373=0,0,(SUMIFS(OFFSET(#NAME?,0,$P$8),#NAME?,A373,#NAME?,$F$8,#NAME?,$G$8,#NAME?,"Wind")+SUMIFS(OFFSET(#NAME?,0,$P$8),#NAME?,A373,#NAME?,$F$8,#NAME?,$G$8,#NAME?,"Wind"))/L373)</f>
        <v>#VALUE!</v>
      </c>
      <c r="R373" s="258" t="e">
        <f aca="false">IF(M373=0,0,(SUMIFS(OFFSET(#NAME?,0,$P$8),#NAME?,A373,#NAME?,$F$8,#NAME?,$G$8,#NAME?,"Hydro")+SUMIFS(OFFSET(#NAME?,0,$P$8),#NAME?,A373,#NAME?,$F$8,#NAME?,$G$8,#NAME?,"Hydro"))/M373)</f>
        <v>#VALUE!</v>
      </c>
      <c r="S373" s="258" t="e">
        <f aca="false">IF(N373=0,0,(SUMIFS(OFFSET(#NAME?,0,$P$8),#NAME?,A373,#NAME?,$F$8,#NAME?,$G$8,#NAME?,"Other")+SUMIFS(OFFSET(#NAME?,0,$P$8),#NAME?,A373,#NAME?,$F$8,#NAME?,$G$8,#NAME?,"Other"))/N373)</f>
        <v>#VALUE!</v>
      </c>
      <c r="T373" s="260" t="e">
        <f aca="false">(J373*O373)+(K373*P373)+(L373*$T$5)+(M373*R373)+(N373*S373)</f>
        <v>#VALUE!</v>
      </c>
      <c r="U373" s="260" t="e">
        <f aca="false">(J373*O373)+(K373*P373)+(L373*$U$5)+(M373*R373)+(N373*S373)</f>
        <v>#VALUE!</v>
      </c>
      <c r="V373" s="261" t="e">
        <f aca="false">SUMIFS(OFFSET(#NAME?,0,$P$8),#NAME?,A373,#NAME?,$F$8,#NAME?,$G$8)*-1</f>
        <v>#VALUE!</v>
      </c>
      <c r="W373" s="261" t="e">
        <f aca="false">SUMIFS(OFFSET(#NAME?,0,$P$8),#NAME?,A373,#NAME?,$F$8,#NAME?,$G$8)*-1</f>
        <v>#VALUE!</v>
      </c>
      <c r="X373" s="262" t="e">
        <f aca="false">$Z$13*Z373</f>
        <v>#REF!</v>
      </c>
      <c r="Z373" s="263" t="e">
        <f aca="false">E373/$E$13</f>
        <v>#VALUE!</v>
      </c>
      <c r="AA373" s="264" t="n">
        <f aca="false">IFERROR(SUMPRODUCT((DSR!$E$1:$AB$1='MAIN DATA'!$B$6)*(DSR!$B$2:$B$1445='MAIN DATA'!A373)*(DSR!$A$2:$A$1445=Controls!$F$56)*(DSR!$E$2:$AB$1445)),"N/A for summer")</f>
        <v>-0.255030085669643</v>
      </c>
    </row>
    <row r="374" customFormat="false" ht="12.75" hidden="false" customHeight="false" outlineLevel="0" collapsed="false">
      <c r="A374" s="276" t="s">
        <v>1179</v>
      </c>
      <c r="B374" s="276" t="s">
        <v>1180</v>
      </c>
      <c r="C374" s="254" t="s">
        <v>424</v>
      </c>
      <c r="D374" s="254" t="str">
        <f aca="false">LEFT(C374,1)</f>
        <v>S</v>
      </c>
      <c r="E374" s="254" t="e">
        <f aca="false">SUMIFS(OFFSET(#NAME?,0,$P$8),#NAME?,A374,#NAME?,$F$8,#NAME?,$G$8)</f>
        <v>#VALUE!</v>
      </c>
      <c r="F374" s="255" t="e">
        <f aca="false">SUMIFS(OFFSET(#NAME?,0,$P$8),#NAME?,A374,#NAME?,$F$8,#NAME?,$G$8)</f>
        <v>#VALUE!</v>
      </c>
      <c r="G374" s="255" t="e">
        <f aca="false">F374-SUMIFS(OFFSET(#NAME?,0,$P$8),#NAME?,A374,#NAME?,$F$8,#NAME?,$G$8)</f>
        <v>#VALUE!</v>
      </c>
      <c r="H374" s="256" t="e">
        <f aca="false">E374-T374</f>
        <v>#VALUE!</v>
      </c>
      <c r="I374" s="256" t="e">
        <f aca="false">E374-U374</f>
        <v>#VALUE!</v>
      </c>
      <c r="J374" s="257" t="e">
        <f aca="false">SUMIFS(#NAME?,#NAME?,A374,#NAME?,$F$8,#NAME?,$G$8,#NAME?,"Storage")+SUMIFS(#NAME?,#NAME?,A374,#NAME?,$F$8,#NAME?,$G$8,#NAME?,"Battery")</f>
        <v>#VALUE!</v>
      </c>
      <c r="K374" s="257" t="e">
        <f aca="false">SUMIFS(#NAME?,#NAME?,A374,#NAME?,$F$8,#NAME?,$G$8,#NAME?,"Solar")+SUMIFS(#NAME?,#NAME?,A374,#NAME?,$F$8,#NAME?,$G$8,#NAME?,"Solar")</f>
        <v>#VALUE!</v>
      </c>
      <c r="L374" s="257" t="e">
        <f aca="false">SUMIFS(#NAME?,#NAME?,A374,#NAME?,$F$8,#NAME?,$G$8,#NAME?,"Wind")+SUMIFS(#NAME?,#NAME?,A374,#NAME?,$F$8,#NAME?,$G$8,#NAME?,"Wind")</f>
        <v>#VALUE!</v>
      </c>
      <c r="M374" s="257" t="e">
        <f aca="false">SUMIFS(#NAME?,#NAME?,A374,#NAME?,$F$8,#NAME?,$G$8,#NAME?,"Hydro")+SUMIFS(#NAME?,#NAME?,A374,#NAME?,$F$8,#NAME?,$G$8,#NAME?,"Hydro")</f>
        <v>#VALUE!</v>
      </c>
      <c r="N374" s="257" t="e">
        <f aca="false">SUMIFS(#NAME?,#NAME?,A374,#NAME?,$F$8,#NAME?,$G$8,#NAME?,"Other")+SUMIFS(#NAME?,#NAME?,A374,#NAME?,$F$8,#NAME?,$G$8,#NAME?,"Other")</f>
        <v>#VALUE!</v>
      </c>
      <c r="O374" s="258" t="e">
        <f aca="false">IF(J374=0,0,(SUMIFS(OFFSET(#NAME?,0,$P$8),#NAME?,A374,#NAME?,$F$8,#NAME?,$G$8,#NAME?,"Storage")+SUMIFS(OFFSET(#NAME?,0,$P$8),#NAME?,A374,#NAME?,$F$8,#NAME?,$G$8,#NAME?,"Battery"))/J374)</f>
        <v>#VALUE!</v>
      </c>
      <c r="P374" s="259" t="e">
        <f aca="false">IF(K374=0,0,(SUMIFS(OFFSET(#NAME?,0,$P$8),#NAME?,A374,#NAME?,$F$8,#NAME?,$G$8,#NAME?,"Solar")+SUMIFS(OFFSET(#NAME?,0,$P$8),#NAME?,A374,#NAME?,$F$8,#NAME?,$G$8,#NAME?,"Solar"))/K374)</f>
        <v>#VALUE!</v>
      </c>
      <c r="Q374" s="258" t="e">
        <f aca="false">IF(L374=0,0,(SUMIFS(OFFSET(#NAME?,0,$P$8),#NAME?,A374,#NAME?,$F$8,#NAME?,$G$8,#NAME?,"Wind")+SUMIFS(OFFSET(#NAME?,0,$P$8),#NAME?,A374,#NAME?,$F$8,#NAME?,$G$8,#NAME?,"Wind"))/L374)</f>
        <v>#VALUE!</v>
      </c>
      <c r="R374" s="258" t="e">
        <f aca="false">IF(M374=0,0,(SUMIFS(OFFSET(#NAME?,0,$P$8),#NAME?,A374,#NAME?,$F$8,#NAME?,$G$8,#NAME?,"Hydro")+SUMIFS(OFFSET(#NAME?,0,$P$8),#NAME?,A374,#NAME?,$F$8,#NAME?,$G$8,#NAME?,"Hydro"))/M374)</f>
        <v>#VALUE!</v>
      </c>
      <c r="S374" s="258" t="e">
        <f aca="false">IF(N374=0,0,(SUMIFS(OFFSET(#NAME?,0,$P$8),#NAME?,A374,#NAME?,$F$8,#NAME?,$G$8,#NAME?,"Other")+SUMIFS(OFFSET(#NAME?,0,$P$8),#NAME?,A374,#NAME?,$F$8,#NAME?,$G$8,#NAME?,"Other"))/N374)</f>
        <v>#VALUE!</v>
      </c>
      <c r="T374" s="260" t="e">
        <f aca="false">(J374*O374)+(K374*P374)+(L374*$T$5)+(M374*R374)+(N374*S374)</f>
        <v>#VALUE!</v>
      </c>
      <c r="U374" s="260" t="e">
        <f aca="false">(J374*O374)+(K374*P374)+(L374*$U$5)+(M374*R374)+(N374*S374)</f>
        <v>#VALUE!</v>
      </c>
      <c r="V374" s="261" t="e">
        <f aca="false">SUMIFS(OFFSET(#NAME?,0,$P$8),#NAME?,A374,#NAME?,$F$8,#NAME?,$G$8)*-1</f>
        <v>#VALUE!</v>
      </c>
      <c r="W374" s="261" t="e">
        <f aca="false">SUMIFS(OFFSET(#NAME?,0,$P$8),#NAME?,A374,#NAME?,$F$8,#NAME?,$G$8)*-1</f>
        <v>#VALUE!</v>
      </c>
      <c r="X374" s="262" t="e">
        <f aca="false">$Z$13*Z374</f>
        <v>#REF!</v>
      </c>
      <c r="Z374" s="263" t="e">
        <f aca="false">E374/$E$13</f>
        <v>#VALUE!</v>
      </c>
      <c r="AA374" s="264" t="n">
        <f aca="false">IFERROR(SUMPRODUCT((DSR!$E$1:$AB$1='MAIN DATA'!$B$6)*(DSR!$B$2:$B$1445='MAIN DATA'!A374)*(DSR!$A$2:$A$1445=Controls!$F$56)*(DSR!$E$2:$AB$1445)),"N/A for summer")</f>
        <v>-0.210559182955617</v>
      </c>
    </row>
    <row r="375" customFormat="false" ht="12.75" hidden="false" customHeight="false" outlineLevel="0" collapsed="false">
      <c r="A375" s="276" t="s">
        <v>1182</v>
      </c>
      <c r="B375" s="276" t="s">
        <v>1183</v>
      </c>
      <c r="C375" s="254" t="s">
        <v>424</v>
      </c>
      <c r="D375" s="254" t="str">
        <f aca="false">LEFT(C375,1)</f>
        <v>S</v>
      </c>
      <c r="E375" s="254" t="e">
        <f aca="false">SUMIFS(OFFSET(#NAME?,0,$P$8),#NAME?,A375,#NAME?,$F$8,#NAME?,$G$8)</f>
        <v>#VALUE!</v>
      </c>
      <c r="F375" s="255" t="e">
        <f aca="false">SUMIFS(OFFSET(#NAME?,0,$P$8),#NAME?,A375,#NAME?,$F$8,#NAME?,$G$8)</f>
        <v>#VALUE!</v>
      </c>
      <c r="G375" s="255" t="e">
        <f aca="false">F375-SUMIFS(OFFSET(#NAME?,0,$P$8),#NAME?,A375,#NAME?,$F$8,#NAME?,$G$8)</f>
        <v>#VALUE!</v>
      </c>
      <c r="H375" s="256" t="e">
        <f aca="false">E375-T375</f>
        <v>#VALUE!</v>
      </c>
      <c r="I375" s="256" t="e">
        <f aca="false">E375-U375</f>
        <v>#VALUE!</v>
      </c>
      <c r="J375" s="257" t="e">
        <f aca="false">SUMIFS(#NAME?,#NAME?,A375,#NAME?,$F$8,#NAME?,$G$8,#NAME?,"Storage")+SUMIFS(#NAME?,#NAME?,A375,#NAME?,$F$8,#NAME?,$G$8,#NAME?,"Battery")</f>
        <v>#VALUE!</v>
      </c>
      <c r="K375" s="257" t="e">
        <f aca="false">SUMIFS(#NAME?,#NAME?,A375,#NAME?,$F$8,#NAME?,$G$8,#NAME?,"Solar")+SUMIFS(#NAME?,#NAME?,A375,#NAME?,$F$8,#NAME?,$G$8,#NAME?,"Solar")</f>
        <v>#VALUE!</v>
      </c>
      <c r="L375" s="257" t="e">
        <f aca="false">SUMIFS(#NAME?,#NAME?,A375,#NAME?,$F$8,#NAME?,$G$8,#NAME?,"Wind")+SUMIFS(#NAME?,#NAME?,A375,#NAME?,$F$8,#NAME?,$G$8,#NAME?,"Wind")</f>
        <v>#VALUE!</v>
      </c>
      <c r="M375" s="257" t="e">
        <f aca="false">SUMIFS(#NAME?,#NAME?,A375,#NAME?,$F$8,#NAME?,$G$8,#NAME?,"Hydro")+SUMIFS(#NAME?,#NAME?,A375,#NAME?,$F$8,#NAME?,$G$8,#NAME?,"Hydro")</f>
        <v>#VALUE!</v>
      </c>
      <c r="N375" s="257" t="e">
        <f aca="false">SUMIFS(#NAME?,#NAME?,A375,#NAME?,$F$8,#NAME?,$G$8,#NAME?,"Other")+SUMIFS(#NAME?,#NAME?,A375,#NAME?,$F$8,#NAME?,$G$8,#NAME?,"Other")</f>
        <v>#VALUE!</v>
      </c>
      <c r="O375" s="258" t="e">
        <f aca="false">IF(J375=0,0,(SUMIFS(OFFSET(#NAME?,0,$P$8),#NAME?,A375,#NAME?,$F$8,#NAME?,$G$8,#NAME?,"Storage")+SUMIFS(OFFSET(#NAME?,0,$P$8),#NAME?,A375,#NAME?,$F$8,#NAME?,$G$8,#NAME?,"Battery"))/J375)</f>
        <v>#VALUE!</v>
      </c>
      <c r="P375" s="259" t="e">
        <f aca="false">IF(K375=0,0,(SUMIFS(OFFSET(#NAME?,0,$P$8),#NAME?,A375,#NAME?,$F$8,#NAME?,$G$8,#NAME?,"Solar")+SUMIFS(OFFSET(#NAME?,0,$P$8),#NAME?,A375,#NAME?,$F$8,#NAME?,$G$8,#NAME?,"Solar"))/K375)</f>
        <v>#VALUE!</v>
      </c>
      <c r="Q375" s="258" t="e">
        <f aca="false">IF(L375=0,0,(SUMIFS(OFFSET(#NAME?,0,$P$8),#NAME?,A375,#NAME?,$F$8,#NAME?,$G$8,#NAME?,"Wind")+SUMIFS(OFFSET(#NAME?,0,$P$8),#NAME?,A375,#NAME?,$F$8,#NAME?,$G$8,#NAME?,"Wind"))/L375)</f>
        <v>#VALUE!</v>
      </c>
      <c r="R375" s="258" t="e">
        <f aca="false">IF(M375=0,0,(SUMIFS(OFFSET(#NAME?,0,$P$8),#NAME?,A375,#NAME?,$F$8,#NAME?,$G$8,#NAME?,"Hydro")+SUMIFS(OFFSET(#NAME?,0,$P$8),#NAME?,A375,#NAME?,$F$8,#NAME?,$G$8,#NAME?,"Hydro"))/M375)</f>
        <v>#VALUE!</v>
      </c>
      <c r="S375" s="258" t="e">
        <f aca="false">IF(N375=0,0,(SUMIFS(OFFSET(#NAME?,0,$P$8),#NAME?,A375,#NAME?,$F$8,#NAME?,$G$8,#NAME?,"Other")+SUMIFS(OFFSET(#NAME?,0,$P$8),#NAME?,A375,#NAME?,$F$8,#NAME?,$G$8,#NAME?,"Other"))/N375)</f>
        <v>#VALUE!</v>
      </c>
      <c r="T375" s="260" t="e">
        <f aca="false">(J375*O375)+(K375*P375)+(L375*$T$5)+(M375*R375)+(N375*S375)</f>
        <v>#VALUE!</v>
      </c>
      <c r="U375" s="260" t="e">
        <f aca="false">(J375*O375)+(K375*P375)+(L375*$U$5)+(M375*R375)+(N375*S375)</f>
        <v>#VALUE!</v>
      </c>
      <c r="V375" s="261" t="e">
        <f aca="false">SUMIFS(OFFSET(#NAME?,0,$P$8),#NAME?,A375,#NAME?,$F$8,#NAME?,$G$8)*-1</f>
        <v>#VALUE!</v>
      </c>
      <c r="W375" s="261" t="e">
        <f aca="false">SUMIFS(OFFSET(#NAME?,0,$P$8),#NAME?,A375,#NAME?,$F$8,#NAME?,$G$8)*-1</f>
        <v>#VALUE!</v>
      </c>
      <c r="X375" s="262" t="e">
        <f aca="false">$Z$13*Z375</f>
        <v>#REF!</v>
      </c>
      <c r="Z375" s="263" t="e">
        <f aca="false">E375/$E$13</f>
        <v>#VALUE!</v>
      </c>
      <c r="AA375" s="264" t="n">
        <f aca="false">IFERROR(SUMPRODUCT((DSR!$E$1:$AB$1='MAIN DATA'!$B$6)*(DSR!$B$2:$B$1445='MAIN DATA'!A375)*(DSR!$A$2:$A$1445=Controls!$F$56)*(DSR!$E$2:$AB$1445)),"N/A for summer")</f>
        <v>-0.633687145359827</v>
      </c>
    </row>
    <row r="376" customFormat="false" ht="12.75" hidden="false" customHeight="false" outlineLevel="0" collapsed="false">
      <c r="A376" s="276" t="s">
        <v>1184</v>
      </c>
      <c r="B376" s="276" t="s">
        <v>1185</v>
      </c>
      <c r="C376" s="254" t="s">
        <v>424</v>
      </c>
      <c r="D376" s="254" t="str">
        <f aca="false">LEFT(C376,1)</f>
        <v>S</v>
      </c>
      <c r="E376" s="254" t="e">
        <f aca="false">SUMIFS(OFFSET(#NAME?,0,$P$8),#NAME?,A376,#NAME?,$F$8,#NAME?,$G$8)</f>
        <v>#VALUE!</v>
      </c>
      <c r="F376" s="255" t="e">
        <f aca="false">SUMIFS(OFFSET(#NAME?,0,$P$8),#NAME?,A376,#NAME?,$F$8,#NAME?,$G$8)</f>
        <v>#VALUE!</v>
      </c>
      <c r="G376" s="255" t="e">
        <f aca="false">F376-SUMIFS(OFFSET(#NAME?,0,$P$8),#NAME?,A376,#NAME?,$F$8,#NAME?,$G$8)</f>
        <v>#VALUE!</v>
      </c>
      <c r="H376" s="256" t="e">
        <f aca="false">E376-T376</f>
        <v>#VALUE!</v>
      </c>
      <c r="I376" s="256" t="e">
        <f aca="false">E376-U376</f>
        <v>#VALUE!</v>
      </c>
      <c r="J376" s="257" t="e">
        <f aca="false">SUMIFS(#NAME?,#NAME?,A376,#NAME?,$F$8,#NAME?,$G$8,#NAME?,"Storage")+SUMIFS(#NAME?,#NAME?,A376,#NAME?,$F$8,#NAME?,$G$8,#NAME?,"Battery")</f>
        <v>#VALUE!</v>
      </c>
      <c r="K376" s="257" t="e">
        <f aca="false">SUMIFS(#NAME?,#NAME?,A376,#NAME?,$F$8,#NAME?,$G$8,#NAME?,"Solar")+SUMIFS(#NAME?,#NAME?,A376,#NAME?,$F$8,#NAME?,$G$8,#NAME?,"Solar")</f>
        <v>#VALUE!</v>
      </c>
      <c r="L376" s="257" t="e">
        <f aca="false">SUMIFS(#NAME?,#NAME?,A376,#NAME?,$F$8,#NAME?,$G$8,#NAME?,"Wind")+SUMIFS(#NAME?,#NAME?,A376,#NAME?,$F$8,#NAME?,$G$8,#NAME?,"Wind")</f>
        <v>#VALUE!</v>
      </c>
      <c r="M376" s="257" t="e">
        <f aca="false">SUMIFS(#NAME?,#NAME?,A376,#NAME?,$F$8,#NAME?,$G$8,#NAME?,"Hydro")+SUMIFS(#NAME?,#NAME?,A376,#NAME?,$F$8,#NAME?,$G$8,#NAME?,"Hydro")</f>
        <v>#VALUE!</v>
      </c>
      <c r="N376" s="257" t="e">
        <f aca="false">SUMIFS(#NAME?,#NAME?,A376,#NAME?,$F$8,#NAME?,$G$8,#NAME?,"Other")+SUMIFS(#NAME?,#NAME?,A376,#NAME?,$F$8,#NAME?,$G$8,#NAME?,"Other")</f>
        <v>#VALUE!</v>
      </c>
      <c r="O376" s="258" t="e">
        <f aca="false">IF(J376=0,0,(SUMIFS(OFFSET(#NAME?,0,$P$8),#NAME?,A376,#NAME?,$F$8,#NAME?,$G$8,#NAME?,"Storage")+SUMIFS(OFFSET(#NAME?,0,$P$8),#NAME?,A376,#NAME?,$F$8,#NAME?,$G$8,#NAME?,"Battery"))/J376)</f>
        <v>#VALUE!</v>
      </c>
      <c r="P376" s="259" t="e">
        <f aca="false">IF(K376=0,0,(SUMIFS(OFFSET(#NAME?,0,$P$8),#NAME?,A376,#NAME?,$F$8,#NAME?,$G$8,#NAME?,"Solar")+SUMIFS(OFFSET(#NAME?,0,$P$8),#NAME?,A376,#NAME?,$F$8,#NAME?,$G$8,#NAME?,"Solar"))/K376)</f>
        <v>#VALUE!</v>
      </c>
      <c r="Q376" s="258" t="e">
        <f aca="false">IF(L376=0,0,(SUMIFS(OFFSET(#NAME?,0,$P$8),#NAME?,A376,#NAME?,$F$8,#NAME?,$G$8,#NAME?,"Wind")+SUMIFS(OFFSET(#NAME?,0,$P$8),#NAME?,A376,#NAME?,$F$8,#NAME?,$G$8,#NAME?,"Wind"))/L376)</f>
        <v>#VALUE!</v>
      </c>
      <c r="R376" s="258" t="e">
        <f aca="false">IF(M376=0,0,(SUMIFS(OFFSET(#NAME?,0,$P$8),#NAME?,A376,#NAME?,$F$8,#NAME?,$G$8,#NAME?,"Hydro")+SUMIFS(OFFSET(#NAME?,0,$P$8),#NAME?,A376,#NAME?,$F$8,#NAME?,$G$8,#NAME?,"Hydro"))/M376)</f>
        <v>#VALUE!</v>
      </c>
      <c r="S376" s="258" t="e">
        <f aca="false">IF(N376=0,0,(SUMIFS(OFFSET(#NAME?,0,$P$8),#NAME?,A376,#NAME?,$F$8,#NAME?,$G$8,#NAME?,"Other")+SUMIFS(OFFSET(#NAME?,0,$P$8),#NAME?,A376,#NAME?,$F$8,#NAME?,$G$8,#NAME?,"Other"))/N376)</f>
        <v>#VALUE!</v>
      </c>
      <c r="T376" s="260" t="e">
        <f aca="false">(J376*O376)+(K376*P376)+(L376*$T$5)+(M376*R376)+(N376*S376)</f>
        <v>#VALUE!</v>
      </c>
      <c r="U376" s="260" t="e">
        <f aca="false">(J376*O376)+(K376*P376)+(L376*$U$5)+(M376*R376)+(N376*S376)</f>
        <v>#VALUE!</v>
      </c>
      <c r="V376" s="261" t="e">
        <f aca="false">SUMIFS(OFFSET(#NAME?,0,$P$8),#NAME?,A376,#NAME?,$F$8,#NAME?,$G$8)*-1</f>
        <v>#VALUE!</v>
      </c>
      <c r="W376" s="261" t="e">
        <f aca="false">SUMIFS(OFFSET(#NAME?,0,$P$8),#NAME?,A376,#NAME?,$F$8,#NAME?,$G$8)*-1</f>
        <v>#VALUE!</v>
      </c>
      <c r="X376" s="262" t="e">
        <f aca="false">$Z$13*Z376</f>
        <v>#REF!</v>
      </c>
      <c r="Z376" s="263" t="e">
        <f aca="false">E376/$E$13</f>
        <v>#VALUE!</v>
      </c>
      <c r="AA376" s="264" t="n">
        <f aca="false">IFERROR(SUMPRODUCT((DSR!$E$1:$AB$1='MAIN DATA'!$B$6)*(DSR!$B$2:$B$1445='MAIN DATA'!A376)*(DSR!$A$2:$A$1445=Controls!$F$56)*(DSR!$E$2:$AB$1445)),"N/A for summer")</f>
        <v>-0.124364682411949</v>
      </c>
    </row>
    <row r="377" customFormat="false" ht="12.75" hidden="false" customHeight="false" outlineLevel="0" collapsed="false">
      <c r="A377" s="276" t="s">
        <v>1186</v>
      </c>
      <c r="B377" s="276" t="s">
        <v>1187</v>
      </c>
      <c r="C377" s="254" t="s">
        <v>424</v>
      </c>
      <c r="D377" s="254" t="str">
        <f aca="false">LEFT(C377,1)</f>
        <v>S</v>
      </c>
      <c r="E377" s="254" t="e">
        <f aca="false">SUMIFS(OFFSET(#NAME?,0,$P$8),#NAME?,A377,#NAME?,$F$8,#NAME?,$G$8)</f>
        <v>#VALUE!</v>
      </c>
      <c r="F377" s="255" t="e">
        <f aca="false">SUMIFS(OFFSET(#NAME?,0,$P$8),#NAME?,A377,#NAME?,$F$8,#NAME?,$G$8)</f>
        <v>#VALUE!</v>
      </c>
      <c r="G377" s="255" t="e">
        <f aca="false">F377-SUMIFS(OFFSET(#NAME?,0,$P$8),#NAME?,A377,#NAME?,$F$8,#NAME?,$G$8)</f>
        <v>#VALUE!</v>
      </c>
      <c r="H377" s="256" t="e">
        <f aca="false">E377-T377</f>
        <v>#VALUE!</v>
      </c>
      <c r="I377" s="256" t="e">
        <f aca="false">E377-U377</f>
        <v>#VALUE!</v>
      </c>
      <c r="J377" s="257" t="e">
        <f aca="false">SUMIFS(#NAME?,#NAME?,A377,#NAME?,$F$8,#NAME?,$G$8,#NAME?,"Storage")+SUMIFS(#NAME?,#NAME?,A377,#NAME?,$F$8,#NAME?,$G$8,#NAME?,"Battery")</f>
        <v>#VALUE!</v>
      </c>
      <c r="K377" s="257" t="e">
        <f aca="false">SUMIFS(#NAME?,#NAME?,A377,#NAME?,$F$8,#NAME?,$G$8,#NAME?,"Solar")+SUMIFS(#NAME?,#NAME?,A377,#NAME?,$F$8,#NAME?,$G$8,#NAME?,"Solar")</f>
        <v>#VALUE!</v>
      </c>
      <c r="L377" s="257" t="e">
        <f aca="false">SUMIFS(#NAME?,#NAME?,A377,#NAME?,$F$8,#NAME?,$G$8,#NAME?,"Wind")+SUMIFS(#NAME?,#NAME?,A377,#NAME?,$F$8,#NAME?,$G$8,#NAME?,"Wind")</f>
        <v>#VALUE!</v>
      </c>
      <c r="M377" s="257" t="e">
        <f aca="false">SUMIFS(#NAME?,#NAME?,A377,#NAME?,$F$8,#NAME?,$G$8,#NAME?,"Hydro")+SUMIFS(#NAME?,#NAME?,A377,#NAME?,$F$8,#NAME?,$G$8,#NAME?,"Hydro")</f>
        <v>#VALUE!</v>
      </c>
      <c r="N377" s="257" t="e">
        <f aca="false">SUMIFS(#NAME?,#NAME?,A377,#NAME?,$F$8,#NAME?,$G$8,#NAME?,"Other")+SUMIFS(#NAME?,#NAME?,A377,#NAME?,$F$8,#NAME?,$G$8,#NAME?,"Other")</f>
        <v>#VALUE!</v>
      </c>
      <c r="O377" s="258" t="e">
        <f aca="false">IF(J377=0,0,(SUMIFS(OFFSET(#NAME?,0,$P$8),#NAME?,A377,#NAME?,$F$8,#NAME?,$G$8,#NAME?,"Storage")+SUMIFS(OFFSET(#NAME?,0,$P$8),#NAME?,A377,#NAME?,$F$8,#NAME?,$G$8,#NAME?,"Battery"))/J377)</f>
        <v>#VALUE!</v>
      </c>
      <c r="P377" s="259" t="e">
        <f aca="false">IF(K377=0,0,(SUMIFS(OFFSET(#NAME?,0,$P$8),#NAME?,A377,#NAME?,$F$8,#NAME?,$G$8,#NAME?,"Solar")+SUMIFS(OFFSET(#NAME?,0,$P$8),#NAME?,A377,#NAME?,$F$8,#NAME?,$G$8,#NAME?,"Solar"))/K377)</f>
        <v>#VALUE!</v>
      </c>
      <c r="Q377" s="258" t="e">
        <f aca="false">IF(L377=0,0,(SUMIFS(OFFSET(#NAME?,0,$P$8),#NAME?,A377,#NAME?,$F$8,#NAME?,$G$8,#NAME?,"Wind")+SUMIFS(OFFSET(#NAME?,0,$P$8),#NAME?,A377,#NAME?,$F$8,#NAME?,$G$8,#NAME?,"Wind"))/L377)</f>
        <v>#VALUE!</v>
      </c>
      <c r="R377" s="258" t="e">
        <f aca="false">IF(M377=0,0,(SUMIFS(OFFSET(#NAME?,0,$P$8),#NAME?,A377,#NAME?,$F$8,#NAME?,$G$8,#NAME?,"Hydro")+SUMIFS(OFFSET(#NAME?,0,$P$8),#NAME?,A377,#NAME?,$F$8,#NAME?,$G$8,#NAME?,"Hydro"))/M377)</f>
        <v>#VALUE!</v>
      </c>
      <c r="S377" s="258" t="e">
        <f aca="false">IF(N377=0,0,(SUMIFS(OFFSET(#NAME?,0,$P$8),#NAME?,A377,#NAME?,$F$8,#NAME?,$G$8,#NAME?,"Other")+SUMIFS(OFFSET(#NAME?,0,$P$8),#NAME?,A377,#NAME?,$F$8,#NAME?,$G$8,#NAME?,"Other"))/N377)</f>
        <v>#VALUE!</v>
      </c>
      <c r="T377" s="260" t="e">
        <f aca="false">(J377*O377)+(K377*P377)+(L377*$T$5)+(M377*R377)+(N377*S377)</f>
        <v>#VALUE!</v>
      </c>
      <c r="U377" s="260" t="e">
        <f aca="false">(J377*O377)+(K377*P377)+(L377*$U$5)+(M377*R377)+(N377*S377)</f>
        <v>#VALUE!</v>
      </c>
      <c r="V377" s="261" t="e">
        <f aca="false">SUMIFS(OFFSET(#NAME?,0,$P$8),#NAME?,A377,#NAME?,$F$8,#NAME?,$G$8)*-1</f>
        <v>#VALUE!</v>
      </c>
      <c r="W377" s="261" t="e">
        <f aca="false">SUMIFS(OFFSET(#NAME?,0,$P$8),#NAME?,A377,#NAME?,$F$8,#NAME?,$G$8)*-1</f>
        <v>#VALUE!</v>
      </c>
      <c r="X377" s="262" t="e">
        <f aca="false">$Z$13*Z377</f>
        <v>#REF!</v>
      </c>
      <c r="Z377" s="263" t="e">
        <f aca="false">E377/$E$13</f>
        <v>#VALUE!</v>
      </c>
      <c r="AA377" s="264" t="n">
        <f aca="false">IFERROR(SUMPRODUCT((DSR!$E$1:$AB$1='MAIN DATA'!$B$6)*(DSR!$B$2:$B$1445='MAIN DATA'!A377)*(DSR!$A$2:$A$1445=Controls!$F$56)*(DSR!$E$2:$AB$1445)),"N/A for summer")</f>
        <v>-0.550381799359928</v>
      </c>
    </row>
    <row r="378" customFormat="false" ht="12.75" hidden="false" customHeight="false" outlineLevel="0" collapsed="false">
      <c r="A378" s="276" t="s">
        <v>1189</v>
      </c>
      <c r="B378" s="276" t="s">
        <v>1190</v>
      </c>
      <c r="C378" s="254" t="s">
        <v>424</v>
      </c>
      <c r="D378" s="254" t="str">
        <f aca="false">LEFT(C378,1)</f>
        <v>S</v>
      </c>
      <c r="E378" s="254" t="e">
        <f aca="false">SUMIFS(OFFSET(#NAME?,0,$P$8),#NAME?,A378,#NAME?,$F$8,#NAME?,$G$8)</f>
        <v>#VALUE!</v>
      </c>
      <c r="F378" s="255" t="e">
        <f aca="false">SUMIFS(OFFSET(#NAME?,0,$P$8),#NAME?,A378,#NAME?,$F$8,#NAME?,$G$8)</f>
        <v>#VALUE!</v>
      </c>
      <c r="G378" s="255" t="e">
        <f aca="false">F378-SUMIFS(OFFSET(#NAME?,0,$P$8),#NAME?,A378,#NAME?,$F$8,#NAME?,$G$8)</f>
        <v>#VALUE!</v>
      </c>
      <c r="H378" s="256" t="e">
        <f aca="false">E378-T378</f>
        <v>#VALUE!</v>
      </c>
      <c r="I378" s="256" t="e">
        <f aca="false">E378-U378</f>
        <v>#VALUE!</v>
      </c>
      <c r="J378" s="257" t="e">
        <f aca="false">SUMIFS(#NAME?,#NAME?,A378,#NAME?,$F$8,#NAME?,$G$8,#NAME?,"Storage")+SUMIFS(#NAME?,#NAME?,A378,#NAME?,$F$8,#NAME?,$G$8,#NAME?,"Battery")</f>
        <v>#VALUE!</v>
      </c>
      <c r="K378" s="257" t="e">
        <f aca="false">SUMIFS(#NAME?,#NAME?,A378,#NAME?,$F$8,#NAME?,$G$8,#NAME?,"Solar")+SUMIFS(#NAME?,#NAME?,A378,#NAME?,$F$8,#NAME?,$G$8,#NAME?,"Solar")</f>
        <v>#VALUE!</v>
      </c>
      <c r="L378" s="257" t="e">
        <f aca="false">SUMIFS(#NAME?,#NAME?,A378,#NAME?,$F$8,#NAME?,$G$8,#NAME?,"Wind")+SUMIFS(#NAME?,#NAME?,A378,#NAME?,$F$8,#NAME?,$G$8,#NAME?,"Wind")</f>
        <v>#VALUE!</v>
      </c>
      <c r="M378" s="257" t="e">
        <f aca="false">SUMIFS(#NAME?,#NAME?,A378,#NAME?,$F$8,#NAME?,$G$8,#NAME?,"Hydro")+SUMIFS(#NAME?,#NAME?,A378,#NAME?,$F$8,#NAME?,$G$8,#NAME?,"Hydro")</f>
        <v>#VALUE!</v>
      </c>
      <c r="N378" s="257" t="e">
        <f aca="false">SUMIFS(#NAME?,#NAME?,A378,#NAME?,$F$8,#NAME?,$G$8,#NAME?,"Other")+SUMIFS(#NAME?,#NAME?,A378,#NAME?,$F$8,#NAME?,$G$8,#NAME?,"Other")</f>
        <v>#VALUE!</v>
      </c>
      <c r="O378" s="258" t="e">
        <f aca="false">IF(J378=0,0,(SUMIFS(OFFSET(#NAME?,0,$P$8),#NAME?,A378,#NAME?,$F$8,#NAME?,$G$8,#NAME?,"Storage")+SUMIFS(OFFSET(#NAME?,0,$P$8),#NAME?,A378,#NAME?,$F$8,#NAME?,$G$8,#NAME?,"Battery"))/J378)</f>
        <v>#VALUE!</v>
      </c>
      <c r="P378" s="259" t="e">
        <f aca="false">IF(K378=0,0,(SUMIFS(OFFSET(#NAME?,0,$P$8),#NAME?,A378,#NAME?,$F$8,#NAME?,$G$8,#NAME?,"Solar")+SUMIFS(OFFSET(#NAME?,0,$P$8),#NAME?,A378,#NAME?,$F$8,#NAME?,$G$8,#NAME?,"Solar"))/K378)</f>
        <v>#VALUE!</v>
      </c>
      <c r="Q378" s="258" t="e">
        <f aca="false">IF(L378=0,0,(SUMIFS(OFFSET(#NAME?,0,$P$8),#NAME?,A378,#NAME?,$F$8,#NAME?,$G$8,#NAME?,"Wind")+SUMIFS(OFFSET(#NAME?,0,$P$8),#NAME?,A378,#NAME?,$F$8,#NAME?,$G$8,#NAME?,"Wind"))/L378)</f>
        <v>#VALUE!</v>
      </c>
      <c r="R378" s="258" t="e">
        <f aca="false">IF(M378=0,0,(SUMIFS(OFFSET(#NAME?,0,$P$8),#NAME?,A378,#NAME?,$F$8,#NAME?,$G$8,#NAME?,"Hydro")+SUMIFS(OFFSET(#NAME?,0,$P$8),#NAME?,A378,#NAME?,$F$8,#NAME?,$G$8,#NAME?,"Hydro"))/M378)</f>
        <v>#VALUE!</v>
      </c>
      <c r="S378" s="258" t="e">
        <f aca="false">IF(N378=0,0,(SUMIFS(OFFSET(#NAME?,0,$P$8),#NAME?,A378,#NAME?,$F$8,#NAME?,$G$8,#NAME?,"Other")+SUMIFS(OFFSET(#NAME?,0,$P$8),#NAME?,A378,#NAME?,$F$8,#NAME?,$G$8,#NAME?,"Other"))/N378)</f>
        <v>#VALUE!</v>
      </c>
      <c r="T378" s="260" t="e">
        <f aca="false">(J378*O378)+(K378*P378)+(L378*$T$5)+(M378*R378)+(N378*S378)</f>
        <v>#VALUE!</v>
      </c>
      <c r="U378" s="260" t="e">
        <f aca="false">(J378*O378)+(K378*P378)+(L378*$U$5)+(M378*R378)+(N378*S378)</f>
        <v>#VALUE!</v>
      </c>
      <c r="V378" s="261" t="e">
        <f aca="false">SUMIFS(OFFSET(#NAME?,0,$P$8),#NAME?,A378,#NAME?,$F$8,#NAME?,$G$8)*-1</f>
        <v>#VALUE!</v>
      </c>
      <c r="W378" s="261" t="e">
        <f aca="false">SUMIFS(OFFSET(#NAME?,0,$P$8),#NAME?,A378,#NAME?,$F$8,#NAME?,$G$8)*-1</f>
        <v>#VALUE!</v>
      </c>
      <c r="X378" s="262" t="e">
        <f aca="false">$Z$13*Z378</f>
        <v>#REF!</v>
      </c>
      <c r="Z378" s="263" t="e">
        <f aca="false">E378/$E$13</f>
        <v>#VALUE!</v>
      </c>
      <c r="AA378" s="264" t="n">
        <f aca="false">IFERROR(SUMPRODUCT((DSR!$E$1:$AB$1='MAIN DATA'!$B$6)*(DSR!$B$2:$B$1445='MAIN DATA'!A378)*(DSR!$A$2:$A$1445=Controls!$F$56)*(DSR!$E$2:$AB$1445)),"N/A for summer")</f>
        <v>-0.377729715500544</v>
      </c>
    </row>
    <row r="379" customFormat="false" ht="12.75" hidden="false" customHeight="false" outlineLevel="0" collapsed="false">
      <c r="A379" s="276" t="s">
        <v>1196</v>
      </c>
      <c r="B379" s="276" t="s">
        <v>1197</v>
      </c>
      <c r="C379" s="254" t="s">
        <v>424</v>
      </c>
      <c r="D379" s="254" t="str">
        <f aca="false">LEFT(C379,1)</f>
        <v>S</v>
      </c>
      <c r="E379" s="254" t="e">
        <f aca="false">SUMIFS(OFFSET(#NAME?,0,$P$8),#NAME?,A379,#NAME?,$F$8,#NAME?,$G$8)</f>
        <v>#VALUE!</v>
      </c>
      <c r="F379" s="255" t="e">
        <f aca="false">SUMIFS(OFFSET(#NAME?,0,$P$8),#NAME?,A379,#NAME?,$F$8,#NAME?,$G$8)</f>
        <v>#VALUE!</v>
      </c>
      <c r="G379" s="255" t="e">
        <f aca="false">F379-SUMIFS(OFFSET(#NAME?,0,$P$8),#NAME?,A379,#NAME?,$F$8,#NAME?,$G$8)</f>
        <v>#VALUE!</v>
      </c>
      <c r="H379" s="256" t="e">
        <f aca="false">E379-T379</f>
        <v>#VALUE!</v>
      </c>
      <c r="I379" s="256" t="e">
        <f aca="false">E379-U379</f>
        <v>#VALUE!</v>
      </c>
      <c r="J379" s="257" t="e">
        <f aca="false">SUMIFS(#NAME?,#NAME?,A379,#NAME?,$F$8,#NAME?,$G$8,#NAME?,"Storage")+SUMIFS(#NAME?,#NAME?,A379,#NAME?,$F$8,#NAME?,$G$8,#NAME?,"Battery")</f>
        <v>#VALUE!</v>
      </c>
      <c r="K379" s="257" t="e">
        <f aca="false">SUMIFS(#NAME?,#NAME?,A379,#NAME?,$F$8,#NAME?,$G$8,#NAME?,"Solar")+SUMIFS(#NAME?,#NAME?,A379,#NAME?,$F$8,#NAME?,$G$8,#NAME?,"Solar")</f>
        <v>#VALUE!</v>
      </c>
      <c r="L379" s="257" t="e">
        <f aca="false">SUMIFS(#NAME?,#NAME?,A379,#NAME?,$F$8,#NAME?,$G$8,#NAME?,"Wind")+SUMIFS(#NAME?,#NAME?,A379,#NAME?,$F$8,#NAME?,$G$8,#NAME?,"Wind")</f>
        <v>#VALUE!</v>
      </c>
      <c r="M379" s="257" t="e">
        <f aca="false">SUMIFS(#NAME?,#NAME?,A379,#NAME?,$F$8,#NAME?,$G$8,#NAME?,"Hydro")+SUMIFS(#NAME?,#NAME?,A379,#NAME?,$F$8,#NAME?,$G$8,#NAME?,"Hydro")</f>
        <v>#VALUE!</v>
      </c>
      <c r="N379" s="257" t="e">
        <f aca="false">SUMIFS(#NAME?,#NAME?,A379,#NAME?,$F$8,#NAME?,$G$8,#NAME?,"Other")+SUMIFS(#NAME?,#NAME?,A379,#NAME?,$F$8,#NAME?,$G$8,#NAME?,"Other")</f>
        <v>#VALUE!</v>
      </c>
      <c r="O379" s="258" t="e">
        <f aca="false">IF(J379=0,0,(SUMIFS(OFFSET(#NAME?,0,$P$8),#NAME?,A379,#NAME?,$F$8,#NAME?,$G$8,#NAME?,"Storage")+SUMIFS(OFFSET(#NAME?,0,$P$8),#NAME?,A379,#NAME?,$F$8,#NAME?,$G$8,#NAME?,"Battery"))/J379)</f>
        <v>#VALUE!</v>
      </c>
      <c r="P379" s="259" t="e">
        <f aca="false">IF(K379=0,0,(SUMIFS(OFFSET(#NAME?,0,$P$8),#NAME?,A379,#NAME?,$F$8,#NAME?,$G$8,#NAME?,"Solar")+SUMIFS(OFFSET(#NAME?,0,$P$8),#NAME?,A379,#NAME?,$F$8,#NAME?,$G$8,#NAME?,"Solar"))/K379)</f>
        <v>#VALUE!</v>
      </c>
      <c r="Q379" s="258" t="e">
        <f aca="false">IF(L379=0,0,(SUMIFS(OFFSET(#NAME?,0,$P$8),#NAME?,A379,#NAME?,$F$8,#NAME?,$G$8,#NAME?,"Wind")+SUMIFS(OFFSET(#NAME?,0,$P$8),#NAME?,A379,#NAME?,$F$8,#NAME?,$G$8,#NAME?,"Wind"))/L379)</f>
        <v>#VALUE!</v>
      </c>
      <c r="R379" s="258" t="e">
        <f aca="false">IF(M379=0,0,(SUMIFS(OFFSET(#NAME?,0,$P$8),#NAME?,A379,#NAME?,$F$8,#NAME?,$G$8,#NAME?,"Hydro")+SUMIFS(OFFSET(#NAME?,0,$P$8),#NAME?,A379,#NAME?,$F$8,#NAME?,$G$8,#NAME?,"Hydro"))/M379)</f>
        <v>#VALUE!</v>
      </c>
      <c r="S379" s="258" t="e">
        <f aca="false">IF(N379=0,0,(SUMIFS(OFFSET(#NAME?,0,$P$8),#NAME?,A379,#NAME?,$F$8,#NAME?,$G$8,#NAME?,"Other")+SUMIFS(OFFSET(#NAME?,0,$P$8),#NAME?,A379,#NAME?,$F$8,#NAME?,$G$8,#NAME?,"Other"))/N379)</f>
        <v>#VALUE!</v>
      </c>
      <c r="T379" s="260" t="e">
        <f aca="false">(J379*O379)+(K379*P379)+(L379*$T$5)+(M379*R379)+(N379*S379)</f>
        <v>#VALUE!</v>
      </c>
      <c r="U379" s="260" t="e">
        <f aca="false">(J379*O379)+(K379*P379)+(L379*$U$5)+(M379*R379)+(N379*S379)</f>
        <v>#VALUE!</v>
      </c>
      <c r="V379" s="261" t="e">
        <f aca="false">SUMIFS(OFFSET(#NAME?,0,$P$8),#NAME?,A379,#NAME?,$F$8,#NAME?,$G$8)*-1</f>
        <v>#VALUE!</v>
      </c>
      <c r="W379" s="261" t="e">
        <f aca="false">SUMIFS(OFFSET(#NAME?,0,$P$8),#NAME?,A379,#NAME?,$F$8,#NAME?,$G$8)*-1</f>
        <v>#VALUE!</v>
      </c>
      <c r="X379" s="262" t="e">
        <f aca="false">$Z$13*Z379</f>
        <v>#REF!</v>
      </c>
      <c r="Z379" s="263" t="e">
        <f aca="false">E379/$E$13</f>
        <v>#VALUE!</v>
      </c>
      <c r="AA379" s="264" t="n">
        <f aca="false">IFERROR(SUMPRODUCT((DSR!$E$1:$AB$1='MAIN DATA'!$B$6)*(DSR!$B$2:$B$1445='MAIN DATA'!A379)*(DSR!$A$2:$A$1445=Controls!$F$56)*(DSR!$E$2:$AB$1445)),"N/A for summer")</f>
        <v>-0.614664994589049</v>
      </c>
    </row>
    <row r="380" customFormat="false" ht="12.75" hidden="false" customHeight="false" outlineLevel="0" collapsed="false">
      <c r="A380" s="276" t="s">
        <v>1199</v>
      </c>
      <c r="B380" s="276" t="s">
        <v>1200</v>
      </c>
      <c r="C380" s="254" t="s">
        <v>424</v>
      </c>
      <c r="D380" s="254" t="s">
        <v>1278</v>
      </c>
      <c r="E380" s="254" t="e">
        <f aca="false">SUMIFS(OFFSET(#NAME?,0,$P$8),#NAME?,A380,#NAME?,$F$8,#NAME?,$G$8)</f>
        <v>#VALUE!</v>
      </c>
      <c r="F380" s="255" t="e">
        <f aca="false">SUMIFS(OFFSET(#NAME?,0,$P$8),#NAME?,A380,#NAME?,$F$8,#NAME?,$G$8)</f>
        <v>#VALUE!</v>
      </c>
      <c r="G380" s="255" t="e">
        <f aca="false">F380-SUMIFS(OFFSET(#NAME?,0,$P$8),#NAME?,A380,#NAME?,$F$8,#NAME?,$G$8)</f>
        <v>#VALUE!</v>
      </c>
      <c r="H380" s="256" t="e">
        <f aca="false">E380-T380</f>
        <v>#VALUE!</v>
      </c>
      <c r="I380" s="256" t="e">
        <f aca="false">E380-U380</f>
        <v>#VALUE!</v>
      </c>
      <c r="J380" s="257" t="e">
        <f aca="false">SUMIFS(#NAME?,#NAME?,A380,#NAME?,$F$8,#NAME?,$G$8,#NAME?,"Storage")+SUMIFS(#NAME?,#NAME?,A380,#NAME?,$F$8,#NAME?,$G$8,#NAME?,"Battery")</f>
        <v>#VALUE!</v>
      </c>
      <c r="K380" s="257" t="e">
        <f aca="false">SUMIFS(#NAME?,#NAME?,A380,#NAME?,$F$8,#NAME?,$G$8,#NAME?,"Solar")+SUMIFS(#NAME?,#NAME?,A380,#NAME?,$F$8,#NAME?,$G$8,#NAME?,"Solar")</f>
        <v>#VALUE!</v>
      </c>
      <c r="L380" s="257" t="e">
        <f aca="false">SUMIFS(#NAME?,#NAME?,A380,#NAME?,$F$8,#NAME?,$G$8,#NAME?,"Wind")+SUMIFS(#NAME?,#NAME?,A380,#NAME?,$F$8,#NAME?,$G$8,#NAME?,"Wind")</f>
        <v>#VALUE!</v>
      </c>
      <c r="M380" s="257" t="e">
        <f aca="false">SUMIFS(#NAME?,#NAME?,A380,#NAME?,$F$8,#NAME?,$G$8,#NAME?,"Hydro")+SUMIFS(#NAME?,#NAME?,A380,#NAME?,$F$8,#NAME?,$G$8,#NAME?,"Hydro")</f>
        <v>#VALUE!</v>
      </c>
      <c r="N380" s="257" t="e">
        <f aca="false">SUMIFS(#NAME?,#NAME?,A380,#NAME?,$F$8,#NAME?,$G$8,#NAME?,"Other")+SUMIFS(#NAME?,#NAME?,A380,#NAME?,$F$8,#NAME?,$G$8,#NAME?,"Other")</f>
        <v>#VALUE!</v>
      </c>
      <c r="O380" s="258" t="e">
        <f aca="false">IF(J380=0,0,(SUMIFS(OFFSET(#NAME?,0,$P$8),#NAME?,A380,#NAME?,$F$8,#NAME?,$G$8,#NAME?,"Storage")+SUMIFS(OFFSET(#NAME?,0,$P$8),#NAME?,A380,#NAME?,$F$8,#NAME?,$G$8,#NAME?,"Battery"))/J380)</f>
        <v>#VALUE!</v>
      </c>
      <c r="P380" s="259" t="e">
        <f aca="false">IF(K380=0,0,(SUMIFS(OFFSET(#NAME?,0,$P$8),#NAME?,A380,#NAME?,$F$8,#NAME?,$G$8,#NAME?,"Solar")+SUMIFS(OFFSET(#NAME?,0,$P$8),#NAME?,A380,#NAME?,$F$8,#NAME?,$G$8,#NAME?,"Solar"))/K380)</f>
        <v>#VALUE!</v>
      </c>
      <c r="Q380" s="258" t="e">
        <f aca="false">IF(L380=0,0,(SUMIFS(OFFSET(#NAME?,0,$P$8),#NAME?,A380,#NAME?,$F$8,#NAME?,$G$8,#NAME?,"Wind")+SUMIFS(OFFSET(#NAME?,0,$P$8),#NAME?,A380,#NAME?,$F$8,#NAME?,$G$8,#NAME?,"Wind"))/L380)</f>
        <v>#VALUE!</v>
      </c>
      <c r="R380" s="258" t="e">
        <f aca="false">IF(M380=0,0,(SUMIFS(OFFSET(#NAME?,0,$P$8),#NAME?,A380,#NAME?,$F$8,#NAME?,$G$8,#NAME?,"Hydro")+SUMIFS(OFFSET(#NAME?,0,$P$8),#NAME?,A380,#NAME?,$F$8,#NAME?,$G$8,#NAME?,"Hydro"))/M380)</f>
        <v>#VALUE!</v>
      </c>
      <c r="S380" s="258" t="e">
        <f aca="false">IF(N380=0,0,(SUMIFS(OFFSET(#NAME?,0,$P$8),#NAME?,A380,#NAME?,$F$8,#NAME?,$G$8,#NAME?,"Other")+SUMIFS(OFFSET(#NAME?,0,$P$8),#NAME?,A380,#NAME?,$F$8,#NAME?,$G$8,#NAME?,"Other"))/N380)</f>
        <v>#VALUE!</v>
      </c>
      <c r="T380" s="260" t="e">
        <f aca="false">(J380*O380)+(K380*P380)+(L380*$T$5)+(M380*R380)+(N380*S380)</f>
        <v>#VALUE!</v>
      </c>
      <c r="U380" s="260" t="e">
        <f aca="false">(J380*O380)+(K380*P380)+(L380*$U$5)+(M380*R380)+(N380*S380)</f>
        <v>#VALUE!</v>
      </c>
      <c r="V380" s="261" t="e">
        <f aca="false">SUMIFS(OFFSET(#NAME?,0,$P$8),#NAME?,A380,#NAME?,$F$8,#NAME?,$G$8)*-1</f>
        <v>#VALUE!</v>
      </c>
      <c r="W380" s="261" t="e">
        <f aca="false">SUMIFS(OFFSET(#NAME?,0,$P$8),#NAME?,A380,#NAME?,$F$8,#NAME?,$G$8)*-1</f>
        <v>#VALUE!</v>
      </c>
      <c r="X380" s="262" t="e">
        <f aca="false">$Z$13*Z380</f>
        <v>#REF!</v>
      </c>
      <c r="Z380" s="263" t="e">
        <f aca="false">E380/$E$13</f>
        <v>#VALUE!</v>
      </c>
      <c r="AA380" s="264" t="n">
        <f aca="false">IFERROR(SUMPRODUCT((DSR!$E$1:$AB$1='MAIN DATA'!$B$6)*(DSR!$B$2:$B$1445='MAIN DATA'!A380)*(DSR!$A$2:$A$1445=Controls!$F$56)*(DSR!$E$2:$AB$1445)),"N/A for summer")</f>
        <v>-0.460095567860767</v>
      </c>
    </row>
    <row r="381" customFormat="false" ht="12.75" hidden="false" customHeight="false" outlineLevel="0" collapsed="false">
      <c r="A381" s="276" t="s">
        <v>1201</v>
      </c>
      <c r="B381" s="276" t="s">
        <v>1202</v>
      </c>
      <c r="C381" s="254" t="s">
        <v>424</v>
      </c>
      <c r="D381" s="254" t="s">
        <v>1278</v>
      </c>
      <c r="E381" s="254" t="e">
        <f aca="false">SUMIFS(OFFSET(#NAME?,0,$P$8),#NAME?,A381,#NAME?,$F$8,#NAME?,$G$8)</f>
        <v>#VALUE!</v>
      </c>
      <c r="F381" s="255" t="e">
        <f aca="false">SUMIFS(OFFSET(#NAME?,0,$P$8),#NAME?,A381,#NAME?,$F$8,#NAME?,$G$8)</f>
        <v>#VALUE!</v>
      </c>
      <c r="G381" s="255" t="e">
        <f aca="false">F381-SUMIFS(OFFSET(#NAME?,0,$P$8),#NAME?,A381,#NAME?,$F$8,#NAME?,$G$8)</f>
        <v>#VALUE!</v>
      </c>
      <c r="H381" s="256" t="e">
        <f aca="false">E381-T381</f>
        <v>#VALUE!</v>
      </c>
      <c r="I381" s="256" t="e">
        <f aca="false">E381-U381</f>
        <v>#VALUE!</v>
      </c>
      <c r="J381" s="257" t="e">
        <f aca="false">SUMIFS(#NAME?,#NAME?,A381,#NAME?,$F$8,#NAME?,$G$8,#NAME?,"Storage")+SUMIFS(#NAME?,#NAME?,A381,#NAME?,$F$8,#NAME?,$G$8,#NAME?,"Battery")</f>
        <v>#VALUE!</v>
      </c>
      <c r="K381" s="257" t="e">
        <f aca="false">SUMIFS(#NAME?,#NAME?,A381,#NAME?,$F$8,#NAME?,$G$8,#NAME?,"Solar")+SUMIFS(#NAME?,#NAME?,A381,#NAME?,$F$8,#NAME?,$G$8,#NAME?,"Solar")</f>
        <v>#VALUE!</v>
      </c>
      <c r="L381" s="257" t="e">
        <f aca="false">SUMIFS(#NAME?,#NAME?,A381,#NAME?,$F$8,#NAME?,$G$8,#NAME?,"Wind")+SUMIFS(#NAME?,#NAME?,A381,#NAME?,$F$8,#NAME?,$G$8,#NAME?,"Wind")</f>
        <v>#VALUE!</v>
      </c>
      <c r="M381" s="257" t="e">
        <f aca="false">SUMIFS(#NAME?,#NAME?,A381,#NAME?,$F$8,#NAME?,$G$8,#NAME?,"Hydro")+SUMIFS(#NAME?,#NAME?,A381,#NAME?,$F$8,#NAME?,$G$8,#NAME?,"Hydro")</f>
        <v>#VALUE!</v>
      </c>
      <c r="N381" s="257" t="e">
        <f aca="false">SUMIFS(#NAME?,#NAME?,A381,#NAME?,$F$8,#NAME?,$G$8,#NAME?,"Other")+SUMIFS(#NAME?,#NAME?,A381,#NAME?,$F$8,#NAME?,$G$8,#NAME?,"Other")</f>
        <v>#VALUE!</v>
      </c>
      <c r="O381" s="258" t="e">
        <f aca="false">IF(J381=0,0,(SUMIFS(OFFSET(#NAME?,0,$P$8),#NAME?,A381,#NAME?,$F$8,#NAME?,$G$8,#NAME?,"Storage")+SUMIFS(OFFSET(#NAME?,0,$P$8),#NAME?,A381,#NAME?,$F$8,#NAME?,$G$8,#NAME?,"Battery"))/J381)</f>
        <v>#VALUE!</v>
      </c>
      <c r="P381" s="259" t="e">
        <f aca="false">IF(K381=0,0,(SUMIFS(OFFSET(#NAME?,0,$P$8),#NAME?,A381,#NAME?,$F$8,#NAME?,$G$8,#NAME?,"Solar")+SUMIFS(OFFSET(#NAME?,0,$P$8),#NAME?,A381,#NAME?,$F$8,#NAME?,$G$8,#NAME?,"Solar"))/K381)</f>
        <v>#VALUE!</v>
      </c>
      <c r="Q381" s="258" t="e">
        <f aca="false">IF(L381=0,0,(SUMIFS(OFFSET(#NAME?,0,$P$8),#NAME?,A381,#NAME?,$F$8,#NAME?,$G$8,#NAME?,"Wind")+SUMIFS(OFFSET(#NAME?,0,$P$8),#NAME?,A381,#NAME?,$F$8,#NAME?,$G$8,#NAME?,"Wind"))/L381)</f>
        <v>#VALUE!</v>
      </c>
      <c r="R381" s="258" t="e">
        <f aca="false">IF(M381=0,0,(SUMIFS(OFFSET(#NAME?,0,$P$8),#NAME?,A381,#NAME?,$F$8,#NAME?,$G$8,#NAME?,"Hydro")+SUMIFS(OFFSET(#NAME?,0,$P$8),#NAME?,A381,#NAME?,$F$8,#NAME?,$G$8,#NAME?,"Hydro"))/M381)</f>
        <v>#VALUE!</v>
      </c>
      <c r="S381" s="258" t="e">
        <f aca="false">IF(N381=0,0,(SUMIFS(OFFSET(#NAME?,0,$P$8),#NAME?,A381,#NAME?,$F$8,#NAME?,$G$8,#NAME?,"Other")+SUMIFS(OFFSET(#NAME?,0,$P$8),#NAME?,A381,#NAME?,$F$8,#NAME?,$G$8,#NAME?,"Other"))/N381)</f>
        <v>#VALUE!</v>
      </c>
      <c r="T381" s="260" t="e">
        <f aca="false">(J381*O381)+(K381*P381)+(L381*$T$5)+(M381*R381)+(N381*S381)</f>
        <v>#VALUE!</v>
      </c>
      <c r="U381" s="260" t="e">
        <f aca="false">(J381*O381)+(K381*P381)+(L381*$U$5)+(M381*R381)+(N381*S381)</f>
        <v>#VALUE!</v>
      </c>
      <c r="V381" s="261" t="e">
        <f aca="false">SUMIFS(OFFSET(#NAME?,0,$P$8),#NAME?,A381,#NAME?,$F$8,#NAME?,$G$8)*-1</f>
        <v>#VALUE!</v>
      </c>
      <c r="W381" s="261" t="e">
        <f aca="false">SUMIFS(OFFSET(#NAME?,0,$P$8),#NAME?,A381,#NAME?,$F$8,#NAME?,$G$8)*-1</f>
        <v>#VALUE!</v>
      </c>
      <c r="X381" s="262" t="e">
        <f aca="false">$Z$13*Z381</f>
        <v>#REF!</v>
      </c>
      <c r="Z381" s="263" t="e">
        <f aca="false">E381/$E$13</f>
        <v>#VALUE!</v>
      </c>
      <c r="AA381" s="264" t="n">
        <f aca="false">IFERROR(SUMPRODUCT((DSR!$E$1:$AB$1='MAIN DATA'!$B$6)*(DSR!$B$2:$B$1445='MAIN DATA'!A381)*(DSR!$A$2:$A$1445=Controls!$F$56)*(DSR!$E$2:$AB$1445)),"N/A for summer")</f>
        <v>-0.421561508677899</v>
      </c>
    </row>
    <row r="382" customFormat="false" ht="12.75" hidden="false" customHeight="false" outlineLevel="0" collapsed="false">
      <c r="A382" s="276" t="s">
        <v>1204</v>
      </c>
      <c r="B382" s="276" t="s">
        <v>1205</v>
      </c>
      <c r="C382" s="254" t="s">
        <v>424</v>
      </c>
      <c r="D382" s="254" t="s">
        <v>1278</v>
      </c>
      <c r="E382" s="254" t="e">
        <f aca="false">SUMIFS(OFFSET(#NAME?,0,$P$8),#NAME?,A382,#NAME?,$F$8,#NAME?,$G$8)</f>
        <v>#VALUE!</v>
      </c>
      <c r="F382" s="255" t="e">
        <f aca="false">SUMIFS(OFFSET(#NAME?,0,$P$8),#NAME?,A382,#NAME?,$F$8,#NAME?,$G$8)</f>
        <v>#VALUE!</v>
      </c>
      <c r="G382" s="255" t="e">
        <f aca="false">F382-SUMIFS(OFFSET(#NAME?,0,$P$8),#NAME?,A382,#NAME?,$F$8,#NAME?,$G$8)</f>
        <v>#VALUE!</v>
      </c>
      <c r="H382" s="256" t="e">
        <f aca="false">E382-T382</f>
        <v>#VALUE!</v>
      </c>
      <c r="I382" s="256" t="e">
        <f aca="false">E382-U382</f>
        <v>#VALUE!</v>
      </c>
      <c r="J382" s="257" t="e">
        <f aca="false">SUMIFS(#NAME?,#NAME?,A382,#NAME?,$F$8,#NAME?,$G$8,#NAME?,"Storage")+SUMIFS(#NAME?,#NAME?,A382,#NAME?,$F$8,#NAME?,$G$8,#NAME?,"Battery")</f>
        <v>#VALUE!</v>
      </c>
      <c r="K382" s="257" t="e">
        <f aca="false">SUMIFS(#NAME?,#NAME?,A382,#NAME?,$F$8,#NAME?,$G$8,#NAME?,"Solar")+SUMIFS(#NAME?,#NAME?,A382,#NAME?,$F$8,#NAME?,$G$8,#NAME?,"Solar")</f>
        <v>#VALUE!</v>
      </c>
      <c r="L382" s="257" t="e">
        <f aca="false">SUMIFS(#NAME?,#NAME?,A382,#NAME?,$F$8,#NAME?,$G$8,#NAME?,"Wind")+SUMIFS(#NAME?,#NAME?,A382,#NAME?,$F$8,#NAME?,$G$8,#NAME?,"Wind")</f>
        <v>#VALUE!</v>
      </c>
      <c r="M382" s="257" t="e">
        <f aca="false">SUMIFS(#NAME?,#NAME?,A382,#NAME?,$F$8,#NAME?,$G$8,#NAME?,"Hydro")+SUMIFS(#NAME?,#NAME?,A382,#NAME?,$F$8,#NAME?,$G$8,#NAME?,"Hydro")</f>
        <v>#VALUE!</v>
      </c>
      <c r="N382" s="257" t="e">
        <f aca="false">SUMIFS(#NAME?,#NAME?,A382,#NAME?,$F$8,#NAME?,$G$8,#NAME?,"Other")+SUMIFS(#NAME?,#NAME?,A382,#NAME?,$F$8,#NAME?,$G$8,#NAME?,"Other")</f>
        <v>#VALUE!</v>
      </c>
      <c r="O382" s="258" t="e">
        <f aca="false">IF(J382=0,0,(SUMIFS(OFFSET(#NAME?,0,$P$8),#NAME?,A382,#NAME?,$F$8,#NAME?,$G$8,#NAME?,"Storage")+SUMIFS(OFFSET(#NAME?,0,$P$8),#NAME?,A382,#NAME?,$F$8,#NAME?,$G$8,#NAME?,"Battery"))/J382)</f>
        <v>#VALUE!</v>
      </c>
      <c r="P382" s="259" t="e">
        <f aca="false">IF(K382=0,0,(SUMIFS(OFFSET(#NAME?,0,$P$8),#NAME?,A382,#NAME?,$F$8,#NAME?,$G$8,#NAME?,"Solar")+SUMIFS(OFFSET(#NAME?,0,$P$8),#NAME?,A382,#NAME?,$F$8,#NAME?,$G$8,#NAME?,"Solar"))/K382)</f>
        <v>#VALUE!</v>
      </c>
      <c r="Q382" s="258" t="e">
        <f aca="false">IF(L382=0,0,(SUMIFS(OFFSET(#NAME?,0,$P$8),#NAME?,A382,#NAME?,$F$8,#NAME?,$G$8,#NAME?,"Wind")+SUMIFS(OFFSET(#NAME?,0,$P$8),#NAME?,A382,#NAME?,$F$8,#NAME?,$G$8,#NAME?,"Wind"))/L382)</f>
        <v>#VALUE!</v>
      </c>
      <c r="R382" s="258" t="e">
        <f aca="false">IF(M382=0,0,(SUMIFS(OFFSET(#NAME?,0,$P$8),#NAME?,A382,#NAME?,$F$8,#NAME?,$G$8,#NAME?,"Hydro")+SUMIFS(OFFSET(#NAME?,0,$P$8),#NAME?,A382,#NAME?,$F$8,#NAME?,$G$8,#NAME?,"Hydro"))/M382)</f>
        <v>#VALUE!</v>
      </c>
      <c r="S382" s="258" t="e">
        <f aca="false">IF(N382=0,0,(SUMIFS(OFFSET(#NAME?,0,$P$8),#NAME?,A382,#NAME?,$F$8,#NAME?,$G$8,#NAME?,"Other")+SUMIFS(OFFSET(#NAME?,0,$P$8),#NAME?,A382,#NAME?,$F$8,#NAME?,$G$8,#NAME?,"Other"))/N382)</f>
        <v>#VALUE!</v>
      </c>
      <c r="T382" s="260" t="e">
        <f aca="false">(J382*O382)+(K382*P382)+(L382*$T$5)+(M382*R382)+(N382*S382)</f>
        <v>#VALUE!</v>
      </c>
      <c r="U382" s="260" t="e">
        <f aca="false">(J382*O382)+(K382*P382)+(L382*$U$5)+(M382*R382)+(N382*S382)</f>
        <v>#VALUE!</v>
      </c>
      <c r="V382" s="261" t="e">
        <f aca="false">SUMIFS(OFFSET(#NAME?,0,$P$8),#NAME?,A382,#NAME?,$F$8,#NAME?,$G$8)*-1</f>
        <v>#VALUE!</v>
      </c>
      <c r="W382" s="261" t="e">
        <f aca="false">SUMIFS(OFFSET(#NAME?,0,$P$8),#NAME?,A382,#NAME?,$F$8,#NAME?,$G$8)*-1</f>
        <v>#VALUE!</v>
      </c>
      <c r="X382" s="262" t="e">
        <f aca="false">$Z$13*Z382</f>
        <v>#REF!</v>
      </c>
      <c r="Z382" s="263" t="e">
        <f aca="false">E382/$E$13</f>
        <v>#VALUE!</v>
      </c>
      <c r="AA382" s="264" t="n">
        <f aca="false">IFERROR(SUMPRODUCT((DSR!$E$1:$AB$1='MAIN DATA'!$B$6)*(DSR!$B$2:$B$1445='MAIN DATA'!A382)*(DSR!$A$2:$A$1445=Controls!$F$56)*(DSR!$E$2:$AB$1445)),"N/A for summer")</f>
        <v>-0.20790854521106</v>
      </c>
    </row>
    <row r="383" customFormat="false" ht="12.75" hidden="false" customHeight="false" outlineLevel="0" collapsed="false">
      <c r="A383" s="276" t="s">
        <v>1209</v>
      </c>
      <c r="B383" s="276" t="s">
        <v>1210</v>
      </c>
      <c r="C383" s="254" t="s">
        <v>524</v>
      </c>
      <c r="D383" s="254" t="s">
        <v>1279</v>
      </c>
      <c r="E383" s="254" t="e">
        <f aca="false">SUMIFS(OFFSET(#NAME?,0,$P$8),#NAME?,A383,#NAME?,$F$8,#NAME?,$G$8)</f>
        <v>#VALUE!</v>
      </c>
      <c r="F383" s="255" t="e">
        <f aca="false">SUMIFS(OFFSET(#NAME?,0,$P$8),#NAME?,A383,#NAME?,$F$8,#NAME?,$G$8)</f>
        <v>#VALUE!</v>
      </c>
      <c r="G383" s="255" t="e">
        <f aca="false">F383-SUMIFS(OFFSET(#NAME?,0,$P$8),#NAME?,A383,#NAME?,$F$8,#NAME?,$G$8)</f>
        <v>#VALUE!</v>
      </c>
      <c r="H383" s="256" t="e">
        <f aca="false">E383-T383</f>
        <v>#VALUE!</v>
      </c>
      <c r="I383" s="256" t="e">
        <f aca="false">E383-U383</f>
        <v>#VALUE!</v>
      </c>
      <c r="J383" s="257" t="e">
        <f aca="false">SUMIFS(#NAME?,#NAME?,A383,#NAME?,$F$8,#NAME?,$G$8,#NAME?,"Storage")+SUMIFS(#NAME?,#NAME?,A383,#NAME?,$F$8,#NAME?,$G$8,#NAME?,"Battery")</f>
        <v>#VALUE!</v>
      </c>
      <c r="K383" s="257" t="e">
        <f aca="false">SUMIFS(#NAME?,#NAME?,A383,#NAME?,$F$8,#NAME?,$G$8,#NAME?,"Solar")+SUMIFS(#NAME?,#NAME?,A383,#NAME?,$F$8,#NAME?,$G$8,#NAME?,"Solar")</f>
        <v>#VALUE!</v>
      </c>
      <c r="L383" s="257" t="e">
        <f aca="false">SUMIFS(#NAME?,#NAME?,A383,#NAME?,$F$8,#NAME?,$G$8,#NAME?,"Wind")+SUMIFS(#NAME?,#NAME?,A383,#NAME?,$F$8,#NAME?,$G$8,#NAME?,"Wind")</f>
        <v>#VALUE!</v>
      </c>
      <c r="M383" s="257" t="e">
        <f aca="false">SUMIFS(#NAME?,#NAME?,A383,#NAME?,$F$8,#NAME?,$G$8,#NAME?,"Hydro")+SUMIFS(#NAME?,#NAME?,A383,#NAME?,$F$8,#NAME?,$G$8,#NAME?,"Hydro")</f>
        <v>#VALUE!</v>
      </c>
      <c r="N383" s="257" t="e">
        <f aca="false">SUMIFS(#NAME?,#NAME?,A383,#NAME?,$F$8,#NAME?,$G$8,#NAME?,"Other")+SUMIFS(#NAME?,#NAME?,A383,#NAME?,$F$8,#NAME?,$G$8,#NAME?,"Other")</f>
        <v>#VALUE!</v>
      </c>
      <c r="O383" s="258" t="e">
        <f aca="false">IF(J383=0,0,(SUMIFS(OFFSET(#NAME?,0,$P$8),#NAME?,A383,#NAME?,$F$8,#NAME?,$G$8,#NAME?,"Storage")+SUMIFS(OFFSET(#NAME?,0,$P$8),#NAME?,A383,#NAME?,$F$8,#NAME?,$G$8,#NAME?,"Battery"))/J383)</f>
        <v>#VALUE!</v>
      </c>
      <c r="P383" s="259" t="e">
        <f aca="false">IF(K383=0,0,(SUMIFS(OFFSET(#NAME?,0,$P$8),#NAME?,A383,#NAME?,$F$8,#NAME?,$G$8,#NAME?,"Solar")+SUMIFS(OFFSET(#NAME?,0,$P$8),#NAME?,A383,#NAME?,$F$8,#NAME?,$G$8,#NAME?,"Solar"))/K383)</f>
        <v>#VALUE!</v>
      </c>
      <c r="Q383" s="258" t="e">
        <f aca="false">IF(L383=0,0,(SUMIFS(OFFSET(#NAME?,0,$P$8),#NAME?,A383,#NAME?,$F$8,#NAME?,$G$8,#NAME?,"Wind")+SUMIFS(OFFSET(#NAME?,0,$P$8),#NAME?,A383,#NAME?,$F$8,#NAME?,$G$8,#NAME?,"Wind"))/L383)</f>
        <v>#VALUE!</v>
      </c>
      <c r="R383" s="258" t="e">
        <f aca="false">IF(M383=0,0,(SUMIFS(OFFSET(#NAME?,0,$P$8),#NAME?,A383,#NAME?,$F$8,#NAME?,$G$8,#NAME?,"Hydro")+SUMIFS(OFFSET(#NAME?,0,$P$8),#NAME?,A383,#NAME?,$F$8,#NAME?,$G$8,#NAME?,"Hydro"))/M383)</f>
        <v>#VALUE!</v>
      </c>
      <c r="S383" s="258" t="e">
        <f aca="false">IF(N383=0,0,(SUMIFS(OFFSET(#NAME?,0,$P$8),#NAME?,A383,#NAME?,$F$8,#NAME?,$G$8,#NAME?,"Other")+SUMIFS(OFFSET(#NAME?,0,$P$8),#NAME?,A383,#NAME?,$F$8,#NAME?,$G$8,#NAME?,"Other"))/N383)</f>
        <v>#VALUE!</v>
      </c>
      <c r="T383" s="260" t="e">
        <f aca="false">(J383*O383)+(K383*P383)+(L383*$T$5)+(M383*R383)+(N383*S383)</f>
        <v>#VALUE!</v>
      </c>
      <c r="U383" s="260" t="e">
        <f aca="false">(J383*O383)+(K383*P383)+(L383*$U$5)+(M383*R383)+(N383*S383)</f>
        <v>#VALUE!</v>
      </c>
      <c r="V383" s="261" t="e">
        <f aca="false">SUMIFS(OFFSET(#NAME?,0,$P$8),#NAME?,A383,#NAME?,$F$8,#NAME?,$G$8)*-1</f>
        <v>#VALUE!</v>
      </c>
      <c r="W383" s="261" t="e">
        <f aca="false">SUMIFS(OFFSET(#NAME?,0,$P$8),#NAME?,A383,#NAME?,$F$8,#NAME?,$G$8)*-1</f>
        <v>#VALUE!</v>
      </c>
      <c r="X383" s="262" t="e">
        <f aca="false">$Z$13*Z383</f>
        <v>#REF!</v>
      </c>
      <c r="Z383" s="263" t="e">
        <f aca="false">E383/$E$13</f>
        <v>#VALUE!</v>
      </c>
      <c r="AA383" s="264" t="n">
        <f aca="false">IFERROR(SUMPRODUCT((DSR!$E$1:$AB$1='MAIN DATA'!$B$6)*(DSR!$B$2:$B$1445='MAIN DATA'!A383)*(DSR!$A$2:$A$1445=Controls!$F$56)*(DSR!$E$2:$AB$1445)),"N/A for summer")</f>
        <v>0</v>
      </c>
    </row>
    <row r="384" s="286" customFormat="true" ht="13.5" hidden="false" customHeight="false" outlineLevel="0" collapsed="false">
      <c r="A384" s="277" t="s">
        <v>1213</v>
      </c>
      <c r="B384" s="277" t="s">
        <v>1214</v>
      </c>
      <c r="C384" s="278"/>
      <c r="D384" s="278" t="s">
        <v>1279</v>
      </c>
      <c r="E384" s="254" t="e">
        <f aca="false">SUMIFS(OFFSET(#NAME?,0,$P$8),#NAME?,A384,#NAME?,$F$8,#NAME?,$G$8)</f>
        <v>#VALUE!</v>
      </c>
      <c r="F384" s="255" t="e">
        <f aca="false">SUMIFS(OFFSET(#NAME?,0,$P$8),#NAME?,A384,#NAME?,$F$8,#NAME?,$G$8)</f>
        <v>#VALUE!</v>
      </c>
      <c r="G384" s="255" t="e">
        <f aca="false">F384-SUMIFS(OFFSET(#NAME?,0,$P$8),#NAME?,A384,#NAME?,$F$8,#NAME?,$G$8)</f>
        <v>#VALUE!</v>
      </c>
      <c r="H384" s="279" t="e">
        <f aca="false">E384-T384</f>
        <v>#VALUE!</v>
      </c>
      <c r="I384" s="279" t="e">
        <f aca="false">E384-U384</f>
        <v>#VALUE!</v>
      </c>
      <c r="J384" s="280" t="e">
        <f aca="false">SUMIFS(#NAME?,#NAME?,A384,#NAME?,$F$8,#NAME?,$G$8,#NAME?,"Storage")+SUMIFS(#NAME?,#NAME?,A384,#NAME?,$F$8,#NAME?,$G$8,#NAME?,"Battery")</f>
        <v>#VALUE!</v>
      </c>
      <c r="K384" s="280" t="e">
        <f aca="false">SUMIFS(#NAME?,#NAME?,A384,#NAME?,$F$8,#NAME?,$G$8,#NAME?,"Solar")+SUMIFS(#NAME?,#NAME?,A384,#NAME?,$F$8,#NAME?,$G$8,#NAME?,"Solar")</f>
        <v>#VALUE!</v>
      </c>
      <c r="L384" s="280" t="e">
        <f aca="false">SUMIFS(#NAME?,#NAME?,A384,#NAME?,$F$8,#NAME?,$G$8,#NAME?,"Wind")+SUMIFS(#NAME?,#NAME?,A384,#NAME?,$F$8,#NAME?,$G$8,#NAME?,"Wind")</f>
        <v>#VALUE!</v>
      </c>
      <c r="M384" s="280" t="e">
        <f aca="false">SUMIFS(#NAME?,#NAME?,A384,#NAME?,$F$8,#NAME?,$G$8,#NAME?,"Hydro")+SUMIFS(#NAME?,#NAME?,A384,#NAME?,$F$8,#NAME?,$G$8,#NAME?,"Hydro")</f>
        <v>#VALUE!</v>
      </c>
      <c r="N384" s="280" t="e">
        <f aca="false">SUMIFS(#NAME?,#NAME?,A384,#NAME?,$F$8,#NAME?,$G$8,#NAME?,"Other")+SUMIFS(#NAME?,#NAME?,A384,#NAME?,$F$8,#NAME?,$G$8,#NAME?,"Other")</f>
        <v>#VALUE!</v>
      </c>
      <c r="O384" s="281" t="e">
        <f aca="false">IF(J384=0,0,(SUMIFS(OFFSET(#NAME?,0,$P$8),#NAME?,A384,#NAME?,$F$8,#NAME?,$G$8,#NAME?,"Storage")+SUMIFS(OFFSET(#NAME?,0,$P$8),#NAME?,A384,#NAME?,$F$8,#NAME?,$G$8,#NAME?,"Battery"))/J384)</f>
        <v>#VALUE!</v>
      </c>
      <c r="P384" s="282" t="e">
        <f aca="false">IF(K384=0,0,(SUMIFS(OFFSET(#NAME?,0,$P$8),#NAME?,A384,#NAME?,$F$8,#NAME?,$G$8,#NAME?,"Solar")+SUMIFS(OFFSET(#NAME?,0,$P$8),#NAME?,A384,#NAME?,$F$8,#NAME?,$G$8,#NAME?,"Solar"))/K384)</f>
        <v>#VALUE!</v>
      </c>
      <c r="Q384" s="281" t="e">
        <f aca="false">IF(L384=0,0,(SUMIFS(OFFSET(#NAME?,0,$P$8),#NAME?,A384,#NAME?,$F$8,#NAME?,$G$8,#NAME?,"Wind")+SUMIFS(OFFSET(#NAME?,0,$P$8),#NAME?,A384,#NAME?,$F$8,#NAME?,$G$8,#NAME?,"Wind"))/L384)</f>
        <v>#VALUE!</v>
      </c>
      <c r="R384" s="281" t="e">
        <f aca="false">IF(M384=0,0,(SUMIFS(OFFSET(#NAME?,0,$P$8),#NAME?,A384,#NAME?,$F$8,#NAME?,$G$8,#NAME?,"Hydro")+SUMIFS(OFFSET(#NAME?,0,$P$8),#NAME?,A384,#NAME?,$F$8,#NAME?,$G$8,#NAME?,"Hydro"))/M384)</f>
        <v>#VALUE!</v>
      </c>
      <c r="S384" s="281" t="e">
        <f aca="false">IF(N384=0,0,(SUMIFS(OFFSET(#NAME?,0,$P$8),#NAME?,A384,#NAME?,$F$8,#NAME?,$G$8,#NAME?,"Other")+SUMIFS(OFFSET(#NAME?,0,$P$8),#NAME?,A384,#NAME?,$F$8,#NAME?,$G$8,#NAME?,"Other"))/N384)</f>
        <v>#VALUE!</v>
      </c>
      <c r="T384" s="283" t="e">
        <f aca="false">(J384*O384)+(K384*P384)+(L384*$T$5)+(M384*R384)+(N384*S384)</f>
        <v>#VALUE!</v>
      </c>
      <c r="U384" s="283" t="e">
        <f aca="false">(J384*O384)+(K384*P384)+(L384*$U$5)+(M384*R384)+(N384*S384)</f>
        <v>#VALUE!</v>
      </c>
      <c r="V384" s="284" t="e">
        <f aca="false">SUMIFS(OFFSET(#NAME?,0,$P$8),#NAME?,A384,#NAME?,$F$8,#NAME?,$G$8)*-1</f>
        <v>#VALUE!</v>
      </c>
      <c r="W384" s="284" t="e">
        <f aca="false">SUMIFS(OFFSET(#NAME?,0,$P$8),#NAME?,A384,#NAME?,$F$8,#NAME?,$G$8)*-1</f>
        <v>#VALUE!</v>
      </c>
      <c r="X384" s="285" t="e">
        <f aca="false">$Z$13*Z384</f>
        <v>#REF!</v>
      </c>
      <c r="Z384" s="287" t="e">
        <f aca="false">E384/$E$13</f>
        <v>#VALUE!</v>
      </c>
      <c r="AA384" s="264" t="n">
        <f aca="false">IFERROR(SUMPRODUCT((DSR!$E$1:$AB$1='MAIN DATA'!$B$6)*(DSR!$B$2:$B$1445='MAIN DATA'!A384)*(DSR!$A$2:$A$1445=Controls!$F$56)*(DSR!$E$2:$AB$1445)),"N/A for summer")</f>
        <v>0</v>
      </c>
    </row>
    <row r="385" customFormat="false" ht="12.75" hidden="false" customHeight="false" outlineLevel="0" collapsed="false">
      <c r="A385" s="288" t="s">
        <v>1372</v>
      </c>
      <c r="B385" s="288" t="s">
        <v>1373</v>
      </c>
      <c r="C385" s="254" t="s">
        <v>409</v>
      </c>
      <c r="D385" s="254" t="s">
        <v>1251</v>
      </c>
      <c r="E385" s="254" t="e">
        <f aca="false">SUMIFS(OFFSET(#NAME?,0,$P$8),#NAME?,A385,#NAME?,$F$8,#NAME?,$G$8)</f>
        <v>#VALUE!</v>
      </c>
      <c r="F385" s="255" t="e">
        <f aca="false">SUMIFS(OFFSET(#NAME?,0,$P$8),#NAME?,A385,#NAME?,$F$8,#NAME?,$G$8)</f>
        <v>#VALUE!</v>
      </c>
      <c r="G385" s="255" t="e">
        <f aca="false">F385-SUMIFS(OFFSET(#NAME?,0,$P$8),#NAME?,A385,#NAME?,$F$8,#NAME?,$G$8)</f>
        <v>#VALUE!</v>
      </c>
      <c r="H385" s="262" t="e">
        <f aca="false">E385</f>
        <v>#VALUE!</v>
      </c>
      <c r="I385" s="262" t="e">
        <f aca="false">E385</f>
        <v>#VALUE!</v>
      </c>
      <c r="J385" s="289"/>
      <c r="K385" s="289"/>
      <c r="L385" s="289"/>
      <c r="M385" s="289"/>
      <c r="N385" s="289"/>
      <c r="O385" s="290"/>
      <c r="P385" s="291"/>
      <c r="Q385" s="290"/>
      <c r="R385" s="290"/>
      <c r="S385" s="290"/>
      <c r="T385" s="292"/>
      <c r="U385" s="292"/>
      <c r="V385" s="261"/>
      <c r="W385" s="261"/>
      <c r="X385" s="262" t="e">
        <f aca="false">$Z$13*Z385</f>
        <v>#REF!</v>
      </c>
      <c r="Z385" s="263" t="e">
        <f aca="false">E385/$E$13</f>
        <v>#VALUE!</v>
      </c>
    </row>
    <row r="386" customFormat="false" ht="12.75" hidden="false" customHeight="false" outlineLevel="0" collapsed="false">
      <c r="A386" s="288" t="s">
        <v>1374</v>
      </c>
      <c r="B386" s="288" t="s">
        <v>1375</v>
      </c>
      <c r="C386" s="254" t="s">
        <v>409</v>
      </c>
      <c r="D386" s="254" t="s">
        <v>1251</v>
      </c>
      <c r="E386" s="254" t="e">
        <f aca="false">SUMIFS(OFFSET(#NAME?,0,$P$8),#NAME?,A386,#NAME?,$F$8,#NAME?,$G$8)</f>
        <v>#VALUE!</v>
      </c>
      <c r="F386" s="255" t="e">
        <f aca="false">SUMIFS(OFFSET(#NAME?,0,$P$8),#NAME?,A386,#NAME?,$F$8,#NAME?,$G$8)</f>
        <v>#VALUE!</v>
      </c>
      <c r="G386" s="255" t="e">
        <f aca="false">F386-SUMIFS(OFFSET(#NAME?,0,$P$8),#NAME?,A386,#NAME?,$F$8,#NAME?,$G$8)</f>
        <v>#VALUE!</v>
      </c>
      <c r="H386" s="262" t="e">
        <f aca="false">E386</f>
        <v>#VALUE!</v>
      </c>
      <c r="I386" s="262" t="e">
        <f aca="false">E386</f>
        <v>#VALUE!</v>
      </c>
      <c r="J386" s="289"/>
      <c r="K386" s="289"/>
      <c r="L386" s="289"/>
      <c r="M386" s="289"/>
      <c r="N386" s="289"/>
      <c r="O386" s="290"/>
      <c r="P386" s="291"/>
      <c r="Q386" s="290"/>
      <c r="R386" s="290"/>
      <c r="S386" s="290"/>
      <c r="T386" s="292"/>
      <c r="U386" s="292"/>
      <c r="V386" s="261"/>
      <c r="W386" s="261"/>
      <c r="X386" s="262" t="e">
        <f aca="false">$Z$13*Z386</f>
        <v>#REF!</v>
      </c>
      <c r="Z386" s="263" t="e">
        <f aca="false">E386/$E$13</f>
        <v>#VALUE!</v>
      </c>
    </row>
    <row r="387" customFormat="false" ht="12.75" hidden="false" customHeight="false" outlineLevel="0" collapsed="false">
      <c r="A387" s="288" t="s">
        <v>1376</v>
      </c>
      <c r="B387" s="288" t="s">
        <v>1377</v>
      </c>
      <c r="C387" s="254" t="s">
        <v>935</v>
      </c>
      <c r="D387" s="254" t="s">
        <v>1264</v>
      </c>
      <c r="E387" s="254" t="e">
        <f aca="false">SUMIFS(OFFSET(#NAME?,0,$P$8),#NAME?,A387,#NAME?,$F$8,#NAME?,$G$8)</f>
        <v>#VALUE!</v>
      </c>
      <c r="F387" s="255" t="e">
        <f aca="false">SUMIFS(OFFSET(#NAME?,0,$P$8),#NAME?,A387,#NAME?,$F$8,#NAME?,$G$8)</f>
        <v>#VALUE!</v>
      </c>
      <c r="G387" s="255" t="e">
        <f aca="false">F387-SUMIFS(OFFSET(#NAME?,0,$P$8),#NAME?,A387,#NAME?,$F$8,#NAME?,$G$8)</f>
        <v>#VALUE!</v>
      </c>
      <c r="H387" s="262" t="e">
        <f aca="false">E387</f>
        <v>#VALUE!</v>
      </c>
      <c r="I387" s="262" t="e">
        <f aca="false">E387</f>
        <v>#VALUE!</v>
      </c>
      <c r="J387" s="289"/>
      <c r="K387" s="289"/>
      <c r="L387" s="289"/>
      <c r="M387" s="289"/>
      <c r="N387" s="289"/>
      <c r="O387" s="290"/>
      <c r="P387" s="291"/>
      <c r="Q387" s="290"/>
      <c r="R387" s="290"/>
      <c r="S387" s="290"/>
      <c r="T387" s="292"/>
      <c r="U387" s="292"/>
      <c r="V387" s="261"/>
      <c r="W387" s="261"/>
      <c r="X387" s="262" t="e">
        <f aca="false">$Z$13*Z387</f>
        <v>#REF!</v>
      </c>
      <c r="Z387" s="263" t="e">
        <f aca="false">E387/$E$13</f>
        <v>#VALUE!</v>
      </c>
    </row>
    <row r="388" customFormat="false" ht="12.75" hidden="false" customHeight="false" outlineLevel="0" collapsed="false">
      <c r="A388" s="288" t="s">
        <v>1378</v>
      </c>
      <c r="B388" s="288" t="s">
        <v>1379</v>
      </c>
      <c r="C388" s="254" t="s">
        <v>642</v>
      </c>
      <c r="D388" s="254" t="s">
        <v>1264</v>
      </c>
      <c r="E388" s="254" t="e">
        <f aca="false">SUMIFS(OFFSET(#NAME?,0,$P$8),#NAME?,A388,#NAME?,$F$8,#NAME?,$G$8)</f>
        <v>#VALUE!</v>
      </c>
      <c r="F388" s="255" t="e">
        <f aca="false">SUMIFS(OFFSET(#NAME?,0,$P$8),#NAME?,A388,#NAME?,$F$8,#NAME?,$G$8)</f>
        <v>#VALUE!</v>
      </c>
      <c r="G388" s="255" t="e">
        <f aca="false">F388-SUMIFS(OFFSET(#NAME?,0,$P$8),#NAME?,A388,#NAME?,$F$8,#NAME?,$G$8)</f>
        <v>#VALUE!</v>
      </c>
      <c r="H388" s="262" t="e">
        <f aca="false">E388</f>
        <v>#VALUE!</v>
      </c>
      <c r="I388" s="262" t="e">
        <f aca="false">E388</f>
        <v>#VALUE!</v>
      </c>
      <c r="J388" s="289"/>
      <c r="K388" s="289"/>
      <c r="L388" s="289"/>
      <c r="M388" s="289"/>
      <c r="N388" s="289"/>
      <c r="O388" s="290"/>
      <c r="P388" s="291"/>
      <c r="Q388" s="290"/>
      <c r="R388" s="290"/>
      <c r="S388" s="290"/>
      <c r="T388" s="292"/>
      <c r="U388" s="292"/>
      <c r="V388" s="261"/>
      <c r="W388" s="261"/>
      <c r="X388" s="262" t="e">
        <f aca="false">$Z$13*Z388</f>
        <v>#REF!</v>
      </c>
      <c r="Z388" s="263" t="e">
        <f aca="false">E388/$E$13</f>
        <v>#VALUE!</v>
      </c>
    </row>
    <row r="389" customFormat="false" ht="12.75" hidden="false" customHeight="false" outlineLevel="0" collapsed="false">
      <c r="A389" s="288" t="s">
        <v>1380</v>
      </c>
      <c r="B389" s="288" t="s">
        <v>1381</v>
      </c>
      <c r="C389" s="254" t="s">
        <v>446</v>
      </c>
      <c r="D389" s="254" t="s">
        <v>1272</v>
      </c>
      <c r="E389" s="254" t="e">
        <f aca="false">SUMIFS(OFFSET(#NAME?,0,$P$8),#NAME?,A389,#NAME?,$F$8,#NAME?,$G$8)</f>
        <v>#VALUE!</v>
      </c>
      <c r="F389" s="255" t="e">
        <f aca="false">SUMIFS(OFFSET(#NAME?,0,$P$8),#NAME?,A389,#NAME?,$F$8,#NAME?,$G$8)</f>
        <v>#VALUE!</v>
      </c>
      <c r="G389" s="255" t="e">
        <f aca="false">F389-SUMIFS(OFFSET(#NAME?,0,$P$8),#NAME?,A389,#NAME?,$F$8,#NAME?,$G$8)</f>
        <v>#VALUE!</v>
      </c>
      <c r="H389" s="262" t="e">
        <f aca="false">E389</f>
        <v>#VALUE!</v>
      </c>
      <c r="I389" s="262" t="e">
        <f aca="false">E389</f>
        <v>#VALUE!</v>
      </c>
      <c r="J389" s="289"/>
      <c r="K389" s="289"/>
      <c r="L389" s="289"/>
      <c r="M389" s="289"/>
      <c r="N389" s="289"/>
      <c r="O389" s="290"/>
      <c r="P389" s="291"/>
      <c r="Q389" s="290"/>
      <c r="R389" s="290"/>
      <c r="S389" s="290"/>
      <c r="T389" s="292"/>
      <c r="U389" s="292"/>
      <c r="V389" s="261"/>
      <c r="W389" s="261"/>
      <c r="X389" s="262" t="e">
        <f aca="false">$Z$13*Z389</f>
        <v>#REF!</v>
      </c>
      <c r="Z389" s="263" t="e">
        <f aca="false">E389/$E$13</f>
        <v>#VALUE!</v>
      </c>
    </row>
    <row r="390" customFormat="false" ht="12.75" hidden="false" customHeight="false" outlineLevel="0" collapsed="false">
      <c r="A390" s="288" t="s">
        <v>1382</v>
      </c>
      <c r="B390" s="288" t="s">
        <v>1383</v>
      </c>
      <c r="C390" s="254" t="s">
        <v>446</v>
      </c>
      <c r="D390" s="254" t="s">
        <v>1272</v>
      </c>
      <c r="E390" s="254" t="e">
        <f aca="false">SUMIFS(OFFSET(#NAME?,0,$P$8),#NAME?,A390,#NAME?,$F$8,#NAME?,$G$8)</f>
        <v>#VALUE!</v>
      </c>
      <c r="F390" s="255" t="e">
        <f aca="false">SUMIFS(OFFSET(#NAME?,0,$P$8),#NAME?,A390,#NAME?,$F$8,#NAME?,$G$8)</f>
        <v>#VALUE!</v>
      </c>
      <c r="G390" s="255" t="e">
        <f aca="false">F390-SUMIFS(OFFSET(#NAME?,0,$P$8),#NAME?,A390,#NAME?,$F$8,#NAME?,$G$8)</f>
        <v>#VALUE!</v>
      </c>
      <c r="H390" s="262" t="e">
        <f aca="false">E390</f>
        <v>#VALUE!</v>
      </c>
      <c r="I390" s="262" t="e">
        <f aca="false">E390</f>
        <v>#VALUE!</v>
      </c>
      <c r="J390" s="289"/>
      <c r="K390" s="289"/>
      <c r="L390" s="289"/>
      <c r="M390" s="289"/>
      <c r="N390" s="289"/>
      <c r="O390" s="290"/>
      <c r="P390" s="291"/>
      <c r="Q390" s="290"/>
      <c r="R390" s="290"/>
      <c r="S390" s="290"/>
      <c r="T390" s="292"/>
      <c r="U390" s="292"/>
      <c r="V390" s="261"/>
      <c r="W390" s="261"/>
      <c r="X390" s="262" t="e">
        <f aca="false">$Z$13*Z390</f>
        <v>#REF!</v>
      </c>
      <c r="Z390" s="263" t="e">
        <f aca="false">E390/$E$13</f>
        <v>#VALUE!</v>
      </c>
    </row>
    <row r="391" customFormat="false" ht="12.75" hidden="false" customHeight="false" outlineLevel="0" collapsed="false">
      <c r="A391" s="288" t="s">
        <v>1384</v>
      </c>
      <c r="B391" s="288" t="s">
        <v>1385</v>
      </c>
      <c r="C391" s="254" t="s">
        <v>395</v>
      </c>
      <c r="D391" s="254" t="s">
        <v>1251</v>
      </c>
      <c r="E391" s="254" t="e">
        <f aca="false">SUMIFS(OFFSET(#NAME?,0,$P$8),#NAME?,A391,#NAME?,$F$8,#NAME?,$G$8)</f>
        <v>#VALUE!</v>
      </c>
      <c r="F391" s="255" t="e">
        <f aca="false">SUMIFS(OFFSET(#NAME?,0,$P$8),#NAME?,A391,#NAME?,$F$8,#NAME?,$G$8)</f>
        <v>#VALUE!</v>
      </c>
      <c r="G391" s="255" t="e">
        <f aca="false">F391-SUMIFS(OFFSET(#NAME?,0,$P$8),#NAME?,A391,#NAME?,$F$8,#NAME?,$G$8)</f>
        <v>#VALUE!</v>
      </c>
      <c r="H391" s="262" t="e">
        <f aca="false">E391</f>
        <v>#VALUE!</v>
      </c>
      <c r="I391" s="262" t="e">
        <f aca="false">E391</f>
        <v>#VALUE!</v>
      </c>
      <c r="J391" s="289"/>
      <c r="K391" s="289"/>
      <c r="L391" s="289"/>
      <c r="M391" s="289"/>
      <c r="N391" s="289"/>
      <c r="O391" s="290"/>
      <c r="P391" s="291"/>
      <c r="Q391" s="290"/>
      <c r="R391" s="290"/>
      <c r="S391" s="290"/>
      <c r="T391" s="292"/>
      <c r="U391" s="292"/>
      <c r="V391" s="261"/>
      <c r="W391" s="261"/>
      <c r="X391" s="262" t="e">
        <f aca="false">$Z$13*Z391</f>
        <v>#REF!</v>
      </c>
      <c r="Z391" s="263" t="e">
        <f aca="false">E391/$E$13</f>
        <v>#VALUE!</v>
      </c>
    </row>
    <row r="392" customFormat="false" ht="12.75" hidden="false" customHeight="false" outlineLevel="0" collapsed="false">
      <c r="A392" s="288" t="s">
        <v>1386</v>
      </c>
      <c r="B392" s="288" t="s">
        <v>1387</v>
      </c>
      <c r="C392" s="254" t="s">
        <v>430</v>
      </c>
      <c r="D392" s="254" t="s">
        <v>1251</v>
      </c>
      <c r="E392" s="254" t="e">
        <f aca="false">SUMIFS(OFFSET(#NAME?,0,$P$8),#NAME?,A392,#NAME?,$F$8,#NAME?,$G$8)</f>
        <v>#VALUE!</v>
      </c>
      <c r="F392" s="255" t="e">
        <f aca="false">SUMIFS(OFFSET(#NAME?,0,$P$8),#NAME?,A392,#NAME?,$F$8,#NAME?,$G$8)</f>
        <v>#VALUE!</v>
      </c>
      <c r="G392" s="255" t="e">
        <f aca="false">F392-SUMIFS(OFFSET(#NAME?,0,$P$8),#NAME?,A392,#NAME?,$F$8,#NAME?,$G$8)</f>
        <v>#VALUE!</v>
      </c>
      <c r="H392" s="262" t="e">
        <f aca="false">E392</f>
        <v>#VALUE!</v>
      </c>
      <c r="I392" s="262" t="e">
        <f aca="false">E392</f>
        <v>#VALUE!</v>
      </c>
      <c r="J392" s="289"/>
      <c r="K392" s="289"/>
      <c r="L392" s="289"/>
      <c r="M392" s="289"/>
      <c r="N392" s="289"/>
      <c r="O392" s="290"/>
      <c r="P392" s="291"/>
      <c r="Q392" s="290"/>
      <c r="R392" s="290"/>
      <c r="S392" s="290"/>
      <c r="T392" s="292"/>
      <c r="U392" s="292"/>
      <c r="V392" s="261"/>
      <c r="W392" s="261"/>
      <c r="X392" s="262" t="e">
        <f aca="false">$Z$13*Z392</f>
        <v>#REF!</v>
      </c>
      <c r="Z392" s="263" t="e">
        <f aca="false">E392/$E$13</f>
        <v>#VALUE!</v>
      </c>
    </row>
    <row r="393" customFormat="false" ht="12.75" hidden="false" customHeight="false" outlineLevel="0" collapsed="false">
      <c r="A393" s="288" t="s">
        <v>1388</v>
      </c>
      <c r="B393" s="288" t="s">
        <v>1389</v>
      </c>
      <c r="C393" s="254" t="s">
        <v>430</v>
      </c>
      <c r="D393" s="254" t="s">
        <v>1251</v>
      </c>
      <c r="E393" s="254" t="e">
        <f aca="false">SUMIFS(OFFSET(#NAME?,0,$P$8),#NAME?,A393,#NAME?,$F$8,#NAME?,$G$8)</f>
        <v>#VALUE!</v>
      </c>
      <c r="F393" s="255" t="e">
        <f aca="false">SUMIFS(OFFSET(#NAME?,0,$P$8),#NAME?,A393,#NAME?,$F$8,#NAME?,$G$8)</f>
        <v>#VALUE!</v>
      </c>
      <c r="G393" s="255" t="e">
        <f aca="false">F393-SUMIFS(OFFSET(#NAME?,0,$P$8),#NAME?,A393,#NAME?,$F$8,#NAME?,$G$8)</f>
        <v>#VALUE!</v>
      </c>
      <c r="H393" s="262" t="e">
        <f aca="false">E393</f>
        <v>#VALUE!</v>
      </c>
      <c r="I393" s="262" t="e">
        <f aca="false">E393</f>
        <v>#VALUE!</v>
      </c>
      <c r="J393" s="289"/>
      <c r="K393" s="289"/>
      <c r="L393" s="289"/>
      <c r="M393" s="289"/>
      <c r="N393" s="289"/>
      <c r="O393" s="290"/>
      <c r="P393" s="291"/>
      <c r="Q393" s="290"/>
      <c r="R393" s="290"/>
      <c r="S393" s="290"/>
      <c r="T393" s="292"/>
      <c r="U393" s="292"/>
      <c r="V393" s="261"/>
      <c r="W393" s="261"/>
      <c r="X393" s="262" t="e">
        <f aca="false">$Z$13*Z393</f>
        <v>#REF!</v>
      </c>
      <c r="Z393" s="263" t="e">
        <f aca="false">E393/$E$13</f>
        <v>#VALUE!</v>
      </c>
    </row>
    <row r="394" customFormat="false" ht="12.75" hidden="false" customHeight="false" outlineLevel="0" collapsed="false">
      <c r="A394" s="288" t="s">
        <v>1390</v>
      </c>
      <c r="B394" s="288" t="s">
        <v>1391</v>
      </c>
      <c r="C394" s="254" t="s">
        <v>1175</v>
      </c>
      <c r="D394" s="254" t="s">
        <v>1273</v>
      </c>
      <c r="E394" s="254" t="e">
        <f aca="false">SUMIFS(OFFSET(#NAME?,0,$P$8),#NAME?,A394,#NAME?,$F$8,#NAME?,$G$8)</f>
        <v>#VALUE!</v>
      </c>
      <c r="F394" s="255" t="e">
        <f aca="false">SUMIFS(OFFSET(#NAME?,0,$P$8),#NAME?,A394,#NAME?,$F$8,#NAME?,$G$8)</f>
        <v>#VALUE!</v>
      </c>
      <c r="G394" s="255" t="e">
        <f aca="false">F394-SUMIFS(OFFSET(#NAME?,0,$P$8),#NAME?,A394,#NAME?,$F$8,#NAME?,$G$8)</f>
        <v>#VALUE!</v>
      </c>
      <c r="H394" s="262" t="e">
        <f aca="false">E394</f>
        <v>#VALUE!</v>
      </c>
      <c r="I394" s="262" t="e">
        <f aca="false">E394</f>
        <v>#VALUE!</v>
      </c>
      <c r="J394" s="289"/>
      <c r="K394" s="289"/>
      <c r="L394" s="289"/>
      <c r="M394" s="289"/>
      <c r="N394" s="289"/>
      <c r="O394" s="290"/>
      <c r="P394" s="291"/>
      <c r="Q394" s="290"/>
      <c r="R394" s="290"/>
      <c r="S394" s="290"/>
      <c r="T394" s="292"/>
      <c r="U394" s="292"/>
      <c r="V394" s="261"/>
      <c r="W394" s="261"/>
      <c r="X394" s="262" t="e">
        <f aca="false">$Z$13*Z394</f>
        <v>#REF!</v>
      </c>
      <c r="Z394" s="263" t="e">
        <f aca="false">E394/$E$13</f>
        <v>#VALUE!</v>
      </c>
    </row>
    <row r="395" customFormat="false" ht="12.75" hidden="false" customHeight="false" outlineLevel="0" collapsed="false">
      <c r="A395" s="288" t="s">
        <v>1392</v>
      </c>
      <c r="B395" s="288" t="s">
        <v>1393</v>
      </c>
      <c r="C395" s="254" t="s">
        <v>457</v>
      </c>
      <c r="D395" s="254" t="s">
        <v>1274</v>
      </c>
      <c r="E395" s="254" t="e">
        <f aca="false">SUMIFS(OFFSET(#NAME?,0,$P$8),#NAME?,A395,#NAME?,$F$8,#NAME?,$G$8)</f>
        <v>#VALUE!</v>
      </c>
      <c r="F395" s="255" t="e">
        <f aca="false">SUMIFS(OFFSET(#NAME?,0,$P$8),#NAME?,A395,#NAME?,$F$8,#NAME?,$G$8)</f>
        <v>#VALUE!</v>
      </c>
      <c r="G395" s="255" t="e">
        <f aca="false">F395-SUMIFS(OFFSET(#NAME?,0,$P$8),#NAME?,A395,#NAME?,$F$8,#NAME?,$G$8)</f>
        <v>#VALUE!</v>
      </c>
      <c r="H395" s="262" t="e">
        <f aca="false">E395</f>
        <v>#VALUE!</v>
      </c>
      <c r="I395" s="262" t="e">
        <f aca="false">E395</f>
        <v>#VALUE!</v>
      </c>
      <c r="J395" s="289"/>
      <c r="K395" s="289"/>
      <c r="L395" s="289"/>
      <c r="M395" s="289"/>
      <c r="N395" s="289"/>
      <c r="O395" s="290"/>
      <c r="P395" s="291"/>
      <c r="Q395" s="290"/>
      <c r="R395" s="290"/>
      <c r="S395" s="290"/>
      <c r="T395" s="292"/>
      <c r="U395" s="292"/>
      <c r="V395" s="261"/>
      <c r="W395" s="261"/>
      <c r="X395" s="262" t="e">
        <f aca="false">$Z$13*Z395</f>
        <v>#REF!</v>
      </c>
      <c r="Z395" s="263" t="e">
        <f aca="false">E395/$E$13</f>
        <v>#VALUE!</v>
      </c>
    </row>
    <row r="396" customFormat="false" ht="12.75" hidden="false" customHeight="false" outlineLevel="0" collapsed="false">
      <c r="A396" s="288" t="s">
        <v>1394</v>
      </c>
      <c r="B396" s="288" t="s">
        <v>1395</v>
      </c>
      <c r="C396" s="254" t="s">
        <v>457</v>
      </c>
      <c r="D396" s="254" t="s">
        <v>1274</v>
      </c>
      <c r="E396" s="254" t="e">
        <f aca="false">SUMIFS(OFFSET(#NAME?,0,$P$8),#NAME?,A396,#NAME?,$F$8,#NAME?,$G$8)</f>
        <v>#VALUE!</v>
      </c>
      <c r="F396" s="255" t="e">
        <f aca="false">SUMIFS(OFFSET(#NAME?,0,$P$8),#NAME?,A396,#NAME?,$F$8,#NAME?,$G$8)</f>
        <v>#VALUE!</v>
      </c>
      <c r="G396" s="255" t="e">
        <f aca="false">F396-SUMIFS(OFFSET(#NAME?,0,$P$8),#NAME?,A396,#NAME?,$F$8,#NAME?,$G$8)</f>
        <v>#VALUE!</v>
      </c>
      <c r="H396" s="262" t="e">
        <f aca="false">E396</f>
        <v>#VALUE!</v>
      </c>
      <c r="I396" s="262" t="e">
        <f aca="false">E396</f>
        <v>#VALUE!</v>
      </c>
      <c r="J396" s="289"/>
      <c r="K396" s="289"/>
      <c r="L396" s="289"/>
      <c r="M396" s="289"/>
      <c r="N396" s="289"/>
      <c r="O396" s="290"/>
      <c r="P396" s="291"/>
      <c r="Q396" s="290"/>
      <c r="R396" s="290"/>
      <c r="S396" s="290"/>
      <c r="T396" s="292"/>
      <c r="U396" s="292"/>
      <c r="V396" s="261"/>
      <c r="W396" s="261"/>
      <c r="X396" s="262" t="e">
        <f aca="false">$Z$13*Z396</f>
        <v>#REF!</v>
      </c>
      <c r="Z396" s="263" t="e">
        <f aca="false">E396/$E$13</f>
        <v>#VALUE!</v>
      </c>
    </row>
    <row r="397" customFormat="false" ht="12.75" hidden="false" customHeight="false" outlineLevel="0" collapsed="false">
      <c r="A397" s="288" t="s">
        <v>1396</v>
      </c>
      <c r="B397" s="288" t="s">
        <v>1397</v>
      </c>
      <c r="C397" s="254" t="s">
        <v>551</v>
      </c>
      <c r="D397" s="254" t="s">
        <v>1272</v>
      </c>
      <c r="E397" s="254" t="e">
        <f aca="false">SUMIFS(OFFSET(#NAME?,0,$P$8),#NAME?,A397,#NAME?,$F$8,#NAME?,$G$8)</f>
        <v>#VALUE!</v>
      </c>
      <c r="F397" s="255" t="e">
        <f aca="false">SUMIFS(OFFSET(#NAME?,0,$P$8),#NAME?,A397,#NAME?,$F$8,#NAME?,$G$8)</f>
        <v>#VALUE!</v>
      </c>
      <c r="G397" s="255" t="e">
        <f aca="false">F397-SUMIFS(OFFSET(#NAME?,0,$P$8),#NAME?,A397,#NAME?,$F$8,#NAME?,$G$8)</f>
        <v>#VALUE!</v>
      </c>
      <c r="H397" s="262" t="e">
        <f aca="false">E397</f>
        <v>#VALUE!</v>
      </c>
      <c r="I397" s="262" t="e">
        <f aca="false">E397</f>
        <v>#VALUE!</v>
      </c>
      <c r="J397" s="289"/>
      <c r="K397" s="289"/>
      <c r="L397" s="289"/>
      <c r="M397" s="289"/>
      <c r="N397" s="289"/>
      <c r="O397" s="290"/>
      <c r="P397" s="291"/>
      <c r="Q397" s="290"/>
      <c r="R397" s="290"/>
      <c r="S397" s="290"/>
      <c r="T397" s="292"/>
      <c r="U397" s="292"/>
      <c r="V397" s="261"/>
      <c r="W397" s="261"/>
      <c r="X397" s="262" t="e">
        <f aca="false">$Z$13*Z397</f>
        <v>#REF!</v>
      </c>
      <c r="Z397" s="263" t="e">
        <f aca="false">E397/$E$13</f>
        <v>#VALUE!</v>
      </c>
    </row>
    <row r="398" customFormat="false" ht="12.75" hidden="false" customHeight="false" outlineLevel="0" collapsed="false">
      <c r="A398" s="288" t="s">
        <v>1398</v>
      </c>
      <c r="B398" s="288" t="s">
        <v>1399</v>
      </c>
      <c r="C398" s="254" t="s">
        <v>827</v>
      </c>
      <c r="D398" s="254" t="s">
        <v>1275</v>
      </c>
      <c r="E398" s="254" t="e">
        <f aca="false">SUMIFS(OFFSET(#NAME?,0,$P$8),#NAME?,A398,#NAME?,$F$8,#NAME?,$G$8)</f>
        <v>#VALUE!</v>
      </c>
      <c r="F398" s="255" t="e">
        <f aca="false">SUMIFS(OFFSET(#NAME?,0,$P$8),#NAME?,A398,#NAME?,$F$8,#NAME?,$G$8)</f>
        <v>#VALUE!</v>
      </c>
      <c r="G398" s="255" t="e">
        <f aca="false">F398-SUMIFS(OFFSET(#NAME?,0,$P$8),#NAME?,A398,#NAME?,$F$8,#NAME?,$G$8)</f>
        <v>#VALUE!</v>
      </c>
      <c r="H398" s="262" t="e">
        <f aca="false">E398</f>
        <v>#VALUE!</v>
      </c>
      <c r="I398" s="262" t="e">
        <f aca="false">E398</f>
        <v>#VALUE!</v>
      </c>
      <c r="J398" s="289"/>
      <c r="K398" s="289"/>
      <c r="L398" s="289"/>
      <c r="M398" s="289"/>
      <c r="N398" s="289"/>
      <c r="O398" s="290"/>
      <c r="P398" s="291"/>
      <c r="Q398" s="290"/>
      <c r="R398" s="290"/>
      <c r="S398" s="290"/>
      <c r="T398" s="292"/>
      <c r="U398" s="292"/>
      <c r="V398" s="261"/>
      <c r="W398" s="261"/>
      <c r="X398" s="262" t="e">
        <f aca="false">$Z$13*Z398</f>
        <v>#REF!</v>
      </c>
      <c r="Z398" s="263" t="e">
        <f aca="false">E398/$E$13</f>
        <v>#VALUE!</v>
      </c>
    </row>
    <row r="399" customFormat="false" ht="12.75" hidden="false" customHeight="false" outlineLevel="0" collapsed="false">
      <c r="A399" s="288" t="s">
        <v>1400</v>
      </c>
      <c r="B399" s="288" t="s">
        <v>1401</v>
      </c>
      <c r="C399" s="254" t="s">
        <v>830</v>
      </c>
      <c r="D399" s="254" t="s">
        <v>1276</v>
      </c>
      <c r="E399" s="254" t="e">
        <f aca="false">SUMIFS(OFFSET(#NAME?,0,$P$8),#NAME?,A399,#NAME?,$F$8,#NAME?,$G$8)</f>
        <v>#VALUE!</v>
      </c>
      <c r="F399" s="255" t="e">
        <f aca="false">SUMIFS(OFFSET(#NAME?,0,$P$8),#NAME?,A399,#NAME?,$F$8,#NAME?,$G$8)</f>
        <v>#VALUE!</v>
      </c>
      <c r="G399" s="255" t="e">
        <f aca="false">F399-SUMIFS(OFFSET(#NAME?,0,$P$8),#NAME?,A399,#NAME?,$F$8,#NAME?,$G$8)</f>
        <v>#VALUE!</v>
      </c>
      <c r="H399" s="262" t="e">
        <f aca="false">E399</f>
        <v>#VALUE!</v>
      </c>
      <c r="I399" s="262" t="e">
        <f aca="false">E399</f>
        <v>#VALUE!</v>
      </c>
      <c r="J399" s="289"/>
      <c r="K399" s="289"/>
      <c r="L399" s="289"/>
      <c r="M399" s="289"/>
      <c r="N399" s="289"/>
      <c r="O399" s="290"/>
      <c r="P399" s="291"/>
      <c r="Q399" s="290"/>
      <c r="R399" s="290"/>
      <c r="S399" s="290"/>
      <c r="T399" s="292"/>
      <c r="U399" s="292"/>
      <c r="V399" s="261"/>
      <c r="W399" s="261"/>
      <c r="X399" s="262" t="e">
        <f aca="false">$Z$13*Z399</f>
        <v>#REF!</v>
      </c>
      <c r="Z399" s="263" t="e">
        <f aca="false">E399/$E$13</f>
        <v>#VALUE!</v>
      </c>
    </row>
    <row r="400" customFormat="false" ht="12.75" hidden="false" customHeight="false" outlineLevel="0" collapsed="false">
      <c r="A400" s="288" t="s">
        <v>1402</v>
      </c>
      <c r="B400" s="288" t="s">
        <v>1403</v>
      </c>
      <c r="C400" s="254" t="s">
        <v>830</v>
      </c>
      <c r="D400" s="254" t="s">
        <v>1276</v>
      </c>
      <c r="E400" s="254" t="e">
        <f aca="false">SUMIFS(OFFSET(#NAME?,0,$P$8),#NAME?,A400,#NAME?,$F$8,#NAME?,$G$8)</f>
        <v>#VALUE!</v>
      </c>
      <c r="F400" s="255" t="e">
        <f aca="false">SUMIFS(OFFSET(#NAME?,0,$P$8),#NAME?,A400,#NAME?,$F$8,#NAME?,$G$8)</f>
        <v>#VALUE!</v>
      </c>
      <c r="G400" s="255" t="e">
        <f aca="false">F400-SUMIFS(OFFSET(#NAME?,0,$P$8),#NAME?,A400,#NAME?,$F$8,#NAME?,$G$8)</f>
        <v>#VALUE!</v>
      </c>
      <c r="H400" s="262" t="e">
        <f aca="false">E400</f>
        <v>#VALUE!</v>
      </c>
      <c r="I400" s="262" t="e">
        <f aca="false">E400</f>
        <v>#VALUE!</v>
      </c>
      <c r="J400" s="289"/>
      <c r="K400" s="289"/>
      <c r="L400" s="289"/>
      <c r="M400" s="289"/>
      <c r="N400" s="289"/>
      <c r="O400" s="290"/>
      <c r="P400" s="291"/>
      <c r="Q400" s="290"/>
      <c r="R400" s="290"/>
      <c r="S400" s="290"/>
      <c r="T400" s="292"/>
      <c r="U400" s="292"/>
      <c r="V400" s="261"/>
      <c r="W400" s="261"/>
      <c r="X400" s="262" t="e">
        <f aca="false">$Z$13*Z400</f>
        <v>#REF!</v>
      </c>
      <c r="Z400" s="263" t="e">
        <f aca="false">E400/$E$13</f>
        <v>#VALUE!</v>
      </c>
    </row>
    <row r="401" customFormat="false" ht="12.75" hidden="false" customHeight="false" outlineLevel="0" collapsed="false">
      <c r="A401" s="288" t="s">
        <v>1404</v>
      </c>
      <c r="B401" s="288" t="s">
        <v>1405</v>
      </c>
      <c r="C401" s="254" t="s">
        <v>830</v>
      </c>
      <c r="D401" s="254" t="s">
        <v>1276</v>
      </c>
      <c r="E401" s="254" t="e">
        <f aca="false">SUMIFS(OFFSET(#NAME?,0,$P$8),#NAME?,A401,#NAME?,$F$8,#NAME?,$G$8)</f>
        <v>#VALUE!</v>
      </c>
      <c r="F401" s="255" t="e">
        <f aca="false">SUMIFS(OFFSET(#NAME?,0,$P$8),#NAME?,A401,#NAME?,$F$8,#NAME?,$G$8)</f>
        <v>#VALUE!</v>
      </c>
      <c r="G401" s="255" t="e">
        <f aca="false">F401-SUMIFS(OFFSET(#NAME?,0,$P$8),#NAME?,A401,#NAME?,$F$8,#NAME?,$G$8)</f>
        <v>#VALUE!</v>
      </c>
      <c r="H401" s="262" t="e">
        <f aca="false">E401</f>
        <v>#VALUE!</v>
      </c>
      <c r="I401" s="262" t="e">
        <f aca="false">E401</f>
        <v>#VALUE!</v>
      </c>
      <c r="J401" s="289"/>
      <c r="K401" s="289"/>
      <c r="L401" s="289"/>
      <c r="M401" s="289"/>
      <c r="N401" s="289"/>
      <c r="O401" s="290"/>
      <c r="P401" s="291"/>
      <c r="Q401" s="290"/>
      <c r="R401" s="290"/>
      <c r="S401" s="290"/>
      <c r="T401" s="292"/>
      <c r="U401" s="292"/>
      <c r="V401" s="261"/>
      <c r="W401" s="261"/>
      <c r="X401" s="262" t="e">
        <f aca="false">$Z$13*Z401</f>
        <v>#REF!</v>
      </c>
      <c r="Z401" s="263" t="e">
        <f aca="false">E401/$E$13</f>
        <v>#VALUE!</v>
      </c>
    </row>
    <row r="402" customFormat="false" ht="12.75" hidden="false" customHeight="false" outlineLevel="0" collapsed="false">
      <c r="A402" s="288" t="s">
        <v>1406</v>
      </c>
      <c r="B402" s="288" t="s">
        <v>1407</v>
      </c>
      <c r="C402" s="254" t="s">
        <v>698</v>
      </c>
      <c r="D402" s="254" t="s">
        <v>1276</v>
      </c>
      <c r="E402" s="254" t="e">
        <f aca="false">SUMIFS(OFFSET(#NAME?,0,$P$8),#NAME?,A402,#NAME?,$F$8,#NAME?,$G$8)</f>
        <v>#VALUE!</v>
      </c>
      <c r="F402" s="255" t="e">
        <f aca="false">SUMIFS(OFFSET(#NAME?,0,$P$8),#NAME?,A402,#NAME?,$F$8,#NAME?,$G$8)</f>
        <v>#VALUE!</v>
      </c>
      <c r="G402" s="255" t="e">
        <f aca="false">F402-SUMIFS(OFFSET(#NAME?,0,$P$8),#NAME?,A402,#NAME?,$F$8,#NAME?,$G$8)</f>
        <v>#VALUE!</v>
      </c>
      <c r="H402" s="262" t="e">
        <f aca="false">E402</f>
        <v>#VALUE!</v>
      </c>
      <c r="I402" s="262" t="e">
        <f aca="false">E402</f>
        <v>#VALUE!</v>
      </c>
      <c r="J402" s="289"/>
      <c r="K402" s="289"/>
      <c r="L402" s="289"/>
      <c r="M402" s="289"/>
      <c r="N402" s="289"/>
      <c r="O402" s="290"/>
      <c r="P402" s="291"/>
      <c r="Q402" s="290"/>
      <c r="R402" s="290"/>
      <c r="S402" s="290"/>
      <c r="T402" s="292"/>
      <c r="U402" s="292"/>
      <c r="V402" s="261"/>
      <c r="W402" s="261"/>
      <c r="X402" s="262" t="e">
        <f aca="false">$Z$13*Z402</f>
        <v>#REF!</v>
      </c>
      <c r="Z402" s="263" t="e">
        <f aca="false">E402/$E$13</f>
        <v>#VALUE!</v>
      </c>
    </row>
    <row r="403" customFormat="false" ht="12.75" hidden="false" customHeight="false" outlineLevel="0" collapsed="false">
      <c r="A403" s="288" t="s">
        <v>1408</v>
      </c>
      <c r="B403" s="288" t="s">
        <v>1409</v>
      </c>
      <c r="C403" s="254" t="s">
        <v>761</v>
      </c>
      <c r="D403" s="254" t="s">
        <v>1277</v>
      </c>
      <c r="E403" s="254" t="e">
        <f aca="false">SUMIFS(OFFSET(#NAME?,0,$P$8),#NAME?,A403,#NAME?,$F$8,#NAME?,$G$8)</f>
        <v>#VALUE!</v>
      </c>
      <c r="F403" s="255" t="e">
        <f aca="false">SUMIFS(OFFSET(#NAME?,0,$P$8),#NAME?,A403,#NAME?,$F$8,#NAME?,$G$8)</f>
        <v>#VALUE!</v>
      </c>
      <c r="G403" s="255" t="e">
        <f aca="false">F403-SUMIFS(OFFSET(#NAME?,0,$P$8),#NAME?,A403,#NAME?,$F$8,#NAME?,$G$8)</f>
        <v>#VALUE!</v>
      </c>
      <c r="H403" s="262" t="e">
        <f aca="false">E403</f>
        <v>#VALUE!</v>
      </c>
      <c r="I403" s="262" t="e">
        <f aca="false">E403</f>
        <v>#VALUE!</v>
      </c>
      <c r="J403" s="289"/>
      <c r="K403" s="289"/>
      <c r="L403" s="289"/>
      <c r="M403" s="289"/>
      <c r="N403" s="289"/>
      <c r="O403" s="290"/>
      <c r="P403" s="291"/>
      <c r="Q403" s="290"/>
      <c r="R403" s="290"/>
      <c r="S403" s="290"/>
      <c r="T403" s="292"/>
      <c r="U403" s="292"/>
      <c r="V403" s="261"/>
      <c r="W403" s="261"/>
      <c r="X403" s="262" t="e">
        <f aca="false">$Z$13*Z403</f>
        <v>#REF!</v>
      </c>
      <c r="Z403" s="263" t="e">
        <f aca="false">E403/$E$13</f>
        <v>#VALUE!</v>
      </c>
    </row>
    <row r="404" customFormat="false" ht="12.75" hidden="false" customHeight="false" outlineLevel="0" collapsed="false">
      <c r="A404" s="288" t="s">
        <v>1410</v>
      </c>
      <c r="B404" s="288" t="s">
        <v>1411</v>
      </c>
      <c r="C404" s="254" t="s">
        <v>588</v>
      </c>
      <c r="D404" s="254" t="s">
        <v>1264</v>
      </c>
      <c r="E404" s="254" t="e">
        <f aca="false">SUMIFS(OFFSET(#NAME?,0,$P$8),#NAME?,A404,#NAME?,$F$8,#NAME?,$G$8)</f>
        <v>#VALUE!</v>
      </c>
      <c r="F404" s="255" t="e">
        <f aca="false">SUMIFS(OFFSET(#NAME?,0,$P$8),#NAME?,A404,#NAME?,$F$8,#NAME?,$G$8)</f>
        <v>#VALUE!</v>
      </c>
      <c r="G404" s="255" t="e">
        <f aca="false">F404-SUMIFS(OFFSET(#NAME?,0,$P$8),#NAME?,A404,#NAME?,$F$8,#NAME?,$G$8)</f>
        <v>#VALUE!</v>
      </c>
      <c r="H404" s="262" t="e">
        <f aca="false">E404</f>
        <v>#VALUE!</v>
      </c>
      <c r="I404" s="262" t="e">
        <f aca="false">E404</f>
        <v>#VALUE!</v>
      </c>
      <c r="J404" s="289"/>
      <c r="K404" s="289"/>
      <c r="L404" s="289"/>
      <c r="M404" s="289"/>
      <c r="N404" s="289"/>
      <c r="O404" s="290"/>
      <c r="P404" s="291"/>
      <c r="Q404" s="290"/>
      <c r="R404" s="290"/>
      <c r="S404" s="290"/>
      <c r="T404" s="292"/>
      <c r="U404" s="292"/>
      <c r="V404" s="261"/>
      <c r="W404" s="261"/>
      <c r="X404" s="262" t="e">
        <f aca="false">$Z$13*Z404</f>
        <v>#REF!</v>
      </c>
      <c r="Z404" s="263" t="e">
        <f aca="false">E404/$E$13</f>
        <v>#VALUE!</v>
      </c>
    </row>
    <row r="405" customFormat="false" ht="12.75" hidden="false" customHeight="false" outlineLevel="0" collapsed="false">
      <c r="A405" s="288" t="s">
        <v>1412</v>
      </c>
      <c r="B405" s="288" t="s">
        <v>1413</v>
      </c>
      <c r="C405" s="254" t="s">
        <v>588</v>
      </c>
      <c r="D405" s="254" t="s">
        <v>1264</v>
      </c>
      <c r="E405" s="254" t="e">
        <f aca="false">SUMIFS(OFFSET(#NAME?,0,$P$8),#NAME?,A405,#NAME?,$F$8,#NAME?,$G$8)</f>
        <v>#VALUE!</v>
      </c>
      <c r="F405" s="255" t="e">
        <f aca="false">SUMIFS(OFFSET(#NAME?,0,$P$8),#NAME?,A405,#NAME?,$F$8,#NAME?,$G$8)</f>
        <v>#VALUE!</v>
      </c>
      <c r="G405" s="255" t="e">
        <f aca="false">F405-SUMIFS(OFFSET(#NAME?,0,$P$8),#NAME?,A405,#NAME?,$F$8,#NAME?,$G$8)</f>
        <v>#VALUE!</v>
      </c>
      <c r="H405" s="262" t="e">
        <f aca="false">E405</f>
        <v>#VALUE!</v>
      </c>
      <c r="I405" s="262" t="e">
        <f aca="false">E405</f>
        <v>#VALUE!</v>
      </c>
      <c r="J405" s="289"/>
      <c r="K405" s="289"/>
      <c r="L405" s="289"/>
      <c r="M405" s="289"/>
      <c r="N405" s="289"/>
      <c r="O405" s="290"/>
      <c r="P405" s="291"/>
      <c r="Q405" s="290"/>
      <c r="R405" s="290"/>
      <c r="S405" s="290"/>
      <c r="T405" s="292"/>
      <c r="U405" s="292"/>
      <c r="V405" s="261"/>
      <c r="W405" s="261"/>
      <c r="X405" s="262" t="e">
        <f aca="false">$Z$13*Z405</f>
        <v>#REF!</v>
      </c>
      <c r="Z405" s="263" t="e">
        <f aca="false">E405/$E$13</f>
        <v>#VALUE!</v>
      </c>
    </row>
    <row r="406" customFormat="false" ht="12.75" hidden="false" customHeight="false" outlineLevel="0" collapsed="false">
      <c r="A406" s="288" t="s">
        <v>1414</v>
      </c>
      <c r="B406" s="288" t="s">
        <v>1415</v>
      </c>
      <c r="C406" s="254" t="s">
        <v>797</v>
      </c>
      <c r="D406" s="254" t="s">
        <v>1260</v>
      </c>
      <c r="E406" s="254" t="e">
        <f aca="false">SUMIFS(OFFSET(#NAME?,0,$P$8),#NAME?,A406,#NAME?,$F$8,#NAME?,$G$8)</f>
        <v>#VALUE!</v>
      </c>
      <c r="F406" s="255" t="e">
        <f aca="false">SUMIFS(OFFSET(#NAME?,0,$P$8),#NAME?,A406,#NAME?,$F$8,#NAME?,$G$8)</f>
        <v>#VALUE!</v>
      </c>
      <c r="G406" s="255" t="e">
        <f aca="false">F406-SUMIFS(OFFSET(#NAME?,0,$P$8),#NAME?,A406,#NAME?,$F$8,#NAME?,$G$8)</f>
        <v>#VALUE!</v>
      </c>
      <c r="H406" s="262" t="e">
        <f aca="false">E406</f>
        <v>#VALUE!</v>
      </c>
      <c r="I406" s="262" t="e">
        <f aca="false">E406</f>
        <v>#VALUE!</v>
      </c>
      <c r="J406" s="289"/>
      <c r="K406" s="289"/>
      <c r="L406" s="289"/>
      <c r="M406" s="289"/>
      <c r="N406" s="289"/>
      <c r="O406" s="290"/>
      <c r="P406" s="291"/>
      <c r="Q406" s="290"/>
      <c r="R406" s="290"/>
      <c r="S406" s="290"/>
      <c r="T406" s="292"/>
      <c r="U406" s="292"/>
      <c r="V406" s="261"/>
      <c r="W406" s="261"/>
      <c r="X406" s="262" t="e">
        <f aca="false">$Z$13*Z406</f>
        <v>#REF!</v>
      </c>
      <c r="Z406" s="263" t="e">
        <f aca="false">E406/$E$13</f>
        <v>#VALUE!</v>
      </c>
    </row>
    <row r="407" customFormat="false" ht="12.75" hidden="false" customHeight="false" outlineLevel="0" collapsed="false">
      <c r="A407" s="288" t="s">
        <v>1416</v>
      </c>
      <c r="B407" s="288" t="s">
        <v>1417</v>
      </c>
      <c r="C407" s="254" t="s">
        <v>1011</v>
      </c>
      <c r="D407" s="254" t="s">
        <v>1260</v>
      </c>
      <c r="E407" s="254" t="e">
        <f aca="false">SUMIFS(OFFSET(#NAME?,0,$P$8),#NAME?,A407,#NAME?,$F$8,#NAME?,$G$8)</f>
        <v>#VALUE!</v>
      </c>
      <c r="F407" s="255" t="e">
        <f aca="false">SUMIFS(OFFSET(#NAME?,0,$P$8),#NAME?,A407,#NAME?,$F$8,#NAME?,$G$8)</f>
        <v>#VALUE!</v>
      </c>
      <c r="G407" s="255" t="e">
        <f aca="false">F407-SUMIFS(OFFSET(#NAME?,0,$P$8),#NAME?,A407,#NAME?,$F$8,#NAME?,$G$8)</f>
        <v>#VALUE!</v>
      </c>
      <c r="H407" s="262" t="e">
        <f aca="false">E407</f>
        <v>#VALUE!</v>
      </c>
      <c r="I407" s="262" t="e">
        <f aca="false">E407</f>
        <v>#VALUE!</v>
      </c>
      <c r="J407" s="289"/>
      <c r="K407" s="289"/>
      <c r="L407" s="289"/>
      <c r="M407" s="289"/>
      <c r="N407" s="289"/>
      <c r="O407" s="290"/>
      <c r="P407" s="291"/>
      <c r="Q407" s="290"/>
      <c r="R407" s="290"/>
      <c r="S407" s="290"/>
      <c r="T407" s="292"/>
      <c r="U407" s="292"/>
      <c r="V407" s="261"/>
      <c r="W407" s="261"/>
      <c r="X407" s="262" t="e">
        <f aca="false">$Z$13*Z407</f>
        <v>#REF!</v>
      </c>
      <c r="Z407" s="263" t="e">
        <f aca="false">E407/$E$13</f>
        <v>#VALUE!</v>
      </c>
    </row>
    <row r="408" customFormat="false" ht="12.75" hidden="false" customHeight="false" outlineLevel="0" collapsed="false">
      <c r="A408" s="288" t="s">
        <v>1418</v>
      </c>
      <c r="B408" s="288" t="s">
        <v>1419</v>
      </c>
      <c r="C408" s="254" t="s">
        <v>812</v>
      </c>
      <c r="D408" s="254" t="s">
        <v>1260</v>
      </c>
      <c r="E408" s="254" t="e">
        <f aca="false">SUMIFS(OFFSET(#NAME?,0,$P$8),#NAME?,A408,#NAME?,$F$8,#NAME?,$G$8)</f>
        <v>#VALUE!</v>
      </c>
      <c r="F408" s="255" t="e">
        <f aca="false">SUMIFS(OFFSET(#NAME?,0,$P$8),#NAME?,A408,#NAME?,$F$8,#NAME?,$G$8)</f>
        <v>#VALUE!</v>
      </c>
      <c r="G408" s="255" t="e">
        <f aca="false">F408-SUMIFS(OFFSET(#NAME?,0,$P$8),#NAME?,A408,#NAME?,$F$8,#NAME?,$G$8)</f>
        <v>#VALUE!</v>
      </c>
      <c r="H408" s="262" t="e">
        <f aca="false">E408</f>
        <v>#VALUE!</v>
      </c>
      <c r="I408" s="262" t="e">
        <f aca="false">E408</f>
        <v>#VALUE!</v>
      </c>
      <c r="J408" s="289"/>
      <c r="K408" s="289"/>
      <c r="L408" s="289"/>
      <c r="M408" s="289"/>
      <c r="N408" s="289"/>
      <c r="O408" s="290"/>
      <c r="P408" s="291"/>
      <c r="Q408" s="290"/>
      <c r="R408" s="290"/>
      <c r="S408" s="290"/>
      <c r="T408" s="292"/>
      <c r="U408" s="292"/>
      <c r="V408" s="261"/>
      <c r="W408" s="261"/>
      <c r="X408" s="262" t="e">
        <f aca="false">$Z$13*Z408</f>
        <v>#REF!</v>
      </c>
      <c r="Z408" s="263" t="e">
        <f aca="false">E408/$E$13</f>
        <v>#VALUE!</v>
      </c>
    </row>
    <row r="409" customFormat="false" ht="12.75" hidden="false" customHeight="false" outlineLevel="0" collapsed="false">
      <c r="A409" s="288" t="s">
        <v>1420</v>
      </c>
      <c r="B409" s="288" t="s">
        <v>1421</v>
      </c>
      <c r="C409" s="254" t="s">
        <v>871</v>
      </c>
      <c r="D409" s="254" t="s">
        <v>1269</v>
      </c>
      <c r="E409" s="254" t="e">
        <f aca="false">SUMIFS(OFFSET(#NAME?,0,$P$8),#NAME?,A409,#NAME?,$F$8,#NAME?,$G$8)</f>
        <v>#VALUE!</v>
      </c>
      <c r="F409" s="255" t="e">
        <f aca="false">SUMIFS(OFFSET(#NAME?,0,$P$8),#NAME?,A409,#NAME?,$F$8,#NAME?,$G$8)</f>
        <v>#VALUE!</v>
      </c>
      <c r="G409" s="255" t="e">
        <f aca="false">F409-SUMIFS(OFFSET(#NAME?,0,$P$8),#NAME?,A409,#NAME?,$F$8,#NAME?,$G$8)</f>
        <v>#VALUE!</v>
      </c>
      <c r="H409" s="262" t="e">
        <f aca="false">E409</f>
        <v>#VALUE!</v>
      </c>
      <c r="I409" s="262" t="e">
        <f aca="false">E409</f>
        <v>#VALUE!</v>
      </c>
      <c r="J409" s="289"/>
      <c r="K409" s="289"/>
      <c r="L409" s="289"/>
      <c r="M409" s="289"/>
      <c r="N409" s="289"/>
      <c r="O409" s="290"/>
      <c r="P409" s="291"/>
      <c r="Q409" s="290"/>
      <c r="R409" s="290"/>
      <c r="S409" s="290"/>
      <c r="T409" s="292"/>
      <c r="U409" s="292"/>
      <c r="V409" s="261"/>
      <c r="W409" s="261"/>
      <c r="X409" s="262" t="e">
        <f aca="false">$Z$13*Z409</f>
        <v>#REF!</v>
      </c>
      <c r="Z409" s="263" t="e">
        <f aca="false">E409/$E$13</f>
        <v>#VALUE!</v>
      </c>
    </row>
    <row r="410" customFormat="false" ht="12.75" hidden="false" customHeight="false" outlineLevel="0" collapsed="false">
      <c r="A410" s="288" t="s">
        <v>1422</v>
      </c>
      <c r="B410" s="288" t="s">
        <v>1423</v>
      </c>
      <c r="C410" s="254" t="s">
        <v>387</v>
      </c>
      <c r="D410" s="254" t="s">
        <v>1269</v>
      </c>
      <c r="E410" s="254" t="e">
        <f aca="false">SUMIFS(OFFSET(#NAME?,0,$P$8),#NAME?,A410,#NAME?,$F$8,#NAME?,$G$8)</f>
        <v>#VALUE!</v>
      </c>
      <c r="F410" s="255" t="e">
        <f aca="false">SUMIFS(OFFSET(#NAME?,0,$P$8),#NAME?,A410,#NAME?,$F$8,#NAME?,$G$8)</f>
        <v>#VALUE!</v>
      </c>
      <c r="G410" s="255" t="e">
        <f aca="false">F410-SUMIFS(OFFSET(#NAME?,0,$P$8),#NAME?,A410,#NAME?,$F$8,#NAME?,$G$8)</f>
        <v>#VALUE!</v>
      </c>
      <c r="H410" s="262" t="e">
        <f aca="false">E410</f>
        <v>#VALUE!</v>
      </c>
      <c r="I410" s="262" t="e">
        <f aca="false">E410</f>
        <v>#VALUE!</v>
      </c>
      <c r="J410" s="289"/>
      <c r="K410" s="289"/>
      <c r="L410" s="289"/>
      <c r="M410" s="289"/>
      <c r="N410" s="289"/>
      <c r="O410" s="290"/>
      <c r="P410" s="291"/>
      <c r="Q410" s="290"/>
      <c r="R410" s="290"/>
      <c r="S410" s="290"/>
      <c r="T410" s="292"/>
      <c r="U410" s="292"/>
      <c r="V410" s="261"/>
      <c r="W410" s="261"/>
      <c r="X410" s="262" t="e">
        <f aca="false">$Z$13*Z410</f>
        <v>#REF!</v>
      </c>
      <c r="Z410" s="263" t="e">
        <f aca="false">E410/$E$13</f>
        <v>#VALUE!</v>
      </c>
    </row>
    <row r="411" customFormat="false" ht="12.75" hidden="false" customHeight="false" outlineLevel="0" collapsed="false">
      <c r="A411" s="288" t="s">
        <v>1424</v>
      </c>
      <c r="B411" s="288" t="s">
        <v>1425</v>
      </c>
      <c r="C411" s="254" t="s">
        <v>387</v>
      </c>
      <c r="D411" s="254" t="s">
        <v>1269</v>
      </c>
      <c r="E411" s="254" t="e">
        <f aca="false">SUMIFS(OFFSET(#NAME?,0,$P$8),#NAME?,A411,#NAME?,$F$8,#NAME?,$G$8)</f>
        <v>#VALUE!</v>
      </c>
      <c r="F411" s="255" t="e">
        <f aca="false">SUMIFS(OFFSET(#NAME?,0,$P$8),#NAME?,A411,#NAME?,$F$8,#NAME?,$G$8)</f>
        <v>#VALUE!</v>
      </c>
      <c r="G411" s="255" t="e">
        <f aca="false">F411-SUMIFS(OFFSET(#NAME?,0,$P$8),#NAME?,A411,#NAME?,$F$8,#NAME?,$G$8)</f>
        <v>#VALUE!</v>
      </c>
      <c r="H411" s="262" t="e">
        <f aca="false">E411</f>
        <v>#VALUE!</v>
      </c>
      <c r="I411" s="262" t="e">
        <f aca="false">E411</f>
        <v>#VALUE!</v>
      </c>
      <c r="J411" s="289"/>
      <c r="K411" s="289"/>
      <c r="L411" s="289"/>
      <c r="M411" s="289"/>
      <c r="N411" s="289"/>
      <c r="O411" s="290"/>
      <c r="P411" s="291"/>
      <c r="Q411" s="290"/>
      <c r="R411" s="290"/>
      <c r="S411" s="290"/>
      <c r="T411" s="292"/>
      <c r="U411" s="292"/>
      <c r="V411" s="261"/>
      <c r="W411" s="261"/>
      <c r="X411" s="262" t="e">
        <f aca="false">$Z$13*Z411</f>
        <v>#REF!</v>
      </c>
      <c r="Z411" s="263" t="e">
        <f aca="false">E411/$E$13</f>
        <v>#VALUE!</v>
      </c>
    </row>
    <row r="412" customFormat="false" ht="12.75" hidden="false" customHeight="false" outlineLevel="0" collapsed="false">
      <c r="A412" s="288" t="s">
        <v>1426</v>
      </c>
      <c r="B412" s="288" t="s">
        <v>1427</v>
      </c>
      <c r="C412" s="254" t="s">
        <v>562</v>
      </c>
      <c r="D412" s="254" t="s">
        <v>1275</v>
      </c>
      <c r="E412" s="254" t="e">
        <f aca="false">SUMIFS(OFFSET(#NAME?,0,$P$8),#NAME?,A412,#NAME?,$F$8,#NAME?,$G$8)</f>
        <v>#VALUE!</v>
      </c>
      <c r="F412" s="255" t="e">
        <f aca="false">SUMIFS(OFFSET(#NAME?,0,$P$8),#NAME?,A412,#NAME?,$F$8,#NAME?,$G$8)</f>
        <v>#VALUE!</v>
      </c>
      <c r="G412" s="255" t="e">
        <f aca="false">F412-SUMIFS(OFFSET(#NAME?,0,$P$8),#NAME?,A412,#NAME?,$F$8,#NAME?,$G$8)</f>
        <v>#VALUE!</v>
      </c>
      <c r="H412" s="262" t="e">
        <f aca="false">E412</f>
        <v>#VALUE!</v>
      </c>
      <c r="I412" s="262" t="e">
        <f aca="false">E412</f>
        <v>#VALUE!</v>
      </c>
      <c r="J412" s="289"/>
      <c r="K412" s="289"/>
      <c r="L412" s="289"/>
      <c r="M412" s="289"/>
      <c r="N412" s="289"/>
      <c r="O412" s="290"/>
      <c r="P412" s="291"/>
      <c r="Q412" s="290"/>
      <c r="R412" s="290"/>
      <c r="S412" s="290"/>
      <c r="T412" s="292"/>
      <c r="U412" s="292"/>
      <c r="V412" s="261"/>
      <c r="W412" s="261"/>
      <c r="X412" s="262" t="e">
        <f aca="false">$Z$13*Z412</f>
        <v>#REF!</v>
      </c>
      <c r="Z412" s="263" t="e">
        <f aca="false">E412/$E$13</f>
        <v>#VALUE!</v>
      </c>
    </row>
    <row r="413" customFormat="false" ht="12.75" hidden="false" customHeight="false" outlineLevel="0" collapsed="false">
      <c r="A413" s="288" t="s">
        <v>1428</v>
      </c>
      <c r="B413" s="288" t="s">
        <v>1429</v>
      </c>
      <c r="C413" s="254" t="s">
        <v>562</v>
      </c>
      <c r="D413" s="254" t="s">
        <v>1275</v>
      </c>
      <c r="E413" s="254" t="e">
        <f aca="false">SUMIFS(OFFSET(#NAME?,0,$P$8),#NAME?,A413,#NAME?,$F$8,#NAME?,$G$8)</f>
        <v>#VALUE!</v>
      </c>
      <c r="F413" s="255" t="e">
        <f aca="false">SUMIFS(OFFSET(#NAME?,0,$P$8),#NAME?,A413,#NAME?,$F$8,#NAME?,$G$8)</f>
        <v>#VALUE!</v>
      </c>
      <c r="G413" s="255" t="e">
        <f aca="false">F413-SUMIFS(OFFSET(#NAME?,0,$P$8),#NAME?,A413,#NAME?,$F$8,#NAME?,$G$8)</f>
        <v>#VALUE!</v>
      </c>
      <c r="H413" s="262" t="e">
        <f aca="false">E413</f>
        <v>#VALUE!</v>
      </c>
      <c r="I413" s="262" t="e">
        <f aca="false">E413</f>
        <v>#VALUE!</v>
      </c>
      <c r="J413" s="289"/>
      <c r="K413" s="289"/>
      <c r="L413" s="289"/>
      <c r="M413" s="289"/>
      <c r="N413" s="289"/>
      <c r="O413" s="290"/>
      <c r="P413" s="291"/>
      <c r="Q413" s="290"/>
      <c r="R413" s="290"/>
      <c r="S413" s="290"/>
      <c r="T413" s="292"/>
      <c r="U413" s="292"/>
      <c r="V413" s="261"/>
      <c r="W413" s="261"/>
      <c r="X413" s="262" t="e">
        <f aca="false">$Z$13*Z413</f>
        <v>#REF!</v>
      </c>
      <c r="Z413" s="263" t="e">
        <f aca="false">E413/$E$13</f>
        <v>#VALUE!</v>
      </c>
    </row>
    <row r="414" customFormat="false" ht="12.75" hidden="false" customHeight="false" outlineLevel="0" collapsed="false">
      <c r="A414" s="288" t="s">
        <v>1430</v>
      </c>
      <c r="B414" s="288" t="s">
        <v>1431</v>
      </c>
      <c r="C414" s="254" t="s">
        <v>562</v>
      </c>
      <c r="D414" s="254" t="s">
        <v>1275</v>
      </c>
      <c r="E414" s="254" t="e">
        <f aca="false">SUMIFS(OFFSET(#NAME?,0,$P$8),#NAME?,A414,#NAME?,$F$8,#NAME?,$G$8)</f>
        <v>#VALUE!</v>
      </c>
      <c r="F414" s="255" t="e">
        <f aca="false">SUMIFS(OFFSET(#NAME?,0,$P$8),#NAME?,A414,#NAME?,$F$8,#NAME?,$G$8)</f>
        <v>#VALUE!</v>
      </c>
      <c r="G414" s="255" t="e">
        <f aca="false">F414-SUMIFS(OFFSET(#NAME?,0,$P$8),#NAME?,A414,#NAME?,$F$8,#NAME?,$G$8)</f>
        <v>#VALUE!</v>
      </c>
      <c r="H414" s="262" t="e">
        <f aca="false">E414</f>
        <v>#VALUE!</v>
      </c>
      <c r="I414" s="262" t="e">
        <f aca="false">E414</f>
        <v>#VALUE!</v>
      </c>
      <c r="J414" s="289"/>
      <c r="K414" s="289"/>
      <c r="L414" s="289"/>
      <c r="M414" s="289"/>
      <c r="N414" s="289"/>
      <c r="O414" s="290"/>
      <c r="P414" s="291"/>
      <c r="Q414" s="290"/>
      <c r="R414" s="290"/>
      <c r="S414" s="290"/>
      <c r="T414" s="292"/>
      <c r="U414" s="292"/>
      <c r="V414" s="261"/>
      <c r="W414" s="261"/>
      <c r="X414" s="262" t="e">
        <f aca="false">$Z$13*Z414</f>
        <v>#REF!</v>
      </c>
      <c r="Z414" s="263" t="e">
        <f aca="false">E414/$E$13</f>
        <v>#VALUE!</v>
      </c>
    </row>
    <row r="415" customFormat="false" ht="12.75" hidden="false" customHeight="false" outlineLevel="0" collapsed="false">
      <c r="A415" s="288" t="s">
        <v>1432</v>
      </c>
      <c r="B415" s="288" t="s">
        <v>1433</v>
      </c>
      <c r="C415" s="254" t="s">
        <v>395</v>
      </c>
      <c r="D415" s="254" t="s">
        <v>1251</v>
      </c>
      <c r="E415" s="254" t="e">
        <f aca="false">SUMIFS(OFFSET(#NAME?,0,$P$8),#NAME?,A415,#NAME?,$F$8,#NAME?,$G$8)</f>
        <v>#VALUE!</v>
      </c>
      <c r="F415" s="255" t="e">
        <f aca="false">SUMIFS(OFFSET(#NAME?,0,$P$8),#NAME?,A415,#NAME?,$F$8,#NAME?,$G$8)</f>
        <v>#VALUE!</v>
      </c>
      <c r="G415" s="255" t="e">
        <f aca="false">F415-SUMIFS(OFFSET(#NAME?,0,$P$8),#NAME?,A415,#NAME?,$F$8,#NAME?,$G$8)</f>
        <v>#VALUE!</v>
      </c>
      <c r="H415" s="262" t="e">
        <f aca="false">E415</f>
        <v>#VALUE!</v>
      </c>
      <c r="I415" s="262" t="e">
        <f aca="false">E415</f>
        <v>#VALUE!</v>
      </c>
      <c r="J415" s="289"/>
      <c r="K415" s="289"/>
      <c r="L415" s="289"/>
      <c r="M415" s="289"/>
      <c r="N415" s="289"/>
      <c r="O415" s="290"/>
      <c r="P415" s="291"/>
      <c r="Q415" s="290"/>
      <c r="R415" s="290"/>
      <c r="S415" s="290"/>
      <c r="T415" s="292"/>
      <c r="U415" s="292"/>
      <c r="V415" s="261"/>
      <c r="W415" s="261"/>
      <c r="X415" s="262" t="e">
        <f aca="false">$Z$13*Z415</f>
        <v>#REF!</v>
      </c>
      <c r="Z415" s="263" t="e">
        <f aca="false">E415/$E$13</f>
        <v>#VALUE!</v>
      </c>
    </row>
    <row r="416" customFormat="false" ht="12.75" hidden="false" customHeight="false" outlineLevel="0" collapsed="false">
      <c r="A416" s="288" t="s">
        <v>1434</v>
      </c>
      <c r="B416" s="288" t="s">
        <v>1433</v>
      </c>
      <c r="C416" s="254" t="s">
        <v>395</v>
      </c>
      <c r="D416" s="254" t="s">
        <v>1251</v>
      </c>
      <c r="E416" s="254" t="e">
        <f aca="false">SUMIFS(OFFSET(#NAME?,0,$P$8),#NAME?,A416,#NAME?,$F$8,#NAME?,$G$8)</f>
        <v>#VALUE!</v>
      </c>
      <c r="F416" s="255" t="e">
        <f aca="false">SUMIFS(OFFSET(#NAME?,0,$P$8),#NAME?,A416,#NAME?,$F$8,#NAME?,$G$8)</f>
        <v>#VALUE!</v>
      </c>
      <c r="G416" s="255" t="e">
        <f aca="false">F416-SUMIFS(OFFSET(#NAME?,0,$P$8),#NAME?,A416,#NAME?,$F$8,#NAME?,$G$8)</f>
        <v>#VALUE!</v>
      </c>
      <c r="H416" s="262" t="e">
        <f aca="false">E416</f>
        <v>#VALUE!</v>
      </c>
      <c r="I416" s="262" t="e">
        <f aca="false">E416</f>
        <v>#VALUE!</v>
      </c>
      <c r="J416" s="289"/>
      <c r="K416" s="289"/>
      <c r="L416" s="289"/>
      <c r="M416" s="289"/>
      <c r="N416" s="289"/>
      <c r="O416" s="290"/>
      <c r="P416" s="291"/>
      <c r="Q416" s="290"/>
      <c r="R416" s="290"/>
      <c r="S416" s="290"/>
      <c r="T416" s="292"/>
      <c r="U416" s="292"/>
      <c r="V416" s="261"/>
      <c r="W416" s="261"/>
      <c r="X416" s="262" t="e">
        <f aca="false">$Z$13*Z416</f>
        <v>#REF!</v>
      </c>
      <c r="Z416" s="263" t="e">
        <f aca="false">E416/$E$13</f>
        <v>#VALUE!</v>
      </c>
    </row>
    <row r="417" customFormat="false" ht="12.75" hidden="false" customHeight="false" outlineLevel="0" collapsed="false">
      <c r="A417" s="288" t="s">
        <v>1435</v>
      </c>
      <c r="B417" s="288" t="s">
        <v>1436</v>
      </c>
      <c r="C417" s="254" t="s">
        <v>424</v>
      </c>
      <c r="D417" s="254" t="s">
        <v>1278</v>
      </c>
      <c r="E417" s="254" t="e">
        <f aca="false">SUMIFS(OFFSET(#NAME?,0,$P$8),#NAME?,A417,#NAME?,$F$8,#NAME?,$G$8)</f>
        <v>#VALUE!</v>
      </c>
      <c r="F417" s="255" t="e">
        <f aca="false">SUMIFS(OFFSET(#NAME?,0,$P$8),#NAME?,A417,#NAME?,$F$8,#NAME?,$G$8)</f>
        <v>#VALUE!</v>
      </c>
      <c r="G417" s="255" t="e">
        <f aca="false">F417-SUMIFS(OFFSET(#NAME?,0,$P$8),#NAME?,A417,#NAME?,$F$8,#NAME?,$G$8)</f>
        <v>#VALUE!</v>
      </c>
      <c r="H417" s="262" t="e">
        <f aca="false">E417</f>
        <v>#VALUE!</v>
      </c>
      <c r="I417" s="262" t="e">
        <f aca="false">E417</f>
        <v>#VALUE!</v>
      </c>
      <c r="J417" s="289"/>
      <c r="K417" s="289"/>
      <c r="L417" s="289"/>
      <c r="M417" s="289"/>
      <c r="N417" s="289"/>
      <c r="O417" s="290"/>
      <c r="P417" s="291"/>
      <c r="Q417" s="290"/>
      <c r="R417" s="290"/>
      <c r="S417" s="290"/>
      <c r="T417" s="292"/>
      <c r="U417" s="292"/>
      <c r="V417" s="261"/>
      <c r="W417" s="261"/>
      <c r="X417" s="262" t="e">
        <f aca="false">$Z$13*Z417</f>
        <v>#REF!</v>
      </c>
      <c r="Z417" s="263" t="e">
        <f aca="false">E417/$E$13</f>
        <v>#VALUE!</v>
      </c>
    </row>
    <row r="418" customFormat="false" ht="12.75" hidden="false" customHeight="false" outlineLevel="0" collapsed="false">
      <c r="A418" s="288" t="s">
        <v>1437</v>
      </c>
      <c r="B418" s="288" t="s">
        <v>1436</v>
      </c>
      <c r="C418" s="293" t="s">
        <v>424</v>
      </c>
      <c r="D418" s="293" t="s">
        <v>1278</v>
      </c>
      <c r="E418" s="254" t="e">
        <f aca="false">SUMIFS(OFFSET(#NAME?,0,$P$8),#NAME?,A418,#NAME?,$F$8,#NAME?,$G$8)</f>
        <v>#VALUE!</v>
      </c>
      <c r="F418" s="255" t="e">
        <f aca="false">SUMIFS(OFFSET(#NAME?,0,$P$8),#NAME?,A418,#NAME?,$F$8,#NAME?,$G$8)</f>
        <v>#VALUE!</v>
      </c>
      <c r="G418" s="255" t="e">
        <f aca="false">F418-SUMIFS(OFFSET(#NAME?,0,$P$8),#NAME?,A418,#NAME?,$F$8,#NAME?,$G$8)</f>
        <v>#VALUE!</v>
      </c>
      <c r="H418" s="262" t="e">
        <f aca="false">E418</f>
        <v>#VALUE!</v>
      </c>
      <c r="I418" s="262" t="e">
        <f aca="false">E418</f>
        <v>#VALUE!</v>
      </c>
      <c r="J418" s="289"/>
      <c r="K418" s="289"/>
      <c r="L418" s="289"/>
      <c r="M418" s="289"/>
      <c r="N418" s="289"/>
      <c r="O418" s="290"/>
      <c r="P418" s="291"/>
      <c r="Q418" s="290"/>
      <c r="R418" s="290"/>
      <c r="S418" s="290"/>
      <c r="T418" s="292"/>
      <c r="U418" s="292"/>
      <c r="V418" s="261"/>
      <c r="W418" s="261"/>
      <c r="X418" s="262" t="e">
        <f aca="false">$Z$13*Z418</f>
        <v>#REF!</v>
      </c>
      <c r="Z418" s="263" t="e">
        <f aca="false">E418/$E$13</f>
        <v>#VALUE!</v>
      </c>
    </row>
    <row r="419" customFormat="false" ht="12.75" hidden="false" customHeight="false" outlineLevel="0" collapsed="false">
      <c r="A419" s="288" t="s">
        <v>1438</v>
      </c>
      <c r="B419" s="288" t="s">
        <v>1439</v>
      </c>
      <c r="C419" s="254" t="s">
        <v>424</v>
      </c>
      <c r="D419" s="254" t="s">
        <v>1278</v>
      </c>
      <c r="E419" s="254" t="e">
        <f aca="false">SUMIFS(OFFSET(#NAME?,0,$P$8),#NAME?,A419,#NAME?,$F$8,#NAME?,$G$8)</f>
        <v>#VALUE!</v>
      </c>
      <c r="F419" s="255" t="e">
        <f aca="false">SUMIFS(OFFSET(#NAME?,0,$P$8),#NAME?,A419,#NAME?,$F$8,#NAME?,$G$8)</f>
        <v>#VALUE!</v>
      </c>
      <c r="G419" s="255" t="e">
        <f aca="false">F419-SUMIFS(OFFSET(#NAME?,0,$P$8),#NAME?,A419,#NAME?,$F$8,#NAME?,$G$8)</f>
        <v>#VALUE!</v>
      </c>
      <c r="H419" s="262" t="e">
        <f aca="false">E419</f>
        <v>#VALUE!</v>
      </c>
      <c r="I419" s="262" t="e">
        <f aca="false">E419</f>
        <v>#VALUE!</v>
      </c>
      <c r="J419" s="289"/>
      <c r="K419" s="289"/>
      <c r="L419" s="289"/>
      <c r="M419" s="289"/>
      <c r="N419" s="289"/>
      <c r="O419" s="290"/>
      <c r="P419" s="291"/>
      <c r="Q419" s="290"/>
      <c r="R419" s="290"/>
      <c r="S419" s="290"/>
      <c r="T419" s="292"/>
      <c r="U419" s="292"/>
      <c r="V419" s="261"/>
      <c r="W419" s="261"/>
      <c r="X419" s="262" t="e">
        <f aca="false">$Z$13*Z419</f>
        <v>#REF!</v>
      </c>
      <c r="Z419" s="263" t="e">
        <f aca="false">E419/$E$13</f>
        <v>#VALUE!</v>
      </c>
    </row>
    <row r="420" customFormat="false" ht="12.75" hidden="false" customHeight="false" outlineLevel="0" collapsed="false">
      <c r="A420" s="288" t="s">
        <v>1440</v>
      </c>
      <c r="B420" s="288" t="s">
        <v>1441</v>
      </c>
      <c r="C420" s="254" t="s">
        <v>427</v>
      </c>
      <c r="D420" s="254" t="s">
        <v>1278</v>
      </c>
      <c r="E420" s="254" t="e">
        <f aca="false">SUMIFS(OFFSET(#NAME?,0,$P$8),#NAME?,A420,#NAME?,$F$8,#NAME?,$G$8)</f>
        <v>#VALUE!</v>
      </c>
      <c r="F420" s="255" t="e">
        <f aca="false">SUMIFS(OFFSET(#NAME?,0,$P$8),#NAME?,A420,#NAME?,$F$8,#NAME?,$G$8)</f>
        <v>#VALUE!</v>
      </c>
      <c r="G420" s="255" t="e">
        <f aca="false">F420-SUMIFS(OFFSET(#NAME?,0,$P$8),#NAME?,A420,#NAME?,$F$8,#NAME?,$G$8)</f>
        <v>#VALUE!</v>
      </c>
      <c r="H420" s="262" t="e">
        <f aca="false">E420</f>
        <v>#VALUE!</v>
      </c>
      <c r="I420" s="262" t="e">
        <f aca="false">E420</f>
        <v>#VALUE!</v>
      </c>
      <c r="J420" s="289"/>
      <c r="K420" s="289"/>
      <c r="L420" s="289"/>
      <c r="M420" s="289"/>
      <c r="N420" s="289"/>
      <c r="O420" s="290"/>
      <c r="P420" s="291"/>
      <c r="Q420" s="290"/>
      <c r="R420" s="290"/>
      <c r="S420" s="290"/>
      <c r="T420" s="292"/>
      <c r="U420" s="292"/>
      <c r="V420" s="261"/>
      <c r="W420" s="261"/>
      <c r="X420" s="262" t="e">
        <f aca="false">$Z$13*Z420</f>
        <v>#REF!</v>
      </c>
      <c r="Z420" s="263" t="e">
        <f aca="false">E420/$E$13</f>
        <v>#VALUE!</v>
      </c>
    </row>
    <row r="421" customFormat="false" ht="12.75" hidden="false" customHeight="false" outlineLevel="0" collapsed="false">
      <c r="A421" s="288" t="s">
        <v>1442</v>
      </c>
      <c r="B421" s="288" t="s">
        <v>1443</v>
      </c>
      <c r="C421" s="254" t="s">
        <v>427</v>
      </c>
      <c r="D421" s="254" t="s">
        <v>1278</v>
      </c>
      <c r="E421" s="254" t="e">
        <f aca="false">SUMIFS(OFFSET(#NAME?,0,$P$8),#NAME?,A421,#NAME?,$F$8,#NAME?,$G$8)</f>
        <v>#VALUE!</v>
      </c>
      <c r="F421" s="255" t="e">
        <f aca="false">SUMIFS(OFFSET(#NAME?,0,$P$8),#NAME?,A421,#NAME?,$F$8,#NAME?,$G$8)</f>
        <v>#VALUE!</v>
      </c>
      <c r="G421" s="255" t="e">
        <f aca="false">F421-SUMIFS(OFFSET(#NAME?,0,$P$8),#NAME?,A421,#NAME?,$F$8,#NAME?,$G$8)</f>
        <v>#VALUE!</v>
      </c>
      <c r="H421" s="262" t="e">
        <f aca="false">E421</f>
        <v>#VALUE!</v>
      </c>
      <c r="I421" s="262" t="e">
        <f aca="false">E421</f>
        <v>#VALUE!</v>
      </c>
      <c r="J421" s="289"/>
      <c r="K421" s="289"/>
      <c r="L421" s="289"/>
      <c r="M421" s="289"/>
      <c r="N421" s="289"/>
      <c r="O421" s="290"/>
      <c r="P421" s="291"/>
      <c r="Q421" s="290"/>
      <c r="R421" s="290"/>
      <c r="S421" s="290"/>
      <c r="T421" s="292"/>
      <c r="U421" s="292"/>
      <c r="V421" s="261"/>
      <c r="W421" s="261"/>
      <c r="X421" s="262" t="e">
        <f aca="false">$Z$13*Z421</f>
        <v>#REF!</v>
      </c>
      <c r="Z421" s="263" t="e">
        <f aca="false">E421/$E$13</f>
        <v>#VALUE!</v>
      </c>
    </row>
    <row r="422" customFormat="false" ht="12.75" hidden="false" customHeight="false" outlineLevel="0" collapsed="false">
      <c r="A422" s="288" t="s">
        <v>1444</v>
      </c>
      <c r="B422" s="288" t="s">
        <v>1445</v>
      </c>
      <c r="C422" s="254" t="s">
        <v>427</v>
      </c>
      <c r="D422" s="254" t="s">
        <v>1278</v>
      </c>
      <c r="E422" s="254" t="e">
        <f aca="false">SUMIFS(OFFSET(#NAME?,0,$P$8),#NAME?,A422,#NAME?,$F$8,#NAME?,$G$8)</f>
        <v>#VALUE!</v>
      </c>
      <c r="F422" s="255" t="e">
        <f aca="false">SUMIFS(OFFSET(#NAME?,0,$P$8),#NAME?,A422,#NAME?,$F$8,#NAME?,$G$8)</f>
        <v>#VALUE!</v>
      </c>
      <c r="G422" s="255" t="e">
        <f aca="false">F422-SUMIFS(OFFSET(#NAME?,0,$P$8),#NAME?,A422,#NAME?,$F$8,#NAME?,$G$8)</f>
        <v>#VALUE!</v>
      </c>
      <c r="H422" s="262" t="e">
        <f aca="false">E422</f>
        <v>#VALUE!</v>
      </c>
      <c r="I422" s="262" t="e">
        <f aca="false">E422</f>
        <v>#VALUE!</v>
      </c>
      <c r="J422" s="289"/>
      <c r="K422" s="289"/>
      <c r="L422" s="289"/>
      <c r="M422" s="289"/>
      <c r="N422" s="289"/>
      <c r="O422" s="290"/>
      <c r="P422" s="291"/>
      <c r="Q422" s="290"/>
      <c r="R422" s="290"/>
      <c r="S422" s="290"/>
      <c r="T422" s="292"/>
      <c r="U422" s="292"/>
      <c r="V422" s="261"/>
      <c r="W422" s="261"/>
      <c r="X422" s="262" t="e">
        <f aca="false">$Z$13*Z422</f>
        <v>#REF!</v>
      </c>
      <c r="Z422" s="263" t="e">
        <f aca="false">E422/$E$13</f>
        <v>#VALUE!</v>
      </c>
    </row>
    <row r="423" customFormat="false" ht="12.75" hidden="false" customHeight="false" outlineLevel="0" collapsed="false">
      <c r="A423" s="288" t="s">
        <v>1446</v>
      </c>
      <c r="B423" s="288" t="s">
        <v>1447</v>
      </c>
      <c r="C423" s="254" t="s">
        <v>427</v>
      </c>
      <c r="D423" s="254" t="s">
        <v>1278</v>
      </c>
      <c r="E423" s="254" t="e">
        <f aca="false">SUMIFS(OFFSET(#NAME?,0,$P$8),#NAME?,A423,#NAME?,$F$8,#NAME?,$G$8)</f>
        <v>#VALUE!</v>
      </c>
      <c r="F423" s="255" t="e">
        <f aca="false">SUMIFS(OFFSET(#NAME?,0,$P$8),#NAME?,A423,#NAME?,$F$8,#NAME?,$G$8)</f>
        <v>#VALUE!</v>
      </c>
      <c r="G423" s="255" t="e">
        <f aca="false">F423-SUMIFS(OFFSET(#NAME?,0,$P$8),#NAME?,A423,#NAME?,$F$8,#NAME?,$G$8)</f>
        <v>#VALUE!</v>
      </c>
      <c r="H423" s="262" t="e">
        <f aca="false">E423</f>
        <v>#VALUE!</v>
      </c>
      <c r="I423" s="262" t="e">
        <f aca="false">E423</f>
        <v>#VALUE!</v>
      </c>
      <c r="J423" s="289"/>
      <c r="K423" s="289"/>
      <c r="L423" s="289"/>
      <c r="M423" s="289"/>
      <c r="N423" s="289"/>
      <c r="O423" s="290"/>
      <c r="P423" s="291"/>
      <c r="Q423" s="290"/>
      <c r="R423" s="290"/>
      <c r="S423" s="290"/>
      <c r="T423" s="292"/>
      <c r="U423" s="292"/>
      <c r="V423" s="261"/>
      <c r="W423" s="261"/>
      <c r="X423" s="262" t="e">
        <f aca="false">$Z$13*Z423</f>
        <v>#REF!</v>
      </c>
      <c r="Z423" s="263" t="e">
        <f aca="false">E423/$E$13</f>
        <v>#VALUE!</v>
      </c>
    </row>
    <row r="424" customFormat="false" ht="12.75" hidden="false" customHeight="false" outlineLevel="0" collapsed="false">
      <c r="A424" s="288" t="s">
        <v>1448</v>
      </c>
      <c r="B424" s="288" t="s">
        <v>1449</v>
      </c>
      <c r="C424" s="254" t="s">
        <v>424</v>
      </c>
      <c r="D424" s="254" t="s">
        <v>1278</v>
      </c>
      <c r="E424" s="254" t="e">
        <f aca="false">SUMIFS(OFFSET(#NAME?,0,$P$8),#NAME?,A424,#NAME?,$F$8,#NAME?,$G$8)</f>
        <v>#VALUE!</v>
      </c>
      <c r="F424" s="255" t="e">
        <f aca="false">SUMIFS(OFFSET(#NAME?,0,$P$8),#NAME?,A424,#NAME?,$F$8,#NAME?,$G$8)</f>
        <v>#VALUE!</v>
      </c>
      <c r="G424" s="255" t="e">
        <f aca="false">F424-SUMIFS(OFFSET(#NAME?,0,$P$8),#NAME?,A424,#NAME?,$F$8,#NAME?,$G$8)</f>
        <v>#VALUE!</v>
      </c>
      <c r="H424" s="262" t="e">
        <f aca="false">E424</f>
        <v>#VALUE!</v>
      </c>
      <c r="I424" s="262" t="e">
        <f aca="false">E424</f>
        <v>#VALUE!</v>
      </c>
      <c r="J424" s="289"/>
      <c r="K424" s="289"/>
      <c r="L424" s="289"/>
      <c r="M424" s="289"/>
      <c r="N424" s="289"/>
      <c r="O424" s="290"/>
      <c r="P424" s="291"/>
      <c r="Q424" s="290"/>
      <c r="R424" s="290"/>
      <c r="S424" s="290"/>
      <c r="T424" s="292"/>
      <c r="U424" s="292"/>
      <c r="V424" s="261"/>
      <c r="W424" s="261"/>
      <c r="X424" s="262" t="e">
        <f aca="false">$Z$13*Z424</f>
        <v>#REF!</v>
      </c>
      <c r="Z424" s="263" t="e">
        <f aca="false">E424/$E$13</f>
        <v>#VALUE!</v>
      </c>
    </row>
    <row r="425" customFormat="false" ht="12.75" hidden="false" customHeight="false" outlineLevel="0" collapsed="false">
      <c r="A425" s="288" t="s">
        <v>1450</v>
      </c>
      <c r="B425" s="288" t="s">
        <v>1451</v>
      </c>
      <c r="C425" s="254" t="s">
        <v>424</v>
      </c>
      <c r="D425" s="254" t="s">
        <v>1278</v>
      </c>
      <c r="E425" s="254" t="e">
        <f aca="false">SUMIFS(OFFSET(#NAME?,0,$P$8),#NAME?,A425,#NAME?,$F$8,#NAME?,$G$8)</f>
        <v>#VALUE!</v>
      </c>
      <c r="F425" s="255" t="e">
        <f aca="false">SUMIFS(OFFSET(#NAME?,0,$P$8),#NAME?,A425,#NAME?,$F$8,#NAME?,$G$8)</f>
        <v>#VALUE!</v>
      </c>
      <c r="G425" s="255" t="e">
        <f aca="false">F425-SUMIFS(OFFSET(#NAME?,0,$P$8),#NAME?,A425,#NAME?,$F$8,#NAME?,$G$8)</f>
        <v>#VALUE!</v>
      </c>
      <c r="H425" s="262" t="e">
        <f aca="false">E425</f>
        <v>#VALUE!</v>
      </c>
      <c r="I425" s="262" t="e">
        <f aca="false">E425</f>
        <v>#VALUE!</v>
      </c>
      <c r="J425" s="289"/>
      <c r="K425" s="289"/>
      <c r="L425" s="289"/>
      <c r="M425" s="289"/>
      <c r="N425" s="289"/>
      <c r="O425" s="290"/>
      <c r="P425" s="291"/>
      <c r="Q425" s="290"/>
      <c r="R425" s="290"/>
      <c r="S425" s="290"/>
      <c r="T425" s="292"/>
      <c r="U425" s="292"/>
      <c r="V425" s="261"/>
      <c r="W425" s="261"/>
      <c r="X425" s="262" t="e">
        <f aca="false">$Z$13*Z425</f>
        <v>#REF!</v>
      </c>
      <c r="Z425" s="263" t="e">
        <f aca="false">E425/$E$13</f>
        <v>#VALUE!</v>
      </c>
    </row>
    <row r="426" customFormat="false" ht="12.75" hidden="false" customHeight="false" outlineLevel="0" collapsed="false">
      <c r="A426" s="288" t="s">
        <v>1452</v>
      </c>
      <c r="B426" s="288" t="s">
        <v>1453</v>
      </c>
      <c r="C426" s="254" t="s">
        <v>424</v>
      </c>
      <c r="D426" s="254" t="s">
        <v>1278</v>
      </c>
      <c r="E426" s="254" t="e">
        <f aca="false">SUMIFS(OFFSET(#NAME?,0,$P$8),#NAME?,A426,#NAME?,$F$8,#NAME?,$G$8)</f>
        <v>#VALUE!</v>
      </c>
      <c r="F426" s="255" t="e">
        <f aca="false">SUMIFS(OFFSET(#NAME?,0,$P$8),#NAME?,A426,#NAME?,$F$8,#NAME?,$G$8)</f>
        <v>#VALUE!</v>
      </c>
      <c r="G426" s="255" t="e">
        <f aca="false">F426-SUMIFS(OFFSET(#NAME?,0,$P$8),#NAME?,A426,#NAME?,$F$8,#NAME?,$G$8)</f>
        <v>#VALUE!</v>
      </c>
      <c r="H426" s="262" t="e">
        <f aca="false">E426</f>
        <v>#VALUE!</v>
      </c>
      <c r="I426" s="262" t="e">
        <f aca="false">E426</f>
        <v>#VALUE!</v>
      </c>
      <c r="J426" s="289"/>
      <c r="K426" s="289"/>
      <c r="L426" s="289"/>
      <c r="M426" s="289"/>
      <c r="N426" s="289"/>
      <c r="O426" s="290"/>
      <c r="P426" s="291"/>
      <c r="Q426" s="290"/>
      <c r="R426" s="290"/>
      <c r="S426" s="290"/>
      <c r="T426" s="292"/>
      <c r="U426" s="292"/>
      <c r="V426" s="261"/>
      <c r="W426" s="261"/>
      <c r="X426" s="262" t="e">
        <f aca="false">$Z$13*Z426</f>
        <v>#REF!</v>
      </c>
      <c r="Z426" s="263" t="e">
        <f aca="false">E426/$E$13</f>
        <v>#VALUE!</v>
      </c>
    </row>
    <row r="427" customFormat="false" ht="12.75" hidden="false" customHeight="false" outlineLevel="0" collapsed="false">
      <c r="A427" s="288" t="s">
        <v>1454</v>
      </c>
      <c r="B427" s="288" t="s">
        <v>1455</v>
      </c>
      <c r="C427" s="254" t="s">
        <v>424</v>
      </c>
      <c r="D427" s="254" t="s">
        <v>1278</v>
      </c>
      <c r="E427" s="254" t="e">
        <f aca="false">SUMIFS(OFFSET(#NAME?,0,$P$8),#NAME?,A427,#NAME?,$F$8,#NAME?,$G$8)</f>
        <v>#VALUE!</v>
      </c>
      <c r="F427" s="255" t="e">
        <f aca="false">SUMIFS(OFFSET(#NAME?,0,$P$8),#NAME?,A427,#NAME?,$F$8,#NAME?,$G$8)</f>
        <v>#VALUE!</v>
      </c>
      <c r="G427" s="255" t="e">
        <f aca="false">F427-SUMIFS(OFFSET(#NAME?,0,$P$8),#NAME?,A427,#NAME?,$F$8,#NAME?,$G$8)</f>
        <v>#VALUE!</v>
      </c>
      <c r="H427" s="262" t="e">
        <f aca="false">E427</f>
        <v>#VALUE!</v>
      </c>
      <c r="I427" s="262" t="e">
        <f aca="false">E427</f>
        <v>#VALUE!</v>
      </c>
      <c r="J427" s="289"/>
      <c r="K427" s="289"/>
      <c r="L427" s="289"/>
      <c r="M427" s="289"/>
      <c r="N427" s="289"/>
      <c r="O427" s="290"/>
      <c r="P427" s="291"/>
      <c r="Q427" s="290"/>
      <c r="R427" s="290"/>
      <c r="S427" s="290"/>
      <c r="T427" s="292"/>
      <c r="U427" s="292"/>
      <c r="V427" s="261"/>
      <c r="W427" s="261"/>
      <c r="X427" s="262" t="e">
        <f aca="false">$Z$13*Z427</f>
        <v>#REF!</v>
      </c>
      <c r="Z427" s="263" t="e">
        <f aca="false">E427/$E$13</f>
        <v>#VALUE!</v>
      </c>
    </row>
    <row r="428" customFormat="false" ht="12.75" hidden="false" customHeight="false" outlineLevel="0" collapsed="false">
      <c r="A428" s="288" t="s">
        <v>1456</v>
      </c>
      <c r="B428" s="288" t="s">
        <v>1457</v>
      </c>
      <c r="C428" s="254" t="s">
        <v>424</v>
      </c>
      <c r="D428" s="254" t="s">
        <v>1278</v>
      </c>
      <c r="E428" s="254" t="e">
        <f aca="false">SUMIFS(OFFSET(#NAME?,0,$P$8),#NAME?,A428,#NAME?,$F$8,#NAME?,$G$8)</f>
        <v>#VALUE!</v>
      </c>
      <c r="F428" s="255" t="e">
        <f aca="false">SUMIFS(OFFSET(#NAME?,0,$P$8),#NAME?,A428,#NAME?,$F$8,#NAME?,$G$8)</f>
        <v>#VALUE!</v>
      </c>
      <c r="G428" s="255" t="e">
        <f aca="false">F428-SUMIFS(OFFSET(#NAME?,0,$P$8),#NAME?,A428,#NAME?,$F$8,#NAME?,$G$8)</f>
        <v>#VALUE!</v>
      </c>
      <c r="H428" s="262" t="e">
        <f aca="false">E428</f>
        <v>#VALUE!</v>
      </c>
      <c r="I428" s="262" t="e">
        <f aca="false">E428</f>
        <v>#VALUE!</v>
      </c>
      <c r="J428" s="289"/>
      <c r="K428" s="289"/>
      <c r="L428" s="289"/>
      <c r="M428" s="289"/>
      <c r="N428" s="289"/>
      <c r="O428" s="290"/>
      <c r="P428" s="291"/>
      <c r="Q428" s="290"/>
      <c r="R428" s="290"/>
      <c r="S428" s="290"/>
      <c r="T428" s="292"/>
      <c r="U428" s="292"/>
      <c r="V428" s="261"/>
      <c r="W428" s="261"/>
      <c r="X428" s="262" t="e">
        <f aca="false">$Z$13*Z428</f>
        <v>#REF!</v>
      </c>
      <c r="Z428" s="263" t="e">
        <f aca="false">E428/$E$13</f>
        <v>#VALUE!</v>
      </c>
    </row>
    <row r="429" customFormat="false" ht="12.75" hidden="false" customHeight="false" outlineLevel="0" collapsed="false">
      <c r="A429" s="288" t="s">
        <v>1458</v>
      </c>
      <c r="B429" s="288" t="s">
        <v>1459</v>
      </c>
      <c r="C429" s="254" t="s">
        <v>424</v>
      </c>
      <c r="D429" s="254" t="s">
        <v>1278</v>
      </c>
      <c r="E429" s="254" t="e">
        <f aca="false">SUMIFS(OFFSET(#NAME?,0,$P$8),#NAME?,A429,#NAME?,$F$8,#NAME?,$G$8)</f>
        <v>#VALUE!</v>
      </c>
      <c r="F429" s="255" t="e">
        <f aca="false">SUMIFS(OFFSET(#NAME?,0,$P$8),#NAME?,A429,#NAME?,$F$8,#NAME?,$G$8)</f>
        <v>#VALUE!</v>
      </c>
      <c r="G429" s="255" t="e">
        <f aca="false">F429-SUMIFS(OFFSET(#NAME?,0,$P$8),#NAME?,A429,#NAME?,$F$8,#NAME?,$G$8)</f>
        <v>#VALUE!</v>
      </c>
      <c r="H429" s="262" t="e">
        <f aca="false">E429</f>
        <v>#VALUE!</v>
      </c>
      <c r="I429" s="262" t="e">
        <f aca="false">E429</f>
        <v>#VALUE!</v>
      </c>
      <c r="J429" s="289"/>
      <c r="K429" s="289"/>
      <c r="L429" s="289"/>
      <c r="M429" s="289"/>
      <c r="N429" s="289"/>
      <c r="O429" s="290"/>
      <c r="P429" s="291"/>
      <c r="Q429" s="290"/>
      <c r="R429" s="290"/>
      <c r="S429" s="290"/>
      <c r="T429" s="292"/>
      <c r="U429" s="292"/>
      <c r="V429" s="261"/>
      <c r="W429" s="261"/>
      <c r="X429" s="262" t="e">
        <f aca="false">$Z$13*Z429</f>
        <v>#REF!</v>
      </c>
      <c r="Z429" s="263" t="e">
        <f aca="false">E429/$E$13</f>
        <v>#VALUE!</v>
      </c>
    </row>
    <row r="430" customFormat="false" ht="12.75" hidden="false" customHeight="false" outlineLevel="0" collapsed="false">
      <c r="A430" s="288" t="s">
        <v>1460</v>
      </c>
      <c r="B430" s="288" t="s">
        <v>1461</v>
      </c>
      <c r="C430" s="254" t="s">
        <v>427</v>
      </c>
      <c r="D430" s="254" t="s">
        <v>1278</v>
      </c>
      <c r="E430" s="254" t="e">
        <f aca="false">SUMIFS(OFFSET(#NAME?,0,$P$8),#NAME?,A430,#NAME?,$F$8,#NAME?,$G$8)</f>
        <v>#VALUE!</v>
      </c>
      <c r="F430" s="255" t="e">
        <f aca="false">SUMIFS(OFFSET(#NAME?,0,$P$8),#NAME?,A430,#NAME?,$F$8,#NAME?,$G$8)</f>
        <v>#VALUE!</v>
      </c>
      <c r="G430" s="255" t="e">
        <f aca="false">F430-SUMIFS(OFFSET(#NAME?,0,$P$8),#NAME?,A430,#NAME?,$F$8,#NAME?,$G$8)</f>
        <v>#VALUE!</v>
      </c>
      <c r="H430" s="262" t="e">
        <f aca="false">E430</f>
        <v>#VALUE!</v>
      </c>
      <c r="I430" s="262" t="e">
        <f aca="false">E430</f>
        <v>#VALUE!</v>
      </c>
      <c r="J430" s="289"/>
      <c r="K430" s="289"/>
      <c r="L430" s="289"/>
      <c r="M430" s="289"/>
      <c r="N430" s="289"/>
      <c r="O430" s="290"/>
      <c r="P430" s="291"/>
      <c r="Q430" s="290"/>
      <c r="R430" s="290"/>
      <c r="S430" s="290"/>
      <c r="T430" s="292"/>
      <c r="U430" s="292"/>
      <c r="V430" s="261"/>
      <c r="W430" s="261"/>
      <c r="X430" s="262" t="e">
        <f aca="false">$Z$13*Z430</f>
        <v>#REF!</v>
      </c>
      <c r="Z430" s="263" t="e">
        <f aca="false">E430/$E$13</f>
        <v>#VALUE!</v>
      </c>
    </row>
    <row r="431" customFormat="false" ht="12.75" hidden="false" customHeight="false" outlineLevel="0" collapsed="false">
      <c r="A431" s="288" t="s">
        <v>1462</v>
      </c>
      <c r="B431" s="288" t="s">
        <v>1463</v>
      </c>
      <c r="C431" s="254" t="s">
        <v>424</v>
      </c>
      <c r="D431" s="254" t="s">
        <v>1278</v>
      </c>
      <c r="E431" s="254" t="e">
        <f aca="false">SUMIFS(OFFSET(#NAME?,0,$P$8),#NAME?,A431,#NAME?,$F$8,#NAME?,$G$8)</f>
        <v>#VALUE!</v>
      </c>
      <c r="F431" s="255" t="e">
        <f aca="false">SUMIFS(OFFSET(#NAME?,0,$P$8),#NAME?,A431,#NAME?,$F$8,#NAME?,$G$8)</f>
        <v>#VALUE!</v>
      </c>
      <c r="G431" s="255" t="e">
        <f aca="false">F431-SUMIFS(OFFSET(#NAME?,0,$P$8),#NAME?,A431,#NAME?,$F$8,#NAME?,$G$8)</f>
        <v>#VALUE!</v>
      </c>
      <c r="H431" s="262" t="e">
        <f aca="false">E431</f>
        <v>#VALUE!</v>
      </c>
      <c r="I431" s="262" t="e">
        <f aca="false">E431</f>
        <v>#VALUE!</v>
      </c>
      <c r="J431" s="289"/>
      <c r="K431" s="289"/>
      <c r="L431" s="289"/>
      <c r="M431" s="289"/>
      <c r="N431" s="289"/>
      <c r="O431" s="290"/>
      <c r="P431" s="291"/>
      <c r="Q431" s="290"/>
      <c r="R431" s="290"/>
      <c r="S431" s="290"/>
      <c r="T431" s="292"/>
      <c r="U431" s="292"/>
      <c r="V431" s="261"/>
      <c r="W431" s="261"/>
      <c r="X431" s="262" t="e">
        <f aca="false">$Z$13*Z431</f>
        <v>#REF!</v>
      </c>
      <c r="Z431" s="263" t="e">
        <f aca="false">E431/$E$13</f>
        <v>#VALUE!</v>
      </c>
    </row>
    <row r="432" customFormat="false" ht="12.75" hidden="false" customHeight="false" outlineLevel="0" collapsed="false">
      <c r="A432" s="288" t="s">
        <v>1464</v>
      </c>
      <c r="B432" s="288" t="s">
        <v>1465</v>
      </c>
      <c r="C432" s="254" t="s">
        <v>424</v>
      </c>
      <c r="D432" s="254" t="s">
        <v>1278</v>
      </c>
      <c r="E432" s="254" t="e">
        <f aca="false">SUMIFS(OFFSET(#NAME?,0,$P$8),#NAME?,A432,#NAME?,$F$8,#NAME?,$G$8)</f>
        <v>#VALUE!</v>
      </c>
      <c r="F432" s="255" t="e">
        <f aca="false">SUMIFS(OFFSET(#NAME?,0,$P$8),#NAME?,A432,#NAME?,$F$8,#NAME?,$G$8)</f>
        <v>#VALUE!</v>
      </c>
      <c r="G432" s="255" t="e">
        <f aca="false">F432-SUMIFS(OFFSET(#NAME?,0,$P$8),#NAME?,A432,#NAME?,$F$8,#NAME?,$G$8)</f>
        <v>#VALUE!</v>
      </c>
      <c r="H432" s="262" t="e">
        <f aca="false">E432</f>
        <v>#VALUE!</v>
      </c>
      <c r="I432" s="262" t="e">
        <f aca="false">E432</f>
        <v>#VALUE!</v>
      </c>
      <c r="J432" s="289"/>
      <c r="K432" s="289"/>
      <c r="L432" s="289"/>
      <c r="M432" s="289"/>
      <c r="N432" s="289"/>
      <c r="O432" s="290"/>
      <c r="P432" s="291"/>
      <c r="Q432" s="290"/>
      <c r="R432" s="290"/>
      <c r="S432" s="290"/>
      <c r="T432" s="292"/>
      <c r="U432" s="292"/>
      <c r="V432" s="261"/>
      <c r="W432" s="261"/>
      <c r="X432" s="262" t="e">
        <f aca="false">$Z$13*Z432</f>
        <v>#REF!</v>
      </c>
      <c r="Z432" s="263" t="e">
        <f aca="false">E432/$E$13</f>
        <v>#VALUE!</v>
      </c>
    </row>
    <row r="433" customFormat="false" ht="12.75" hidden="false" customHeight="false" outlineLevel="0" collapsed="false">
      <c r="A433" s="288" t="s">
        <v>1466</v>
      </c>
      <c r="B433" s="288" t="s">
        <v>1467</v>
      </c>
      <c r="C433" s="254" t="s">
        <v>424</v>
      </c>
      <c r="D433" s="254" t="s">
        <v>1278</v>
      </c>
      <c r="E433" s="254" t="e">
        <f aca="false">SUMIFS(OFFSET(#NAME?,0,$P$8),#NAME?,A433,#NAME?,$F$8,#NAME?,$G$8)</f>
        <v>#VALUE!</v>
      </c>
      <c r="F433" s="255" t="e">
        <f aca="false">SUMIFS(OFFSET(#NAME?,0,$P$8),#NAME?,A433,#NAME?,$F$8,#NAME?,$G$8)</f>
        <v>#VALUE!</v>
      </c>
      <c r="G433" s="255" t="e">
        <f aca="false">F433-SUMIFS(OFFSET(#NAME?,0,$P$8),#NAME?,A433,#NAME?,$F$8,#NAME?,$G$8)</f>
        <v>#VALUE!</v>
      </c>
      <c r="H433" s="262" t="e">
        <f aca="false">E433</f>
        <v>#VALUE!</v>
      </c>
      <c r="I433" s="262" t="e">
        <f aca="false">E433</f>
        <v>#VALUE!</v>
      </c>
      <c r="J433" s="289"/>
      <c r="K433" s="289"/>
      <c r="L433" s="289"/>
      <c r="M433" s="289"/>
      <c r="N433" s="289"/>
      <c r="O433" s="290"/>
      <c r="P433" s="291"/>
      <c r="Q433" s="290"/>
      <c r="R433" s="290"/>
      <c r="S433" s="290"/>
      <c r="T433" s="292"/>
      <c r="U433" s="292"/>
      <c r="V433" s="261"/>
      <c r="W433" s="261"/>
      <c r="X433" s="262" t="e">
        <f aca="false">$Z$13*Z433</f>
        <v>#REF!</v>
      </c>
      <c r="Z433" s="263" t="e">
        <f aca="false">E433/$E$13</f>
        <v>#VALUE!</v>
      </c>
    </row>
    <row r="434" customFormat="false" ht="12.75" hidden="false" customHeight="false" outlineLevel="0" collapsed="false">
      <c r="A434" s="288" t="s">
        <v>1468</v>
      </c>
      <c r="B434" s="288" t="s">
        <v>1469</v>
      </c>
      <c r="C434" s="254" t="s">
        <v>424</v>
      </c>
      <c r="D434" s="254" t="s">
        <v>1278</v>
      </c>
      <c r="E434" s="254" t="e">
        <f aca="false">SUMIFS(OFFSET(#NAME?,0,$P$8),#NAME?,A434,#NAME?,$F$8,#NAME?,$G$8)</f>
        <v>#VALUE!</v>
      </c>
      <c r="F434" s="255" t="e">
        <f aca="false">SUMIFS(OFFSET(#NAME?,0,$P$8),#NAME?,A434,#NAME?,$F$8,#NAME?,$G$8)</f>
        <v>#VALUE!</v>
      </c>
      <c r="G434" s="255" t="e">
        <f aca="false">F434-SUMIFS(OFFSET(#NAME?,0,$P$8),#NAME?,A434,#NAME?,$F$8,#NAME?,$G$8)</f>
        <v>#VALUE!</v>
      </c>
      <c r="H434" s="262" t="e">
        <f aca="false">E434</f>
        <v>#VALUE!</v>
      </c>
      <c r="I434" s="262" t="e">
        <f aca="false">E434</f>
        <v>#VALUE!</v>
      </c>
      <c r="J434" s="289"/>
      <c r="K434" s="289"/>
      <c r="L434" s="289"/>
      <c r="M434" s="289"/>
      <c r="N434" s="289"/>
      <c r="O434" s="290"/>
      <c r="P434" s="291"/>
      <c r="Q434" s="290"/>
      <c r="R434" s="290"/>
      <c r="S434" s="290"/>
      <c r="T434" s="292"/>
      <c r="U434" s="292"/>
      <c r="V434" s="261"/>
      <c r="W434" s="261"/>
      <c r="X434" s="262" t="e">
        <f aca="false">$Z$13*Z434</f>
        <v>#REF!</v>
      </c>
      <c r="Z434" s="263" t="e">
        <f aca="false">E434/$E$13</f>
        <v>#VALUE!</v>
      </c>
    </row>
    <row r="435" customFormat="false" ht="12.75" hidden="false" customHeight="false" outlineLevel="0" collapsed="false">
      <c r="A435" s="288" t="s">
        <v>1470</v>
      </c>
      <c r="B435" s="288" t="s">
        <v>1471</v>
      </c>
      <c r="C435" s="254" t="s">
        <v>427</v>
      </c>
      <c r="D435" s="254" t="s">
        <v>1278</v>
      </c>
      <c r="E435" s="254" t="e">
        <f aca="false">SUMIFS(OFFSET(#NAME?,0,$P$8),#NAME?,A435,#NAME?,$F$8,#NAME?,$G$8)</f>
        <v>#VALUE!</v>
      </c>
      <c r="F435" s="255" t="e">
        <f aca="false">SUMIFS(OFFSET(#NAME?,0,$P$8),#NAME?,A435,#NAME?,$F$8,#NAME?,$G$8)</f>
        <v>#VALUE!</v>
      </c>
      <c r="G435" s="255" t="e">
        <f aca="false">F435-SUMIFS(OFFSET(#NAME?,0,$P$8),#NAME?,A435,#NAME?,$F$8,#NAME?,$G$8)</f>
        <v>#VALUE!</v>
      </c>
      <c r="H435" s="262" t="e">
        <f aca="false">E435</f>
        <v>#VALUE!</v>
      </c>
      <c r="I435" s="262" t="e">
        <f aca="false">E435</f>
        <v>#VALUE!</v>
      </c>
      <c r="J435" s="289"/>
      <c r="K435" s="289"/>
      <c r="L435" s="289"/>
      <c r="M435" s="289"/>
      <c r="N435" s="289"/>
      <c r="O435" s="290"/>
      <c r="P435" s="291"/>
      <c r="Q435" s="290"/>
      <c r="R435" s="290"/>
      <c r="S435" s="290"/>
      <c r="T435" s="292"/>
      <c r="U435" s="292"/>
      <c r="V435" s="261"/>
      <c r="W435" s="261"/>
      <c r="X435" s="262" t="e">
        <f aca="false">$Z$13*Z435</f>
        <v>#REF!</v>
      </c>
      <c r="Z435" s="263" t="e">
        <f aca="false">E435/$E$13</f>
        <v>#VALUE!</v>
      </c>
    </row>
    <row r="436" customFormat="false" ht="12.75" hidden="false" customHeight="false" outlineLevel="0" collapsed="false">
      <c r="A436" s="288" t="s">
        <v>1472</v>
      </c>
      <c r="B436" s="288" t="s">
        <v>1471</v>
      </c>
      <c r="C436" s="293" t="s">
        <v>427</v>
      </c>
      <c r="D436" s="293" t="s">
        <v>1278</v>
      </c>
      <c r="E436" s="254" t="e">
        <f aca="false">SUMIFS(OFFSET(#NAME?,0,$P$8),#NAME?,A436,#NAME?,$F$8,#NAME?,$G$8)</f>
        <v>#VALUE!</v>
      </c>
      <c r="F436" s="255" t="e">
        <f aca="false">SUMIFS(OFFSET(#NAME?,0,$P$8),#NAME?,A436,#NAME?,$F$8,#NAME?,$G$8)</f>
        <v>#VALUE!</v>
      </c>
      <c r="G436" s="255" t="e">
        <f aca="false">F436-SUMIFS(OFFSET(#NAME?,0,$P$8),#NAME?,A436,#NAME?,$F$8,#NAME?,$G$8)</f>
        <v>#VALUE!</v>
      </c>
      <c r="H436" s="262" t="e">
        <f aca="false">E436</f>
        <v>#VALUE!</v>
      </c>
      <c r="I436" s="262" t="e">
        <f aca="false">E436</f>
        <v>#VALUE!</v>
      </c>
      <c r="J436" s="289"/>
      <c r="K436" s="289"/>
      <c r="L436" s="289"/>
      <c r="M436" s="289"/>
      <c r="N436" s="289"/>
      <c r="O436" s="290"/>
      <c r="P436" s="291"/>
      <c r="Q436" s="290"/>
      <c r="R436" s="290"/>
      <c r="S436" s="290"/>
      <c r="T436" s="292"/>
      <c r="U436" s="292"/>
      <c r="V436" s="261"/>
      <c r="W436" s="261"/>
      <c r="X436" s="262" t="e">
        <f aca="false">$Z$13*Z436</f>
        <v>#REF!</v>
      </c>
      <c r="Z436" s="263" t="e">
        <f aca="false">E436/$E$13</f>
        <v>#VALUE!</v>
      </c>
    </row>
    <row r="437" customFormat="false" ht="12.75" hidden="false" customHeight="false" outlineLevel="0" collapsed="false">
      <c r="A437" s="288" t="s">
        <v>1473</v>
      </c>
      <c r="B437" s="288" t="s">
        <v>1471</v>
      </c>
      <c r="C437" s="293" t="s">
        <v>427</v>
      </c>
      <c r="D437" s="293" t="s">
        <v>1278</v>
      </c>
      <c r="E437" s="254" t="e">
        <f aca="false">SUMIFS(OFFSET(#NAME?,0,$P$8),#NAME?,A437,#NAME?,$F$8,#NAME?,$G$8)</f>
        <v>#VALUE!</v>
      </c>
      <c r="F437" s="255" t="e">
        <f aca="false">SUMIFS(OFFSET(#NAME?,0,$P$8),#NAME?,A437,#NAME?,$F$8,#NAME?,$G$8)</f>
        <v>#VALUE!</v>
      </c>
      <c r="G437" s="255" t="e">
        <f aca="false">F437-SUMIFS(OFFSET(#NAME?,0,$P$8),#NAME?,A437,#NAME?,$F$8,#NAME?,$G$8)</f>
        <v>#VALUE!</v>
      </c>
      <c r="H437" s="262" t="e">
        <f aca="false">E437</f>
        <v>#VALUE!</v>
      </c>
      <c r="I437" s="262" t="e">
        <f aca="false">E437</f>
        <v>#VALUE!</v>
      </c>
      <c r="J437" s="289"/>
      <c r="K437" s="289"/>
      <c r="L437" s="289"/>
      <c r="M437" s="289"/>
      <c r="N437" s="289"/>
      <c r="O437" s="290"/>
      <c r="P437" s="291"/>
      <c r="Q437" s="290"/>
      <c r="R437" s="290"/>
      <c r="S437" s="290"/>
      <c r="T437" s="292"/>
      <c r="U437" s="292"/>
      <c r="V437" s="261"/>
      <c r="W437" s="261"/>
      <c r="X437" s="262" t="e">
        <f aca="false">$Z$13*Z437</f>
        <v>#REF!</v>
      </c>
      <c r="Z437" s="263" t="e">
        <f aca="false">E437/$E$13</f>
        <v>#VALUE!</v>
      </c>
    </row>
    <row r="438" customFormat="false" ht="12.75" hidden="false" customHeight="false" outlineLevel="0" collapsed="false">
      <c r="A438" s="288" t="s">
        <v>1474</v>
      </c>
      <c r="B438" s="288" t="s">
        <v>1475</v>
      </c>
      <c r="C438" s="254" t="s">
        <v>424</v>
      </c>
      <c r="D438" s="254" t="s">
        <v>1278</v>
      </c>
      <c r="E438" s="254" t="e">
        <f aca="false">SUMIFS(OFFSET(#NAME?,0,$P$8),#NAME?,A438,#NAME?,$F$8,#NAME?,$G$8)</f>
        <v>#VALUE!</v>
      </c>
      <c r="F438" s="255" t="e">
        <f aca="false">SUMIFS(OFFSET(#NAME?,0,$P$8),#NAME?,A438,#NAME?,$F$8,#NAME?,$G$8)</f>
        <v>#VALUE!</v>
      </c>
      <c r="G438" s="255" t="e">
        <f aca="false">F438-SUMIFS(OFFSET(#NAME?,0,$P$8),#NAME?,A438,#NAME?,$F$8,#NAME?,$G$8)</f>
        <v>#VALUE!</v>
      </c>
      <c r="H438" s="262" t="e">
        <f aca="false">E438</f>
        <v>#VALUE!</v>
      </c>
      <c r="I438" s="262" t="e">
        <f aca="false">E438</f>
        <v>#VALUE!</v>
      </c>
      <c r="J438" s="289"/>
      <c r="K438" s="289"/>
      <c r="L438" s="289"/>
      <c r="M438" s="289"/>
      <c r="N438" s="289"/>
      <c r="O438" s="290"/>
      <c r="P438" s="291"/>
      <c r="Q438" s="290"/>
      <c r="R438" s="290"/>
      <c r="S438" s="290"/>
      <c r="T438" s="292"/>
      <c r="U438" s="292"/>
      <c r="V438" s="261"/>
      <c r="W438" s="261"/>
      <c r="X438" s="262" t="e">
        <f aca="false">$Z$13*Z438</f>
        <v>#REF!</v>
      </c>
      <c r="Z438" s="263" t="e">
        <f aca="false">E438/$E$13</f>
        <v>#VALUE!</v>
      </c>
    </row>
    <row r="439" customFormat="false" ht="12.75" hidden="false" customHeight="false" outlineLevel="0" collapsed="false">
      <c r="A439" s="288" t="s">
        <v>1476</v>
      </c>
      <c r="B439" s="288" t="s">
        <v>1477</v>
      </c>
      <c r="C439" s="254" t="s">
        <v>424</v>
      </c>
      <c r="D439" s="254" t="s">
        <v>1278</v>
      </c>
      <c r="E439" s="254" t="e">
        <f aca="false">SUMIFS(OFFSET(#NAME?,0,$P$8),#NAME?,A439,#NAME?,$F$8,#NAME?,$G$8)</f>
        <v>#VALUE!</v>
      </c>
      <c r="F439" s="255" t="e">
        <f aca="false">SUMIFS(OFFSET(#NAME?,0,$P$8),#NAME?,A439,#NAME?,$F$8,#NAME?,$G$8)</f>
        <v>#VALUE!</v>
      </c>
      <c r="G439" s="255" t="e">
        <f aca="false">F439-SUMIFS(OFFSET(#NAME?,0,$P$8),#NAME?,A439,#NAME?,$F$8,#NAME?,$G$8)</f>
        <v>#VALUE!</v>
      </c>
      <c r="H439" s="262" t="e">
        <f aca="false">E439</f>
        <v>#VALUE!</v>
      </c>
      <c r="I439" s="262" t="e">
        <f aca="false">E439</f>
        <v>#VALUE!</v>
      </c>
      <c r="J439" s="289"/>
      <c r="K439" s="289"/>
      <c r="L439" s="289"/>
      <c r="M439" s="289"/>
      <c r="N439" s="289"/>
      <c r="O439" s="290"/>
      <c r="P439" s="291"/>
      <c r="Q439" s="290"/>
      <c r="R439" s="290"/>
      <c r="S439" s="290"/>
      <c r="T439" s="292"/>
      <c r="U439" s="292"/>
      <c r="V439" s="261"/>
      <c r="W439" s="261"/>
      <c r="X439" s="262" t="e">
        <f aca="false">$Z$13*Z439</f>
        <v>#REF!</v>
      </c>
      <c r="Z439" s="263" t="e">
        <f aca="false">E439/$E$13</f>
        <v>#VALUE!</v>
      </c>
    </row>
    <row r="440" customFormat="false" ht="12.75" hidden="false" customHeight="false" outlineLevel="0" collapsed="false">
      <c r="A440" s="288" t="s">
        <v>1478</v>
      </c>
      <c r="B440" s="288" t="s">
        <v>1479</v>
      </c>
      <c r="C440" s="254" t="s">
        <v>524</v>
      </c>
      <c r="D440" s="254" t="s">
        <v>1279</v>
      </c>
      <c r="E440" s="254" t="e">
        <f aca="false">SUMIFS(OFFSET(#NAME?,0,$P$8),#NAME?,A440,#NAME?,$F$8,#NAME?,$G$8)</f>
        <v>#VALUE!</v>
      </c>
      <c r="F440" s="255" t="e">
        <f aca="false">SUMIFS(OFFSET(#NAME?,0,$P$8),#NAME?,A440,#NAME?,$F$8,#NAME?,$G$8)</f>
        <v>#VALUE!</v>
      </c>
      <c r="G440" s="255" t="e">
        <f aca="false">F440-SUMIFS(OFFSET(#NAME?,0,$P$8),#NAME?,A440,#NAME?,$F$8,#NAME?,$G$8)</f>
        <v>#VALUE!</v>
      </c>
      <c r="H440" s="262" t="e">
        <f aca="false">E440</f>
        <v>#VALUE!</v>
      </c>
      <c r="I440" s="262" t="e">
        <f aca="false">E440</f>
        <v>#VALUE!</v>
      </c>
      <c r="J440" s="289"/>
      <c r="K440" s="289"/>
      <c r="L440" s="289"/>
      <c r="M440" s="289"/>
      <c r="N440" s="289"/>
      <c r="O440" s="290"/>
      <c r="P440" s="291"/>
      <c r="Q440" s="290"/>
      <c r="R440" s="290"/>
      <c r="S440" s="290"/>
      <c r="T440" s="292"/>
      <c r="U440" s="292"/>
      <c r="V440" s="261"/>
      <c r="W440" s="261"/>
      <c r="X440" s="262" t="e">
        <f aca="false">$Z$13*Z440</f>
        <v>#REF!</v>
      </c>
      <c r="Z440" s="263" t="e">
        <f aca="false">E440/$E$13</f>
        <v>#VALUE!</v>
      </c>
    </row>
    <row r="441" customFormat="false" ht="12.75" hidden="false" customHeight="false" outlineLevel="0" collapsed="false">
      <c r="A441" s="288" t="s">
        <v>1480</v>
      </c>
      <c r="B441" s="288" t="s">
        <v>1479</v>
      </c>
      <c r="C441" s="254" t="s">
        <v>524</v>
      </c>
      <c r="D441" s="254" t="s">
        <v>1279</v>
      </c>
      <c r="E441" s="254" t="e">
        <f aca="false">SUMIFS(OFFSET(#NAME?,0,$P$8),#NAME?,A441,#NAME?,$F$8,#NAME?,$G$8)</f>
        <v>#VALUE!</v>
      </c>
      <c r="F441" s="255" t="e">
        <f aca="false">SUMIFS(OFFSET(#NAME?,0,$P$8),#NAME?,A441,#NAME?,$F$8,#NAME?,$G$8)</f>
        <v>#VALUE!</v>
      </c>
      <c r="G441" s="255" t="e">
        <f aca="false">F441-SUMIFS(OFFSET(#NAME?,0,$P$8),#NAME?,A441,#NAME?,$F$8,#NAME?,$G$8)</f>
        <v>#VALUE!</v>
      </c>
      <c r="H441" s="262" t="e">
        <f aca="false">E441</f>
        <v>#VALUE!</v>
      </c>
      <c r="I441" s="262" t="e">
        <f aca="false">E441</f>
        <v>#VALUE!</v>
      </c>
      <c r="J441" s="289"/>
      <c r="K441" s="289"/>
      <c r="L441" s="289"/>
      <c r="M441" s="289"/>
      <c r="N441" s="289"/>
      <c r="O441" s="290"/>
      <c r="P441" s="291"/>
      <c r="Q441" s="290"/>
      <c r="R441" s="290"/>
      <c r="S441" s="290"/>
      <c r="T441" s="292"/>
      <c r="U441" s="292"/>
      <c r="V441" s="261"/>
      <c r="W441" s="261"/>
      <c r="X441" s="262" t="e">
        <f aca="false">$Z$13*Z441</f>
        <v>#REF!</v>
      </c>
      <c r="Z441" s="263" t="e">
        <f aca="false">E441/$E$13</f>
        <v>#VALUE!</v>
      </c>
    </row>
    <row r="442" customFormat="false" ht="12.75" hidden="false" customHeight="false" outlineLevel="0" collapsed="false">
      <c r="A442" s="294" t="s">
        <v>1481</v>
      </c>
      <c r="B442" s="294" t="s">
        <v>1482</v>
      </c>
      <c r="C442" s="266" t="s">
        <v>524</v>
      </c>
      <c r="D442" s="266" t="s">
        <v>1279</v>
      </c>
      <c r="E442" s="254" t="e">
        <f aca="false">SUMIFS(OFFSET(#NAME?,0,$P$8),#NAME?,A442,#NAME?,$F$8,#NAME?,$G$8)</f>
        <v>#VALUE!</v>
      </c>
      <c r="F442" s="255" t="e">
        <f aca="false">SUMIFS(OFFSET(#NAME?,0,$P$8),#NAME?,A442,#NAME?,$F$8,#NAME?,$G$8)</f>
        <v>#VALUE!</v>
      </c>
      <c r="G442" s="255" t="e">
        <f aca="false">F442-SUMIFS(OFFSET(#NAME?,0,$P$8),#NAME?,A442,#NAME?,$F$8,#NAME?,$G$8)</f>
        <v>#VALUE!</v>
      </c>
      <c r="H442" s="262" t="e">
        <f aca="false">E442</f>
        <v>#VALUE!</v>
      </c>
      <c r="I442" s="262" t="e">
        <f aca="false">E442</f>
        <v>#VALUE!</v>
      </c>
      <c r="J442" s="289"/>
      <c r="K442" s="289"/>
      <c r="L442" s="289"/>
      <c r="M442" s="289"/>
      <c r="N442" s="289"/>
      <c r="O442" s="290"/>
      <c r="P442" s="291"/>
      <c r="Q442" s="290"/>
      <c r="R442" s="290"/>
      <c r="S442" s="290"/>
      <c r="T442" s="292"/>
      <c r="U442" s="292"/>
      <c r="V442" s="261"/>
      <c r="W442" s="261"/>
      <c r="X442" s="262" t="e">
        <f aca="false">$Z$13*Z442</f>
        <v>#REF!</v>
      </c>
      <c r="Z442" s="263" t="e">
        <f aca="false">E442/$E$13</f>
        <v>#VALUE!</v>
      </c>
    </row>
    <row r="443" s="146" customFormat="true" ht="12.75" hidden="false" customHeight="false" outlineLevel="0" collapsed="false">
      <c r="A443" s="295" t="s">
        <v>1483</v>
      </c>
      <c r="B443" s="295" t="s">
        <v>1484</v>
      </c>
      <c r="C443" s="296" t="s">
        <v>383</v>
      </c>
      <c r="D443" s="296" t="s">
        <v>1279</v>
      </c>
      <c r="E443" s="254" t="e">
        <f aca="false">SUMIFS(OFFSET(#NAME?,0,$P$8),#NAME?,A443,#NAME?,$F$8,#NAME?,$G$8)</f>
        <v>#VALUE!</v>
      </c>
      <c r="F443" s="255" t="e">
        <f aca="false">SUMIFS(OFFSET(#NAME?,0,$P$8),#NAME?,A443,#NAME?,$F$8,#NAME?,$G$8)</f>
        <v>#VALUE!</v>
      </c>
      <c r="G443" s="255" t="e">
        <f aca="false">F443-SUMIFS(OFFSET(#NAME?,0,$P$8),#NAME?,A443,#NAME?,$F$8,#NAME?,$G$8)</f>
        <v>#VALUE!</v>
      </c>
      <c r="H443" s="262" t="e">
        <f aca="false">E443</f>
        <v>#VALUE!</v>
      </c>
      <c r="I443" s="262" t="e">
        <f aca="false">E443</f>
        <v>#VALUE!</v>
      </c>
      <c r="J443" s="297"/>
      <c r="K443" s="297"/>
      <c r="L443" s="297"/>
      <c r="M443" s="297"/>
      <c r="N443" s="297"/>
      <c r="O443" s="290"/>
      <c r="P443" s="298"/>
      <c r="Q443" s="290"/>
      <c r="R443" s="290"/>
      <c r="S443" s="290"/>
      <c r="T443" s="299"/>
      <c r="U443" s="299"/>
      <c r="V443" s="300"/>
      <c r="W443" s="300"/>
      <c r="X443" s="301" t="e">
        <f aca="false">$Z$13*Z443</f>
        <v>#REF!</v>
      </c>
      <c r="Z443" s="302" t="e">
        <f aca="false">E443/$E$13</f>
        <v>#VALUE!</v>
      </c>
    </row>
    <row r="444" customFormat="false" ht="12.75" hidden="false" customHeight="false" outlineLevel="0" collapsed="false">
      <c r="A444" s="295" t="s">
        <v>1485</v>
      </c>
      <c r="B444" s="295" t="s">
        <v>1486</v>
      </c>
      <c r="C444" s="296" t="s">
        <v>524</v>
      </c>
      <c r="D444" s="296" t="s">
        <v>1279</v>
      </c>
      <c r="E444" s="254" t="e">
        <f aca="false">SUMIFS(OFFSET(#NAME?,0,$P$8),#NAME?,A444,#NAME?,$F$8,#NAME?,$G$8)</f>
        <v>#VALUE!</v>
      </c>
      <c r="F444" s="255" t="e">
        <f aca="false">SUMIFS(OFFSET(#NAME?,0,$P$8),#NAME?,A444,#NAME?,$F$8,#NAME?,$G$8)</f>
        <v>#VALUE!</v>
      </c>
      <c r="G444" s="255" t="e">
        <f aca="false">F444-SUMIFS(OFFSET(#NAME?,0,$P$8),#NAME?,A444,#NAME?,$F$8,#NAME?,$G$8)</f>
        <v>#VALUE!</v>
      </c>
      <c r="H444" s="262" t="e">
        <f aca="false">E444</f>
        <v>#VALUE!</v>
      </c>
      <c r="I444" s="262" t="e">
        <f aca="false">E444</f>
        <v>#VALUE!</v>
      </c>
    </row>
    <row r="445" customFormat="false" ht="12.75" hidden="false" customHeight="false" outlineLevel="0" collapsed="false">
      <c r="A445" s="295" t="s">
        <v>1487</v>
      </c>
      <c r="B445" s="295" t="s">
        <v>1488</v>
      </c>
      <c r="C445" s="296" t="s">
        <v>925</v>
      </c>
      <c r="D445" s="296" t="s">
        <v>1275</v>
      </c>
      <c r="E445" s="254" t="e">
        <f aca="false">SUMIFS(OFFSET(#NAME?,0,$P$8),#NAME?,A445,#NAME?,$F$8,#NAME?,$G$8)</f>
        <v>#VALUE!</v>
      </c>
      <c r="F445" s="255" t="e">
        <f aca="false">SUMIFS(OFFSET(#NAME?,0,$P$8),#NAME?,A445,#NAME?,$F$8,#NAME?,$G$8)</f>
        <v>#VALUE!</v>
      </c>
      <c r="G445" s="255" t="e">
        <f aca="false">F445-SUMIFS(OFFSET(#NAME?,0,$P$8),#NAME?,A445,#NAME?,$F$8,#NAME?,$G$8)</f>
        <v>#VALUE!</v>
      </c>
      <c r="H445" s="262" t="e">
        <f aca="false">E445</f>
        <v>#VALUE!</v>
      </c>
      <c r="I445" s="262" t="e">
        <f aca="false">E445</f>
        <v>#VALUE!</v>
      </c>
    </row>
    <row r="446" customFormat="false" ht="12.75" hidden="false" customHeight="false" outlineLevel="0" collapsed="false">
      <c r="A446" s="295" t="s">
        <v>1489</v>
      </c>
      <c r="B446" s="295" t="s">
        <v>1490</v>
      </c>
      <c r="C446" s="296" t="s">
        <v>457</v>
      </c>
      <c r="D446" s="296" t="s">
        <v>1274</v>
      </c>
      <c r="E446" s="254" t="e">
        <f aca="false">SUMIFS(OFFSET(#NAME?,0,$P$8),#NAME?,A446,#NAME?,$F$8,#NAME?,$G$8)</f>
        <v>#VALUE!</v>
      </c>
      <c r="F446" s="255" t="e">
        <f aca="false">SUMIFS(OFFSET(#NAME?,0,$P$8),#NAME?,A446,#NAME?,$F$8,#NAME?,$G$8)</f>
        <v>#VALUE!</v>
      </c>
      <c r="G446" s="255" t="e">
        <f aca="false">F446-SUMIFS(OFFSET(#NAME?,0,$P$8),#NAME?,A446,#NAME?,$F$8,#NAME?,$G$8)</f>
        <v>#VALUE!</v>
      </c>
      <c r="H446" s="262" t="e">
        <f aca="false">E446</f>
        <v>#VALUE!</v>
      </c>
      <c r="I446" s="262" t="e">
        <f aca="false">E446</f>
        <v>#VALUE!</v>
      </c>
    </row>
    <row r="447" customFormat="false" ht="12.75" hidden="false" customHeight="false" outlineLevel="0" collapsed="false">
      <c r="A447" s="295" t="s">
        <v>1491</v>
      </c>
      <c r="B447" s="295" t="s">
        <v>1492</v>
      </c>
      <c r="C447" s="296" t="s">
        <v>595</v>
      </c>
      <c r="D447" s="296" t="s">
        <v>1275</v>
      </c>
      <c r="E447" s="254" t="e">
        <f aca="false">SUMIFS(OFFSET(#NAME?,0,$P$8),#NAME?,A447,#NAME?,$F$8,#NAME?,$G$8)</f>
        <v>#VALUE!</v>
      </c>
      <c r="F447" s="255" t="e">
        <f aca="false">SUMIFS(OFFSET(#NAME?,0,$P$8),#NAME?,A447,#NAME?,$F$8,#NAME?,$G$8)</f>
        <v>#VALUE!</v>
      </c>
      <c r="G447" s="255" t="e">
        <f aca="false">F447-SUMIFS(OFFSET(#NAME?,0,$P$8),#NAME?,A447,#NAME?,$F$8,#NAME?,$G$8)</f>
        <v>#VALUE!</v>
      </c>
      <c r="H447" s="262" t="e">
        <f aca="false">E447</f>
        <v>#VALUE!</v>
      </c>
      <c r="I447" s="262" t="e">
        <f aca="false">E447</f>
        <v>#VALUE!</v>
      </c>
    </row>
    <row r="448" customFormat="false" ht="13.5" hidden="false" customHeight="false" outlineLevel="0" collapsed="false">
      <c r="A448" s="303" t="s">
        <v>1493</v>
      </c>
      <c r="B448" s="303" t="s">
        <v>1494</v>
      </c>
      <c r="C448" s="304" t="s">
        <v>1011</v>
      </c>
      <c r="D448" s="304" t="s">
        <v>1260</v>
      </c>
      <c r="E448" s="254" t="e">
        <f aca="false">SUMIFS(OFFSET(#NAME?,0,$P$8),#NAME?,A448,#NAME?,$F$8,#NAME?,$G$8)</f>
        <v>#VALUE!</v>
      </c>
      <c r="F448" s="255" t="e">
        <f aca="false">SUMIFS(OFFSET(#NAME?,0,$P$8),#NAME?,A448,#NAME?,$F$8,#NAME?,$G$8)</f>
        <v>#VALUE!</v>
      </c>
      <c r="G448" s="255" t="e">
        <f aca="false">F448-SUMIFS(OFFSET(#NAME?,0,$P$8),#NAME?,A448,#NAME?,$F$8,#NAME?,$G$8)</f>
        <v>#VALUE!</v>
      </c>
      <c r="H448" s="262" t="e">
        <f aca="false">E448</f>
        <v>#VALUE!</v>
      </c>
      <c r="I448" s="262" t="e">
        <f aca="false">E448</f>
        <v>#VALUE!</v>
      </c>
    </row>
  </sheetData>
  <dataValidations count="2">
    <dataValidation allowBlank="true" operator="between" showDropDown="false" showErrorMessage="true" showInputMessage="true" sqref="B5" type="list">
      <formula1>"Winter Peak,Summer Minimum AM,Summer Minimum PM"</formula1>
      <formula2>0</formula2>
    </dataValidation>
    <dataValidation allowBlank="true" operator="between" showDropDown="false" showErrorMessage="true" showInputMessage="true" sqref="B4" type="list">
      <formula1>"Community Renewables,Two Degrees,Steady Progression,Consumer Evolution"</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7.xml><?xml version="1.0" encoding="utf-8"?>
<worksheet xmlns="http://schemas.openxmlformats.org/spreadsheetml/2006/main" xmlns:r="http://schemas.openxmlformats.org/officeDocument/2006/relationships">
  <sheetPr filterMode="false">
    <tabColor rgb="FF7030A0"/>
    <pageSetUpPr fitToPage="false"/>
  </sheetPr>
  <dimension ref="A1:Y100"/>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C21" activeCellId="0" sqref="C21"/>
    </sheetView>
  </sheetViews>
  <sheetFormatPr defaultRowHeight="12.75" zeroHeight="false" outlineLevelRow="0" outlineLevelCol="0"/>
  <cols>
    <col collapsed="false" customWidth="true" hidden="false" outlineLevel="0" max="1" min="1" style="0" width="9"/>
    <col collapsed="false" customWidth="true" hidden="false" outlineLevel="0" max="2" min="2" style="0" width="8.41"/>
    <col collapsed="false" customWidth="true" hidden="false" outlineLevel="0" max="3" min="3" style="0" width="19.57"/>
    <col collapsed="false" customWidth="true" hidden="false" outlineLevel="0" max="5" min="4" style="0" width="18.42"/>
    <col collapsed="false" customWidth="true" hidden="false" outlineLevel="0" max="7" min="6" style="0" width="21.14"/>
    <col collapsed="false" customWidth="true" hidden="false" outlineLevel="0" max="8" min="8" style="0" width="15.87"/>
    <col collapsed="false" customWidth="true" hidden="false" outlineLevel="0" max="9" min="9" style="0" width="13.43"/>
    <col collapsed="false" customWidth="true" hidden="false" outlineLevel="0" max="10" min="10" style="0" width="12.14"/>
    <col collapsed="false" customWidth="true" hidden="false" outlineLevel="0" max="12" min="11" style="0" width="12.57"/>
    <col collapsed="false" customWidth="true" hidden="true" outlineLevel="0" max="17" min="13" style="0" width="12.29"/>
    <col collapsed="false" customWidth="true" hidden="false" outlineLevel="0" max="19" min="18" style="0" width="25"/>
    <col collapsed="false" customWidth="true" hidden="false" outlineLevel="0" max="20" min="20" style="0" width="14.43"/>
    <col collapsed="false" customWidth="true" hidden="false" outlineLevel="0" max="21" min="21" style="0" width="14.86"/>
    <col collapsed="false" customWidth="true" hidden="true" outlineLevel="0" max="22" min="22" style="0" width="17.29"/>
    <col collapsed="false" customWidth="true" hidden="true" outlineLevel="0" max="23" min="23" style="0" width="11.71"/>
    <col collapsed="false" customWidth="true" hidden="true" outlineLevel="0" max="24" min="24" style="0" width="18.71"/>
    <col collapsed="false" customWidth="true" hidden="false" outlineLevel="0" max="1025" min="25" style="0" width="8.67"/>
  </cols>
  <sheetData>
    <row r="1" customFormat="false" ht="12.75" hidden="false" customHeight="false" outlineLevel="0" collapsed="false">
      <c r="F1" s="177"/>
      <c r="G1" s="177"/>
      <c r="H1" s="178"/>
      <c r="I1" s="178"/>
      <c r="J1" s="178"/>
      <c r="K1" s="178"/>
      <c r="L1" s="179"/>
      <c r="M1" s="179"/>
      <c r="N1" s="178"/>
      <c r="O1" s="178"/>
      <c r="P1" s="178"/>
      <c r="Q1" s="178"/>
      <c r="R1" s="180"/>
      <c r="S1" s="180"/>
    </row>
    <row r="2" customFormat="false" ht="12.75" hidden="false" customHeight="false" outlineLevel="0" collapsed="false">
      <c r="A2" s="176"/>
      <c r="F2" s="177"/>
      <c r="G2" s="177"/>
      <c r="I2" s="178"/>
      <c r="J2" s="178"/>
      <c r="K2" s="178"/>
      <c r="L2" s="179"/>
      <c r="M2" s="179"/>
      <c r="N2" s="178"/>
      <c r="O2" s="178"/>
      <c r="R2" s="180"/>
      <c r="S2" s="180"/>
    </row>
    <row r="3" customFormat="false" ht="18" hidden="false" customHeight="false" outlineLevel="0" collapsed="false">
      <c r="A3" s="176"/>
      <c r="F3" s="177"/>
      <c r="G3" s="185"/>
      <c r="H3" s="186"/>
      <c r="I3" s="178"/>
      <c r="J3" s="178"/>
      <c r="K3" s="178"/>
      <c r="L3" s="179"/>
      <c r="M3" s="179"/>
      <c r="N3" s="178"/>
      <c r="O3" s="178"/>
      <c r="R3" s="187"/>
      <c r="S3" s="187"/>
    </row>
    <row r="4" customFormat="false" ht="12.75" hidden="false" customHeight="false" outlineLevel="0" collapsed="false">
      <c r="A4" s="305" t="s">
        <v>1323</v>
      </c>
      <c r="B4" s="306"/>
      <c r="C4" s="307" t="str">
        <f aca="false">'MAIN DATA'!B4</f>
        <v>Two Degrees</v>
      </c>
      <c r="F4" s="177"/>
      <c r="G4" s="192"/>
      <c r="H4" s="178"/>
      <c r="I4" s="178"/>
      <c r="J4" s="178"/>
      <c r="K4" s="178"/>
      <c r="L4" s="179"/>
      <c r="M4" s="179"/>
      <c r="N4" s="178"/>
      <c r="O4" s="178"/>
      <c r="R4" s="193" t="s">
        <v>1324</v>
      </c>
      <c r="S4" s="193" t="s">
        <v>1324</v>
      </c>
    </row>
    <row r="5" customFormat="false" ht="15.75" hidden="false" customHeight="false" outlineLevel="0" collapsed="false">
      <c r="A5" s="308" t="s">
        <v>1325</v>
      </c>
      <c r="B5" s="309"/>
      <c r="C5" s="310" t="str">
        <f aca="false">'MAIN DATA'!B5</f>
        <v>Winter Peak</v>
      </c>
      <c r="F5" s="194" t="str">
        <f aca="false">"Column assumes " &amp; R$5 *100 &amp; "% Wind"</f>
        <v>Column assumes 70% Wind</v>
      </c>
      <c r="G5" s="194" t="str">
        <f aca="false">"Column assumes " &amp; S$5 *100 &amp; "% Wind"</f>
        <v>Column assumes 0% Wind</v>
      </c>
      <c r="H5" s="178"/>
      <c r="I5" s="178"/>
      <c r="J5" s="179"/>
      <c r="K5" s="179"/>
      <c r="L5" s="179"/>
      <c r="M5" s="179"/>
      <c r="N5" s="178"/>
      <c r="O5" s="178"/>
      <c r="P5" s="178"/>
      <c r="Q5" s="178"/>
      <c r="R5" s="311" t="n">
        <f aca="false">'MAIN DATA'!T5</f>
        <v>0.7</v>
      </c>
      <c r="S5" s="312" t="n">
        <f aca="false">'MAIN DATA'!U5</f>
        <v>0</v>
      </c>
    </row>
    <row r="6" customFormat="false" ht="25.5" hidden="false" customHeight="false" outlineLevel="0" collapsed="false">
      <c r="A6" s="313" t="s">
        <v>74</v>
      </c>
      <c r="B6" s="314"/>
      <c r="C6" s="315" t="str">
        <f aca="false">'MAIN DATA'!B6</f>
        <v>2018/19</v>
      </c>
      <c r="D6" s="196" t="s">
        <v>1326</v>
      </c>
      <c r="E6" s="197" t="n">
        <f aca="false">HLOOKUP(C6,Controls!$C$10:$AA$12,Controls!$A$12,FALSE())</f>
        <v>6</v>
      </c>
      <c r="F6" s="198"/>
      <c r="G6" s="198"/>
      <c r="H6" s="178"/>
      <c r="I6" s="178"/>
      <c r="J6" s="179"/>
      <c r="K6" s="179"/>
      <c r="L6" s="179"/>
      <c r="M6" s="179"/>
      <c r="N6" s="178"/>
      <c r="O6" s="178"/>
      <c r="P6" s="178"/>
      <c r="Q6" s="178"/>
      <c r="R6" s="199" t="s">
        <v>1327</v>
      </c>
      <c r="S6" s="199" t="s">
        <v>1328</v>
      </c>
    </row>
    <row r="7" customFormat="false" ht="15" hidden="false" customHeight="false" outlineLevel="0" collapsed="false">
      <c r="A7" s="176"/>
      <c r="B7" s="176"/>
      <c r="D7" s="201" t="s">
        <v>1329</v>
      </c>
      <c r="E7" s="202" t="n">
        <f aca="false">HLOOKUP(C6,Controls!$C$10:$AA$11,Controls!$A$11,FALSE())</f>
        <v>2</v>
      </c>
      <c r="F7" s="177"/>
      <c r="G7" s="177"/>
      <c r="H7" s="203" t="s">
        <v>1330</v>
      </c>
      <c r="I7" s="178"/>
      <c r="J7" s="179"/>
      <c r="K7" s="179"/>
      <c r="L7" s="178"/>
      <c r="M7" s="178"/>
      <c r="N7" s="179"/>
      <c r="O7" s="179"/>
      <c r="P7" s="178"/>
      <c r="Q7" s="178"/>
      <c r="R7" s="180"/>
      <c r="S7" s="180"/>
    </row>
    <row r="8" customFormat="false" ht="15" hidden="false" customHeight="false" outlineLevel="0" collapsed="false">
      <c r="A8" s="176"/>
      <c r="B8" s="176"/>
      <c r="D8" s="208" t="str">
        <f aca="false">LEFT(C4,1)&amp;MID(C4,FIND( " ", C4 )+1,1)</f>
        <v>TD</v>
      </c>
      <c r="E8" s="209" t="n">
        <f aca="false">MID(C6,3,2)+0</f>
        <v>18</v>
      </c>
      <c r="F8" s="177"/>
      <c r="G8" s="177"/>
      <c r="H8" s="178"/>
      <c r="I8" s="178"/>
      <c r="J8" s="179"/>
      <c r="K8" s="179"/>
      <c r="L8" s="178"/>
      <c r="M8" s="178"/>
      <c r="N8" s="202" t="n">
        <f aca="false">IF(C5="Winter Peak",0,IF(C5="Summer Minimum AM",1,IF(C5="Summer Minimum PM",2,"Err")))</f>
        <v>0</v>
      </c>
      <c r="O8" s="178"/>
      <c r="P8" s="178"/>
      <c r="Q8" s="178"/>
      <c r="R8" s="180"/>
      <c r="S8" s="180"/>
    </row>
    <row r="9" customFormat="false" ht="13.5" hidden="false" customHeight="false" outlineLevel="0" collapsed="false">
      <c r="F9" s="177"/>
      <c r="G9" s="177"/>
      <c r="H9" s="178"/>
      <c r="I9" s="178"/>
      <c r="J9" s="178"/>
      <c r="K9" s="178"/>
      <c r="L9" s="179"/>
      <c r="M9" s="179"/>
      <c r="N9" s="178"/>
      <c r="O9" s="178"/>
      <c r="P9" s="178"/>
      <c r="Q9" s="178"/>
      <c r="R9" s="180"/>
      <c r="S9" s="180"/>
    </row>
    <row r="10" customFormat="false" ht="12.75" hidden="false" customHeight="false" outlineLevel="0" collapsed="false">
      <c r="A10" s="210" t="s">
        <v>1332</v>
      </c>
      <c r="B10" s="212"/>
      <c r="C10" s="212" t="e">
        <f aca="false">C13-SUM(C11:C12)</f>
        <v>#VALUE!</v>
      </c>
      <c r="D10" s="212" t="e">
        <f aca="false">D13-SUM(D11:D12)</f>
        <v>#VALUE!</v>
      </c>
      <c r="E10" s="212" t="e">
        <f aca="false">E13-SUM(E11:E12)</f>
        <v>#VALUE!</v>
      </c>
      <c r="F10" s="213" t="e">
        <f aca="false">F13-SUM(F11:F12)</f>
        <v>#VALUE!</v>
      </c>
      <c r="G10" s="214" t="e">
        <f aca="false">G13-SUM(G11:G12)</f>
        <v>#VALUE!</v>
      </c>
      <c r="H10" s="215" t="n">
        <f aca="false">H13-SUM(H11:H12)</f>
        <v>0</v>
      </c>
      <c r="I10" s="215" t="n">
        <f aca="false">I13-SUM(I11:I12)</f>
        <v>0</v>
      </c>
      <c r="J10" s="215" t="n">
        <f aca="false">J13-SUM(J11:J12)</f>
        <v>0</v>
      </c>
      <c r="K10" s="215" t="n">
        <f aca="false">K13-SUM(K11:K12)</f>
        <v>0</v>
      </c>
      <c r="L10" s="215" t="n">
        <f aca="false">L13-SUM(L11:L12)</f>
        <v>0</v>
      </c>
      <c r="M10" s="4"/>
      <c r="N10" s="4"/>
      <c r="O10" s="4"/>
      <c r="P10" s="4"/>
      <c r="Q10" s="4"/>
      <c r="R10" s="216" t="e">
        <f aca="false">R13-SUM(R11:R12)</f>
        <v>#VALUE!</v>
      </c>
      <c r="S10" s="216" t="e">
        <f aca="false">S13-SUM(S11:S12)</f>
        <v>#VALUE!</v>
      </c>
    </row>
    <row r="11" customFormat="false" ht="12.75" hidden="false" customHeight="false" outlineLevel="0" collapsed="false">
      <c r="A11" s="218" t="s">
        <v>1333</v>
      </c>
      <c r="B11" s="220"/>
      <c r="C11" s="220" t="e">
        <f aca="false">SUMIF($B$17:$B$100,"T",C$17:C$100)</f>
        <v>#VALUE!</v>
      </c>
      <c r="D11" s="220" t="e">
        <f aca="false">SUMIF($B$17:$B$100,"T",D$17:D$100)</f>
        <v>#VALUE!</v>
      </c>
      <c r="E11" s="220" t="e">
        <f aca="false">SUMIF($B$17:$B$100,"T",E$17:E$100)</f>
        <v>#VALUE!</v>
      </c>
      <c r="F11" s="221" t="e">
        <f aca="false">SUMIF($B$17:$B$100,"T",F$17:F$100)</f>
        <v>#VALUE!</v>
      </c>
      <c r="G11" s="222" t="e">
        <f aca="false">SUMIF($B$17:$B$100,"T",G$17:G$100)</f>
        <v>#VALUE!</v>
      </c>
      <c r="H11" s="223" t="n">
        <f aca="false">SUMIF($B$17:$B$100,"T",H$17:H$100)</f>
        <v>0</v>
      </c>
      <c r="I11" s="223" t="n">
        <f aca="false">SUMIF($B$17:$B$100,"T",I$17:I$100)</f>
        <v>0</v>
      </c>
      <c r="J11" s="223" t="n">
        <f aca="false">SUMIF($B$17:$B$100,"T",J$17:J$100)</f>
        <v>0</v>
      </c>
      <c r="K11" s="223" t="n">
        <f aca="false">SUMIF($B$17:$B$100,"T",K$17:K$100)</f>
        <v>0</v>
      </c>
      <c r="L11" s="223" t="n">
        <f aca="false">SUMIF($B$17:$B$100,"T",L$17:L$100)</f>
        <v>0</v>
      </c>
      <c r="M11" s="224"/>
      <c r="N11" s="224"/>
      <c r="O11" s="224"/>
      <c r="P11" s="224"/>
      <c r="Q11" s="224"/>
      <c r="R11" s="225" t="e">
        <f aca="false">SUMIF($B$17:$B$100,"T",R$17:R$100)</f>
        <v>#VALUE!</v>
      </c>
      <c r="S11" s="225" t="e">
        <f aca="false">SUMIF($B$17:$B$100,"T",S$17:S$100)</f>
        <v>#VALUE!</v>
      </c>
    </row>
    <row r="12" customFormat="false" ht="12.75" hidden="false" customHeight="false" outlineLevel="0" collapsed="false">
      <c r="A12" s="218" t="s">
        <v>1334</v>
      </c>
      <c r="B12" s="220"/>
      <c r="C12" s="220" t="e">
        <f aca="false">SUMIF($B$17:$B$100,"S",C$17:C$100)</f>
        <v>#VALUE!</v>
      </c>
      <c r="D12" s="220" t="e">
        <f aca="false">SUMIF($B$17:$B$100,"S",D$17:D$100)</f>
        <v>#VALUE!</v>
      </c>
      <c r="E12" s="220" t="e">
        <f aca="false">SUMIF($B$17:$B$100,"S",E$17:E$100)</f>
        <v>#VALUE!</v>
      </c>
      <c r="F12" s="221" t="e">
        <f aca="false">SUMIF($B$17:$B$100,"S",F$17:F$100)</f>
        <v>#VALUE!</v>
      </c>
      <c r="G12" s="222" t="e">
        <f aca="false">SUMIF($B$17:$B$100,"S",G$17:G$100)</f>
        <v>#VALUE!</v>
      </c>
      <c r="H12" s="223" t="n">
        <f aca="false">SUMIF($B$17:$B$100,"S",H$17:H$100)</f>
        <v>0</v>
      </c>
      <c r="I12" s="223" t="n">
        <f aca="false">SUMIF($B$17:$B$100,"S",I$17:I$100)</f>
        <v>0</v>
      </c>
      <c r="J12" s="223" t="n">
        <f aca="false">SUMIF($B$17:$B$100,"S",J$17:J$100)</f>
        <v>0</v>
      </c>
      <c r="K12" s="223" t="n">
        <f aca="false">SUMIF($B$17:$B$100,"S",K$17:K$100)</f>
        <v>0</v>
      </c>
      <c r="L12" s="223" t="n">
        <f aca="false">SUMIF($B$17:$B$100,"S",L$17:L$100)</f>
        <v>0</v>
      </c>
      <c r="M12" s="224"/>
      <c r="N12" s="224"/>
      <c r="O12" s="224"/>
      <c r="P12" s="224"/>
      <c r="Q12" s="224"/>
      <c r="R12" s="225" t="e">
        <f aca="false">SUMIF($B$17:$B$100,"S",R$17:R$100)</f>
        <v>#VALUE!</v>
      </c>
      <c r="S12" s="225" t="e">
        <f aca="false">SUMIF($B$17:$B$100,"S",S$17:S$100)</f>
        <v>#VALUE!</v>
      </c>
      <c r="X12" s="227" t="s">
        <v>1335</v>
      </c>
    </row>
    <row r="13" customFormat="false" ht="13.5" hidden="false" customHeight="false" outlineLevel="0" collapsed="false">
      <c r="A13" s="228" t="s">
        <v>1336</v>
      </c>
      <c r="B13" s="230"/>
      <c r="C13" s="230" t="e">
        <f aca="false">SUM(C17:C100)</f>
        <v>#VALUE!</v>
      </c>
      <c r="D13" s="230" t="e">
        <f aca="false">SUM(D17:D100)</f>
        <v>#VALUE!</v>
      </c>
      <c r="E13" s="230" t="e">
        <f aca="false">SUM(E17:E100)</f>
        <v>#VALUE!</v>
      </c>
      <c r="F13" s="231" t="e">
        <f aca="false">SUM(F17:F100)</f>
        <v>#VALUE!</v>
      </c>
      <c r="G13" s="232" t="e">
        <f aca="false">SUM(G17:G100)</f>
        <v>#VALUE!</v>
      </c>
      <c r="H13" s="233" t="n">
        <f aca="false">SUM(H17:H100)</f>
        <v>0</v>
      </c>
      <c r="I13" s="233" t="n">
        <f aca="false">SUM(I17:I100)</f>
        <v>0</v>
      </c>
      <c r="J13" s="233" t="n">
        <f aca="false">SUM(J17:J100)</f>
        <v>0</v>
      </c>
      <c r="K13" s="233" t="n">
        <f aca="false">SUM(K17:K100)</f>
        <v>0</v>
      </c>
      <c r="L13" s="233" t="n">
        <f aca="false">SUM(L17:L100)</f>
        <v>0</v>
      </c>
      <c r="M13" s="122"/>
      <c r="N13" s="122"/>
      <c r="O13" s="122"/>
      <c r="P13" s="122"/>
      <c r="Q13" s="122"/>
      <c r="R13" s="234" t="e">
        <f aca="false">SUM(R17:R100)</f>
        <v>#VALUE!</v>
      </c>
      <c r="S13" s="234" t="e">
        <f aca="false">SUM(S17:S100)</f>
        <v>#VALUE!</v>
      </c>
      <c r="X13" s="235" t="e">
        <f aca="false">IF(C5="Winter Peak",#REF!,0)</f>
        <v>#REF!</v>
      </c>
    </row>
    <row r="14" customFormat="false" ht="12.75" hidden="false" customHeight="false" outlineLevel="0" collapsed="false">
      <c r="C14" s="178" t="s">
        <v>1337</v>
      </c>
      <c r="F14" s="192"/>
      <c r="G14" s="192"/>
      <c r="H14" s="178"/>
      <c r="I14" s="178"/>
      <c r="J14" s="178"/>
      <c r="K14" s="178"/>
      <c r="L14" s="178"/>
      <c r="M14" s="178"/>
      <c r="N14" s="178"/>
      <c r="O14" s="178"/>
      <c r="P14" s="178"/>
      <c r="Q14" s="178"/>
      <c r="R14" s="237"/>
      <c r="S14" s="237"/>
    </row>
    <row r="15" s="245" customFormat="true" ht="25.5" hidden="false" customHeight="false" outlineLevel="0" collapsed="false">
      <c r="A15" s="316" t="s">
        <v>376</v>
      </c>
      <c r="B15" s="316" t="s">
        <v>1339</v>
      </c>
      <c r="C15" s="316" t="s">
        <v>1340</v>
      </c>
      <c r="D15" s="316" t="s">
        <v>1341</v>
      </c>
      <c r="E15" s="316" t="s">
        <v>1342</v>
      </c>
      <c r="F15" s="317" t="s">
        <v>1343</v>
      </c>
      <c r="G15" s="317" t="s">
        <v>1344</v>
      </c>
      <c r="H15" s="318" t="s">
        <v>1345</v>
      </c>
      <c r="I15" s="318" t="s">
        <v>1346</v>
      </c>
      <c r="J15" s="318" t="s">
        <v>1347</v>
      </c>
      <c r="K15" s="318" t="s">
        <v>1348</v>
      </c>
      <c r="L15" s="318" t="s">
        <v>1349</v>
      </c>
      <c r="M15" s="319" t="s">
        <v>1345</v>
      </c>
      <c r="N15" s="319" t="s">
        <v>1346</v>
      </c>
      <c r="O15" s="319" t="s">
        <v>1347</v>
      </c>
      <c r="P15" s="319" t="s">
        <v>1348</v>
      </c>
      <c r="Q15" s="319" t="s">
        <v>1349</v>
      </c>
      <c r="R15" s="320" t="str">
        <f aca="false">"EG Output (" &amp; $R$5*100 &amp; "% Wind) incl Storage"</f>
        <v>EG Output (70% Wind) incl Storage</v>
      </c>
      <c r="S15" s="320" t="str">
        <f aca="false">"EG Output (0% Wind) incl Storage"</f>
        <v>EG Output (0% Wind) incl Storage</v>
      </c>
      <c r="T15" s="321" t="s">
        <v>1350</v>
      </c>
      <c r="U15" s="321" t="s">
        <v>1351</v>
      </c>
      <c r="V15" s="321" t="s">
        <v>1351</v>
      </c>
      <c r="W15" s="321" t="s">
        <v>1351</v>
      </c>
      <c r="X15" s="321" t="s">
        <v>1351</v>
      </c>
      <c r="Y15" s="239" t="s">
        <v>1354</v>
      </c>
    </row>
    <row r="16" customFormat="false" ht="26.25" hidden="false" customHeight="false" outlineLevel="0" collapsed="false">
      <c r="A16" s="246"/>
      <c r="B16" s="247"/>
      <c r="C16" s="247" t="s">
        <v>1355</v>
      </c>
      <c r="D16" s="247" t="s">
        <v>1356</v>
      </c>
      <c r="E16" s="247" t="s">
        <v>1356</v>
      </c>
      <c r="F16" s="248" t="s">
        <v>1357</v>
      </c>
      <c r="G16" s="248" t="s">
        <v>1357</v>
      </c>
      <c r="H16" s="249" t="s">
        <v>1355</v>
      </c>
      <c r="I16" s="249" t="s">
        <v>1355</v>
      </c>
      <c r="J16" s="249" t="s">
        <v>1355</v>
      </c>
      <c r="K16" s="249" t="s">
        <v>1355</v>
      </c>
      <c r="L16" s="249" t="s">
        <v>1355</v>
      </c>
      <c r="M16" s="250" t="s">
        <v>1358</v>
      </c>
      <c r="N16" s="250" t="s">
        <v>1358</v>
      </c>
      <c r="O16" s="250" t="s">
        <v>1358</v>
      </c>
      <c r="P16" s="250" t="s">
        <v>1358</v>
      </c>
      <c r="Q16" s="250" t="s">
        <v>1358</v>
      </c>
      <c r="R16" s="251" t="s">
        <v>1359</v>
      </c>
      <c r="S16" s="251" t="s">
        <v>1359</v>
      </c>
      <c r="T16" s="252" t="s">
        <v>1357</v>
      </c>
      <c r="U16" s="252" t="s">
        <v>1357</v>
      </c>
      <c r="V16" s="252" t="s">
        <v>1357</v>
      </c>
      <c r="W16" s="252"/>
      <c r="Y16" s="252" t="s">
        <v>1357</v>
      </c>
    </row>
    <row r="17" customFormat="false" ht="12.75" hidden="false" customHeight="false" outlineLevel="0" collapsed="false">
      <c r="A17" s="254" t="s">
        <v>430</v>
      </c>
      <c r="B17" s="254" t="s">
        <v>1251</v>
      </c>
      <c r="C17" s="254" t="e">
        <f aca="false">SUMIFS('MAIN DATA'!E$17:E$448,'MAIN DATA'!$C$17:$C$448,$A17)</f>
        <v>#VALUE!</v>
      </c>
      <c r="D17" s="254" t="e">
        <f aca="false">SUMIFS('MAIN DATA'!F$17:F$448,'MAIN DATA'!$C$17:$C$448,$A17)</f>
        <v>#VALUE!</v>
      </c>
      <c r="E17" s="254" t="e">
        <f aca="false">SUMIFS('MAIN DATA'!G$17:G$448,'MAIN DATA'!$C$17:$C$448,$A17)</f>
        <v>#VALUE!</v>
      </c>
      <c r="F17" s="256" t="e">
        <f aca="false">C17-R17</f>
        <v>#VALUE!</v>
      </c>
      <c r="G17" s="256" t="e">
        <f aca="false">C17-S17</f>
        <v>#VALUE!</v>
      </c>
      <c r="H17" s="257" t="n">
        <f aca="false">SUMIFS('MAIN DATA'!J$17:J$448,'MAIN DATA'!$C$17:$C$448,$A17)</f>
        <v>0</v>
      </c>
      <c r="I17" s="257" t="n">
        <f aca="false">SUMIFS('MAIN DATA'!K$17:K$448,'MAIN DATA'!$C$17:$C$448,$A17)</f>
        <v>0</v>
      </c>
      <c r="J17" s="257" t="n">
        <f aca="false">SUMIFS('MAIN DATA'!L$17:L$448,'MAIN DATA'!$C$17:$C$448,$A17)</f>
        <v>0</v>
      </c>
      <c r="K17" s="257" t="n">
        <f aca="false">SUMIFS('MAIN DATA'!M$17:M$448,'MAIN DATA'!$C$17:$C$448,$A17)</f>
        <v>0</v>
      </c>
      <c r="L17" s="257" t="n">
        <f aca="false">SUMIFS('MAIN DATA'!N$17:N$448,'MAIN DATA'!$C$17:$C$448,$A17)</f>
        <v>0</v>
      </c>
      <c r="M17" s="258"/>
      <c r="N17" s="259"/>
      <c r="O17" s="258"/>
      <c r="P17" s="258"/>
      <c r="Q17" s="258"/>
      <c r="R17" s="260" t="e">
        <f aca="false">SUMIFS('MAIN DATA'!T$17:T$448,'MAIN DATA'!$C$17:$C$448,$A17)</f>
        <v>#VALUE!</v>
      </c>
      <c r="S17" s="260" t="e">
        <f aca="false">SUMIFS('MAIN DATA'!U$17:U$448,'MAIN DATA'!$C$17:$C$448,$A17)</f>
        <v>#VALUE!</v>
      </c>
      <c r="T17" s="262" t="e">
        <f aca="false">SUMIFS('MAIN DATA'!V$17:V$448,'MAIN DATA'!$C$17:$C$448,$A17)</f>
        <v>#VALUE!</v>
      </c>
      <c r="U17" s="262" t="e">
        <f aca="false">SUMIFS('MAIN DATA'!W$17:W$448,'MAIN DATA'!$C$17:$C$448,$A17)</f>
        <v>#VALUE!</v>
      </c>
      <c r="V17" s="262" t="e">
        <f aca="false">SUMIFS('MAIN DATA'!X$17:X$448,'MAIN DATA'!$C$17:$C$448,$A17)</f>
        <v>#REF!</v>
      </c>
      <c r="W17" s="262" t="n">
        <f aca="false">SUMIFS('MAIN DATA'!Y$17:Y$448,'MAIN DATA'!$C$17:$C$448,$A17)</f>
        <v>0</v>
      </c>
      <c r="X17" s="262" t="e">
        <f aca="false">SUMIFS('MAIN DATA'!Z$17:Z$448,'MAIN DATA'!$C$17:$C$448,$A17)</f>
        <v>#VALUE!</v>
      </c>
      <c r="Y17" s="262" t="n">
        <f aca="false">IFERROR(SUMIFS('MAIN DATA'!AA$17:AA$448,'MAIN DATA'!$C$17:$C$448,$A17),"N/A for summer")</f>
        <v>-30.5209601451784</v>
      </c>
    </row>
    <row r="18" customFormat="false" ht="12.75" hidden="false" customHeight="false" outlineLevel="0" collapsed="false">
      <c r="A18" s="254" t="s">
        <v>506</v>
      </c>
      <c r="B18" s="254" t="s">
        <v>1251</v>
      </c>
      <c r="C18" s="254" t="e">
        <f aca="false">SUMIFS('MAIN DATA'!E$17:E$448,'MAIN DATA'!$C$17:$C$448,$A18)</f>
        <v>#VALUE!</v>
      </c>
      <c r="D18" s="254" t="e">
        <f aca="false">SUMIFS('MAIN DATA'!F$17:F$448,'MAIN DATA'!$C$17:$C$448,$A18)</f>
        <v>#VALUE!</v>
      </c>
      <c r="E18" s="254" t="e">
        <f aca="false">SUMIFS('MAIN DATA'!G$17:G$448,'MAIN DATA'!$C$17:$C$448,$A18)</f>
        <v>#VALUE!</v>
      </c>
      <c r="F18" s="256" t="e">
        <f aca="false">C18-R18</f>
        <v>#VALUE!</v>
      </c>
      <c r="G18" s="256" t="e">
        <f aca="false">C18-S18</f>
        <v>#VALUE!</v>
      </c>
      <c r="H18" s="257" t="n">
        <f aca="false">SUMIFS('MAIN DATA'!J$17:J$448,'MAIN DATA'!$C$17:$C$448,$A18)</f>
        <v>0</v>
      </c>
      <c r="I18" s="257" t="n">
        <f aca="false">SUMIFS('MAIN DATA'!K$17:K$448,'MAIN DATA'!$C$17:$C$448,$A18)</f>
        <v>0</v>
      </c>
      <c r="J18" s="257" t="n">
        <f aca="false">SUMIFS('MAIN DATA'!L$17:L$448,'MAIN DATA'!$C$17:$C$448,$A18)</f>
        <v>0</v>
      </c>
      <c r="K18" s="257" t="n">
        <f aca="false">SUMIFS('MAIN DATA'!M$17:M$448,'MAIN DATA'!$C$17:$C$448,$A18)</f>
        <v>0</v>
      </c>
      <c r="L18" s="257" t="n">
        <f aca="false">SUMIFS('MAIN DATA'!N$17:N$448,'MAIN DATA'!$C$17:$C$448,$A18)</f>
        <v>0</v>
      </c>
      <c r="M18" s="258"/>
      <c r="N18" s="259"/>
      <c r="O18" s="258"/>
      <c r="P18" s="258"/>
      <c r="Q18" s="258"/>
      <c r="R18" s="260" t="e">
        <f aca="false">SUMIFS('MAIN DATA'!T$17:T$448,'MAIN DATA'!$C$17:$C$448,$A18)</f>
        <v>#VALUE!</v>
      </c>
      <c r="S18" s="260" t="e">
        <f aca="false">SUMIFS('MAIN DATA'!U$17:U$448,'MAIN DATA'!$C$17:$C$448,$A18)</f>
        <v>#VALUE!</v>
      </c>
      <c r="T18" s="262" t="e">
        <f aca="false">SUMIFS('MAIN DATA'!V$17:V$448,'MAIN DATA'!$C$17:$C$448,$A18)</f>
        <v>#VALUE!</v>
      </c>
      <c r="U18" s="262" t="e">
        <f aca="false">SUMIFS('MAIN DATA'!W$17:W$448,'MAIN DATA'!$C$17:$C$448,$A18)</f>
        <v>#VALUE!</v>
      </c>
      <c r="V18" s="262" t="e">
        <f aca="false">$X$13*X18</f>
        <v>#REF!</v>
      </c>
      <c r="X18" s="263" t="e">
        <f aca="false">C18/$C$13</f>
        <v>#VALUE!</v>
      </c>
      <c r="Y18" s="262" t="n">
        <f aca="false">IFERROR(SUMIFS('MAIN DATA'!AA$17:AA$448,'MAIN DATA'!$C$17:$C$448,$A18),"N/A for summer")</f>
        <v>-5.13787607843769</v>
      </c>
    </row>
    <row r="19" customFormat="false" ht="12.75" hidden="false" customHeight="false" outlineLevel="0" collapsed="false">
      <c r="A19" s="254" t="s">
        <v>893</v>
      </c>
      <c r="B19" s="254" t="s">
        <v>1251</v>
      </c>
      <c r="C19" s="254" t="e">
        <f aca="false">SUMIFS('MAIN DATA'!E$17:E$448,'MAIN DATA'!$C$17:$C$448,$A19)</f>
        <v>#VALUE!</v>
      </c>
      <c r="D19" s="254" t="e">
        <f aca="false">SUMIFS('MAIN DATA'!F$17:F$448,'MAIN DATA'!$C$17:$C$448,$A19)</f>
        <v>#VALUE!</v>
      </c>
      <c r="E19" s="254" t="e">
        <f aca="false">SUMIFS('MAIN DATA'!G$17:G$448,'MAIN DATA'!$C$17:$C$448,$A19)</f>
        <v>#VALUE!</v>
      </c>
      <c r="F19" s="256" t="e">
        <f aca="false">C19-R19</f>
        <v>#VALUE!</v>
      </c>
      <c r="G19" s="256" t="e">
        <f aca="false">C19-S19</f>
        <v>#VALUE!</v>
      </c>
      <c r="H19" s="257" t="n">
        <f aca="false">SUMIFS('MAIN DATA'!J$17:J$448,'MAIN DATA'!$C$17:$C$448,$A19)</f>
        <v>0</v>
      </c>
      <c r="I19" s="257" t="n">
        <f aca="false">SUMIFS('MAIN DATA'!K$17:K$448,'MAIN DATA'!$C$17:$C$448,$A19)</f>
        <v>0</v>
      </c>
      <c r="J19" s="257" t="n">
        <f aca="false">SUMIFS('MAIN DATA'!L$17:L$448,'MAIN DATA'!$C$17:$C$448,$A19)</f>
        <v>0</v>
      </c>
      <c r="K19" s="257" t="n">
        <f aca="false">SUMIFS('MAIN DATA'!M$17:M$448,'MAIN DATA'!$C$17:$C$448,$A19)</f>
        <v>0</v>
      </c>
      <c r="L19" s="257" t="n">
        <f aca="false">SUMIFS('MAIN DATA'!N$17:N$448,'MAIN DATA'!$C$17:$C$448,$A19)</f>
        <v>0</v>
      </c>
      <c r="M19" s="258"/>
      <c r="N19" s="259"/>
      <c r="O19" s="258"/>
      <c r="P19" s="258"/>
      <c r="Q19" s="258"/>
      <c r="R19" s="260" t="e">
        <f aca="false">SUMIFS('MAIN DATA'!T$17:T$448,'MAIN DATA'!$C$17:$C$448,$A19)</f>
        <v>#VALUE!</v>
      </c>
      <c r="S19" s="260" t="e">
        <f aca="false">SUMIFS('MAIN DATA'!U$17:U$448,'MAIN DATA'!$C$17:$C$448,$A19)</f>
        <v>#VALUE!</v>
      </c>
      <c r="T19" s="262" t="e">
        <f aca="false">SUMIFS('MAIN DATA'!V$17:V$448,'MAIN DATA'!$C$17:$C$448,$A19)</f>
        <v>#VALUE!</v>
      </c>
      <c r="U19" s="262" t="e">
        <f aca="false">SUMIFS('MAIN DATA'!W$17:W$448,'MAIN DATA'!$C$17:$C$448,$A19)</f>
        <v>#VALUE!</v>
      </c>
      <c r="V19" s="262" t="e">
        <f aca="false">$X$13*X19</f>
        <v>#REF!</v>
      </c>
      <c r="X19" s="263" t="e">
        <f aca="false">C19/$C$13</f>
        <v>#VALUE!</v>
      </c>
      <c r="Y19" s="262" t="n">
        <f aca="false">IFERROR(SUMIFS('MAIN DATA'!AA$17:AA$448,'MAIN DATA'!$C$17:$C$448,$A19),"N/A for summer")</f>
        <v>-17.7509684661852</v>
      </c>
    </row>
    <row r="20" customFormat="false" ht="12.75" hidden="false" customHeight="false" outlineLevel="0" collapsed="false">
      <c r="A20" s="254" t="s">
        <v>409</v>
      </c>
      <c r="B20" s="254" t="s">
        <v>1251</v>
      </c>
      <c r="C20" s="254" t="e">
        <f aca="false">SUMIFS('MAIN DATA'!E$17:E$448,'MAIN DATA'!$C$17:$C$448,$A20)</f>
        <v>#VALUE!</v>
      </c>
      <c r="D20" s="254" t="e">
        <f aca="false">SUMIFS('MAIN DATA'!F$17:F$448,'MAIN DATA'!$C$17:$C$448,$A20)</f>
        <v>#VALUE!</v>
      </c>
      <c r="E20" s="254" t="e">
        <f aca="false">SUMIFS('MAIN DATA'!G$17:G$448,'MAIN DATA'!$C$17:$C$448,$A20)</f>
        <v>#VALUE!</v>
      </c>
      <c r="F20" s="256" t="e">
        <f aca="false">C20-R20</f>
        <v>#VALUE!</v>
      </c>
      <c r="G20" s="256" t="e">
        <f aca="false">C20-S20</f>
        <v>#VALUE!</v>
      </c>
      <c r="H20" s="257" t="n">
        <f aca="false">SUMIFS('MAIN DATA'!J$17:J$448,'MAIN DATA'!$C$17:$C$448,$A20)</f>
        <v>0</v>
      </c>
      <c r="I20" s="257" t="n">
        <f aca="false">SUMIFS('MAIN DATA'!K$17:K$448,'MAIN DATA'!$C$17:$C$448,$A20)</f>
        <v>0</v>
      </c>
      <c r="J20" s="257" t="n">
        <f aca="false">SUMIFS('MAIN DATA'!L$17:L$448,'MAIN DATA'!$C$17:$C$448,$A20)</f>
        <v>0</v>
      </c>
      <c r="K20" s="257" t="n">
        <f aca="false">SUMIFS('MAIN DATA'!M$17:M$448,'MAIN DATA'!$C$17:$C$448,$A20)</f>
        <v>0</v>
      </c>
      <c r="L20" s="257" t="n">
        <f aca="false">SUMIFS('MAIN DATA'!N$17:N$448,'MAIN DATA'!$C$17:$C$448,$A20)</f>
        <v>0</v>
      </c>
      <c r="M20" s="258"/>
      <c r="N20" s="259"/>
      <c r="O20" s="258"/>
      <c r="P20" s="258"/>
      <c r="Q20" s="258"/>
      <c r="R20" s="260" t="e">
        <f aca="false">SUMIFS('MAIN DATA'!T$17:T$448,'MAIN DATA'!$C$17:$C$448,$A20)</f>
        <v>#VALUE!</v>
      </c>
      <c r="S20" s="260" t="e">
        <f aca="false">SUMIFS('MAIN DATA'!U$17:U$448,'MAIN DATA'!$C$17:$C$448,$A20)</f>
        <v>#VALUE!</v>
      </c>
      <c r="T20" s="262" t="e">
        <f aca="false">SUMIFS('MAIN DATA'!V$17:V$448,'MAIN DATA'!$C$17:$C$448,$A20)</f>
        <v>#VALUE!</v>
      </c>
      <c r="U20" s="262" t="e">
        <f aca="false">SUMIFS('MAIN DATA'!W$17:W$448,'MAIN DATA'!$C$17:$C$448,$A20)</f>
        <v>#VALUE!</v>
      </c>
      <c r="V20" s="262" t="e">
        <f aca="false">$X$13*X20</f>
        <v>#REF!</v>
      </c>
      <c r="X20" s="263" t="e">
        <f aca="false">C20/$C$13</f>
        <v>#VALUE!</v>
      </c>
      <c r="Y20" s="262" t="n">
        <f aca="false">IFERROR(SUMIFS('MAIN DATA'!AA$17:AA$448,'MAIN DATA'!$C$17:$C$448,$A20),"N/A for summer")</f>
        <v>-34.6062363209935</v>
      </c>
    </row>
    <row r="21" customFormat="false" ht="12.75" hidden="false" customHeight="false" outlineLevel="0" collapsed="false">
      <c r="A21" s="254" t="s">
        <v>395</v>
      </c>
      <c r="B21" s="254" t="s">
        <v>1251</v>
      </c>
      <c r="C21" s="254" t="e">
        <f aca="false">SUMIFS('MAIN DATA'!E$17:E$448,'MAIN DATA'!$C$17:$C$448,$A21)</f>
        <v>#VALUE!</v>
      </c>
      <c r="D21" s="254" t="e">
        <f aca="false">SUMIFS('MAIN DATA'!F$17:F$448,'MAIN DATA'!$C$17:$C$448,$A21)</f>
        <v>#VALUE!</v>
      </c>
      <c r="E21" s="254" t="e">
        <f aca="false">SUMIFS('MAIN DATA'!G$17:G$448,'MAIN DATA'!$C$17:$C$448,$A21)</f>
        <v>#VALUE!</v>
      </c>
      <c r="F21" s="256" t="e">
        <f aca="false">C21-R21</f>
        <v>#VALUE!</v>
      </c>
      <c r="G21" s="256" t="e">
        <f aca="false">C21-S21</f>
        <v>#VALUE!</v>
      </c>
      <c r="H21" s="257" t="n">
        <f aca="false">SUMIFS('MAIN DATA'!J$17:J$448,'MAIN DATA'!$C$17:$C$448,$A21)</f>
        <v>0</v>
      </c>
      <c r="I21" s="257" t="n">
        <f aca="false">SUMIFS('MAIN DATA'!K$17:K$448,'MAIN DATA'!$C$17:$C$448,$A21)</f>
        <v>0</v>
      </c>
      <c r="J21" s="257" t="n">
        <f aca="false">SUMIFS('MAIN DATA'!L$17:L$448,'MAIN DATA'!$C$17:$C$448,$A21)</f>
        <v>0</v>
      </c>
      <c r="K21" s="257" t="n">
        <f aca="false">SUMIFS('MAIN DATA'!M$17:M$448,'MAIN DATA'!$C$17:$C$448,$A21)</f>
        <v>0</v>
      </c>
      <c r="L21" s="257" t="n">
        <f aca="false">SUMIFS('MAIN DATA'!N$17:N$448,'MAIN DATA'!$C$17:$C$448,$A21)</f>
        <v>0</v>
      </c>
      <c r="M21" s="258"/>
      <c r="N21" s="259"/>
      <c r="O21" s="258"/>
      <c r="P21" s="258"/>
      <c r="Q21" s="258"/>
      <c r="R21" s="260" t="e">
        <f aca="false">SUMIFS('MAIN DATA'!T$17:T$448,'MAIN DATA'!$C$17:$C$448,$A21)</f>
        <v>#VALUE!</v>
      </c>
      <c r="S21" s="260" t="e">
        <f aca="false">SUMIFS('MAIN DATA'!U$17:U$448,'MAIN DATA'!$C$17:$C$448,$A21)</f>
        <v>#VALUE!</v>
      </c>
      <c r="T21" s="262" t="e">
        <f aca="false">SUMIFS('MAIN DATA'!V$17:V$448,'MAIN DATA'!$C$17:$C$448,$A21)</f>
        <v>#VALUE!</v>
      </c>
      <c r="U21" s="262" t="e">
        <f aca="false">SUMIFS('MAIN DATA'!W$17:W$448,'MAIN DATA'!$C$17:$C$448,$A21)</f>
        <v>#VALUE!</v>
      </c>
      <c r="V21" s="262" t="e">
        <f aca="false">$X$13*X21</f>
        <v>#REF!</v>
      </c>
      <c r="X21" s="263" t="e">
        <f aca="false">C21/$C$13</f>
        <v>#VALUE!</v>
      </c>
      <c r="Y21" s="262" t="n">
        <f aca="false">IFERROR(SUMIFS('MAIN DATA'!AA$17:AA$448,'MAIN DATA'!$C$17:$C$448,$A21),"N/A for summer")</f>
        <v>-55.4113080285269</v>
      </c>
    </row>
    <row r="22" customFormat="false" ht="12.75" hidden="false" customHeight="false" outlineLevel="0" collapsed="false">
      <c r="A22" s="254" t="s">
        <v>439</v>
      </c>
      <c r="B22" s="254" t="s">
        <v>1251</v>
      </c>
      <c r="C22" s="254" t="e">
        <f aca="false">SUMIFS('MAIN DATA'!E$17:E$448,'MAIN DATA'!$C$17:$C$448,$A22)</f>
        <v>#VALUE!</v>
      </c>
      <c r="D22" s="254" t="e">
        <f aca="false">SUMIFS('MAIN DATA'!F$17:F$448,'MAIN DATA'!$C$17:$C$448,$A22)</f>
        <v>#VALUE!</v>
      </c>
      <c r="E22" s="254" t="e">
        <f aca="false">SUMIFS('MAIN DATA'!G$17:G$448,'MAIN DATA'!$C$17:$C$448,$A22)</f>
        <v>#VALUE!</v>
      </c>
      <c r="F22" s="256" t="e">
        <f aca="false">C22-R22</f>
        <v>#VALUE!</v>
      </c>
      <c r="G22" s="256" t="e">
        <f aca="false">C22-S22</f>
        <v>#VALUE!</v>
      </c>
      <c r="H22" s="257" t="n">
        <f aca="false">SUMIFS('MAIN DATA'!J$17:J$448,'MAIN DATA'!$C$17:$C$448,$A22)</f>
        <v>0</v>
      </c>
      <c r="I22" s="257" t="n">
        <f aca="false">SUMIFS('MAIN DATA'!K$17:K$448,'MAIN DATA'!$C$17:$C$448,$A22)</f>
        <v>0</v>
      </c>
      <c r="J22" s="257" t="n">
        <f aca="false">SUMIFS('MAIN DATA'!L$17:L$448,'MAIN DATA'!$C$17:$C$448,$A22)</f>
        <v>0</v>
      </c>
      <c r="K22" s="257" t="n">
        <f aca="false">SUMIFS('MAIN DATA'!M$17:M$448,'MAIN DATA'!$C$17:$C$448,$A22)</f>
        <v>0</v>
      </c>
      <c r="L22" s="257" t="n">
        <f aca="false">SUMIFS('MAIN DATA'!N$17:N$448,'MAIN DATA'!$C$17:$C$448,$A22)</f>
        <v>0</v>
      </c>
      <c r="M22" s="258"/>
      <c r="N22" s="259"/>
      <c r="O22" s="258"/>
      <c r="P22" s="258"/>
      <c r="Q22" s="258"/>
      <c r="R22" s="260" t="e">
        <f aca="false">SUMIFS('MAIN DATA'!T$17:T$448,'MAIN DATA'!$C$17:$C$448,$A22)</f>
        <v>#VALUE!</v>
      </c>
      <c r="S22" s="260" t="e">
        <f aca="false">SUMIFS('MAIN DATA'!U$17:U$448,'MAIN DATA'!$C$17:$C$448,$A22)</f>
        <v>#VALUE!</v>
      </c>
      <c r="T22" s="262" t="e">
        <f aca="false">SUMIFS('MAIN DATA'!V$17:V$448,'MAIN DATA'!$C$17:$C$448,$A22)</f>
        <v>#VALUE!</v>
      </c>
      <c r="U22" s="262" t="e">
        <f aca="false">SUMIFS('MAIN DATA'!W$17:W$448,'MAIN DATA'!$C$17:$C$448,$A22)</f>
        <v>#VALUE!</v>
      </c>
      <c r="V22" s="262" t="e">
        <f aca="false">$X$13*X22</f>
        <v>#REF!</v>
      </c>
      <c r="X22" s="263" t="e">
        <f aca="false">C22/$C$13</f>
        <v>#VALUE!</v>
      </c>
      <c r="Y22" s="262" t="n">
        <f aca="false">IFERROR(SUMIFS('MAIN DATA'!AA$17:AA$448,'MAIN DATA'!$C$17:$C$448,$A22),"N/A for summer")</f>
        <v>-26.6556923556309</v>
      </c>
    </row>
    <row r="23" customFormat="false" ht="12.75" hidden="false" customHeight="false" outlineLevel="0" collapsed="false">
      <c r="A23" s="254" t="s">
        <v>1001</v>
      </c>
      <c r="B23" s="254" t="s">
        <v>1251</v>
      </c>
      <c r="C23" s="254" t="e">
        <f aca="false">SUMIFS('MAIN DATA'!E$17:E$448,'MAIN DATA'!$C$17:$C$448,$A23)</f>
        <v>#VALUE!</v>
      </c>
      <c r="D23" s="254" t="e">
        <f aca="false">SUMIFS('MAIN DATA'!F$17:F$448,'MAIN DATA'!$C$17:$C$448,$A23)</f>
        <v>#VALUE!</v>
      </c>
      <c r="E23" s="254" t="e">
        <f aca="false">SUMIFS('MAIN DATA'!G$17:G$448,'MAIN DATA'!$C$17:$C$448,$A23)</f>
        <v>#VALUE!</v>
      </c>
      <c r="F23" s="256" t="e">
        <f aca="false">C23-R23</f>
        <v>#VALUE!</v>
      </c>
      <c r="G23" s="256" t="e">
        <f aca="false">C23-S23</f>
        <v>#VALUE!</v>
      </c>
      <c r="H23" s="257" t="n">
        <f aca="false">SUMIFS('MAIN DATA'!J$17:J$448,'MAIN DATA'!$C$17:$C$448,$A23)</f>
        <v>0</v>
      </c>
      <c r="I23" s="257" t="n">
        <f aca="false">SUMIFS('MAIN DATA'!K$17:K$448,'MAIN DATA'!$C$17:$C$448,$A23)</f>
        <v>0</v>
      </c>
      <c r="J23" s="257" t="n">
        <f aca="false">SUMIFS('MAIN DATA'!L$17:L$448,'MAIN DATA'!$C$17:$C$448,$A23)</f>
        <v>0</v>
      </c>
      <c r="K23" s="257" t="n">
        <f aca="false">SUMIFS('MAIN DATA'!M$17:M$448,'MAIN DATA'!$C$17:$C$448,$A23)</f>
        <v>0</v>
      </c>
      <c r="L23" s="257" t="n">
        <f aca="false">SUMIFS('MAIN DATA'!N$17:N$448,'MAIN DATA'!$C$17:$C$448,$A23)</f>
        <v>0</v>
      </c>
      <c r="M23" s="258"/>
      <c r="N23" s="259"/>
      <c r="O23" s="258"/>
      <c r="P23" s="258"/>
      <c r="Q23" s="258"/>
      <c r="R23" s="260" t="e">
        <f aca="false">SUMIFS('MAIN DATA'!T$17:T$448,'MAIN DATA'!$C$17:$C$448,$A23)</f>
        <v>#VALUE!</v>
      </c>
      <c r="S23" s="260" t="e">
        <f aca="false">SUMIFS('MAIN DATA'!U$17:U$448,'MAIN DATA'!$C$17:$C$448,$A23)</f>
        <v>#VALUE!</v>
      </c>
      <c r="T23" s="262" t="e">
        <f aca="false">SUMIFS('MAIN DATA'!V$17:V$448,'MAIN DATA'!$C$17:$C$448,$A23)</f>
        <v>#VALUE!</v>
      </c>
      <c r="U23" s="262" t="e">
        <f aca="false">SUMIFS('MAIN DATA'!W$17:W$448,'MAIN DATA'!$C$17:$C$448,$A23)</f>
        <v>#VALUE!</v>
      </c>
      <c r="V23" s="262" t="e">
        <f aca="false">$X$13*X23</f>
        <v>#REF!</v>
      </c>
      <c r="X23" s="263" t="e">
        <f aca="false">C23/$C$13</f>
        <v>#VALUE!</v>
      </c>
      <c r="Y23" s="262" t="n">
        <f aca="false">IFERROR(SUMIFS('MAIN DATA'!AA$17:AA$448,'MAIN DATA'!$C$17:$C$448,$A23),"N/A for summer")</f>
        <v>-6.49880990956082</v>
      </c>
    </row>
    <row r="24" customFormat="false" ht="12.75" hidden="false" customHeight="false" outlineLevel="0" collapsed="false">
      <c r="A24" s="254" t="s">
        <v>472</v>
      </c>
      <c r="B24" s="254" t="s">
        <v>1255</v>
      </c>
      <c r="C24" s="254" t="e">
        <f aca="false">SUMIFS('MAIN DATA'!E$17:E$448,'MAIN DATA'!$C$17:$C$448,$A24)</f>
        <v>#VALUE!</v>
      </c>
      <c r="D24" s="254" t="e">
        <f aca="false">SUMIFS('MAIN DATA'!F$17:F$448,'MAIN DATA'!$C$17:$C$448,$A24)</f>
        <v>#VALUE!</v>
      </c>
      <c r="E24" s="254" t="e">
        <f aca="false">SUMIFS('MAIN DATA'!G$17:G$448,'MAIN DATA'!$C$17:$C$448,$A24)</f>
        <v>#VALUE!</v>
      </c>
      <c r="F24" s="256" t="e">
        <f aca="false">C24-R24</f>
        <v>#VALUE!</v>
      </c>
      <c r="G24" s="256" t="e">
        <f aca="false">C24-S24</f>
        <v>#VALUE!</v>
      </c>
      <c r="H24" s="257" t="n">
        <f aca="false">SUMIFS('MAIN DATA'!J$17:J$448,'MAIN DATA'!$C$17:$C$448,$A24)</f>
        <v>0</v>
      </c>
      <c r="I24" s="257" t="n">
        <f aca="false">SUMIFS('MAIN DATA'!K$17:K$448,'MAIN DATA'!$C$17:$C$448,$A24)</f>
        <v>0</v>
      </c>
      <c r="J24" s="257" t="n">
        <f aca="false">SUMIFS('MAIN DATA'!L$17:L$448,'MAIN DATA'!$C$17:$C$448,$A24)</f>
        <v>0</v>
      </c>
      <c r="K24" s="257" t="n">
        <f aca="false">SUMIFS('MAIN DATA'!M$17:M$448,'MAIN DATA'!$C$17:$C$448,$A24)</f>
        <v>0</v>
      </c>
      <c r="L24" s="257" t="n">
        <f aca="false">SUMIFS('MAIN DATA'!N$17:N$448,'MAIN DATA'!$C$17:$C$448,$A24)</f>
        <v>0</v>
      </c>
      <c r="M24" s="258"/>
      <c r="N24" s="259"/>
      <c r="O24" s="258"/>
      <c r="P24" s="258"/>
      <c r="Q24" s="258"/>
      <c r="R24" s="260" t="e">
        <f aca="false">SUMIFS('MAIN DATA'!T$17:T$448,'MAIN DATA'!$C$17:$C$448,$A24)</f>
        <v>#VALUE!</v>
      </c>
      <c r="S24" s="260" t="e">
        <f aca="false">SUMIFS('MAIN DATA'!U$17:U$448,'MAIN DATA'!$C$17:$C$448,$A24)</f>
        <v>#VALUE!</v>
      </c>
      <c r="T24" s="262" t="e">
        <f aca="false">SUMIFS('MAIN DATA'!V$17:V$448,'MAIN DATA'!$C$17:$C$448,$A24)</f>
        <v>#VALUE!</v>
      </c>
      <c r="U24" s="262" t="e">
        <f aca="false">SUMIFS('MAIN DATA'!W$17:W$448,'MAIN DATA'!$C$17:$C$448,$A24)</f>
        <v>#VALUE!</v>
      </c>
      <c r="V24" s="262" t="e">
        <f aca="false">$X$13*X24</f>
        <v>#REF!</v>
      </c>
      <c r="X24" s="263" t="e">
        <f aca="false">C24/$C$13</f>
        <v>#VALUE!</v>
      </c>
      <c r="Y24" s="262" t="n">
        <f aca="false">IFERROR(SUMIFS('MAIN DATA'!AA$17:AA$448,'MAIN DATA'!$C$17:$C$448,$A24),"N/A for summer")</f>
        <v>-20.1177154206702</v>
      </c>
    </row>
    <row r="25" customFormat="false" ht="12.75" hidden="false" customHeight="false" outlineLevel="0" collapsed="false">
      <c r="A25" s="254" t="s">
        <v>477</v>
      </c>
      <c r="B25" s="254" t="s">
        <v>1255</v>
      </c>
      <c r="C25" s="254" t="e">
        <f aca="false">SUMIFS('MAIN DATA'!E$17:E$448,'MAIN DATA'!$C$17:$C$448,$A25)</f>
        <v>#VALUE!</v>
      </c>
      <c r="D25" s="254" t="e">
        <f aca="false">SUMIFS('MAIN DATA'!F$17:F$448,'MAIN DATA'!$C$17:$C$448,$A25)</f>
        <v>#VALUE!</v>
      </c>
      <c r="E25" s="254" t="e">
        <f aca="false">SUMIFS('MAIN DATA'!G$17:G$448,'MAIN DATA'!$C$17:$C$448,$A25)</f>
        <v>#VALUE!</v>
      </c>
      <c r="F25" s="256" t="e">
        <f aca="false">C25-R25</f>
        <v>#VALUE!</v>
      </c>
      <c r="G25" s="256" t="e">
        <f aca="false">C25-S25</f>
        <v>#VALUE!</v>
      </c>
      <c r="H25" s="257" t="n">
        <f aca="false">SUMIFS('MAIN DATA'!J$17:J$448,'MAIN DATA'!$C$17:$C$448,$A25)</f>
        <v>0</v>
      </c>
      <c r="I25" s="257" t="n">
        <f aca="false">SUMIFS('MAIN DATA'!K$17:K$448,'MAIN DATA'!$C$17:$C$448,$A25)</f>
        <v>0</v>
      </c>
      <c r="J25" s="257" t="n">
        <f aca="false">SUMIFS('MAIN DATA'!L$17:L$448,'MAIN DATA'!$C$17:$C$448,$A25)</f>
        <v>0</v>
      </c>
      <c r="K25" s="257" t="n">
        <f aca="false">SUMIFS('MAIN DATA'!M$17:M$448,'MAIN DATA'!$C$17:$C$448,$A25)</f>
        <v>0</v>
      </c>
      <c r="L25" s="257" t="n">
        <f aca="false">SUMIFS('MAIN DATA'!N$17:N$448,'MAIN DATA'!$C$17:$C$448,$A25)</f>
        <v>0</v>
      </c>
      <c r="M25" s="258"/>
      <c r="N25" s="259"/>
      <c r="O25" s="258"/>
      <c r="P25" s="258"/>
      <c r="Q25" s="258"/>
      <c r="R25" s="260" t="e">
        <f aca="false">SUMIFS('MAIN DATA'!T$17:T$448,'MAIN DATA'!$C$17:$C$448,$A25)</f>
        <v>#VALUE!</v>
      </c>
      <c r="S25" s="260" t="e">
        <f aca="false">SUMIFS('MAIN DATA'!U$17:U$448,'MAIN DATA'!$C$17:$C$448,$A25)</f>
        <v>#VALUE!</v>
      </c>
      <c r="T25" s="262" t="e">
        <f aca="false">SUMIFS('MAIN DATA'!V$17:V$448,'MAIN DATA'!$C$17:$C$448,$A25)</f>
        <v>#VALUE!</v>
      </c>
      <c r="U25" s="262" t="e">
        <f aca="false">SUMIFS('MAIN DATA'!W$17:W$448,'MAIN DATA'!$C$17:$C$448,$A25)</f>
        <v>#VALUE!</v>
      </c>
      <c r="V25" s="262" t="e">
        <f aca="false">$X$13*X25</f>
        <v>#REF!</v>
      </c>
      <c r="X25" s="263" t="e">
        <f aca="false">C25/$C$13</f>
        <v>#VALUE!</v>
      </c>
      <c r="Y25" s="262" t="n">
        <f aca="false">IFERROR(SUMIFS('MAIN DATA'!AA$17:AA$448,'MAIN DATA'!$C$17:$C$448,$A25),"N/A for summer")</f>
        <v>-23.8577579833458</v>
      </c>
    </row>
    <row r="26" customFormat="false" ht="12.75" hidden="false" customHeight="false" outlineLevel="0" collapsed="false">
      <c r="A26" s="254" t="s">
        <v>691</v>
      </c>
      <c r="B26" s="254" t="s">
        <v>1255</v>
      </c>
      <c r="C26" s="254" t="e">
        <f aca="false">SUMIFS('MAIN DATA'!E$17:E$448,'MAIN DATA'!$C$17:$C$448,$A26)</f>
        <v>#VALUE!</v>
      </c>
      <c r="D26" s="254" t="e">
        <f aca="false">SUMIFS('MAIN DATA'!F$17:F$448,'MAIN DATA'!$C$17:$C$448,$A26)</f>
        <v>#VALUE!</v>
      </c>
      <c r="E26" s="254" t="e">
        <f aca="false">SUMIFS('MAIN DATA'!G$17:G$448,'MAIN DATA'!$C$17:$C$448,$A26)</f>
        <v>#VALUE!</v>
      </c>
      <c r="F26" s="256" t="e">
        <f aca="false">C26-R26</f>
        <v>#VALUE!</v>
      </c>
      <c r="G26" s="256" t="e">
        <f aca="false">C26-S26</f>
        <v>#VALUE!</v>
      </c>
      <c r="H26" s="257" t="n">
        <f aca="false">SUMIFS('MAIN DATA'!J$17:J$448,'MAIN DATA'!$C$17:$C$448,$A26)</f>
        <v>0</v>
      </c>
      <c r="I26" s="257" t="n">
        <f aca="false">SUMIFS('MAIN DATA'!K$17:K$448,'MAIN DATA'!$C$17:$C$448,$A26)</f>
        <v>0</v>
      </c>
      <c r="J26" s="257" t="n">
        <f aca="false">SUMIFS('MAIN DATA'!L$17:L$448,'MAIN DATA'!$C$17:$C$448,$A26)</f>
        <v>0</v>
      </c>
      <c r="K26" s="257" t="n">
        <f aca="false">SUMIFS('MAIN DATA'!M$17:M$448,'MAIN DATA'!$C$17:$C$448,$A26)</f>
        <v>0</v>
      </c>
      <c r="L26" s="257" t="n">
        <f aca="false">SUMIFS('MAIN DATA'!N$17:N$448,'MAIN DATA'!$C$17:$C$448,$A26)</f>
        <v>0</v>
      </c>
      <c r="M26" s="258"/>
      <c r="N26" s="259"/>
      <c r="O26" s="258"/>
      <c r="P26" s="258"/>
      <c r="Q26" s="258"/>
      <c r="R26" s="260" t="e">
        <f aca="false">SUMIFS('MAIN DATA'!T$17:T$448,'MAIN DATA'!$C$17:$C$448,$A26)</f>
        <v>#VALUE!</v>
      </c>
      <c r="S26" s="260" t="e">
        <f aca="false">SUMIFS('MAIN DATA'!U$17:U$448,'MAIN DATA'!$C$17:$C$448,$A26)</f>
        <v>#VALUE!</v>
      </c>
      <c r="T26" s="262" t="e">
        <f aca="false">SUMIFS('MAIN DATA'!V$17:V$448,'MAIN DATA'!$C$17:$C$448,$A26)</f>
        <v>#VALUE!</v>
      </c>
      <c r="U26" s="262" t="e">
        <f aca="false">SUMIFS('MAIN DATA'!W$17:W$448,'MAIN DATA'!$C$17:$C$448,$A26)</f>
        <v>#VALUE!</v>
      </c>
      <c r="V26" s="262" t="e">
        <f aca="false">$X$13*X26</f>
        <v>#REF!</v>
      </c>
      <c r="X26" s="263" t="e">
        <f aca="false">C26/$C$13</f>
        <v>#VALUE!</v>
      </c>
      <c r="Y26" s="262" t="n">
        <f aca="false">IFERROR(SUMIFS('MAIN DATA'!AA$17:AA$448,'MAIN DATA'!$C$17:$C$448,$A26),"N/A for summer")</f>
        <v>-11.7480684258343</v>
      </c>
    </row>
    <row r="27" customFormat="false" ht="12.75" hidden="false" customHeight="false" outlineLevel="0" collapsed="false">
      <c r="A27" s="254" t="s">
        <v>494</v>
      </c>
      <c r="B27" s="254" t="s">
        <v>1255</v>
      </c>
      <c r="C27" s="254" t="e">
        <f aca="false">SUMIFS('MAIN DATA'!E$17:E$448,'MAIN DATA'!$C$17:$C$448,$A27)</f>
        <v>#VALUE!</v>
      </c>
      <c r="D27" s="254" t="e">
        <f aca="false">SUMIFS('MAIN DATA'!F$17:F$448,'MAIN DATA'!$C$17:$C$448,$A27)</f>
        <v>#VALUE!</v>
      </c>
      <c r="E27" s="254" t="e">
        <f aca="false">SUMIFS('MAIN DATA'!G$17:G$448,'MAIN DATA'!$C$17:$C$448,$A27)</f>
        <v>#VALUE!</v>
      </c>
      <c r="F27" s="256" t="e">
        <f aca="false">C27-R27</f>
        <v>#VALUE!</v>
      </c>
      <c r="G27" s="256" t="e">
        <f aca="false">C27-S27</f>
        <v>#VALUE!</v>
      </c>
      <c r="H27" s="257" t="n">
        <f aca="false">SUMIFS('MAIN DATA'!J$17:J$448,'MAIN DATA'!$C$17:$C$448,$A27)</f>
        <v>0</v>
      </c>
      <c r="I27" s="257" t="n">
        <f aca="false">SUMIFS('MAIN DATA'!K$17:K$448,'MAIN DATA'!$C$17:$C$448,$A27)</f>
        <v>0</v>
      </c>
      <c r="J27" s="257" t="n">
        <f aca="false">SUMIFS('MAIN DATA'!L$17:L$448,'MAIN DATA'!$C$17:$C$448,$A27)</f>
        <v>0</v>
      </c>
      <c r="K27" s="257" t="n">
        <f aca="false">SUMIFS('MAIN DATA'!M$17:M$448,'MAIN DATA'!$C$17:$C$448,$A27)</f>
        <v>0</v>
      </c>
      <c r="L27" s="257" t="n">
        <f aca="false">SUMIFS('MAIN DATA'!N$17:N$448,'MAIN DATA'!$C$17:$C$448,$A27)</f>
        <v>0</v>
      </c>
      <c r="M27" s="258"/>
      <c r="N27" s="259"/>
      <c r="O27" s="258"/>
      <c r="P27" s="258"/>
      <c r="Q27" s="258"/>
      <c r="R27" s="260" t="e">
        <f aca="false">SUMIFS('MAIN DATA'!T$17:T$448,'MAIN DATA'!$C$17:$C$448,$A27)</f>
        <v>#VALUE!</v>
      </c>
      <c r="S27" s="260" t="e">
        <f aca="false">SUMIFS('MAIN DATA'!U$17:U$448,'MAIN DATA'!$C$17:$C$448,$A27)</f>
        <v>#VALUE!</v>
      </c>
      <c r="T27" s="262" t="e">
        <f aca="false">SUMIFS('MAIN DATA'!V$17:V$448,'MAIN DATA'!$C$17:$C$448,$A27)</f>
        <v>#VALUE!</v>
      </c>
      <c r="U27" s="262" t="e">
        <f aca="false">SUMIFS('MAIN DATA'!W$17:W$448,'MAIN DATA'!$C$17:$C$448,$A27)</f>
        <v>#VALUE!</v>
      </c>
      <c r="V27" s="262" t="e">
        <f aca="false">$X$13*X27</f>
        <v>#REF!</v>
      </c>
      <c r="X27" s="263" t="e">
        <f aca="false">C27/$C$13</f>
        <v>#VALUE!</v>
      </c>
      <c r="Y27" s="262" t="n">
        <f aca="false">IFERROR(SUMIFS('MAIN DATA'!AA$17:AA$448,'MAIN DATA'!$C$17:$C$448,$A27),"N/A for summer")</f>
        <v>-11.4780672395356</v>
      </c>
    </row>
    <row r="28" customFormat="false" ht="12.75" hidden="false" customHeight="false" outlineLevel="0" collapsed="false">
      <c r="A28" s="254" t="s">
        <v>1093</v>
      </c>
      <c r="B28" s="254" t="s">
        <v>1260</v>
      </c>
      <c r="C28" s="254" t="e">
        <f aca="false">SUMIFS('MAIN DATA'!E$17:E$448,'MAIN DATA'!$C$17:$C$448,$A28)</f>
        <v>#VALUE!</v>
      </c>
      <c r="D28" s="254" t="e">
        <f aca="false">SUMIFS('MAIN DATA'!F$17:F$448,'MAIN DATA'!$C$17:$C$448,$A28)</f>
        <v>#VALUE!</v>
      </c>
      <c r="E28" s="254" t="e">
        <f aca="false">SUMIFS('MAIN DATA'!G$17:G$448,'MAIN DATA'!$C$17:$C$448,$A28)</f>
        <v>#VALUE!</v>
      </c>
      <c r="F28" s="256" t="e">
        <f aca="false">C28-R28</f>
        <v>#VALUE!</v>
      </c>
      <c r="G28" s="256" t="e">
        <f aca="false">C28-S28</f>
        <v>#VALUE!</v>
      </c>
      <c r="H28" s="257" t="n">
        <f aca="false">SUMIFS('MAIN DATA'!J$17:J$448,'MAIN DATA'!$C$17:$C$448,$A28)</f>
        <v>0</v>
      </c>
      <c r="I28" s="257" t="n">
        <f aca="false">SUMIFS('MAIN DATA'!K$17:K$448,'MAIN DATA'!$C$17:$C$448,$A28)</f>
        <v>0</v>
      </c>
      <c r="J28" s="257" t="n">
        <f aca="false">SUMIFS('MAIN DATA'!L$17:L$448,'MAIN DATA'!$C$17:$C$448,$A28)</f>
        <v>0</v>
      </c>
      <c r="K28" s="257" t="n">
        <f aca="false">SUMIFS('MAIN DATA'!M$17:M$448,'MAIN DATA'!$C$17:$C$448,$A28)</f>
        <v>0</v>
      </c>
      <c r="L28" s="257" t="n">
        <f aca="false">SUMIFS('MAIN DATA'!N$17:N$448,'MAIN DATA'!$C$17:$C$448,$A28)</f>
        <v>0</v>
      </c>
      <c r="M28" s="258"/>
      <c r="N28" s="259"/>
      <c r="O28" s="258"/>
      <c r="P28" s="258"/>
      <c r="Q28" s="258"/>
      <c r="R28" s="260" t="e">
        <f aca="false">SUMIFS('MAIN DATA'!T$17:T$448,'MAIN DATA'!$C$17:$C$448,$A28)</f>
        <v>#VALUE!</v>
      </c>
      <c r="S28" s="260" t="e">
        <f aca="false">SUMIFS('MAIN DATA'!U$17:U$448,'MAIN DATA'!$C$17:$C$448,$A28)</f>
        <v>#VALUE!</v>
      </c>
      <c r="T28" s="262" t="e">
        <f aca="false">SUMIFS('MAIN DATA'!V$17:V$448,'MAIN DATA'!$C$17:$C$448,$A28)</f>
        <v>#VALUE!</v>
      </c>
      <c r="U28" s="262" t="e">
        <f aca="false">SUMIFS('MAIN DATA'!W$17:W$448,'MAIN DATA'!$C$17:$C$448,$A28)</f>
        <v>#VALUE!</v>
      </c>
      <c r="V28" s="262" t="e">
        <f aca="false">$X$13*X28</f>
        <v>#REF!</v>
      </c>
      <c r="X28" s="263" t="e">
        <f aca="false">C28/$C$13</f>
        <v>#VALUE!</v>
      </c>
      <c r="Y28" s="262" t="n">
        <f aca="false">IFERROR(SUMIFS('MAIN DATA'!AA$17:AA$448,'MAIN DATA'!$C$17:$C$448,$A28),"N/A for summer")</f>
        <v>-3.17141079373001</v>
      </c>
    </row>
    <row r="29" customFormat="false" ht="12.75" hidden="false" customHeight="false" outlineLevel="0" collapsed="false">
      <c r="A29" s="254" t="s">
        <v>812</v>
      </c>
      <c r="B29" s="254" t="s">
        <v>1260</v>
      </c>
      <c r="C29" s="254" t="e">
        <f aca="false">SUMIFS('MAIN DATA'!E$17:E$448,'MAIN DATA'!$C$17:$C$448,$A29)</f>
        <v>#VALUE!</v>
      </c>
      <c r="D29" s="254" t="e">
        <f aca="false">SUMIFS('MAIN DATA'!F$17:F$448,'MAIN DATA'!$C$17:$C$448,$A29)</f>
        <v>#VALUE!</v>
      </c>
      <c r="E29" s="254" t="e">
        <f aca="false">SUMIFS('MAIN DATA'!G$17:G$448,'MAIN DATA'!$C$17:$C$448,$A29)</f>
        <v>#VALUE!</v>
      </c>
      <c r="F29" s="256" t="e">
        <f aca="false">C29-R29</f>
        <v>#VALUE!</v>
      </c>
      <c r="G29" s="256" t="e">
        <f aca="false">C29-S29</f>
        <v>#VALUE!</v>
      </c>
      <c r="H29" s="257" t="n">
        <f aca="false">SUMIFS('MAIN DATA'!J$17:J$448,'MAIN DATA'!$C$17:$C$448,$A29)</f>
        <v>0</v>
      </c>
      <c r="I29" s="257" t="n">
        <f aca="false">SUMIFS('MAIN DATA'!K$17:K$448,'MAIN DATA'!$C$17:$C$448,$A29)</f>
        <v>0</v>
      </c>
      <c r="J29" s="257" t="n">
        <f aca="false">SUMIFS('MAIN DATA'!L$17:L$448,'MAIN DATA'!$C$17:$C$448,$A29)</f>
        <v>0</v>
      </c>
      <c r="K29" s="257" t="n">
        <f aca="false">SUMIFS('MAIN DATA'!M$17:M$448,'MAIN DATA'!$C$17:$C$448,$A29)</f>
        <v>0</v>
      </c>
      <c r="L29" s="257" t="n">
        <f aca="false">SUMIFS('MAIN DATA'!N$17:N$448,'MAIN DATA'!$C$17:$C$448,$A29)</f>
        <v>0</v>
      </c>
      <c r="M29" s="258"/>
      <c r="N29" s="259"/>
      <c r="O29" s="258"/>
      <c r="P29" s="258"/>
      <c r="Q29" s="258"/>
      <c r="R29" s="260" t="e">
        <f aca="false">SUMIFS('MAIN DATA'!T$17:T$448,'MAIN DATA'!$C$17:$C$448,$A29)</f>
        <v>#VALUE!</v>
      </c>
      <c r="S29" s="260" t="e">
        <f aca="false">SUMIFS('MAIN DATA'!U$17:U$448,'MAIN DATA'!$C$17:$C$448,$A29)</f>
        <v>#VALUE!</v>
      </c>
      <c r="T29" s="262" t="e">
        <f aca="false">SUMIFS('MAIN DATA'!V$17:V$448,'MAIN DATA'!$C$17:$C$448,$A29)</f>
        <v>#VALUE!</v>
      </c>
      <c r="U29" s="262" t="e">
        <f aca="false">SUMIFS('MAIN DATA'!W$17:W$448,'MAIN DATA'!$C$17:$C$448,$A29)</f>
        <v>#VALUE!</v>
      </c>
      <c r="V29" s="262" t="e">
        <f aca="false">$X$13*X29</f>
        <v>#REF!</v>
      </c>
      <c r="X29" s="263" t="e">
        <f aca="false">C29/$C$13</f>
        <v>#VALUE!</v>
      </c>
      <c r="Y29" s="262" t="n">
        <f aca="false">IFERROR(SUMIFS('MAIN DATA'!AA$17:AA$448,'MAIN DATA'!$C$17:$C$448,$A29),"N/A for summer")</f>
        <v>-11.3399286075217</v>
      </c>
    </row>
    <row r="30" customFormat="false" ht="12.75" hidden="false" customHeight="false" outlineLevel="0" collapsed="false">
      <c r="A30" s="254" t="s">
        <v>797</v>
      </c>
      <c r="B30" s="254" t="s">
        <v>1260</v>
      </c>
      <c r="C30" s="254" t="e">
        <f aca="false">SUMIFS('MAIN DATA'!E$17:E$448,'MAIN DATA'!$C$17:$C$448,$A30)</f>
        <v>#VALUE!</v>
      </c>
      <c r="D30" s="254" t="e">
        <f aca="false">SUMIFS('MAIN DATA'!F$17:F$448,'MAIN DATA'!$C$17:$C$448,$A30)</f>
        <v>#VALUE!</v>
      </c>
      <c r="E30" s="254" t="e">
        <f aca="false">SUMIFS('MAIN DATA'!G$17:G$448,'MAIN DATA'!$C$17:$C$448,$A30)</f>
        <v>#VALUE!</v>
      </c>
      <c r="F30" s="256" t="e">
        <f aca="false">C30-R30</f>
        <v>#VALUE!</v>
      </c>
      <c r="G30" s="256" t="e">
        <f aca="false">C30-S30</f>
        <v>#VALUE!</v>
      </c>
      <c r="H30" s="257" t="n">
        <f aca="false">SUMIFS('MAIN DATA'!J$17:J$448,'MAIN DATA'!$C$17:$C$448,$A30)</f>
        <v>0</v>
      </c>
      <c r="I30" s="257" t="n">
        <f aca="false">SUMIFS('MAIN DATA'!K$17:K$448,'MAIN DATA'!$C$17:$C$448,$A30)</f>
        <v>0</v>
      </c>
      <c r="J30" s="257" t="n">
        <f aca="false">SUMIFS('MAIN DATA'!L$17:L$448,'MAIN DATA'!$C$17:$C$448,$A30)</f>
        <v>0</v>
      </c>
      <c r="K30" s="257" t="n">
        <f aca="false">SUMIFS('MAIN DATA'!M$17:M$448,'MAIN DATA'!$C$17:$C$448,$A30)</f>
        <v>0</v>
      </c>
      <c r="L30" s="257" t="n">
        <f aca="false">SUMIFS('MAIN DATA'!N$17:N$448,'MAIN DATA'!$C$17:$C$448,$A30)</f>
        <v>0</v>
      </c>
      <c r="M30" s="258"/>
      <c r="N30" s="259"/>
      <c r="O30" s="258"/>
      <c r="P30" s="258"/>
      <c r="Q30" s="258"/>
      <c r="R30" s="260" t="e">
        <f aca="false">SUMIFS('MAIN DATA'!T$17:T$448,'MAIN DATA'!$C$17:$C$448,$A30)</f>
        <v>#VALUE!</v>
      </c>
      <c r="S30" s="260" t="e">
        <f aca="false">SUMIFS('MAIN DATA'!U$17:U$448,'MAIN DATA'!$C$17:$C$448,$A30)</f>
        <v>#VALUE!</v>
      </c>
      <c r="T30" s="262" t="e">
        <f aca="false">SUMIFS('MAIN DATA'!V$17:V$448,'MAIN DATA'!$C$17:$C$448,$A30)</f>
        <v>#VALUE!</v>
      </c>
      <c r="U30" s="262" t="e">
        <f aca="false">SUMIFS('MAIN DATA'!W$17:W$448,'MAIN DATA'!$C$17:$C$448,$A30)</f>
        <v>#VALUE!</v>
      </c>
      <c r="V30" s="262" t="e">
        <f aca="false">$X$13*X30</f>
        <v>#REF!</v>
      </c>
      <c r="X30" s="263" t="e">
        <f aca="false">C30/$C$13</f>
        <v>#VALUE!</v>
      </c>
      <c r="Y30" s="262" t="n">
        <f aca="false">IFERROR(SUMIFS('MAIN DATA'!AA$17:AA$448,'MAIN DATA'!$C$17:$C$448,$A30),"N/A for summer")</f>
        <v>-7.23294139893515</v>
      </c>
    </row>
    <row r="31" customFormat="false" ht="12.75" hidden="false" customHeight="false" outlineLevel="0" collapsed="false">
      <c r="A31" s="254" t="s">
        <v>1011</v>
      </c>
      <c r="B31" s="254" t="s">
        <v>1260</v>
      </c>
      <c r="C31" s="254" t="e">
        <f aca="false">SUMIFS('MAIN DATA'!E$17:E$448,'MAIN DATA'!$C$17:$C$448,$A31)</f>
        <v>#VALUE!</v>
      </c>
      <c r="D31" s="254" t="e">
        <f aca="false">SUMIFS('MAIN DATA'!F$17:F$448,'MAIN DATA'!$C$17:$C$448,$A31)</f>
        <v>#VALUE!</v>
      </c>
      <c r="E31" s="254" t="e">
        <f aca="false">SUMIFS('MAIN DATA'!G$17:G$448,'MAIN DATA'!$C$17:$C$448,$A31)</f>
        <v>#VALUE!</v>
      </c>
      <c r="F31" s="256" t="e">
        <f aca="false">C31-R31</f>
        <v>#VALUE!</v>
      </c>
      <c r="G31" s="256" t="e">
        <f aca="false">C31-S31</f>
        <v>#VALUE!</v>
      </c>
      <c r="H31" s="257" t="n">
        <f aca="false">SUMIFS('MAIN DATA'!J$17:J$448,'MAIN DATA'!$C$17:$C$448,$A31)</f>
        <v>0</v>
      </c>
      <c r="I31" s="257" t="n">
        <f aca="false">SUMIFS('MAIN DATA'!K$17:K$448,'MAIN DATA'!$C$17:$C$448,$A31)</f>
        <v>0</v>
      </c>
      <c r="J31" s="257" t="n">
        <f aca="false">SUMIFS('MAIN DATA'!L$17:L$448,'MAIN DATA'!$C$17:$C$448,$A31)</f>
        <v>0</v>
      </c>
      <c r="K31" s="257" t="n">
        <f aca="false">SUMIFS('MAIN DATA'!M$17:M$448,'MAIN DATA'!$C$17:$C$448,$A31)</f>
        <v>0</v>
      </c>
      <c r="L31" s="257" t="n">
        <f aca="false">SUMIFS('MAIN DATA'!N$17:N$448,'MAIN DATA'!$C$17:$C$448,$A31)</f>
        <v>0</v>
      </c>
      <c r="M31" s="258"/>
      <c r="N31" s="259"/>
      <c r="O31" s="258"/>
      <c r="P31" s="258"/>
      <c r="Q31" s="258"/>
      <c r="R31" s="260" t="e">
        <f aca="false">SUMIFS('MAIN DATA'!T$17:T$448,'MAIN DATA'!$C$17:$C$448,$A31)</f>
        <v>#VALUE!</v>
      </c>
      <c r="S31" s="260" t="e">
        <f aca="false">SUMIFS('MAIN DATA'!U$17:U$448,'MAIN DATA'!$C$17:$C$448,$A31)</f>
        <v>#VALUE!</v>
      </c>
      <c r="T31" s="262" t="e">
        <f aca="false">SUMIFS('MAIN DATA'!V$17:V$448,'MAIN DATA'!$C$17:$C$448,$A31)</f>
        <v>#VALUE!</v>
      </c>
      <c r="U31" s="262" t="e">
        <f aca="false">SUMIFS('MAIN DATA'!W$17:W$448,'MAIN DATA'!$C$17:$C$448,$A31)</f>
        <v>#VALUE!</v>
      </c>
      <c r="V31" s="262" t="e">
        <f aca="false">$X$13*X31</f>
        <v>#REF!</v>
      </c>
      <c r="X31" s="263" t="e">
        <f aca="false">C31/$C$13</f>
        <v>#VALUE!</v>
      </c>
      <c r="Y31" s="262" t="n">
        <f aca="false">IFERROR(SUMIFS('MAIN DATA'!AA$17:AA$448,'MAIN DATA'!$C$17:$C$448,$A31),"N/A for summer")</f>
        <v>-3.98203597000504</v>
      </c>
    </row>
    <row r="32" customFormat="false" ht="12.75" hidden="false" customHeight="false" outlineLevel="0" collapsed="false">
      <c r="A32" s="254" t="s">
        <v>984</v>
      </c>
      <c r="B32" s="254" t="s">
        <v>1260</v>
      </c>
      <c r="C32" s="254" t="e">
        <f aca="false">SUMIFS('MAIN DATA'!E$17:E$448,'MAIN DATA'!$C$17:$C$448,$A32)</f>
        <v>#VALUE!</v>
      </c>
      <c r="D32" s="254" t="e">
        <f aca="false">SUMIFS('MAIN DATA'!F$17:F$448,'MAIN DATA'!$C$17:$C$448,$A32)</f>
        <v>#VALUE!</v>
      </c>
      <c r="E32" s="254" t="e">
        <f aca="false">SUMIFS('MAIN DATA'!G$17:G$448,'MAIN DATA'!$C$17:$C$448,$A32)</f>
        <v>#VALUE!</v>
      </c>
      <c r="F32" s="256" t="e">
        <f aca="false">C32-R32</f>
        <v>#VALUE!</v>
      </c>
      <c r="G32" s="256" t="e">
        <f aca="false">C32-S32</f>
        <v>#VALUE!</v>
      </c>
      <c r="H32" s="257" t="n">
        <f aca="false">SUMIFS('MAIN DATA'!J$17:J$448,'MAIN DATA'!$C$17:$C$448,$A32)</f>
        <v>0</v>
      </c>
      <c r="I32" s="257" t="n">
        <f aca="false">SUMIFS('MAIN DATA'!K$17:K$448,'MAIN DATA'!$C$17:$C$448,$A32)</f>
        <v>0</v>
      </c>
      <c r="J32" s="257" t="n">
        <f aca="false">SUMIFS('MAIN DATA'!L$17:L$448,'MAIN DATA'!$C$17:$C$448,$A32)</f>
        <v>0</v>
      </c>
      <c r="K32" s="257" t="n">
        <f aca="false">SUMIFS('MAIN DATA'!M$17:M$448,'MAIN DATA'!$C$17:$C$448,$A32)</f>
        <v>0</v>
      </c>
      <c r="L32" s="257" t="n">
        <f aca="false">SUMIFS('MAIN DATA'!N$17:N$448,'MAIN DATA'!$C$17:$C$448,$A32)</f>
        <v>0</v>
      </c>
      <c r="M32" s="258"/>
      <c r="N32" s="259"/>
      <c r="O32" s="258"/>
      <c r="P32" s="258"/>
      <c r="Q32" s="258"/>
      <c r="R32" s="260" t="e">
        <f aca="false">SUMIFS('MAIN DATA'!T$17:T$448,'MAIN DATA'!$C$17:$C$448,$A32)</f>
        <v>#VALUE!</v>
      </c>
      <c r="S32" s="260" t="e">
        <f aca="false">SUMIFS('MAIN DATA'!U$17:U$448,'MAIN DATA'!$C$17:$C$448,$A32)</f>
        <v>#VALUE!</v>
      </c>
      <c r="T32" s="262" t="e">
        <f aca="false">SUMIFS('MAIN DATA'!V$17:V$448,'MAIN DATA'!$C$17:$C$448,$A32)</f>
        <v>#VALUE!</v>
      </c>
      <c r="U32" s="262" t="e">
        <f aca="false">SUMIFS('MAIN DATA'!W$17:W$448,'MAIN DATA'!$C$17:$C$448,$A32)</f>
        <v>#VALUE!</v>
      </c>
      <c r="V32" s="262" t="e">
        <f aca="false">$X$13*X32</f>
        <v>#REF!</v>
      </c>
      <c r="X32" s="263" t="e">
        <f aca="false">C32/$C$13</f>
        <v>#VALUE!</v>
      </c>
      <c r="Y32" s="262" t="n">
        <f aca="false">IFERROR(SUMIFS('MAIN DATA'!AA$17:AA$448,'MAIN DATA'!$C$17:$C$448,$A32),"N/A for summer")</f>
        <v>-7.25920526044513</v>
      </c>
    </row>
    <row r="33" customFormat="false" ht="12.75" hidden="false" customHeight="false" outlineLevel="0" collapsed="false">
      <c r="A33" s="254" t="s">
        <v>1127</v>
      </c>
      <c r="B33" s="254" t="s">
        <v>1260</v>
      </c>
      <c r="C33" s="254" t="e">
        <f aca="false">SUMIFS('MAIN DATA'!E$17:E$448,'MAIN DATA'!$C$17:$C$448,$A33)</f>
        <v>#VALUE!</v>
      </c>
      <c r="D33" s="254" t="e">
        <f aca="false">SUMIFS('MAIN DATA'!F$17:F$448,'MAIN DATA'!$C$17:$C$448,$A33)</f>
        <v>#VALUE!</v>
      </c>
      <c r="E33" s="254" t="e">
        <f aca="false">SUMIFS('MAIN DATA'!G$17:G$448,'MAIN DATA'!$C$17:$C$448,$A33)</f>
        <v>#VALUE!</v>
      </c>
      <c r="F33" s="256" t="e">
        <f aca="false">C33-R33</f>
        <v>#VALUE!</v>
      </c>
      <c r="G33" s="256" t="e">
        <f aca="false">C33-S33</f>
        <v>#VALUE!</v>
      </c>
      <c r="H33" s="257" t="n">
        <f aca="false">SUMIFS('MAIN DATA'!J$17:J$448,'MAIN DATA'!$C$17:$C$448,$A33)</f>
        <v>0</v>
      </c>
      <c r="I33" s="257" t="n">
        <f aca="false">SUMIFS('MAIN DATA'!K$17:K$448,'MAIN DATA'!$C$17:$C$448,$A33)</f>
        <v>0</v>
      </c>
      <c r="J33" s="257" t="n">
        <f aca="false">SUMIFS('MAIN DATA'!L$17:L$448,'MAIN DATA'!$C$17:$C$448,$A33)</f>
        <v>0</v>
      </c>
      <c r="K33" s="257" t="n">
        <f aca="false">SUMIFS('MAIN DATA'!M$17:M$448,'MAIN DATA'!$C$17:$C$448,$A33)</f>
        <v>0</v>
      </c>
      <c r="L33" s="257" t="n">
        <f aca="false">SUMIFS('MAIN DATA'!N$17:N$448,'MAIN DATA'!$C$17:$C$448,$A33)</f>
        <v>0</v>
      </c>
      <c r="M33" s="258"/>
      <c r="N33" s="259"/>
      <c r="O33" s="258"/>
      <c r="P33" s="258"/>
      <c r="Q33" s="258"/>
      <c r="R33" s="260" t="e">
        <f aca="false">SUMIFS('MAIN DATA'!T$17:T$448,'MAIN DATA'!$C$17:$C$448,$A33)</f>
        <v>#VALUE!</v>
      </c>
      <c r="S33" s="260" t="e">
        <f aca="false">SUMIFS('MAIN DATA'!U$17:U$448,'MAIN DATA'!$C$17:$C$448,$A33)</f>
        <v>#VALUE!</v>
      </c>
      <c r="T33" s="262" t="e">
        <f aca="false">SUMIFS('MAIN DATA'!V$17:V$448,'MAIN DATA'!$C$17:$C$448,$A33)</f>
        <v>#VALUE!</v>
      </c>
      <c r="U33" s="262" t="e">
        <f aca="false">SUMIFS('MAIN DATA'!W$17:W$448,'MAIN DATA'!$C$17:$C$448,$A33)</f>
        <v>#VALUE!</v>
      </c>
      <c r="V33" s="262" t="e">
        <f aca="false">$X$13*X33</f>
        <v>#REF!</v>
      </c>
      <c r="X33" s="263" t="e">
        <f aca="false">C33/$C$13</f>
        <v>#VALUE!</v>
      </c>
      <c r="Y33" s="262" t="n">
        <f aca="false">IFERROR(SUMIFS('MAIN DATA'!AA$17:AA$448,'MAIN DATA'!$C$17:$C$448,$A33),"N/A for summer")</f>
        <v>-3.00618571547014</v>
      </c>
    </row>
    <row r="34" customFormat="false" ht="12.75" hidden="false" customHeight="false" outlineLevel="0" collapsed="false">
      <c r="A34" s="254" t="s">
        <v>532</v>
      </c>
      <c r="B34" s="254" t="s">
        <v>1260</v>
      </c>
      <c r="C34" s="254" t="e">
        <f aca="false">SUMIFS('MAIN DATA'!E$17:E$448,'MAIN DATA'!$C$17:$C$448,$A34)</f>
        <v>#VALUE!</v>
      </c>
      <c r="D34" s="254" t="e">
        <f aca="false">SUMIFS('MAIN DATA'!F$17:F$448,'MAIN DATA'!$C$17:$C$448,$A34)</f>
        <v>#VALUE!</v>
      </c>
      <c r="E34" s="254" t="e">
        <f aca="false">SUMIFS('MAIN DATA'!G$17:G$448,'MAIN DATA'!$C$17:$C$448,$A34)</f>
        <v>#VALUE!</v>
      </c>
      <c r="F34" s="256" t="e">
        <f aca="false">C34-R34</f>
        <v>#VALUE!</v>
      </c>
      <c r="G34" s="256" t="e">
        <f aca="false">C34-S34</f>
        <v>#VALUE!</v>
      </c>
      <c r="H34" s="257" t="n">
        <f aca="false">SUMIFS('MAIN DATA'!J$17:J$448,'MAIN DATA'!$C$17:$C$448,$A34)</f>
        <v>0</v>
      </c>
      <c r="I34" s="257" t="n">
        <f aca="false">SUMIFS('MAIN DATA'!K$17:K$448,'MAIN DATA'!$C$17:$C$448,$A34)</f>
        <v>0</v>
      </c>
      <c r="J34" s="257" t="n">
        <f aca="false">SUMIFS('MAIN DATA'!L$17:L$448,'MAIN DATA'!$C$17:$C$448,$A34)</f>
        <v>0</v>
      </c>
      <c r="K34" s="257" t="n">
        <f aca="false">SUMIFS('MAIN DATA'!M$17:M$448,'MAIN DATA'!$C$17:$C$448,$A34)</f>
        <v>0</v>
      </c>
      <c r="L34" s="257" t="n">
        <f aca="false">SUMIFS('MAIN DATA'!N$17:N$448,'MAIN DATA'!$C$17:$C$448,$A34)</f>
        <v>0</v>
      </c>
      <c r="M34" s="258"/>
      <c r="N34" s="259"/>
      <c r="O34" s="258"/>
      <c r="P34" s="258"/>
      <c r="Q34" s="258"/>
      <c r="R34" s="260" t="e">
        <f aca="false">SUMIFS('MAIN DATA'!T$17:T$448,'MAIN DATA'!$C$17:$C$448,$A34)</f>
        <v>#VALUE!</v>
      </c>
      <c r="S34" s="260" t="e">
        <f aca="false">SUMIFS('MAIN DATA'!U$17:U$448,'MAIN DATA'!$C$17:$C$448,$A34)</f>
        <v>#VALUE!</v>
      </c>
      <c r="T34" s="262" t="e">
        <f aca="false">SUMIFS('MAIN DATA'!V$17:V$448,'MAIN DATA'!$C$17:$C$448,$A34)</f>
        <v>#VALUE!</v>
      </c>
      <c r="U34" s="262" t="e">
        <f aca="false">SUMIFS('MAIN DATA'!W$17:W$448,'MAIN DATA'!$C$17:$C$448,$A34)</f>
        <v>#VALUE!</v>
      </c>
      <c r="V34" s="262" t="e">
        <f aca="false">$X$13*X34</f>
        <v>#REF!</v>
      </c>
      <c r="X34" s="263" t="e">
        <f aca="false">C34/$C$13</f>
        <v>#VALUE!</v>
      </c>
      <c r="Y34" s="262" t="n">
        <f aca="false">IFERROR(SUMIFS('MAIN DATA'!AA$17:AA$448,'MAIN DATA'!$C$17:$C$448,$A34),"N/A for summer")</f>
        <v>-5.82381543424883</v>
      </c>
    </row>
    <row r="35" customFormat="false" ht="12.75" hidden="false" customHeight="false" outlineLevel="0" collapsed="false">
      <c r="A35" s="254" t="s">
        <v>642</v>
      </c>
      <c r="B35" s="254" t="s">
        <v>1264</v>
      </c>
      <c r="C35" s="254" t="e">
        <f aca="false">SUMIFS('MAIN DATA'!E$17:E$448,'MAIN DATA'!$C$17:$C$448,$A35)</f>
        <v>#VALUE!</v>
      </c>
      <c r="D35" s="254" t="e">
        <f aca="false">SUMIFS('MAIN DATA'!F$17:F$448,'MAIN DATA'!$C$17:$C$448,$A35)</f>
        <v>#VALUE!</v>
      </c>
      <c r="E35" s="254" t="e">
        <f aca="false">SUMIFS('MAIN DATA'!G$17:G$448,'MAIN DATA'!$C$17:$C$448,$A35)</f>
        <v>#VALUE!</v>
      </c>
      <c r="F35" s="256" t="e">
        <f aca="false">C35-R35</f>
        <v>#VALUE!</v>
      </c>
      <c r="G35" s="256" t="e">
        <f aca="false">C35-S35</f>
        <v>#VALUE!</v>
      </c>
      <c r="H35" s="257" t="n">
        <f aca="false">SUMIFS('MAIN DATA'!J$17:J$448,'MAIN DATA'!$C$17:$C$448,$A35)</f>
        <v>0</v>
      </c>
      <c r="I35" s="257" t="n">
        <f aca="false">SUMIFS('MAIN DATA'!K$17:K$448,'MAIN DATA'!$C$17:$C$448,$A35)</f>
        <v>0</v>
      </c>
      <c r="J35" s="257" t="n">
        <f aca="false">SUMIFS('MAIN DATA'!L$17:L$448,'MAIN DATA'!$C$17:$C$448,$A35)</f>
        <v>0</v>
      </c>
      <c r="K35" s="257" t="n">
        <f aca="false">SUMIFS('MAIN DATA'!M$17:M$448,'MAIN DATA'!$C$17:$C$448,$A35)</f>
        <v>0</v>
      </c>
      <c r="L35" s="257" t="n">
        <f aca="false">SUMIFS('MAIN DATA'!N$17:N$448,'MAIN DATA'!$C$17:$C$448,$A35)</f>
        <v>0</v>
      </c>
      <c r="M35" s="258"/>
      <c r="N35" s="259"/>
      <c r="O35" s="258"/>
      <c r="P35" s="258"/>
      <c r="Q35" s="258"/>
      <c r="R35" s="260" t="e">
        <f aca="false">SUMIFS('MAIN DATA'!T$17:T$448,'MAIN DATA'!$C$17:$C$448,$A35)</f>
        <v>#VALUE!</v>
      </c>
      <c r="S35" s="260" t="e">
        <f aca="false">SUMIFS('MAIN DATA'!U$17:U$448,'MAIN DATA'!$C$17:$C$448,$A35)</f>
        <v>#VALUE!</v>
      </c>
      <c r="T35" s="262" t="e">
        <f aca="false">SUMIFS('MAIN DATA'!V$17:V$448,'MAIN DATA'!$C$17:$C$448,$A35)</f>
        <v>#VALUE!</v>
      </c>
      <c r="U35" s="262" t="e">
        <f aca="false">SUMIFS('MAIN DATA'!W$17:W$448,'MAIN DATA'!$C$17:$C$448,$A35)</f>
        <v>#VALUE!</v>
      </c>
      <c r="V35" s="262" t="e">
        <f aca="false">$X$13*X35</f>
        <v>#REF!</v>
      </c>
      <c r="X35" s="263" t="e">
        <f aca="false">C35/$C$13</f>
        <v>#VALUE!</v>
      </c>
      <c r="Y35" s="262" t="n">
        <f aca="false">IFERROR(SUMIFS('MAIN DATA'!AA$17:AA$448,'MAIN DATA'!$C$17:$C$448,$A35),"N/A for summer")</f>
        <v>-16.5011864419858</v>
      </c>
    </row>
    <row r="36" customFormat="false" ht="12.75" hidden="false" customHeight="false" outlineLevel="0" collapsed="false">
      <c r="A36" s="254" t="s">
        <v>935</v>
      </c>
      <c r="B36" s="254" t="s">
        <v>1264</v>
      </c>
      <c r="C36" s="254" t="e">
        <f aca="false">SUMIFS('MAIN DATA'!E$17:E$448,'MAIN DATA'!$C$17:$C$448,$A36)</f>
        <v>#VALUE!</v>
      </c>
      <c r="D36" s="254" t="e">
        <f aca="false">SUMIFS('MAIN DATA'!F$17:F$448,'MAIN DATA'!$C$17:$C$448,$A36)</f>
        <v>#VALUE!</v>
      </c>
      <c r="E36" s="254" t="e">
        <f aca="false">SUMIFS('MAIN DATA'!G$17:G$448,'MAIN DATA'!$C$17:$C$448,$A36)</f>
        <v>#VALUE!</v>
      </c>
      <c r="F36" s="256" t="e">
        <f aca="false">C36-R36</f>
        <v>#VALUE!</v>
      </c>
      <c r="G36" s="256" t="e">
        <f aca="false">C36-S36</f>
        <v>#VALUE!</v>
      </c>
      <c r="H36" s="257" t="n">
        <f aca="false">SUMIFS('MAIN DATA'!J$17:J$448,'MAIN DATA'!$C$17:$C$448,$A36)</f>
        <v>0</v>
      </c>
      <c r="I36" s="257" t="n">
        <f aca="false">SUMIFS('MAIN DATA'!K$17:K$448,'MAIN DATA'!$C$17:$C$448,$A36)</f>
        <v>0</v>
      </c>
      <c r="J36" s="257" t="n">
        <f aca="false">SUMIFS('MAIN DATA'!L$17:L$448,'MAIN DATA'!$C$17:$C$448,$A36)</f>
        <v>0</v>
      </c>
      <c r="K36" s="257" t="n">
        <f aca="false">SUMIFS('MAIN DATA'!M$17:M$448,'MAIN DATA'!$C$17:$C$448,$A36)</f>
        <v>0</v>
      </c>
      <c r="L36" s="257" t="n">
        <f aca="false">SUMIFS('MAIN DATA'!N$17:N$448,'MAIN DATA'!$C$17:$C$448,$A36)</f>
        <v>0</v>
      </c>
      <c r="M36" s="258"/>
      <c r="N36" s="259"/>
      <c r="O36" s="258"/>
      <c r="P36" s="258"/>
      <c r="Q36" s="258"/>
      <c r="R36" s="260" t="e">
        <f aca="false">SUMIFS('MAIN DATA'!T$17:T$448,'MAIN DATA'!$C$17:$C$448,$A36)</f>
        <v>#VALUE!</v>
      </c>
      <c r="S36" s="260" t="e">
        <f aca="false">SUMIFS('MAIN DATA'!U$17:U$448,'MAIN DATA'!$C$17:$C$448,$A36)</f>
        <v>#VALUE!</v>
      </c>
      <c r="T36" s="262" t="e">
        <f aca="false">SUMIFS('MAIN DATA'!V$17:V$448,'MAIN DATA'!$C$17:$C$448,$A36)</f>
        <v>#VALUE!</v>
      </c>
      <c r="U36" s="262" t="e">
        <f aca="false">SUMIFS('MAIN DATA'!W$17:W$448,'MAIN DATA'!$C$17:$C$448,$A36)</f>
        <v>#VALUE!</v>
      </c>
      <c r="V36" s="262" t="e">
        <f aca="false">$X$13*X36</f>
        <v>#REF!</v>
      </c>
      <c r="X36" s="263" t="e">
        <f aca="false">C36/$C$13</f>
        <v>#VALUE!</v>
      </c>
      <c r="Y36" s="262" t="n">
        <f aca="false">IFERROR(SUMIFS('MAIN DATA'!AA$17:AA$448,'MAIN DATA'!$C$17:$C$448,$A36),"N/A for summer")</f>
        <v>-8.21009407339844</v>
      </c>
    </row>
    <row r="37" customFormat="false" ht="12.75" hidden="false" customHeight="false" outlineLevel="0" collapsed="false">
      <c r="A37" s="254" t="s">
        <v>588</v>
      </c>
      <c r="B37" s="254" t="s">
        <v>1264</v>
      </c>
      <c r="C37" s="254" t="e">
        <f aca="false">SUMIFS('MAIN DATA'!E$17:E$448,'MAIN DATA'!$C$17:$C$448,$A37)</f>
        <v>#VALUE!</v>
      </c>
      <c r="D37" s="254" t="e">
        <f aca="false">SUMIFS('MAIN DATA'!F$17:F$448,'MAIN DATA'!$C$17:$C$448,$A37)</f>
        <v>#VALUE!</v>
      </c>
      <c r="E37" s="254" t="e">
        <f aca="false">SUMIFS('MAIN DATA'!G$17:G$448,'MAIN DATA'!$C$17:$C$448,$A37)</f>
        <v>#VALUE!</v>
      </c>
      <c r="F37" s="256" t="e">
        <f aca="false">C37-R37</f>
        <v>#VALUE!</v>
      </c>
      <c r="G37" s="256" t="e">
        <f aca="false">C37-S37</f>
        <v>#VALUE!</v>
      </c>
      <c r="H37" s="257" t="n">
        <f aca="false">SUMIFS('MAIN DATA'!J$17:J$448,'MAIN DATA'!$C$17:$C$448,$A37)</f>
        <v>0</v>
      </c>
      <c r="I37" s="257" t="n">
        <f aca="false">SUMIFS('MAIN DATA'!K$17:K$448,'MAIN DATA'!$C$17:$C$448,$A37)</f>
        <v>0</v>
      </c>
      <c r="J37" s="257" t="n">
        <f aca="false">SUMIFS('MAIN DATA'!L$17:L$448,'MAIN DATA'!$C$17:$C$448,$A37)</f>
        <v>0</v>
      </c>
      <c r="K37" s="257" t="n">
        <f aca="false">SUMIFS('MAIN DATA'!M$17:M$448,'MAIN DATA'!$C$17:$C$448,$A37)</f>
        <v>0</v>
      </c>
      <c r="L37" s="257" t="n">
        <f aca="false">SUMIFS('MAIN DATA'!N$17:N$448,'MAIN DATA'!$C$17:$C$448,$A37)</f>
        <v>0</v>
      </c>
      <c r="M37" s="258"/>
      <c r="N37" s="259"/>
      <c r="O37" s="258"/>
      <c r="P37" s="258"/>
      <c r="Q37" s="258"/>
      <c r="R37" s="260" t="e">
        <f aca="false">SUMIFS('MAIN DATA'!T$17:T$448,'MAIN DATA'!$C$17:$C$448,$A37)</f>
        <v>#VALUE!</v>
      </c>
      <c r="S37" s="260" t="e">
        <f aca="false">SUMIFS('MAIN DATA'!U$17:U$448,'MAIN DATA'!$C$17:$C$448,$A37)</f>
        <v>#VALUE!</v>
      </c>
      <c r="T37" s="262" t="e">
        <f aca="false">SUMIFS('MAIN DATA'!V$17:V$448,'MAIN DATA'!$C$17:$C$448,$A37)</f>
        <v>#VALUE!</v>
      </c>
      <c r="U37" s="262" t="e">
        <f aca="false">SUMIFS('MAIN DATA'!W$17:W$448,'MAIN DATA'!$C$17:$C$448,$A37)</f>
        <v>#VALUE!</v>
      </c>
      <c r="V37" s="262" t="e">
        <f aca="false">$X$13*X37</f>
        <v>#REF!</v>
      </c>
      <c r="X37" s="263" t="e">
        <f aca="false">C37/$C$13</f>
        <v>#VALUE!</v>
      </c>
      <c r="Y37" s="262" t="n">
        <f aca="false">IFERROR(SUMIFS('MAIN DATA'!AA$17:AA$448,'MAIN DATA'!$C$17:$C$448,$A37),"N/A for summer")</f>
        <v>-11.0477556083255</v>
      </c>
    </row>
    <row r="38" customFormat="false" ht="12.75" hidden="false" customHeight="false" outlineLevel="0" collapsed="false">
      <c r="A38" s="254" t="s">
        <v>420</v>
      </c>
      <c r="B38" s="254" t="s">
        <v>1266</v>
      </c>
      <c r="C38" s="254" t="e">
        <f aca="false">SUMIFS('MAIN DATA'!E$17:E$448,'MAIN DATA'!$C$17:$C$448,$A38)</f>
        <v>#VALUE!</v>
      </c>
      <c r="D38" s="254" t="e">
        <f aca="false">SUMIFS('MAIN DATA'!F$17:F$448,'MAIN DATA'!$C$17:$C$448,$A38)</f>
        <v>#VALUE!</v>
      </c>
      <c r="E38" s="254" t="e">
        <f aca="false">SUMIFS('MAIN DATA'!G$17:G$448,'MAIN DATA'!$C$17:$C$448,$A38)</f>
        <v>#VALUE!</v>
      </c>
      <c r="F38" s="256" t="e">
        <f aca="false">C38-R38</f>
        <v>#VALUE!</v>
      </c>
      <c r="G38" s="256" t="e">
        <f aca="false">C38-S38</f>
        <v>#VALUE!</v>
      </c>
      <c r="H38" s="257" t="n">
        <f aca="false">SUMIFS('MAIN DATA'!J$17:J$448,'MAIN DATA'!$C$17:$C$448,$A38)</f>
        <v>0</v>
      </c>
      <c r="I38" s="257" t="n">
        <f aca="false">SUMIFS('MAIN DATA'!K$17:K$448,'MAIN DATA'!$C$17:$C$448,$A38)</f>
        <v>0</v>
      </c>
      <c r="J38" s="257" t="n">
        <f aca="false">SUMIFS('MAIN DATA'!L$17:L$448,'MAIN DATA'!$C$17:$C$448,$A38)</f>
        <v>0</v>
      </c>
      <c r="K38" s="257" t="n">
        <f aca="false">SUMIFS('MAIN DATA'!M$17:M$448,'MAIN DATA'!$C$17:$C$448,$A38)</f>
        <v>0</v>
      </c>
      <c r="L38" s="257" t="n">
        <f aca="false">SUMIFS('MAIN DATA'!N$17:N$448,'MAIN DATA'!$C$17:$C$448,$A38)</f>
        <v>0</v>
      </c>
      <c r="M38" s="258"/>
      <c r="N38" s="259"/>
      <c r="O38" s="258"/>
      <c r="P38" s="258"/>
      <c r="Q38" s="258"/>
      <c r="R38" s="260" t="e">
        <f aca="false">SUMIFS('MAIN DATA'!T$17:T$448,'MAIN DATA'!$C$17:$C$448,$A38)</f>
        <v>#VALUE!</v>
      </c>
      <c r="S38" s="260" t="e">
        <f aca="false">SUMIFS('MAIN DATA'!U$17:U$448,'MAIN DATA'!$C$17:$C$448,$A38)</f>
        <v>#VALUE!</v>
      </c>
      <c r="T38" s="262" t="e">
        <f aca="false">SUMIFS('MAIN DATA'!V$17:V$448,'MAIN DATA'!$C$17:$C$448,$A38)</f>
        <v>#VALUE!</v>
      </c>
      <c r="U38" s="262" t="e">
        <f aca="false">SUMIFS('MAIN DATA'!W$17:W$448,'MAIN DATA'!$C$17:$C$448,$A38)</f>
        <v>#VALUE!</v>
      </c>
      <c r="V38" s="262" t="e">
        <f aca="false">$X$13*X38</f>
        <v>#REF!</v>
      </c>
      <c r="X38" s="263" t="e">
        <f aca="false">C38/$C$13</f>
        <v>#VALUE!</v>
      </c>
      <c r="Y38" s="262" t="n">
        <f aca="false">IFERROR(SUMIFS('MAIN DATA'!AA$17:AA$448,'MAIN DATA'!$C$17:$C$448,$A38),"N/A for summer")</f>
        <v>-14.665302607977</v>
      </c>
    </row>
    <row r="39" customFormat="false" ht="12.75" hidden="false" customHeight="false" outlineLevel="0" collapsed="false">
      <c r="A39" s="254" t="s">
        <v>503</v>
      </c>
      <c r="B39" s="254" t="s">
        <v>1266</v>
      </c>
      <c r="C39" s="254" t="e">
        <f aca="false">SUMIFS('MAIN DATA'!E$17:E$448,'MAIN DATA'!$C$17:$C$448,$A39)</f>
        <v>#VALUE!</v>
      </c>
      <c r="D39" s="254" t="e">
        <f aca="false">SUMIFS('MAIN DATA'!F$17:F$448,'MAIN DATA'!$C$17:$C$448,$A39)</f>
        <v>#VALUE!</v>
      </c>
      <c r="E39" s="254" t="e">
        <f aca="false">SUMIFS('MAIN DATA'!G$17:G$448,'MAIN DATA'!$C$17:$C$448,$A39)</f>
        <v>#VALUE!</v>
      </c>
      <c r="F39" s="256" t="e">
        <f aca="false">C39-R39</f>
        <v>#VALUE!</v>
      </c>
      <c r="G39" s="256" t="e">
        <f aca="false">C39-S39</f>
        <v>#VALUE!</v>
      </c>
      <c r="H39" s="257" t="n">
        <f aca="false">SUMIFS('MAIN DATA'!J$17:J$448,'MAIN DATA'!$C$17:$C$448,$A39)</f>
        <v>0</v>
      </c>
      <c r="I39" s="257" t="n">
        <f aca="false">SUMIFS('MAIN DATA'!K$17:K$448,'MAIN DATA'!$C$17:$C$448,$A39)</f>
        <v>0</v>
      </c>
      <c r="J39" s="257" t="n">
        <f aca="false">SUMIFS('MAIN DATA'!L$17:L$448,'MAIN DATA'!$C$17:$C$448,$A39)</f>
        <v>0</v>
      </c>
      <c r="K39" s="257" t="n">
        <f aca="false">SUMIFS('MAIN DATA'!M$17:M$448,'MAIN DATA'!$C$17:$C$448,$A39)</f>
        <v>0</v>
      </c>
      <c r="L39" s="257" t="n">
        <f aca="false">SUMIFS('MAIN DATA'!N$17:N$448,'MAIN DATA'!$C$17:$C$448,$A39)</f>
        <v>0</v>
      </c>
      <c r="M39" s="258"/>
      <c r="N39" s="259"/>
      <c r="O39" s="258"/>
      <c r="P39" s="258"/>
      <c r="Q39" s="258"/>
      <c r="R39" s="260" t="e">
        <f aca="false">SUMIFS('MAIN DATA'!T$17:T$448,'MAIN DATA'!$C$17:$C$448,$A39)</f>
        <v>#VALUE!</v>
      </c>
      <c r="S39" s="260" t="e">
        <f aca="false">SUMIFS('MAIN DATA'!U$17:U$448,'MAIN DATA'!$C$17:$C$448,$A39)</f>
        <v>#VALUE!</v>
      </c>
      <c r="T39" s="262" t="e">
        <f aca="false">SUMIFS('MAIN DATA'!V$17:V$448,'MAIN DATA'!$C$17:$C$448,$A39)</f>
        <v>#VALUE!</v>
      </c>
      <c r="U39" s="262" t="e">
        <f aca="false">SUMIFS('MAIN DATA'!W$17:W$448,'MAIN DATA'!$C$17:$C$448,$A39)</f>
        <v>#VALUE!</v>
      </c>
      <c r="V39" s="262" t="e">
        <f aca="false">$X$13*X39</f>
        <v>#REF!</v>
      </c>
      <c r="X39" s="263" t="e">
        <f aca="false">C39/$C$13</f>
        <v>#VALUE!</v>
      </c>
      <c r="Y39" s="262" t="n">
        <f aca="false">IFERROR(SUMIFS('MAIN DATA'!AA$17:AA$448,'MAIN DATA'!$C$17:$C$448,$A39),"N/A for summer")</f>
        <v>-2.77737169038169</v>
      </c>
    </row>
    <row r="40" customFormat="false" ht="12.75" hidden="false" customHeight="false" outlineLevel="0" collapsed="false">
      <c r="A40" s="254" t="s">
        <v>1078</v>
      </c>
      <c r="B40" s="254" t="s">
        <v>1266</v>
      </c>
      <c r="C40" s="254" t="e">
        <f aca="false">SUMIFS('MAIN DATA'!E$17:E$448,'MAIN DATA'!$C$17:$C$448,$A40)</f>
        <v>#VALUE!</v>
      </c>
      <c r="D40" s="254" t="e">
        <f aca="false">SUMIFS('MAIN DATA'!F$17:F$448,'MAIN DATA'!$C$17:$C$448,$A40)</f>
        <v>#VALUE!</v>
      </c>
      <c r="E40" s="254" t="e">
        <f aca="false">SUMIFS('MAIN DATA'!G$17:G$448,'MAIN DATA'!$C$17:$C$448,$A40)</f>
        <v>#VALUE!</v>
      </c>
      <c r="F40" s="256" t="e">
        <f aca="false">C40-R40</f>
        <v>#VALUE!</v>
      </c>
      <c r="G40" s="256" t="e">
        <f aca="false">C40-S40</f>
        <v>#VALUE!</v>
      </c>
      <c r="H40" s="257" t="n">
        <f aca="false">SUMIFS('MAIN DATA'!J$17:J$448,'MAIN DATA'!$C$17:$C$448,$A40)</f>
        <v>0</v>
      </c>
      <c r="I40" s="257" t="n">
        <f aca="false">SUMIFS('MAIN DATA'!K$17:K$448,'MAIN DATA'!$C$17:$C$448,$A40)</f>
        <v>0</v>
      </c>
      <c r="J40" s="257" t="n">
        <f aca="false">SUMIFS('MAIN DATA'!L$17:L$448,'MAIN DATA'!$C$17:$C$448,$A40)</f>
        <v>0</v>
      </c>
      <c r="K40" s="257" t="n">
        <f aca="false">SUMIFS('MAIN DATA'!M$17:M$448,'MAIN DATA'!$C$17:$C$448,$A40)</f>
        <v>0</v>
      </c>
      <c r="L40" s="257" t="n">
        <f aca="false">SUMIFS('MAIN DATA'!N$17:N$448,'MAIN DATA'!$C$17:$C$448,$A40)</f>
        <v>0</v>
      </c>
      <c r="M40" s="258"/>
      <c r="N40" s="259"/>
      <c r="O40" s="258"/>
      <c r="P40" s="258"/>
      <c r="Q40" s="258"/>
      <c r="R40" s="260" t="e">
        <f aca="false">SUMIFS('MAIN DATA'!T$17:T$448,'MAIN DATA'!$C$17:$C$448,$A40)</f>
        <v>#VALUE!</v>
      </c>
      <c r="S40" s="260" t="e">
        <f aca="false">SUMIFS('MAIN DATA'!U$17:U$448,'MAIN DATA'!$C$17:$C$448,$A40)</f>
        <v>#VALUE!</v>
      </c>
      <c r="T40" s="262" t="e">
        <f aca="false">SUMIFS('MAIN DATA'!V$17:V$448,'MAIN DATA'!$C$17:$C$448,$A40)</f>
        <v>#VALUE!</v>
      </c>
      <c r="U40" s="262" t="e">
        <f aca="false">SUMIFS('MAIN DATA'!W$17:W$448,'MAIN DATA'!$C$17:$C$448,$A40)</f>
        <v>#VALUE!</v>
      </c>
      <c r="V40" s="262" t="e">
        <f aca="false">$X$13*X40</f>
        <v>#REF!</v>
      </c>
      <c r="X40" s="263" t="e">
        <f aca="false">C40/$C$13</f>
        <v>#VALUE!</v>
      </c>
      <c r="Y40" s="262" t="n">
        <f aca="false">IFERROR(SUMIFS('MAIN DATA'!AA$17:AA$448,'MAIN DATA'!$C$17:$C$448,$A40),"N/A for summer")</f>
        <v>-1.26740968245613</v>
      </c>
    </row>
    <row r="41" customFormat="false" ht="12.75" hidden="false" customHeight="false" outlineLevel="0" collapsed="false">
      <c r="A41" s="254" t="s">
        <v>391</v>
      </c>
      <c r="B41" s="254" t="s">
        <v>1266</v>
      </c>
      <c r="C41" s="254" t="e">
        <f aca="false">SUMIFS('MAIN DATA'!E$17:E$448,'MAIN DATA'!$C$17:$C$448,$A41)</f>
        <v>#VALUE!</v>
      </c>
      <c r="D41" s="254" t="e">
        <f aca="false">SUMIFS('MAIN DATA'!F$17:F$448,'MAIN DATA'!$C$17:$C$448,$A41)</f>
        <v>#VALUE!</v>
      </c>
      <c r="E41" s="254" t="e">
        <f aca="false">SUMIFS('MAIN DATA'!G$17:G$448,'MAIN DATA'!$C$17:$C$448,$A41)</f>
        <v>#VALUE!</v>
      </c>
      <c r="F41" s="256" t="e">
        <f aca="false">C41-R41</f>
        <v>#VALUE!</v>
      </c>
      <c r="G41" s="256" t="e">
        <f aca="false">C41-S41</f>
        <v>#VALUE!</v>
      </c>
      <c r="H41" s="257" t="n">
        <f aca="false">SUMIFS('MAIN DATA'!J$17:J$448,'MAIN DATA'!$C$17:$C$448,$A41)</f>
        <v>0</v>
      </c>
      <c r="I41" s="257" t="n">
        <f aca="false">SUMIFS('MAIN DATA'!K$17:K$448,'MAIN DATA'!$C$17:$C$448,$A41)</f>
        <v>0</v>
      </c>
      <c r="J41" s="257" t="n">
        <f aca="false">SUMIFS('MAIN DATA'!L$17:L$448,'MAIN DATA'!$C$17:$C$448,$A41)</f>
        <v>0</v>
      </c>
      <c r="K41" s="257" t="n">
        <f aca="false">SUMIFS('MAIN DATA'!M$17:M$448,'MAIN DATA'!$C$17:$C$448,$A41)</f>
        <v>0</v>
      </c>
      <c r="L41" s="257" t="n">
        <f aca="false">SUMIFS('MAIN DATA'!N$17:N$448,'MAIN DATA'!$C$17:$C$448,$A41)</f>
        <v>0</v>
      </c>
      <c r="M41" s="258"/>
      <c r="N41" s="259"/>
      <c r="O41" s="258"/>
      <c r="P41" s="258"/>
      <c r="Q41" s="258"/>
      <c r="R41" s="260" t="e">
        <f aca="false">SUMIFS('MAIN DATA'!T$17:T$448,'MAIN DATA'!$C$17:$C$448,$A41)</f>
        <v>#VALUE!</v>
      </c>
      <c r="S41" s="260" t="e">
        <f aca="false">SUMIFS('MAIN DATA'!U$17:U$448,'MAIN DATA'!$C$17:$C$448,$A41)</f>
        <v>#VALUE!</v>
      </c>
      <c r="T41" s="262" t="e">
        <f aca="false">SUMIFS('MAIN DATA'!V$17:V$448,'MAIN DATA'!$C$17:$C$448,$A41)</f>
        <v>#VALUE!</v>
      </c>
      <c r="U41" s="262" t="e">
        <f aca="false">SUMIFS('MAIN DATA'!W$17:W$448,'MAIN DATA'!$C$17:$C$448,$A41)</f>
        <v>#VALUE!</v>
      </c>
      <c r="V41" s="262" t="e">
        <f aca="false">$X$13*X41</f>
        <v>#REF!</v>
      </c>
      <c r="X41" s="263" t="e">
        <f aca="false">C41/$C$13</f>
        <v>#VALUE!</v>
      </c>
      <c r="Y41" s="262" t="n">
        <f aca="false">IFERROR(SUMIFS('MAIN DATA'!AA$17:AA$448,'MAIN DATA'!$C$17:$C$448,$A41),"N/A for summer")</f>
        <v>-23.5983969660355</v>
      </c>
    </row>
    <row r="42" customFormat="false" ht="12.75" hidden="false" customHeight="false" outlineLevel="0" collapsed="false">
      <c r="A42" s="254" t="s">
        <v>1117</v>
      </c>
      <c r="B42" s="254" t="s">
        <v>1268</v>
      </c>
      <c r="C42" s="254" t="e">
        <f aca="false">SUMIFS('MAIN DATA'!E$17:E$448,'MAIN DATA'!$C$17:$C$448,$A42)</f>
        <v>#VALUE!</v>
      </c>
      <c r="D42" s="254" t="e">
        <f aca="false">SUMIFS('MAIN DATA'!F$17:F$448,'MAIN DATA'!$C$17:$C$448,$A42)</f>
        <v>#VALUE!</v>
      </c>
      <c r="E42" s="254" t="e">
        <f aca="false">SUMIFS('MAIN DATA'!G$17:G$448,'MAIN DATA'!$C$17:$C$448,$A42)</f>
        <v>#VALUE!</v>
      </c>
      <c r="F42" s="256" t="e">
        <f aca="false">C42-R42</f>
        <v>#VALUE!</v>
      </c>
      <c r="G42" s="256" t="e">
        <f aca="false">C42-S42</f>
        <v>#VALUE!</v>
      </c>
      <c r="H42" s="257" t="n">
        <f aca="false">SUMIFS('MAIN DATA'!J$17:J$448,'MAIN DATA'!$C$17:$C$448,$A42)</f>
        <v>0</v>
      </c>
      <c r="I42" s="257" t="n">
        <f aca="false">SUMIFS('MAIN DATA'!K$17:K$448,'MAIN DATA'!$C$17:$C$448,$A42)</f>
        <v>0</v>
      </c>
      <c r="J42" s="257" t="n">
        <f aca="false">SUMIFS('MAIN DATA'!L$17:L$448,'MAIN DATA'!$C$17:$C$448,$A42)</f>
        <v>0</v>
      </c>
      <c r="K42" s="257" t="n">
        <f aca="false">SUMIFS('MAIN DATA'!M$17:M$448,'MAIN DATA'!$C$17:$C$448,$A42)</f>
        <v>0</v>
      </c>
      <c r="L42" s="257" t="n">
        <f aca="false">SUMIFS('MAIN DATA'!N$17:N$448,'MAIN DATA'!$C$17:$C$448,$A42)</f>
        <v>0</v>
      </c>
      <c r="M42" s="258"/>
      <c r="N42" s="259"/>
      <c r="O42" s="258"/>
      <c r="P42" s="258"/>
      <c r="Q42" s="258"/>
      <c r="R42" s="260" t="e">
        <f aca="false">SUMIFS('MAIN DATA'!T$17:T$448,'MAIN DATA'!$C$17:$C$448,$A42)</f>
        <v>#VALUE!</v>
      </c>
      <c r="S42" s="260" t="e">
        <f aca="false">SUMIFS('MAIN DATA'!U$17:U$448,'MAIN DATA'!$C$17:$C$448,$A42)</f>
        <v>#VALUE!</v>
      </c>
      <c r="T42" s="262" t="e">
        <f aca="false">SUMIFS('MAIN DATA'!V$17:V$448,'MAIN DATA'!$C$17:$C$448,$A42)</f>
        <v>#VALUE!</v>
      </c>
      <c r="U42" s="262" t="e">
        <f aca="false">SUMIFS('MAIN DATA'!W$17:W$448,'MAIN DATA'!$C$17:$C$448,$A42)</f>
        <v>#VALUE!</v>
      </c>
      <c r="V42" s="262" t="e">
        <f aca="false">$X$13*X42</f>
        <v>#REF!</v>
      </c>
      <c r="X42" s="263" t="e">
        <f aca="false">C42/$C$13</f>
        <v>#VALUE!</v>
      </c>
      <c r="Y42" s="262" t="n">
        <f aca="false">IFERROR(SUMIFS('MAIN DATA'!AA$17:AA$448,'MAIN DATA'!$C$17:$C$448,$A42),"N/A for summer")</f>
        <v>-9.22354246006617</v>
      </c>
    </row>
    <row r="43" customFormat="false" ht="12.75" hidden="false" customHeight="false" outlineLevel="0" collapsed="false">
      <c r="A43" s="254" t="s">
        <v>773</v>
      </c>
      <c r="B43" s="254" t="s">
        <v>1268</v>
      </c>
      <c r="C43" s="254" t="e">
        <f aca="false">SUMIFS('MAIN DATA'!E$17:E$448,'MAIN DATA'!$C$17:$C$448,$A43)</f>
        <v>#VALUE!</v>
      </c>
      <c r="D43" s="254" t="e">
        <f aca="false">SUMIFS('MAIN DATA'!F$17:F$448,'MAIN DATA'!$C$17:$C$448,$A43)</f>
        <v>#VALUE!</v>
      </c>
      <c r="E43" s="254" t="e">
        <f aca="false">SUMIFS('MAIN DATA'!G$17:G$448,'MAIN DATA'!$C$17:$C$448,$A43)</f>
        <v>#VALUE!</v>
      </c>
      <c r="F43" s="256" t="e">
        <f aca="false">C43-R43</f>
        <v>#VALUE!</v>
      </c>
      <c r="G43" s="256" t="e">
        <f aca="false">C43-S43</f>
        <v>#VALUE!</v>
      </c>
      <c r="H43" s="257" t="n">
        <f aca="false">SUMIFS('MAIN DATA'!J$17:J$448,'MAIN DATA'!$C$17:$C$448,$A43)</f>
        <v>0</v>
      </c>
      <c r="I43" s="257" t="n">
        <f aca="false">SUMIFS('MAIN DATA'!K$17:K$448,'MAIN DATA'!$C$17:$C$448,$A43)</f>
        <v>0</v>
      </c>
      <c r="J43" s="257" t="n">
        <f aca="false">SUMIFS('MAIN DATA'!L$17:L$448,'MAIN DATA'!$C$17:$C$448,$A43)</f>
        <v>0</v>
      </c>
      <c r="K43" s="257" t="n">
        <f aca="false">SUMIFS('MAIN DATA'!M$17:M$448,'MAIN DATA'!$C$17:$C$448,$A43)</f>
        <v>0</v>
      </c>
      <c r="L43" s="257" t="n">
        <f aca="false">SUMIFS('MAIN DATA'!N$17:N$448,'MAIN DATA'!$C$17:$C$448,$A43)</f>
        <v>0</v>
      </c>
      <c r="M43" s="258"/>
      <c r="N43" s="259"/>
      <c r="O43" s="258"/>
      <c r="P43" s="258"/>
      <c r="Q43" s="258"/>
      <c r="R43" s="260" t="e">
        <f aca="false">SUMIFS('MAIN DATA'!T$17:T$448,'MAIN DATA'!$C$17:$C$448,$A43)</f>
        <v>#VALUE!</v>
      </c>
      <c r="S43" s="260" t="e">
        <f aca="false">SUMIFS('MAIN DATA'!U$17:U$448,'MAIN DATA'!$C$17:$C$448,$A43)</f>
        <v>#VALUE!</v>
      </c>
      <c r="T43" s="262" t="e">
        <f aca="false">SUMIFS('MAIN DATA'!V$17:V$448,'MAIN DATA'!$C$17:$C$448,$A43)</f>
        <v>#VALUE!</v>
      </c>
      <c r="U43" s="262" t="e">
        <f aca="false">SUMIFS('MAIN DATA'!W$17:W$448,'MAIN DATA'!$C$17:$C$448,$A43)</f>
        <v>#VALUE!</v>
      </c>
      <c r="V43" s="262" t="e">
        <f aca="false">$X$13*X43</f>
        <v>#REF!</v>
      </c>
      <c r="X43" s="263" t="e">
        <f aca="false">C43/$C$13</f>
        <v>#VALUE!</v>
      </c>
      <c r="Y43" s="262" t="n">
        <f aca="false">IFERROR(SUMIFS('MAIN DATA'!AA$17:AA$448,'MAIN DATA'!$C$17:$C$448,$A43),"N/A for summer")</f>
        <v>-8.63092704869505</v>
      </c>
    </row>
    <row r="44" customFormat="false" ht="12.75" hidden="false" customHeight="false" outlineLevel="0" collapsed="false">
      <c r="A44" s="254" t="s">
        <v>876</v>
      </c>
      <c r="B44" s="254" t="s">
        <v>1268</v>
      </c>
      <c r="C44" s="254" t="e">
        <f aca="false">SUMIFS('MAIN DATA'!E$17:E$448,'MAIN DATA'!$C$17:$C$448,$A44)</f>
        <v>#VALUE!</v>
      </c>
      <c r="D44" s="254" t="e">
        <f aca="false">SUMIFS('MAIN DATA'!F$17:F$448,'MAIN DATA'!$C$17:$C$448,$A44)</f>
        <v>#VALUE!</v>
      </c>
      <c r="E44" s="254" t="e">
        <f aca="false">SUMIFS('MAIN DATA'!G$17:G$448,'MAIN DATA'!$C$17:$C$448,$A44)</f>
        <v>#VALUE!</v>
      </c>
      <c r="F44" s="256" t="e">
        <f aca="false">C44-R44</f>
        <v>#VALUE!</v>
      </c>
      <c r="G44" s="256" t="e">
        <f aca="false">C44-S44</f>
        <v>#VALUE!</v>
      </c>
      <c r="H44" s="257" t="n">
        <f aca="false">SUMIFS('MAIN DATA'!J$17:J$448,'MAIN DATA'!$C$17:$C$448,$A44)</f>
        <v>0</v>
      </c>
      <c r="I44" s="257" t="n">
        <f aca="false">SUMIFS('MAIN DATA'!K$17:K$448,'MAIN DATA'!$C$17:$C$448,$A44)</f>
        <v>0</v>
      </c>
      <c r="J44" s="257" t="n">
        <f aca="false">SUMIFS('MAIN DATA'!L$17:L$448,'MAIN DATA'!$C$17:$C$448,$A44)</f>
        <v>0</v>
      </c>
      <c r="K44" s="257" t="n">
        <f aca="false">SUMIFS('MAIN DATA'!M$17:M$448,'MAIN DATA'!$C$17:$C$448,$A44)</f>
        <v>0</v>
      </c>
      <c r="L44" s="257" t="n">
        <f aca="false">SUMIFS('MAIN DATA'!N$17:N$448,'MAIN DATA'!$C$17:$C$448,$A44)</f>
        <v>0</v>
      </c>
      <c r="M44" s="258"/>
      <c r="N44" s="259"/>
      <c r="O44" s="258"/>
      <c r="P44" s="258"/>
      <c r="Q44" s="258"/>
      <c r="R44" s="260" t="e">
        <f aca="false">SUMIFS('MAIN DATA'!T$17:T$448,'MAIN DATA'!$C$17:$C$448,$A44)</f>
        <v>#VALUE!</v>
      </c>
      <c r="S44" s="260" t="e">
        <f aca="false">SUMIFS('MAIN DATA'!U$17:U$448,'MAIN DATA'!$C$17:$C$448,$A44)</f>
        <v>#VALUE!</v>
      </c>
      <c r="T44" s="262" t="e">
        <f aca="false">SUMIFS('MAIN DATA'!V$17:V$448,'MAIN DATA'!$C$17:$C$448,$A44)</f>
        <v>#VALUE!</v>
      </c>
      <c r="U44" s="262" t="e">
        <f aca="false">SUMIFS('MAIN DATA'!W$17:W$448,'MAIN DATA'!$C$17:$C$448,$A44)</f>
        <v>#VALUE!</v>
      </c>
      <c r="V44" s="262" t="e">
        <f aca="false">$X$13*X44</f>
        <v>#REF!</v>
      </c>
      <c r="X44" s="263" t="e">
        <f aca="false">C44/$C$13</f>
        <v>#VALUE!</v>
      </c>
      <c r="Y44" s="262" t="n">
        <f aca="false">IFERROR(SUMIFS('MAIN DATA'!AA$17:AA$448,'MAIN DATA'!$C$17:$C$448,$A44),"N/A for summer")</f>
        <v>-12.7797464487135</v>
      </c>
    </row>
    <row r="45" customFormat="false" ht="12.75" hidden="false" customHeight="false" outlineLevel="0" collapsed="false">
      <c r="A45" s="254" t="s">
        <v>1008</v>
      </c>
      <c r="B45" s="254" t="s">
        <v>1268</v>
      </c>
      <c r="C45" s="254" t="e">
        <f aca="false">SUMIFS('MAIN DATA'!E$17:E$448,'MAIN DATA'!$C$17:$C$448,$A45)</f>
        <v>#VALUE!</v>
      </c>
      <c r="D45" s="254" t="e">
        <f aca="false">SUMIFS('MAIN DATA'!F$17:F$448,'MAIN DATA'!$C$17:$C$448,$A45)</f>
        <v>#VALUE!</v>
      </c>
      <c r="E45" s="254" t="e">
        <f aca="false">SUMIFS('MAIN DATA'!G$17:G$448,'MAIN DATA'!$C$17:$C$448,$A45)</f>
        <v>#VALUE!</v>
      </c>
      <c r="F45" s="256" t="e">
        <f aca="false">C45-R45</f>
        <v>#VALUE!</v>
      </c>
      <c r="G45" s="256" t="e">
        <f aca="false">C45-S45</f>
        <v>#VALUE!</v>
      </c>
      <c r="H45" s="257" t="n">
        <f aca="false">SUMIFS('MAIN DATA'!J$17:J$448,'MAIN DATA'!$C$17:$C$448,$A45)</f>
        <v>0</v>
      </c>
      <c r="I45" s="257" t="n">
        <f aca="false">SUMIFS('MAIN DATA'!K$17:K$448,'MAIN DATA'!$C$17:$C$448,$A45)</f>
        <v>0</v>
      </c>
      <c r="J45" s="257" t="n">
        <f aca="false">SUMIFS('MAIN DATA'!L$17:L$448,'MAIN DATA'!$C$17:$C$448,$A45)</f>
        <v>0</v>
      </c>
      <c r="K45" s="257" t="n">
        <f aca="false">SUMIFS('MAIN DATA'!M$17:M$448,'MAIN DATA'!$C$17:$C$448,$A45)</f>
        <v>0</v>
      </c>
      <c r="L45" s="257" t="n">
        <f aca="false">SUMIFS('MAIN DATA'!N$17:N$448,'MAIN DATA'!$C$17:$C$448,$A45)</f>
        <v>0</v>
      </c>
      <c r="M45" s="258"/>
      <c r="N45" s="259"/>
      <c r="O45" s="258"/>
      <c r="P45" s="258"/>
      <c r="Q45" s="258"/>
      <c r="R45" s="260" t="e">
        <f aca="false">SUMIFS('MAIN DATA'!T$17:T$448,'MAIN DATA'!$C$17:$C$448,$A45)</f>
        <v>#VALUE!</v>
      </c>
      <c r="S45" s="260" t="e">
        <f aca="false">SUMIFS('MAIN DATA'!U$17:U$448,'MAIN DATA'!$C$17:$C$448,$A45)</f>
        <v>#VALUE!</v>
      </c>
      <c r="T45" s="262" t="e">
        <f aca="false">SUMIFS('MAIN DATA'!V$17:V$448,'MAIN DATA'!$C$17:$C$448,$A45)</f>
        <v>#VALUE!</v>
      </c>
      <c r="U45" s="262" t="e">
        <f aca="false">SUMIFS('MAIN DATA'!W$17:W$448,'MAIN DATA'!$C$17:$C$448,$A45)</f>
        <v>#VALUE!</v>
      </c>
      <c r="V45" s="262" t="e">
        <f aca="false">$X$13*X45</f>
        <v>#REF!</v>
      </c>
      <c r="X45" s="263" t="e">
        <f aca="false">C45/$C$13</f>
        <v>#VALUE!</v>
      </c>
      <c r="Y45" s="262" t="n">
        <f aca="false">IFERROR(SUMIFS('MAIN DATA'!AA$17:AA$448,'MAIN DATA'!$C$17:$C$448,$A45),"N/A for summer")</f>
        <v>-8.54859951024129</v>
      </c>
    </row>
    <row r="46" customFormat="false" ht="12.75" hidden="false" customHeight="false" outlineLevel="0" collapsed="false">
      <c r="A46" s="254" t="s">
        <v>871</v>
      </c>
      <c r="B46" s="254" t="s">
        <v>1269</v>
      </c>
      <c r="C46" s="254" t="e">
        <f aca="false">SUMIFS('MAIN DATA'!E$17:E$448,'MAIN DATA'!$C$17:$C$448,$A46)</f>
        <v>#VALUE!</v>
      </c>
      <c r="D46" s="254" t="e">
        <f aca="false">SUMIFS('MAIN DATA'!F$17:F$448,'MAIN DATA'!$C$17:$C$448,$A46)</f>
        <v>#VALUE!</v>
      </c>
      <c r="E46" s="254" t="e">
        <f aca="false">SUMIFS('MAIN DATA'!G$17:G$448,'MAIN DATA'!$C$17:$C$448,$A46)</f>
        <v>#VALUE!</v>
      </c>
      <c r="F46" s="256" t="e">
        <f aca="false">C46-R46</f>
        <v>#VALUE!</v>
      </c>
      <c r="G46" s="256" t="e">
        <f aca="false">C46-S46</f>
        <v>#VALUE!</v>
      </c>
      <c r="H46" s="257" t="n">
        <f aca="false">SUMIFS('MAIN DATA'!J$17:J$448,'MAIN DATA'!$C$17:$C$448,$A46)</f>
        <v>0</v>
      </c>
      <c r="I46" s="257" t="n">
        <f aca="false">SUMIFS('MAIN DATA'!K$17:K$448,'MAIN DATA'!$C$17:$C$448,$A46)</f>
        <v>0</v>
      </c>
      <c r="J46" s="257" t="n">
        <f aca="false">SUMIFS('MAIN DATA'!L$17:L$448,'MAIN DATA'!$C$17:$C$448,$A46)</f>
        <v>0</v>
      </c>
      <c r="K46" s="257" t="n">
        <f aca="false">SUMIFS('MAIN DATA'!M$17:M$448,'MAIN DATA'!$C$17:$C$448,$A46)</f>
        <v>0</v>
      </c>
      <c r="L46" s="257" t="n">
        <f aca="false">SUMIFS('MAIN DATA'!N$17:N$448,'MAIN DATA'!$C$17:$C$448,$A46)</f>
        <v>0</v>
      </c>
      <c r="M46" s="258"/>
      <c r="N46" s="259"/>
      <c r="O46" s="258"/>
      <c r="P46" s="258"/>
      <c r="Q46" s="258"/>
      <c r="R46" s="260" t="e">
        <f aca="false">SUMIFS('MAIN DATA'!T$17:T$448,'MAIN DATA'!$C$17:$C$448,$A46)</f>
        <v>#VALUE!</v>
      </c>
      <c r="S46" s="260" t="e">
        <f aca="false">SUMIFS('MAIN DATA'!U$17:U$448,'MAIN DATA'!$C$17:$C$448,$A46)</f>
        <v>#VALUE!</v>
      </c>
      <c r="T46" s="262" t="e">
        <f aca="false">SUMIFS('MAIN DATA'!V$17:V$448,'MAIN DATA'!$C$17:$C$448,$A46)</f>
        <v>#VALUE!</v>
      </c>
      <c r="U46" s="262" t="e">
        <f aca="false">SUMIFS('MAIN DATA'!W$17:W$448,'MAIN DATA'!$C$17:$C$448,$A46)</f>
        <v>#VALUE!</v>
      </c>
      <c r="V46" s="262" t="e">
        <f aca="false">$X$13*X46</f>
        <v>#REF!</v>
      </c>
      <c r="X46" s="263" t="e">
        <f aca="false">C46/$C$13</f>
        <v>#VALUE!</v>
      </c>
      <c r="Y46" s="262" t="n">
        <f aca="false">IFERROR(SUMIFS('MAIN DATA'!AA$17:AA$448,'MAIN DATA'!$C$17:$C$448,$A46),"N/A for summer")</f>
        <v>-3.58956648946361</v>
      </c>
    </row>
    <row r="47" customFormat="false" ht="12.75" hidden="false" customHeight="false" outlineLevel="0" collapsed="false">
      <c r="A47" s="254" t="s">
        <v>387</v>
      </c>
      <c r="B47" s="254" t="s">
        <v>1269</v>
      </c>
      <c r="C47" s="254" t="e">
        <f aca="false">SUMIFS('MAIN DATA'!E$17:E$448,'MAIN DATA'!$C$17:$C$448,$A47)</f>
        <v>#VALUE!</v>
      </c>
      <c r="D47" s="254" t="e">
        <f aca="false">SUMIFS('MAIN DATA'!F$17:F$448,'MAIN DATA'!$C$17:$C$448,$A47)</f>
        <v>#VALUE!</v>
      </c>
      <c r="E47" s="254" t="e">
        <f aca="false">SUMIFS('MAIN DATA'!G$17:G$448,'MAIN DATA'!$C$17:$C$448,$A47)</f>
        <v>#VALUE!</v>
      </c>
      <c r="F47" s="256" t="e">
        <f aca="false">C47-R47</f>
        <v>#VALUE!</v>
      </c>
      <c r="G47" s="256" t="e">
        <f aca="false">C47-S47</f>
        <v>#VALUE!</v>
      </c>
      <c r="H47" s="257" t="n">
        <f aca="false">SUMIFS('MAIN DATA'!J$17:J$448,'MAIN DATA'!$C$17:$C$448,$A47)</f>
        <v>0</v>
      </c>
      <c r="I47" s="257" t="n">
        <f aca="false">SUMIFS('MAIN DATA'!K$17:K$448,'MAIN DATA'!$C$17:$C$448,$A47)</f>
        <v>0</v>
      </c>
      <c r="J47" s="257" t="n">
        <f aca="false">SUMIFS('MAIN DATA'!L$17:L$448,'MAIN DATA'!$C$17:$C$448,$A47)</f>
        <v>0</v>
      </c>
      <c r="K47" s="257" t="n">
        <f aca="false">SUMIFS('MAIN DATA'!M$17:M$448,'MAIN DATA'!$C$17:$C$448,$A47)</f>
        <v>0</v>
      </c>
      <c r="L47" s="257" t="n">
        <f aca="false">SUMIFS('MAIN DATA'!N$17:N$448,'MAIN DATA'!$C$17:$C$448,$A47)</f>
        <v>0</v>
      </c>
      <c r="M47" s="258"/>
      <c r="N47" s="259"/>
      <c r="O47" s="258"/>
      <c r="P47" s="258"/>
      <c r="Q47" s="258"/>
      <c r="R47" s="260" t="e">
        <f aca="false">SUMIFS('MAIN DATA'!T$17:T$448,'MAIN DATA'!$C$17:$C$448,$A47)</f>
        <v>#VALUE!</v>
      </c>
      <c r="S47" s="260" t="e">
        <f aca="false">SUMIFS('MAIN DATA'!U$17:U$448,'MAIN DATA'!$C$17:$C$448,$A47)</f>
        <v>#VALUE!</v>
      </c>
      <c r="T47" s="262" t="e">
        <f aca="false">SUMIFS('MAIN DATA'!V$17:V$448,'MAIN DATA'!$C$17:$C$448,$A47)</f>
        <v>#VALUE!</v>
      </c>
      <c r="U47" s="262" t="e">
        <f aca="false">SUMIFS('MAIN DATA'!W$17:W$448,'MAIN DATA'!$C$17:$C$448,$A47)</f>
        <v>#VALUE!</v>
      </c>
      <c r="V47" s="262" t="e">
        <f aca="false">$X$13*X47</f>
        <v>#REF!</v>
      </c>
      <c r="X47" s="263" t="e">
        <f aca="false">C47/$C$13</f>
        <v>#VALUE!</v>
      </c>
      <c r="Y47" s="262" t="n">
        <f aca="false">IFERROR(SUMIFS('MAIN DATA'!AA$17:AA$448,'MAIN DATA'!$C$17:$C$448,$A47),"N/A for summer")</f>
        <v>-18.6664555996825</v>
      </c>
    </row>
    <row r="48" customFormat="false" ht="12.75" hidden="false" customHeight="false" outlineLevel="0" collapsed="false">
      <c r="A48" s="254" t="s">
        <v>764</v>
      </c>
      <c r="B48" s="254" t="s">
        <v>1269</v>
      </c>
      <c r="C48" s="254" t="e">
        <f aca="false">SUMIFS('MAIN DATA'!E$17:E$448,'MAIN DATA'!$C$17:$C$448,$A48)</f>
        <v>#VALUE!</v>
      </c>
      <c r="D48" s="254" t="e">
        <f aca="false">SUMIFS('MAIN DATA'!F$17:F$448,'MAIN DATA'!$C$17:$C$448,$A48)</f>
        <v>#VALUE!</v>
      </c>
      <c r="E48" s="254" t="e">
        <f aca="false">SUMIFS('MAIN DATA'!G$17:G$448,'MAIN DATA'!$C$17:$C$448,$A48)</f>
        <v>#VALUE!</v>
      </c>
      <c r="F48" s="256" t="e">
        <f aca="false">C48-R48</f>
        <v>#VALUE!</v>
      </c>
      <c r="G48" s="256" t="e">
        <f aca="false">C48-S48</f>
        <v>#VALUE!</v>
      </c>
      <c r="H48" s="257" t="n">
        <f aca="false">SUMIFS('MAIN DATA'!J$17:J$448,'MAIN DATA'!$C$17:$C$448,$A48)</f>
        <v>0</v>
      </c>
      <c r="I48" s="257" t="n">
        <f aca="false">SUMIFS('MAIN DATA'!K$17:K$448,'MAIN DATA'!$C$17:$C$448,$A48)</f>
        <v>0</v>
      </c>
      <c r="J48" s="257" t="n">
        <f aca="false">SUMIFS('MAIN DATA'!L$17:L$448,'MAIN DATA'!$C$17:$C$448,$A48)</f>
        <v>0</v>
      </c>
      <c r="K48" s="257" t="n">
        <f aca="false">SUMIFS('MAIN DATA'!M$17:M$448,'MAIN DATA'!$C$17:$C$448,$A48)</f>
        <v>0</v>
      </c>
      <c r="L48" s="257" t="n">
        <f aca="false">SUMIFS('MAIN DATA'!N$17:N$448,'MAIN DATA'!$C$17:$C$448,$A48)</f>
        <v>0</v>
      </c>
      <c r="M48" s="258"/>
      <c r="N48" s="259"/>
      <c r="O48" s="258"/>
      <c r="P48" s="258"/>
      <c r="Q48" s="258"/>
      <c r="R48" s="260" t="e">
        <f aca="false">SUMIFS('MAIN DATA'!T$17:T$448,'MAIN DATA'!$C$17:$C$448,$A48)</f>
        <v>#VALUE!</v>
      </c>
      <c r="S48" s="260" t="e">
        <f aca="false">SUMIFS('MAIN DATA'!U$17:U$448,'MAIN DATA'!$C$17:$C$448,$A48)</f>
        <v>#VALUE!</v>
      </c>
      <c r="T48" s="262" t="e">
        <f aca="false">SUMIFS('MAIN DATA'!V$17:V$448,'MAIN DATA'!$C$17:$C$448,$A48)</f>
        <v>#VALUE!</v>
      </c>
      <c r="U48" s="262" t="e">
        <f aca="false">SUMIFS('MAIN DATA'!W$17:W$448,'MAIN DATA'!$C$17:$C$448,$A48)</f>
        <v>#VALUE!</v>
      </c>
      <c r="V48" s="262" t="e">
        <f aca="false">$X$13*X48</f>
        <v>#REF!</v>
      </c>
      <c r="X48" s="263" t="e">
        <f aca="false">C48/$C$13</f>
        <v>#VALUE!</v>
      </c>
      <c r="Y48" s="262" t="n">
        <f aca="false">IFERROR(SUMIFS('MAIN DATA'!AA$17:AA$448,'MAIN DATA'!$C$17:$C$448,$A48),"N/A for summer")</f>
        <v>-20.9180729523777</v>
      </c>
    </row>
    <row r="49" customFormat="false" ht="12.75" hidden="false" customHeight="false" outlineLevel="0" collapsed="false">
      <c r="A49" s="254" t="s">
        <v>1122</v>
      </c>
      <c r="B49" s="254" t="s">
        <v>1270</v>
      </c>
      <c r="C49" s="254" t="e">
        <f aca="false">SUMIFS('MAIN DATA'!E$17:E$448,'MAIN DATA'!$C$17:$C$448,$A49)</f>
        <v>#VALUE!</v>
      </c>
      <c r="D49" s="254" t="e">
        <f aca="false">SUMIFS('MAIN DATA'!F$17:F$448,'MAIN DATA'!$C$17:$C$448,$A49)</f>
        <v>#VALUE!</v>
      </c>
      <c r="E49" s="254" t="e">
        <f aca="false">SUMIFS('MAIN DATA'!G$17:G$448,'MAIN DATA'!$C$17:$C$448,$A49)</f>
        <v>#VALUE!</v>
      </c>
      <c r="F49" s="256" t="e">
        <f aca="false">C49-R49</f>
        <v>#VALUE!</v>
      </c>
      <c r="G49" s="256" t="e">
        <f aca="false">C49-S49</f>
        <v>#VALUE!</v>
      </c>
      <c r="H49" s="257" t="n">
        <f aca="false">SUMIFS('MAIN DATA'!J$17:J$448,'MAIN DATA'!$C$17:$C$448,$A49)</f>
        <v>0</v>
      </c>
      <c r="I49" s="257" t="n">
        <f aca="false">SUMIFS('MAIN DATA'!K$17:K$448,'MAIN DATA'!$C$17:$C$448,$A49)</f>
        <v>0</v>
      </c>
      <c r="J49" s="257" t="n">
        <f aca="false">SUMIFS('MAIN DATA'!L$17:L$448,'MAIN DATA'!$C$17:$C$448,$A49)</f>
        <v>0</v>
      </c>
      <c r="K49" s="257" t="n">
        <f aca="false">SUMIFS('MAIN DATA'!M$17:M$448,'MAIN DATA'!$C$17:$C$448,$A49)</f>
        <v>0</v>
      </c>
      <c r="L49" s="257" t="n">
        <f aca="false">SUMIFS('MAIN DATA'!N$17:N$448,'MAIN DATA'!$C$17:$C$448,$A49)</f>
        <v>0</v>
      </c>
      <c r="M49" s="258"/>
      <c r="N49" s="259"/>
      <c r="O49" s="258"/>
      <c r="P49" s="258"/>
      <c r="Q49" s="258"/>
      <c r="R49" s="260" t="e">
        <f aca="false">SUMIFS('MAIN DATA'!T$17:T$448,'MAIN DATA'!$C$17:$C$448,$A49)</f>
        <v>#VALUE!</v>
      </c>
      <c r="S49" s="260" t="e">
        <f aca="false">SUMIFS('MAIN DATA'!U$17:U$448,'MAIN DATA'!$C$17:$C$448,$A49)</f>
        <v>#VALUE!</v>
      </c>
      <c r="T49" s="262" t="e">
        <f aca="false">SUMIFS('MAIN DATA'!V$17:V$448,'MAIN DATA'!$C$17:$C$448,$A49)</f>
        <v>#VALUE!</v>
      </c>
      <c r="U49" s="262" t="e">
        <f aca="false">SUMIFS('MAIN DATA'!W$17:W$448,'MAIN DATA'!$C$17:$C$448,$A49)</f>
        <v>#VALUE!</v>
      </c>
      <c r="V49" s="262" t="e">
        <f aca="false">$X$13*X49</f>
        <v>#REF!</v>
      </c>
      <c r="X49" s="263" t="e">
        <f aca="false">C49/$C$13</f>
        <v>#VALUE!</v>
      </c>
      <c r="Y49" s="262" t="n">
        <f aca="false">IFERROR(SUMIFS('MAIN DATA'!AA$17:AA$448,'MAIN DATA'!$C$17:$C$448,$A49),"N/A for summer")</f>
        <v>-14.7982281280267</v>
      </c>
    </row>
    <row r="50" customFormat="false" ht="12.75" hidden="false" customHeight="false" outlineLevel="0" collapsed="false">
      <c r="A50" s="254" t="s">
        <v>910</v>
      </c>
      <c r="B50" s="254" t="s">
        <v>1270</v>
      </c>
      <c r="C50" s="254" t="e">
        <f aca="false">SUMIFS('MAIN DATA'!E$17:E$448,'MAIN DATA'!$C$17:$C$448,$A50)</f>
        <v>#VALUE!</v>
      </c>
      <c r="D50" s="254" t="e">
        <f aca="false">SUMIFS('MAIN DATA'!F$17:F$448,'MAIN DATA'!$C$17:$C$448,$A50)</f>
        <v>#VALUE!</v>
      </c>
      <c r="E50" s="254" t="e">
        <f aca="false">SUMIFS('MAIN DATA'!G$17:G$448,'MAIN DATA'!$C$17:$C$448,$A50)</f>
        <v>#VALUE!</v>
      </c>
      <c r="F50" s="256" t="e">
        <f aca="false">C50-R50</f>
        <v>#VALUE!</v>
      </c>
      <c r="G50" s="256" t="e">
        <f aca="false">C50-S50</f>
        <v>#VALUE!</v>
      </c>
      <c r="H50" s="257" t="n">
        <f aca="false">SUMIFS('MAIN DATA'!J$17:J$448,'MAIN DATA'!$C$17:$C$448,$A50)</f>
        <v>0</v>
      </c>
      <c r="I50" s="257" t="n">
        <f aca="false">SUMIFS('MAIN DATA'!K$17:K$448,'MAIN DATA'!$C$17:$C$448,$A50)</f>
        <v>0</v>
      </c>
      <c r="J50" s="257" t="n">
        <f aca="false">SUMIFS('MAIN DATA'!L$17:L$448,'MAIN DATA'!$C$17:$C$448,$A50)</f>
        <v>0</v>
      </c>
      <c r="K50" s="257" t="n">
        <f aca="false">SUMIFS('MAIN DATA'!M$17:M$448,'MAIN DATA'!$C$17:$C$448,$A50)</f>
        <v>0</v>
      </c>
      <c r="L50" s="257" t="n">
        <f aca="false">SUMIFS('MAIN DATA'!N$17:N$448,'MAIN DATA'!$C$17:$C$448,$A50)</f>
        <v>0</v>
      </c>
      <c r="M50" s="258"/>
      <c r="N50" s="259"/>
      <c r="O50" s="258"/>
      <c r="P50" s="258"/>
      <c r="Q50" s="258"/>
      <c r="R50" s="260" t="e">
        <f aca="false">SUMIFS('MAIN DATA'!T$17:T$448,'MAIN DATA'!$C$17:$C$448,$A50)</f>
        <v>#VALUE!</v>
      </c>
      <c r="S50" s="260" t="e">
        <f aca="false">SUMIFS('MAIN DATA'!U$17:U$448,'MAIN DATA'!$C$17:$C$448,$A50)</f>
        <v>#VALUE!</v>
      </c>
      <c r="T50" s="262" t="e">
        <f aca="false">SUMIFS('MAIN DATA'!V$17:V$448,'MAIN DATA'!$C$17:$C$448,$A50)</f>
        <v>#VALUE!</v>
      </c>
      <c r="U50" s="262" t="e">
        <f aca="false">SUMIFS('MAIN DATA'!W$17:W$448,'MAIN DATA'!$C$17:$C$448,$A50)</f>
        <v>#VALUE!</v>
      </c>
      <c r="V50" s="262" t="e">
        <f aca="false">$X$13*X50</f>
        <v>#REF!</v>
      </c>
      <c r="X50" s="263" t="e">
        <f aca="false">C50/$C$13</f>
        <v>#VALUE!</v>
      </c>
      <c r="Y50" s="262" t="n">
        <f aca="false">IFERROR(SUMIFS('MAIN DATA'!AA$17:AA$448,'MAIN DATA'!$C$17:$C$448,$A50),"N/A for summer")</f>
        <v>-11.5475028760238</v>
      </c>
    </row>
    <row r="51" customFormat="false" ht="12.75" hidden="false" customHeight="false" outlineLevel="0" collapsed="false">
      <c r="A51" s="254" t="s">
        <v>651</v>
      </c>
      <c r="B51" s="254" t="s">
        <v>1270</v>
      </c>
      <c r="C51" s="254" t="e">
        <f aca="false">SUMIFS('MAIN DATA'!E$17:E$448,'MAIN DATA'!$C$17:$C$448,$A51)</f>
        <v>#VALUE!</v>
      </c>
      <c r="D51" s="254" t="e">
        <f aca="false">SUMIFS('MAIN DATA'!F$17:F$448,'MAIN DATA'!$C$17:$C$448,$A51)</f>
        <v>#VALUE!</v>
      </c>
      <c r="E51" s="254" t="e">
        <f aca="false">SUMIFS('MAIN DATA'!G$17:G$448,'MAIN DATA'!$C$17:$C$448,$A51)</f>
        <v>#VALUE!</v>
      </c>
      <c r="F51" s="256" t="e">
        <f aca="false">C51-R51</f>
        <v>#VALUE!</v>
      </c>
      <c r="G51" s="256" t="e">
        <f aca="false">C51-S51</f>
        <v>#VALUE!</v>
      </c>
      <c r="H51" s="257" t="n">
        <f aca="false">SUMIFS('MAIN DATA'!J$17:J$448,'MAIN DATA'!$C$17:$C$448,$A51)</f>
        <v>0</v>
      </c>
      <c r="I51" s="257" t="n">
        <f aca="false">SUMIFS('MAIN DATA'!K$17:K$448,'MAIN DATA'!$C$17:$C$448,$A51)</f>
        <v>0</v>
      </c>
      <c r="J51" s="257" t="n">
        <f aca="false">SUMIFS('MAIN DATA'!L$17:L$448,'MAIN DATA'!$C$17:$C$448,$A51)</f>
        <v>0</v>
      </c>
      <c r="K51" s="257" t="n">
        <f aca="false">SUMIFS('MAIN DATA'!M$17:M$448,'MAIN DATA'!$C$17:$C$448,$A51)</f>
        <v>0</v>
      </c>
      <c r="L51" s="257" t="n">
        <f aca="false">SUMIFS('MAIN DATA'!N$17:N$448,'MAIN DATA'!$C$17:$C$448,$A51)</f>
        <v>0</v>
      </c>
      <c r="M51" s="258"/>
      <c r="N51" s="259"/>
      <c r="O51" s="258"/>
      <c r="P51" s="258"/>
      <c r="Q51" s="258"/>
      <c r="R51" s="260" t="e">
        <f aca="false">SUMIFS('MAIN DATA'!T$17:T$448,'MAIN DATA'!$C$17:$C$448,$A51)</f>
        <v>#VALUE!</v>
      </c>
      <c r="S51" s="260" t="e">
        <f aca="false">SUMIFS('MAIN DATA'!U$17:U$448,'MAIN DATA'!$C$17:$C$448,$A51)</f>
        <v>#VALUE!</v>
      </c>
      <c r="T51" s="262" t="e">
        <f aca="false">SUMIFS('MAIN DATA'!V$17:V$448,'MAIN DATA'!$C$17:$C$448,$A51)</f>
        <v>#VALUE!</v>
      </c>
      <c r="U51" s="262" t="e">
        <f aca="false">SUMIFS('MAIN DATA'!W$17:W$448,'MAIN DATA'!$C$17:$C$448,$A51)</f>
        <v>#VALUE!</v>
      </c>
      <c r="V51" s="262" t="e">
        <f aca="false">$X$13*X51</f>
        <v>#REF!</v>
      </c>
      <c r="X51" s="263" t="e">
        <f aca="false">C51/$C$13</f>
        <v>#VALUE!</v>
      </c>
      <c r="Y51" s="262" t="n">
        <f aca="false">IFERROR(SUMIFS('MAIN DATA'!AA$17:AA$448,'MAIN DATA'!$C$17:$C$448,$A51),"N/A for summer")</f>
        <v>-3.96967369462389</v>
      </c>
    </row>
    <row r="52" customFormat="false" ht="12.75" hidden="false" customHeight="false" outlineLevel="0" collapsed="false">
      <c r="A52" s="254" t="s">
        <v>491</v>
      </c>
      <c r="B52" s="254" t="s">
        <v>1270</v>
      </c>
      <c r="C52" s="254" t="e">
        <f aca="false">SUMIFS('MAIN DATA'!E$17:E$448,'MAIN DATA'!$C$17:$C$448,$A52)</f>
        <v>#VALUE!</v>
      </c>
      <c r="D52" s="254" t="e">
        <f aca="false">SUMIFS('MAIN DATA'!F$17:F$448,'MAIN DATA'!$C$17:$C$448,$A52)</f>
        <v>#VALUE!</v>
      </c>
      <c r="E52" s="254" t="e">
        <f aca="false">SUMIFS('MAIN DATA'!G$17:G$448,'MAIN DATA'!$C$17:$C$448,$A52)</f>
        <v>#VALUE!</v>
      </c>
      <c r="F52" s="256" t="e">
        <f aca="false">C52-R52</f>
        <v>#VALUE!</v>
      </c>
      <c r="G52" s="256" t="e">
        <f aca="false">C52-S52</f>
        <v>#VALUE!</v>
      </c>
      <c r="H52" s="257" t="n">
        <f aca="false">SUMIFS('MAIN DATA'!J$17:J$448,'MAIN DATA'!$C$17:$C$448,$A52)</f>
        <v>0</v>
      </c>
      <c r="I52" s="257" t="n">
        <f aca="false">SUMIFS('MAIN DATA'!K$17:K$448,'MAIN DATA'!$C$17:$C$448,$A52)</f>
        <v>0</v>
      </c>
      <c r="J52" s="257" t="n">
        <f aca="false">SUMIFS('MAIN DATA'!L$17:L$448,'MAIN DATA'!$C$17:$C$448,$A52)</f>
        <v>0</v>
      </c>
      <c r="K52" s="257" t="n">
        <f aca="false">SUMIFS('MAIN DATA'!M$17:M$448,'MAIN DATA'!$C$17:$C$448,$A52)</f>
        <v>0</v>
      </c>
      <c r="L52" s="257" t="n">
        <f aca="false">SUMIFS('MAIN DATA'!N$17:N$448,'MAIN DATA'!$C$17:$C$448,$A52)</f>
        <v>0</v>
      </c>
      <c r="M52" s="258"/>
      <c r="N52" s="259"/>
      <c r="O52" s="258"/>
      <c r="P52" s="258"/>
      <c r="Q52" s="258"/>
      <c r="R52" s="260" t="e">
        <f aca="false">SUMIFS('MAIN DATA'!T$17:T$448,'MAIN DATA'!$C$17:$C$448,$A52)</f>
        <v>#VALUE!</v>
      </c>
      <c r="S52" s="260" t="e">
        <f aca="false">SUMIFS('MAIN DATA'!U$17:U$448,'MAIN DATA'!$C$17:$C$448,$A52)</f>
        <v>#VALUE!</v>
      </c>
      <c r="T52" s="262" t="e">
        <f aca="false">SUMIFS('MAIN DATA'!V$17:V$448,'MAIN DATA'!$C$17:$C$448,$A52)</f>
        <v>#VALUE!</v>
      </c>
      <c r="U52" s="262" t="e">
        <f aca="false">SUMIFS('MAIN DATA'!W$17:W$448,'MAIN DATA'!$C$17:$C$448,$A52)</f>
        <v>#VALUE!</v>
      </c>
      <c r="V52" s="262" t="e">
        <f aca="false">$X$13*X52</f>
        <v>#REF!</v>
      </c>
      <c r="X52" s="263" t="e">
        <f aca="false">C52/$C$13</f>
        <v>#VALUE!</v>
      </c>
      <c r="Y52" s="262" t="n">
        <f aca="false">IFERROR(SUMIFS('MAIN DATA'!AA$17:AA$448,'MAIN DATA'!$C$17:$C$448,$A52),"N/A for summer")</f>
        <v>-11.631217328948</v>
      </c>
    </row>
    <row r="53" customFormat="false" ht="12.75" hidden="false" customHeight="false" outlineLevel="0" collapsed="false">
      <c r="A53" s="254" t="s">
        <v>725</v>
      </c>
      <c r="B53" s="254" t="s">
        <v>1270</v>
      </c>
      <c r="C53" s="254" t="e">
        <f aca="false">SUMIFS('MAIN DATA'!E$17:E$448,'MAIN DATA'!$C$17:$C$448,$A53)</f>
        <v>#VALUE!</v>
      </c>
      <c r="D53" s="254" t="e">
        <f aca="false">SUMIFS('MAIN DATA'!F$17:F$448,'MAIN DATA'!$C$17:$C$448,$A53)</f>
        <v>#VALUE!</v>
      </c>
      <c r="E53" s="254" t="e">
        <f aca="false">SUMIFS('MAIN DATA'!G$17:G$448,'MAIN DATA'!$C$17:$C$448,$A53)</f>
        <v>#VALUE!</v>
      </c>
      <c r="F53" s="256" t="e">
        <f aca="false">C53-R53</f>
        <v>#VALUE!</v>
      </c>
      <c r="G53" s="256" t="e">
        <f aca="false">C53-S53</f>
        <v>#VALUE!</v>
      </c>
      <c r="H53" s="257" t="n">
        <f aca="false">SUMIFS('MAIN DATA'!J$17:J$448,'MAIN DATA'!$C$17:$C$448,$A53)</f>
        <v>0</v>
      </c>
      <c r="I53" s="257" t="n">
        <f aca="false">SUMIFS('MAIN DATA'!K$17:K$448,'MAIN DATA'!$C$17:$C$448,$A53)</f>
        <v>0</v>
      </c>
      <c r="J53" s="257" t="n">
        <f aca="false">SUMIFS('MAIN DATA'!L$17:L$448,'MAIN DATA'!$C$17:$C$448,$A53)</f>
        <v>0</v>
      </c>
      <c r="K53" s="257" t="n">
        <f aca="false">SUMIFS('MAIN DATA'!M$17:M$448,'MAIN DATA'!$C$17:$C$448,$A53)</f>
        <v>0</v>
      </c>
      <c r="L53" s="257" t="n">
        <f aca="false">SUMIFS('MAIN DATA'!N$17:N$448,'MAIN DATA'!$C$17:$C$448,$A53)</f>
        <v>0</v>
      </c>
      <c r="M53" s="258"/>
      <c r="N53" s="259"/>
      <c r="O53" s="258"/>
      <c r="P53" s="258"/>
      <c r="Q53" s="258"/>
      <c r="R53" s="260" t="e">
        <f aca="false">SUMIFS('MAIN DATA'!T$17:T$448,'MAIN DATA'!$C$17:$C$448,$A53)</f>
        <v>#VALUE!</v>
      </c>
      <c r="S53" s="260" t="e">
        <f aca="false">SUMIFS('MAIN DATA'!U$17:U$448,'MAIN DATA'!$C$17:$C$448,$A53)</f>
        <v>#VALUE!</v>
      </c>
      <c r="T53" s="262" t="e">
        <f aca="false">SUMIFS('MAIN DATA'!V$17:V$448,'MAIN DATA'!$C$17:$C$448,$A53)</f>
        <v>#VALUE!</v>
      </c>
      <c r="U53" s="262" t="e">
        <f aca="false">SUMIFS('MAIN DATA'!W$17:W$448,'MAIN DATA'!$C$17:$C$448,$A53)</f>
        <v>#VALUE!</v>
      </c>
      <c r="V53" s="262" t="e">
        <f aca="false">$X$13*X53</f>
        <v>#REF!</v>
      </c>
      <c r="X53" s="263" t="e">
        <f aca="false">C53/$C$13</f>
        <v>#VALUE!</v>
      </c>
      <c r="Y53" s="262" t="n">
        <f aca="false">IFERROR(SUMIFS('MAIN DATA'!AA$17:AA$448,'MAIN DATA'!$C$17:$C$448,$A53),"N/A for summer")</f>
        <v>-14.2980023222713</v>
      </c>
    </row>
    <row r="54" customFormat="false" ht="12.75" hidden="false" customHeight="false" outlineLevel="0" collapsed="false">
      <c r="A54" s="254" t="s">
        <v>517</v>
      </c>
      <c r="B54" s="254" t="s">
        <v>1270</v>
      </c>
      <c r="C54" s="254" t="e">
        <f aca="false">SUMIFS('MAIN DATA'!E$17:E$448,'MAIN DATA'!$C$17:$C$448,$A54)</f>
        <v>#VALUE!</v>
      </c>
      <c r="D54" s="254" t="e">
        <f aca="false">SUMIFS('MAIN DATA'!F$17:F$448,'MAIN DATA'!$C$17:$C$448,$A54)</f>
        <v>#VALUE!</v>
      </c>
      <c r="E54" s="254" t="e">
        <f aca="false">SUMIFS('MAIN DATA'!G$17:G$448,'MAIN DATA'!$C$17:$C$448,$A54)</f>
        <v>#VALUE!</v>
      </c>
      <c r="F54" s="256" t="e">
        <f aca="false">C54-R54</f>
        <v>#VALUE!</v>
      </c>
      <c r="G54" s="256" t="e">
        <f aca="false">C54-S54</f>
        <v>#VALUE!</v>
      </c>
      <c r="H54" s="257" t="n">
        <f aca="false">SUMIFS('MAIN DATA'!J$17:J$448,'MAIN DATA'!$C$17:$C$448,$A54)</f>
        <v>0</v>
      </c>
      <c r="I54" s="257" t="n">
        <f aca="false">SUMIFS('MAIN DATA'!K$17:K$448,'MAIN DATA'!$C$17:$C$448,$A54)</f>
        <v>0</v>
      </c>
      <c r="J54" s="257" t="n">
        <f aca="false">SUMIFS('MAIN DATA'!L$17:L$448,'MAIN DATA'!$C$17:$C$448,$A54)</f>
        <v>0</v>
      </c>
      <c r="K54" s="257" t="n">
        <f aca="false">SUMIFS('MAIN DATA'!M$17:M$448,'MAIN DATA'!$C$17:$C$448,$A54)</f>
        <v>0</v>
      </c>
      <c r="L54" s="257" t="n">
        <f aca="false">SUMIFS('MAIN DATA'!N$17:N$448,'MAIN DATA'!$C$17:$C$448,$A54)</f>
        <v>0</v>
      </c>
      <c r="M54" s="258"/>
      <c r="N54" s="259"/>
      <c r="O54" s="258"/>
      <c r="P54" s="258"/>
      <c r="Q54" s="258"/>
      <c r="R54" s="260" t="e">
        <f aca="false">SUMIFS('MAIN DATA'!T$17:T$448,'MAIN DATA'!$C$17:$C$448,$A54)</f>
        <v>#VALUE!</v>
      </c>
      <c r="S54" s="260" t="e">
        <f aca="false">SUMIFS('MAIN DATA'!U$17:U$448,'MAIN DATA'!$C$17:$C$448,$A54)</f>
        <v>#VALUE!</v>
      </c>
      <c r="T54" s="262" t="e">
        <f aca="false">SUMIFS('MAIN DATA'!V$17:V$448,'MAIN DATA'!$C$17:$C$448,$A54)</f>
        <v>#VALUE!</v>
      </c>
      <c r="U54" s="262" t="e">
        <f aca="false">SUMIFS('MAIN DATA'!W$17:W$448,'MAIN DATA'!$C$17:$C$448,$A54)</f>
        <v>#VALUE!</v>
      </c>
      <c r="V54" s="262" t="e">
        <f aca="false">$X$13*X54</f>
        <v>#REF!</v>
      </c>
      <c r="X54" s="263" t="e">
        <f aca="false">C54/$C$13</f>
        <v>#VALUE!</v>
      </c>
      <c r="Y54" s="262" t="n">
        <f aca="false">IFERROR(SUMIFS('MAIN DATA'!AA$17:AA$448,'MAIN DATA'!$C$17:$C$448,$A54),"N/A for summer")</f>
        <v>-9.34482411306233</v>
      </c>
    </row>
    <row r="55" customFormat="false" ht="12.75" hidden="false" customHeight="false" outlineLevel="0" collapsed="false">
      <c r="A55" s="254" t="s">
        <v>488</v>
      </c>
      <c r="B55" s="254" t="s">
        <v>1270</v>
      </c>
      <c r="C55" s="254" t="e">
        <f aca="false">SUMIFS('MAIN DATA'!E$17:E$448,'MAIN DATA'!$C$17:$C$448,$A55)</f>
        <v>#VALUE!</v>
      </c>
      <c r="D55" s="254" t="e">
        <f aca="false">SUMIFS('MAIN DATA'!F$17:F$448,'MAIN DATA'!$C$17:$C$448,$A55)</f>
        <v>#VALUE!</v>
      </c>
      <c r="E55" s="254" t="e">
        <f aca="false">SUMIFS('MAIN DATA'!G$17:G$448,'MAIN DATA'!$C$17:$C$448,$A55)</f>
        <v>#VALUE!</v>
      </c>
      <c r="F55" s="256" t="e">
        <f aca="false">C55-R55</f>
        <v>#VALUE!</v>
      </c>
      <c r="G55" s="256" t="e">
        <f aca="false">C55-S55</f>
        <v>#VALUE!</v>
      </c>
      <c r="H55" s="257" t="n">
        <f aca="false">SUMIFS('MAIN DATA'!J$17:J$448,'MAIN DATA'!$C$17:$C$448,$A55)</f>
        <v>0</v>
      </c>
      <c r="I55" s="257" t="n">
        <f aca="false">SUMIFS('MAIN DATA'!K$17:K$448,'MAIN DATA'!$C$17:$C$448,$A55)</f>
        <v>0</v>
      </c>
      <c r="J55" s="257" t="n">
        <f aca="false">SUMIFS('MAIN DATA'!L$17:L$448,'MAIN DATA'!$C$17:$C$448,$A55)</f>
        <v>0</v>
      </c>
      <c r="K55" s="257" t="n">
        <f aca="false">SUMIFS('MAIN DATA'!M$17:M$448,'MAIN DATA'!$C$17:$C$448,$A55)</f>
        <v>0</v>
      </c>
      <c r="L55" s="257" t="n">
        <f aca="false">SUMIFS('MAIN DATA'!N$17:N$448,'MAIN DATA'!$C$17:$C$448,$A55)</f>
        <v>0</v>
      </c>
      <c r="M55" s="258"/>
      <c r="N55" s="259"/>
      <c r="O55" s="258"/>
      <c r="P55" s="258"/>
      <c r="Q55" s="258"/>
      <c r="R55" s="260" t="e">
        <f aca="false">SUMIFS('MAIN DATA'!T$17:T$448,'MAIN DATA'!$C$17:$C$448,$A55)</f>
        <v>#VALUE!</v>
      </c>
      <c r="S55" s="260" t="e">
        <f aca="false">SUMIFS('MAIN DATA'!U$17:U$448,'MAIN DATA'!$C$17:$C$448,$A55)</f>
        <v>#VALUE!</v>
      </c>
      <c r="T55" s="262" t="e">
        <f aca="false">SUMIFS('MAIN DATA'!V$17:V$448,'MAIN DATA'!$C$17:$C$448,$A55)</f>
        <v>#VALUE!</v>
      </c>
      <c r="U55" s="262" t="e">
        <f aca="false">SUMIFS('MAIN DATA'!W$17:W$448,'MAIN DATA'!$C$17:$C$448,$A55)</f>
        <v>#VALUE!</v>
      </c>
      <c r="V55" s="262" t="e">
        <f aca="false">$X$13*X55</f>
        <v>#REF!</v>
      </c>
      <c r="X55" s="263" t="e">
        <f aca="false">C55/$C$13</f>
        <v>#VALUE!</v>
      </c>
      <c r="Y55" s="262" t="n">
        <f aca="false">IFERROR(SUMIFS('MAIN DATA'!AA$17:AA$448,'MAIN DATA'!$C$17:$C$448,$A55),"N/A for summer")</f>
        <v>-3.9027416686957</v>
      </c>
    </row>
    <row r="56" customFormat="false" ht="12.75" hidden="false" customHeight="false" outlineLevel="0" collapsed="false">
      <c r="A56" s="254" t="s">
        <v>453</v>
      </c>
      <c r="B56" s="254" t="s">
        <v>1271</v>
      </c>
      <c r="C56" s="254" t="e">
        <f aca="false">SUMIFS('MAIN DATA'!E$17:E$448,'MAIN DATA'!$C$17:$C$448,$A56)</f>
        <v>#VALUE!</v>
      </c>
      <c r="D56" s="254" t="e">
        <f aca="false">SUMIFS('MAIN DATA'!F$17:F$448,'MAIN DATA'!$C$17:$C$448,$A56)</f>
        <v>#VALUE!</v>
      </c>
      <c r="E56" s="254" t="e">
        <f aca="false">SUMIFS('MAIN DATA'!G$17:G$448,'MAIN DATA'!$C$17:$C$448,$A56)</f>
        <v>#VALUE!</v>
      </c>
      <c r="F56" s="256" t="e">
        <f aca="false">C56-R56</f>
        <v>#VALUE!</v>
      </c>
      <c r="G56" s="256" t="e">
        <f aca="false">C56-S56</f>
        <v>#VALUE!</v>
      </c>
      <c r="H56" s="257" t="n">
        <f aca="false">SUMIFS('MAIN DATA'!J$17:J$448,'MAIN DATA'!$C$17:$C$448,$A56)</f>
        <v>0</v>
      </c>
      <c r="I56" s="257" t="n">
        <f aca="false">SUMIFS('MAIN DATA'!K$17:K$448,'MAIN DATA'!$C$17:$C$448,$A56)</f>
        <v>0</v>
      </c>
      <c r="J56" s="257" t="n">
        <f aca="false">SUMIFS('MAIN DATA'!L$17:L$448,'MAIN DATA'!$C$17:$C$448,$A56)</f>
        <v>0</v>
      </c>
      <c r="K56" s="257" t="n">
        <f aca="false">SUMIFS('MAIN DATA'!M$17:M$448,'MAIN DATA'!$C$17:$C$448,$A56)</f>
        <v>0</v>
      </c>
      <c r="L56" s="257" t="n">
        <f aca="false">SUMIFS('MAIN DATA'!N$17:N$448,'MAIN DATA'!$C$17:$C$448,$A56)</f>
        <v>0</v>
      </c>
      <c r="M56" s="258"/>
      <c r="N56" s="259"/>
      <c r="O56" s="258"/>
      <c r="P56" s="258"/>
      <c r="Q56" s="258"/>
      <c r="R56" s="260" t="e">
        <f aca="false">SUMIFS('MAIN DATA'!T$17:T$448,'MAIN DATA'!$C$17:$C$448,$A56)</f>
        <v>#VALUE!</v>
      </c>
      <c r="S56" s="260" t="e">
        <f aca="false">SUMIFS('MAIN DATA'!U$17:U$448,'MAIN DATA'!$C$17:$C$448,$A56)</f>
        <v>#VALUE!</v>
      </c>
      <c r="T56" s="262" t="e">
        <f aca="false">SUMIFS('MAIN DATA'!V$17:V$448,'MAIN DATA'!$C$17:$C$448,$A56)</f>
        <v>#VALUE!</v>
      </c>
      <c r="U56" s="262" t="e">
        <f aca="false">SUMIFS('MAIN DATA'!W$17:W$448,'MAIN DATA'!$C$17:$C$448,$A56)</f>
        <v>#VALUE!</v>
      </c>
      <c r="V56" s="262" t="e">
        <f aca="false">$X$13*X56</f>
        <v>#REF!</v>
      </c>
      <c r="X56" s="263" t="e">
        <f aca="false">C56/$C$13</f>
        <v>#VALUE!</v>
      </c>
      <c r="Y56" s="262" t="n">
        <f aca="false">IFERROR(SUMIFS('MAIN DATA'!AA$17:AA$448,'MAIN DATA'!$C$17:$C$448,$A56),"N/A for summer")</f>
        <v>-5.07680413369682</v>
      </c>
    </row>
    <row r="57" customFormat="false" ht="12.75" hidden="false" customHeight="false" outlineLevel="0" collapsed="false">
      <c r="A57" s="254" t="s">
        <v>1054</v>
      </c>
      <c r="B57" s="254" t="s">
        <v>1271</v>
      </c>
      <c r="C57" s="254" t="e">
        <f aca="false">SUMIFS('MAIN DATA'!E$17:E$448,'MAIN DATA'!$C$17:$C$448,$A57)</f>
        <v>#VALUE!</v>
      </c>
      <c r="D57" s="254" t="e">
        <f aca="false">SUMIFS('MAIN DATA'!F$17:F$448,'MAIN DATA'!$C$17:$C$448,$A57)</f>
        <v>#VALUE!</v>
      </c>
      <c r="E57" s="254" t="e">
        <f aca="false">SUMIFS('MAIN DATA'!G$17:G$448,'MAIN DATA'!$C$17:$C$448,$A57)</f>
        <v>#VALUE!</v>
      </c>
      <c r="F57" s="256" t="e">
        <f aca="false">C57-R57</f>
        <v>#VALUE!</v>
      </c>
      <c r="G57" s="256" t="e">
        <f aca="false">C57-S57</f>
        <v>#VALUE!</v>
      </c>
      <c r="H57" s="257" t="n">
        <f aca="false">SUMIFS('MAIN DATA'!J$17:J$448,'MAIN DATA'!$C$17:$C$448,$A57)</f>
        <v>0</v>
      </c>
      <c r="I57" s="257" t="n">
        <f aca="false">SUMIFS('MAIN DATA'!K$17:K$448,'MAIN DATA'!$C$17:$C$448,$A57)</f>
        <v>0</v>
      </c>
      <c r="J57" s="257" t="n">
        <f aca="false">SUMIFS('MAIN DATA'!L$17:L$448,'MAIN DATA'!$C$17:$C$448,$A57)</f>
        <v>0</v>
      </c>
      <c r="K57" s="257" t="n">
        <f aca="false">SUMIFS('MAIN DATA'!M$17:M$448,'MAIN DATA'!$C$17:$C$448,$A57)</f>
        <v>0</v>
      </c>
      <c r="L57" s="257" t="n">
        <f aca="false">SUMIFS('MAIN DATA'!N$17:N$448,'MAIN DATA'!$C$17:$C$448,$A57)</f>
        <v>0</v>
      </c>
      <c r="M57" s="258"/>
      <c r="N57" s="259"/>
      <c r="O57" s="258"/>
      <c r="P57" s="258"/>
      <c r="Q57" s="258"/>
      <c r="R57" s="260" t="e">
        <f aca="false">SUMIFS('MAIN DATA'!T$17:T$448,'MAIN DATA'!$C$17:$C$448,$A57)</f>
        <v>#VALUE!</v>
      </c>
      <c r="S57" s="260" t="e">
        <f aca="false">SUMIFS('MAIN DATA'!U$17:U$448,'MAIN DATA'!$C$17:$C$448,$A57)</f>
        <v>#VALUE!</v>
      </c>
      <c r="T57" s="262" t="e">
        <f aca="false">SUMIFS('MAIN DATA'!V$17:V$448,'MAIN DATA'!$C$17:$C$448,$A57)</f>
        <v>#VALUE!</v>
      </c>
      <c r="U57" s="262" t="e">
        <f aca="false">SUMIFS('MAIN DATA'!W$17:W$448,'MAIN DATA'!$C$17:$C$448,$A57)</f>
        <v>#VALUE!</v>
      </c>
      <c r="V57" s="262" t="e">
        <f aca="false">$X$13*X57</f>
        <v>#REF!</v>
      </c>
      <c r="X57" s="263" t="e">
        <f aca="false">C57/$C$13</f>
        <v>#VALUE!</v>
      </c>
      <c r="Y57" s="262" t="n">
        <f aca="false">IFERROR(SUMIFS('MAIN DATA'!AA$17:AA$448,'MAIN DATA'!$C$17:$C$448,$A57),"N/A for summer")</f>
        <v>-4.29932137943493</v>
      </c>
    </row>
    <row r="58" customFormat="false" ht="12.75" hidden="false" customHeight="false" outlineLevel="0" collapsed="false">
      <c r="A58" s="254" t="s">
        <v>1136</v>
      </c>
      <c r="B58" s="254" t="s">
        <v>1271</v>
      </c>
      <c r="C58" s="254" t="e">
        <f aca="false">SUMIFS('MAIN DATA'!E$17:E$448,'MAIN DATA'!$C$17:$C$448,$A58)</f>
        <v>#VALUE!</v>
      </c>
      <c r="D58" s="254" t="e">
        <f aca="false">SUMIFS('MAIN DATA'!F$17:F$448,'MAIN DATA'!$C$17:$C$448,$A58)</f>
        <v>#VALUE!</v>
      </c>
      <c r="E58" s="254" t="e">
        <f aca="false">SUMIFS('MAIN DATA'!G$17:G$448,'MAIN DATA'!$C$17:$C$448,$A58)</f>
        <v>#VALUE!</v>
      </c>
      <c r="F58" s="256" t="e">
        <f aca="false">C58-R58</f>
        <v>#VALUE!</v>
      </c>
      <c r="G58" s="256" t="e">
        <f aca="false">C58-S58</f>
        <v>#VALUE!</v>
      </c>
      <c r="H58" s="257" t="n">
        <f aca="false">SUMIFS('MAIN DATA'!J$17:J$448,'MAIN DATA'!$C$17:$C$448,$A58)</f>
        <v>0</v>
      </c>
      <c r="I58" s="257" t="n">
        <f aca="false">SUMIFS('MAIN DATA'!K$17:K$448,'MAIN DATA'!$C$17:$C$448,$A58)</f>
        <v>0</v>
      </c>
      <c r="J58" s="257" t="n">
        <f aca="false">SUMIFS('MAIN DATA'!L$17:L$448,'MAIN DATA'!$C$17:$C$448,$A58)</f>
        <v>0</v>
      </c>
      <c r="K58" s="257" t="n">
        <f aca="false">SUMIFS('MAIN DATA'!M$17:M$448,'MAIN DATA'!$C$17:$C$448,$A58)</f>
        <v>0</v>
      </c>
      <c r="L58" s="257" t="n">
        <f aca="false">SUMIFS('MAIN DATA'!N$17:N$448,'MAIN DATA'!$C$17:$C$448,$A58)</f>
        <v>0</v>
      </c>
      <c r="M58" s="258"/>
      <c r="N58" s="259"/>
      <c r="O58" s="258"/>
      <c r="P58" s="258"/>
      <c r="Q58" s="258"/>
      <c r="R58" s="260" t="e">
        <f aca="false">SUMIFS('MAIN DATA'!T$17:T$448,'MAIN DATA'!$C$17:$C$448,$A58)</f>
        <v>#VALUE!</v>
      </c>
      <c r="S58" s="260" t="e">
        <f aca="false">SUMIFS('MAIN DATA'!U$17:U$448,'MAIN DATA'!$C$17:$C$448,$A58)</f>
        <v>#VALUE!</v>
      </c>
      <c r="T58" s="262" t="e">
        <f aca="false">SUMIFS('MAIN DATA'!V$17:V$448,'MAIN DATA'!$C$17:$C$448,$A58)</f>
        <v>#VALUE!</v>
      </c>
      <c r="U58" s="262" t="e">
        <f aca="false">SUMIFS('MAIN DATA'!W$17:W$448,'MAIN DATA'!$C$17:$C$448,$A58)</f>
        <v>#VALUE!</v>
      </c>
      <c r="V58" s="262" t="e">
        <f aca="false">$X$13*X58</f>
        <v>#REF!</v>
      </c>
      <c r="X58" s="263" t="e">
        <f aca="false">C58/$C$13</f>
        <v>#VALUE!</v>
      </c>
      <c r="Y58" s="262" t="n">
        <f aca="false">IFERROR(SUMIFS('MAIN DATA'!AA$17:AA$448,'MAIN DATA'!$C$17:$C$448,$A58),"N/A for summer")</f>
        <v>-3.84194008789031</v>
      </c>
    </row>
    <row r="59" customFormat="false" ht="12.75" hidden="false" customHeight="false" outlineLevel="0" collapsed="false">
      <c r="A59" s="254" t="s">
        <v>940</v>
      </c>
      <c r="B59" s="254" t="s">
        <v>1272</v>
      </c>
      <c r="C59" s="254" t="e">
        <f aca="false">SUMIFS('MAIN DATA'!E$17:E$448,'MAIN DATA'!$C$17:$C$448,$A59)</f>
        <v>#VALUE!</v>
      </c>
      <c r="D59" s="254" t="e">
        <f aca="false">SUMIFS('MAIN DATA'!F$17:F$448,'MAIN DATA'!$C$17:$C$448,$A59)</f>
        <v>#VALUE!</v>
      </c>
      <c r="E59" s="254" t="e">
        <f aca="false">SUMIFS('MAIN DATA'!G$17:G$448,'MAIN DATA'!$C$17:$C$448,$A59)</f>
        <v>#VALUE!</v>
      </c>
      <c r="F59" s="256" t="e">
        <f aca="false">C59-R59</f>
        <v>#VALUE!</v>
      </c>
      <c r="G59" s="256" t="e">
        <f aca="false">C59-S59</f>
        <v>#VALUE!</v>
      </c>
      <c r="H59" s="257" t="n">
        <f aca="false">SUMIFS('MAIN DATA'!J$17:J$448,'MAIN DATA'!$C$17:$C$448,$A59)</f>
        <v>0</v>
      </c>
      <c r="I59" s="257" t="n">
        <f aca="false">SUMIFS('MAIN DATA'!K$17:K$448,'MAIN DATA'!$C$17:$C$448,$A59)</f>
        <v>0</v>
      </c>
      <c r="J59" s="257" t="n">
        <f aca="false">SUMIFS('MAIN DATA'!L$17:L$448,'MAIN DATA'!$C$17:$C$448,$A59)</f>
        <v>0</v>
      </c>
      <c r="K59" s="257" t="n">
        <f aca="false">SUMIFS('MAIN DATA'!M$17:M$448,'MAIN DATA'!$C$17:$C$448,$A59)</f>
        <v>0</v>
      </c>
      <c r="L59" s="257" t="n">
        <f aca="false">SUMIFS('MAIN DATA'!N$17:N$448,'MAIN DATA'!$C$17:$C$448,$A59)</f>
        <v>0</v>
      </c>
      <c r="M59" s="258"/>
      <c r="N59" s="259"/>
      <c r="O59" s="258"/>
      <c r="P59" s="258"/>
      <c r="Q59" s="258"/>
      <c r="R59" s="260" t="e">
        <f aca="false">SUMIFS('MAIN DATA'!T$17:T$448,'MAIN DATA'!$C$17:$C$448,$A59)</f>
        <v>#VALUE!</v>
      </c>
      <c r="S59" s="260" t="e">
        <f aca="false">SUMIFS('MAIN DATA'!U$17:U$448,'MAIN DATA'!$C$17:$C$448,$A59)</f>
        <v>#VALUE!</v>
      </c>
      <c r="T59" s="262" t="e">
        <f aca="false">SUMIFS('MAIN DATA'!V$17:V$448,'MAIN DATA'!$C$17:$C$448,$A59)</f>
        <v>#VALUE!</v>
      </c>
      <c r="U59" s="262" t="e">
        <f aca="false">SUMIFS('MAIN DATA'!W$17:W$448,'MAIN DATA'!$C$17:$C$448,$A59)</f>
        <v>#VALUE!</v>
      </c>
      <c r="V59" s="262" t="e">
        <f aca="false">$X$13*X59</f>
        <v>#REF!</v>
      </c>
      <c r="X59" s="263" t="e">
        <f aca="false">C59/$C$13</f>
        <v>#VALUE!</v>
      </c>
      <c r="Y59" s="262" t="n">
        <f aca="false">IFERROR(SUMIFS('MAIN DATA'!AA$17:AA$448,'MAIN DATA'!$C$17:$C$448,$A59),"N/A for summer")</f>
        <v>-4.05133850068841</v>
      </c>
    </row>
    <row r="60" customFormat="false" ht="12.75" hidden="false" customHeight="false" outlineLevel="0" collapsed="false">
      <c r="A60" s="254" t="s">
        <v>461</v>
      </c>
      <c r="B60" s="254" t="s">
        <v>1272</v>
      </c>
      <c r="C60" s="254" t="e">
        <f aca="false">SUMIFS('MAIN DATA'!E$17:E$448,'MAIN DATA'!$C$17:$C$448,$A60)</f>
        <v>#VALUE!</v>
      </c>
      <c r="D60" s="254" t="e">
        <f aca="false">SUMIFS('MAIN DATA'!F$17:F$448,'MAIN DATA'!$C$17:$C$448,$A60)</f>
        <v>#VALUE!</v>
      </c>
      <c r="E60" s="254" t="e">
        <f aca="false">SUMIFS('MAIN DATA'!G$17:G$448,'MAIN DATA'!$C$17:$C$448,$A60)</f>
        <v>#VALUE!</v>
      </c>
      <c r="F60" s="256" t="e">
        <f aca="false">C60-R60</f>
        <v>#VALUE!</v>
      </c>
      <c r="G60" s="256" t="e">
        <f aca="false">C60-S60</f>
        <v>#VALUE!</v>
      </c>
      <c r="H60" s="257" t="n">
        <f aca="false">SUMIFS('MAIN DATA'!J$17:J$448,'MAIN DATA'!$C$17:$C$448,$A60)</f>
        <v>0</v>
      </c>
      <c r="I60" s="257" t="n">
        <f aca="false">SUMIFS('MAIN DATA'!K$17:K$448,'MAIN DATA'!$C$17:$C$448,$A60)</f>
        <v>0</v>
      </c>
      <c r="J60" s="257" t="n">
        <f aca="false">SUMIFS('MAIN DATA'!L$17:L$448,'MAIN DATA'!$C$17:$C$448,$A60)</f>
        <v>0</v>
      </c>
      <c r="K60" s="257" t="n">
        <f aca="false">SUMIFS('MAIN DATA'!M$17:M$448,'MAIN DATA'!$C$17:$C$448,$A60)</f>
        <v>0</v>
      </c>
      <c r="L60" s="257" t="n">
        <f aca="false">SUMIFS('MAIN DATA'!N$17:N$448,'MAIN DATA'!$C$17:$C$448,$A60)</f>
        <v>0</v>
      </c>
      <c r="M60" s="258"/>
      <c r="N60" s="259"/>
      <c r="O60" s="258"/>
      <c r="P60" s="258"/>
      <c r="Q60" s="258"/>
      <c r="R60" s="260" t="e">
        <f aca="false">SUMIFS('MAIN DATA'!T$17:T$448,'MAIN DATA'!$C$17:$C$448,$A60)</f>
        <v>#VALUE!</v>
      </c>
      <c r="S60" s="260" t="e">
        <f aca="false">SUMIFS('MAIN DATA'!U$17:U$448,'MAIN DATA'!$C$17:$C$448,$A60)</f>
        <v>#VALUE!</v>
      </c>
      <c r="T60" s="262" t="e">
        <f aca="false">SUMIFS('MAIN DATA'!V$17:V$448,'MAIN DATA'!$C$17:$C$448,$A60)</f>
        <v>#VALUE!</v>
      </c>
      <c r="U60" s="262" t="e">
        <f aca="false">SUMIFS('MAIN DATA'!W$17:W$448,'MAIN DATA'!$C$17:$C$448,$A60)</f>
        <v>#VALUE!</v>
      </c>
      <c r="V60" s="262" t="e">
        <f aca="false">$X$13*X60</f>
        <v>#REF!</v>
      </c>
      <c r="X60" s="263" t="e">
        <f aca="false">C60/$C$13</f>
        <v>#VALUE!</v>
      </c>
      <c r="Y60" s="262" t="n">
        <f aca="false">IFERROR(SUMIFS('MAIN DATA'!AA$17:AA$448,'MAIN DATA'!$C$17:$C$448,$A60),"N/A for summer")</f>
        <v>-26.1036193320226</v>
      </c>
    </row>
    <row r="61" customFormat="false" ht="12.75" hidden="false" customHeight="false" outlineLevel="0" collapsed="false">
      <c r="A61" s="254" t="s">
        <v>446</v>
      </c>
      <c r="B61" s="254" t="s">
        <v>1272</v>
      </c>
      <c r="C61" s="254" t="e">
        <f aca="false">SUMIFS('MAIN DATA'!E$17:E$448,'MAIN DATA'!$C$17:$C$448,$A61)</f>
        <v>#VALUE!</v>
      </c>
      <c r="D61" s="254" t="e">
        <f aca="false">SUMIFS('MAIN DATA'!F$17:F$448,'MAIN DATA'!$C$17:$C$448,$A61)</f>
        <v>#VALUE!</v>
      </c>
      <c r="E61" s="254" t="e">
        <f aca="false">SUMIFS('MAIN DATA'!G$17:G$448,'MAIN DATA'!$C$17:$C$448,$A61)</f>
        <v>#VALUE!</v>
      </c>
      <c r="F61" s="256" t="e">
        <f aca="false">C61-R61</f>
        <v>#VALUE!</v>
      </c>
      <c r="G61" s="256" t="e">
        <f aca="false">C61-S61</f>
        <v>#VALUE!</v>
      </c>
      <c r="H61" s="257" t="n">
        <f aca="false">SUMIFS('MAIN DATA'!J$17:J$448,'MAIN DATA'!$C$17:$C$448,$A61)</f>
        <v>0</v>
      </c>
      <c r="I61" s="257" t="n">
        <f aca="false">SUMIFS('MAIN DATA'!K$17:K$448,'MAIN DATA'!$C$17:$C$448,$A61)</f>
        <v>0</v>
      </c>
      <c r="J61" s="257" t="n">
        <f aca="false">SUMIFS('MAIN DATA'!L$17:L$448,'MAIN DATA'!$C$17:$C$448,$A61)</f>
        <v>0</v>
      </c>
      <c r="K61" s="257" t="n">
        <f aca="false">SUMIFS('MAIN DATA'!M$17:M$448,'MAIN DATA'!$C$17:$C$448,$A61)</f>
        <v>0</v>
      </c>
      <c r="L61" s="257" t="n">
        <f aca="false">SUMIFS('MAIN DATA'!N$17:N$448,'MAIN DATA'!$C$17:$C$448,$A61)</f>
        <v>0</v>
      </c>
      <c r="M61" s="258"/>
      <c r="N61" s="259"/>
      <c r="O61" s="258"/>
      <c r="P61" s="258"/>
      <c r="Q61" s="258"/>
      <c r="R61" s="260" t="e">
        <f aca="false">SUMIFS('MAIN DATA'!T$17:T$448,'MAIN DATA'!$C$17:$C$448,$A61)</f>
        <v>#VALUE!</v>
      </c>
      <c r="S61" s="260" t="e">
        <f aca="false">SUMIFS('MAIN DATA'!U$17:U$448,'MAIN DATA'!$C$17:$C$448,$A61)</f>
        <v>#VALUE!</v>
      </c>
      <c r="T61" s="262" t="e">
        <f aca="false">SUMIFS('MAIN DATA'!V$17:V$448,'MAIN DATA'!$C$17:$C$448,$A61)</f>
        <v>#VALUE!</v>
      </c>
      <c r="U61" s="262" t="e">
        <f aca="false">SUMIFS('MAIN DATA'!W$17:W$448,'MAIN DATA'!$C$17:$C$448,$A61)</f>
        <v>#VALUE!</v>
      </c>
      <c r="V61" s="262" t="e">
        <f aca="false">$X$13*X61</f>
        <v>#REF!</v>
      </c>
      <c r="X61" s="263" t="e">
        <f aca="false">C61/$C$13</f>
        <v>#VALUE!</v>
      </c>
      <c r="Y61" s="262" t="n">
        <f aca="false">IFERROR(SUMIFS('MAIN DATA'!AA$17:AA$448,'MAIN DATA'!$C$17:$C$448,$A61),"N/A for summer")</f>
        <v>-50.2162762485297</v>
      </c>
    </row>
    <row r="62" customFormat="false" ht="12.75" hidden="false" customHeight="false" outlineLevel="0" collapsed="false">
      <c r="A62" s="254" t="s">
        <v>551</v>
      </c>
      <c r="B62" s="254" t="s">
        <v>1272</v>
      </c>
      <c r="C62" s="254" t="e">
        <f aca="false">SUMIFS('MAIN DATA'!E$17:E$448,'MAIN DATA'!$C$17:$C$448,$A62)</f>
        <v>#VALUE!</v>
      </c>
      <c r="D62" s="254" t="e">
        <f aca="false">SUMIFS('MAIN DATA'!F$17:F$448,'MAIN DATA'!$C$17:$C$448,$A62)</f>
        <v>#VALUE!</v>
      </c>
      <c r="E62" s="254" t="e">
        <f aca="false">SUMIFS('MAIN DATA'!G$17:G$448,'MAIN DATA'!$C$17:$C$448,$A62)</f>
        <v>#VALUE!</v>
      </c>
      <c r="F62" s="256" t="e">
        <f aca="false">C62-R62</f>
        <v>#VALUE!</v>
      </c>
      <c r="G62" s="256" t="e">
        <f aca="false">C62-S62</f>
        <v>#VALUE!</v>
      </c>
      <c r="H62" s="257" t="n">
        <f aca="false">SUMIFS('MAIN DATA'!J$17:J$448,'MAIN DATA'!$C$17:$C$448,$A62)</f>
        <v>0</v>
      </c>
      <c r="I62" s="257" t="n">
        <f aca="false">SUMIFS('MAIN DATA'!K$17:K$448,'MAIN DATA'!$C$17:$C$448,$A62)</f>
        <v>0</v>
      </c>
      <c r="J62" s="257" t="n">
        <f aca="false">SUMIFS('MAIN DATA'!L$17:L$448,'MAIN DATA'!$C$17:$C$448,$A62)</f>
        <v>0</v>
      </c>
      <c r="K62" s="257" t="n">
        <f aca="false">SUMIFS('MAIN DATA'!M$17:M$448,'MAIN DATA'!$C$17:$C$448,$A62)</f>
        <v>0</v>
      </c>
      <c r="L62" s="257" t="n">
        <f aca="false">SUMIFS('MAIN DATA'!N$17:N$448,'MAIN DATA'!$C$17:$C$448,$A62)</f>
        <v>0</v>
      </c>
      <c r="M62" s="258"/>
      <c r="N62" s="259"/>
      <c r="O62" s="258"/>
      <c r="P62" s="258"/>
      <c r="Q62" s="258"/>
      <c r="R62" s="260" t="e">
        <f aca="false">SUMIFS('MAIN DATA'!T$17:T$448,'MAIN DATA'!$C$17:$C$448,$A62)</f>
        <v>#VALUE!</v>
      </c>
      <c r="S62" s="260" t="e">
        <f aca="false">SUMIFS('MAIN DATA'!U$17:U$448,'MAIN DATA'!$C$17:$C$448,$A62)</f>
        <v>#VALUE!</v>
      </c>
      <c r="T62" s="262" t="e">
        <f aca="false">SUMIFS('MAIN DATA'!V$17:V$448,'MAIN DATA'!$C$17:$C$448,$A62)</f>
        <v>#VALUE!</v>
      </c>
      <c r="U62" s="262" t="e">
        <f aca="false">SUMIFS('MAIN DATA'!W$17:W$448,'MAIN DATA'!$C$17:$C$448,$A62)</f>
        <v>#VALUE!</v>
      </c>
      <c r="V62" s="262" t="e">
        <f aca="false">$X$13*X62</f>
        <v>#REF!</v>
      </c>
      <c r="X62" s="263" t="e">
        <f aca="false">C62/$C$13</f>
        <v>#VALUE!</v>
      </c>
      <c r="Y62" s="262" t="n">
        <f aca="false">IFERROR(SUMIFS('MAIN DATA'!AA$17:AA$448,'MAIN DATA'!$C$17:$C$448,$A62),"N/A for summer")</f>
        <v>-23.0931066692831</v>
      </c>
    </row>
    <row r="63" customFormat="false" ht="12.75" hidden="false" customHeight="false" outlineLevel="0" collapsed="false">
      <c r="A63" s="254" t="s">
        <v>979</v>
      </c>
      <c r="B63" s="254" t="s">
        <v>1272</v>
      </c>
      <c r="C63" s="254" t="e">
        <f aca="false">SUMIFS('MAIN DATA'!E$17:E$448,'MAIN DATA'!$C$17:$C$448,$A63)</f>
        <v>#VALUE!</v>
      </c>
      <c r="D63" s="254" t="e">
        <f aca="false">SUMIFS('MAIN DATA'!F$17:F$448,'MAIN DATA'!$C$17:$C$448,$A63)</f>
        <v>#VALUE!</v>
      </c>
      <c r="E63" s="254" t="e">
        <f aca="false">SUMIFS('MAIN DATA'!G$17:G$448,'MAIN DATA'!$C$17:$C$448,$A63)</f>
        <v>#VALUE!</v>
      </c>
      <c r="F63" s="256" t="e">
        <f aca="false">C63-R63</f>
        <v>#VALUE!</v>
      </c>
      <c r="G63" s="256" t="e">
        <f aca="false">C63-S63</f>
        <v>#VALUE!</v>
      </c>
      <c r="H63" s="257" t="n">
        <f aca="false">SUMIFS('MAIN DATA'!J$17:J$448,'MAIN DATA'!$C$17:$C$448,$A63)</f>
        <v>0</v>
      </c>
      <c r="I63" s="257" t="n">
        <f aca="false">SUMIFS('MAIN DATA'!K$17:K$448,'MAIN DATA'!$C$17:$C$448,$A63)</f>
        <v>0</v>
      </c>
      <c r="J63" s="257" t="n">
        <f aca="false">SUMIFS('MAIN DATA'!L$17:L$448,'MAIN DATA'!$C$17:$C$448,$A63)</f>
        <v>0</v>
      </c>
      <c r="K63" s="257" t="n">
        <f aca="false">SUMIFS('MAIN DATA'!M$17:M$448,'MAIN DATA'!$C$17:$C$448,$A63)</f>
        <v>0</v>
      </c>
      <c r="L63" s="257" t="n">
        <f aca="false">SUMIFS('MAIN DATA'!N$17:N$448,'MAIN DATA'!$C$17:$C$448,$A63)</f>
        <v>0</v>
      </c>
      <c r="M63" s="258"/>
      <c r="N63" s="259"/>
      <c r="O63" s="258"/>
      <c r="P63" s="258"/>
      <c r="Q63" s="258"/>
      <c r="R63" s="260" t="e">
        <f aca="false">SUMIFS('MAIN DATA'!T$17:T$448,'MAIN DATA'!$C$17:$C$448,$A63)</f>
        <v>#VALUE!</v>
      </c>
      <c r="S63" s="260" t="e">
        <f aca="false">SUMIFS('MAIN DATA'!U$17:U$448,'MAIN DATA'!$C$17:$C$448,$A63)</f>
        <v>#VALUE!</v>
      </c>
      <c r="T63" s="262" t="e">
        <f aca="false">SUMIFS('MAIN DATA'!V$17:V$448,'MAIN DATA'!$C$17:$C$448,$A63)</f>
        <v>#VALUE!</v>
      </c>
      <c r="U63" s="262" t="e">
        <f aca="false">SUMIFS('MAIN DATA'!W$17:W$448,'MAIN DATA'!$C$17:$C$448,$A63)</f>
        <v>#VALUE!</v>
      </c>
      <c r="V63" s="262" t="e">
        <f aca="false">$X$13*X63</f>
        <v>#REF!</v>
      </c>
      <c r="X63" s="263" t="e">
        <f aca="false">C63/$C$13</f>
        <v>#VALUE!</v>
      </c>
      <c r="Y63" s="262" t="n">
        <f aca="false">IFERROR(SUMIFS('MAIN DATA'!AA$17:AA$448,'MAIN DATA'!$C$17:$C$448,$A63),"N/A for summer")</f>
        <v>-11.0168158625284</v>
      </c>
    </row>
    <row r="64" customFormat="false" ht="12.75" hidden="false" customHeight="false" outlineLevel="0" collapsed="false">
      <c r="A64" s="254" t="s">
        <v>664</v>
      </c>
      <c r="B64" s="254" t="s">
        <v>1272</v>
      </c>
      <c r="C64" s="254" t="e">
        <f aca="false">SUMIFS('MAIN DATA'!E$17:E$448,'MAIN DATA'!$C$17:$C$448,$A64)</f>
        <v>#VALUE!</v>
      </c>
      <c r="D64" s="254" t="e">
        <f aca="false">SUMIFS('MAIN DATA'!F$17:F$448,'MAIN DATA'!$C$17:$C$448,$A64)</f>
        <v>#VALUE!</v>
      </c>
      <c r="E64" s="254" t="e">
        <f aca="false">SUMIFS('MAIN DATA'!G$17:G$448,'MAIN DATA'!$C$17:$C$448,$A64)</f>
        <v>#VALUE!</v>
      </c>
      <c r="F64" s="256" t="e">
        <f aca="false">C64-R64</f>
        <v>#VALUE!</v>
      </c>
      <c r="G64" s="256" t="e">
        <f aca="false">C64-S64</f>
        <v>#VALUE!</v>
      </c>
      <c r="H64" s="257" t="n">
        <f aca="false">SUMIFS('MAIN DATA'!J$17:J$448,'MAIN DATA'!$C$17:$C$448,$A64)</f>
        <v>0</v>
      </c>
      <c r="I64" s="257" t="n">
        <f aca="false">SUMIFS('MAIN DATA'!K$17:K$448,'MAIN DATA'!$C$17:$C$448,$A64)</f>
        <v>0</v>
      </c>
      <c r="J64" s="257" t="n">
        <f aca="false">SUMIFS('MAIN DATA'!L$17:L$448,'MAIN DATA'!$C$17:$C$448,$A64)</f>
        <v>0</v>
      </c>
      <c r="K64" s="257" t="n">
        <f aca="false">SUMIFS('MAIN DATA'!M$17:M$448,'MAIN DATA'!$C$17:$C$448,$A64)</f>
        <v>0</v>
      </c>
      <c r="L64" s="257" t="n">
        <f aca="false">SUMIFS('MAIN DATA'!N$17:N$448,'MAIN DATA'!$C$17:$C$448,$A64)</f>
        <v>0</v>
      </c>
      <c r="M64" s="258"/>
      <c r="N64" s="259"/>
      <c r="O64" s="258"/>
      <c r="P64" s="258"/>
      <c r="Q64" s="258"/>
      <c r="R64" s="260" t="e">
        <f aca="false">SUMIFS('MAIN DATA'!T$17:T$448,'MAIN DATA'!$C$17:$C$448,$A64)</f>
        <v>#VALUE!</v>
      </c>
      <c r="S64" s="260" t="e">
        <f aca="false">SUMIFS('MAIN DATA'!U$17:U$448,'MAIN DATA'!$C$17:$C$448,$A64)</f>
        <v>#VALUE!</v>
      </c>
      <c r="T64" s="262" t="e">
        <f aca="false">SUMIFS('MAIN DATA'!V$17:V$448,'MAIN DATA'!$C$17:$C$448,$A64)</f>
        <v>#VALUE!</v>
      </c>
      <c r="U64" s="262" t="e">
        <f aca="false">SUMIFS('MAIN DATA'!W$17:W$448,'MAIN DATA'!$C$17:$C$448,$A64)</f>
        <v>#VALUE!</v>
      </c>
      <c r="V64" s="262" t="e">
        <f aca="false">$X$13*X64</f>
        <v>#REF!</v>
      </c>
      <c r="X64" s="263" t="e">
        <f aca="false">C64/$C$13</f>
        <v>#VALUE!</v>
      </c>
      <c r="Y64" s="262" t="n">
        <f aca="false">IFERROR(SUMIFS('MAIN DATA'!AA$17:AA$448,'MAIN DATA'!$C$17:$C$448,$A64),"N/A for summer")</f>
        <v>-9.24845403321389</v>
      </c>
    </row>
    <row r="65" customFormat="false" ht="12.75" hidden="false" customHeight="false" outlineLevel="0" collapsed="false">
      <c r="A65" s="254" t="s">
        <v>839</v>
      </c>
      <c r="B65" s="254" t="s">
        <v>1273</v>
      </c>
      <c r="C65" s="254" t="e">
        <f aca="false">SUMIFS('MAIN DATA'!E$17:E$448,'MAIN DATA'!$C$17:$C$448,$A65)</f>
        <v>#VALUE!</v>
      </c>
      <c r="D65" s="254" t="e">
        <f aca="false">SUMIFS('MAIN DATA'!F$17:F$448,'MAIN DATA'!$C$17:$C$448,$A65)</f>
        <v>#VALUE!</v>
      </c>
      <c r="E65" s="254" t="e">
        <f aca="false">SUMIFS('MAIN DATA'!G$17:G$448,'MAIN DATA'!$C$17:$C$448,$A65)</f>
        <v>#VALUE!</v>
      </c>
      <c r="F65" s="256" t="e">
        <f aca="false">C65-R65</f>
        <v>#VALUE!</v>
      </c>
      <c r="G65" s="256" t="e">
        <f aca="false">C65-S65</f>
        <v>#VALUE!</v>
      </c>
      <c r="H65" s="257" t="n">
        <f aca="false">SUMIFS('MAIN DATA'!J$17:J$448,'MAIN DATA'!$C$17:$C$448,$A65)</f>
        <v>0</v>
      </c>
      <c r="I65" s="257" t="n">
        <f aca="false">SUMIFS('MAIN DATA'!K$17:K$448,'MAIN DATA'!$C$17:$C$448,$A65)</f>
        <v>0</v>
      </c>
      <c r="J65" s="257" t="n">
        <f aca="false">SUMIFS('MAIN DATA'!L$17:L$448,'MAIN DATA'!$C$17:$C$448,$A65)</f>
        <v>0</v>
      </c>
      <c r="K65" s="257" t="n">
        <f aca="false">SUMIFS('MAIN DATA'!M$17:M$448,'MAIN DATA'!$C$17:$C$448,$A65)</f>
        <v>0</v>
      </c>
      <c r="L65" s="257" t="n">
        <f aca="false">SUMIFS('MAIN DATA'!N$17:N$448,'MAIN DATA'!$C$17:$C$448,$A65)</f>
        <v>0</v>
      </c>
      <c r="M65" s="258"/>
      <c r="N65" s="259"/>
      <c r="O65" s="258"/>
      <c r="P65" s="258"/>
      <c r="Q65" s="258"/>
      <c r="R65" s="260" t="e">
        <f aca="false">SUMIFS('MAIN DATA'!T$17:T$448,'MAIN DATA'!$C$17:$C$448,$A65)</f>
        <v>#VALUE!</v>
      </c>
      <c r="S65" s="260" t="e">
        <f aca="false">SUMIFS('MAIN DATA'!U$17:U$448,'MAIN DATA'!$C$17:$C$448,$A65)</f>
        <v>#VALUE!</v>
      </c>
      <c r="T65" s="262" t="e">
        <f aca="false">SUMIFS('MAIN DATA'!V$17:V$448,'MAIN DATA'!$C$17:$C$448,$A65)</f>
        <v>#VALUE!</v>
      </c>
      <c r="U65" s="262" t="e">
        <f aca="false">SUMIFS('MAIN DATA'!W$17:W$448,'MAIN DATA'!$C$17:$C$448,$A65)</f>
        <v>#VALUE!</v>
      </c>
      <c r="V65" s="262" t="e">
        <f aca="false">$X$13*X65</f>
        <v>#REF!</v>
      </c>
      <c r="X65" s="263" t="e">
        <f aca="false">C65/$C$13</f>
        <v>#VALUE!</v>
      </c>
      <c r="Y65" s="262" t="n">
        <f aca="false">IFERROR(SUMIFS('MAIN DATA'!AA$17:AA$448,'MAIN DATA'!$C$17:$C$448,$A65),"N/A for summer")</f>
        <v>-6.18718204888825</v>
      </c>
    </row>
    <row r="66" customFormat="false" ht="12.75" hidden="false" customHeight="false" outlineLevel="0" collapsed="false">
      <c r="A66" s="254" t="s">
        <v>581</v>
      </c>
      <c r="B66" s="254" t="s">
        <v>1273</v>
      </c>
      <c r="C66" s="254" t="e">
        <f aca="false">SUMIFS('MAIN DATA'!E$17:E$448,'MAIN DATA'!$C$17:$C$448,$A66)</f>
        <v>#VALUE!</v>
      </c>
      <c r="D66" s="254" t="e">
        <f aca="false">SUMIFS('MAIN DATA'!F$17:F$448,'MAIN DATA'!$C$17:$C$448,$A66)</f>
        <v>#VALUE!</v>
      </c>
      <c r="E66" s="254" t="e">
        <f aca="false">SUMIFS('MAIN DATA'!G$17:G$448,'MAIN DATA'!$C$17:$C$448,$A66)</f>
        <v>#VALUE!</v>
      </c>
      <c r="F66" s="256" t="e">
        <f aca="false">C66-R66</f>
        <v>#VALUE!</v>
      </c>
      <c r="G66" s="256" t="e">
        <f aca="false">C66-S66</f>
        <v>#VALUE!</v>
      </c>
      <c r="H66" s="257" t="n">
        <f aca="false">SUMIFS('MAIN DATA'!J$17:J$448,'MAIN DATA'!$C$17:$C$448,$A66)</f>
        <v>0</v>
      </c>
      <c r="I66" s="257" t="n">
        <f aca="false">SUMIFS('MAIN DATA'!K$17:K$448,'MAIN DATA'!$C$17:$C$448,$A66)</f>
        <v>0</v>
      </c>
      <c r="J66" s="257" t="n">
        <f aca="false">SUMIFS('MAIN DATA'!L$17:L$448,'MAIN DATA'!$C$17:$C$448,$A66)</f>
        <v>0</v>
      </c>
      <c r="K66" s="257" t="n">
        <f aca="false">SUMIFS('MAIN DATA'!M$17:M$448,'MAIN DATA'!$C$17:$C$448,$A66)</f>
        <v>0</v>
      </c>
      <c r="L66" s="257" t="n">
        <f aca="false">SUMIFS('MAIN DATA'!N$17:N$448,'MAIN DATA'!$C$17:$C$448,$A66)</f>
        <v>0</v>
      </c>
      <c r="M66" s="258"/>
      <c r="N66" s="259"/>
      <c r="O66" s="258"/>
      <c r="P66" s="258"/>
      <c r="Q66" s="258"/>
      <c r="R66" s="260" t="e">
        <f aca="false">SUMIFS('MAIN DATA'!T$17:T$448,'MAIN DATA'!$C$17:$C$448,$A66)</f>
        <v>#VALUE!</v>
      </c>
      <c r="S66" s="260" t="e">
        <f aca="false">SUMIFS('MAIN DATA'!U$17:U$448,'MAIN DATA'!$C$17:$C$448,$A66)</f>
        <v>#VALUE!</v>
      </c>
      <c r="T66" s="262" t="e">
        <f aca="false">SUMIFS('MAIN DATA'!V$17:V$448,'MAIN DATA'!$C$17:$C$448,$A66)</f>
        <v>#VALUE!</v>
      </c>
      <c r="U66" s="262" t="e">
        <f aca="false">SUMIFS('MAIN DATA'!W$17:W$448,'MAIN DATA'!$C$17:$C$448,$A66)</f>
        <v>#VALUE!</v>
      </c>
      <c r="V66" s="262" t="e">
        <f aca="false">$X$13*X66</f>
        <v>#REF!</v>
      </c>
      <c r="X66" s="263" t="e">
        <f aca="false">C66/$C$13</f>
        <v>#VALUE!</v>
      </c>
      <c r="Y66" s="262" t="n">
        <f aca="false">IFERROR(SUMIFS('MAIN DATA'!AA$17:AA$448,'MAIN DATA'!$C$17:$C$448,$A66),"N/A for summer")</f>
        <v>-5.79341530420367</v>
      </c>
    </row>
    <row r="67" customFormat="false" ht="12.75" hidden="false" customHeight="false" outlineLevel="0" collapsed="false">
      <c r="A67" s="254" t="s">
        <v>943</v>
      </c>
      <c r="B67" s="254" t="s">
        <v>1273</v>
      </c>
      <c r="C67" s="254" t="e">
        <f aca="false">SUMIFS('MAIN DATA'!E$17:E$448,'MAIN DATA'!$C$17:$C$448,$A67)</f>
        <v>#VALUE!</v>
      </c>
      <c r="D67" s="254" t="e">
        <f aca="false">SUMIFS('MAIN DATA'!F$17:F$448,'MAIN DATA'!$C$17:$C$448,$A67)</f>
        <v>#VALUE!</v>
      </c>
      <c r="E67" s="254" t="e">
        <f aca="false">SUMIFS('MAIN DATA'!G$17:G$448,'MAIN DATA'!$C$17:$C$448,$A67)</f>
        <v>#VALUE!</v>
      </c>
      <c r="F67" s="256" t="e">
        <f aca="false">C67-R67</f>
        <v>#VALUE!</v>
      </c>
      <c r="G67" s="256" t="e">
        <f aca="false">C67-S67</f>
        <v>#VALUE!</v>
      </c>
      <c r="H67" s="257" t="n">
        <f aca="false">SUMIFS('MAIN DATA'!J$17:J$448,'MAIN DATA'!$C$17:$C$448,$A67)</f>
        <v>0</v>
      </c>
      <c r="I67" s="257" t="n">
        <f aca="false">SUMIFS('MAIN DATA'!K$17:K$448,'MAIN DATA'!$C$17:$C$448,$A67)</f>
        <v>0</v>
      </c>
      <c r="J67" s="257" t="n">
        <f aca="false">SUMIFS('MAIN DATA'!L$17:L$448,'MAIN DATA'!$C$17:$C$448,$A67)</f>
        <v>0</v>
      </c>
      <c r="K67" s="257" t="n">
        <f aca="false">SUMIFS('MAIN DATA'!M$17:M$448,'MAIN DATA'!$C$17:$C$448,$A67)</f>
        <v>0</v>
      </c>
      <c r="L67" s="257" t="n">
        <f aca="false">SUMIFS('MAIN DATA'!N$17:N$448,'MAIN DATA'!$C$17:$C$448,$A67)</f>
        <v>0</v>
      </c>
      <c r="M67" s="258"/>
      <c r="N67" s="259"/>
      <c r="O67" s="258"/>
      <c r="P67" s="258"/>
      <c r="Q67" s="258"/>
      <c r="R67" s="260" t="e">
        <f aca="false">SUMIFS('MAIN DATA'!T$17:T$448,'MAIN DATA'!$C$17:$C$448,$A67)</f>
        <v>#VALUE!</v>
      </c>
      <c r="S67" s="260" t="e">
        <f aca="false">SUMIFS('MAIN DATA'!U$17:U$448,'MAIN DATA'!$C$17:$C$448,$A67)</f>
        <v>#VALUE!</v>
      </c>
      <c r="T67" s="262" t="e">
        <f aca="false">SUMIFS('MAIN DATA'!V$17:V$448,'MAIN DATA'!$C$17:$C$448,$A67)</f>
        <v>#VALUE!</v>
      </c>
      <c r="U67" s="262" t="e">
        <f aca="false">SUMIFS('MAIN DATA'!W$17:W$448,'MAIN DATA'!$C$17:$C$448,$A67)</f>
        <v>#VALUE!</v>
      </c>
      <c r="V67" s="262" t="e">
        <f aca="false">$X$13*X67</f>
        <v>#REF!</v>
      </c>
      <c r="X67" s="263" t="e">
        <f aca="false">C67/$C$13</f>
        <v>#VALUE!</v>
      </c>
      <c r="Y67" s="262" t="n">
        <f aca="false">IFERROR(SUMIFS('MAIN DATA'!AA$17:AA$448,'MAIN DATA'!$C$17:$C$448,$A67),"N/A for summer")</f>
        <v>-2.40576941460524</v>
      </c>
    </row>
    <row r="68" customFormat="false" ht="12.75" hidden="false" customHeight="false" outlineLevel="0" collapsed="false">
      <c r="A68" s="254" t="s">
        <v>1102</v>
      </c>
      <c r="B68" s="254" t="s">
        <v>1273</v>
      </c>
      <c r="C68" s="254" t="e">
        <f aca="false">SUMIFS('MAIN DATA'!E$17:E$448,'MAIN DATA'!$C$17:$C$448,$A68)</f>
        <v>#VALUE!</v>
      </c>
      <c r="D68" s="254" t="e">
        <f aca="false">SUMIFS('MAIN DATA'!F$17:F$448,'MAIN DATA'!$C$17:$C$448,$A68)</f>
        <v>#VALUE!</v>
      </c>
      <c r="E68" s="254" t="e">
        <f aca="false">SUMIFS('MAIN DATA'!G$17:G$448,'MAIN DATA'!$C$17:$C$448,$A68)</f>
        <v>#VALUE!</v>
      </c>
      <c r="F68" s="256" t="e">
        <f aca="false">C68-R68</f>
        <v>#VALUE!</v>
      </c>
      <c r="G68" s="256" t="e">
        <f aca="false">C68-S68</f>
        <v>#VALUE!</v>
      </c>
      <c r="H68" s="257" t="n">
        <f aca="false">SUMIFS('MAIN DATA'!J$17:J$448,'MAIN DATA'!$C$17:$C$448,$A68)</f>
        <v>0</v>
      </c>
      <c r="I68" s="257" t="n">
        <f aca="false">SUMIFS('MAIN DATA'!K$17:K$448,'MAIN DATA'!$C$17:$C$448,$A68)</f>
        <v>0</v>
      </c>
      <c r="J68" s="257" t="n">
        <f aca="false">SUMIFS('MAIN DATA'!L$17:L$448,'MAIN DATA'!$C$17:$C$448,$A68)</f>
        <v>0</v>
      </c>
      <c r="K68" s="257" t="n">
        <f aca="false">SUMIFS('MAIN DATA'!M$17:M$448,'MAIN DATA'!$C$17:$C$448,$A68)</f>
        <v>0</v>
      </c>
      <c r="L68" s="257" t="n">
        <f aca="false">SUMIFS('MAIN DATA'!N$17:N$448,'MAIN DATA'!$C$17:$C$448,$A68)</f>
        <v>0</v>
      </c>
      <c r="M68" s="258"/>
      <c r="N68" s="259"/>
      <c r="O68" s="258"/>
      <c r="P68" s="258"/>
      <c r="Q68" s="258"/>
      <c r="R68" s="260" t="e">
        <f aca="false">SUMIFS('MAIN DATA'!T$17:T$448,'MAIN DATA'!$C$17:$C$448,$A68)</f>
        <v>#VALUE!</v>
      </c>
      <c r="S68" s="260" t="e">
        <f aca="false">SUMIFS('MAIN DATA'!U$17:U$448,'MAIN DATA'!$C$17:$C$448,$A68)</f>
        <v>#VALUE!</v>
      </c>
      <c r="T68" s="262" t="e">
        <f aca="false">SUMIFS('MAIN DATA'!V$17:V$448,'MAIN DATA'!$C$17:$C$448,$A68)</f>
        <v>#VALUE!</v>
      </c>
      <c r="U68" s="262" t="e">
        <f aca="false">SUMIFS('MAIN DATA'!W$17:W$448,'MAIN DATA'!$C$17:$C$448,$A68)</f>
        <v>#VALUE!</v>
      </c>
      <c r="V68" s="262" t="e">
        <f aca="false">$X$13*X68</f>
        <v>#REF!</v>
      </c>
      <c r="X68" s="263" t="e">
        <f aca="false">C68/$C$13</f>
        <v>#VALUE!</v>
      </c>
      <c r="Y68" s="262" t="n">
        <f aca="false">IFERROR(SUMIFS('MAIN DATA'!AA$17:AA$448,'MAIN DATA'!$C$17:$C$448,$A68),"N/A for summer")</f>
        <v>-1.49126959288342</v>
      </c>
    </row>
    <row r="69" customFormat="false" ht="12.75" hidden="false" customHeight="false" outlineLevel="0" collapsed="false">
      <c r="A69" s="254" t="s">
        <v>1175</v>
      </c>
      <c r="B69" s="254" t="s">
        <v>1273</v>
      </c>
      <c r="C69" s="254" t="e">
        <f aca="false">SUMIFS('MAIN DATA'!E$17:E$448,'MAIN DATA'!$C$17:$C$448,$A69)</f>
        <v>#VALUE!</v>
      </c>
      <c r="D69" s="254" t="e">
        <f aca="false">SUMIFS('MAIN DATA'!F$17:F$448,'MAIN DATA'!$C$17:$C$448,$A69)</f>
        <v>#VALUE!</v>
      </c>
      <c r="E69" s="254" t="e">
        <f aca="false">SUMIFS('MAIN DATA'!G$17:G$448,'MAIN DATA'!$C$17:$C$448,$A69)</f>
        <v>#VALUE!</v>
      </c>
      <c r="F69" s="256" t="e">
        <f aca="false">C69-R69</f>
        <v>#VALUE!</v>
      </c>
      <c r="G69" s="256" t="e">
        <f aca="false">C69-S69</f>
        <v>#VALUE!</v>
      </c>
      <c r="H69" s="257" t="n">
        <f aca="false">SUMIFS('MAIN DATA'!J$17:J$448,'MAIN DATA'!$C$17:$C$448,$A69)</f>
        <v>0</v>
      </c>
      <c r="I69" s="257" t="n">
        <f aca="false">SUMIFS('MAIN DATA'!K$17:K$448,'MAIN DATA'!$C$17:$C$448,$A69)</f>
        <v>0</v>
      </c>
      <c r="J69" s="257" t="n">
        <f aca="false">SUMIFS('MAIN DATA'!L$17:L$448,'MAIN DATA'!$C$17:$C$448,$A69)</f>
        <v>0</v>
      </c>
      <c r="K69" s="257" t="n">
        <f aca="false">SUMIFS('MAIN DATA'!M$17:M$448,'MAIN DATA'!$C$17:$C$448,$A69)</f>
        <v>0</v>
      </c>
      <c r="L69" s="257" t="n">
        <f aca="false">SUMIFS('MAIN DATA'!N$17:N$448,'MAIN DATA'!$C$17:$C$448,$A69)</f>
        <v>0</v>
      </c>
      <c r="M69" s="258"/>
      <c r="N69" s="259"/>
      <c r="O69" s="258"/>
      <c r="P69" s="258"/>
      <c r="Q69" s="258"/>
      <c r="R69" s="260" t="e">
        <f aca="false">SUMIFS('MAIN DATA'!T$17:T$448,'MAIN DATA'!$C$17:$C$448,$A69)</f>
        <v>#VALUE!</v>
      </c>
      <c r="S69" s="260" t="e">
        <f aca="false">SUMIFS('MAIN DATA'!U$17:U$448,'MAIN DATA'!$C$17:$C$448,$A69)</f>
        <v>#VALUE!</v>
      </c>
      <c r="T69" s="262" t="e">
        <f aca="false">SUMIFS('MAIN DATA'!V$17:V$448,'MAIN DATA'!$C$17:$C$448,$A69)</f>
        <v>#VALUE!</v>
      </c>
      <c r="U69" s="262" t="e">
        <f aca="false">SUMIFS('MAIN DATA'!W$17:W$448,'MAIN DATA'!$C$17:$C$448,$A69)</f>
        <v>#VALUE!</v>
      </c>
      <c r="V69" s="262" t="e">
        <f aca="false">$X$13*X69</f>
        <v>#REF!</v>
      </c>
      <c r="X69" s="263" t="e">
        <f aca="false">C69/$C$13</f>
        <v>#VALUE!</v>
      </c>
      <c r="Y69" s="262" t="n">
        <f aca="false">IFERROR(SUMIFS('MAIN DATA'!AA$17:AA$448,'MAIN DATA'!$C$17:$C$448,$A69),"N/A for summer")</f>
        <v>-0.918982469953559</v>
      </c>
    </row>
    <row r="70" customFormat="false" ht="12.75" hidden="false" customHeight="false" outlineLevel="0" collapsed="false">
      <c r="A70" s="254" t="s">
        <v>686</v>
      </c>
      <c r="B70" s="254" t="s">
        <v>1274</v>
      </c>
      <c r="C70" s="254" t="e">
        <f aca="false">SUMIFS('MAIN DATA'!E$17:E$448,'MAIN DATA'!$C$17:$C$448,$A70)</f>
        <v>#VALUE!</v>
      </c>
      <c r="D70" s="254" t="e">
        <f aca="false">SUMIFS('MAIN DATA'!F$17:F$448,'MAIN DATA'!$C$17:$C$448,$A70)</f>
        <v>#VALUE!</v>
      </c>
      <c r="E70" s="254" t="e">
        <f aca="false">SUMIFS('MAIN DATA'!G$17:G$448,'MAIN DATA'!$C$17:$C$448,$A70)</f>
        <v>#VALUE!</v>
      </c>
      <c r="F70" s="256" t="e">
        <f aca="false">C70-R70</f>
        <v>#VALUE!</v>
      </c>
      <c r="G70" s="256" t="e">
        <f aca="false">C70-S70</f>
        <v>#VALUE!</v>
      </c>
      <c r="H70" s="257" t="n">
        <f aca="false">SUMIFS('MAIN DATA'!J$17:J$448,'MAIN DATA'!$C$17:$C$448,$A70)</f>
        <v>0</v>
      </c>
      <c r="I70" s="257" t="n">
        <f aca="false">SUMIFS('MAIN DATA'!K$17:K$448,'MAIN DATA'!$C$17:$C$448,$A70)</f>
        <v>0</v>
      </c>
      <c r="J70" s="257" t="n">
        <f aca="false">SUMIFS('MAIN DATA'!L$17:L$448,'MAIN DATA'!$C$17:$C$448,$A70)</f>
        <v>0</v>
      </c>
      <c r="K70" s="257" t="n">
        <f aca="false">SUMIFS('MAIN DATA'!M$17:M$448,'MAIN DATA'!$C$17:$C$448,$A70)</f>
        <v>0</v>
      </c>
      <c r="L70" s="257" t="n">
        <f aca="false">SUMIFS('MAIN DATA'!N$17:N$448,'MAIN DATA'!$C$17:$C$448,$A70)</f>
        <v>0</v>
      </c>
      <c r="M70" s="258"/>
      <c r="N70" s="259"/>
      <c r="O70" s="258"/>
      <c r="P70" s="258"/>
      <c r="Q70" s="258"/>
      <c r="R70" s="260" t="e">
        <f aca="false">SUMIFS('MAIN DATA'!T$17:T$448,'MAIN DATA'!$C$17:$C$448,$A70)</f>
        <v>#VALUE!</v>
      </c>
      <c r="S70" s="260" t="e">
        <f aca="false">SUMIFS('MAIN DATA'!U$17:U$448,'MAIN DATA'!$C$17:$C$448,$A70)</f>
        <v>#VALUE!</v>
      </c>
      <c r="T70" s="262" t="e">
        <f aca="false">SUMIFS('MAIN DATA'!V$17:V$448,'MAIN DATA'!$C$17:$C$448,$A70)</f>
        <v>#VALUE!</v>
      </c>
      <c r="U70" s="262" t="e">
        <f aca="false">SUMIFS('MAIN DATA'!W$17:W$448,'MAIN DATA'!$C$17:$C$448,$A70)</f>
        <v>#VALUE!</v>
      </c>
      <c r="V70" s="262" t="e">
        <f aca="false">$X$13*X70</f>
        <v>#REF!</v>
      </c>
      <c r="X70" s="263" t="e">
        <f aca="false">C70/$C$13</f>
        <v>#VALUE!</v>
      </c>
      <c r="Y70" s="262" t="n">
        <f aca="false">IFERROR(SUMIFS('MAIN DATA'!AA$17:AA$448,'MAIN DATA'!$C$17:$C$448,$A70),"N/A for summer")</f>
        <v>-27.193436037579</v>
      </c>
    </row>
    <row r="71" customFormat="false" ht="12.75" hidden="false" customHeight="false" outlineLevel="0" collapsed="false">
      <c r="A71" s="254" t="s">
        <v>498</v>
      </c>
      <c r="B71" s="254" t="s">
        <v>1274</v>
      </c>
      <c r="C71" s="254" t="e">
        <f aca="false">SUMIFS('MAIN DATA'!E$17:E$448,'MAIN DATA'!$C$17:$C$448,$A71)</f>
        <v>#VALUE!</v>
      </c>
      <c r="D71" s="254" t="e">
        <f aca="false">SUMIFS('MAIN DATA'!F$17:F$448,'MAIN DATA'!$C$17:$C$448,$A71)</f>
        <v>#VALUE!</v>
      </c>
      <c r="E71" s="254" t="e">
        <f aca="false">SUMIFS('MAIN DATA'!G$17:G$448,'MAIN DATA'!$C$17:$C$448,$A71)</f>
        <v>#VALUE!</v>
      </c>
      <c r="F71" s="256" t="e">
        <f aca="false">C71-R71</f>
        <v>#VALUE!</v>
      </c>
      <c r="G71" s="256" t="e">
        <f aca="false">C71-S71</f>
        <v>#VALUE!</v>
      </c>
      <c r="H71" s="257" t="n">
        <f aca="false">SUMIFS('MAIN DATA'!J$17:J$448,'MAIN DATA'!$C$17:$C$448,$A71)</f>
        <v>0</v>
      </c>
      <c r="I71" s="257" t="n">
        <f aca="false">SUMIFS('MAIN DATA'!K$17:K$448,'MAIN DATA'!$C$17:$C$448,$A71)</f>
        <v>0</v>
      </c>
      <c r="J71" s="257" t="n">
        <f aca="false">SUMIFS('MAIN DATA'!L$17:L$448,'MAIN DATA'!$C$17:$C$448,$A71)</f>
        <v>0</v>
      </c>
      <c r="K71" s="257" t="n">
        <f aca="false">SUMIFS('MAIN DATA'!M$17:M$448,'MAIN DATA'!$C$17:$C$448,$A71)</f>
        <v>0</v>
      </c>
      <c r="L71" s="257" t="n">
        <f aca="false">SUMIFS('MAIN DATA'!N$17:N$448,'MAIN DATA'!$C$17:$C$448,$A71)</f>
        <v>0</v>
      </c>
      <c r="M71" s="258"/>
      <c r="N71" s="259"/>
      <c r="O71" s="258"/>
      <c r="P71" s="258"/>
      <c r="Q71" s="258"/>
      <c r="R71" s="260" t="e">
        <f aca="false">SUMIFS('MAIN DATA'!T$17:T$448,'MAIN DATA'!$C$17:$C$448,$A71)</f>
        <v>#VALUE!</v>
      </c>
      <c r="S71" s="260" t="e">
        <f aca="false">SUMIFS('MAIN DATA'!U$17:U$448,'MAIN DATA'!$C$17:$C$448,$A71)</f>
        <v>#VALUE!</v>
      </c>
      <c r="T71" s="262" t="e">
        <f aca="false">SUMIFS('MAIN DATA'!V$17:V$448,'MAIN DATA'!$C$17:$C$448,$A71)</f>
        <v>#VALUE!</v>
      </c>
      <c r="U71" s="262" t="e">
        <f aca="false">SUMIFS('MAIN DATA'!W$17:W$448,'MAIN DATA'!$C$17:$C$448,$A71)</f>
        <v>#VALUE!</v>
      </c>
      <c r="V71" s="262" t="e">
        <f aca="false">$X$13*X71</f>
        <v>#REF!</v>
      </c>
      <c r="X71" s="263" t="e">
        <f aca="false">C71/$C$13</f>
        <v>#VALUE!</v>
      </c>
      <c r="Y71" s="262" t="n">
        <f aca="false">IFERROR(SUMIFS('MAIN DATA'!AA$17:AA$448,'MAIN DATA'!$C$17:$C$448,$A71),"N/A for summer")</f>
        <v>-17.7060915531497</v>
      </c>
    </row>
    <row r="72" customFormat="false" ht="12.75" hidden="false" customHeight="false" outlineLevel="0" collapsed="false">
      <c r="A72" s="254" t="s">
        <v>457</v>
      </c>
      <c r="B72" s="254" t="s">
        <v>1274</v>
      </c>
      <c r="C72" s="254" t="e">
        <f aca="false">SUMIFS('MAIN DATA'!E$17:E$448,'MAIN DATA'!$C$17:$C$448,$A72)</f>
        <v>#VALUE!</v>
      </c>
      <c r="D72" s="254" t="e">
        <f aca="false">SUMIFS('MAIN DATA'!F$17:F$448,'MAIN DATA'!$C$17:$C$448,$A72)</f>
        <v>#VALUE!</v>
      </c>
      <c r="E72" s="254" t="e">
        <f aca="false">SUMIFS('MAIN DATA'!G$17:G$448,'MAIN DATA'!$C$17:$C$448,$A72)</f>
        <v>#VALUE!</v>
      </c>
      <c r="F72" s="256" t="e">
        <f aca="false">C72-R72</f>
        <v>#VALUE!</v>
      </c>
      <c r="G72" s="256" t="e">
        <f aca="false">C72-S72</f>
        <v>#VALUE!</v>
      </c>
      <c r="H72" s="257" t="n">
        <f aca="false">SUMIFS('MAIN DATA'!J$17:J$448,'MAIN DATA'!$C$17:$C$448,$A72)</f>
        <v>0</v>
      </c>
      <c r="I72" s="257" t="n">
        <f aca="false">SUMIFS('MAIN DATA'!K$17:K$448,'MAIN DATA'!$C$17:$C$448,$A72)</f>
        <v>0</v>
      </c>
      <c r="J72" s="257" t="n">
        <f aca="false">SUMIFS('MAIN DATA'!L$17:L$448,'MAIN DATA'!$C$17:$C$448,$A72)</f>
        <v>0</v>
      </c>
      <c r="K72" s="257" t="n">
        <f aca="false">SUMIFS('MAIN DATA'!M$17:M$448,'MAIN DATA'!$C$17:$C$448,$A72)</f>
        <v>0</v>
      </c>
      <c r="L72" s="257" t="n">
        <f aca="false">SUMIFS('MAIN DATA'!N$17:N$448,'MAIN DATA'!$C$17:$C$448,$A72)</f>
        <v>0</v>
      </c>
      <c r="M72" s="258"/>
      <c r="N72" s="259"/>
      <c r="O72" s="258"/>
      <c r="P72" s="258"/>
      <c r="Q72" s="258"/>
      <c r="R72" s="260" t="e">
        <f aca="false">SUMIFS('MAIN DATA'!T$17:T$448,'MAIN DATA'!$C$17:$C$448,$A72)</f>
        <v>#VALUE!</v>
      </c>
      <c r="S72" s="260" t="e">
        <f aca="false">SUMIFS('MAIN DATA'!U$17:U$448,'MAIN DATA'!$C$17:$C$448,$A72)</f>
        <v>#VALUE!</v>
      </c>
      <c r="T72" s="262" t="e">
        <f aca="false">SUMIFS('MAIN DATA'!V$17:V$448,'MAIN DATA'!$C$17:$C$448,$A72)</f>
        <v>#VALUE!</v>
      </c>
      <c r="U72" s="262" t="e">
        <f aca="false">SUMIFS('MAIN DATA'!W$17:W$448,'MAIN DATA'!$C$17:$C$448,$A72)</f>
        <v>#VALUE!</v>
      </c>
      <c r="V72" s="262" t="e">
        <f aca="false">$X$13*X72</f>
        <v>#REF!</v>
      </c>
      <c r="X72" s="263" t="e">
        <f aca="false">C72/$C$13</f>
        <v>#VALUE!</v>
      </c>
      <c r="Y72" s="262" t="n">
        <f aca="false">IFERROR(SUMIFS('MAIN DATA'!AA$17:AA$448,'MAIN DATA'!$C$17:$C$448,$A72),"N/A for summer")</f>
        <v>-19.7053676595416</v>
      </c>
    </row>
    <row r="73" customFormat="false" ht="12.75" hidden="false" customHeight="false" outlineLevel="0" collapsed="false">
      <c r="A73" s="254" t="s">
        <v>790</v>
      </c>
      <c r="B73" s="254" t="s">
        <v>1274</v>
      </c>
      <c r="C73" s="254" t="e">
        <f aca="false">SUMIFS('MAIN DATA'!E$17:E$448,'MAIN DATA'!$C$17:$C$448,$A73)</f>
        <v>#VALUE!</v>
      </c>
      <c r="D73" s="254" t="e">
        <f aca="false">SUMIFS('MAIN DATA'!F$17:F$448,'MAIN DATA'!$C$17:$C$448,$A73)</f>
        <v>#VALUE!</v>
      </c>
      <c r="E73" s="254" t="e">
        <f aca="false">SUMIFS('MAIN DATA'!G$17:G$448,'MAIN DATA'!$C$17:$C$448,$A73)</f>
        <v>#VALUE!</v>
      </c>
      <c r="F73" s="256" t="e">
        <f aca="false">C73-R73</f>
        <v>#VALUE!</v>
      </c>
      <c r="G73" s="256" t="e">
        <f aca="false">C73-S73</f>
        <v>#VALUE!</v>
      </c>
      <c r="H73" s="257" t="n">
        <f aca="false">SUMIFS('MAIN DATA'!J$17:J$448,'MAIN DATA'!$C$17:$C$448,$A73)</f>
        <v>0</v>
      </c>
      <c r="I73" s="257" t="n">
        <f aca="false">SUMIFS('MAIN DATA'!K$17:K$448,'MAIN DATA'!$C$17:$C$448,$A73)</f>
        <v>0</v>
      </c>
      <c r="J73" s="257" t="n">
        <f aca="false">SUMIFS('MAIN DATA'!L$17:L$448,'MAIN DATA'!$C$17:$C$448,$A73)</f>
        <v>0</v>
      </c>
      <c r="K73" s="257" t="n">
        <f aca="false">SUMIFS('MAIN DATA'!M$17:M$448,'MAIN DATA'!$C$17:$C$448,$A73)</f>
        <v>0</v>
      </c>
      <c r="L73" s="257" t="n">
        <f aca="false">SUMIFS('MAIN DATA'!N$17:N$448,'MAIN DATA'!$C$17:$C$448,$A73)</f>
        <v>0</v>
      </c>
      <c r="M73" s="258"/>
      <c r="N73" s="259"/>
      <c r="O73" s="258"/>
      <c r="P73" s="258"/>
      <c r="Q73" s="258"/>
      <c r="R73" s="260" t="e">
        <f aca="false">SUMIFS('MAIN DATA'!T$17:T$448,'MAIN DATA'!$C$17:$C$448,$A73)</f>
        <v>#VALUE!</v>
      </c>
      <c r="S73" s="260" t="e">
        <f aca="false">SUMIFS('MAIN DATA'!U$17:U$448,'MAIN DATA'!$C$17:$C$448,$A73)</f>
        <v>#VALUE!</v>
      </c>
      <c r="T73" s="262" t="e">
        <f aca="false">SUMIFS('MAIN DATA'!V$17:V$448,'MAIN DATA'!$C$17:$C$448,$A73)</f>
        <v>#VALUE!</v>
      </c>
      <c r="U73" s="262" t="e">
        <f aca="false">SUMIFS('MAIN DATA'!W$17:W$448,'MAIN DATA'!$C$17:$C$448,$A73)</f>
        <v>#VALUE!</v>
      </c>
      <c r="V73" s="262" t="e">
        <f aca="false">$X$13*X73</f>
        <v>#REF!</v>
      </c>
      <c r="X73" s="263" t="e">
        <f aca="false">C73/$C$13</f>
        <v>#VALUE!</v>
      </c>
      <c r="Y73" s="262" t="n">
        <f aca="false">IFERROR(SUMIFS('MAIN DATA'!AA$17:AA$448,'MAIN DATA'!$C$17:$C$448,$A73),"N/A for summer")</f>
        <v>-19.7457086278371</v>
      </c>
    </row>
    <row r="74" customFormat="false" ht="12.75" hidden="false" customHeight="false" outlineLevel="0" collapsed="false">
      <c r="A74" s="254" t="s">
        <v>928</v>
      </c>
      <c r="B74" s="254" t="s">
        <v>1274</v>
      </c>
      <c r="C74" s="254" t="e">
        <f aca="false">SUMIFS('MAIN DATA'!E$17:E$448,'MAIN DATA'!$C$17:$C$448,$A74)</f>
        <v>#VALUE!</v>
      </c>
      <c r="D74" s="254" t="e">
        <f aca="false">SUMIFS('MAIN DATA'!F$17:F$448,'MAIN DATA'!$C$17:$C$448,$A74)</f>
        <v>#VALUE!</v>
      </c>
      <c r="E74" s="254" t="e">
        <f aca="false">SUMIFS('MAIN DATA'!G$17:G$448,'MAIN DATA'!$C$17:$C$448,$A74)</f>
        <v>#VALUE!</v>
      </c>
      <c r="F74" s="256" t="e">
        <f aca="false">C74-R74</f>
        <v>#VALUE!</v>
      </c>
      <c r="G74" s="256" t="e">
        <f aca="false">C74-S74</f>
        <v>#VALUE!</v>
      </c>
      <c r="H74" s="257" t="n">
        <f aca="false">SUMIFS('MAIN DATA'!J$17:J$448,'MAIN DATA'!$C$17:$C$448,$A74)</f>
        <v>0</v>
      </c>
      <c r="I74" s="257" t="n">
        <f aca="false">SUMIFS('MAIN DATA'!K$17:K$448,'MAIN DATA'!$C$17:$C$448,$A74)</f>
        <v>0</v>
      </c>
      <c r="J74" s="257" t="n">
        <f aca="false">SUMIFS('MAIN DATA'!L$17:L$448,'MAIN DATA'!$C$17:$C$448,$A74)</f>
        <v>0</v>
      </c>
      <c r="K74" s="257" t="n">
        <f aca="false">SUMIFS('MAIN DATA'!M$17:M$448,'MAIN DATA'!$C$17:$C$448,$A74)</f>
        <v>0</v>
      </c>
      <c r="L74" s="257" t="n">
        <f aca="false">SUMIFS('MAIN DATA'!N$17:N$448,'MAIN DATA'!$C$17:$C$448,$A74)</f>
        <v>0</v>
      </c>
      <c r="M74" s="258"/>
      <c r="N74" s="259"/>
      <c r="O74" s="258"/>
      <c r="P74" s="258"/>
      <c r="Q74" s="258"/>
      <c r="R74" s="260" t="e">
        <f aca="false">SUMIFS('MAIN DATA'!T$17:T$448,'MAIN DATA'!$C$17:$C$448,$A74)</f>
        <v>#VALUE!</v>
      </c>
      <c r="S74" s="260" t="e">
        <f aca="false">SUMIFS('MAIN DATA'!U$17:U$448,'MAIN DATA'!$C$17:$C$448,$A74)</f>
        <v>#VALUE!</v>
      </c>
      <c r="T74" s="262" t="e">
        <f aca="false">SUMIFS('MAIN DATA'!V$17:V$448,'MAIN DATA'!$C$17:$C$448,$A74)</f>
        <v>#VALUE!</v>
      </c>
      <c r="U74" s="262" t="e">
        <f aca="false">SUMIFS('MAIN DATA'!W$17:W$448,'MAIN DATA'!$C$17:$C$448,$A74)</f>
        <v>#VALUE!</v>
      </c>
      <c r="V74" s="262" t="e">
        <f aca="false">$X$13*X74</f>
        <v>#REF!</v>
      </c>
      <c r="X74" s="263" t="e">
        <f aca="false">C74/$C$13</f>
        <v>#VALUE!</v>
      </c>
      <c r="Y74" s="262" t="n">
        <f aca="false">IFERROR(SUMIFS('MAIN DATA'!AA$17:AA$448,'MAIN DATA'!$C$17:$C$448,$A74),"N/A for summer")</f>
        <v>-5.83206730091848</v>
      </c>
    </row>
    <row r="75" customFormat="false" ht="12.75" hidden="false" customHeight="false" outlineLevel="0" collapsed="false">
      <c r="A75" s="254" t="s">
        <v>864</v>
      </c>
      <c r="B75" s="254" t="s">
        <v>1274</v>
      </c>
      <c r="C75" s="254" t="e">
        <f aca="false">SUMIFS('MAIN DATA'!E$17:E$448,'MAIN DATA'!$C$17:$C$448,$A75)</f>
        <v>#VALUE!</v>
      </c>
      <c r="D75" s="254" t="e">
        <f aca="false">SUMIFS('MAIN DATA'!F$17:F$448,'MAIN DATA'!$C$17:$C$448,$A75)</f>
        <v>#VALUE!</v>
      </c>
      <c r="E75" s="254" t="e">
        <f aca="false">SUMIFS('MAIN DATA'!G$17:G$448,'MAIN DATA'!$C$17:$C$448,$A75)</f>
        <v>#VALUE!</v>
      </c>
      <c r="F75" s="256" t="e">
        <f aca="false">C75-R75</f>
        <v>#VALUE!</v>
      </c>
      <c r="G75" s="256" t="e">
        <f aca="false">C75-S75</f>
        <v>#VALUE!</v>
      </c>
      <c r="H75" s="257" t="n">
        <f aca="false">SUMIFS('MAIN DATA'!J$17:J$448,'MAIN DATA'!$C$17:$C$448,$A75)</f>
        <v>0</v>
      </c>
      <c r="I75" s="257" t="n">
        <f aca="false">SUMIFS('MAIN DATA'!K$17:K$448,'MAIN DATA'!$C$17:$C$448,$A75)</f>
        <v>0</v>
      </c>
      <c r="J75" s="257" t="n">
        <f aca="false">SUMIFS('MAIN DATA'!L$17:L$448,'MAIN DATA'!$C$17:$C$448,$A75)</f>
        <v>0</v>
      </c>
      <c r="K75" s="257" t="n">
        <f aca="false">SUMIFS('MAIN DATA'!M$17:M$448,'MAIN DATA'!$C$17:$C$448,$A75)</f>
        <v>0</v>
      </c>
      <c r="L75" s="257" t="n">
        <f aca="false">SUMIFS('MAIN DATA'!N$17:N$448,'MAIN DATA'!$C$17:$C$448,$A75)</f>
        <v>0</v>
      </c>
      <c r="M75" s="258"/>
      <c r="N75" s="259"/>
      <c r="O75" s="258"/>
      <c r="P75" s="258"/>
      <c r="Q75" s="258"/>
      <c r="R75" s="260" t="e">
        <f aca="false">SUMIFS('MAIN DATA'!T$17:T$448,'MAIN DATA'!$C$17:$C$448,$A75)</f>
        <v>#VALUE!</v>
      </c>
      <c r="S75" s="260" t="e">
        <f aca="false">SUMIFS('MAIN DATA'!U$17:U$448,'MAIN DATA'!$C$17:$C$448,$A75)</f>
        <v>#VALUE!</v>
      </c>
      <c r="T75" s="262" t="e">
        <f aca="false">SUMIFS('MAIN DATA'!V$17:V$448,'MAIN DATA'!$C$17:$C$448,$A75)</f>
        <v>#VALUE!</v>
      </c>
      <c r="U75" s="262" t="e">
        <f aca="false">SUMIFS('MAIN DATA'!W$17:W$448,'MAIN DATA'!$C$17:$C$448,$A75)</f>
        <v>#VALUE!</v>
      </c>
      <c r="V75" s="262" t="e">
        <f aca="false">$X$13*X75</f>
        <v>#REF!</v>
      </c>
      <c r="X75" s="263" t="e">
        <f aca="false">C75/$C$13</f>
        <v>#VALUE!</v>
      </c>
      <c r="Y75" s="262" t="n">
        <f aca="false">IFERROR(SUMIFS('MAIN DATA'!AA$17:AA$448,'MAIN DATA'!$C$17:$C$448,$A75),"N/A for summer")</f>
        <v>-1.60193770151922</v>
      </c>
    </row>
    <row r="76" customFormat="false" ht="12.75" hidden="false" customHeight="false" outlineLevel="0" collapsed="false">
      <c r="A76" s="254" t="s">
        <v>1049</v>
      </c>
      <c r="B76" s="254" t="s">
        <v>1274</v>
      </c>
      <c r="C76" s="254" t="e">
        <f aca="false">SUMIFS('MAIN DATA'!E$17:E$448,'MAIN DATA'!$C$17:$C$448,$A76)</f>
        <v>#VALUE!</v>
      </c>
      <c r="D76" s="254" t="e">
        <f aca="false">SUMIFS('MAIN DATA'!F$17:F$448,'MAIN DATA'!$C$17:$C$448,$A76)</f>
        <v>#VALUE!</v>
      </c>
      <c r="E76" s="254" t="e">
        <f aca="false">SUMIFS('MAIN DATA'!G$17:G$448,'MAIN DATA'!$C$17:$C$448,$A76)</f>
        <v>#VALUE!</v>
      </c>
      <c r="F76" s="256" t="e">
        <f aca="false">C76-R76</f>
        <v>#VALUE!</v>
      </c>
      <c r="G76" s="256" t="e">
        <f aca="false">C76-S76</f>
        <v>#VALUE!</v>
      </c>
      <c r="H76" s="257" t="n">
        <f aca="false">SUMIFS('MAIN DATA'!J$17:J$448,'MAIN DATA'!$C$17:$C$448,$A76)</f>
        <v>0</v>
      </c>
      <c r="I76" s="257" t="n">
        <f aca="false">SUMIFS('MAIN DATA'!K$17:K$448,'MAIN DATA'!$C$17:$C$448,$A76)</f>
        <v>0</v>
      </c>
      <c r="J76" s="257" t="n">
        <f aca="false">SUMIFS('MAIN DATA'!L$17:L$448,'MAIN DATA'!$C$17:$C$448,$A76)</f>
        <v>0</v>
      </c>
      <c r="K76" s="257" t="n">
        <f aca="false">SUMIFS('MAIN DATA'!M$17:M$448,'MAIN DATA'!$C$17:$C$448,$A76)</f>
        <v>0</v>
      </c>
      <c r="L76" s="257" t="n">
        <f aca="false">SUMIFS('MAIN DATA'!N$17:N$448,'MAIN DATA'!$C$17:$C$448,$A76)</f>
        <v>0</v>
      </c>
      <c r="M76" s="258"/>
      <c r="N76" s="259"/>
      <c r="O76" s="258"/>
      <c r="P76" s="258"/>
      <c r="Q76" s="258"/>
      <c r="R76" s="260" t="e">
        <f aca="false">SUMIFS('MAIN DATA'!T$17:T$448,'MAIN DATA'!$C$17:$C$448,$A76)</f>
        <v>#VALUE!</v>
      </c>
      <c r="S76" s="260" t="e">
        <f aca="false">SUMIFS('MAIN DATA'!U$17:U$448,'MAIN DATA'!$C$17:$C$448,$A76)</f>
        <v>#VALUE!</v>
      </c>
      <c r="T76" s="262" t="e">
        <f aca="false">SUMIFS('MAIN DATA'!V$17:V$448,'MAIN DATA'!$C$17:$C$448,$A76)</f>
        <v>#VALUE!</v>
      </c>
      <c r="U76" s="262" t="e">
        <f aca="false">SUMIFS('MAIN DATA'!W$17:W$448,'MAIN DATA'!$C$17:$C$448,$A76)</f>
        <v>#VALUE!</v>
      </c>
      <c r="V76" s="262" t="e">
        <f aca="false">$X$13*X76</f>
        <v>#REF!</v>
      </c>
      <c r="X76" s="263" t="e">
        <f aca="false">C76/$C$13</f>
        <v>#VALUE!</v>
      </c>
      <c r="Y76" s="262" t="n">
        <f aca="false">IFERROR(SUMIFS('MAIN DATA'!AA$17:AA$448,'MAIN DATA'!$C$17:$C$448,$A76),"N/A for summer")</f>
        <v>-6.67633063037354</v>
      </c>
    </row>
    <row r="77" customFormat="false" ht="12.75" hidden="false" customHeight="false" outlineLevel="0" collapsed="false">
      <c r="A77" s="254" t="s">
        <v>483</v>
      </c>
      <c r="B77" s="254" t="s">
        <v>1275</v>
      </c>
      <c r="C77" s="254" t="e">
        <f aca="false">SUMIFS('MAIN DATA'!E$17:E$448,'MAIN DATA'!$C$17:$C$448,$A77)</f>
        <v>#VALUE!</v>
      </c>
      <c r="D77" s="254" t="e">
        <f aca="false">SUMIFS('MAIN DATA'!F$17:F$448,'MAIN DATA'!$C$17:$C$448,$A77)</f>
        <v>#VALUE!</v>
      </c>
      <c r="E77" s="254" t="e">
        <f aca="false">SUMIFS('MAIN DATA'!G$17:G$448,'MAIN DATA'!$C$17:$C$448,$A77)</f>
        <v>#VALUE!</v>
      </c>
      <c r="F77" s="256" t="e">
        <f aca="false">C77-R77</f>
        <v>#VALUE!</v>
      </c>
      <c r="G77" s="256" t="e">
        <f aca="false">C77-S77</f>
        <v>#VALUE!</v>
      </c>
      <c r="H77" s="257" t="n">
        <f aca="false">SUMIFS('MAIN DATA'!J$17:J$448,'MAIN DATA'!$C$17:$C$448,$A77)</f>
        <v>0</v>
      </c>
      <c r="I77" s="257" t="n">
        <f aca="false">SUMIFS('MAIN DATA'!K$17:K$448,'MAIN DATA'!$C$17:$C$448,$A77)</f>
        <v>0</v>
      </c>
      <c r="J77" s="257" t="n">
        <f aca="false">SUMIFS('MAIN DATA'!L$17:L$448,'MAIN DATA'!$C$17:$C$448,$A77)</f>
        <v>0</v>
      </c>
      <c r="K77" s="257" t="n">
        <f aca="false">SUMIFS('MAIN DATA'!M$17:M$448,'MAIN DATA'!$C$17:$C$448,$A77)</f>
        <v>0</v>
      </c>
      <c r="L77" s="257" t="n">
        <f aca="false">SUMIFS('MAIN DATA'!N$17:N$448,'MAIN DATA'!$C$17:$C$448,$A77)</f>
        <v>0</v>
      </c>
      <c r="M77" s="258"/>
      <c r="N77" s="259"/>
      <c r="O77" s="258"/>
      <c r="P77" s="258"/>
      <c r="Q77" s="258"/>
      <c r="R77" s="260" t="e">
        <f aca="false">SUMIFS('MAIN DATA'!T$17:T$448,'MAIN DATA'!$C$17:$C$448,$A77)</f>
        <v>#VALUE!</v>
      </c>
      <c r="S77" s="260" t="e">
        <f aca="false">SUMIFS('MAIN DATA'!U$17:U$448,'MAIN DATA'!$C$17:$C$448,$A77)</f>
        <v>#VALUE!</v>
      </c>
      <c r="T77" s="262" t="e">
        <f aca="false">SUMIFS('MAIN DATA'!V$17:V$448,'MAIN DATA'!$C$17:$C$448,$A77)</f>
        <v>#VALUE!</v>
      </c>
      <c r="U77" s="262" t="e">
        <f aca="false">SUMIFS('MAIN DATA'!W$17:W$448,'MAIN DATA'!$C$17:$C$448,$A77)</f>
        <v>#VALUE!</v>
      </c>
      <c r="V77" s="262" t="e">
        <f aca="false">$X$13*X77</f>
        <v>#REF!</v>
      </c>
      <c r="X77" s="263" t="e">
        <f aca="false">C77/$C$13</f>
        <v>#VALUE!</v>
      </c>
      <c r="Y77" s="262" t="n">
        <f aca="false">IFERROR(SUMIFS('MAIN DATA'!AA$17:AA$448,'MAIN DATA'!$C$17:$C$448,$A77),"N/A for summer")</f>
        <v>-28.5514534036332</v>
      </c>
    </row>
    <row r="78" customFormat="false" ht="12.75" hidden="false" customHeight="false" outlineLevel="0" collapsed="false">
      <c r="A78" s="254" t="s">
        <v>827</v>
      </c>
      <c r="B78" s="254" t="s">
        <v>1275</v>
      </c>
      <c r="C78" s="254" t="e">
        <f aca="false">SUMIFS('MAIN DATA'!E$17:E$448,'MAIN DATA'!$C$17:$C$448,$A78)</f>
        <v>#VALUE!</v>
      </c>
      <c r="D78" s="254" t="e">
        <f aca="false">SUMIFS('MAIN DATA'!F$17:F$448,'MAIN DATA'!$C$17:$C$448,$A78)</f>
        <v>#VALUE!</v>
      </c>
      <c r="E78" s="254" t="e">
        <f aca="false">SUMIFS('MAIN DATA'!G$17:G$448,'MAIN DATA'!$C$17:$C$448,$A78)</f>
        <v>#VALUE!</v>
      </c>
      <c r="F78" s="256" t="e">
        <f aca="false">C78-R78</f>
        <v>#VALUE!</v>
      </c>
      <c r="G78" s="256" t="e">
        <f aca="false">C78-S78</f>
        <v>#VALUE!</v>
      </c>
      <c r="H78" s="257" t="n">
        <f aca="false">SUMIFS('MAIN DATA'!J$17:J$448,'MAIN DATA'!$C$17:$C$448,$A78)</f>
        <v>0</v>
      </c>
      <c r="I78" s="257" t="n">
        <f aca="false">SUMIFS('MAIN DATA'!K$17:K$448,'MAIN DATA'!$C$17:$C$448,$A78)</f>
        <v>0</v>
      </c>
      <c r="J78" s="257" t="n">
        <f aca="false">SUMIFS('MAIN DATA'!L$17:L$448,'MAIN DATA'!$C$17:$C$448,$A78)</f>
        <v>0</v>
      </c>
      <c r="K78" s="257" t="n">
        <f aca="false">SUMIFS('MAIN DATA'!M$17:M$448,'MAIN DATA'!$C$17:$C$448,$A78)</f>
        <v>0</v>
      </c>
      <c r="L78" s="257" t="n">
        <f aca="false">SUMIFS('MAIN DATA'!N$17:N$448,'MAIN DATA'!$C$17:$C$448,$A78)</f>
        <v>0</v>
      </c>
      <c r="M78" s="258"/>
      <c r="N78" s="259"/>
      <c r="O78" s="258"/>
      <c r="P78" s="258"/>
      <c r="Q78" s="258"/>
      <c r="R78" s="260" t="e">
        <f aca="false">SUMIFS('MAIN DATA'!T$17:T$448,'MAIN DATA'!$C$17:$C$448,$A78)</f>
        <v>#VALUE!</v>
      </c>
      <c r="S78" s="260" t="e">
        <f aca="false">SUMIFS('MAIN DATA'!U$17:U$448,'MAIN DATA'!$C$17:$C$448,$A78)</f>
        <v>#VALUE!</v>
      </c>
      <c r="T78" s="262" t="e">
        <f aca="false">SUMIFS('MAIN DATA'!V$17:V$448,'MAIN DATA'!$C$17:$C$448,$A78)</f>
        <v>#VALUE!</v>
      </c>
      <c r="U78" s="262" t="e">
        <f aca="false">SUMIFS('MAIN DATA'!W$17:W$448,'MAIN DATA'!$C$17:$C$448,$A78)</f>
        <v>#VALUE!</v>
      </c>
      <c r="V78" s="262" t="e">
        <f aca="false">$X$13*X78</f>
        <v>#REF!</v>
      </c>
      <c r="X78" s="263" t="e">
        <f aca="false">C78/$C$13</f>
        <v>#VALUE!</v>
      </c>
      <c r="Y78" s="262" t="n">
        <f aca="false">IFERROR(SUMIFS('MAIN DATA'!AA$17:AA$448,'MAIN DATA'!$C$17:$C$448,$A78),"N/A for summer")</f>
        <v>-1.92125483713193</v>
      </c>
    </row>
    <row r="79" customFormat="false" ht="12.75" hidden="false" customHeight="false" outlineLevel="0" collapsed="false">
      <c r="A79" s="254" t="s">
        <v>562</v>
      </c>
      <c r="B79" s="254" t="s">
        <v>1275</v>
      </c>
      <c r="C79" s="254" t="e">
        <f aca="false">SUMIFS('MAIN DATA'!E$17:E$448,'MAIN DATA'!$C$17:$C$448,$A79)</f>
        <v>#VALUE!</v>
      </c>
      <c r="D79" s="254" t="e">
        <f aca="false">SUMIFS('MAIN DATA'!F$17:F$448,'MAIN DATA'!$C$17:$C$448,$A79)</f>
        <v>#VALUE!</v>
      </c>
      <c r="E79" s="254" t="e">
        <f aca="false">SUMIFS('MAIN DATA'!G$17:G$448,'MAIN DATA'!$C$17:$C$448,$A79)</f>
        <v>#VALUE!</v>
      </c>
      <c r="F79" s="256" t="e">
        <f aca="false">C79-R79</f>
        <v>#VALUE!</v>
      </c>
      <c r="G79" s="256" t="e">
        <f aca="false">C79-S79</f>
        <v>#VALUE!</v>
      </c>
      <c r="H79" s="257" t="n">
        <f aca="false">SUMIFS('MAIN DATA'!J$17:J$448,'MAIN DATA'!$C$17:$C$448,$A79)</f>
        <v>0</v>
      </c>
      <c r="I79" s="257" t="n">
        <f aca="false">SUMIFS('MAIN DATA'!K$17:K$448,'MAIN DATA'!$C$17:$C$448,$A79)</f>
        <v>0</v>
      </c>
      <c r="J79" s="257" t="n">
        <f aca="false">SUMIFS('MAIN DATA'!L$17:L$448,'MAIN DATA'!$C$17:$C$448,$A79)</f>
        <v>0</v>
      </c>
      <c r="K79" s="257" t="n">
        <f aca="false">SUMIFS('MAIN DATA'!M$17:M$448,'MAIN DATA'!$C$17:$C$448,$A79)</f>
        <v>0</v>
      </c>
      <c r="L79" s="257" t="n">
        <f aca="false">SUMIFS('MAIN DATA'!N$17:N$448,'MAIN DATA'!$C$17:$C$448,$A79)</f>
        <v>0</v>
      </c>
      <c r="M79" s="258"/>
      <c r="N79" s="259"/>
      <c r="O79" s="258"/>
      <c r="P79" s="258"/>
      <c r="Q79" s="258"/>
      <c r="R79" s="260" t="e">
        <f aca="false">SUMIFS('MAIN DATA'!T$17:T$448,'MAIN DATA'!$C$17:$C$448,$A79)</f>
        <v>#VALUE!</v>
      </c>
      <c r="S79" s="260" t="e">
        <f aca="false">SUMIFS('MAIN DATA'!U$17:U$448,'MAIN DATA'!$C$17:$C$448,$A79)</f>
        <v>#VALUE!</v>
      </c>
      <c r="T79" s="262" t="e">
        <f aca="false">SUMIFS('MAIN DATA'!V$17:V$448,'MAIN DATA'!$C$17:$C$448,$A79)</f>
        <v>#VALUE!</v>
      </c>
      <c r="U79" s="262" t="e">
        <f aca="false">SUMIFS('MAIN DATA'!W$17:W$448,'MAIN DATA'!$C$17:$C$448,$A79)</f>
        <v>#VALUE!</v>
      </c>
      <c r="V79" s="262" t="e">
        <f aca="false">$X$13*X79</f>
        <v>#REF!</v>
      </c>
      <c r="X79" s="263" t="e">
        <f aca="false">C79/$C$13</f>
        <v>#VALUE!</v>
      </c>
      <c r="Y79" s="262" t="n">
        <f aca="false">IFERROR(SUMIFS('MAIN DATA'!AA$17:AA$448,'MAIN DATA'!$C$17:$C$448,$A79),"N/A for summer")</f>
        <v>-28.7158245106925</v>
      </c>
    </row>
    <row r="80" customFormat="false" ht="12.75" hidden="false" customHeight="false" outlineLevel="0" collapsed="false">
      <c r="A80" s="254" t="s">
        <v>527</v>
      </c>
      <c r="B80" s="254" t="s">
        <v>1275</v>
      </c>
      <c r="C80" s="254" t="e">
        <f aca="false">SUMIFS('MAIN DATA'!E$17:E$448,'MAIN DATA'!$C$17:$C$448,$A80)</f>
        <v>#VALUE!</v>
      </c>
      <c r="D80" s="254" t="e">
        <f aca="false">SUMIFS('MAIN DATA'!F$17:F$448,'MAIN DATA'!$C$17:$C$448,$A80)</f>
        <v>#VALUE!</v>
      </c>
      <c r="E80" s="254" t="e">
        <f aca="false">SUMIFS('MAIN DATA'!G$17:G$448,'MAIN DATA'!$C$17:$C$448,$A80)</f>
        <v>#VALUE!</v>
      </c>
      <c r="F80" s="256" t="e">
        <f aca="false">C80-R80</f>
        <v>#VALUE!</v>
      </c>
      <c r="G80" s="256" t="e">
        <f aca="false">C80-S80</f>
        <v>#VALUE!</v>
      </c>
      <c r="H80" s="257" t="n">
        <f aca="false">SUMIFS('MAIN DATA'!J$17:J$448,'MAIN DATA'!$C$17:$C$448,$A80)</f>
        <v>0</v>
      </c>
      <c r="I80" s="257" t="n">
        <f aca="false">SUMIFS('MAIN DATA'!K$17:K$448,'MAIN DATA'!$C$17:$C$448,$A80)</f>
        <v>0</v>
      </c>
      <c r="J80" s="257" t="n">
        <f aca="false">SUMIFS('MAIN DATA'!L$17:L$448,'MAIN DATA'!$C$17:$C$448,$A80)</f>
        <v>0</v>
      </c>
      <c r="K80" s="257" t="n">
        <f aca="false">SUMIFS('MAIN DATA'!M$17:M$448,'MAIN DATA'!$C$17:$C$448,$A80)</f>
        <v>0</v>
      </c>
      <c r="L80" s="257" t="n">
        <f aca="false">SUMIFS('MAIN DATA'!N$17:N$448,'MAIN DATA'!$C$17:$C$448,$A80)</f>
        <v>0</v>
      </c>
      <c r="M80" s="258"/>
      <c r="N80" s="259"/>
      <c r="O80" s="258"/>
      <c r="P80" s="258"/>
      <c r="Q80" s="258"/>
      <c r="R80" s="260" t="e">
        <f aca="false">SUMIFS('MAIN DATA'!T$17:T$448,'MAIN DATA'!$C$17:$C$448,$A80)</f>
        <v>#VALUE!</v>
      </c>
      <c r="S80" s="260" t="e">
        <f aca="false">SUMIFS('MAIN DATA'!U$17:U$448,'MAIN DATA'!$C$17:$C$448,$A80)</f>
        <v>#VALUE!</v>
      </c>
      <c r="T80" s="262" t="e">
        <f aca="false">SUMIFS('MAIN DATA'!V$17:V$448,'MAIN DATA'!$C$17:$C$448,$A80)</f>
        <v>#VALUE!</v>
      </c>
      <c r="U80" s="262" t="e">
        <f aca="false">SUMIFS('MAIN DATA'!W$17:W$448,'MAIN DATA'!$C$17:$C$448,$A80)</f>
        <v>#VALUE!</v>
      </c>
      <c r="V80" s="262" t="e">
        <f aca="false">$X$13*X80</f>
        <v>#REF!</v>
      </c>
      <c r="X80" s="263" t="e">
        <f aca="false">C80/$C$13</f>
        <v>#VALUE!</v>
      </c>
      <c r="Y80" s="262" t="n">
        <f aca="false">IFERROR(SUMIFS('MAIN DATA'!AA$17:AA$448,'MAIN DATA'!$C$17:$C$448,$A80),"N/A for summer")</f>
        <v>-3.50448036909353</v>
      </c>
    </row>
    <row r="81" customFormat="false" ht="12.75" hidden="false" customHeight="false" outlineLevel="0" collapsed="false">
      <c r="A81" s="254" t="s">
        <v>677</v>
      </c>
      <c r="B81" s="254" t="s">
        <v>1275</v>
      </c>
      <c r="C81" s="254" t="e">
        <f aca="false">SUMIFS('MAIN DATA'!E$17:E$448,'MAIN DATA'!$C$17:$C$448,$A81)</f>
        <v>#VALUE!</v>
      </c>
      <c r="D81" s="254" t="e">
        <f aca="false">SUMIFS('MAIN DATA'!F$17:F$448,'MAIN DATA'!$C$17:$C$448,$A81)</f>
        <v>#VALUE!</v>
      </c>
      <c r="E81" s="254" t="e">
        <f aca="false">SUMIFS('MAIN DATA'!G$17:G$448,'MAIN DATA'!$C$17:$C$448,$A81)</f>
        <v>#VALUE!</v>
      </c>
      <c r="F81" s="256" t="e">
        <f aca="false">C81-R81</f>
        <v>#VALUE!</v>
      </c>
      <c r="G81" s="256" t="e">
        <f aca="false">C81-S81</f>
        <v>#VALUE!</v>
      </c>
      <c r="H81" s="257" t="n">
        <f aca="false">SUMIFS('MAIN DATA'!J$17:J$448,'MAIN DATA'!$C$17:$C$448,$A81)</f>
        <v>0</v>
      </c>
      <c r="I81" s="257" t="n">
        <f aca="false">SUMIFS('MAIN DATA'!K$17:K$448,'MAIN DATA'!$C$17:$C$448,$A81)</f>
        <v>0</v>
      </c>
      <c r="J81" s="257" t="n">
        <f aca="false">SUMIFS('MAIN DATA'!L$17:L$448,'MAIN DATA'!$C$17:$C$448,$A81)</f>
        <v>0</v>
      </c>
      <c r="K81" s="257" t="n">
        <f aca="false">SUMIFS('MAIN DATA'!M$17:M$448,'MAIN DATA'!$C$17:$C$448,$A81)</f>
        <v>0</v>
      </c>
      <c r="L81" s="257" t="n">
        <f aca="false">SUMIFS('MAIN DATA'!N$17:N$448,'MAIN DATA'!$C$17:$C$448,$A81)</f>
        <v>0</v>
      </c>
      <c r="M81" s="258"/>
      <c r="N81" s="259"/>
      <c r="O81" s="258"/>
      <c r="P81" s="258"/>
      <c r="Q81" s="258"/>
      <c r="R81" s="260" t="e">
        <f aca="false">SUMIFS('MAIN DATA'!T$17:T$448,'MAIN DATA'!$C$17:$C$448,$A81)</f>
        <v>#VALUE!</v>
      </c>
      <c r="S81" s="260" t="e">
        <f aca="false">SUMIFS('MAIN DATA'!U$17:U$448,'MAIN DATA'!$C$17:$C$448,$A81)</f>
        <v>#VALUE!</v>
      </c>
      <c r="T81" s="262" t="e">
        <f aca="false">SUMIFS('MAIN DATA'!V$17:V$448,'MAIN DATA'!$C$17:$C$448,$A81)</f>
        <v>#VALUE!</v>
      </c>
      <c r="U81" s="262" t="e">
        <f aca="false">SUMIFS('MAIN DATA'!W$17:W$448,'MAIN DATA'!$C$17:$C$448,$A81)</f>
        <v>#VALUE!</v>
      </c>
      <c r="V81" s="262" t="e">
        <f aca="false">$X$13*X81</f>
        <v>#REF!</v>
      </c>
      <c r="X81" s="263" t="e">
        <f aca="false">C81/$C$13</f>
        <v>#VALUE!</v>
      </c>
      <c r="Y81" s="262" t="n">
        <f aca="false">IFERROR(SUMIFS('MAIN DATA'!AA$17:AA$448,'MAIN DATA'!$C$17:$C$448,$A81),"N/A for summer")</f>
        <v>-9.26882028740018</v>
      </c>
    </row>
    <row r="82" customFormat="false" ht="12.75" hidden="false" customHeight="false" outlineLevel="0" collapsed="false">
      <c r="A82" s="254" t="s">
        <v>925</v>
      </c>
      <c r="B82" s="254" t="s">
        <v>1275</v>
      </c>
      <c r="C82" s="254" t="e">
        <f aca="false">SUMIFS('MAIN DATA'!E$17:E$448,'MAIN DATA'!$C$17:$C$448,$A82)</f>
        <v>#VALUE!</v>
      </c>
      <c r="D82" s="254" t="e">
        <f aca="false">SUMIFS('MAIN DATA'!F$17:F$448,'MAIN DATA'!$C$17:$C$448,$A82)</f>
        <v>#VALUE!</v>
      </c>
      <c r="E82" s="254" t="e">
        <f aca="false">SUMIFS('MAIN DATA'!G$17:G$448,'MAIN DATA'!$C$17:$C$448,$A82)</f>
        <v>#VALUE!</v>
      </c>
      <c r="F82" s="256" t="e">
        <f aca="false">C82-R82</f>
        <v>#VALUE!</v>
      </c>
      <c r="G82" s="256" t="e">
        <f aca="false">C82-S82</f>
        <v>#VALUE!</v>
      </c>
      <c r="H82" s="257" t="n">
        <f aca="false">SUMIFS('MAIN DATA'!J$17:J$448,'MAIN DATA'!$C$17:$C$448,$A82)</f>
        <v>0</v>
      </c>
      <c r="I82" s="257" t="n">
        <f aca="false">SUMIFS('MAIN DATA'!K$17:K$448,'MAIN DATA'!$C$17:$C$448,$A82)</f>
        <v>0</v>
      </c>
      <c r="J82" s="257" t="n">
        <f aca="false">SUMIFS('MAIN DATA'!L$17:L$448,'MAIN DATA'!$C$17:$C$448,$A82)</f>
        <v>0</v>
      </c>
      <c r="K82" s="257" t="n">
        <f aca="false">SUMIFS('MAIN DATA'!M$17:M$448,'MAIN DATA'!$C$17:$C$448,$A82)</f>
        <v>0</v>
      </c>
      <c r="L82" s="257" t="n">
        <f aca="false">SUMIFS('MAIN DATA'!N$17:N$448,'MAIN DATA'!$C$17:$C$448,$A82)</f>
        <v>0</v>
      </c>
      <c r="M82" s="258"/>
      <c r="N82" s="259"/>
      <c r="O82" s="258"/>
      <c r="P82" s="258"/>
      <c r="Q82" s="258"/>
      <c r="R82" s="260" t="e">
        <f aca="false">SUMIFS('MAIN DATA'!T$17:T$448,'MAIN DATA'!$C$17:$C$448,$A82)</f>
        <v>#VALUE!</v>
      </c>
      <c r="S82" s="260" t="e">
        <f aca="false">SUMIFS('MAIN DATA'!U$17:U$448,'MAIN DATA'!$C$17:$C$448,$A82)</f>
        <v>#VALUE!</v>
      </c>
      <c r="T82" s="262" t="e">
        <f aca="false">SUMIFS('MAIN DATA'!V$17:V$448,'MAIN DATA'!$C$17:$C$448,$A82)</f>
        <v>#VALUE!</v>
      </c>
      <c r="U82" s="262" t="e">
        <f aca="false">SUMIFS('MAIN DATA'!W$17:W$448,'MAIN DATA'!$C$17:$C$448,$A82)</f>
        <v>#VALUE!</v>
      </c>
      <c r="V82" s="262" t="e">
        <f aca="false">$X$13*X82</f>
        <v>#REF!</v>
      </c>
      <c r="X82" s="263" t="e">
        <f aca="false">C82/$C$13</f>
        <v>#VALUE!</v>
      </c>
      <c r="Y82" s="262" t="n">
        <f aca="false">IFERROR(SUMIFS('MAIN DATA'!AA$17:AA$448,'MAIN DATA'!$C$17:$C$448,$A82),"N/A for summer")</f>
        <v>-9.48095093963919</v>
      </c>
    </row>
    <row r="83" customFormat="false" ht="12.75" hidden="false" customHeight="false" outlineLevel="0" collapsed="false">
      <c r="A83" s="254" t="s">
        <v>728</v>
      </c>
      <c r="B83" s="254" t="s">
        <v>1275</v>
      </c>
      <c r="C83" s="254" t="e">
        <f aca="false">SUMIFS('MAIN DATA'!E$17:E$448,'MAIN DATA'!$C$17:$C$448,$A83)</f>
        <v>#VALUE!</v>
      </c>
      <c r="D83" s="254" t="e">
        <f aca="false">SUMIFS('MAIN DATA'!F$17:F$448,'MAIN DATA'!$C$17:$C$448,$A83)</f>
        <v>#VALUE!</v>
      </c>
      <c r="E83" s="254" t="e">
        <f aca="false">SUMIFS('MAIN DATA'!G$17:G$448,'MAIN DATA'!$C$17:$C$448,$A83)</f>
        <v>#VALUE!</v>
      </c>
      <c r="F83" s="256" t="e">
        <f aca="false">C83-R83</f>
        <v>#VALUE!</v>
      </c>
      <c r="G83" s="256" t="e">
        <f aca="false">C83-S83</f>
        <v>#VALUE!</v>
      </c>
      <c r="H83" s="257" t="n">
        <f aca="false">SUMIFS('MAIN DATA'!J$17:J$448,'MAIN DATA'!$C$17:$C$448,$A83)</f>
        <v>0</v>
      </c>
      <c r="I83" s="257" t="n">
        <f aca="false">SUMIFS('MAIN DATA'!K$17:K$448,'MAIN DATA'!$C$17:$C$448,$A83)</f>
        <v>0</v>
      </c>
      <c r="J83" s="257" t="n">
        <f aca="false">SUMIFS('MAIN DATA'!L$17:L$448,'MAIN DATA'!$C$17:$C$448,$A83)</f>
        <v>0</v>
      </c>
      <c r="K83" s="257" t="n">
        <f aca="false">SUMIFS('MAIN DATA'!M$17:M$448,'MAIN DATA'!$C$17:$C$448,$A83)</f>
        <v>0</v>
      </c>
      <c r="L83" s="257" t="n">
        <f aca="false">SUMIFS('MAIN DATA'!N$17:N$448,'MAIN DATA'!$C$17:$C$448,$A83)</f>
        <v>0</v>
      </c>
      <c r="M83" s="258"/>
      <c r="N83" s="259"/>
      <c r="O83" s="258"/>
      <c r="P83" s="258"/>
      <c r="Q83" s="258"/>
      <c r="R83" s="260" t="e">
        <f aca="false">SUMIFS('MAIN DATA'!T$17:T$448,'MAIN DATA'!$C$17:$C$448,$A83)</f>
        <v>#VALUE!</v>
      </c>
      <c r="S83" s="260" t="e">
        <f aca="false">SUMIFS('MAIN DATA'!U$17:U$448,'MAIN DATA'!$C$17:$C$448,$A83)</f>
        <v>#VALUE!</v>
      </c>
      <c r="T83" s="262" t="e">
        <f aca="false">SUMIFS('MAIN DATA'!V$17:V$448,'MAIN DATA'!$C$17:$C$448,$A83)</f>
        <v>#VALUE!</v>
      </c>
      <c r="U83" s="262" t="e">
        <f aca="false">SUMIFS('MAIN DATA'!W$17:W$448,'MAIN DATA'!$C$17:$C$448,$A83)</f>
        <v>#VALUE!</v>
      </c>
      <c r="V83" s="262" t="e">
        <f aca="false">$X$13*X83</f>
        <v>#REF!</v>
      </c>
      <c r="X83" s="263" t="e">
        <f aca="false">C83/$C$13</f>
        <v>#VALUE!</v>
      </c>
      <c r="Y83" s="262" t="n">
        <f aca="false">IFERROR(SUMIFS('MAIN DATA'!AA$17:AA$448,'MAIN DATA'!$C$17:$C$448,$A83),"N/A for summer")</f>
        <v>-4.28677788505434</v>
      </c>
    </row>
    <row r="84" customFormat="false" ht="12.75" hidden="false" customHeight="false" outlineLevel="0" collapsed="false">
      <c r="A84" s="254" t="s">
        <v>595</v>
      </c>
      <c r="B84" s="254" t="s">
        <v>1275</v>
      </c>
      <c r="C84" s="254" t="e">
        <f aca="false">SUMIFS('MAIN DATA'!E$17:E$448,'MAIN DATA'!$C$17:$C$448,$A84)</f>
        <v>#VALUE!</v>
      </c>
      <c r="D84" s="254" t="e">
        <f aca="false">SUMIFS('MAIN DATA'!F$17:F$448,'MAIN DATA'!$C$17:$C$448,$A84)</f>
        <v>#VALUE!</v>
      </c>
      <c r="E84" s="254" t="e">
        <f aca="false">SUMIFS('MAIN DATA'!G$17:G$448,'MAIN DATA'!$C$17:$C$448,$A84)</f>
        <v>#VALUE!</v>
      </c>
      <c r="F84" s="256" t="e">
        <f aca="false">C84-R84</f>
        <v>#VALUE!</v>
      </c>
      <c r="G84" s="256" t="e">
        <f aca="false">C84-S84</f>
        <v>#VALUE!</v>
      </c>
      <c r="H84" s="257" t="n">
        <f aca="false">SUMIFS('MAIN DATA'!J$17:J$448,'MAIN DATA'!$C$17:$C$448,$A84)</f>
        <v>0</v>
      </c>
      <c r="I84" s="257" t="n">
        <f aca="false">SUMIFS('MAIN DATA'!K$17:K$448,'MAIN DATA'!$C$17:$C$448,$A84)</f>
        <v>0</v>
      </c>
      <c r="J84" s="257" t="n">
        <f aca="false">SUMIFS('MAIN DATA'!L$17:L$448,'MAIN DATA'!$C$17:$C$448,$A84)</f>
        <v>0</v>
      </c>
      <c r="K84" s="257" t="n">
        <f aca="false">SUMIFS('MAIN DATA'!M$17:M$448,'MAIN DATA'!$C$17:$C$448,$A84)</f>
        <v>0</v>
      </c>
      <c r="L84" s="257" t="n">
        <f aca="false">SUMIFS('MAIN DATA'!N$17:N$448,'MAIN DATA'!$C$17:$C$448,$A84)</f>
        <v>0</v>
      </c>
      <c r="M84" s="258"/>
      <c r="N84" s="259"/>
      <c r="O84" s="258"/>
      <c r="P84" s="258"/>
      <c r="Q84" s="258"/>
      <c r="R84" s="260" t="e">
        <f aca="false">SUMIFS('MAIN DATA'!T$17:T$448,'MAIN DATA'!$C$17:$C$448,$A84)</f>
        <v>#VALUE!</v>
      </c>
      <c r="S84" s="260" t="e">
        <f aca="false">SUMIFS('MAIN DATA'!U$17:U$448,'MAIN DATA'!$C$17:$C$448,$A84)</f>
        <v>#VALUE!</v>
      </c>
      <c r="T84" s="262" t="e">
        <f aca="false">SUMIFS('MAIN DATA'!V$17:V$448,'MAIN DATA'!$C$17:$C$448,$A84)</f>
        <v>#VALUE!</v>
      </c>
      <c r="U84" s="262" t="e">
        <f aca="false">SUMIFS('MAIN DATA'!W$17:W$448,'MAIN DATA'!$C$17:$C$448,$A84)</f>
        <v>#VALUE!</v>
      </c>
      <c r="V84" s="262" t="e">
        <f aca="false">$X$13*X84</f>
        <v>#REF!</v>
      </c>
      <c r="X84" s="263" t="e">
        <f aca="false">C84/$C$13</f>
        <v>#VALUE!</v>
      </c>
      <c r="Y84" s="262" t="n">
        <f aca="false">IFERROR(SUMIFS('MAIN DATA'!AA$17:AA$448,'MAIN DATA'!$C$17:$C$448,$A84),"N/A for summer")</f>
        <v>-15.3030768111447</v>
      </c>
    </row>
    <row r="85" customFormat="false" ht="12.75" hidden="false" customHeight="false" outlineLevel="0" collapsed="false">
      <c r="A85" s="254" t="s">
        <v>830</v>
      </c>
      <c r="B85" s="254" t="s">
        <v>1276</v>
      </c>
      <c r="C85" s="254" t="e">
        <f aca="false">SUMIFS('MAIN DATA'!E$17:E$448,'MAIN DATA'!$C$17:$C$448,$A85)</f>
        <v>#VALUE!</v>
      </c>
      <c r="D85" s="254" t="e">
        <f aca="false">SUMIFS('MAIN DATA'!F$17:F$448,'MAIN DATA'!$C$17:$C$448,$A85)</f>
        <v>#VALUE!</v>
      </c>
      <c r="E85" s="254" t="e">
        <f aca="false">SUMIFS('MAIN DATA'!G$17:G$448,'MAIN DATA'!$C$17:$C$448,$A85)</f>
        <v>#VALUE!</v>
      </c>
      <c r="F85" s="256" t="e">
        <f aca="false">C85-R85</f>
        <v>#VALUE!</v>
      </c>
      <c r="G85" s="256" t="e">
        <f aca="false">C85-S85</f>
        <v>#VALUE!</v>
      </c>
      <c r="H85" s="257" t="n">
        <f aca="false">SUMIFS('MAIN DATA'!J$17:J$448,'MAIN DATA'!$C$17:$C$448,$A85)</f>
        <v>0</v>
      </c>
      <c r="I85" s="257" t="n">
        <f aca="false">SUMIFS('MAIN DATA'!K$17:K$448,'MAIN DATA'!$C$17:$C$448,$A85)</f>
        <v>0</v>
      </c>
      <c r="J85" s="257" t="n">
        <f aca="false">SUMIFS('MAIN DATA'!L$17:L$448,'MAIN DATA'!$C$17:$C$448,$A85)</f>
        <v>0</v>
      </c>
      <c r="K85" s="257" t="n">
        <f aca="false">SUMIFS('MAIN DATA'!M$17:M$448,'MAIN DATA'!$C$17:$C$448,$A85)</f>
        <v>0</v>
      </c>
      <c r="L85" s="257" t="n">
        <f aca="false">SUMIFS('MAIN DATA'!N$17:N$448,'MAIN DATA'!$C$17:$C$448,$A85)</f>
        <v>0</v>
      </c>
      <c r="M85" s="258"/>
      <c r="N85" s="259"/>
      <c r="O85" s="258"/>
      <c r="P85" s="258"/>
      <c r="Q85" s="258"/>
      <c r="R85" s="260" t="e">
        <f aca="false">SUMIFS('MAIN DATA'!T$17:T$448,'MAIN DATA'!$C$17:$C$448,$A85)</f>
        <v>#VALUE!</v>
      </c>
      <c r="S85" s="260" t="e">
        <f aca="false">SUMIFS('MAIN DATA'!U$17:U$448,'MAIN DATA'!$C$17:$C$448,$A85)</f>
        <v>#VALUE!</v>
      </c>
      <c r="T85" s="262" t="e">
        <f aca="false">SUMIFS('MAIN DATA'!V$17:V$448,'MAIN DATA'!$C$17:$C$448,$A85)</f>
        <v>#VALUE!</v>
      </c>
      <c r="U85" s="262" t="e">
        <f aca="false">SUMIFS('MAIN DATA'!W$17:W$448,'MAIN DATA'!$C$17:$C$448,$A85)</f>
        <v>#VALUE!</v>
      </c>
      <c r="V85" s="262" t="e">
        <f aca="false">$X$13*X85</f>
        <v>#REF!</v>
      </c>
      <c r="X85" s="263" t="e">
        <f aca="false">C85/$C$13</f>
        <v>#VALUE!</v>
      </c>
      <c r="Y85" s="262" t="n">
        <f aca="false">IFERROR(SUMIFS('MAIN DATA'!AA$17:AA$448,'MAIN DATA'!$C$17:$C$448,$A85),"N/A for summer")</f>
        <v>-10.8537098778436</v>
      </c>
    </row>
    <row r="86" customFormat="false" ht="12.75" hidden="false" customHeight="false" outlineLevel="0" collapsed="false">
      <c r="A86" s="254" t="s">
        <v>743</v>
      </c>
      <c r="B86" s="254" t="s">
        <v>1276</v>
      </c>
      <c r="C86" s="254" t="e">
        <f aca="false">SUMIFS('MAIN DATA'!E$17:E$448,'MAIN DATA'!$C$17:$C$448,$A86)</f>
        <v>#VALUE!</v>
      </c>
      <c r="D86" s="254" t="e">
        <f aca="false">SUMIFS('MAIN DATA'!F$17:F$448,'MAIN DATA'!$C$17:$C$448,$A86)</f>
        <v>#VALUE!</v>
      </c>
      <c r="E86" s="254" t="e">
        <f aca="false">SUMIFS('MAIN DATA'!G$17:G$448,'MAIN DATA'!$C$17:$C$448,$A86)</f>
        <v>#VALUE!</v>
      </c>
      <c r="F86" s="256" t="e">
        <f aca="false">C86-R86</f>
        <v>#VALUE!</v>
      </c>
      <c r="G86" s="256" t="e">
        <f aca="false">C86-S86</f>
        <v>#VALUE!</v>
      </c>
      <c r="H86" s="257" t="n">
        <f aca="false">SUMIFS('MAIN DATA'!J$17:J$448,'MAIN DATA'!$C$17:$C$448,$A86)</f>
        <v>0</v>
      </c>
      <c r="I86" s="257" t="n">
        <f aca="false">SUMIFS('MAIN DATA'!K$17:K$448,'MAIN DATA'!$C$17:$C$448,$A86)</f>
        <v>0</v>
      </c>
      <c r="J86" s="257" t="n">
        <f aca="false">SUMIFS('MAIN DATA'!L$17:L$448,'MAIN DATA'!$C$17:$C$448,$A86)</f>
        <v>0</v>
      </c>
      <c r="K86" s="257" t="n">
        <f aca="false">SUMIFS('MAIN DATA'!M$17:M$448,'MAIN DATA'!$C$17:$C$448,$A86)</f>
        <v>0</v>
      </c>
      <c r="L86" s="257" t="n">
        <f aca="false">SUMIFS('MAIN DATA'!N$17:N$448,'MAIN DATA'!$C$17:$C$448,$A86)</f>
        <v>0</v>
      </c>
      <c r="M86" s="258"/>
      <c r="N86" s="259"/>
      <c r="O86" s="258"/>
      <c r="P86" s="258"/>
      <c r="Q86" s="258"/>
      <c r="R86" s="260" t="e">
        <f aca="false">SUMIFS('MAIN DATA'!T$17:T$448,'MAIN DATA'!$C$17:$C$448,$A86)</f>
        <v>#VALUE!</v>
      </c>
      <c r="S86" s="260" t="e">
        <f aca="false">SUMIFS('MAIN DATA'!U$17:U$448,'MAIN DATA'!$C$17:$C$448,$A86)</f>
        <v>#VALUE!</v>
      </c>
      <c r="T86" s="262" t="e">
        <f aca="false">SUMIFS('MAIN DATA'!V$17:V$448,'MAIN DATA'!$C$17:$C$448,$A86)</f>
        <v>#VALUE!</v>
      </c>
      <c r="U86" s="262" t="e">
        <f aca="false">SUMIFS('MAIN DATA'!W$17:W$448,'MAIN DATA'!$C$17:$C$448,$A86)</f>
        <v>#VALUE!</v>
      </c>
      <c r="V86" s="262" t="e">
        <f aca="false">$X$13*X86</f>
        <v>#REF!</v>
      </c>
      <c r="X86" s="263" t="e">
        <f aca="false">C86/$C$13</f>
        <v>#VALUE!</v>
      </c>
      <c r="Y86" s="262" t="n">
        <f aca="false">IFERROR(SUMIFS('MAIN DATA'!AA$17:AA$448,'MAIN DATA'!$C$17:$C$448,$A86),"N/A for summer")</f>
        <v>-21.7634154814152</v>
      </c>
    </row>
    <row r="87" customFormat="false" ht="12.75" hidden="false" customHeight="false" outlineLevel="0" collapsed="false">
      <c r="A87" s="254" t="s">
        <v>1057</v>
      </c>
      <c r="B87" s="254" t="s">
        <v>1276</v>
      </c>
      <c r="C87" s="254" t="e">
        <f aca="false">SUMIFS('MAIN DATA'!E$17:E$448,'MAIN DATA'!$C$17:$C$448,$A87)</f>
        <v>#VALUE!</v>
      </c>
      <c r="D87" s="254" t="e">
        <f aca="false">SUMIFS('MAIN DATA'!F$17:F$448,'MAIN DATA'!$C$17:$C$448,$A87)</f>
        <v>#VALUE!</v>
      </c>
      <c r="E87" s="254" t="e">
        <f aca="false">SUMIFS('MAIN DATA'!G$17:G$448,'MAIN DATA'!$C$17:$C$448,$A87)</f>
        <v>#VALUE!</v>
      </c>
      <c r="F87" s="256" t="e">
        <f aca="false">C87-R87</f>
        <v>#VALUE!</v>
      </c>
      <c r="G87" s="256" t="e">
        <f aca="false">C87-S87</f>
        <v>#VALUE!</v>
      </c>
      <c r="H87" s="257" t="n">
        <f aca="false">SUMIFS('MAIN DATA'!J$17:J$448,'MAIN DATA'!$C$17:$C$448,$A87)</f>
        <v>0</v>
      </c>
      <c r="I87" s="257" t="n">
        <f aca="false">SUMIFS('MAIN DATA'!K$17:K$448,'MAIN DATA'!$C$17:$C$448,$A87)</f>
        <v>0</v>
      </c>
      <c r="J87" s="257" t="n">
        <f aca="false">SUMIFS('MAIN DATA'!L$17:L$448,'MAIN DATA'!$C$17:$C$448,$A87)</f>
        <v>0</v>
      </c>
      <c r="K87" s="257" t="n">
        <f aca="false">SUMIFS('MAIN DATA'!M$17:M$448,'MAIN DATA'!$C$17:$C$448,$A87)</f>
        <v>0</v>
      </c>
      <c r="L87" s="257" t="n">
        <f aca="false">SUMIFS('MAIN DATA'!N$17:N$448,'MAIN DATA'!$C$17:$C$448,$A87)</f>
        <v>0</v>
      </c>
      <c r="M87" s="258"/>
      <c r="N87" s="259"/>
      <c r="O87" s="258"/>
      <c r="P87" s="258"/>
      <c r="Q87" s="258"/>
      <c r="R87" s="260" t="e">
        <f aca="false">SUMIFS('MAIN DATA'!T$17:T$448,'MAIN DATA'!$C$17:$C$448,$A87)</f>
        <v>#VALUE!</v>
      </c>
      <c r="S87" s="260" t="e">
        <f aca="false">SUMIFS('MAIN DATA'!U$17:U$448,'MAIN DATA'!$C$17:$C$448,$A87)</f>
        <v>#VALUE!</v>
      </c>
      <c r="T87" s="262" t="e">
        <f aca="false">SUMIFS('MAIN DATA'!V$17:V$448,'MAIN DATA'!$C$17:$C$448,$A87)</f>
        <v>#VALUE!</v>
      </c>
      <c r="U87" s="262" t="e">
        <f aca="false">SUMIFS('MAIN DATA'!W$17:W$448,'MAIN DATA'!$C$17:$C$448,$A87)</f>
        <v>#VALUE!</v>
      </c>
      <c r="V87" s="262" t="e">
        <f aca="false">$X$13*X87</f>
        <v>#REF!</v>
      </c>
      <c r="X87" s="263" t="e">
        <f aca="false">C87/$C$13</f>
        <v>#VALUE!</v>
      </c>
      <c r="Y87" s="262" t="n">
        <f aca="false">IFERROR(SUMIFS('MAIN DATA'!AA$17:AA$448,'MAIN DATA'!$C$17:$C$448,$A87),"N/A for summer")</f>
        <v>-8.5808810571559</v>
      </c>
    </row>
    <row r="88" customFormat="false" ht="12.75" hidden="false" customHeight="false" outlineLevel="0" collapsed="false">
      <c r="A88" s="254" t="s">
        <v>465</v>
      </c>
      <c r="B88" s="254" t="s">
        <v>1276</v>
      </c>
      <c r="C88" s="254" t="e">
        <f aca="false">SUMIFS('MAIN DATA'!E$17:E$448,'MAIN DATA'!$C$17:$C$448,$A88)</f>
        <v>#VALUE!</v>
      </c>
      <c r="D88" s="254" t="e">
        <f aca="false">SUMIFS('MAIN DATA'!F$17:F$448,'MAIN DATA'!$C$17:$C$448,$A88)</f>
        <v>#VALUE!</v>
      </c>
      <c r="E88" s="254" t="e">
        <f aca="false">SUMIFS('MAIN DATA'!G$17:G$448,'MAIN DATA'!$C$17:$C$448,$A88)</f>
        <v>#VALUE!</v>
      </c>
      <c r="F88" s="256" t="e">
        <f aca="false">C88-R88</f>
        <v>#VALUE!</v>
      </c>
      <c r="G88" s="256" t="e">
        <f aca="false">C88-S88</f>
        <v>#VALUE!</v>
      </c>
      <c r="H88" s="257" t="n">
        <f aca="false">SUMIFS('MAIN DATA'!J$17:J$448,'MAIN DATA'!$C$17:$C$448,$A88)</f>
        <v>0</v>
      </c>
      <c r="I88" s="257" t="n">
        <f aca="false">SUMIFS('MAIN DATA'!K$17:K$448,'MAIN DATA'!$C$17:$C$448,$A88)</f>
        <v>0</v>
      </c>
      <c r="J88" s="257" t="n">
        <f aca="false">SUMIFS('MAIN DATA'!L$17:L$448,'MAIN DATA'!$C$17:$C$448,$A88)</f>
        <v>0</v>
      </c>
      <c r="K88" s="257" t="n">
        <f aca="false">SUMIFS('MAIN DATA'!M$17:M$448,'MAIN DATA'!$C$17:$C$448,$A88)</f>
        <v>0</v>
      </c>
      <c r="L88" s="257" t="n">
        <f aca="false">SUMIFS('MAIN DATA'!N$17:N$448,'MAIN DATA'!$C$17:$C$448,$A88)</f>
        <v>0</v>
      </c>
      <c r="M88" s="258"/>
      <c r="N88" s="259"/>
      <c r="O88" s="258"/>
      <c r="P88" s="258"/>
      <c r="Q88" s="258"/>
      <c r="R88" s="260" t="e">
        <f aca="false">SUMIFS('MAIN DATA'!T$17:T$448,'MAIN DATA'!$C$17:$C$448,$A88)</f>
        <v>#VALUE!</v>
      </c>
      <c r="S88" s="260" t="e">
        <f aca="false">SUMIFS('MAIN DATA'!U$17:U$448,'MAIN DATA'!$C$17:$C$448,$A88)</f>
        <v>#VALUE!</v>
      </c>
      <c r="T88" s="262" t="e">
        <f aca="false">SUMIFS('MAIN DATA'!V$17:V$448,'MAIN DATA'!$C$17:$C$448,$A88)</f>
        <v>#VALUE!</v>
      </c>
      <c r="U88" s="262" t="e">
        <f aca="false">SUMIFS('MAIN DATA'!W$17:W$448,'MAIN DATA'!$C$17:$C$448,$A88)</f>
        <v>#VALUE!</v>
      </c>
      <c r="V88" s="262" t="e">
        <f aca="false">$X$13*X88</f>
        <v>#REF!</v>
      </c>
      <c r="X88" s="263" t="e">
        <f aca="false">C88/$C$13</f>
        <v>#VALUE!</v>
      </c>
      <c r="Y88" s="262" t="n">
        <f aca="false">IFERROR(SUMIFS('MAIN DATA'!AA$17:AA$448,'MAIN DATA'!$C$17:$C$448,$A88),"N/A for summer")</f>
        <v>-4.38517761163749</v>
      </c>
    </row>
    <row r="89" customFormat="false" ht="12.75" hidden="false" customHeight="false" outlineLevel="0" collapsed="false">
      <c r="A89" s="254" t="s">
        <v>1036</v>
      </c>
      <c r="B89" s="254" t="s">
        <v>1276</v>
      </c>
      <c r="C89" s="254" t="e">
        <f aca="false">SUMIFS('MAIN DATA'!E$17:E$448,'MAIN DATA'!$C$17:$C$448,$A89)</f>
        <v>#VALUE!</v>
      </c>
      <c r="D89" s="254" t="e">
        <f aca="false">SUMIFS('MAIN DATA'!F$17:F$448,'MAIN DATA'!$C$17:$C$448,$A89)</f>
        <v>#VALUE!</v>
      </c>
      <c r="E89" s="254" t="e">
        <f aca="false">SUMIFS('MAIN DATA'!G$17:G$448,'MAIN DATA'!$C$17:$C$448,$A89)</f>
        <v>#VALUE!</v>
      </c>
      <c r="F89" s="256" t="e">
        <f aca="false">C89-R89</f>
        <v>#VALUE!</v>
      </c>
      <c r="G89" s="256" t="e">
        <f aca="false">C89-S89</f>
        <v>#VALUE!</v>
      </c>
      <c r="H89" s="257" t="n">
        <f aca="false">SUMIFS('MAIN DATA'!J$17:J$448,'MAIN DATA'!$C$17:$C$448,$A89)</f>
        <v>0</v>
      </c>
      <c r="I89" s="257" t="n">
        <f aca="false">SUMIFS('MAIN DATA'!K$17:K$448,'MAIN DATA'!$C$17:$C$448,$A89)</f>
        <v>0</v>
      </c>
      <c r="J89" s="257" t="n">
        <f aca="false">SUMIFS('MAIN DATA'!L$17:L$448,'MAIN DATA'!$C$17:$C$448,$A89)</f>
        <v>0</v>
      </c>
      <c r="K89" s="257" t="n">
        <f aca="false">SUMIFS('MAIN DATA'!M$17:M$448,'MAIN DATA'!$C$17:$C$448,$A89)</f>
        <v>0</v>
      </c>
      <c r="L89" s="257" t="n">
        <f aca="false">SUMIFS('MAIN DATA'!N$17:N$448,'MAIN DATA'!$C$17:$C$448,$A89)</f>
        <v>0</v>
      </c>
      <c r="M89" s="258"/>
      <c r="N89" s="259"/>
      <c r="O89" s="258"/>
      <c r="P89" s="258"/>
      <c r="Q89" s="258"/>
      <c r="R89" s="260" t="e">
        <f aca="false">SUMIFS('MAIN DATA'!T$17:T$448,'MAIN DATA'!$C$17:$C$448,$A89)</f>
        <v>#VALUE!</v>
      </c>
      <c r="S89" s="260" t="e">
        <f aca="false">SUMIFS('MAIN DATA'!U$17:U$448,'MAIN DATA'!$C$17:$C$448,$A89)</f>
        <v>#VALUE!</v>
      </c>
      <c r="T89" s="262" t="e">
        <f aca="false">SUMIFS('MAIN DATA'!V$17:V$448,'MAIN DATA'!$C$17:$C$448,$A89)</f>
        <v>#VALUE!</v>
      </c>
      <c r="U89" s="262" t="e">
        <f aca="false">SUMIFS('MAIN DATA'!W$17:W$448,'MAIN DATA'!$C$17:$C$448,$A89)</f>
        <v>#VALUE!</v>
      </c>
      <c r="V89" s="262" t="e">
        <f aca="false">$X$13*X89</f>
        <v>#REF!</v>
      </c>
      <c r="X89" s="263" t="e">
        <f aca="false">C89/$C$13</f>
        <v>#VALUE!</v>
      </c>
      <c r="Y89" s="262" t="n">
        <f aca="false">IFERROR(SUMIFS('MAIN DATA'!AA$17:AA$448,'MAIN DATA'!$C$17:$C$448,$A89),"N/A for summer")</f>
        <v>-6.14082197534433</v>
      </c>
    </row>
    <row r="90" customFormat="false" ht="12.75" hidden="false" customHeight="false" outlineLevel="0" collapsed="false">
      <c r="A90" s="254" t="s">
        <v>698</v>
      </c>
      <c r="B90" s="254" t="s">
        <v>1276</v>
      </c>
      <c r="C90" s="254" t="e">
        <f aca="false">SUMIFS('MAIN DATA'!E$17:E$448,'MAIN DATA'!$C$17:$C$448,$A90)</f>
        <v>#VALUE!</v>
      </c>
      <c r="D90" s="254" t="e">
        <f aca="false">SUMIFS('MAIN DATA'!F$17:F$448,'MAIN DATA'!$C$17:$C$448,$A90)</f>
        <v>#VALUE!</v>
      </c>
      <c r="E90" s="254" t="e">
        <f aca="false">SUMIFS('MAIN DATA'!G$17:G$448,'MAIN DATA'!$C$17:$C$448,$A90)</f>
        <v>#VALUE!</v>
      </c>
      <c r="F90" s="256" t="e">
        <f aca="false">C90-R90</f>
        <v>#VALUE!</v>
      </c>
      <c r="G90" s="256" t="e">
        <f aca="false">C90-S90</f>
        <v>#VALUE!</v>
      </c>
      <c r="H90" s="257" t="n">
        <f aca="false">SUMIFS('MAIN DATA'!J$17:J$448,'MAIN DATA'!$C$17:$C$448,$A90)</f>
        <v>0</v>
      </c>
      <c r="I90" s="257" t="n">
        <f aca="false">SUMIFS('MAIN DATA'!K$17:K$448,'MAIN DATA'!$C$17:$C$448,$A90)</f>
        <v>0</v>
      </c>
      <c r="J90" s="257" t="n">
        <f aca="false">SUMIFS('MAIN DATA'!L$17:L$448,'MAIN DATA'!$C$17:$C$448,$A90)</f>
        <v>0</v>
      </c>
      <c r="K90" s="257" t="n">
        <f aca="false">SUMIFS('MAIN DATA'!M$17:M$448,'MAIN DATA'!$C$17:$C$448,$A90)</f>
        <v>0</v>
      </c>
      <c r="L90" s="257" t="n">
        <f aca="false">SUMIFS('MAIN DATA'!N$17:N$448,'MAIN DATA'!$C$17:$C$448,$A90)</f>
        <v>0</v>
      </c>
      <c r="M90" s="258"/>
      <c r="N90" s="259"/>
      <c r="O90" s="258"/>
      <c r="P90" s="258"/>
      <c r="Q90" s="258"/>
      <c r="R90" s="260" t="e">
        <f aca="false">SUMIFS('MAIN DATA'!T$17:T$448,'MAIN DATA'!$C$17:$C$448,$A90)</f>
        <v>#VALUE!</v>
      </c>
      <c r="S90" s="260" t="e">
        <f aca="false">SUMIFS('MAIN DATA'!U$17:U$448,'MAIN DATA'!$C$17:$C$448,$A90)</f>
        <v>#VALUE!</v>
      </c>
      <c r="T90" s="262" t="e">
        <f aca="false">SUMIFS('MAIN DATA'!V$17:V$448,'MAIN DATA'!$C$17:$C$448,$A90)</f>
        <v>#VALUE!</v>
      </c>
      <c r="U90" s="262" t="e">
        <f aca="false">SUMIFS('MAIN DATA'!W$17:W$448,'MAIN DATA'!$C$17:$C$448,$A90)</f>
        <v>#VALUE!</v>
      </c>
      <c r="V90" s="262" t="e">
        <f aca="false">$X$13*X90</f>
        <v>#REF!</v>
      </c>
      <c r="X90" s="263" t="e">
        <f aca="false">C90/$C$13</f>
        <v>#VALUE!</v>
      </c>
      <c r="Y90" s="262" t="n">
        <f aca="false">IFERROR(SUMIFS('MAIN DATA'!AA$17:AA$448,'MAIN DATA'!$C$17:$C$448,$A90),"N/A for summer")</f>
        <v>-7.92566004594803</v>
      </c>
    </row>
    <row r="91" customFormat="false" ht="12.75" hidden="false" customHeight="false" outlineLevel="0" collapsed="false">
      <c r="A91" s="254" t="s">
        <v>946</v>
      </c>
      <c r="B91" s="254" t="s">
        <v>1277</v>
      </c>
      <c r="C91" s="254" t="e">
        <f aca="false">SUMIFS('MAIN DATA'!E$17:E$448,'MAIN DATA'!$C$17:$C$448,$A91)</f>
        <v>#VALUE!</v>
      </c>
      <c r="D91" s="254" t="e">
        <f aca="false">SUMIFS('MAIN DATA'!F$17:F$448,'MAIN DATA'!$C$17:$C$448,$A91)</f>
        <v>#VALUE!</v>
      </c>
      <c r="E91" s="254" t="e">
        <f aca="false">SUMIFS('MAIN DATA'!G$17:G$448,'MAIN DATA'!$C$17:$C$448,$A91)</f>
        <v>#VALUE!</v>
      </c>
      <c r="F91" s="256" t="e">
        <f aca="false">C91-R91</f>
        <v>#VALUE!</v>
      </c>
      <c r="G91" s="256" t="e">
        <f aca="false">C91-S91</f>
        <v>#VALUE!</v>
      </c>
      <c r="H91" s="257" t="n">
        <f aca="false">SUMIFS('MAIN DATA'!J$17:J$448,'MAIN DATA'!$C$17:$C$448,$A91)</f>
        <v>0</v>
      </c>
      <c r="I91" s="257" t="n">
        <f aca="false">SUMIFS('MAIN DATA'!K$17:K$448,'MAIN DATA'!$C$17:$C$448,$A91)</f>
        <v>0</v>
      </c>
      <c r="J91" s="257" t="n">
        <f aca="false">SUMIFS('MAIN DATA'!L$17:L$448,'MAIN DATA'!$C$17:$C$448,$A91)</f>
        <v>0</v>
      </c>
      <c r="K91" s="257" t="n">
        <f aca="false">SUMIFS('MAIN DATA'!M$17:M$448,'MAIN DATA'!$C$17:$C$448,$A91)</f>
        <v>0</v>
      </c>
      <c r="L91" s="257" t="n">
        <f aca="false">SUMIFS('MAIN DATA'!N$17:N$448,'MAIN DATA'!$C$17:$C$448,$A91)</f>
        <v>0</v>
      </c>
      <c r="M91" s="258"/>
      <c r="N91" s="259"/>
      <c r="O91" s="258"/>
      <c r="P91" s="258"/>
      <c r="Q91" s="258"/>
      <c r="R91" s="260" t="e">
        <f aca="false">SUMIFS('MAIN DATA'!T$17:T$448,'MAIN DATA'!$C$17:$C$448,$A91)</f>
        <v>#VALUE!</v>
      </c>
      <c r="S91" s="260" t="e">
        <f aca="false">SUMIFS('MAIN DATA'!U$17:U$448,'MAIN DATA'!$C$17:$C$448,$A91)</f>
        <v>#VALUE!</v>
      </c>
      <c r="T91" s="262" t="e">
        <f aca="false">SUMIFS('MAIN DATA'!V$17:V$448,'MAIN DATA'!$C$17:$C$448,$A91)</f>
        <v>#VALUE!</v>
      </c>
      <c r="U91" s="262" t="e">
        <f aca="false">SUMIFS('MAIN DATA'!W$17:W$448,'MAIN DATA'!$C$17:$C$448,$A91)</f>
        <v>#VALUE!</v>
      </c>
      <c r="V91" s="262" t="e">
        <f aca="false">$X$13*X91</f>
        <v>#REF!</v>
      </c>
      <c r="X91" s="263" t="e">
        <f aca="false">C91/$C$13</f>
        <v>#VALUE!</v>
      </c>
      <c r="Y91" s="262" t="n">
        <f aca="false">IFERROR(SUMIFS('MAIN DATA'!AA$17:AA$448,'MAIN DATA'!$C$17:$C$448,$A91),"N/A for summer")</f>
        <v>-11.5767698077047</v>
      </c>
    </row>
    <row r="92" customFormat="false" ht="12.75" hidden="false" customHeight="false" outlineLevel="0" collapsed="false">
      <c r="A92" s="254" t="s">
        <v>752</v>
      </c>
      <c r="B92" s="254" t="s">
        <v>1277</v>
      </c>
      <c r="C92" s="254" t="e">
        <f aca="false">SUMIFS('MAIN DATA'!E$17:E$448,'MAIN DATA'!$C$17:$C$448,$A92)</f>
        <v>#VALUE!</v>
      </c>
      <c r="D92" s="254" t="e">
        <f aca="false">SUMIFS('MAIN DATA'!F$17:F$448,'MAIN DATA'!$C$17:$C$448,$A92)</f>
        <v>#VALUE!</v>
      </c>
      <c r="E92" s="254" t="e">
        <f aca="false">SUMIFS('MAIN DATA'!G$17:G$448,'MAIN DATA'!$C$17:$C$448,$A92)</f>
        <v>#VALUE!</v>
      </c>
      <c r="F92" s="256" t="e">
        <f aca="false">C92-R92</f>
        <v>#VALUE!</v>
      </c>
      <c r="G92" s="256" t="e">
        <f aca="false">C92-S92</f>
        <v>#VALUE!</v>
      </c>
      <c r="H92" s="257" t="n">
        <f aca="false">SUMIFS('MAIN DATA'!J$17:J$448,'MAIN DATA'!$C$17:$C$448,$A92)</f>
        <v>0</v>
      </c>
      <c r="I92" s="257" t="n">
        <f aca="false">SUMIFS('MAIN DATA'!K$17:K$448,'MAIN DATA'!$C$17:$C$448,$A92)</f>
        <v>0</v>
      </c>
      <c r="J92" s="257" t="n">
        <f aca="false">SUMIFS('MAIN DATA'!L$17:L$448,'MAIN DATA'!$C$17:$C$448,$A92)</f>
        <v>0</v>
      </c>
      <c r="K92" s="257" t="n">
        <f aca="false">SUMIFS('MAIN DATA'!M$17:M$448,'MAIN DATA'!$C$17:$C$448,$A92)</f>
        <v>0</v>
      </c>
      <c r="L92" s="257" t="n">
        <f aca="false">SUMIFS('MAIN DATA'!N$17:N$448,'MAIN DATA'!$C$17:$C$448,$A92)</f>
        <v>0</v>
      </c>
      <c r="M92" s="258"/>
      <c r="N92" s="259"/>
      <c r="O92" s="258"/>
      <c r="P92" s="258"/>
      <c r="Q92" s="258"/>
      <c r="R92" s="260" t="e">
        <f aca="false">SUMIFS('MAIN DATA'!T$17:T$448,'MAIN DATA'!$C$17:$C$448,$A92)</f>
        <v>#VALUE!</v>
      </c>
      <c r="S92" s="260" t="e">
        <f aca="false">SUMIFS('MAIN DATA'!U$17:U$448,'MAIN DATA'!$C$17:$C$448,$A92)</f>
        <v>#VALUE!</v>
      </c>
      <c r="T92" s="262" t="e">
        <f aca="false">SUMIFS('MAIN DATA'!V$17:V$448,'MAIN DATA'!$C$17:$C$448,$A92)</f>
        <v>#VALUE!</v>
      </c>
      <c r="U92" s="262" t="e">
        <f aca="false">SUMIFS('MAIN DATA'!W$17:W$448,'MAIN DATA'!$C$17:$C$448,$A92)</f>
        <v>#VALUE!</v>
      </c>
      <c r="V92" s="262" t="e">
        <f aca="false">$X$13*X92</f>
        <v>#REF!</v>
      </c>
      <c r="X92" s="263" t="e">
        <f aca="false">C92/$C$13</f>
        <v>#VALUE!</v>
      </c>
      <c r="Y92" s="262" t="n">
        <f aca="false">IFERROR(SUMIFS('MAIN DATA'!AA$17:AA$448,'MAIN DATA'!$C$17:$C$448,$A92),"N/A for summer")</f>
        <v>-2.23580859918724</v>
      </c>
    </row>
    <row r="93" customFormat="false" ht="12.75" hidden="false" customHeight="false" outlineLevel="0" collapsed="false">
      <c r="A93" s="254" t="s">
        <v>761</v>
      </c>
      <c r="B93" s="254" t="s">
        <v>1277</v>
      </c>
      <c r="C93" s="254" t="e">
        <f aca="false">SUMIFS('MAIN DATA'!E$17:E$448,'MAIN DATA'!$C$17:$C$448,$A93)</f>
        <v>#VALUE!</v>
      </c>
      <c r="D93" s="254" t="e">
        <f aca="false">SUMIFS('MAIN DATA'!F$17:F$448,'MAIN DATA'!$C$17:$C$448,$A93)</f>
        <v>#VALUE!</v>
      </c>
      <c r="E93" s="254" t="e">
        <f aca="false">SUMIFS('MAIN DATA'!G$17:G$448,'MAIN DATA'!$C$17:$C$448,$A93)</f>
        <v>#VALUE!</v>
      </c>
      <c r="F93" s="256" t="e">
        <f aca="false">C93-R93</f>
        <v>#VALUE!</v>
      </c>
      <c r="G93" s="256" t="e">
        <f aca="false">C93-S93</f>
        <v>#VALUE!</v>
      </c>
      <c r="H93" s="257" t="n">
        <f aca="false">SUMIFS('MAIN DATA'!J$17:J$448,'MAIN DATA'!$C$17:$C$448,$A93)</f>
        <v>0</v>
      </c>
      <c r="I93" s="257" t="n">
        <f aca="false">SUMIFS('MAIN DATA'!K$17:K$448,'MAIN DATA'!$C$17:$C$448,$A93)</f>
        <v>0</v>
      </c>
      <c r="J93" s="257" t="n">
        <f aca="false">SUMIFS('MAIN DATA'!L$17:L$448,'MAIN DATA'!$C$17:$C$448,$A93)</f>
        <v>0</v>
      </c>
      <c r="K93" s="257" t="n">
        <f aca="false">SUMIFS('MAIN DATA'!M$17:M$448,'MAIN DATA'!$C$17:$C$448,$A93)</f>
        <v>0</v>
      </c>
      <c r="L93" s="257" t="n">
        <f aca="false">SUMIFS('MAIN DATA'!N$17:N$448,'MAIN DATA'!$C$17:$C$448,$A93)</f>
        <v>0</v>
      </c>
      <c r="M93" s="258"/>
      <c r="N93" s="259"/>
      <c r="O93" s="258"/>
      <c r="P93" s="258"/>
      <c r="Q93" s="258"/>
      <c r="R93" s="260" t="e">
        <f aca="false">SUMIFS('MAIN DATA'!T$17:T$448,'MAIN DATA'!$C$17:$C$448,$A93)</f>
        <v>#VALUE!</v>
      </c>
      <c r="S93" s="260" t="e">
        <f aca="false">SUMIFS('MAIN DATA'!U$17:U$448,'MAIN DATA'!$C$17:$C$448,$A93)</f>
        <v>#VALUE!</v>
      </c>
      <c r="T93" s="262" t="e">
        <f aca="false">SUMIFS('MAIN DATA'!V$17:V$448,'MAIN DATA'!$C$17:$C$448,$A93)</f>
        <v>#VALUE!</v>
      </c>
      <c r="U93" s="262" t="e">
        <f aca="false">SUMIFS('MAIN DATA'!W$17:W$448,'MAIN DATA'!$C$17:$C$448,$A93)</f>
        <v>#VALUE!</v>
      </c>
      <c r="V93" s="262" t="e">
        <f aca="false">$X$13*X93</f>
        <v>#REF!</v>
      </c>
      <c r="X93" s="263" t="e">
        <f aca="false">C93/$C$13</f>
        <v>#VALUE!</v>
      </c>
      <c r="Y93" s="262" t="n">
        <f aca="false">IFERROR(SUMIFS('MAIN DATA'!AA$17:AA$448,'MAIN DATA'!$C$17:$C$448,$A93),"N/A for summer")</f>
        <v>-5.17411759339242</v>
      </c>
    </row>
    <row r="94" customFormat="false" ht="12.75" hidden="false" customHeight="false" outlineLevel="0" collapsed="false">
      <c r="A94" s="254" t="s">
        <v>427</v>
      </c>
      <c r="B94" s="254" t="s">
        <v>1278</v>
      </c>
      <c r="C94" s="254" t="e">
        <f aca="false">SUMIFS('MAIN DATA'!E$17:E$448,'MAIN DATA'!$C$17:$C$448,$A94)</f>
        <v>#VALUE!</v>
      </c>
      <c r="D94" s="254" t="e">
        <f aca="false">SUMIFS('MAIN DATA'!F$17:F$448,'MAIN DATA'!$C$17:$C$448,$A94)</f>
        <v>#VALUE!</v>
      </c>
      <c r="E94" s="254" t="e">
        <f aca="false">SUMIFS('MAIN DATA'!G$17:G$448,'MAIN DATA'!$C$17:$C$448,$A94)</f>
        <v>#VALUE!</v>
      </c>
      <c r="F94" s="256" t="e">
        <f aca="false">C94-R94</f>
        <v>#VALUE!</v>
      </c>
      <c r="G94" s="256" t="e">
        <f aca="false">C94-S94</f>
        <v>#VALUE!</v>
      </c>
      <c r="H94" s="257" t="n">
        <f aca="false">SUMIFS('MAIN DATA'!J$17:J$448,'MAIN DATA'!$C$17:$C$448,$A94)</f>
        <v>0</v>
      </c>
      <c r="I94" s="257" t="n">
        <f aca="false">SUMIFS('MAIN DATA'!K$17:K$448,'MAIN DATA'!$C$17:$C$448,$A94)</f>
        <v>0</v>
      </c>
      <c r="J94" s="257" t="n">
        <f aca="false">SUMIFS('MAIN DATA'!L$17:L$448,'MAIN DATA'!$C$17:$C$448,$A94)</f>
        <v>0</v>
      </c>
      <c r="K94" s="257" t="n">
        <f aca="false">SUMIFS('MAIN DATA'!M$17:M$448,'MAIN DATA'!$C$17:$C$448,$A94)</f>
        <v>0</v>
      </c>
      <c r="L94" s="257" t="n">
        <f aca="false">SUMIFS('MAIN DATA'!N$17:N$448,'MAIN DATA'!$C$17:$C$448,$A94)</f>
        <v>0</v>
      </c>
      <c r="M94" s="258"/>
      <c r="N94" s="259"/>
      <c r="O94" s="258"/>
      <c r="P94" s="258"/>
      <c r="Q94" s="258"/>
      <c r="R94" s="260" t="e">
        <f aca="false">SUMIFS('MAIN DATA'!T$17:T$448,'MAIN DATA'!$C$17:$C$448,$A94)</f>
        <v>#VALUE!</v>
      </c>
      <c r="S94" s="260" t="e">
        <f aca="false">SUMIFS('MAIN DATA'!U$17:U$448,'MAIN DATA'!$C$17:$C$448,$A94)</f>
        <v>#VALUE!</v>
      </c>
      <c r="T94" s="262" t="e">
        <f aca="false">SUMIFS('MAIN DATA'!V$17:V$448,'MAIN DATA'!$C$17:$C$448,$A94)</f>
        <v>#VALUE!</v>
      </c>
      <c r="U94" s="262" t="e">
        <f aca="false">SUMIFS('MAIN DATA'!W$17:W$448,'MAIN DATA'!$C$17:$C$448,$A94)</f>
        <v>#VALUE!</v>
      </c>
      <c r="V94" s="262" t="e">
        <f aca="false">$X$13*X94</f>
        <v>#REF!</v>
      </c>
      <c r="X94" s="263" t="e">
        <f aca="false">C94/$C$13</f>
        <v>#VALUE!</v>
      </c>
      <c r="Y94" s="262" t="n">
        <f aca="false">IFERROR(SUMIFS('MAIN DATA'!AA$17:AA$448,'MAIN DATA'!$C$17:$C$448,$A94),"N/A for summer")</f>
        <v>-16.3558543444431</v>
      </c>
    </row>
    <row r="95" customFormat="false" ht="12.75" hidden="false" customHeight="false" outlineLevel="0" collapsed="false">
      <c r="A95" s="254" t="s">
        <v>424</v>
      </c>
      <c r="B95" s="254" t="s">
        <v>1278</v>
      </c>
      <c r="C95" s="254" t="e">
        <f aca="false">SUMIFS('MAIN DATA'!E$17:E$448,'MAIN DATA'!$C$17:$C$448,$A95)</f>
        <v>#VALUE!</v>
      </c>
      <c r="D95" s="254" t="e">
        <f aca="false">SUMIFS('MAIN DATA'!F$17:F$448,'MAIN DATA'!$C$17:$C$448,$A95)</f>
        <v>#VALUE!</v>
      </c>
      <c r="E95" s="254" t="e">
        <f aca="false">SUMIFS('MAIN DATA'!G$17:G$448,'MAIN DATA'!$C$17:$C$448,$A95)</f>
        <v>#VALUE!</v>
      </c>
      <c r="F95" s="256" t="e">
        <f aca="false">C95-R95</f>
        <v>#VALUE!</v>
      </c>
      <c r="G95" s="256" t="e">
        <f aca="false">C95-S95</f>
        <v>#VALUE!</v>
      </c>
      <c r="H95" s="257" t="n">
        <f aca="false">SUMIFS('MAIN DATA'!J$17:J$448,'MAIN DATA'!$C$17:$C$448,$A95)</f>
        <v>0</v>
      </c>
      <c r="I95" s="257" t="n">
        <f aca="false">SUMIFS('MAIN DATA'!K$17:K$448,'MAIN DATA'!$C$17:$C$448,$A95)</f>
        <v>0</v>
      </c>
      <c r="J95" s="257" t="n">
        <f aca="false">SUMIFS('MAIN DATA'!L$17:L$448,'MAIN DATA'!$C$17:$C$448,$A95)</f>
        <v>0</v>
      </c>
      <c r="K95" s="257" t="n">
        <f aca="false">SUMIFS('MAIN DATA'!M$17:M$448,'MAIN DATA'!$C$17:$C$448,$A95)</f>
        <v>0</v>
      </c>
      <c r="L95" s="257" t="n">
        <f aca="false">SUMIFS('MAIN DATA'!N$17:N$448,'MAIN DATA'!$C$17:$C$448,$A95)</f>
        <v>0</v>
      </c>
      <c r="M95" s="258"/>
      <c r="N95" s="259"/>
      <c r="O95" s="258"/>
      <c r="P95" s="258"/>
      <c r="Q95" s="258"/>
      <c r="R95" s="260" t="e">
        <f aca="false">SUMIFS('MAIN DATA'!T$17:T$448,'MAIN DATA'!$C$17:$C$448,$A95)</f>
        <v>#VALUE!</v>
      </c>
      <c r="S95" s="260" t="e">
        <f aca="false">SUMIFS('MAIN DATA'!U$17:U$448,'MAIN DATA'!$C$17:$C$448,$A95)</f>
        <v>#VALUE!</v>
      </c>
      <c r="T95" s="262" t="e">
        <f aca="false">SUMIFS('MAIN DATA'!V$17:V$448,'MAIN DATA'!$C$17:$C$448,$A95)</f>
        <v>#VALUE!</v>
      </c>
      <c r="U95" s="262" t="e">
        <f aca="false">SUMIFS('MAIN DATA'!W$17:W$448,'MAIN DATA'!$C$17:$C$448,$A95)</f>
        <v>#VALUE!</v>
      </c>
      <c r="V95" s="262" t="e">
        <f aca="false">$X$13*X95</f>
        <v>#REF!</v>
      </c>
      <c r="X95" s="263" t="e">
        <f aca="false">C95/$C$13</f>
        <v>#VALUE!</v>
      </c>
      <c r="Y95" s="262" t="n">
        <f aca="false">IFERROR(SUMIFS('MAIN DATA'!AA$17:AA$448,'MAIN DATA'!$C$17:$C$448,$A95),"N/A for summer")</f>
        <v>-37.6746577567623</v>
      </c>
    </row>
    <row r="96" customFormat="false" ht="12.75" hidden="false" customHeight="false" outlineLevel="0" collapsed="false">
      <c r="A96" s="254" t="s">
        <v>417</v>
      </c>
      <c r="B96" s="254" t="s">
        <v>1279</v>
      </c>
      <c r="C96" s="254" t="e">
        <f aca="false">SUMIFS('MAIN DATA'!E$17:E$448,'MAIN DATA'!$C$17:$C$448,$A96)</f>
        <v>#VALUE!</v>
      </c>
      <c r="D96" s="254" t="e">
        <f aca="false">SUMIFS('MAIN DATA'!F$17:F$448,'MAIN DATA'!$C$17:$C$448,$A96)</f>
        <v>#VALUE!</v>
      </c>
      <c r="E96" s="254" t="e">
        <f aca="false">SUMIFS('MAIN DATA'!G$17:G$448,'MAIN DATA'!$C$17:$C$448,$A96)</f>
        <v>#VALUE!</v>
      </c>
      <c r="F96" s="256" t="e">
        <f aca="false">C96-R96</f>
        <v>#VALUE!</v>
      </c>
      <c r="G96" s="256" t="e">
        <f aca="false">C96-S96</f>
        <v>#VALUE!</v>
      </c>
      <c r="H96" s="257" t="n">
        <f aca="false">SUMIFS('MAIN DATA'!J$17:J$448,'MAIN DATA'!$C$17:$C$448,$A96)</f>
        <v>0</v>
      </c>
      <c r="I96" s="257" t="n">
        <f aca="false">SUMIFS('MAIN DATA'!K$17:K$448,'MAIN DATA'!$C$17:$C$448,$A96)</f>
        <v>0</v>
      </c>
      <c r="J96" s="257" t="n">
        <f aca="false">SUMIFS('MAIN DATA'!L$17:L$448,'MAIN DATA'!$C$17:$C$448,$A96)</f>
        <v>0</v>
      </c>
      <c r="K96" s="257" t="n">
        <f aca="false">SUMIFS('MAIN DATA'!M$17:M$448,'MAIN DATA'!$C$17:$C$448,$A96)</f>
        <v>0</v>
      </c>
      <c r="L96" s="257" t="n">
        <f aca="false">SUMIFS('MAIN DATA'!N$17:N$448,'MAIN DATA'!$C$17:$C$448,$A96)</f>
        <v>0</v>
      </c>
      <c r="M96" s="258"/>
      <c r="N96" s="259"/>
      <c r="O96" s="258"/>
      <c r="P96" s="258"/>
      <c r="Q96" s="258"/>
      <c r="R96" s="260" t="e">
        <f aca="false">SUMIFS('MAIN DATA'!T$17:T$448,'MAIN DATA'!$C$17:$C$448,$A96)</f>
        <v>#VALUE!</v>
      </c>
      <c r="S96" s="260" t="e">
        <f aca="false">SUMIFS('MAIN DATA'!U$17:U$448,'MAIN DATA'!$C$17:$C$448,$A96)</f>
        <v>#VALUE!</v>
      </c>
      <c r="T96" s="262" t="e">
        <f aca="false">SUMIFS('MAIN DATA'!V$17:V$448,'MAIN DATA'!$C$17:$C$448,$A96)</f>
        <v>#VALUE!</v>
      </c>
      <c r="U96" s="262" t="e">
        <f aca="false">SUMIFS('MAIN DATA'!W$17:W$448,'MAIN DATA'!$C$17:$C$448,$A96)</f>
        <v>#VALUE!</v>
      </c>
      <c r="V96" s="262" t="e">
        <f aca="false">$X$13*X96</f>
        <v>#REF!</v>
      </c>
      <c r="X96" s="263" t="e">
        <f aca="false">C96/$C$13</f>
        <v>#VALUE!</v>
      </c>
      <c r="Y96" s="262" t="n">
        <f aca="false">IFERROR(SUMIFS('MAIN DATA'!AA$17:AA$448,'MAIN DATA'!$C$17:$C$448,$A96),"N/A for summer")</f>
        <v>-5.16710818333331</v>
      </c>
    </row>
    <row r="97" customFormat="false" ht="12.75" hidden="false" customHeight="false" outlineLevel="0" collapsed="false">
      <c r="A97" s="254" t="s">
        <v>524</v>
      </c>
      <c r="B97" s="254" t="s">
        <v>1279</v>
      </c>
      <c r="C97" s="254" t="e">
        <f aca="false">SUMIFS('MAIN DATA'!E$17:E$448,'MAIN DATA'!$C$17:$C$448,$A97)</f>
        <v>#VALUE!</v>
      </c>
      <c r="D97" s="254" t="e">
        <f aca="false">SUMIFS('MAIN DATA'!F$17:F$448,'MAIN DATA'!$C$17:$C$448,$A97)</f>
        <v>#VALUE!</v>
      </c>
      <c r="E97" s="254" t="e">
        <f aca="false">SUMIFS('MAIN DATA'!G$17:G$448,'MAIN DATA'!$C$17:$C$448,$A97)</f>
        <v>#VALUE!</v>
      </c>
      <c r="F97" s="256" t="e">
        <f aca="false">C97-R97</f>
        <v>#VALUE!</v>
      </c>
      <c r="G97" s="256" t="e">
        <f aca="false">C97-S97</f>
        <v>#VALUE!</v>
      </c>
      <c r="H97" s="257" t="n">
        <f aca="false">SUMIFS('MAIN DATA'!J$17:J$448,'MAIN DATA'!$C$17:$C$448,$A97)</f>
        <v>0</v>
      </c>
      <c r="I97" s="257" t="n">
        <f aca="false">SUMIFS('MAIN DATA'!K$17:K$448,'MAIN DATA'!$C$17:$C$448,$A97)</f>
        <v>0</v>
      </c>
      <c r="J97" s="257" t="n">
        <f aca="false">SUMIFS('MAIN DATA'!L$17:L$448,'MAIN DATA'!$C$17:$C$448,$A97)</f>
        <v>0</v>
      </c>
      <c r="K97" s="257" t="n">
        <f aca="false">SUMIFS('MAIN DATA'!M$17:M$448,'MAIN DATA'!$C$17:$C$448,$A97)</f>
        <v>0</v>
      </c>
      <c r="L97" s="257" t="n">
        <f aca="false">SUMIFS('MAIN DATA'!N$17:N$448,'MAIN DATA'!$C$17:$C$448,$A97)</f>
        <v>0</v>
      </c>
      <c r="M97" s="258"/>
      <c r="N97" s="259"/>
      <c r="O97" s="258"/>
      <c r="P97" s="258"/>
      <c r="Q97" s="258"/>
      <c r="R97" s="260" t="e">
        <f aca="false">SUMIFS('MAIN DATA'!T$17:T$448,'MAIN DATA'!$C$17:$C$448,$A97)</f>
        <v>#VALUE!</v>
      </c>
      <c r="S97" s="260" t="e">
        <f aca="false">SUMIFS('MAIN DATA'!U$17:U$448,'MAIN DATA'!$C$17:$C$448,$A97)</f>
        <v>#VALUE!</v>
      </c>
      <c r="T97" s="262" t="e">
        <f aca="false">SUMIFS('MAIN DATA'!V$17:V$448,'MAIN DATA'!$C$17:$C$448,$A97)</f>
        <v>#VALUE!</v>
      </c>
      <c r="U97" s="262" t="e">
        <f aca="false">SUMIFS('MAIN DATA'!W$17:W$448,'MAIN DATA'!$C$17:$C$448,$A97)</f>
        <v>#VALUE!</v>
      </c>
      <c r="V97" s="262" t="e">
        <f aca="false">$X$13*X97</f>
        <v>#REF!</v>
      </c>
      <c r="X97" s="263" t="e">
        <f aca="false">C97/$C$13</f>
        <v>#VALUE!</v>
      </c>
      <c r="Y97" s="262" t="n">
        <f aca="false">IFERROR(SUMIFS('MAIN DATA'!AA$17:AA$448,'MAIN DATA'!$C$17:$C$448,$A97),"N/A for summer")</f>
        <v>-6.70472487644071</v>
      </c>
    </row>
    <row r="98" customFormat="false" ht="12.75" hidden="false" customHeight="false" outlineLevel="0" collapsed="false">
      <c r="A98" s="254" t="s">
        <v>414</v>
      </c>
      <c r="B98" s="254" t="s">
        <v>1279</v>
      </c>
      <c r="C98" s="254" t="e">
        <f aca="false">SUMIFS('MAIN DATA'!E$17:E$448,'MAIN DATA'!$C$17:$C$448,$A98)</f>
        <v>#VALUE!</v>
      </c>
      <c r="D98" s="254" t="e">
        <f aca="false">SUMIFS('MAIN DATA'!F$17:F$448,'MAIN DATA'!$C$17:$C$448,$A98)</f>
        <v>#VALUE!</v>
      </c>
      <c r="E98" s="254" t="e">
        <f aca="false">SUMIFS('MAIN DATA'!G$17:G$448,'MAIN DATA'!$C$17:$C$448,$A98)</f>
        <v>#VALUE!</v>
      </c>
      <c r="F98" s="256" t="e">
        <f aca="false">C98-R98</f>
        <v>#VALUE!</v>
      </c>
      <c r="G98" s="256" t="e">
        <f aca="false">C98-S98</f>
        <v>#VALUE!</v>
      </c>
      <c r="H98" s="257" t="n">
        <f aca="false">SUMIFS('MAIN DATA'!J$17:J$448,'MAIN DATA'!$C$17:$C$448,$A98)</f>
        <v>0</v>
      </c>
      <c r="I98" s="257" t="n">
        <f aca="false">SUMIFS('MAIN DATA'!K$17:K$448,'MAIN DATA'!$C$17:$C$448,$A98)</f>
        <v>0</v>
      </c>
      <c r="J98" s="257" t="n">
        <f aca="false">SUMIFS('MAIN DATA'!L$17:L$448,'MAIN DATA'!$C$17:$C$448,$A98)</f>
        <v>0</v>
      </c>
      <c r="K98" s="257" t="n">
        <f aca="false">SUMIFS('MAIN DATA'!M$17:M$448,'MAIN DATA'!$C$17:$C$448,$A98)</f>
        <v>0</v>
      </c>
      <c r="L98" s="257" t="n">
        <f aca="false">SUMIFS('MAIN DATA'!N$17:N$448,'MAIN DATA'!$C$17:$C$448,$A98)</f>
        <v>0</v>
      </c>
      <c r="M98" s="258"/>
      <c r="N98" s="259"/>
      <c r="O98" s="258"/>
      <c r="P98" s="258"/>
      <c r="Q98" s="258"/>
      <c r="R98" s="260" t="e">
        <f aca="false">SUMIFS('MAIN DATA'!T$17:T$448,'MAIN DATA'!$C$17:$C$448,$A98)</f>
        <v>#VALUE!</v>
      </c>
      <c r="S98" s="260" t="e">
        <f aca="false">SUMIFS('MAIN DATA'!U$17:U$448,'MAIN DATA'!$C$17:$C$448,$A98)</f>
        <v>#VALUE!</v>
      </c>
      <c r="T98" s="262" t="e">
        <f aca="false">SUMIFS('MAIN DATA'!V$17:V$448,'MAIN DATA'!$C$17:$C$448,$A98)</f>
        <v>#VALUE!</v>
      </c>
      <c r="U98" s="262" t="e">
        <f aca="false">SUMIFS('MAIN DATA'!W$17:W$448,'MAIN DATA'!$C$17:$C$448,$A98)</f>
        <v>#VALUE!</v>
      </c>
      <c r="V98" s="262" t="e">
        <f aca="false">$X$13*X98</f>
        <v>#REF!</v>
      </c>
      <c r="X98" s="263" t="e">
        <f aca="false">C98/$C$13</f>
        <v>#VALUE!</v>
      </c>
      <c r="Y98" s="262" t="n">
        <f aca="false">IFERROR(SUMIFS('MAIN DATA'!AA$17:AA$448,'MAIN DATA'!$C$17:$C$448,$A98),"N/A for summer")</f>
        <v>-0.79962654192837</v>
      </c>
    </row>
    <row r="99" customFormat="false" ht="12.75" hidden="false" customHeight="false" outlineLevel="0" collapsed="false">
      <c r="A99" s="254" t="s">
        <v>383</v>
      </c>
      <c r="B99" s="254" t="s">
        <v>1279</v>
      </c>
      <c r="C99" s="254" t="e">
        <f aca="false">SUMIFS('MAIN DATA'!E$17:E$448,'MAIN DATA'!$C$17:$C$448,$A99)</f>
        <v>#VALUE!</v>
      </c>
      <c r="D99" s="254" t="e">
        <f aca="false">SUMIFS('MAIN DATA'!F$17:F$448,'MAIN DATA'!$C$17:$C$448,$A99)</f>
        <v>#VALUE!</v>
      </c>
      <c r="E99" s="254" t="e">
        <f aca="false">SUMIFS('MAIN DATA'!G$17:G$448,'MAIN DATA'!$C$17:$C$448,$A99)</f>
        <v>#VALUE!</v>
      </c>
      <c r="F99" s="256" t="e">
        <f aca="false">C99-R99</f>
        <v>#VALUE!</v>
      </c>
      <c r="G99" s="256" t="e">
        <f aca="false">C99-S99</f>
        <v>#VALUE!</v>
      </c>
      <c r="H99" s="257" t="n">
        <f aca="false">SUMIFS('MAIN DATA'!J$17:J$448,'MAIN DATA'!$C$17:$C$448,$A99)</f>
        <v>0</v>
      </c>
      <c r="I99" s="257" t="n">
        <f aca="false">SUMIFS('MAIN DATA'!K$17:K$448,'MAIN DATA'!$C$17:$C$448,$A99)</f>
        <v>0</v>
      </c>
      <c r="J99" s="257" t="n">
        <f aca="false">SUMIFS('MAIN DATA'!L$17:L$448,'MAIN DATA'!$C$17:$C$448,$A99)</f>
        <v>0</v>
      </c>
      <c r="K99" s="257" t="n">
        <f aca="false">SUMIFS('MAIN DATA'!M$17:M$448,'MAIN DATA'!$C$17:$C$448,$A99)</f>
        <v>0</v>
      </c>
      <c r="L99" s="257" t="n">
        <f aca="false">SUMIFS('MAIN DATA'!N$17:N$448,'MAIN DATA'!$C$17:$C$448,$A99)</f>
        <v>0</v>
      </c>
      <c r="M99" s="258"/>
      <c r="N99" s="259"/>
      <c r="O99" s="258"/>
      <c r="P99" s="258"/>
      <c r="Q99" s="258"/>
      <c r="R99" s="260" t="e">
        <f aca="false">SUMIFS('MAIN DATA'!T$17:T$448,'MAIN DATA'!$C$17:$C$448,$A99)</f>
        <v>#VALUE!</v>
      </c>
      <c r="S99" s="260" t="e">
        <f aca="false">SUMIFS('MAIN DATA'!U$17:U$448,'MAIN DATA'!$C$17:$C$448,$A99)</f>
        <v>#VALUE!</v>
      </c>
      <c r="T99" s="262" t="e">
        <f aca="false">SUMIFS('MAIN DATA'!V$17:V$448,'MAIN DATA'!$C$17:$C$448,$A99)</f>
        <v>#VALUE!</v>
      </c>
      <c r="U99" s="262" t="e">
        <f aca="false">SUMIFS('MAIN DATA'!W$17:W$448,'MAIN DATA'!$C$17:$C$448,$A99)</f>
        <v>#VALUE!</v>
      </c>
      <c r="V99" s="262" t="e">
        <f aca="false">$X$13*X99</f>
        <v>#REF!</v>
      </c>
      <c r="X99" s="263" t="e">
        <f aca="false">C99/$C$13</f>
        <v>#VALUE!</v>
      </c>
      <c r="Y99" s="262" t="n">
        <f aca="false">IFERROR(SUMIFS('MAIN DATA'!AA$17:AA$448,'MAIN DATA'!$C$17:$C$448,$A99),"N/A for summer")</f>
        <v>-5.66330079875656</v>
      </c>
    </row>
    <row r="100" customFormat="false" ht="12.75" hidden="false" customHeight="false" outlineLevel="0" collapsed="false">
      <c r="A100" s="254" t="s">
        <v>401</v>
      </c>
      <c r="B100" s="254" t="s">
        <v>1279</v>
      </c>
      <c r="C100" s="254" t="e">
        <f aca="false">SUMIFS('MAIN DATA'!E$17:E$448,'MAIN DATA'!$C$17:$C$448,$A100)</f>
        <v>#VALUE!</v>
      </c>
      <c r="D100" s="254" t="e">
        <f aca="false">SUMIFS('MAIN DATA'!F$17:F$448,'MAIN DATA'!$C$17:$C$448,$A100)</f>
        <v>#VALUE!</v>
      </c>
      <c r="E100" s="254" t="e">
        <f aca="false">SUMIFS('MAIN DATA'!G$17:G$448,'MAIN DATA'!$C$17:$C$448,$A100)</f>
        <v>#VALUE!</v>
      </c>
      <c r="F100" s="256" t="e">
        <f aca="false">C100-R100</f>
        <v>#VALUE!</v>
      </c>
      <c r="G100" s="256" t="e">
        <f aca="false">C100-S100</f>
        <v>#VALUE!</v>
      </c>
      <c r="H100" s="257" t="n">
        <f aca="false">SUMIFS('MAIN DATA'!J$17:J$448,'MAIN DATA'!$C$17:$C$448,$A100)</f>
        <v>0</v>
      </c>
      <c r="I100" s="257" t="n">
        <f aca="false">SUMIFS('MAIN DATA'!K$17:K$448,'MAIN DATA'!$C$17:$C$448,$A100)</f>
        <v>0</v>
      </c>
      <c r="J100" s="257" t="n">
        <f aca="false">SUMIFS('MAIN DATA'!L$17:L$448,'MAIN DATA'!$C$17:$C$448,$A100)</f>
        <v>0</v>
      </c>
      <c r="K100" s="257" t="n">
        <f aca="false">SUMIFS('MAIN DATA'!M$17:M$448,'MAIN DATA'!$C$17:$C$448,$A100)</f>
        <v>0</v>
      </c>
      <c r="L100" s="257" t="n">
        <f aca="false">SUMIFS('MAIN DATA'!N$17:N$448,'MAIN DATA'!$C$17:$C$448,$A100)</f>
        <v>0</v>
      </c>
      <c r="M100" s="258"/>
      <c r="N100" s="259"/>
      <c r="O100" s="258"/>
      <c r="P100" s="258"/>
      <c r="Q100" s="258"/>
      <c r="R100" s="260" t="e">
        <f aca="false">SUMIFS('MAIN DATA'!T$17:T$448,'MAIN DATA'!$C$17:$C$448,$A100)</f>
        <v>#VALUE!</v>
      </c>
      <c r="S100" s="260" t="e">
        <f aca="false">SUMIFS('MAIN DATA'!U$17:U$448,'MAIN DATA'!$C$17:$C$448,$A100)</f>
        <v>#VALUE!</v>
      </c>
      <c r="T100" s="262" t="e">
        <f aca="false">SUMIFS('MAIN DATA'!V$17:V$448,'MAIN DATA'!$C$17:$C$448,$A100)</f>
        <v>#VALUE!</v>
      </c>
      <c r="U100" s="262" t="e">
        <f aca="false">SUMIFS('MAIN DATA'!W$17:W$448,'MAIN DATA'!$C$17:$C$448,$A100)</f>
        <v>#VALUE!</v>
      </c>
      <c r="V100" s="262" t="e">
        <f aca="false">$X$13*X100</f>
        <v>#REF!</v>
      </c>
      <c r="X100" s="263" t="e">
        <f aca="false">C100/$C$13</f>
        <v>#VALUE!</v>
      </c>
      <c r="Y100" s="262" t="n">
        <f aca="false">IFERROR(SUMIFS('MAIN DATA'!AA$17:AA$448,'MAIN DATA'!$C$17:$C$448,$A100),"N/A for summer")</f>
        <v>-1.57365689795637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8.xml><?xml version="1.0" encoding="utf-8"?>
<worksheet xmlns="http://schemas.openxmlformats.org/spreadsheetml/2006/main" xmlns:r="http://schemas.openxmlformats.org/officeDocument/2006/relationships">
  <sheetPr filterMode="false">
    <tabColor rgb="FF000000"/>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2.75"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00FF00"/>
    <pageSetUpPr fitToPage="false"/>
  </sheetPr>
  <dimension ref="A1:H58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8.67"/>
    <col collapsed="false" customWidth="true" hidden="false" outlineLevel="0" max="2" min="2" style="0" width="13.29"/>
    <col collapsed="false" customWidth="true" hidden="false" outlineLevel="0" max="3" min="3" style="0" width="8.67"/>
    <col collapsed="false" customWidth="true" hidden="false" outlineLevel="0" max="4" min="4" style="0" width="21.29"/>
    <col collapsed="false" customWidth="true" hidden="false" outlineLevel="0" max="1025" min="5" style="0" width="8.67"/>
  </cols>
  <sheetData>
    <row r="1" customFormat="false" ht="15" hidden="false" customHeight="false" outlineLevel="0" collapsed="false">
      <c r="A1" s="322" t="s">
        <v>1495</v>
      </c>
      <c r="B1" s="323" t="s">
        <v>1496</v>
      </c>
      <c r="C1" s="323"/>
      <c r="D1" s="323"/>
      <c r="E1" s="323"/>
    </row>
    <row r="2" customFormat="false" ht="15.75" hidden="false" customHeight="false" outlineLevel="0" collapsed="false">
      <c r="A2" s="324"/>
      <c r="B2" s="323"/>
      <c r="C2" s="323"/>
      <c r="D2" s="323"/>
      <c r="E2" s="323"/>
    </row>
    <row r="3" customFormat="false" ht="30" hidden="false" customHeight="false" outlineLevel="0" collapsed="false">
      <c r="A3" s="325" t="s">
        <v>1497</v>
      </c>
      <c r="B3" s="326" t="s">
        <v>1498</v>
      </c>
      <c r="C3" s="326" t="s">
        <v>1499</v>
      </c>
      <c r="D3" s="326" t="s">
        <v>1500</v>
      </c>
      <c r="E3" s="326" t="s">
        <v>1501</v>
      </c>
      <c r="F3" s="327" t="s">
        <v>1502</v>
      </c>
      <c r="G3" s="327" t="s">
        <v>1503</v>
      </c>
      <c r="H3" s="328" t="s">
        <v>1504</v>
      </c>
    </row>
    <row r="4" customFormat="false" ht="12.75" hidden="false" customHeight="false" outlineLevel="0" collapsed="false">
      <c r="A4" s="329" t="s">
        <v>363</v>
      </c>
      <c r="B4" s="330" t="s">
        <v>1505</v>
      </c>
      <c r="C4" s="330" t="n">
        <v>18</v>
      </c>
      <c r="D4" s="330" t="s">
        <v>400</v>
      </c>
      <c r="E4" s="330" t="n">
        <v>4</v>
      </c>
      <c r="F4" s="0" t="n">
        <v>3.39</v>
      </c>
      <c r="G4" s="0" t="n">
        <v>0.68</v>
      </c>
      <c r="H4" s="0" t="n">
        <v>0.96</v>
      </c>
    </row>
    <row r="5" customFormat="false" ht="12.75" hidden="false" customHeight="false" outlineLevel="0" collapsed="false">
      <c r="A5" s="329" t="s">
        <v>363</v>
      </c>
      <c r="B5" s="330" t="s">
        <v>1505</v>
      </c>
      <c r="C5" s="330" t="n">
        <v>18</v>
      </c>
      <c r="D5" s="330" t="s">
        <v>413</v>
      </c>
      <c r="E5" s="330" t="n">
        <v>5.2</v>
      </c>
      <c r="F5" s="0" t="n">
        <v>4.41</v>
      </c>
      <c r="G5" s="0" t="n">
        <v>0.88</v>
      </c>
      <c r="H5" s="0" t="n">
        <v>1.25</v>
      </c>
    </row>
    <row r="6" customFormat="false" ht="12.75" hidden="false" customHeight="false" outlineLevel="0" collapsed="false">
      <c r="A6" s="329" t="s">
        <v>363</v>
      </c>
      <c r="B6" s="330" t="s">
        <v>1505</v>
      </c>
      <c r="C6" s="330" t="n">
        <v>18</v>
      </c>
      <c r="D6" s="330" t="s">
        <v>416</v>
      </c>
      <c r="E6" s="330" t="n">
        <v>1.2</v>
      </c>
      <c r="F6" s="0" t="n">
        <v>1.02</v>
      </c>
      <c r="G6" s="0" t="n">
        <v>0.2</v>
      </c>
      <c r="H6" s="0" t="n">
        <v>0.29</v>
      </c>
    </row>
    <row r="7" customFormat="false" ht="12.75" hidden="false" customHeight="false" outlineLevel="0" collapsed="false">
      <c r="A7" s="329" t="s">
        <v>363</v>
      </c>
      <c r="B7" s="330" t="s">
        <v>1505</v>
      </c>
      <c r="C7" s="330" t="n">
        <v>18</v>
      </c>
      <c r="D7" s="330" t="s">
        <v>436</v>
      </c>
      <c r="E7" s="330" t="n">
        <v>1.99</v>
      </c>
      <c r="F7" s="0" t="n">
        <v>1.68</v>
      </c>
      <c r="G7" s="0" t="n">
        <v>0.34</v>
      </c>
      <c r="H7" s="0" t="n">
        <v>0.48</v>
      </c>
    </row>
    <row r="8" customFormat="false" ht="12.75" hidden="false" customHeight="false" outlineLevel="0" collapsed="false">
      <c r="A8" s="329" t="s">
        <v>363</v>
      </c>
      <c r="B8" s="330" t="s">
        <v>1505</v>
      </c>
      <c r="C8" s="330" t="n">
        <v>18</v>
      </c>
      <c r="D8" s="330" t="s">
        <v>469</v>
      </c>
      <c r="E8" s="330" t="n">
        <v>6.95</v>
      </c>
      <c r="F8" s="0" t="n">
        <v>5.9</v>
      </c>
      <c r="G8" s="0" t="n">
        <v>1.18</v>
      </c>
      <c r="H8" s="0" t="n">
        <v>1.67</v>
      </c>
    </row>
    <row r="9" customFormat="false" ht="12.75" hidden="false" customHeight="false" outlineLevel="0" collapsed="false">
      <c r="A9" s="329" t="s">
        <v>363</v>
      </c>
      <c r="B9" s="330" t="s">
        <v>1505</v>
      </c>
      <c r="C9" s="330" t="n">
        <v>18</v>
      </c>
      <c r="D9" s="330" t="s">
        <v>479</v>
      </c>
      <c r="E9" s="330" t="n">
        <v>3</v>
      </c>
      <c r="F9" s="0" t="n">
        <v>2.55</v>
      </c>
      <c r="G9" s="0" t="n">
        <v>0.51</v>
      </c>
      <c r="H9" s="0" t="n">
        <v>0.72</v>
      </c>
    </row>
    <row r="10" customFormat="false" ht="12.75" hidden="false" customHeight="false" outlineLevel="0" collapsed="false">
      <c r="A10" s="329" t="s">
        <v>363</v>
      </c>
      <c r="B10" s="330" t="s">
        <v>1505</v>
      </c>
      <c r="C10" s="330" t="n">
        <v>18</v>
      </c>
      <c r="D10" s="330" t="s">
        <v>508</v>
      </c>
      <c r="E10" s="330" t="n">
        <v>1.2</v>
      </c>
      <c r="F10" s="0" t="n">
        <v>1.02</v>
      </c>
      <c r="G10" s="0" t="n">
        <v>0.2</v>
      </c>
      <c r="H10" s="0" t="n">
        <v>0.29</v>
      </c>
    </row>
    <row r="11" customFormat="false" ht="12.75" hidden="false" customHeight="false" outlineLevel="0" collapsed="false">
      <c r="A11" s="329" t="s">
        <v>363</v>
      </c>
      <c r="B11" s="330" t="s">
        <v>1505</v>
      </c>
      <c r="C11" s="330" t="n">
        <v>18</v>
      </c>
      <c r="D11" s="330" t="s">
        <v>540</v>
      </c>
      <c r="E11" s="330" t="n">
        <v>2.4</v>
      </c>
      <c r="F11" s="0" t="n">
        <v>2.04</v>
      </c>
      <c r="G11" s="0" t="n">
        <v>0.41</v>
      </c>
      <c r="H11" s="0" t="n">
        <v>0.58</v>
      </c>
    </row>
    <row r="12" customFormat="false" ht="12.75" hidden="false" customHeight="false" outlineLevel="0" collapsed="false">
      <c r="A12" s="329" t="s">
        <v>363</v>
      </c>
      <c r="B12" s="330" t="s">
        <v>1505</v>
      </c>
      <c r="C12" s="330" t="n">
        <v>18</v>
      </c>
      <c r="D12" s="330" t="s">
        <v>544</v>
      </c>
      <c r="E12" s="330" t="n">
        <v>12</v>
      </c>
      <c r="F12" s="0" t="n">
        <v>10.18</v>
      </c>
      <c r="G12" s="0" t="n">
        <v>2.04</v>
      </c>
      <c r="H12" s="0" t="n">
        <v>2.88</v>
      </c>
    </row>
    <row r="13" customFormat="false" ht="12.75" hidden="false" customHeight="false" outlineLevel="0" collapsed="false">
      <c r="A13" s="329" t="s">
        <v>363</v>
      </c>
      <c r="B13" s="330" t="s">
        <v>1505</v>
      </c>
      <c r="C13" s="330" t="n">
        <v>18</v>
      </c>
      <c r="D13" s="330" t="s">
        <v>546</v>
      </c>
      <c r="E13" s="330" t="n">
        <v>4.5</v>
      </c>
      <c r="F13" s="0" t="n">
        <v>3.82</v>
      </c>
      <c r="G13" s="0" t="n">
        <v>0.77</v>
      </c>
      <c r="H13" s="0" t="n">
        <v>1.08</v>
      </c>
    </row>
    <row r="14" customFormat="false" ht="12.75" hidden="false" customHeight="false" outlineLevel="0" collapsed="false">
      <c r="A14" s="329" t="s">
        <v>363</v>
      </c>
      <c r="B14" s="330" t="s">
        <v>1505</v>
      </c>
      <c r="C14" s="330" t="n">
        <v>18</v>
      </c>
      <c r="D14" s="330" t="s">
        <v>548</v>
      </c>
      <c r="E14" s="330" t="n">
        <v>3.24</v>
      </c>
      <c r="F14" s="0" t="n">
        <v>2.75</v>
      </c>
      <c r="G14" s="0" t="n">
        <v>0.55</v>
      </c>
      <c r="H14" s="0" t="n">
        <v>0.78</v>
      </c>
    </row>
    <row r="15" customFormat="false" ht="12.75" hidden="false" customHeight="false" outlineLevel="0" collapsed="false">
      <c r="A15" s="329" t="s">
        <v>363</v>
      </c>
      <c r="B15" s="330" t="s">
        <v>1505</v>
      </c>
      <c r="C15" s="330" t="n">
        <v>18</v>
      </c>
      <c r="D15" s="330" t="s">
        <v>568</v>
      </c>
      <c r="E15" s="330" t="n">
        <v>10.35</v>
      </c>
      <c r="F15" s="0" t="n">
        <v>8.78</v>
      </c>
      <c r="G15" s="0" t="n">
        <v>1.76</v>
      </c>
      <c r="H15" s="0" t="n">
        <v>2.48</v>
      </c>
    </row>
    <row r="16" customFormat="false" ht="12.75" hidden="false" customHeight="false" outlineLevel="0" collapsed="false">
      <c r="A16" s="329" t="s">
        <v>363</v>
      </c>
      <c r="B16" s="330" t="s">
        <v>1505</v>
      </c>
      <c r="C16" s="330" t="n">
        <v>18</v>
      </c>
      <c r="D16" s="330" t="s">
        <v>633</v>
      </c>
      <c r="E16" s="330" t="n">
        <v>1.84</v>
      </c>
      <c r="F16" s="0" t="n">
        <v>1.56</v>
      </c>
      <c r="G16" s="0" t="n">
        <v>0.31</v>
      </c>
      <c r="H16" s="0" t="n">
        <v>0.44</v>
      </c>
    </row>
    <row r="17" customFormat="false" ht="12.75" hidden="false" customHeight="false" outlineLevel="0" collapsed="false">
      <c r="A17" s="329" t="s">
        <v>363</v>
      </c>
      <c r="B17" s="330" t="s">
        <v>1505</v>
      </c>
      <c r="C17" s="330" t="n">
        <v>18</v>
      </c>
      <c r="D17" s="330" t="s">
        <v>631</v>
      </c>
      <c r="E17" s="330" t="n">
        <v>7.8</v>
      </c>
      <c r="F17" s="0" t="n">
        <v>6.62</v>
      </c>
      <c r="G17" s="0" t="n">
        <v>1.33</v>
      </c>
      <c r="H17" s="0" t="n">
        <v>1.87</v>
      </c>
    </row>
    <row r="18" customFormat="false" ht="12.75" hidden="false" customHeight="false" outlineLevel="0" collapsed="false">
      <c r="A18" s="329" t="s">
        <v>363</v>
      </c>
      <c r="B18" s="330" t="s">
        <v>1505</v>
      </c>
      <c r="C18" s="330" t="n">
        <v>18</v>
      </c>
      <c r="D18" s="330" t="s">
        <v>639</v>
      </c>
      <c r="E18" s="330" t="n">
        <v>14.2</v>
      </c>
      <c r="F18" s="0" t="n">
        <v>12.05</v>
      </c>
      <c r="G18" s="0" t="n">
        <v>2.41</v>
      </c>
      <c r="H18" s="0" t="n">
        <v>3.41</v>
      </c>
    </row>
    <row r="19" customFormat="false" ht="12.75" hidden="false" customHeight="false" outlineLevel="0" collapsed="false">
      <c r="A19" s="329" t="s">
        <v>363</v>
      </c>
      <c r="B19" s="330" t="s">
        <v>1505</v>
      </c>
      <c r="C19" s="330" t="n">
        <v>18</v>
      </c>
      <c r="D19" s="330" t="s">
        <v>659</v>
      </c>
      <c r="E19" s="330" t="n">
        <v>2</v>
      </c>
      <c r="F19" s="0" t="n">
        <v>1.7</v>
      </c>
      <c r="G19" s="0" t="n">
        <v>0.34</v>
      </c>
      <c r="H19" s="0" t="n">
        <v>0.48</v>
      </c>
    </row>
    <row r="20" customFormat="false" ht="12.75" hidden="false" customHeight="false" outlineLevel="0" collapsed="false">
      <c r="A20" s="329" t="s">
        <v>363</v>
      </c>
      <c r="B20" s="330" t="s">
        <v>1505</v>
      </c>
      <c r="C20" s="330" t="n">
        <v>18</v>
      </c>
      <c r="D20" s="330" t="s">
        <v>670</v>
      </c>
      <c r="E20" s="330" t="n">
        <v>2.5</v>
      </c>
      <c r="F20" s="0" t="n">
        <v>2.12</v>
      </c>
      <c r="G20" s="0" t="n">
        <v>0.43</v>
      </c>
      <c r="H20" s="0" t="n">
        <v>0.6</v>
      </c>
    </row>
    <row r="21" customFormat="false" ht="12.75" hidden="false" customHeight="false" outlineLevel="0" collapsed="false">
      <c r="A21" s="329" t="s">
        <v>363</v>
      </c>
      <c r="B21" s="330" t="s">
        <v>1505</v>
      </c>
      <c r="C21" s="330" t="n">
        <v>18</v>
      </c>
      <c r="D21" s="330" t="s">
        <v>693</v>
      </c>
      <c r="E21" s="330" t="n">
        <v>8.39</v>
      </c>
      <c r="F21" s="0" t="n">
        <v>7.12</v>
      </c>
      <c r="G21" s="0" t="n">
        <v>1.43</v>
      </c>
      <c r="H21" s="0" t="n">
        <v>2.01</v>
      </c>
    </row>
    <row r="22" customFormat="false" ht="12.75" hidden="false" customHeight="false" outlineLevel="0" collapsed="false">
      <c r="A22" s="329" t="s">
        <v>363</v>
      </c>
      <c r="B22" s="330" t="s">
        <v>1505</v>
      </c>
      <c r="C22" s="330" t="n">
        <v>18</v>
      </c>
      <c r="D22" s="330" t="s">
        <v>697</v>
      </c>
      <c r="E22" s="330" t="n">
        <v>6</v>
      </c>
      <c r="F22" s="0" t="n">
        <v>5.09</v>
      </c>
      <c r="G22" s="0" t="n">
        <v>1.02</v>
      </c>
      <c r="H22" s="0" t="n">
        <v>1.44</v>
      </c>
    </row>
    <row r="23" customFormat="false" ht="12.75" hidden="false" customHeight="false" outlineLevel="0" collapsed="false">
      <c r="A23" s="329" t="s">
        <v>363</v>
      </c>
      <c r="B23" s="330" t="s">
        <v>1505</v>
      </c>
      <c r="C23" s="330" t="n">
        <v>18</v>
      </c>
      <c r="D23" s="330" t="s">
        <v>695</v>
      </c>
      <c r="E23" s="330" t="n">
        <v>21.85</v>
      </c>
      <c r="F23" s="0" t="n">
        <v>18.54</v>
      </c>
      <c r="G23" s="0" t="n">
        <v>3.71</v>
      </c>
      <c r="H23" s="0" t="n">
        <v>5.24</v>
      </c>
    </row>
    <row r="24" customFormat="false" ht="12.75" hidden="false" customHeight="false" outlineLevel="0" collapsed="false">
      <c r="A24" s="329" t="s">
        <v>363</v>
      </c>
      <c r="B24" s="330" t="s">
        <v>1505</v>
      </c>
      <c r="C24" s="330" t="n">
        <v>18</v>
      </c>
      <c r="D24" s="330" t="s">
        <v>710</v>
      </c>
      <c r="E24" s="330" t="n">
        <v>23</v>
      </c>
      <c r="F24" s="0" t="n">
        <v>19.52</v>
      </c>
      <c r="G24" s="0" t="n">
        <v>3.91</v>
      </c>
      <c r="H24" s="0" t="n">
        <v>5.52</v>
      </c>
    </row>
    <row r="25" customFormat="false" ht="12.75" hidden="false" customHeight="false" outlineLevel="0" collapsed="false">
      <c r="A25" s="329" t="s">
        <v>363</v>
      </c>
      <c r="B25" s="330" t="s">
        <v>1505</v>
      </c>
      <c r="C25" s="330" t="n">
        <v>18</v>
      </c>
      <c r="D25" s="330" t="s">
        <v>730</v>
      </c>
      <c r="E25" s="330" t="n">
        <v>29.21</v>
      </c>
      <c r="F25" s="0" t="n">
        <v>24.79</v>
      </c>
      <c r="G25" s="0" t="n">
        <v>4.97</v>
      </c>
      <c r="H25" s="0" t="n">
        <v>7.01</v>
      </c>
    </row>
    <row r="26" customFormat="false" ht="12.75" hidden="false" customHeight="false" outlineLevel="0" collapsed="false">
      <c r="A26" s="329" t="s">
        <v>363</v>
      </c>
      <c r="B26" s="330" t="s">
        <v>1505</v>
      </c>
      <c r="C26" s="330" t="n">
        <v>18</v>
      </c>
      <c r="D26" s="330" t="s">
        <v>740</v>
      </c>
      <c r="E26" s="330" t="n">
        <v>5.6</v>
      </c>
      <c r="F26" s="0" t="n">
        <v>4.75</v>
      </c>
      <c r="G26" s="0" t="n">
        <v>0.95</v>
      </c>
      <c r="H26" s="0" t="n">
        <v>1.34</v>
      </c>
    </row>
    <row r="27" customFormat="false" ht="12.75" hidden="false" customHeight="false" outlineLevel="0" collapsed="false">
      <c r="A27" s="329" t="s">
        <v>363</v>
      </c>
      <c r="B27" s="330" t="s">
        <v>1505</v>
      </c>
      <c r="C27" s="330" t="n">
        <v>18</v>
      </c>
      <c r="D27" s="330" t="s">
        <v>766</v>
      </c>
      <c r="E27" s="330" t="n">
        <v>1.2</v>
      </c>
      <c r="F27" s="0" t="n">
        <v>1.02</v>
      </c>
      <c r="G27" s="0" t="n">
        <v>0.2</v>
      </c>
      <c r="H27" s="0" t="n">
        <v>0.29</v>
      </c>
    </row>
    <row r="28" customFormat="false" ht="12.75" hidden="false" customHeight="false" outlineLevel="0" collapsed="false">
      <c r="A28" s="329" t="s">
        <v>363</v>
      </c>
      <c r="B28" s="330" t="s">
        <v>1505</v>
      </c>
      <c r="C28" s="330" t="n">
        <v>18</v>
      </c>
      <c r="D28" s="330" t="s">
        <v>770</v>
      </c>
      <c r="E28" s="330" t="n">
        <v>5</v>
      </c>
      <c r="F28" s="0" t="n">
        <v>4.24</v>
      </c>
      <c r="G28" s="0" t="n">
        <v>0.85</v>
      </c>
      <c r="H28" s="0" t="n">
        <v>1.2</v>
      </c>
    </row>
    <row r="29" customFormat="false" ht="12.75" hidden="false" customHeight="false" outlineLevel="0" collapsed="false">
      <c r="A29" s="329" t="s">
        <v>363</v>
      </c>
      <c r="B29" s="330" t="s">
        <v>1505</v>
      </c>
      <c r="C29" s="330" t="n">
        <v>18</v>
      </c>
      <c r="D29" s="330" t="s">
        <v>799</v>
      </c>
      <c r="E29" s="330" t="n">
        <v>25.2</v>
      </c>
      <c r="F29" s="0" t="n">
        <v>21.39</v>
      </c>
      <c r="G29" s="0" t="n">
        <v>4.28</v>
      </c>
      <c r="H29" s="0" t="n">
        <v>6.05</v>
      </c>
    </row>
    <row r="30" customFormat="false" ht="12.75" hidden="false" customHeight="false" outlineLevel="0" collapsed="false">
      <c r="A30" s="329" t="s">
        <v>363</v>
      </c>
      <c r="B30" s="330" t="s">
        <v>1505</v>
      </c>
      <c r="C30" s="330" t="n">
        <v>18</v>
      </c>
      <c r="D30" s="330" t="s">
        <v>803</v>
      </c>
      <c r="E30" s="330" t="n">
        <v>13.5</v>
      </c>
      <c r="F30" s="0" t="n">
        <v>11.45</v>
      </c>
      <c r="G30" s="0" t="n">
        <v>2.29</v>
      </c>
      <c r="H30" s="0" t="n">
        <v>3.24</v>
      </c>
    </row>
    <row r="31" customFormat="false" ht="12.75" hidden="false" customHeight="false" outlineLevel="0" collapsed="false">
      <c r="A31" s="329" t="s">
        <v>363</v>
      </c>
      <c r="B31" s="330" t="s">
        <v>1505</v>
      </c>
      <c r="C31" s="330" t="n">
        <v>18</v>
      </c>
      <c r="D31" s="330" t="s">
        <v>814</v>
      </c>
      <c r="E31" s="330" t="n">
        <v>7</v>
      </c>
      <c r="F31" s="0" t="n">
        <v>5.94</v>
      </c>
      <c r="G31" s="0" t="n">
        <v>1.19</v>
      </c>
      <c r="H31" s="0" t="n">
        <v>1.68</v>
      </c>
    </row>
    <row r="32" customFormat="false" ht="12.75" hidden="false" customHeight="false" outlineLevel="0" collapsed="false">
      <c r="A32" s="329" t="s">
        <v>363</v>
      </c>
      <c r="B32" s="330" t="s">
        <v>1505</v>
      </c>
      <c r="C32" s="330" t="n">
        <v>18</v>
      </c>
      <c r="D32" s="330" t="s">
        <v>832</v>
      </c>
      <c r="E32" s="330" t="n">
        <v>3.7</v>
      </c>
      <c r="F32" s="0" t="n">
        <v>3.14</v>
      </c>
      <c r="G32" s="0" t="n">
        <v>0.63</v>
      </c>
      <c r="H32" s="0" t="n">
        <v>0.89</v>
      </c>
    </row>
    <row r="33" customFormat="false" ht="12.75" hidden="false" customHeight="false" outlineLevel="0" collapsed="false">
      <c r="A33" s="329" t="s">
        <v>363</v>
      </c>
      <c r="B33" s="330" t="s">
        <v>1505</v>
      </c>
      <c r="C33" s="330" t="n">
        <v>18</v>
      </c>
      <c r="D33" s="330" t="s">
        <v>836</v>
      </c>
      <c r="E33" s="330" t="n">
        <v>2.9</v>
      </c>
      <c r="F33" s="0" t="n">
        <v>2.46</v>
      </c>
      <c r="G33" s="0" t="n">
        <v>0.49</v>
      </c>
      <c r="H33" s="0" t="n">
        <v>0.7</v>
      </c>
    </row>
    <row r="34" customFormat="false" ht="12.75" hidden="false" customHeight="false" outlineLevel="0" collapsed="false">
      <c r="A34" s="329" t="s">
        <v>363</v>
      </c>
      <c r="B34" s="330" t="s">
        <v>1505</v>
      </c>
      <c r="C34" s="330" t="n">
        <v>18</v>
      </c>
      <c r="D34" s="330" t="s">
        <v>843</v>
      </c>
      <c r="E34" s="330" t="n">
        <v>17</v>
      </c>
      <c r="F34" s="0" t="n">
        <v>14.43</v>
      </c>
      <c r="G34" s="0" t="n">
        <v>2.89</v>
      </c>
      <c r="H34" s="0" t="n">
        <v>4.08</v>
      </c>
    </row>
    <row r="35" customFormat="false" ht="12.75" hidden="false" customHeight="false" outlineLevel="0" collapsed="false">
      <c r="A35" s="329" t="s">
        <v>363</v>
      </c>
      <c r="B35" s="330" t="s">
        <v>1505</v>
      </c>
      <c r="C35" s="330" t="n">
        <v>18</v>
      </c>
      <c r="D35" s="330" t="s">
        <v>942</v>
      </c>
      <c r="E35" s="330" t="n">
        <v>1.07</v>
      </c>
      <c r="F35" s="0" t="n">
        <v>0.91</v>
      </c>
      <c r="G35" s="0" t="n">
        <v>0.18</v>
      </c>
      <c r="H35" s="0" t="n">
        <v>0.26</v>
      </c>
    </row>
    <row r="36" customFormat="false" ht="12.75" hidden="false" customHeight="false" outlineLevel="0" collapsed="false">
      <c r="A36" s="329" t="s">
        <v>363</v>
      </c>
      <c r="B36" s="330" t="s">
        <v>1505</v>
      </c>
      <c r="C36" s="330" t="n">
        <v>18</v>
      </c>
      <c r="D36" s="330" t="s">
        <v>962</v>
      </c>
      <c r="E36" s="330" t="n">
        <v>9.15</v>
      </c>
      <c r="F36" s="0" t="n">
        <v>7.77</v>
      </c>
      <c r="G36" s="0" t="n">
        <v>1.56</v>
      </c>
      <c r="H36" s="0" t="n">
        <v>2.2</v>
      </c>
    </row>
    <row r="37" customFormat="false" ht="12.75" hidden="false" customHeight="false" outlineLevel="0" collapsed="false">
      <c r="A37" s="329" t="s">
        <v>363</v>
      </c>
      <c r="B37" s="330" t="s">
        <v>1505</v>
      </c>
      <c r="C37" s="330" t="n">
        <v>18</v>
      </c>
      <c r="D37" s="330" t="s">
        <v>970</v>
      </c>
      <c r="E37" s="330" t="n">
        <v>3.45</v>
      </c>
      <c r="F37" s="0" t="n">
        <v>2.93</v>
      </c>
      <c r="G37" s="0" t="n">
        <v>0.59</v>
      </c>
      <c r="H37" s="0" t="n">
        <v>0.83</v>
      </c>
    </row>
    <row r="38" customFormat="false" ht="12.75" hidden="false" customHeight="false" outlineLevel="0" collapsed="false">
      <c r="A38" s="329" t="s">
        <v>363</v>
      </c>
      <c r="B38" s="330" t="s">
        <v>1505</v>
      </c>
      <c r="C38" s="330" t="n">
        <v>18</v>
      </c>
      <c r="D38" s="330" t="s">
        <v>974</v>
      </c>
      <c r="E38" s="330" t="n">
        <v>15.2</v>
      </c>
      <c r="F38" s="0" t="n">
        <v>12.9</v>
      </c>
      <c r="G38" s="0" t="n">
        <v>2.58</v>
      </c>
      <c r="H38" s="0" t="n">
        <v>3.65</v>
      </c>
    </row>
    <row r="39" customFormat="false" ht="12.75" hidden="false" customHeight="false" outlineLevel="0" collapsed="false">
      <c r="A39" s="329" t="s">
        <v>363</v>
      </c>
      <c r="B39" s="330" t="s">
        <v>1505</v>
      </c>
      <c r="C39" s="330" t="n">
        <v>18</v>
      </c>
      <c r="D39" s="330" t="s">
        <v>976</v>
      </c>
      <c r="E39" s="330" t="n">
        <v>8</v>
      </c>
      <c r="F39" s="0" t="n">
        <v>6.79</v>
      </c>
      <c r="G39" s="0" t="n">
        <v>1.36</v>
      </c>
      <c r="H39" s="0" t="n">
        <v>1.92</v>
      </c>
    </row>
    <row r="40" customFormat="false" ht="12.75" hidden="false" customHeight="false" outlineLevel="0" collapsed="false">
      <c r="A40" s="329" t="s">
        <v>363</v>
      </c>
      <c r="B40" s="330" t="s">
        <v>1505</v>
      </c>
      <c r="C40" s="330" t="n">
        <v>18</v>
      </c>
      <c r="D40" s="330" t="s">
        <v>978</v>
      </c>
      <c r="E40" s="330" t="n">
        <v>1.6</v>
      </c>
      <c r="F40" s="0" t="n">
        <v>1.36</v>
      </c>
      <c r="G40" s="0" t="n">
        <v>0.27</v>
      </c>
      <c r="H40" s="0" t="n">
        <v>0.38</v>
      </c>
    </row>
    <row r="41" customFormat="false" ht="12.75" hidden="false" customHeight="false" outlineLevel="0" collapsed="false">
      <c r="A41" s="329" t="s">
        <v>363</v>
      </c>
      <c r="B41" s="330" t="s">
        <v>1505</v>
      </c>
      <c r="C41" s="330" t="n">
        <v>18</v>
      </c>
      <c r="D41" s="330" t="s">
        <v>1042</v>
      </c>
      <c r="E41" s="330" t="n">
        <v>7.4</v>
      </c>
      <c r="F41" s="0" t="n">
        <v>6.28</v>
      </c>
      <c r="G41" s="0" t="n">
        <v>1.26</v>
      </c>
      <c r="H41" s="0" t="n">
        <v>1.78</v>
      </c>
    </row>
    <row r="42" customFormat="false" ht="12.75" hidden="false" customHeight="false" outlineLevel="0" collapsed="false">
      <c r="A42" s="329" t="s">
        <v>363</v>
      </c>
      <c r="B42" s="330" t="s">
        <v>1505</v>
      </c>
      <c r="C42" s="330" t="n">
        <v>18</v>
      </c>
      <c r="D42" s="330" t="s">
        <v>1027</v>
      </c>
      <c r="E42" s="330" t="n">
        <v>3.2</v>
      </c>
      <c r="F42" s="0" t="n">
        <v>2.72</v>
      </c>
      <c r="G42" s="0" t="n">
        <v>0.54</v>
      </c>
      <c r="H42" s="0" t="n">
        <v>0.77</v>
      </c>
    </row>
    <row r="43" customFormat="false" ht="12.75" hidden="false" customHeight="false" outlineLevel="0" collapsed="false">
      <c r="A43" s="329" t="s">
        <v>363</v>
      </c>
      <c r="B43" s="330" t="s">
        <v>1505</v>
      </c>
      <c r="C43" s="330" t="n">
        <v>18</v>
      </c>
      <c r="D43" s="330" t="s">
        <v>1073</v>
      </c>
      <c r="E43" s="330" t="n">
        <v>47</v>
      </c>
      <c r="F43" s="0" t="n">
        <v>39.89</v>
      </c>
      <c r="G43" s="0" t="n">
        <v>7.99</v>
      </c>
      <c r="H43" s="0" t="n">
        <v>11.28</v>
      </c>
    </row>
    <row r="44" customFormat="false" ht="12.75" hidden="false" customHeight="false" outlineLevel="0" collapsed="false">
      <c r="A44" s="329" t="s">
        <v>363</v>
      </c>
      <c r="B44" s="330" t="s">
        <v>1505</v>
      </c>
      <c r="C44" s="330" t="n">
        <v>18</v>
      </c>
      <c r="D44" s="330" t="s">
        <v>1080</v>
      </c>
      <c r="E44" s="330" t="n">
        <v>12.79</v>
      </c>
      <c r="F44" s="0" t="n">
        <v>10.85</v>
      </c>
      <c r="G44" s="0" t="n">
        <v>2.17</v>
      </c>
      <c r="H44" s="0" t="n">
        <v>3.07</v>
      </c>
    </row>
    <row r="45" customFormat="false" ht="12.75" hidden="false" customHeight="false" outlineLevel="0" collapsed="false">
      <c r="A45" s="329" t="s">
        <v>363</v>
      </c>
      <c r="B45" s="330" t="s">
        <v>1505</v>
      </c>
      <c r="C45" s="330" t="n">
        <v>18</v>
      </c>
      <c r="D45" s="330" t="s">
        <v>1101</v>
      </c>
      <c r="E45" s="330" t="n">
        <v>23.01</v>
      </c>
      <c r="F45" s="0" t="n">
        <v>19.53</v>
      </c>
      <c r="G45" s="0" t="n">
        <v>3.91</v>
      </c>
      <c r="H45" s="0" t="n">
        <v>5.52</v>
      </c>
    </row>
    <row r="46" customFormat="false" ht="12.75" hidden="false" customHeight="false" outlineLevel="0" collapsed="false">
      <c r="A46" s="329" t="s">
        <v>363</v>
      </c>
      <c r="B46" s="330" t="s">
        <v>1505</v>
      </c>
      <c r="C46" s="330" t="n">
        <v>18</v>
      </c>
      <c r="D46" s="330" t="s">
        <v>1104</v>
      </c>
      <c r="E46" s="330" t="n">
        <v>5.4</v>
      </c>
      <c r="F46" s="0" t="n">
        <v>4.58</v>
      </c>
      <c r="G46" s="0" t="n">
        <v>0.92</v>
      </c>
      <c r="H46" s="0" t="n">
        <v>1.3</v>
      </c>
    </row>
    <row r="47" customFormat="false" ht="12.75" hidden="false" customHeight="false" outlineLevel="0" collapsed="false">
      <c r="A47" s="329" t="s">
        <v>363</v>
      </c>
      <c r="B47" s="330" t="s">
        <v>1506</v>
      </c>
      <c r="C47" s="330" t="n">
        <v>18</v>
      </c>
      <c r="D47" s="330" t="s">
        <v>389</v>
      </c>
      <c r="E47" s="330" t="n">
        <v>86.69</v>
      </c>
      <c r="F47" s="0" t="n">
        <v>78.31</v>
      </c>
      <c r="G47" s="0" t="n">
        <v>6.69</v>
      </c>
      <c r="H47" s="0" t="n">
        <v>7</v>
      </c>
    </row>
    <row r="48" customFormat="false" ht="12.75" hidden="false" customHeight="false" outlineLevel="0" collapsed="false">
      <c r="A48" s="329" t="s">
        <v>363</v>
      </c>
      <c r="B48" s="330" t="s">
        <v>1506</v>
      </c>
      <c r="C48" s="330" t="n">
        <v>18</v>
      </c>
      <c r="D48" s="330" t="s">
        <v>381</v>
      </c>
      <c r="E48" s="330" t="n">
        <v>5.63</v>
      </c>
      <c r="F48" s="0" t="n">
        <v>3.45</v>
      </c>
      <c r="G48" s="0" t="n">
        <v>3.45</v>
      </c>
      <c r="H48" s="0" t="n">
        <v>3.45</v>
      </c>
    </row>
    <row r="49" customFormat="false" ht="12.75" hidden="false" customHeight="false" outlineLevel="0" collapsed="false">
      <c r="A49" s="329" t="s">
        <v>363</v>
      </c>
      <c r="B49" s="330" t="s">
        <v>1506</v>
      </c>
      <c r="C49" s="330" t="n">
        <v>18</v>
      </c>
      <c r="D49" s="330" t="s">
        <v>385</v>
      </c>
      <c r="E49" s="330" t="n">
        <v>116.97</v>
      </c>
      <c r="F49" s="0" t="n">
        <v>99.2</v>
      </c>
      <c r="G49" s="0" t="n">
        <v>34.45</v>
      </c>
      <c r="H49" s="0" t="n">
        <v>34.36</v>
      </c>
    </row>
    <row r="50" customFormat="false" ht="12.75" hidden="false" customHeight="false" outlineLevel="0" collapsed="false">
      <c r="A50" s="329" t="s">
        <v>363</v>
      </c>
      <c r="B50" s="330" t="s">
        <v>1506</v>
      </c>
      <c r="C50" s="330" t="n">
        <v>18</v>
      </c>
      <c r="D50" s="330" t="s">
        <v>400</v>
      </c>
      <c r="E50" s="330" t="n">
        <v>6.95</v>
      </c>
      <c r="F50" s="0" t="n">
        <v>6.12</v>
      </c>
      <c r="G50" s="0" t="n">
        <v>3.04</v>
      </c>
      <c r="H50" s="0" t="n">
        <v>4.38</v>
      </c>
    </row>
    <row r="51" customFormat="false" ht="12.75" hidden="false" customHeight="false" outlineLevel="0" collapsed="false">
      <c r="A51" s="329" t="s">
        <v>363</v>
      </c>
      <c r="B51" s="330" t="s">
        <v>1506</v>
      </c>
      <c r="C51" s="330" t="n">
        <v>18</v>
      </c>
      <c r="D51" s="330" t="s">
        <v>405</v>
      </c>
      <c r="E51" s="330" t="n">
        <v>9.77</v>
      </c>
      <c r="F51" s="0" t="n">
        <v>6.16</v>
      </c>
      <c r="G51" s="0" t="n">
        <v>6.16</v>
      </c>
      <c r="H51" s="0" t="n">
        <v>6.16</v>
      </c>
    </row>
    <row r="52" customFormat="false" ht="12.75" hidden="false" customHeight="false" outlineLevel="0" collapsed="false">
      <c r="A52" s="329" t="s">
        <v>363</v>
      </c>
      <c r="B52" s="330" t="s">
        <v>1506</v>
      </c>
      <c r="C52" s="330" t="n">
        <v>18</v>
      </c>
      <c r="D52" s="330" t="s">
        <v>407</v>
      </c>
      <c r="E52" s="330" t="n">
        <v>28.92</v>
      </c>
      <c r="F52" s="0" t="n">
        <v>19.15</v>
      </c>
      <c r="G52" s="0" t="n">
        <v>13.23</v>
      </c>
      <c r="H52" s="0" t="n">
        <v>13.23</v>
      </c>
    </row>
    <row r="53" customFormat="false" ht="12.75" hidden="false" customHeight="false" outlineLevel="0" collapsed="false">
      <c r="A53" s="329" t="s">
        <v>363</v>
      </c>
      <c r="B53" s="330" t="s">
        <v>1506</v>
      </c>
      <c r="C53" s="330" t="n">
        <v>18</v>
      </c>
      <c r="D53" s="330" t="s">
        <v>416</v>
      </c>
      <c r="E53" s="330" t="n">
        <v>5</v>
      </c>
      <c r="F53" s="0" t="n">
        <v>4.73</v>
      </c>
      <c r="G53" s="0" t="n">
        <v>0</v>
      </c>
      <c r="H53" s="0" t="n">
        <v>0</v>
      </c>
    </row>
    <row r="54" customFormat="false" ht="12.75" hidden="false" customHeight="false" outlineLevel="0" collapsed="false">
      <c r="A54" s="329" t="s">
        <v>363</v>
      </c>
      <c r="B54" s="330" t="s">
        <v>1506</v>
      </c>
      <c r="C54" s="330" t="n">
        <v>18</v>
      </c>
      <c r="D54" s="330" t="s">
        <v>419</v>
      </c>
      <c r="E54" s="330" t="n">
        <v>2.96</v>
      </c>
      <c r="F54" s="0" t="n">
        <v>1.76</v>
      </c>
      <c r="G54" s="0" t="n">
        <v>1.76</v>
      </c>
      <c r="H54" s="0" t="n">
        <v>1.76</v>
      </c>
    </row>
    <row r="55" customFormat="false" ht="12.75" hidden="false" customHeight="false" outlineLevel="0" collapsed="false">
      <c r="A55" s="329" t="s">
        <v>363</v>
      </c>
      <c r="B55" s="330" t="s">
        <v>1506</v>
      </c>
      <c r="C55" s="330" t="n">
        <v>18</v>
      </c>
      <c r="D55" s="330" t="s">
        <v>429</v>
      </c>
      <c r="E55" s="330" t="n">
        <v>116.97</v>
      </c>
      <c r="F55" s="0" t="n">
        <v>85.65</v>
      </c>
      <c r="G55" s="0" t="n">
        <v>53.51</v>
      </c>
      <c r="H55" s="0" t="n">
        <v>57.41</v>
      </c>
    </row>
    <row r="56" customFormat="false" ht="12.75" hidden="false" customHeight="false" outlineLevel="0" collapsed="false">
      <c r="A56" s="329" t="s">
        <v>363</v>
      </c>
      <c r="B56" s="330" t="s">
        <v>1506</v>
      </c>
      <c r="C56" s="330" t="n">
        <v>18</v>
      </c>
      <c r="D56" s="330" t="s">
        <v>432</v>
      </c>
      <c r="E56" s="330" t="n">
        <v>19.2</v>
      </c>
      <c r="F56" s="0" t="n">
        <v>18.15</v>
      </c>
      <c r="G56" s="0" t="n">
        <v>0</v>
      </c>
      <c r="H56" s="0" t="n">
        <v>0</v>
      </c>
    </row>
    <row r="57" customFormat="false" ht="12.75" hidden="false" customHeight="false" outlineLevel="0" collapsed="false">
      <c r="A57" s="329" t="s">
        <v>363</v>
      </c>
      <c r="B57" s="330" t="s">
        <v>1506</v>
      </c>
      <c r="C57" s="330" t="n">
        <v>18</v>
      </c>
      <c r="D57" s="330" t="s">
        <v>438</v>
      </c>
      <c r="E57" s="330" t="n">
        <v>1.16</v>
      </c>
      <c r="F57" s="0" t="n">
        <v>0.86</v>
      </c>
      <c r="G57" s="0" t="n">
        <v>0.38</v>
      </c>
      <c r="H57" s="0" t="n">
        <v>0.38</v>
      </c>
    </row>
    <row r="58" customFormat="false" ht="12.75" hidden="false" customHeight="false" outlineLevel="0" collapsed="false">
      <c r="A58" s="329" t="s">
        <v>363</v>
      </c>
      <c r="B58" s="330" t="s">
        <v>1506</v>
      </c>
      <c r="C58" s="330" t="n">
        <v>18</v>
      </c>
      <c r="D58" s="330" t="s">
        <v>441</v>
      </c>
      <c r="E58" s="330" t="n">
        <v>75.66</v>
      </c>
      <c r="F58" s="0" t="n">
        <v>64.71</v>
      </c>
      <c r="G58" s="0" t="n">
        <v>10.61</v>
      </c>
      <c r="H58" s="0" t="n">
        <v>10.61</v>
      </c>
    </row>
    <row r="59" customFormat="false" ht="12.75" hidden="false" customHeight="false" outlineLevel="0" collapsed="false">
      <c r="A59" s="329" t="s">
        <v>363</v>
      </c>
      <c r="B59" s="330" t="s">
        <v>1506</v>
      </c>
      <c r="C59" s="330" t="n">
        <v>18</v>
      </c>
      <c r="D59" s="330" t="s">
        <v>444</v>
      </c>
      <c r="E59" s="330" t="n">
        <v>17.67</v>
      </c>
      <c r="F59" s="0" t="n">
        <v>11.69</v>
      </c>
      <c r="G59" s="0" t="n">
        <v>8.31</v>
      </c>
      <c r="H59" s="0" t="n">
        <v>8.29</v>
      </c>
    </row>
    <row r="60" customFormat="false" ht="12.75" hidden="false" customHeight="false" outlineLevel="0" collapsed="false">
      <c r="A60" s="329" t="s">
        <v>363</v>
      </c>
      <c r="B60" s="330" t="s">
        <v>1506</v>
      </c>
      <c r="C60" s="330" t="n">
        <v>18</v>
      </c>
      <c r="D60" s="330" t="s">
        <v>452</v>
      </c>
      <c r="E60" s="330" t="n">
        <v>50.32</v>
      </c>
      <c r="F60" s="0" t="n">
        <v>41.84</v>
      </c>
      <c r="G60" s="0" t="n">
        <v>23.7</v>
      </c>
      <c r="H60" s="0" t="n">
        <v>33.54</v>
      </c>
    </row>
    <row r="61" customFormat="false" ht="12.75" hidden="false" customHeight="false" outlineLevel="0" collapsed="false">
      <c r="A61" s="329" t="s">
        <v>363</v>
      </c>
      <c r="B61" s="330" t="s">
        <v>1506</v>
      </c>
      <c r="C61" s="330" t="n">
        <v>18</v>
      </c>
      <c r="D61" s="330" t="s">
        <v>455</v>
      </c>
      <c r="E61" s="330" t="n">
        <v>43.76</v>
      </c>
      <c r="F61" s="0" t="n">
        <v>35.18</v>
      </c>
      <c r="G61" s="0" t="n">
        <v>10.16</v>
      </c>
      <c r="H61" s="0" t="n">
        <v>10.12</v>
      </c>
    </row>
    <row r="62" customFormat="false" ht="12.75" hidden="false" customHeight="false" outlineLevel="0" collapsed="false">
      <c r="A62" s="329" t="s">
        <v>363</v>
      </c>
      <c r="B62" s="330" t="s">
        <v>1506</v>
      </c>
      <c r="C62" s="330" t="n">
        <v>18</v>
      </c>
      <c r="D62" s="330" t="s">
        <v>459</v>
      </c>
      <c r="E62" s="330" t="n">
        <v>27.37</v>
      </c>
      <c r="F62" s="0" t="n">
        <v>18.95</v>
      </c>
      <c r="G62" s="0" t="n">
        <v>14.02</v>
      </c>
      <c r="H62" s="0" t="n">
        <v>14.02</v>
      </c>
    </row>
    <row r="63" customFormat="false" ht="12.75" hidden="false" customHeight="false" outlineLevel="0" collapsed="false">
      <c r="A63" s="329" t="s">
        <v>363</v>
      </c>
      <c r="B63" s="330" t="s">
        <v>1506</v>
      </c>
      <c r="C63" s="330" t="n">
        <v>18</v>
      </c>
      <c r="D63" s="330" t="s">
        <v>463</v>
      </c>
      <c r="E63" s="330" t="n">
        <v>35.4</v>
      </c>
      <c r="F63" s="0" t="n">
        <v>29.33</v>
      </c>
      <c r="G63" s="0" t="n">
        <v>16</v>
      </c>
      <c r="H63" s="0" t="n">
        <v>22.64</v>
      </c>
    </row>
    <row r="64" customFormat="false" ht="12.75" hidden="false" customHeight="false" outlineLevel="0" collapsed="false">
      <c r="A64" s="329" t="s">
        <v>363</v>
      </c>
      <c r="B64" s="330" t="s">
        <v>1506</v>
      </c>
      <c r="C64" s="330" t="n">
        <v>18</v>
      </c>
      <c r="D64" s="330" t="s">
        <v>471</v>
      </c>
      <c r="E64" s="330" t="n">
        <v>70.97</v>
      </c>
      <c r="F64" s="0" t="n">
        <v>49.9</v>
      </c>
      <c r="G64" s="0" t="n">
        <v>34.24</v>
      </c>
      <c r="H64" s="0" t="n">
        <v>35.06</v>
      </c>
    </row>
    <row r="65" customFormat="false" ht="12.75" hidden="false" customHeight="false" outlineLevel="0" collapsed="false">
      <c r="A65" s="329" t="s">
        <v>363</v>
      </c>
      <c r="B65" s="330" t="s">
        <v>1506</v>
      </c>
      <c r="C65" s="330" t="n">
        <v>18</v>
      </c>
      <c r="D65" s="330" t="s">
        <v>474</v>
      </c>
      <c r="E65" s="330" t="n">
        <v>1.06</v>
      </c>
      <c r="F65" s="0" t="n">
        <v>0.79</v>
      </c>
      <c r="G65" s="0" t="n">
        <v>0.35</v>
      </c>
      <c r="H65" s="0" t="n">
        <v>0.35</v>
      </c>
    </row>
    <row r="66" customFormat="false" ht="12.75" hidden="false" customHeight="false" outlineLevel="0" collapsed="false">
      <c r="A66" s="329" t="s">
        <v>363</v>
      </c>
      <c r="B66" s="330" t="s">
        <v>1506</v>
      </c>
      <c r="C66" s="330" t="n">
        <v>18</v>
      </c>
      <c r="D66" s="330" t="s">
        <v>476</v>
      </c>
      <c r="E66" s="330" t="n">
        <v>46.31</v>
      </c>
      <c r="F66" s="0" t="n">
        <v>42.97</v>
      </c>
      <c r="G66" s="0" t="n">
        <v>1.37</v>
      </c>
      <c r="H66" s="0" t="n">
        <v>1.37</v>
      </c>
    </row>
    <row r="67" customFormat="false" ht="12.75" hidden="false" customHeight="false" outlineLevel="0" collapsed="false">
      <c r="A67" s="329" t="s">
        <v>363</v>
      </c>
      <c r="B67" s="330" t="s">
        <v>1506</v>
      </c>
      <c r="C67" s="330" t="n">
        <v>18</v>
      </c>
      <c r="D67" s="330" t="s">
        <v>487</v>
      </c>
      <c r="E67" s="330" t="n">
        <v>25.62</v>
      </c>
      <c r="F67" s="0" t="n">
        <v>20.11</v>
      </c>
      <c r="G67" s="0" t="n">
        <v>7.2</v>
      </c>
      <c r="H67" s="0" t="n">
        <v>7.2</v>
      </c>
    </row>
    <row r="68" customFormat="false" ht="12.75" hidden="false" customHeight="false" outlineLevel="0" collapsed="false">
      <c r="A68" s="329" t="s">
        <v>363</v>
      </c>
      <c r="B68" s="330" t="s">
        <v>1506</v>
      </c>
      <c r="C68" s="330" t="n">
        <v>18</v>
      </c>
      <c r="D68" s="330" t="s">
        <v>481</v>
      </c>
      <c r="E68" s="330" t="n">
        <v>21.32</v>
      </c>
      <c r="F68" s="0" t="n">
        <v>16.69</v>
      </c>
      <c r="G68" s="0" t="n">
        <v>4.55</v>
      </c>
      <c r="H68" s="0" t="n">
        <v>4.54</v>
      </c>
    </row>
    <row r="69" customFormat="false" ht="12.75" hidden="false" customHeight="false" outlineLevel="0" collapsed="false">
      <c r="A69" s="329" t="s">
        <v>363</v>
      </c>
      <c r="B69" s="330" t="s">
        <v>1506</v>
      </c>
      <c r="C69" s="330" t="n">
        <v>18</v>
      </c>
      <c r="D69" s="330" t="s">
        <v>496</v>
      </c>
      <c r="E69" s="330" t="n">
        <v>5.66</v>
      </c>
      <c r="F69" s="0" t="n">
        <v>3.53</v>
      </c>
      <c r="G69" s="0" t="n">
        <v>2.95</v>
      </c>
      <c r="H69" s="0" t="n">
        <v>2.94</v>
      </c>
    </row>
    <row r="70" customFormat="false" ht="12.75" hidden="false" customHeight="false" outlineLevel="0" collapsed="false">
      <c r="A70" s="329" t="s">
        <v>363</v>
      </c>
      <c r="B70" s="330" t="s">
        <v>1506</v>
      </c>
      <c r="C70" s="330" t="n">
        <v>18</v>
      </c>
      <c r="D70" s="330" t="s">
        <v>490</v>
      </c>
      <c r="E70" s="330" t="n">
        <v>227.46</v>
      </c>
      <c r="F70" s="0" t="n">
        <v>195.76</v>
      </c>
      <c r="G70" s="0" t="n">
        <v>59.7</v>
      </c>
      <c r="H70" s="0" t="n">
        <v>63</v>
      </c>
    </row>
    <row r="71" customFormat="false" ht="12.75" hidden="false" customHeight="false" outlineLevel="0" collapsed="false">
      <c r="A71" s="329" t="s">
        <v>363</v>
      </c>
      <c r="B71" s="330" t="s">
        <v>1506</v>
      </c>
      <c r="C71" s="330" t="n">
        <v>18</v>
      </c>
      <c r="D71" s="330" t="s">
        <v>505</v>
      </c>
      <c r="E71" s="330" t="n">
        <v>13.46</v>
      </c>
      <c r="F71" s="0" t="n">
        <v>9.81</v>
      </c>
      <c r="G71" s="0" t="n">
        <v>4.87</v>
      </c>
      <c r="H71" s="0" t="n">
        <v>4.85</v>
      </c>
    </row>
    <row r="72" customFormat="false" ht="12.75" hidden="false" customHeight="false" outlineLevel="0" collapsed="false">
      <c r="A72" s="329" t="s">
        <v>363</v>
      </c>
      <c r="B72" s="330" t="s">
        <v>1506</v>
      </c>
      <c r="C72" s="330" t="n">
        <v>18</v>
      </c>
      <c r="D72" s="330" t="s">
        <v>493</v>
      </c>
      <c r="E72" s="330" t="n">
        <v>58.67</v>
      </c>
      <c r="F72" s="0" t="n">
        <v>54.68</v>
      </c>
      <c r="G72" s="0" t="n">
        <v>1.46</v>
      </c>
      <c r="H72" s="0" t="n">
        <v>1.46</v>
      </c>
    </row>
    <row r="73" customFormat="false" ht="12.75" hidden="false" customHeight="false" outlineLevel="0" collapsed="false">
      <c r="A73" s="329" t="s">
        <v>363</v>
      </c>
      <c r="B73" s="330" t="s">
        <v>1506</v>
      </c>
      <c r="C73" s="330" t="n">
        <v>18</v>
      </c>
      <c r="D73" s="330" t="s">
        <v>502</v>
      </c>
      <c r="E73" s="330" t="n">
        <v>34.41</v>
      </c>
      <c r="F73" s="0" t="n">
        <v>28.62</v>
      </c>
      <c r="G73" s="0" t="n">
        <v>10.21</v>
      </c>
      <c r="H73" s="0" t="n">
        <v>12.81</v>
      </c>
    </row>
    <row r="74" customFormat="false" ht="12.75" hidden="false" customHeight="false" outlineLevel="0" collapsed="false">
      <c r="A74" s="329" t="s">
        <v>363</v>
      </c>
      <c r="B74" s="330" t="s">
        <v>1506</v>
      </c>
      <c r="C74" s="330" t="n">
        <v>18</v>
      </c>
      <c r="D74" s="330" t="s">
        <v>516</v>
      </c>
      <c r="E74" s="330" t="n">
        <v>246.46</v>
      </c>
      <c r="F74" s="0" t="n">
        <v>191.75</v>
      </c>
      <c r="G74" s="0" t="n">
        <v>116.4</v>
      </c>
      <c r="H74" s="0" t="n">
        <v>124.39</v>
      </c>
    </row>
    <row r="75" customFormat="false" ht="12.75" hidden="false" customHeight="false" outlineLevel="0" collapsed="false">
      <c r="A75" s="329" t="s">
        <v>363</v>
      </c>
      <c r="B75" s="330" t="s">
        <v>1506</v>
      </c>
      <c r="C75" s="330" t="n">
        <v>18</v>
      </c>
      <c r="D75" s="330" t="s">
        <v>519</v>
      </c>
      <c r="E75" s="330" t="n">
        <v>36.86</v>
      </c>
      <c r="F75" s="0" t="n">
        <v>25.55</v>
      </c>
      <c r="G75" s="0" t="n">
        <v>19.59</v>
      </c>
      <c r="H75" s="0" t="n">
        <v>19.59</v>
      </c>
    </row>
    <row r="76" customFormat="false" ht="12.75" hidden="false" customHeight="false" outlineLevel="0" collapsed="false">
      <c r="A76" s="329" t="s">
        <v>363</v>
      </c>
      <c r="B76" s="330" t="s">
        <v>1506</v>
      </c>
      <c r="C76" s="330" t="n">
        <v>18</v>
      </c>
      <c r="D76" s="330" t="s">
        <v>521</v>
      </c>
      <c r="E76" s="330" t="n">
        <v>2.1</v>
      </c>
      <c r="F76" s="0" t="n">
        <v>1.25</v>
      </c>
      <c r="G76" s="0" t="n">
        <v>1.25</v>
      </c>
      <c r="H76" s="0" t="n">
        <v>1.25</v>
      </c>
    </row>
    <row r="77" customFormat="false" ht="12.75" hidden="false" customHeight="false" outlineLevel="0" collapsed="false">
      <c r="A77" s="329" t="s">
        <v>363</v>
      </c>
      <c r="B77" s="330" t="s">
        <v>1506</v>
      </c>
      <c r="C77" s="330" t="n">
        <v>18</v>
      </c>
      <c r="D77" s="330" t="s">
        <v>531</v>
      </c>
      <c r="E77" s="330" t="n">
        <v>77.4</v>
      </c>
      <c r="F77" s="0" t="n">
        <v>68.66</v>
      </c>
      <c r="G77" s="0" t="n">
        <v>7.45</v>
      </c>
      <c r="H77" s="0" t="n">
        <v>7.42</v>
      </c>
    </row>
    <row r="78" customFormat="false" ht="12.75" hidden="false" customHeight="false" outlineLevel="0" collapsed="false">
      <c r="A78" s="329" t="s">
        <v>363</v>
      </c>
      <c r="B78" s="330" t="s">
        <v>1506</v>
      </c>
      <c r="C78" s="330" t="n">
        <v>18</v>
      </c>
      <c r="D78" s="330" t="s">
        <v>534</v>
      </c>
      <c r="E78" s="330" t="n">
        <v>225.55</v>
      </c>
      <c r="F78" s="0" t="n">
        <v>200.45</v>
      </c>
      <c r="G78" s="0" t="n">
        <v>44.66</v>
      </c>
      <c r="H78" s="0" t="n">
        <v>44.38</v>
      </c>
    </row>
    <row r="79" customFormat="false" ht="12.75" hidden="false" customHeight="false" outlineLevel="0" collapsed="false">
      <c r="A79" s="329" t="s">
        <v>363</v>
      </c>
      <c r="B79" s="330" t="s">
        <v>1506</v>
      </c>
      <c r="C79" s="330" t="n">
        <v>18</v>
      </c>
      <c r="D79" s="330" t="s">
        <v>536</v>
      </c>
      <c r="E79" s="330" t="n">
        <v>22.44</v>
      </c>
      <c r="F79" s="0" t="n">
        <v>16.71</v>
      </c>
      <c r="G79" s="0" t="n">
        <v>6.96</v>
      </c>
      <c r="H79" s="0" t="n">
        <v>6.96</v>
      </c>
    </row>
    <row r="80" customFormat="false" ht="12.75" hidden="false" customHeight="false" outlineLevel="0" collapsed="false">
      <c r="A80" s="329" t="s">
        <v>363</v>
      </c>
      <c r="B80" s="330" t="s">
        <v>1506</v>
      </c>
      <c r="C80" s="330" t="n">
        <v>18</v>
      </c>
      <c r="D80" s="330" t="s">
        <v>542</v>
      </c>
      <c r="E80" s="330" t="n">
        <v>129.53</v>
      </c>
      <c r="F80" s="0" t="n">
        <v>108.8</v>
      </c>
      <c r="G80" s="0" t="n">
        <v>34.28</v>
      </c>
      <c r="H80" s="0" t="n">
        <v>42.83</v>
      </c>
    </row>
    <row r="81" customFormat="false" ht="12.75" hidden="false" customHeight="false" outlineLevel="0" collapsed="false">
      <c r="A81" s="329" t="s">
        <v>363</v>
      </c>
      <c r="B81" s="330" t="s">
        <v>1506</v>
      </c>
      <c r="C81" s="330" t="n">
        <v>18</v>
      </c>
      <c r="D81" s="330" t="s">
        <v>550</v>
      </c>
      <c r="E81" s="330" t="n">
        <v>120.13</v>
      </c>
      <c r="F81" s="0" t="n">
        <v>93.24</v>
      </c>
      <c r="G81" s="0" t="n">
        <v>38.17</v>
      </c>
      <c r="H81" s="0" t="n">
        <v>40.04</v>
      </c>
    </row>
    <row r="82" customFormat="false" ht="12.75" hidden="false" customHeight="false" outlineLevel="0" collapsed="false">
      <c r="A82" s="329" t="s">
        <v>363</v>
      </c>
      <c r="B82" s="330" t="s">
        <v>1506</v>
      </c>
      <c r="C82" s="330" t="n">
        <v>18</v>
      </c>
      <c r="D82" s="330" t="s">
        <v>555</v>
      </c>
      <c r="E82" s="330" t="n">
        <v>3.98</v>
      </c>
      <c r="F82" s="0" t="n">
        <v>2.94</v>
      </c>
      <c r="G82" s="0" t="n">
        <v>1.3</v>
      </c>
      <c r="H82" s="0" t="n">
        <v>1.29</v>
      </c>
    </row>
    <row r="83" customFormat="false" ht="12.75" hidden="false" customHeight="false" outlineLevel="0" collapsed="false">
      <c r="A83" s="329" t="s">
        <v>363</v>
      </c>
      <c r="B83" s="330" t="s">
        <v>1506</v>
      </c>
      <c r="C83" s="330" t="n">
        <v>18</v>
      </c>
      <c r="D83" s="330" t="s">
        <v>564</v>
      </c>
      <c r="E83" s="330" t="n">
        <v>50.95</v>
      </c>
      <c r="F83" s="0" t="n">
        <v>47.71</v>
      </c>
      <c r="G83" s="0" t="n">
        <v>0.96</v>
      </c>
      <c r="H83" s="0" t="n">
        <v>0.96</v>
      </c>
    </row>
    <row r="84" customFormat="false" ht="12.75" hidden="false" customHeight="false" outlineLevel="0" collapsed="false">
      <c r="A84" s="329" t="s">
        <v>363</v>
      </c>
      <c r="B84" s="330" t="s">
        <v>1506</v>
      </c>
      <c r="C84" s="330" t="n">
        <v>18</v>
      </c>
      <c r="D84" s="330" t="s">
        <v>559</v>
      </c>
      <c r="E84" s="330" t="n">
        <v>7.35</v>
      </c>
      <c r="F84" s="0" t="n">
        <v>6.59</v>
      </c>
      <c r="G84" s="0" t="n">
        <v>0.61</v>
      </c>
      <c r="H84" s="0" t="n">
        <v>0.61</v>
      </c>
    </row>
    <row r="85" customFormat="false" ht="12.75" hidden="false" customHeight="false" outlineLevel="0" collapsed="false">
      <c r="A85" s="329" t="s">
        <v>363</v>
      </c>
      <c r="B85" s="330" t="s">
        <v>1506</v>
      </c>
      <c r="C85" s="330" t="n">
        <v>18</v>
      </c>
      <c r="D85" s="330" t="s">
        <v>561</v>
      </c>
      <c r="E85" s="330" t="n">
        <v>120.36</v>
      </c>
      <c r="F85" s="0" t="n">
        <v>107.9</v>
      </c>
      <c r="G85" s="0" t="n">
        <v>11.3</v>
      </c>
      <c r="H85" s="0" t="n">
        <v>11.3</v>
      </c>
    </row>
    <row r="86" customFormat="false" ht="12.75" hidden="false" customHeight="false" outlineLevel="0" collapsed="false">
      <c r="A86" s="329" t="s">
        <v>363</v>
      </c>
      <c r="B86" s="330" t="s">
        <v>1506</v>
      </c>
      <c r="C86" s="330" t="n">
        <v>18</v>
      </c>
      <c r="D86" s="330" t="s">
        <v>566</v>
      </c>
      <c r="E86" s="330" t="n">
        <v>31.4</v>
      </c>
      <c r="F86" s="0" t="n">
        <v>24.31</v>
      </c>
      <c r="G86" s="0" t="n">
        <v>8.55</v>
      </c>
      <c r="H86" s="0" t="n">
        <v>8.49</v>
      </c>
    </row>
    <row r="87" customFormat="false" ht="12.75" hidden="false" customHeight="false" outlineLevel="0" collapsed="false">
      <c r="A87" s="329" t="s">
        <v>363</v>
      </c>
      <c r="B87" s="330" t="s">
        <v>1506</v>
      </c>
      <c r="C87" s="330" t="n">
        <v>18</v>
      </c>
      <c r="D87" s="330" t="s">
        <v>572</v>
      </c>
      <c r="E87" s="330" t="n">
        <v>1.84</v>
      </c>
      <c r="F87" s="0" t="n">
        <v>0.9</v>
      </c>
      <c r="G87" s="0" t="n">
        <v>0.9</v>
      </c>
      <c r="H87" s="0" t="n">
        <v>0.9</v>
      </c>
    </row>
    <row r="88" customFormat="false" ht="12.75" hidden="false" customHeight="false" outlineLevel="0" collapsed="false">
      <c r="A88" s="329" t="s">
        <v>363</v>
      </c>
      <c r="B88" s="330" t="s">
        <v>1506</v>
      </c>
      <c r="C88" s="330" t="n">
        <v>18</v>
      </c>
      <c r="D88" s="330" t="s">
        <v>574</v>
      </c>
      <c r="E88" s="330" t="n">
        <v>7.45</v>
      </c>
      <c r="F88" s="0" t="n">
        <v>4.43</v>
      </c>
      <c r="G88" s="0" t="n">
        <v>4.43</v>
      </c>
      <c r="H88" s="0" t="n">
        <v>4.43</v>
      </c>
    </row>
    <row r="89" customFormat="false" ht="12.75" hidden="false" customHeight="false" outlineLevel="0" collapsed="false">
      <c r="A89" s="329" t="s">
        <v>363</v>
      </c>
      <c r="B89" s="330" t="s">
        <v>1506</v>
      </c>
      <c r="C89" s="330" t="n">
        <v>18</v>
      </c>
      <c r="D89" s="330" t="s">
        <v>580</v>
      </c>
      <c r="E89" s="330" t="n">
        <v>60.98</v>
      </c>
      <c r="F89" s="0" t="n">
        <v>51.6</v>
      </c>
      <c r="G89" s="0" t="n">
        <v>18.47</v>
      </c>
      <c r="H89" s="0" t="n">
        <v>19.13</v>
      </c>
    </row>
    <row r="90" customFormat="false" ht="12.75" hidden="false" customHeight="false" outlineLevel="0" collapsed="false">
      <c r="A90" s="329" t="s">
        <v>363</v>
      </c>
      <c r="B90" s="330" t="s">
        <v>1506</v>
      </c>
      <c r="C90" s="330" t="n">
        <v>18</v>
      </c>
      <c r="D90" s="330" t="s">
        <v>585</v>
      </c>
      <c r="E90" s="330" t="n">
        <v>49.73</v>
      </c>
      <c r="F90" s="0" t="n">
        <v>34.28</v>
      </c>
      <c r="G90" s="0" t="n">
        <v>26.3</v>
      </c>
      <c r="H90" s="0" t="n">
        <v>26.29</v>
      </c>
    </row>
    <row r="91" customFormat="false" ht="12.75" hidden="false" customHeight="false" outlineLevel="0" collapsed="false">
      <c r="A91" s="329" t="s">
        <v>363</v>
      </c>
      <c r="B91" s="330" t="s">
        <v>1506</v>
      </c>
      <c r="C91" s="330" t="n">
        <v>18</v>
      </c>
      <c r="D91" s="330" t="s">
        <v>587</v>
      </c>
      <c r="E91" s="330" t="n">
        <v>60.12</v>
      </c>
      <c r="F91" s="0" t="n">
        <v>41.08</v>
      </c>
      <c r="G91" s="0" t="n">
        <v>30.27</v>
      </c>
      <c r="H91" s="0" t="n">
        <v>30.27</v>
      </c>
    </row>
    <row r="92" customFormat="false" ht="12.75" hidden="false" customHeight="false" outlineLevel="0" collapsed="false">
      <c r="A92" s="329" t="s">
        <v>363</v>
      </c>
      <c r="B92" s="330" t="s">
        <v>1506</v>
      </c>
      <c r="C92" s="330" t="n">
        <v>18</v>
      </c>
      <c r="D92" s="330" t="s">
        <v>590</v>
      </c>
      <c r="E92" s="330" t="n">
        <v>5.03</v>
      </c>
      <c r="F92" s="0" t="n">
        <v>2.99</v>
      </c>
      <c r="G92" s="0" t="n">
        <v>2.99</v>
      </c>
      <c r="H92" s="0" t="n">
        <v>2.99</v>
      </c>
    </row>
    <row r="93" customFormat="false" ht="12.75" hidden="false" customHeight="false" outlineLevel="0" collapsed="false">
      <c r="A93" s="329" t="s">
        <v>363</v>
      </c>
      <c r="B93" s="330" t="s">
        <v>1506</v>
      </c>
      <c r="C93" s="330" t="n">
        <v>18</v>
      </c>
      <c r="D93" s="330" t="s">
        <v>594</v>
      </c>
      <c r="E93" s="330" t="n">
        <v>125.29</v>
      </c>
      <c r="F93" s="0" t="n">
        <v>109.78</v>
      </c>
      <c r="G93" s="0" t="n">
        <v>36</v>
      </c>
      <c r="H93" s="0" t="n">
        <v>40.49</v>
      </c>
    </row>
    <row r="94" customFormat="false" ht="12.75" hidden="false" customHeight="false" outlineLevel="0" collapsed="false">
      <c r="A94" s="329" t="s">
        <v>363</v>
      </c>
      <c r="B94" s="330" t="s">
        <v>1506</v>
      </c>
      <c r="C94" s="330" t="n">
        <v>18</v>
      </c>
      <c r="D94" s="330" t="s">
        <v>597</v>
      </c>
      <c r="E94" s="330" t="n">
        <v>23.41</v>
      </c>
      <c r="F94" s="0" t="n">
        <v>14.62</v>
      </c>
      <c r="G94" s="0" t="n">
        <v>13.5</v>
      </c>
      <c r="H94" s="0" t="n">
        <v>13.49</v>
      </c>
    </row>
    <row r="95" customFormat="false" ht="12.75" hidden="false" customHeight="false" outlineLevel="0" collapsed="false">
      <c r="A95" s="329" t="s">
        <v>363</v>
      </c>
      <c r="B95" s="330" t="s">
        <v>1506</v>
      </c>
      <c r="C95" s="330" t="n">
        <v>18</v>
      </c>
      <c r="D95" s="330" t="s">
        <v>599</v>
      </c>
      <c r="E95" s="330" t="n">
        <v>1.4</v>
      </c>
      <c r="F95" s="0" t="n">
        <v>0.9</v>
      </c>
      <c r="G95" s="0" t="n">
        <v>0.9</v>
      </c>
      <c r="H95" s="0" t="n">
        <v>0.9</v>
      </c>
    </row>
    <row r="96" customFormat="false" ht="12.75" hidden="false" customHeight="false" outlineLevel="0" collapsed="false">
      <c r="A96" s="329" t="s">
        <v>363</v>
      </c>
      <c r="B96" s="330" t="s">
        <v>1506</v>
      </c>
      <c r="C96" s="330" t="n">
        <v>18</v>
      </c>
      <c r="D96" s="330" t="s">
        <v>605</v>
      </c>
      <c r="E96" s="330" t="n">
        <v>16</v>
      </c>
      <c r="F96" s="0" t="n">
        <v>13.1</v>
      </c>
      <c r="G96" s="0" t="n">
        <v>10.1</v>
      </c>
      <c r="H96" s="0" t="n">
        <v>10.1</v>
      </c>
    </row>
    <row r="97" customFormat="false" ht="12.75" hidden="false" customHeight="false" outlineLevel="0" collapsed="false">
      <c r="A97" s="329" t="s">
        <v>363</v>
      </c>
      <c r="B97" s="330" t="s">
        <v>1506</v>
      </c>
      <c r="C97" s="330" t="n">
        <v>18</v>
      </c>
      <c r="D97" s="330" t="s">
        <v>611</v>
      </c>
      <c r="E97" s="330" t="n">
        <v>1.41</v>
      </c>
      <c r="F97" s="0" t="n">
        <v>1.05</v>
      </c>
      <c r="G97" s="0" t="n">
        <v>0.46</v>
      </c>
      <c r="H97" s="0" t="n">
        <v>0.46</v>
      </c>
    </row>
    <row r="98" customFormat="false" ht="12.75" hidden="false" customHeight="false" outlineLevel="0" collapsed="false">
      <c r="A98" s="329" t="s">
        <v>363</v>
      </c>
      <c r="B98" s="330" t="s">
        <v>1506</v>
      </c>
      <c r="C98" s="330" t="n">
        <v>18</v>
      </c>
      <c r="D98" s="330" t="s">
        <v>615</v>
      </c>
      <c r="E98" s="330" t="n">
        <v>14.61</v>
      </c>
      <c r="F98" s="0" t="n">
        <v>9.67</v>
      </c>
      <c r="G98" s="0" t="n">
        <v>6.3</v>
      </c>
      <c r="H98" s="0" t="n">
        <v>6.28</v>
      </c>
    </row>
    <row r="99" customFormat="false" ht="12.75" hidden="false" customHeight="false" outlineLevel="0" collapsed="false">
      <c r="A99" s="329" t="s">
        <v>363</v>
      </c>
      <c r="B99" s="330" t="s">
        <v>1506</v>
      </c>
      <c r="C99" s="330" t="n">
        <v>18</v>
      </c>
      <c r="D99" s="330" t="s">
        <v>617</v>
      </c>
      <c r="E99" s="330" t="n">
        <v>50.06</v>
      </c>
      <c r="F99" s="0" t="n">
        <v>42.68</v>
      </c>
      <c r="G99" s="0" t="n">
        <v>14.36</v>
      </c>
      <c r="H99" s="0" t="n">
        <v>18.04</v>
      </c>
    </row>
    <row r="100" customFormat="false" ht="12.75" hidden="false" customHeight="false" outlineLevel="0" collapsed="false">
      <c r="A100" s="329" t="s">
        <v>363</v>
      </c>
      <c r="B100" s="330" t="s">
        <v>1506</v>
      </c>
      <c r="C100" s="330" t="n">
        <v>18</v>
      </c>
      <c r="D100" s="330" t="s">
        <v>623</v>
      </c>
      <c r="E100" s="330" t="n">
        <v>4.2</v>
      </c>
      <c r="F100" s="0" t="n">
        <v>3.11</v>
      </c>
      <c r="G100" s="0" t="n">
        <v>1.37</v>
      </c>
      <c r="H100" s="0" t="n">
        <v>1.36</v>
      </c>
    </row>
    <row r="101" customFormat="false" ht="12.75" hidden="false" customHeight="false" outlineLevel="0" collapsed="false">
      <c r="A101" s="329" t="s">
        <v>363</v>
      </c>
      <c r="B101" s="330" t="s">
        <v>1506</v>
      </c>
      <c r="C101" s="330" t="n">
        <v>18</v>
      </c>
      <c r="D101" s="330" t="s">
        <v>625</v>
      </c>
      <c r="E101" s="330" t="n">
        <v>42.8</v>
      </c>
      <c r="F101" s="0" t="n">
        <v>31.52</v>
      </c>
      <c r="G101" s="0" t="n">
        <v>20.81</v>
      </c>
      <c r="H101" s="0" t="n">
        <v>20.81</v>
      </c>
    </row>
    <row r="102" customFormat="false" ht="12.75" hidden="false" customHeight="false" outlineLevel="0" collapsed="false">
      <c r="A102" s="329" t="s">
        <v>363</v>
      </c>
      <c r="B102" s="330" t="s">
        <v>1506</v>
      </c>
      <c r="C102" s="330" t="n">
        <v>18</v>
      </c>
      <c r="D102" s="330" t="s">
        <v>629</v>
      </c>
      <c r="E102" s="330" t="n">
        <v>3.44</v>
      </c>
      <c r="F102" s="0" t="n">
        <v>2.1</v>
      </c>
      <c r="G102" s="0" t="n">
        <v>2.1</v>
      </c>
      <c r="H102" s="0" t="n">
        <v>2.1</v>
      </c>
    </row>
    <row r="103" customFormat="false" ht="12.75" hidden="false" customHeight="false" outlineLevel="0" collapsed="false">
      <c r="A103" s="329" t="s">
        <v>363</v>
      </c>
      <c r="B103" s="330" t="s">
        <v>1506</v>
      </c>
      <c r="C103" s="330" t="n">
        <v>18</v>
      </c>
      <c r="D103" s="330" t="s">
        <v>631</v>
      </c>
      <c r="E103" s="330" t="n">
        <v>5.35</v>
      </c>
      <c r="F103" s="0" t="n">
        <v>4.71</v>
      </c>
      <c r="G103" s="0" t="n">
        <v>2.34</v>
      </c>
      <c r="H103" s="0" t="n">
        <v>3.37</v>
      </c>
    </row>
    <row r="104" customFormat="false" ht="12.75" hidden="false" customHeight="false" outlineLevel="0" collapsed="false">
      <c r="A104" s="329" t="s">
        <v>363</v>
      </c>
      <c r="B104" s="330" t="s">
        <v>1506</v>
      </c>
      <c r="C104" s="330" t="n">
        <v>18</v>
      </c>
      <c r="D104" s="330" t="s">
        <v>637</v>
      </c>
      <c r="E104" s="330" t="n">
        <v>6.87</v>
      </c>
      <c r="F104" s="0" t="n">
        <v>3.81</v>
      </c>
      <c r="G104" s="0" t="n">
        <v>2.85</v>
      </c>
      <c r="H104" s="0" t="n">
        <v>2.85</v>
      </c>
    </row>
    <row r="105" customFormat="false" ht="12.75" hidden="false" customHeight="false" outlineLevel="0" collapsed="false">
      <c r="A105" s="329" t="s">
        <v>363</v>
      </c>
      <c r="B105" s="330" t="s">
        <v>1506</v>
      </c>
      <c r="C105" s="330" t="n">
        <v>18</v>
      </c>
      <c r="D105" s="330" t="s">
        <v>650</v>
      </c>
      <c r="E105" s="330" t="n">
        <v>96.66</v>
      </c>
      <c r="F105" s="0" t="n">
        <v>85.76</v>
      </c>
      <c r="G105" s="0" t="n">
        <v>11.81</v>
      </c>
      <c r="H105" s="0" t="n">
        <v>12.57</v>
      </c>
    </row>
    <row r="106" customFormat="false" ht="12.75" hidden="false" customHeight="false" outlineLevel="0" collapsed="false">
      <c r="A106" s="329" t="s">
        <v>363</v>
      </c>
      <c r="B106" s="330" t="s">
        <v>1506</v>
      </c>
      <c r="C106" s="330" t="n">
        <v>18</v>
      </c>
      <c r="D106" s="330" t="s">
        <v>641</v>
      </c>
      <c r="E106" s="330" t="n">
        <v>55.4</v>
      </c>
      <c r="F106" s="0" t="n">
        <v>45.59</v>
      </c>
      <c r="G106" s="0" t="n">
        <v>10.78</v>
      </c>
      <c r="H106" s="0" t="n">
        <v>10.76</v>
      </c>
    </row>
    <row r="107" customFormat="false" ht="12.75" hidden="false" customHeight="false" outlineLevel="0" collapsed="false">
      <c r="A107" s="329" t="s">
        <v>363</v>
      </c>
      <c r="B107" s="330" t="s">
        <v>1506</v>
      </c>
      <c r="C107" s="330" t="n">
        <v>18</v>
      </c>
      <c r="D107" s="330" t="s">
        <v>646</v>
      </c>
      <c r="E107" s="330" t="n">
        <v>6.3</v>
      </c>
      <c r="F107" s="0" t="n">
        <v>3.74</v>
      </c>
      <c r="G107" s="0" t="n">
        <v>3.74</v>
      </c>
      <c r="H107" s="0" t="n">
        <v>3.74</v>
      </c>
    </row>
    <row r="108" customFormat="false" ht="12.75" hidden="false" customHeight="false" outlineLevel="0" collapsed="false">
      <c r="A108" s="329" t="s">
        <v>363</v>
      </c>
      <c r="B108" s="330" t="s">
        <v>1506</v>
      </c>
      <c r="C108" s="330" t="n">
        <v>18</v>
      </c>
      <c r="D108" s="330" t="s">
        <v>655</v>
      </c>
      <c r="E108" s="330" t="n">
        <v>4</v>
      </c>
      <c r="F108" s="0" t="n">
        <v>3.78</v>
      </c>
      <c r="G108" s="0" t="n">
        <v>0</v>
      </c>
      <c r="H108" s="0" t="n">
        <v>0</v>
      </c>
    </row>
    <row r="109" customFormat="false" ht="12.75" hidden="false" customHeight="false" outlineLevel="0" collapsed="false">
      <c r="A109" s="329" t="s">
        <v>363</v>
      </c>
      <c r="B109" s="330" t="s">
        <v>1506</v>
      </c>
      <c r="C109" s="330" t="n">
        <v>18</v>
      </c>
      <c r="D109" s="330" t="s">
        <v>659</v>
      </c>
      <c r="E109" s="330" t="n">
        <v>60.52</v>
      </c>
      <c r="F109" s="0" t="n">
        <v>51.45</v>
      </c>
      <c r="G109" s="0" t="n">
        <v>4.05</v>
      </c>
      <c r="H109" s="0" t="n">
        <v>4.24</v>
      </c>
    </row>
    <row r="110" customFormat="false" ht="12.75" hidden="false" customHeight="false" outlineLevel="0" collapsed="false">
      <c r="A110" s="329" t="s">
        <v>363</v>
      </c>
      <c r="B110" s="330" t="s">
        <v>1506</v>
      </c>
      <c r="C110" s="330" t="n">
        <v>18</v>
      </c>
      <c r="D110" s="330" t="s">
        <v>661</v>
      </c>
      <c r="E110" s="330" t="n">
        <v>20.66</v>
      </c>
      <c r="F110" s="0" t="n">
        <v>16.16</v>
      </c>
      <c r="G110" s="0" t="n">
        <v>5.81</v>
      </c>
      <c r="H110" s="0" t="n">
        <v>5.78</v>
      </c>
    </row>
    <row r="111" customFormat="false" ht="12.75" hidden="false" customHeight="false" outlineLevel="0" collapsed="false">
      <c r="A111" s="329" t="s">
        <v>363</v>
      </c>
      <c r="B111" s="330" t="s">
        <v>1506</v>
      </c>
      <c r="C111" s="330" t="n">
        <v>18</v>
      </c>
      <c r="D111" s="330" t="s">
        <v>663</v>
      </c>
      <c r="E111" s="330" t="n">
        <v>18.56</v>
      </c>
      <c r="F111" s="0" t="n">
        <v>12.63</v>
      </c>
      <c r="G111" s="0" t="n">
        <v>8.87</v>
      </c>
      <c r="H111" s="0" t="n">
        <v>9.27</v>
      </c>
    </row>
    <row r="112" customFormat="false" ht="12.75" hidden="false" customHeight="false" outlineLevel="0" collapsed="false">
      <c r="A112" s="329" t="s">
        <v>363</v>
      </c>
      <c r="B112" s="330" t="s">
        <v>1506</v>
      </c>
      <c r="C112" s="330" t="n">
        <v>18</v>
      </c>
      <c r="D112" s="330" t="s">
        <v>668</v>
      </c>
      <c r="E112" s="330" t="n">
        <v>104.7</v>
      </c>
      <c r="F112" s="0" t="n">
        <v>94.82</v>
      </c>
      <c r="G112" s="0" t="n">
        <v>8.02</v>
      </c>
      <c r="H112" s="0" t="n">
        <v>8.02</v>
      </c>
    </row>
    <row r="113" customFormat="false" ht="12.75" hidden="false" customHeight="false" outlineLevel="0" collapsed="false">
      <c r="A113" s="329" t="s">
        <v>363</v>
      </c>
      <c r="B113" s="330" t="s">
        <v>1506</v>
      </c>
      <c r="C113" s="330" t="n">
        <v>18</v>
      </c>
      <c r="D113" s="330" t="s">
        <v>672</v>
      </c>
      <c r="E113" s="330" t="n">
        <v>201.31</v>
      </c>
      <c r="F113" s="0" t="n">
        <v>181.76</v>
      </c>
      <c r="G113" s="0" t="n">
        <v>16.43</v>
      </c>
      <c r="H113" s="0" t="n">
        <v>16.36</v>
      </c>
    </row>
    <row r="114" customFormat="false" ht="12.75" hidden="false" customHeight="false" outlineLevel="0" collapsed="false">
      <c r="A114" s="329" t="s">
        <v>363</v>
      </c>
      <c r="B114" s="330" t="s">
        <v>1506</v>
      </c>
      <c r="C114" s="330" t="n">
        <v>18</v>
      </c>
      <c r="D114" s="330" t="s">
        <v>674</v>
      </c>
      <c r="E114" s="330" t="n">
        <v>81.81</v>
      </c>
      <c r="F114" s="0" t="n">
        <v>73.09</v>
      </c>
      <c r="G114" s="0" t="n">
        <v>8.29</v>
      </c>
      <c r="H114" s="0" t="n">
        <v>9.04</v>
      </c>
    </row>
    <row r="115" customFormat="false" ht="12.75" hidden="false" customHeight="false" outlineLevel="0" collapsed="false">
      <c r="A115" s="329" t="s">
        <v>363</v>
      </c>
      <c r="B115" s="330" t="s">
        <v>1506</v>
      </c>
      <c r="C115" s="330" t="n">
        <v>18</v>
      </c>
      <c r="D115" s="330" t="s">
        <v>676</v>
      </c>
      <c r="E115" s="330" t="n">
        <v>11.92</v>
      </c>
      <c r="F115" s="0" t="n">
        <v>9.11</v>
      </c>
      <c r="G115" s="0" t="n">
        <v>3.95</v>
      </c>
      <c r="H115" s="0" t="n">
        <v>3.95</v>
      </c>
    </row>
    <row r="116" customFormat="false" ht="12.75" hidden="false" customHeight="false" outlineLevel="0" collapsed="false">
      <c r="A116" s="329" t="s">
        <v>363</v>
      </c>
      <c r="B116" s="330" t="s">
        <v>1506</v>
      </c>
      <c r="C116" s="330" t="n">
        <v>18</v>
      </c>
      <c r="D116" s="330" t="s">
        <v>679</v>
      </c>
      <c r="E116" s="330" t="n">
        <v>171.49</v>
      </c>
      <c r="F116" s="0" t="n">
        <v>137.26</v>
      </c>
      <c r="G116" s="0" t="n">
        <v>51.74</v>
      </c>
      <c r="H116" s="0" t="n">
        <v>54.29</v>
      </c>
    </row>
    <row r="117" customFormat="false" ht="12.75" hidden="false" customHeight="false" outlineLevel="0" collapsed="false">
      <c r="A117" s="329" t="s">
        <v>363</v>
      </c>
      <c r="B117" s="330" t="s">
        <v>1506</v>
      </c>
      <c r="C117" s="330" t="n">
        <v>18</v>
      </c>
      <c r="D117" s="330" t="s">
        <v>685</v>
      </c>
      <c r="E117" s="330" t="n">
        <v>174.47</v>
      </c>
      <c r="F117" s="0" t="n">
        <v>133.12</v>
      </c>
      <c r="G117" s="0" t="n">
        <v>47.27</v>
      </c>
      <c r="H117" s="0" t="n">
        <v>47.05</v>
      </c>
    </row>
    <row r="118" customFormat="false" ht="12.75" hidden="false" customHeight="false" outlineLevel="0" collapsed="false">
      <c r="A118" s="329" t="s">
        <v>363</v>
      </c>
      <c r="B118" s="330" t="s">
        <v>1506</v>
      </c>
      <c r="C118" s="330" t="n">
        <v>18</v>
      </c>
      <c r="D118" s="330" t="s">
        <v>690</v>
      </c>
      <c r="E118" s="330" t="n">
        <v>109.04</v>
      </c>
      <c r="F118" s="0" t="n">
        <v>94.23</v>
      </c>
      <c r="G118" s="0" t="n">
        <v>14.39</v>
      </c>
      <c r="H118" s="0" t="n">
        <v>14.37</v>
      </c>
    </row>
    <row r="119" customFormat="false" ht="12.75" hidden="false" customHeight="false" outlineLevel="0" collapsed="false">
      <c r="A119" s="329" t="s">
        <v>363</v>
      </c>
      <c r="B119" s="330" t="s">
        <v>1506</v>
      </c>
      <c r="C119" s="330" t="n">
        <v>18</v>
      </c>
      <c r="D119" s="330" t="s">
        <v>702</v>
      </c>
      <c r="E119" s="330" t="n">
        <v>374.75</v>
      </c>
      <c r="F119" s="0" t="n">
        <v>303.45</v>
      </c>
      <c r="G119" s="0" t="n">
        <v>116.91</v>
      </c>
      <c r="H119" s="0" t="n">
        <v>123.1</v>
      </c>
    </row>
    <row r="120" customFormat="false" ht="12.75" hidden="false" customHeight="false" outlineLevel="0" collapsed="false">
      <c r="A120" s="329" t="s">
        <v>363</v>
      </c>
      <c r="B120" s="330" t="s">
        <v>1506</v>
      </c>
      <c r="C120" s="330" t="n">
        <v>18</v>
      </c>
      <c r="D120" s="330" t="s">
        <v>712</v>
      </c>
      <c r="E120" s="330" t="n">
        <v>2</v>
      </c>
      <c r="F120" s="0" t="n">
        <v>1.48</v>
      </c>
      <c r="G120" s="0" t="n">
        <v>0.65</v>
      </c>
      <c r="H120" s="0" t="n">
        <v>0.65</v>
      </c>
    </row>
    <row r="121" customFormat="false" ht="12.75" hidden="false" customHeight="false" outlineLevel="0" collapsed="false">
      <c r="A121" s="329" t="s">
        <v>363</v>
      </c>
      <c r="B121" s="330" t="s">
        <v>1506</v>
      </c>
      <c r="C121" s="330" t="n">
        <v>18</v>
      </c>
      <c r="D121" s="330" t="s">
        <v>716</v>
      </c>
      <c r="E121" s="330" t="n">
        <v>2</v>
      </c>
      <c r="F121" s="0" t="n">
        <v>1.28</v>
      </c>
      <c r="G121" s="0" t="n">
        <v>1.28</v>
      </c>
      <c r="H121" s="0" t="n">
        <v>1.28</v>
      </c>
    </row>
    <row r="122" customFormat="false" ht="12.75" hidden="false" customHeight="false" outlineLevel="0" collapsed="false">
      <c r="A122" s="329" t="s">
        <v>363</v>
      </c>
      <c r="B122" s="330" t="s">
        <v>1506</v>
      </c>
      <c r="C122" s="330" t="n">
        <v>18</v>
      </c>
      <c r="D122" s="330" t="s">
        <v>720</v>
      </c>
      <c r="E122" s="330" t="n">
        <v>2.4</v>
      </c>
      <c r="F122" s="0" t="n">
        <v>1.78</v>
      </c>
      <c r="G122" s="0" t="n">
        <v>0.78</v>
      </c>
      <c r="H122" s="0" t="n">
        <v>0.78</v>
      </c>
    </row>
    <row r="123" customFormat="false" ht="12.75" hidden="false" customHeight="false" outlineLevel="0" collapsed="false">
      <c r="A123" s="329" t="s">
        <v>363</v>
      </c>
      <c r="B123" s="330" t="s">
        <v>1506</v>
      </c>
      <c r="C123" s="330" t="n">
        <v>18</v>
      </c>
      <c r="D123" s="330" t="s">
        <v>724</v>
      </c>
      <c r="E123" s="330" t="n">
        <v>140.82</v>
      </c>
      <c r="F123" s="0" t="n">
        <v>114.12</v>
      </c>
      <c r="G123" s="0" t="n">
        <v>54.32</v>
      </c>
      <c r="H123" s="0" t="n">
        <v>66.26</v>
      </c>
    </row>
    <row r="124" customFormat="false" ht="12.75" hidden="false" customHeight="false" outlineLevel="0" collapsed="false">
      <c r="A124" s="329" t="s">
        <v>363</v>
      </c>
      <c r="B124" s="330" t="s">
        <v>1506</v>
      </c>
      <c r="C124" s="330" t="n">
        <v>18</v>
      </c>
      <c r="D124" s="330" t="s">
        <v>727</v>
      </c>
      <c r="E124" s="330" t="n">
        <v>166.95</v>
      </c>
      <c r="F124" s="0" t="n">
        <v>138.85</v>
      </c>
      <c r="G124" s="0" t="n">
        <v>33.75</v>
      </c>
      <c r="H124" s="0" t="n">
        <v>33.54</v>
      </c>
    </row>
    <row r="125" customFormat="false" ht="12.75" hidden="false" customHeight="false" outlineLevel="0" collapsed="false">
      <c r="A125" s="329" t="s">
        <v>363</v>
      </c>
      <c r="B125" s="330" t="s">
        <v>1506</v>
      </c>
      <c r="C125" s="330" t="n">
        <v>18</v>
      </c>
      <c r="D125" s="330" t="s">
        <v>1186</v>
      </c>
      <c r="E125" s="330" t="n">
        <v>4.78</v>
      </c>
      <c r="F125" s="0" t="n">
        <v>2.84</v>
      </c>
      <c r="G125" s="0" t="n">
        <v>2.84</v>
      </c>
      <c r="H125" s="0" t="n">
        <v>2.84</v>
      </c>
    </row>
    <row r="126" customFormat="false" ht="12.75" hidden="false" customHeight="false" outlineLevel="0" collapsed="false">
      <c r="A126" s="329" t="s">
        <v>363</v>
      </c>
      <c r="B126" s="330" t="s">
        <v>1506</v>
      </c>
      <c r="C126" s="330" t="n">
        <v>18</v>
      </c>
      <c r="D126" s="330" t="s">
        <v>1189</v>
      </c>
      <c r="E126" s="330" t="n">
        <v>6.6</v>
      </c>
      <c r="F126" s="0" t="n">
        <v>3.92</v>
      </c>
      <c r="G126" s="0" t="n">
        <v>3.92</v>
      </c>
      <c r="H126" s="0" t="n">
        <v>3.92</v>
      </c>
    </row>
    <row r="127" customFormat="false" ht="12.75" hidden="false" customHeight="false" outlineLevel="0" collapsed="false">
      <c r="A127" s="329" t="s">
        <v>363</v>
      </c>
      <c r="B127" s="330" t="s">
        <v>1506</v>
      </c>
      <c r="C127" s="330" t="n">
        <v>18</v>
      </c>
      <c r="D127" s="330" t="s">
        <v>1196</v>
      </c>
      <c r="E127" s="330" t="n">
        <v>3.56</v>
      </c>
      <c r="F127" s="0" t="n">
        <v>2.23</v>
      </c>
      <c r="G127" s="0" t="n">
        <v>2.23</v>
      </c>
      <c r="H127" s="0" t="n">
        <v>2.23</v>
      </c>
    </row>
    <row r="128" customFormat="false" ht="12.75" hidden="false" customHeight="false" outlineLevel="0" collapsed="false">
      <c r="A128" s="329" t="s">
        <v>363</v>
      </c>
      <c r="B128" s="330" t="s">
        <v>1506</v>
      </c>
      <c r="C128" s="330" t="n">
        <v>18</v>
      </c>
      <c r="D128" s="330" t="s">
        <v>732</v>
      </c>
      <c r="E128" s="330" t="n">
        <v>2.96</v>
      </c>
      <c r="F128" s="0" t="n">
        <v>2.19</v>
      </c>
      <c r="G128" s="0" t="n">
        <v>0.97</v>
      </c>
      <c r="H128" s="0" t="n">
        <v>0.96</v>
      </c>
    </row>
    <row r="129" customFormat="false" ht="12.75" hidden="false" customHeight="false" outlineLevel="0" collapsed="false">
      <c r="A129" s="329" t="s">
        <v>363</v>
      </c>
      <c r="B129" s="330" t="s">
        <v>1506</v>
      </c>
      <c r="C129" s="330" t="n">
        <v>18</v>
      </c>
      <c r="D129" s="330" t="s">
        <v>734</v>
      </c>
      <c r="E129" s="330" t="n">
        <v>9</v>
      </c>
      <c r="F129" s="0" t="n">
        <v>8.51</v>
      </c>
      <c r="G129" s="0" t="n">
        <v>0</v>
      </c>
      <c r="H129" s="0" t="n">
        <v>0</v>
      </c>
    </row>
    <row r="130" customFormat="false" ht="12.75" hidden="false" customHeight="false" outlineLevel="0" collapsed="false">
      <c r="A130" s="329" t="s">
        <v>363</v>
      </c>
      <c r="B130" s="330" t="s">
        <v>1506</v>
      </c>
      <c r="C130" s="330" t="n">
        <v>18</v>
      </c>
      <c r="D130" s="330" t="s">
        <v>738</v>
      </c>
      <c r="E130" s="330" t="n">
        <v>27.36</v>
      </c>
      <c r="F130" s="0" t="n">
        <v>14.18</v>
      </c>
      <c r="G130" s="0" t="n">
        <v>14.18</v>
      </c>
      <c r="H130" s="0" t="n">
        <v>14.18</v>
      </c>
    </row>
    <row r="131" customFormat="false" ht="12.75" hidden="false" customHeight="false" outlineLevel="0" collapsed="false">
      <c r="A131" s="329" t="s">
        <v>363</v>
      </c>
      <c r="B131" s="330" t="s">
        <v>1506</v>
      </c>
      <c r="C131" s="330" t="n">
        <v>18</v>
      </c>
      <c r="D131" s="330" t="s">
        <v>740</v>
      </c>
      <c r="E131" s="330" t="n">
        <v>146.58</v>
      </c>
      <c r="F131" s="0" t="n">
        <v>115.77</v>
      </c>
      <c r="G131" s="0" t="n">
        <v>51.26</v>
      </c>
      <c r="H131" s="0" t="n">
        <v>62.89</v>
      </c>
    </row>
    <row r="132" customFormat="false" ht="12.75" hidden="false" customHeight="false" outlineLevel="0" collapsed="false">
      <c r="A132" s="329" t="s">
        <v>363</v>
      </c>
      <c r="B132" s="330" t="s">
        <v>1506</v>
      </c>
      <c r="C132" s="330" t="n">
        <v>18</v>
      </c>
      <c r="D132" s="330" t="s">
        <v>747</v>
      </c>
      <c r="E132" s="330" t="n">
        <v>4</v>
      </c>
      <c r="F132" s="0" t="n">
        <v>2.38</v>
      </c>
      <c r="G132" s="0" t="n">
        <v>2.38</v>
      </c>
      <c r="H132" s="0" t="n">
        <v>2.38</v>
      </c>
    </row>
    <row r="133" customFormat="false" ht="12.75" hidden="false" customHeight="false" outlineLevel="0" collapsed="false">
      <c r="A133" s="329" t="s">
        <v>363</v>
      </c>
      <c r="B133" s="330" t="s">
        <v>1506</v>
      </c>
      <c r="C133" s="330" t="n">
        <v>18</v>
      </c>
      <c r="D133" s="330" t="s">
        <v>751</v>
      </c>
      <c r="E133" s="330" t="n">
        <v>10.66</v>
      </c>
      <c r="F133" s="0" t="n">
        <v>6.69</v>
      </c>
      <c r="G133" s="0" t="n">
        <v>5.67</v>
      </c>
      <c r="H133" s="0" t="n">
        <v>5.67</v>
      </c>
    </row>
    <row r="134" customFormat="false" ht="12.75" hidden="false" customHeight="false" outlineLevel="0" collapsed="false">
      <c r="A134" s="329" t="s">
        <v>363</v>
      </c>
      <c r="B134" s="330" t="s">
        <v>1506</v>
      </c>
      <c r="C134" s="330" t="n">
        <v>18</v>
      </c>
      <c r="D134" s="330" t="s">
        <v>758</v>
      </c>
      <c r="E134" s="330" t="n">
        <v>18.51</v>
      </c>
      <c r="F134" s="0" t="n">
        <v>14.62</v>
      </c>
      <c r="G134" s="0" t="n">
        <v>4.58</v>
      </c>
      <c r="H134" s="0" t="n">
        <v>4.55</v>
      </c>
    </row>
    <row r="135" customFormat="false" ht="12.75" hidden="false" customHeight="false" outlineLevel="0" collapsed="false">
      <c r="A135" s="329" t="s">
        <v>363</v>
      </c>
      <c r="B135" s="330" t="s">
        <v>1506</v>
      </c>
      <c r="C135" s="330" t="n">
        <v>18</v>
      </c>
      <c r="D135" s="330" t="s">
        <v>760</v>
      </c>
      <c r="E135" s="330" t="n">
        <v>8.87</v>
      </c>
      <c r="F135" s="0" t="n">
        <v>6.29</v>
      </c>
      <c r="G135" s="0" t="n">
        <v>3.42</v>
      </c>
      <c r="H135" s="0" t="n">
        <v>3.4</v>
      </c>
    </row>
    <row r="136" customFormat="false" ht="12.75" hidden="false" customHeight="false" outlineLevel="0" collapsed="false">
      <c r="A136" s="329" t="s">
        <v>363</v>
      </c>
      <c r="B136" s="330" t="s">
        <v>1506</v>
      </c>
      <c r="C136" s="330" t="n">
        <v>18</v>
      </c>
      <c r="D136" s="330" t="s">
        <v>766</v>
      </c>
      <c r="E136" s="330" t="n">
        <v>78.74</v>
      </c>
      <c r="F136" s="0" t="n">
        <v>64.19</v>
      </c>
      <c r="G136" s="0" t="n">
        <v>23.92</v>
      </c>
      <c r="H136" s="0" t="n">
        <v>23.88</v>
      </c>
    </row>
    <row r="137" customFormat="false" ht="12.75" hidden="false" customHeight="false" outlineLevel="0" collapsed="false">
      <c r="A137" s="329" t="s">
        <v>363</v>
      </c>
      <c r="B137" s="330" t="s">
        <v>1506</v>
      </c>
      <c r="C137" s="330" t="n">
        <v>18</v>
      </c>
      <c r="D137" s="330" t="s">
        <v>772</v>
      </c>
      <c r="E137" s="330" t="n">
        <v>87.85</v>
      </c>
      <c r="F137" s="0" t="n">
        <v>73.22</v>
      </c>
      <c r="G137" s="0" t="n">
        <v>21.81</v>
      </c>
      <c r="H137" s="0" t="n">
        <v>22.23</v>
      </c>
    </row>
    <row r="138" customFormat="false" ht="12.75" hidden="false" customHeight="false" outlineLevel="0" collapsed="false">
      <c r="A138" s="329" t="s">
        <v>363</v>
      </c>
      <c r="B138" s="330" t="s">
        <v>1506</v>
      </c>
      <c r="C138" s="330" t="n">
        <v>18</v>
      </c>
      <c r="D138" s="330" t="s">
        <v>775</v>
      </c>
      <c r="E138" s="330" t="n">
        <v>13.97</v>
      </c>
      <c r="F138" s="0" t="n">
        <v>9.93</v>
      </c>
      <c r="G138" s="0" t="n">
        <v>6.15</v>
      </c>
      <c r="H138" s="0" t="n">
        <v>6.15</v>
      </c>
    </row>
    <row r="139" customFormat="false" ht="12.75" hidden="false" customHeight="false" outlineLevel="0" collapsed="false">
      <c r="A139" s="329" t="s">
        <v>363</v>
      </c>
      <c r="B139" s="330" t="s">
        <v>1506</v>
      </c>
      <c r="C139" s="330" t="n">
        <v>18</v>
      </c>
      <c r="D139" s="330" t="s">
        <v>777</v>
      </c>
      <c r="E139" s="330" t="n">
        <v>219.03</v>
      </c>
      <c r="F139" s="0" t="n">
        <v>176.3</v>
      </c>
      <c r="G139" s="0" t="n">
        <v>95.26</v>
      </c>
      <c r="H139" s="0" t="n">
        <v>99.46</v>
      </c>
    </row>
    <row r="140" customFormat="false" ht="12.75" hidden="false" customHeight="false" outlineLevel="0" collapsed="false">
      <c r="A140" s="329" t="s">
        <v>363</v>
      </c>
      <c r="B140" s="330" t="s">
        <v>1506</v>
      </c>
      <c r="C140" s="330" t="n">
        <v>18</v>
      </c>
      <c r="D140" s="330" t="s">
        <v>785</v>
      </c>
      <c r="E140" s="330" t="n">
        <v>3.85</v>
      </c>
      <c r="F140" s="0" t="n">
        <v>2.68</v>
      </c>
      <c r="G140" s="0" t="n">
        <v>1.57</v>
      </c>
      <c r="H140" s="0" t="n">
        <v>1.56</v>
      </c>
    </row>
    <row r="141" customFormat="false" ht="12.75" hidden="false" customHeight="false" outlineLevel="0" collapsed="false">
      <c r="A141" s="329" t="s">
        <v>363</v>
      </c>
      <c r="B141" s="330" t="s">
        <v>1506</v>
      </c>
      <c r="C141" s="330" t="n">
        <v>18</v>
      </c>
      <c r="D141" s="330" t="s">
        <v>787</v>
      </c>
      <c r="E141" s="330" t="n">
        <v>116.21</v>
      </c>
      <c r="F141" s="0" t="n">
        <v>100.36</v>
      </c>
      <c r="G141" s="0" t="n">
        <v>32.56</v>
      </c>
      <c r="H141" s="0" t="n">
        <v>41.41</v>
      </c>
    </row>
    <row r="142" customFormat="false" ht="12.75" hidden="false" customHeight="false" outlineLevel="0" collapsed="false">
      <c r="A142" s="329" t="s">
        <v>363</v>
      </c>
      <c r="B142" s="330" t="s">
        <v>1506</v>
      </c>
      <c r="C142" s="330" t="n">
        <v>18</v>
      </c>
      <c r="D142" s="330" t="s">
        <v>789</v>
      </c>
      <c r="E142" s="330" t="n">
        <v>60.04</v>
      </c>
      <c r="F142" s="0" t="n">
        <v>42.33</v>
      </c>
      <c r="G142" s="0" t="n">
        <v>25.9</v>
      </c>
      <c r="H142" s="0" t="n">
        <v>25.83</v>
      </c>
    </row>
    <row r="143" customFormat="false" ht="12.75" hidden="false" customHeight="false" outlineLevel="0" collapsed="false">
      <c r="A143" s="329" t="s">
        <v>363</v>
      </c>
      <c r="B143" s="330" t="s">
        <v>1506</v>
      </c>
      <c r="C143" s="330" t="n">
        <v>18</v>
      </c>
      <c r="D143" s="330" t="s">
        <v>794</v>
      </c>
      <c r="E143" s="330" t="n">
        <v>18.95</v>
      </c>
      <c r="F143" s="0" t="n">
        <v>16.38</v>
      </c>
      <c r="G143" s="0" t="n">
        <v>8.46</v>
      </c>
      <c r="H143" s="0" t="n">
        <v>12.37</v>
      </c>
    </row>
    <row r="144" customFormat="false" ht="12.75" hidden="false" customHeight="false" outlineLevel="0" collapsed="false">
      <c r="A144" s="329" t="s">
        <v>363</v>
      </c>
      <c r="B144" s="330" t="s">
        <v>1506</v>
      </c>
      <c r="C144" s="330" t="n">
        <v>18</v>
      </c>
      <c r="D144" s="330" t="s">
        <v>796</v>
      </c>
      <c r="E144" s="330" t="n">
        <v>276.1</v>
      </c>
      <c r="F144" s="0" t="n">
        <v>222.24</v>
      </c>
      <c r="G144" s="0" t="n">
        <v>131.25</v>
      </c>
      <c r="H144" s="0" t="n">
        <v>136.59</v>
      </c>
    </row>
    <row r="145" customFormat="false" ht="12.75" hidden="false" customHeight="false" outlineLevel="0" collapsed="false">
      <c r="A145" s="329" t="s">
        <v>363</v>
      </c>
      <c r="B145" s="330" t="s">
        <v>1506</v>
      </c>
      <c r="C145" s="330" t="n">
        <v>18</v>
      </c>
      <c r="D145" s="330" t="s">
        <v>818</v>
      </c>
      <c r="E145" s="330" t="n">
        <v>4.31</v>
      </c>
      <c r="F145" s="0" t="n">
        <v>2.56</v>
      </c>
      <c r="G145" s="0" t="n">
        <v>2.56</v>
      </c>
      <c r="H145" s="0" t="n">
        <v>2.56</v>
      </c>
    </row>
    <row r="146" customFormat="false" ht="12.75" hidden="false" customHeight="false" outlineLevel="0" collapsed="false">
      <c r="A146" s="329" t="s">
        <v>363</v>
      </c>
      <c r="B146" s="330" t="s">
        <v>1506</v>
      </c>
      <c r="C146" s="330" t="n">
        <v>18</v>
      </c>
      <c r="D146" s="330" t="s">
        <v>820</v>
      </c>
      <c r="E146" s="330" t="n">
        <v>48.21</v>
      </c>
      <c r="F146" s="0" t="n">
        <v>42.74</v>
      </c>
      <c r="G146" s="0" t="n">
        <v>4.8</v>
      </c>
      <c r="H146" s="0" t="n">
        <v>4.8</v>
      </c>
    </row>
    <row r="147" customFormat="false" ht="12.75" hidden="false" customHeight="false" outlineLevel="0" collapsed="false">
      <c r="A147" s="329" t="s">
        <v>363</v>
      </c>
      <c r="B147" s="330" t="s">
        <v>1506</v>
      </c>
      <c r="C147" s="330" t="n">
        <v>18</v>
      </c>
      <c r="D147" s="330" t="s">
        <v>801</v>
      </c>
      <c r="E147" s="330" t="n">
        <v>5</v>
      </c>
      <c r="F147" s="0" t="n">
        <v>2.97</v>
      </c>
      <c r="G147" s="0" t="n">
        <v>2.97</v>
      </c>
      <c r="H147" s="0" t="n">
        <v>2.97</v>
      </c>
    </row>
    <row r="148" customFormat="false" ht="12.75" hidden="false" customHeight="false" outlineLevel="0" collapsed="false">
      <c r="A148" s="329" t="s">
        <v>363</v>
      </c>
      <c r="B148" s="330" t="s">
        <v>1506</v>
      </c>
      <c r="C148" s="330" t="n">
        <v>18</v>
      </c>
      <c r="D148" s="330" t="s">
        <v>803</v>
      </c>
      <c r="E148" s="330" t="n">
        <v>5.6</v>
      </c>
      <c r="F148" s="0" t="n">
        <v>4.92</v>
      </c>
      <c r="G148" s="0" t="n">
        <v>3.52</v>
      </c>
      <c r="H148" s="0" t="n">
        <v>3.52</v>
      </c>
    </row>
    <row r="149" customFormat="false" ht="12.75" hidden="false" customHeight="false" outlineLevel="0" collapsed="false">
      <c r="A149" s="329" t="s">
        <v>363</v>
      </c>
      <c r="B149" s="330" t="s">
        <v>1506</v>
      </c>
      <c r="C149" s="330" t="n">
        <v>18</v>
      </c>
      <c r="D149" s="330" t="s">
        <v>807</v>
      </c>
      <c r="E149" s="330" t="n">
        <v>6.65</v>
      </c>
      <c r="F149" s="0" t="n">
        <v>5.29</v>
      </c>
      <c r="G149" s="0" t="n">
        <v>2.47</v>
      </c>
      <c r="H149" s="0" t="n">
        <v>3.09</v>
      </c>
    </row>
    <row r="150" customFormat="false" ht="12.75" hidden="false" customHeight="false" outlineLevel="0" collapsed="false">
      <c r="A150" s="329" t="s">
        <v>363</v>
      </c>
      <c r="B150" s="330" t="s">
        <v>1506</v>
      </c>
      <c r="C150" s="330" t="n">
        <v>18</v>
      </c>
      <c r="D150" s="330" t="s">
        <v>809</v>
      </c>
      <c r="E150" s="330" t="n">
        <v>17</v>
      </c>
      <c r="F150" s="0" t="n">
        <v>12.48</v>
      </c>
      <c r="G150" s="0" t="n">
        <v>5.87</v>
      </c>
      <c r="H150" s="0" t="n">
        <v>5.83</v>
      </c>
    </row>
    <row r="151" customFormat="false" ht="12.75" hidden="false" customHeight="false" outlineLevel="0" collapsed="false">
      <c r="A151" s="329" t="s">
        <v>363</v>
      </c>
      <c r="B151" s="330" t="s">
        <v>1506</v>
      </c>
      <c r="C151" s="330" t="n">
        <v>18</v>
      </c>
      <c r="D151" s="330" t="s">
        <v>811</v>
      </c>
      <c r="E151" s="330" t="n">
        <v>72.55</v>
      </c>
      <c r="F151" s="0" t="n">
        <v>58.28</v>
      </c>
      <c r="G151" s="0" t="n">
        <v>24.37</v>
      </c>
      <c r="H151" s="0" t="n">
        <v>24.88</v>
      </c>
    </row>
    <row r="152" customFormat="false" ht="12.75" hidden="false" customHeight="false" outlineLevel="0" collapsed="false">
      <c r="A152" s="329" t="s">
        <v>363</v>
      </c>
      <c r="B152" s="330" t="s">
        <v>1506</v>
      </c>
      <c r="C152" s="330" t="n">
        <v>18</v>
      </c>
      <c r="D152" s="330" t="s">
        <v>816</v>
      </c>
      <c r="E152" s="330" t="n">
        <v>7.5</v>
      </c>
      <c r="F152" s="0" t="n">
        <v>5.55</v>
      </c>
      <c r="G152" s="0" t="n">
        <v>2.45</v>
      </c>
      <c r="H152" s="0" t="n">
        <v>2.43</v>
      </c>
    </row>
    <row r="153" customFormat="false" ht="12.75" hidden="false" customHeight="false" outlineLevel="0" collapsed="false">
      <c r="A153" s="329" t="s">
        <v>363</v>
      </c>
      <c r="B153" s="330" t="s">
        <v>1506</v>
      </c>
      <c r="C153" s="330" t="n">
        <v>18</v>
      </c>
      <c r="D153" s="330" t="s">
        <v>822</v>
      </c>
      <c r="E153" s="330" t="n">
        <v>1</v>
      </c>
      <c r="F153" s="0" t="n">
        <v>0.59</v>
      </c>
      <c r="G153" s="0" t="n">
        <v>0.59</v>
      </c>
      <c r="H153" s="0" t="n">
        <v>0.59</v>
      </c>
    </row>
    <row r="154" customFormat="false" ht="12.75" hidden="false" customHeight="false" outlineLevel="0" collapsed="false">
      <c r="A154" s="329" t="s">
        <v>363</v>
      </c>
      <c r="B154" s="330" t="s">
        <v>1506</v>
      </c>
      <c r="C154" s="330" t="n">
        <v>18</v>
      </c>
      <c r="D154" s="330" t="s">
        <v>824</v>
      </c>
      <c r="E154" s="330" t="n">
        <v>1.89</v>
      </c>
      <c r="F154" s="0" t="n">
        <v>1.12</v>
      </c>
      <c r="G154" s="0" t="n">
        <v>1.12</v>
      </c>
      <c r="H154" s="0" t="n">
        <v>1.12</v>
      </c>
    </row>
    <row r="155" customFormat="false" ht="12.75" hidden="false" customHeight="false" outlineLevel="0" collapsed="false">
      <c r="A155" s="329" t="s">
        <v>363</v>
      </c>
      <c r="B155" s="330" t="s">
        <v>1506</v>
      </c>
      <c r="C155" s="330" t="n">
        <v>18</v>
      </c>
      <c r="D155" s="330" t="s">
        <v>826</v>
      </c>
      <c r="E155" s="330" t="n">
        <v>34.89</v>
      </c>
      <c r="F155" s="0" t="n">
        <v>24.15</v>
      </c>
      <c r="G155" s="0" t="n">
        <v>18.31</v>
      </c>
      <c r="H155" s="0" t="n">
        <v>18.31</v>
      </c>
    </row>
    <row r="156" customFormat="false" ht="12.75" hidden="false" customHeight="false" outlineLevel="0" collapsed="false">
      <c r="A156" s="329" t="s">
        <v>363</v>
      </c>
      <c r="B156" s="330" t="s">
        <v>1506</v>
      </c>
      <c r="C156" s="330" t="n">
        <v>18</v>
      </c>
      <c r="D156" s="330" t="s">
        <v>829</v>
      </c>
      <c r="E156" s="330" t="n">
        <v>96.38</v>
      </c>
      <c r="F156" s="0" t="n">
        <v>74.92</v>
      </c>
      <c r="G156" s="0" t="n">
        <v>53.23</v>
      </c>
      <c r="H156" s="0" t="n">
        <v>60.47</v>
      </c>
    </row>
    <row r="157" customFormat="false" ht="12.75" hidden="false" customHeight="false" outlineLevel="0" collapsed="false">
      <c r="A157" s="329" t="s">
        <v>363</v>
      </c>
      <c r="B157" s="330" t="s">
        <v>1506</v>
      </c>
      <c r="C157" s="330" t="n">
        <v>18</v>
      </c>
      <c r="D157" s="330" t="s">
        <v>834</v>
      </c>
      <c r="E157" s="330" t="n">
        <v>16.32</v>
      </c>
      <c r="F157" s="0" t="n">
        <v>12.6</v>
      </c>
      <c r="G157" s="0" t="n">
        <v>5.38</v>
      </c>
      <c r="H157" s="0" t="n">
        <v>5.74</v>
      </c>
    </row>
    <row r="158" customFormat="false" ht="12.75" hidden="false" customHeight="false" outlineLevel="0" collapsed="false">
      <c r="A158" s="329" t="s">
        <v>363</v>
      </c>
      <c r="B158" s="330" t="s">
        <v>1506</v>
      </c>
      <c r="C158" s="330" t="n">
        <v>18</v>
      </c>
      <c r="D158" s="330" t="s">
        <v>836</v>
      </c>
      <c r="E158" s="330" t="n">
        <v>78.97</v>
      </c>
      <c r="F158" s="0" t="n">
        <v>65.73</v>
      </c>
      <c r="G158" s="0" t="n">
        <v>23.72</v>
      </c>
      <c r="H158" s="0" t="n">
        <v>23.72</v>
      </c>
    </row>
    <row r="159" customFormat="false" ht="12.75" hidden="false" customHeight="false" outlineLevel="0" collapsed="false">
      <c r="A159" s="329" t="s">
        <v>363</v>
      </c>
      <c r="B159" s="330" t="s">
        <v>1506</v>
      </c>
      <c r="C159" s="330" t="n">
        <v>18</v>
      </c>
      <c r="D159" s="330" t="s">
        <v>838</v>
      </c>
      <c r="E159" s="330" t="n">
        <v>25.72</v>
      </c>
      <c r="F159" s="0" t="n">
        <v>18.46</v>
      </c>
      <c r="G159" s="0" t="n">
        <v>10.09</v>
      </c>
      <c r="H159" s="0" t="n">
        <v>10.29</v>
      </c>
    </row>
    <row r="160" customFormat="false" ht="12.75" hidden="false" customHeight="false" outlineLevel="0" collapsed="false">
      <c r="A160" s="329" t="s">
        <v>363</v>
      </c>
      <c r="B160" s="330" t="s">
        <v>1506</v>
      </c>
      <c r="C160" s="330" t="n">
        <v>18</v>
      </c>
      <c r="D160" s="330" t="s">
        <v>841</v>
      </c>
      <c r="E160" s="330" t="n">
        <v>23.09</v>
      </c>
      <c r="F160" s="0" t="n">
        <v>17.11</v>
      </c>
      <c r="G160" s="0" t="n">
        <v>10.38</v>
      </c>
      <c r="H160" s="0" t="n">
        <v>11.37</v>
      </c>
    </row>
    <row r="161" customFormat="false" ht="12.75" hidden="false" customHeight="false" outlineLevel="0" collapsed="false">
      <c r="A161" s="329" t="s">
        <v>363</v>
      </c>
      <c r="B161" s="330" t="s">
        <v>1506</v>
      </c>
      <c r="C161" s="330" t="n">
        <v>18</v>
      </c>
      <c r="D161" s="330" t="s">
        <v>843</v>
      </c>
      <c r="E161" s="330" t="n">
        <v>3.62</v>
      </c>
      <c r="F161" s="0" t="n">
        <v>2.44</v>
      </c>
      <c r="G161" s="0" t="n">
        <v>2.18</v>
      </c>
      <c r="H161" s="0" t="n">
        <v>2.18</v>
      </c>
    </row>
    <row r="162" customFormat="false" ht="12.75" hidden="false" customHeight="false" outlineLevel="0" collapsed="false">
      <c r="A162" s="329" t="s">
        <v>363</v>
      </c>
      <c r="B162" s="330" t="s">
        <v>1506</v>
      </c>
      <c r="C162" s="330" t="n">
        <v>18</v>
      </c>
      <c r="D162" s="330" t="s">
        <v>845</v>
      </c>
      <c r="E162" s="330" t="n">
        <v>80.75</v>
      </c>
      <c r="F162" s="0" t="n">
        <v>63.22</v>
      </c>
      <c r="G162" s="0" t="n">
        <v>21.73</v>
      </c>
      <c r="H162" s="0" t="n">
        <v>22.41</v>
      </c>
    </row>
    <row r="163" customFormat="false" ht="12.75" hidden="false" customHeight="false" outlineLevel="0" collapsed="false">
      <c r="A163" s="329" t="s">
        <v>363</v>
      </c>
      <c r="B163" s="330" t="s">
        <v>1506</v>
      </c>
      <c r="C163" s="330" t="n">
        <v>18</v>
      </c>
      <c r="D163" s="330" t="s">
        <v>847</v>
      </c>
      <c r="E163" s="330" t="n">
        <v>10.9</v>
      </c>
      <c r="F163" s="0" t="n">
        <v>7.81</v>
      </c>
      <c r="G163" s="0" t="n">
        <v>2.65</v>
      </c>
      <c r="H163" s="0" t="n">
        <v>2.65</v>
      </c>
    </row>
    <row r="164" customFormat="false" ht="12.75" hidden="false" customHeight="false" outlineLevel="0" collapsed="false">
      <c r="A164" s="329" t="s">
        <v>363</v>
      </c>
      <c r="B164" s="330" t="s">
        <v>1506</v>
      </c>
      <c r="C164" s="330" t="n">
        <v>18</v>
      </c>
      <c r="D164" s="330" t="s">
        <v>849</v>
      </c>
      <c r="E164" s="330" t="n">
        <v>4.96</v>
      </c>
      <c r="F164" s="0" t="n">
        <v>2.95</v>
      </c>
      <c r="G164" s="0" t="n">
        <v>2.95</v>
      </c>
      <c r="H164" s="0" t="n">
        <v>2.95</v>
      </c>
    </row>
    <row r="165" customFormat="false" ht="12.75" hidden="false" customHeight="false" outlineLevel="0" collapsed="false">
      <c r="A165" s="329" t="s">
        <v>363</v>
      </c>
      <c r="B165" s="330" t="s">
        <v>1506</v>
      </c>
      <c r="C165" s="330" t="n">
        <v>18</v>
      </c>
      <c r="D165" s="330" t="s">
        <v>853</v>
      </c>
      <c r="E165" s="330" t="n">
        <v>3.64</v>
      </c>
      <c r="F165" s="0" t="n">
        <v>3.44</v>
      </c>
      <c r="G165" s="0" t="n">
        <v>0</v>
      </c>
      <c r="H165" s="0" t="n">
        <v>0</v>
      </c>
    </row>
    <row r="166" customFormat="false" ht="12.75" hidden="false" customHeight="false" outlineLevel="0" collapsed="false">
      <c r="A166" s="329" t="s">
        <v>363</v>
      </c>
      <c r="B166" s="330" t="s">
        <v>1506</v>
      </c>
      <c r="C166" s="330" t="n">
        <v>18</v>
      </c>
      <c r="D166" s="330" t="s">
        <v>857</v>
      </c>
      <c r="E166" s="330" t="n">
        <v>131.18</v>
      </c>
      <c r="F166" s="0" t="n">
        <v>112.66</v>
      </c>
      <c r="G166" s="0" t="n">
        <v>20.49</v>
      </c>
      <c r="H166" s="0" t="n">
        <v>20.45</v>
      </c>
    </row>
    <row r="167" customFormat="false" ht="12.75" hidden="false" customHeight="false" outlineLevel="0" collapsed="false">
      <c r="A167" s="329" t="s">
        <v>363</v>
      </c>
      <c r="B167" s="330" t="s">
        <v>1506</v>
      </c>
      <c r="C167" s="330" t="n">
        <v>18</v>
      </c>
      <c r="D167" s="330" t="s">
        <v>859</v>
      </c>
      <c r="E167" s="330" t="n">
        <v>2.14</v>
      </c>
      <c r="F167" s="0" t="n">
        <v>1.55</v>
      </c>
      <c r="G167" s="0" t="n">
        <v>1.11</v>
      </c>
      <c r="H167" s="0" t="n">
        <v>1.3</v>
      </c>
    </row>
    <row r="168" customFormat="false" ht="12.75" hidden="false" customHeight="false" outlineLevel="0" collapsed="false">
      <c r="A168" s="329" t="s">
        <v>363</v>
      </c>
      <c r="B168" s="330" t="s">
        <v>1506</v>
      </c>
      <c r="C168" s="330" t="n">
        <v>18</v>
      </c>
      <c r="D168" s="330" t="s">
        <v>863</v>
      </c>
      <c r="E168" s="330" t="n">
        <v>57.52</v>
      </c>
      <c r="F168" s="0" t="n">
        <v>48.65</v>
      </c>
      <c r="G168" s="0" t="n">
        <v>9.23</v>
      </c>
      <c r="H168" s="0" t="n">
        <v>9.18</v>
      </c>
    </row>
    <row r="169" customFormat="false" ht="12.75" hidden="false" customHeight="false" outlineLevel="0" collapsed="false">
      <c r="A169" s="329" t="s">
        <v>363</v>
      </c>
      <c r="B169" s="330" t="s">
        <v>1506</v>
      </c>
      <c r="C169" s="330" t="n">
        <v>18</v>
      </c>
      <c r="D169" s="330" t="s">
        <v>870</v>
      </c>
      <c r="E169" s="330" t="n">
        <v>9</v>
      </c>
      <c r="F169" s="0" t="n">
        <v>6.66</v>
      </c>
      <c r="G169" s="0" t="n">
        <v>2.94</v>
      </c>
      <c r="H169" s="0" t="n">
        <v>2.92</v>
      </c>
    </row>
    <row r="170" customFormat="false" ht="12.75" hidden="false" customHeight="false" outlineLevel="0" collapsed="false">
      <c r="A170" s="329" t="s">
        <v>363</v>
      </c>
      <c r="B170" s="330" t="s">
        <v>1506</v>
      </c>
      <c r="C170" s="330" t="n">
        <v>18</v>
      </c>
      <c r="D170" s="330" t="s">
        <v>868</v>
      </c>
      <c r="E170" s="330" t="n">
        <v>32.52</v>
      </c>
      <c r="F170" s="0" t="n">
        <v>21.41</v>
      </c>
      <c r="G170" s="0" t="n">
        <v>17.34</v>
      </c>
      <c r="H170" s="0" t="n">
        <v>18.36</v>
      </c>
    </row>
    <row r="171" customFormat="false" ht="12.75" hidden="false" customHeight="false" outlineLevel="0" collapsed="false">
      <c r="A171" s="329" t="s">
        <v>363</v>
      </c>
      <c r="B171" s="330" t="s">
        <v>1506</v>
      </c>
      <c r="C171" s="330" t="n">
        <v>18</v>
      </c>
      <c r="D171" s="330" t="s">
        <v>873</v>
      </c>
      <c r="E171" s="330" t="n">
        <v>10.25</v>
      </c>
      <c r="F171" s="0" t="n">
        <v>7.58</v>
      </c>
      <c r="G171" s="0" t="n">
        <v>3.5</v>
      </c>
      <c r="H171" s="0" t="n">
        <v>3.48</v>
      </c>
    </row>
    <row r="172" customFormat="false" ht="12.75" hidden="false" customHeight="false" outlineLevel="0" collapsed="false">
      <c r="A172" s="329" t="s">
        <v>363</v>
      </c>
      <c r="B172" s="330" t="s">
        <v>1506</v>
      </c>
      <c r="C172" s="330" t="n">
        <v>18</v>
      </c>
      <c r="D172" s="330" t="s">
        <v>875</v>
      </c>
      <c r="E172" s="330" t="n">
        <v>36.31</v>
      </c>
      <c r="F172" s="0" t="n">
        <v>28.02</v>
      </c>
      <c r="G172" s="0" t="n">
        <v>10.68</v>
      </c>
      <c r="H172" s="0" t="n">
        <v>10.68</v>
      </c>
    </row>
    <row r="173" customFormat="false" ht="12.75" hidden="false" customHeight="false" outlineLevel="0" collapsed="false">
      <c r="A173" s="329" t="s">
        <v>363</v>
      </c>
      <c r="B173" s="330" t="s">
        <v>1506</v>
      </c>
      <c r="C173" s="330" t="n">
        <v>18</v>
      </c>
      <c r="D173" s="330" t="s">
        <v>880</v>
      </c>
      <c r="E173" s="330" t="n">
        <v>9.7</v>
      </c>
      <c r="F173" s="0" t="n">
        <v>7.03</v>
      </c>
      <c r="G173" s="0" t="n">
        <v>4.78</v>
      </c>
      <c r="H173" s="0" t="n">
        <v>4.78</v>
      </c>
    </row>
    <row r="174" customFormat="false" ht="12.75" hidden="false" customHeight="false" outlineLevel="0" collapsed="false">
      <c r="A174" s="329" t="s">
        <v>363</v>
      </c>
      <c r="B174" s="330" t="s">
        <v>1506</v>
      </c>
      <c r="C174" s="330" t="n">
        <v>18</v>
      </c>
      <c r="D174" s="330" t="s">
        <v>878</v>
      </c>
      <c r="E174" s="330" t="n">
        <v>3.84</v>
      </c>
      <c r="F174" s="0" t="n">
        <v>3.63</v>
      </c>
      <c r="G174" s="0" t="n">
        <v>0</v>
      </c>
      <c r="H174" s="0" t="n">
        <v>0</v>
      </c>
    </row>
    <row r="175" customFormat="false" ht="12.75" hidden="false" customHeight="false" outlineLevel="0" collapsed="false">
      <c r="A175" s="329" t="s">
        <v>363</v>
      </c>
      <c r="B175" s="330" t="s">
        <v>1506</v>
      </c>
      <c r="C175" s="330" t="n">
        <v>18</v>
      </c>
      <c r="D175" s="330" t="s">
        <v>882</v>
      </c>
      <c r="E175" s="330" t="n">
        <v>8.85</v>
      </c>
      <c r="F175" s="0" t="n">
        <v>5.76</v>
      </c>
      <c r="G175" s="0" t="n">
        <v>4.08</v>
      </c>
      <c r="H175" s="0" t="n">
        <v>4.08</v>
      </c>
    </row>
    <row r="176" customFormat="false" ht="12.75" hidden="false" customHeight="false" outlineLevel="0" collapsed="false">
      <c r="A176" s="329" t="s">
        <v>363</v>
      </c>
      <c r="B176" s="330" t="s">
        <v>1506</v>
      </c>
      <c r="C176" s="330" t="n">
        <v>18</v>
      </c>
      <c r="D176" s="330" t="s">
        <v>884</v>
      </c>
      <c r="E176" s="330" t="n">
        <v>1.57</v>
      </c>
      <c r="F176" s="0" t="n">
        <v>1.38</v>
      </c>
      <c r="G176" s="0" t="n">
        <v>0.69</v>
      </c>
      <c r="H176" s="0" t="n">
        <v>1.06</v>
      </c>
    </row>
    <row r="177" customFormat="false" ht="12.75" hidden="false" customHeight="false" outlineLevel="0" collapsed="false">
      <c r="A177" s="329" t="s">
        <v>363</v>
      </c>
      <c r="B177" s="330" t="s">
        <v>1506</v>
      </c>
      <c r="C177" s="330" t="n">
        <v>18</v>
      </c>
      <c r="D177" s="330" t="s">
        <v>895</v>
      </c>
      <c r="E177" s="330" t="n">
        <v>16.66</v>
      </c>
      <c r="F177" s="0" t="n">
        <v>13.45</v>
      </c>
      <c r="G177" s="0" t="n">
        <v>10.32</v>
      </c>
      <c r="H177" s="0" t="n">
        <v>10.32</v>
      </c>
    </row>
    <row r="178" customFormat="false" ht="12.75" hidden="false" customHeight="false" outlineLevel="0" collapsed="false">
      <c r="A178" s="329" t="s">
        <v>363</v>
      </c>
      <c r="B178" s="330" t="s">
        <v>1506</v>
      </c>
      <c r="C178" s="330" t="n">
        <v>18</v>
      </c>
      <c r="D178" s="330" t="s">
        <v>888</v>
      </c>
      <c r="E178" s="330" t="n">
        <v>162.5</v>
      </c>
      <c r="F178" s="0" t="n">
        <v>139.66</v>
      </c>
      <c r="G178" s="0" t="n">
        <v>33.76</v>
      </c>
      <c r="H178" s="0" t="n">
        <v>33.71</v>
      </c>
    </row>
    <row r="179" customFormat="false" ht="12.75" hidden="false" customHeight="false" outlineLevel="0" collapsed="false">
      <c r="A179" s="329" t="s">
        <v>363</v>
      </c>
      <c r="B179" s="330" t="s">
        <v>1506</v>
      </c>
      <c r="C179" s="330" t="n">
        <v>18</v>
      </c>
      <c r="D179" s="330" t="s">
        <v>890</v>
      </c>
      <c r="E179" s="330" t="n">
        <v>4.07</v>
      </c>
      <c r="F179" s="0" t="n">
        <v>2.42</v>
      </c>
      <c r="G179" s="0" t="n">
        <v>2.42</v>
      </c>
      <c r="H179" s="0" t="n">
        <v>2.42</v>
      </c>
    </row>
    <row r="180" customFormat="false" ht="12.75" hidden="false" customHeight="false" outlineLevel="0" collapsed="false">
      <c r="A180" s="329" t="s">
        <v>363</v>
      </c>
      <c r="B180" s="330" t="s">
        <v>1506</v>
      </c>
      <c r="C180" s="330" t="n">
        <v>18</v>
      </c>
      <c r="D180" s="330" t="s">
        <v>892</v>
      </c>
      <c r="E180" s="330" t="n">
        <v>41.66</v>
      </c>
      <c r="F180" s="0" t="n">
        <v>31.22</v>
      </c>
      <c r="G180" s="0" t="n">
        <v>23.88</v>
      </c>
      <c r="H180" s="0" t="n">
        <v>23.87</v>
      </c>
    </row>
    <row r="181" customFormat="false" ht="12.75" hidden="false" customHeight="false" outlineLevel="0" collapsed="false">
      <c r="A181" s="329" t="s">
        <v>363</v>
      </c>
      <c r="B181" s="330" t="s">
        <v>1506</v>
      </c>
      <c r="C181" s="330" t="n">
        <v>18</v>
      </c>
      <c r="D181" s="330" t="s">
        <v>903</v>
      </c>
      <c r="E181" s="330" t="n">
        <v>17</v>
      </c>
      <c r="F181" s="0" t="n">
        <v>13.06</v>
      </c>
      <c r="G181" s="0" t="n">
        <v>5.26</v>
      </c>
      <c r="H181" s="0" t="n">
        <v>5.26</v>
      </c>
    </row>
    <row r="182" customFormat="false" ht="12.75" hidden="false" customHeight="false" outlineLevel="0" collapsed="false">
      <c r="A182" s="329" t="s">
        <v>363</v>
      </c>
      <c r="B182" s="330" t="s">
        <v>1506</v>
      </c>
      <c r="C182" s="330" t="n">
        <v>18</v>
      </c>
      <c r="D182" s="330" t="s">
        <v>899</v>
      </c>
      <c r="E182" s="330" t="n">
        <v>5.18</v>
      </c>
      <c r="F182" s="0" t="n">
        <v>3.25</v>
      </c>
      <c r="G182" s="0" t="n">
        <v>2.77</v>
      </c>
      <c r="H182" s="0" t="n">
        <v>2.76</v>
      </c>
    </row>
    <row r="183" customFormat="false" ht="12.75" hidden="false" customHeight="false" outlineLevel="0" collapsed="false">
      <c r="A183" s="329" t="s">
        <v>363</v>
      </c>
      <c r="B183" s="330" t="s">
        <v>1506</v>
      </c>
      <c r="C183" s="330" t="n">
        <v>18</v>
      </c>
      <c r="D183" s="330" t="s">
        <v>909</v>
      </c>
      <c r="E183" s="330" t="n">
        <v>106.61</v>
      </c>
      <c r="F183" s="0" t="n">
        <v>87.3</v>
      </c>
      <c r="G183" s="0" t="n">
        <v>36.03</v>
      </c>
      <c r="H183" s="0" t="n">
        <v>45.86</v>
      </c>
    </row>
    <row r="184" customFormat="false" ht="12.75" hidden="false" customHeight="false" outlineLevel="0" collapsed="false">
      <c r="A184" s="329" t="s">
        <v>363</v>
      </c>
      <c r="B184" s="330" t="s">
        <v>1506</v>
      </c>
      <c r="C184" s="330" t="n">
        <v>18</v>
      </c>
      <c r="D184" s="330" t="s">
        <v>905</v>
      </c>
      <c r="E184" s="330" t="n">
        <v>124.97</v>
      </c>
      <c r="F184" s="0" t="n">
        <v>93.36</v>
      </c>
      <c r="G184" s="0" t="n">
        <v>51.62</v>
      </c>
      <c r="H184" s="0" t="n">
        <v>51.56</v>
      </c>
    </row>
    <row r="185" customFormat="false" ht="12.75" hidden="false" customHeight="false" outlineLevel="0" collapsed="false">
      <c r="A185" s="329" t="s">
        <v>363</v>
      </c>
      <c r="B185" s="330" t="s">
        <v>1506</v>
      </c>
      <c r="C185" s="330" t="n">
        <v>18</v>
      </c>
      <c r="D185" s="330" t="s">
        <v>912</v>
      </c>
      <c r="E185" s="330" t="n">
        <v>48.7</v>
      </c>
      <c r="F185" s="0" t="n">
        <v>35.94</v>
      </c>
      <c r="G185" s="0" t="n">
        <v>21.18</v>
      </c>
      <c r="H185" s="0" t="n">
        <v>21.15</v>
      </c>
    </row>
    <row r="186" customFormat="false" ht="12.75" hidden="false" customHeight="false" outlineLevel="0" collapsed="false">
      <c r="A186" s="329" t="s">
        <v>363</v>
      </c>
      <c r="B186" s="330" t="s">
        <v>1506</v>
      </c>
      <c r="C186" s="330" t="n">
        <v>18</v>
      </c>
      <c r="D186" s="330" t="s">
        <v>918</v>
      </c>
      <c r="E186" s="330" t="n">
        <v>29.57</v>
      </c>
      <c r="F186" s="0" t="n">
        <v>23.99</v>
      </c>
      <c r="G186" s="0" t="n">
        <v>16.97</v>
      </c>
      <c r="H186" s="0" t="n">
        <v>16.96</v>
      </c>
    </row>
    <row r="187" customFormat="false" ht="12.75" hidden="false" customHeight="false" outlineLevel="0" collapsed="false">
      <c r="A187" s="329" t="s">
        <v>363</v>
      </c>
      <c r="B187" s="330" t="s">
        <v>1506</v>
      </c>
      <c r="C187" s="330" t="n">
        <v>18</v>
      </c>
      <c r="D187" s="330" t="s">
        <v>924</v>
      </c>
      <c r="E187" s="330" t="n">
        <v>74.83</v>
      </c>
      <c r="F187" s="0" t="n">
        <v>63.84</v>
      </c>
      <c r="G187" s="0" t="n">
        <v>12.33</v>
      </c>
      <c r="H187" s="0" t="n">
        <v>12.74</v>
      </c>
    </row>
    <row r="188" customFormat="false" ht="12.75" hidden="false" customHeight="false" outlineLevel="0" collapsed="false">
      <c r="A188" s="329" t="s">
        <v>363</v>
      </c>
      <c r="B188" s="330" t="s">
        <v>1506</v>
      </c>
      <c r="C188" s="330" t="n">
        <v>18</v>
      </c>
      <c r="D188" s="330" t="s">
        <v>927</v>
      </c>
      <c r="E188" s="330" t="n">
        <v>10.62</v>
      </c>
      <c r="F188" s="0" t="n">
        <v>7.04</v>
      </c>
      <c r="G188" s="0" t="n">
        <v>4.97</v>
      </c>
      <c r="H188" s="0" t="n">
        <v>4.96</v>
      </c>
    </row>
    <row r="189" customFormat="false" ht="12.75" hidden="false" customHeight="false" outlineLevel="0" collapsed="false">
      <c r="A189" s="329" t="s">
        <v>363</v>
      </c>
      <c r="B189" s="330" t="s">
        <v>1506</v>
      </c>
      <c r="C189" s="330" t="n">
        <v>18</v>
      </c>
      <c r="D189" s="330" t="s">
        <v>934</v>
      </c>
      <c r="E189" s="330" t="n">
        <v>11.32</v>
      </c>
      <c r="F189" s="0" t="n">
        <v>7.68</v>
      </c>
      <c r="G189" s="0" t="n">
        <v>5.27</v>
      </c>
      <c r="H189" s="0" t="n">
        <v>5.26</v>
      </c>
    </row>
    <row r="190" customFormat="false" ht="12.75" hidden="false" customHeight="false" outlineLevel="0" collapsed="false">
      <c r="A190" s="329" t="s">
        <v>363</v>
      </c>
      <c r="B190" s="330" t="s">
        <v>1506</v>
      </c>
      <c r="C190" s="330" t="n">
        <v>18</v>
      </c>
      <c r="D190" s="330" t="s">
        <v>937</v>
      </c>
      <c r="E190" s="330" t="n">
        <v>30.81</v>
      </c>
      <c r="F190" s="0" t="n">
        <v>22.47</v>
      </c>
      <c r="G190" s="0" t="n">
        <v>10.66</v>
      </c>
      <c r="H190" s="0" t="n">
        <v>10.6</v>
      </c>
    </row>
    <row r="191" customFormat="false" ht="12.75" hidden="false" customHeight="false" outlineLevel="0" collapsed="false">
      <c r="A191" s="329" t="s">
        <v>363</v>
      </c>
      <c r="B191" s="330" t="s">
        <v>1506</v>
      </c>
      <c r="C191" s="330" t="n">
        <v>18</v>
      </c>
      <c r="D191" s="330" t="s">
        <v>939</v>
      </c>
      <c r="E191" s="330" t="n">
        <v>5.84</v>
      </c>
      <c r="F191" s="0" t="n">
        <v>3.54</v>
      </c>
      <c r="G191" s="0" t="n">
        <v>3.54</v>
      </c>
      <c r="H191" s="0" t="n">
        <v>3.54</v>
      </c>
    </row>
    <row r="192" customFormat="false" ht="12.75" hidden="false" customHeight="false" outlineLevel="0" collapsed="false">
      <c r="A192" s="329" t="s">
        <v>363</v>
      </c>
      <c r="B192" s="330" t="s">
        <v>1506</v>
      </c>
      <c r="C192" s="330" t="n">
        <v>18</v>
      </c>
      <c r="D192" s="330" t="s">
        <v>942</v>
      </c>
      <c r="E192" s="330" t="n">
        <v>5.4</v>
      </c>
      <c r="F192" s="0" t="n">
        <v>3.85</v>
      </c>
      <c r="G192" s="0" t="n">
        <v>2.03</v>
      </c>
      <c r="H192" s="0" t="n">
        <v>2.02</v>
      </c>
    </row>
    <row r="193" customFormat="false" ht="12.75" hidden="false" customHeight="false" outlineLevel="0" collapsed="false">
      <c r="A193" s="329" t="s">
        <v>363</v>
      </c>
      <c r="B193" s="330" t="s">
        <v>1506</v>
      </c>
      <c r="C193" s="330" t="n">
        <v>18</v>
      </c>
      <c r="D193" s="330" t="s">
        <v>948</v>
      </c>
      <c r="E193" s="330" t="n">
        <v>92.03</v>
      </c>
      <c r="F193" s="0" t="n">
        <v>73.93</v>
      </c>
      <c r="G193" s="0" t="n">
        <v>16.18</v>
      </c>
      <c r="H193" s="0" t="n">
        <v>16.15</v>
      </c>
    </row>
    <row r="194" customFormat="false" ht="12.75" hidden="false" customHeight="false" outlineLevel="0" collapsed="false">
      <c r="A194" s="329" t="s">
        <v>363</v>
      </c>
      <c r="B194" s="330" t="s">
        <v>1506</v>
      </c>
      <c r="C194" s="330" t="n">
        <v>18</v>
      </c>
      <c r="D194" s="330" t="s">
        <v>952</v>
      </c>
      <c r="E194" s="330" t="n">
        <v>5.3</v>
      </c>
      <c r="F194" s="0" t="n">
        <v>3.46</v>
      </c>
      <c r="G194" s="0" t="n">
        <v>2.59</v>
      </c>
      <c r="H194" s="0" t="n">
        <v>2.58</v>
      </c>
    </row>
    <row r="195" customFormat="false" ht="12.75" hidden="false" customHeight="false" outlineLevel="0" collapsed="false">
      <c r="A195" s="329" t="s">
        <v>363</v>
      </c>
      <c r="B195" s="330" t="s">
        <v>1506</v>
      </c>
      <c r="C195" s="330" t="n">
        <v>18</v>
      </c>
      <c r="D195" s="330" t="s">
        <v>966</v>
      </c>
      <c r="E195" s="330" t="n">
        <v>22.88</v>
      </c>
      <c r="F195" s="0" t="n">
        <v>15.34</v>
      </c>
      <c r="G195" s="0" t="n">
        <v>11.68</v>
      </c>
      <c r="H195" s="0" t="n">
        <v>11.68</v>
      </c>
    </row>
    <row r="196" customFormat="false" ht="12.75" hidden="false" customHeight="false" outlineLevel="0" collapsed="false">
      <c r="A196" s="329" t="s">
        <v>363</v>
      </c>
      <c r="B196" s="330" t="s">
        <v>1506</v>
      </c>
      <c r="C196" s="330" t="n">
        <v>18</v>
      </c>
      <c r="D196" s="330" t="s">
        <v>960</v>
      </c>
      <c r="E196" s="330" t="n">
        <v>5.8</v>
      </c>
      <c r="F196" s="0" t="n">
        <v>3.45</v>
      </c>
      <c r="G196" s="0" t="n">
        <v>3.45</v>
      </c>
      <c r="H196" s="0" t="n">
        <v>3.45</v>
      </c>
    </row>
    <row r="197" customFormat="false" ht="12.75" hidden="false" customHeight="false" outlineLevel="0" collapsed="false">
      <c r="A197" s="329" t="s">
        <v>363</v>
      </c>
      <c r="B197" s="330" t="s">
        <v>1506</v>
      </c>
      <c r="C197" s="330" t="n">
        <v>18</v>
      </c>
      <c r="D197" s="330" t="s">
        <v>962</v>
      </c>
      <c r="E197" s="330" t="n">
        <v>11.55</v>
      </c>
      <c r="F197" s="0" t="n">
        <v>10.56</v>
      </c>
      <c r="G197" s="0" t="n">
        <v>3.36</v>
      </c>
      <c r="H197" s="0" t="n">
        <v>3.36</v>
      </c>
    </row>
    <row r="198" customFormat="false" ht="12.75" hidden="false" customHeight="false" outlineLevel="0" collapsed="false">
      <c r="A198" s="329" t="s">
        <v>363</v>
      </c>
      <c r="B198" s="330" t="s">
        <v>1506</v>
      </c>
      <c r="C198" s="330" t="n">
        <v>18</v>
      </c>
      <c r="D198" s="330" t="s">
        <v>968</v>
      </c>
      <c r="E198" s="330" t="n">
        <v>13.98</v>
      </c>
      <c r="F198" s="0" t="n">
        <v>11.95</v>
      </c>
      <c r="G198" s="0" t="n">
        <v>2.5</v>
      </c>
      <c r="H198" s="0" t="n">
        <v>2.5</v>
      </c>
    </row>
    <row r="199" customFormat="false" ht="12.75" hidden="false" customHeight="false" outlineLevel="0" collapsed="false">
      <c r="A199" s="329" t="s">
        <v>363</v>
      </c>
      <c r="B199" s="330" t="s">
        <v>1506</v>
      </c>
      <c r="C199" s="330" t="n">
        <v>18</v>
      </c>
      <c r="D199" s="330" t="s">
        <v>972</v>
      </c>
      <c r="E199" s="330" t="n">
        <v>44.51</v>
      </c>
      <c r="F199" s="0" t="n">
        <v>40.49</v>
      </c>
      <c r="G199" s="0" t="n">
        <v>2.68</v>
      </c>
      <c r="H199" s="0" t="n">
        <v>2.68</v>
      </c>
    </row>
    <row r="200" customFormat="false" ht="12.75" hidden="false" customHeight="false" outlineLevel="0" collapsed="false">
      <c r="A200" s="329" t="s">
        <v>363</v>
      </c>
      <c r="B200" s="330" t="s">
        <v>1506</v>
      </c>
      <c r="C200" s="330" t="n">
        <v>18</v>
      </c>
      <c r="D200" s="330" t="s">
        <v>976</v>
      </c>
      <c r="E200" s="330" t="n">
        <v>94.22</v>
      </c>
      <c r="F200" s="0" t="n">
        <v>88.28</v>
      </c>
      <c r="G200" s="0" t="n">
        <v>2.6</v>
      </c>
      <c r="H200" s="0" t="n">
        <v>3.33</v>
      </c>
    </row>
    <row r="201" customFormat="false" ht="12.75" hidden="false" customHeight="false" outlineLevel="0" collapsed="false">
      <c r="A201" s="329" t="s">
        <v>363</v>
      </c>
      <c r="B201" s="330" t="s">
        <v>1506</v>
      </c>
      <c r="C201" s="330" t="n">
        <v>18</v>
      </c>
      <c r="D201" s="330" t="s">
        <v>978</v>
      </c>
      <c r="E201" s="330" t="n">
        <v>134.34</v>
      </c>
      <c r="F201" s="0" t="n">
        <v>118.42</v>
      </c>
      <c r="G201" s="0" t="n">
        <v>16.47</v>
      </c>
      <c r="H201" s="0" t="n">
        <v>17.99</v>
      </c>
    </row>
    <row r="202" customFormat="false" ht="12.75" hidden="false" customHeight="false" outlineLevel="0" collapsed="false">
      <c r="A202" s="329" t="s">
        <v>363</v>
      </c>
      <c r="B202" s="330" t="s">
        <v>1506</v>
      </c>
      <c r="C202" s="330" t="n">
        <v>18</v>
      </c>
      <c r="D202" s="330" t="s">
        <v>983</v>
      </c>
      <c r="E202" s="330" t="n">
        <v>42.94</v>
      </c>
      <c r="F202" s="0" t="n">
        <v>30.08</v>
      </c>
      <c r="G202" s="0" t="n">
        <v>17.47</v>
      </c>
      <c r="H202" s="0" t="n">
        <v>17.47</v>
      </c>
    </row>
    <row r="203" customFormat="false" ht="12.75" hidden="false" customHeight="false" outlineLevel="0" collapsed="false">
      <c r="A203" s="329" t="s">
        <v>363</v>
      </c>
      <c r="B203" s="330" t="s">
        <v>1506</v>
      </c>
      <c r="C203" s="330" t="n">
        <v>18</v>
      </c>
      <c r="D203" s="330" t="s">
        <v>992</v>
      </c>
      <c r="E203" s="330" t="n">
        <v>85.97</v>
      </c>
      <c r="F203" s="0" t="n">
        <v>70.32</v>
      </c>
      <c r="G203" s="0" t="n">
        <v>27.25</v>
      </c>
      <c r="H203" s="0" t="n">
        <v>32.7</v>
      </c>
    </row>
    <row r="204" customFormat="false" ht="12.75" hidden="false" customHeight="false" outlineLevel="0" collapsed="false">
      <c r="A204" s="329" t="s">
        <v>363</v>
      </c>
      <c r="B204" s="330" t="s">
        <v>1506</v>
      </c>
      <c r="C204" s="330" t="n">
        <v>18</v>
      </c>
      <c r="D204" s="330" t="s">
        <v>996</v>
      </c>
      <c r="E204" s="330" t="n">
        <v>10.98</v>
      </c>
      <c r="F204" s="0" t="n">
        <v>6.52</v>
      </c>
      <c r="G204" s="0" t="n">
        <v>6.52</v>
      </c>
      <c r="H204" s="0" t="n">
        <v>6.52</v>
      </c>
    </row>
    <row r="205" customFormat="false" ht="12.75" hidden="false" customHeight="false" outlineLevel="0" collapsed="false">
      <c r="A205" s="329" t="s">
        <v>363</v>
      </c>
      <c r="B205" s="330" t="s">
        <v>1506</v>
      </c>
      <c r="C205" s="330" t="n">
        <v>18</v>
      </c>
      <c r="D205" s="330" t="s">
        <v>1000</v>
      </c>
      <c r="E205" s="330" t="n">
        <v>29.57</v>
      </c>
      <c r="F205" s="0" t="n">
        <v>19.87</v>
      </c>
      <c r="G205" s="0" t="n">
        <v>13.14</v>
      </c>
      <c r="H205" s="0" t="n">
        <v>13.11</v>
      </c>
    </row>
    <row r="206" customFormat="false" ht="12.75" hidden="false" customHeight="false" outlineLevel="0" collapsed="false">
      <c r="A206" s="329" t="s">
        <v>363</v>
      </c>
      <c r="B206" s="330" t="s">
        <v>1506</v>
      </c>
      <c r="C206" s="330" t="n">
        <v>18</v>
      </c>
      <c r="D206" s="330" t="s">
        <v>1005</v>
      </c>
      <c r="E206" s="330" t="n">
        <v>322.64</v>
      </c>
      <c r="F206" s="0" t="n">
        <v>259.52</v>
      </c>
      <c r="G206" s="0" t="n">
        <v>64.57</v>
      </c>
      <c r="H206" s="0" t="n">
        <v>64.14</v>
      </c>
    </row>
    <row r="207" customFormat="false" ht="12.75" hidden="false" customHeight="false" outlineLevel="0" collapsed="false">
      <c r="A207" s="329" t="s">
        <v>363</v>
      </c>
      <c r="B207" s="330" t="s">
        <v>1506</v>
      </c>
      <c r="C207" s="330" t="n">
        <v>18</v>
      </c>
      <c r="D207" s="330" t="s">
        <v>1003</v>
      </c>
      <c r="E207" s="330" t="n">
        <v>54.4</v>
      </c>
      <c r="F207" s="0" t="n">
        <v>45.72</v>
      </c>
      <c r="G207" s="0" t="n">
        <v>12.87</v>
      </c>
      <c r="H207" s="0" t="n">
        <v>14.87</v>
      </c>
    </row>
    <row r="208" customFormat="false" ht="12.75" hidden="false" customHeight="false" outlineLevel="0" collapsed="false">
      <c r="A208" s="329" t="s">
        <v>363</v>
      </c>
      <c r="B208" s="330" t="s">
        <v>1506</v>
      </c>
      <c r="C208" s="330" t="n">
        <v>18</v>
      </c>
      <c r="D208" s="330" t="s">
        <v>1063</v>
      </c>
      <c r="E208" s="330" t="n">
        <v>42.42</v>
      </c>
      <c r="F208" s="0" t="n">
        <v>35.1</v>
      </c>
      <c r="G208" s="0" t="n">
        <v>7.85</v>
      </c>
      <c r="H208" s="0" t="n">
        <v>7.85</v>
      </c>
    </row>
    <row r="209" customFormat="false" ht="12.75" hidden="false" customHeight="false" outlineLevel="0" collapsed="false">
      <c r="A209" s="329" t="s">
        <v>363</v>
      </c>
      <c r="B209" s="330" t="s">
        <v>1506</v>
      </c>
      <c r="C209" s="330" t="n">
        <v>18</v>
      </c>
      <c r="D209" s="330" t="s">
        <v>1007</v>
      </c>
      <c r="E209" s="330" t="n">
        <v>42.53</v>
      </c>
      <c r="F209" s="0" t="n">
        <v>32.39</v>
      </c>
      <c r="G209" s="0" t="n">
        <v>21.66</v>
      </c>
      <c r="H209" s="0" t="n">
        <v>21.66</v>
      </c>
    </row>
    <row r="210" customFormat="false" ht="12.75" hidden="false" customHeight="false" outlineLevel="0" collapsed="false">
      <c r="A210" s="329" t="s">
        <v>363</v>
      </c>
      <c r="B210" s="330" t="s">
        <v>1506</v>
      </c>
      <c r="C210" s="330" t="n">
        <v>18</v>
      </c>
      <c r="D210" s="330" t="s">
        <v>1010</v>
      </c>
      <c r="E210" s="330" t="n">
        <v>18.08</v>
      </c>
      <c r="F210" s="0" t="n">
        <v>16.74</v>
      </c>
      <c r="G210" s="0" t="n">
        <v>0.59</v>
      </c>
      <c r="H210" s="0" t="n">
        <v>0.59</v>
      </c>
    </row>
    <row r="211" customFormat="false" ht="12.75" hidden="false" customHeight="false" outlineLevel="0" collapsed="false">
      <c r="A211" s="329" t="s">
        <v>363</v>
      </c>
      <c r="B211" s="330" t="s">
        <v>1506</v>
      </c>
      <c r="C211" s="330" t="n">
        <v>18</v>
      </c>
      <c r="D211" s="330" t="s">
        <v>1019</v>
      </c>
      <c r="E211" s="330" t="n">
        <v>9.77</v>
      </c>
      <c r="F211" s="0" t="n">
        <v>7.05</v>
      </c>
      <c r="G211" s="0" t="n">
        <v>4.98</v>
      </c>
      <c r="H211" s="0" t="n">
        <v>4.98</v>
      </c>
    </row>
    <row r="212" customFormat="false" ht="12.75" hidden="false" customHeight="false" outlineLevel="0" collapsed="false">
      <c r="A212" s="329" t="s">
        <v>363</v>
      </c>
      <c r="B212" s="330" t="s">
        <v>1506</v>
      </c>
      <c r="C212" s="330" t="n">
        <v>18</v>
      </c>
      <c r="D212" s="330" t="s">
        <v>1023</v>
      </c>
      <c r="E212" s="330" t="n">
        <v>4</v>
      </c>
      <c r="F212" s="0" t="n">
        <v>3.78</v>
      </c>
      <c r="G212" s="0" t="n">
        <v>0</v>
      </c>
      <c r="H212" s="0" t="n">
        <v>0</v>
      </c>
    </row>
    <row r="213" customFormat="false" ht="12.75" hidden="false" customHeight="false" outlineLevel="0" collapsed="false">
      <c r="A213" s="329" t="s">
        <v>363</v>
      </c>
      <c r="B213" s="330" t="s">
        <v>1506</v>
      </c>
      <c r="C213" s="330" t="n">
        <v>18</v>
      </c>
      <c r="D213" s="330" t="s">
        <v>1044</v>
      </c>
      <c r="E213" s="330" t="n">
        <v>14.02</v>
      </c>
      <c r="F213" s="0" t="n">
        <v>10.37</v>
      </c>
      <c r="G213" s="0" t="n">
        <v>4.58</v>
      </c>
      <c r="H213" s="0" t="n">
        <v>4.55</v>
      </c>
    </row>
    <row r="214" customFormat="false" ht="12.75" hidden="false" customHeight="false" outlineLevel="0" collapsed="false">
      <c r="A214" s="329" t="s">
        <v>363</v>
      </c>
      <c r="B214" s="330" t="s">
        <v>1506</v>
      </c>
      <c r="C214" s="330" t="n">
        <v>18</v>
      </c>
      <c r="D214" s="330" t="s">
        <v>1025</v>
      </c>
      <c r="E214" s="330" t="n">
        <v>102.12</v>
      </c>
      <c r="F214" s="0" t="n">
        <v>76</v>
      </c>
      <c r="G214" s="0" t="n">
        <v>38.34</v>
      </c>
      <c r="H214" s="0" t="n">
        <v>38.6</v>
      </c>
    </row>
    <row r="215" customFormat="false" ht="12.75" hidden="false" customHeight="false" outlineLevel="0" collapsed="false">
      <c r="A215" s="329" t="s">
        <v>363</v>
      </c>
      <c r="B215" s="330" t="s">
        <v>1506</v>
      </c>
      <c r="C215" s="330" t="n">
        <v>18</v>
      </c>
      <c r="D215" s="330" t="s">
        <v>1029</v>
      </c>
      <c r="E215" s="330" t="n">
        <v>32.9</v>
      </c>
      <c r="F215" s="0" t="n">
        <v>26.25</v>
      </c>
      <c r="G215" s="0" t="n">
        <v>10.07</v>
      </c>
      <c r="H215" s="0" t="n">
        <v>11.06</v>
      </c>
    </row>
    <row r="216" customFormat="false" ht="12.75" hidden="false" customHeight="false" outlineLevel="0" collapsed="false">
      <c r="A216" s="329" t="s">
        <v>363</v>
      </c>
      <c r="B216" s="330" t="s">
        <v>1506</v>
      </c>
      <c r="C216" s="330" t="n">
        <v>18</v>
      </c>
      <c r="D216" s="330" t="s">
        <v>1035</v>
      </c>
      <c r="E216" s="330" t="n">
        <v>27.78</v>
      </c>
      <c r="F216" s="0" t="n">
        <v>22.29</v>
      </c>
      <c r="G216" s="0" t="n">
        <v>12.31</v>
      </c>
      <c r="H216" s="0" t="n">
        <v>16.49</v>
      </c>
    </row>
    <row r="217" customFormat="false" ht="12.75" hidden="false" customHeight="false" outlineLevel="0" collapsed="false">
      <c r="A217" s="329" t="s">
        <v>363</v>
      </c>
      <c r="B217" s="330" t="s">
        <v>1506</v>
      </c>
      <c r="C217" s="330" t="n">
        <v>18</v>
      </c>
      <c r="D217" s="330" t="s">
        <v>1051</v>
      </c>
      <c r="E217" s="330" t="n">
        <v>31.53</v>
      </c>
      <c r="F217" s="0" t="n">
        <v>25.51</v>
      </c>
      <c r="G217" s="0" t="n">
        <v>10.64</v>
      </c>
      <c r="H217" s="0" t="n">
        <v>12.48</v>
      </c>
    </row>
    <row r="218" customFormat="false" ht="12.75" hidden="false" customHeight="false" outlineLevel="0" collapsed="false">
      <c r="A218" s="329" t="s">
        <v>363</v>
      </c>
      <c r="B218" s="330" t="s">
        <v>1506</v>
      </c>
      <c r="C218" s="330" t="n">
        <v>18</v>
      </c>
      <c r="D218" s="330" t="s">
        <v>1048</v>
      </c>
      <c r="E218" s="330" t="n">
        <v>47.09</v>
      </c>
      <c r="F218" s="0" t="n">
        <v>43.43</v>
      </c>
      <c r="G218" s="0" t="n">
        <v>1.84</v>
      </c>
      <c r="H218" s="0" t="n">
        <v>1.84</v>
      </c>
    </row>
    <row r="219" customFormat="false" ht="12.75" hidden="false" customHeight="false" outlineLevel="0" collapsed="false">
      <c r="A219" s="329" t="s">
        <v>363</v>
      </c>
      <c r="B219" s="330" t="s">
        <v>1506</v>
      </c>
      <c r="C219" s="330" t="n">
        <v>18</v>
      </c>
      <c r="D219" s="330" t="s">
        <v>1053</v>
      </c>
      <c r="E219" s="330" t="n">
        <v>34.52</v>
      </c>
      <c r="F219" s="0" t="n">
        <v>28.65</v>
      </c>
      <c r="G219" s="0" t="n">
        <v>13.59</v>
      </c>
      <c r="H219" s="0" t="n">
        <v>16.74</v>
      </c>
    </row>
    <row r="220" customFormat="false" ht="12.75" hidden="false" customHeight="false" outlineLevel="0" collapsed="false">
      <c r="A220" s="329" t="s">
        <v>363</v>
      </c>
      <c r="B220" s="330" t="s">
        <v>1506</v>
      </c>
      <c r="C220" s="330" t="n">
        <v>18</v>
      </c>
      <c r="D220" s="330" t="s">
        <v>1056</v>
      </c>
      <c r="E220" s="330" t="n">
        <v>17.05</v>
      </c>
      <c r="F220" s="0" t="n">
        <v>11.29</v>
      </c>
      <c r="G220" s="0" t="n">
        <v>8</v>
      </c>
      <c r="H220" s="0" t="n">
        <v>7.98</v>
      </c>
    </row>
    <row r="221" customFormat="false" ht="12.75" hidden="false" customHeight="false" outlineLevel="0" collapsed="false">
      <c r="A221" s="329" t="s">
        <v>363</v>
      </c>
      <c r="B221" s="330" t="s">
        <v>1506</v>
      </c>
      <c r="C221" s="330" t="n">
        <v>18</v>
      </c>
      <c r="D221" s="330" t="s">
        <v>1059</v>
      </c>
      <c r="E221" s="330" t="n">
        <v>19.84</v>
      </c>
      <c r="F221" s="0" t="n">
        <v>13.21</v>
      </c>
      <c r="G221" s="0" t="n">
        <v>9.5</v>
      </c>
      <c r="H221" s="0" t="n">
        <v>9.47</v>
      </c>
    </row>
    <row r="222" customFormat="false" ht="12.75" hidden="false" customHeight="false" outlineLevel="0" collapsed="false">
      <c r="A222" s="329" t="s">
        <v>363</v>
      </c>
      <c r="B222" s="330" t="s">
        <v>1506</v>
      </c>
      <c r="C222" s="330" t="n">
        <v>18</v>
      </c>
      <c r="D222" s="330" t="s">
        <v>1061</v>
      </c>
      <c r="E222" s="330" t="n">
        <v>14.7</v>
      </c>
      <c r="F222" s="0" t="n">
        <v>12.94</v>
      </c>
      <c r="G222" s="0" t="n">
        <v>6.43</v>
      </c>
      <c r="H222" s="0" t="n">
        <v>9.26</v>
      </c>
    </row>
    <row r="223" customFormat="false" ht="12.75" hidden="false" customHeight="false" outlineLevel="0" collapsed="false">
      <c r="A223" s="329" t="s">
        <v>363</v>
      </c>
      <c r="B223" s="330" t="s">
        <v>1506</v>
      </c>
      <c r="C223" s="330" t="n">
        <v>18</v>
      </c>
      <c r="D223" s="330" t="s">
        <v>1067</v>
      </c>
      <c r="E223" s="330" t="n">
        <v>11.11</v>
      </c>
      <c r="F223" s="0" t="n">
        <v>7.52</v>
      </c>
      <c r="G223" s="0" t="n">
        <v>5.96</v>
      </c>
      <c r="H223" s="0" t="n">
        <v>5.96</v>
      </c>
    </row>
    <row r="224" customFormat="false" ht="12.75" hidden="false" customHeight="false" outlineLevel="0" collapsed="false">
      <c r="A224" s="329" t="s">
        <v>363</v>
      </c>
      <c r="B224" s="330" t="s">
        <v>1506</v>
      </c>
      <c r="C224" s="330" t="n">
        <v>18</v>
      </c>
      <c r="D224" s="330" t="s">
        <v>1069</v>
      </c>
      <c r="E224" s="330" t="n">
        <v>3.2</v>
      </c>
      <c r="F224" s="0" t="n">
        <v>1.9</v>
      </c>
      <c r="G224" s="0" t="n">
        <v>1.9</v>
      </c>
      <c r="H224" s="0" t="n">
        <v>1.9</v>
      </c>
    </row>
    <row r="225" customFormat="false" ht="12.75" hidden="false" customHeight="false" outlineLevel="0" collapsed="false">
      <c r="A225" s="329" t="s">
        <v>363</v>
      </c>
      <c r="B225" s="330" t="s">
        <v>1506</v>
      </c>
      <c r="C225" s="330" t="n">
        <v>18</v>
      </c>
      <c r="D225" s="330" t="s">
        <v>1071</v>
      </c>
      <c r="E225" s="330" t="n">
        <v>42.59</v>
      </c>
      <c r="F225" s="0" t="n">
        <v>26.23</v>
      </c>
      <c r="G225" s="0" t="n">
        <v>23.86</v>
      </c>
      <c r="H225" s="0" t="n">
        <v>23.86</v>
      </c>
    </row>
    <row r="226" customFormat="false" ht="12.75" hidden="false" customHeight="false" outlineLevel="0" collapsed="false">
      <c r="A226" s="329" t="s">
        <v>363</v>
      </c>
      <c r="B226" s="330" t="s">
        <v>1506</v>
      </c>
      <c r="C226" s="330" t="n">
        <v>18</v>
      </c>
      <c r="D226" s="330" t="s">
        <v>1073</v>
      </c>
      <c r="E226" s="330" t="n">
        <v>252.21</v>
      </c>
      <c r="F226" s="0" t="n">
        <v>228.8</v>
      </c>
      <c r="G226" s="0" t="n">
        <v>35.41</v>
      </c>
      <c r="H226" s="0" t="n">
        <v>47.08</v>
      </c>
    </row>
    <row r="227" customFormat="false" ht="12.75" hidden="false" customHeight="false" outlineLevel="0" collapsed="false">
      <c r="A227" s="329" t="s">
        <v>363</v>
      </c>
      <c r="B227" s="330" t="s">
        <v>1506</v>
      </c>
      <c r="C227" s="330" t="n">
        <v>18</v>
      </c>
      <c r="D227" s="330" t="s">
        <v>1077</v>
      </c>
      <c r="E227" s="330" t="n">
        <v>4.23</v>
      </c>
      <c r="F227" s="0" t="n">
        <v>2.51</v>
      </c>
      <c r="G227" s="0" t="n">
        <v>2.51</v>
      </c>
      <c r="H227" s="0" t="n">
        <v>2.51</v>
      </c>
    </row>
    <row r="228" customFormat="false" ht="12.75" hidden="false" customHeight="false" outlineLevel="0" collapsed="false">
      <c r="A228" s="329" t="s">
        <v>363</v>
      </c>
      <c r="B228" s="330" t="s">
        <v>1506</v>
      </c>
      <c r="C228" s="330" t="n">
        <v>18</v>
      </c>
      <c r="D228" s="330" t="s">
        <v>1080</v>
      </c>
      <c r="E228" s="330" t="n">
        <v>2.8</v>
      </c>
      <c r="F228" s="0" t="n">
        <v>2.65</v>
      </c>
      <c r="G228" s="0" t="n">
        <v>0</v>
      </c>
      <c r="H228" s="0" t="n">
        <v>0</v>
      </c>
    </row>
    <row r="229" customFormat="false" ht="12.75" hidden="false" customHeight="false" outlineLevel="0" collapsed="false">
      <c r="A229" s="329" t="s">
        <v>363</v>
      </c>
      <c r="B229" s="330" t="s">
        <v>1506</v>
      </c>
      <c r="C229" s="330" t="n">
        <v>18</v>
      </c>
      <c r="D229" s="330" t="s">
        <v>1082</v>
      </c>
      <c r="E229" s="330" t="n">
        <v>1.6</v>
      </c>
      <c r="F229" s="0" t="n">
        <v>1.51</v>
      </c>
      <c r="G229" s="0" t="n">
        <v>0</v>
      </c>
      <c r="H229" s="0" t="n">
        <v>0</v>
      </c>
    </row>
    <row r="230" customFormat="false" ht="12.75" hidden="false" customHeight="false" outlineLevel="0" collapsed="false">
      <c r="A230" s="329" t="s">
        <v>363</v>
      </c>
      <c r="B230" s="330" t="s">
        <v>1506</v>
      </c>
      <c r="C230" s="330" t="n">
        <v>18</v>
      </c>
      <c r="D230" s="330" t="s">
        <v>1084</v>
      </c>
      <c r="E230" s="330" t="n">
        <v>44.93</v>
      </c>
      <c r="F230" s="0" t="n">
        <v>39.39</v>
      </c>
      <c r="G230" s="0" t="n">
        <v>19.53</v>
      </c>
      <c r="H230" s="0" t="n">
        <v>27.96</v>
      </c>
    </row>
    <row r="231" customFormat="false" ht="12.75" hidden="false" customHeight="false" outlineLevel="0" collapsed="false">
      <c r="A231" s="329" t="s">
        <v>363</v>
      </c>
      <c r="B231" s="330" t="s">
        <v>1506</v>
      </c>
      <c r="C231" s="330" t="n">
        <v>18</v>
      </c>
      <c r="D231" s="330" t="s">
        <v>1086</v>
      </c>
      <c r="E231" s="330" t="n">
        <v>135.79</v>
      </c>
      <c r="F231" s="0" t="n">
        <v>115.25</v>
      </c>
      <c r="G231" s="0" t="n">
        <v>39.53</v>
      </c>
      <c r="H231" s="0" t="n">
        <v>46.42</v>
      </c>
    </row>
    <row r="232" customFormat="false" ht="12.75" hidden="false" customHeight="false" outlineLevel="0" collapsed="false">
      <c r="A232" s="329" t="s">
        <v>363</v>
      </c>
      <c r="B232" s="330" t="s">
        <v>1506</v>
      </c>
      <c r="C232" s="330" t="n">
        <v>18</v>
      </c>
      <c r="D232" s="330" t="s">
        <v>1090</v>
      </c>
      <c r="E232" s="330" t="n">
        <v>12.5</v>
      </c>
      <c r="F232" s="0" t="n">
        <v>5.06</v>
      </c>
      <c r="G232" s="0" t="n">
        <v>1.94</v>
      </c>
      <c r="H232" s="0" t="n">
        <v>2.61</v>
      </c>
    </row>
    <row r="233" customFormat="false" ht="12.75" hidden="false" customHeight="false" outlineLevel="0" collapsed="false">
      <c r="A233" s="329" t="s">
        <v>363</v>
      </c>
      <c r="B233" s="330" t="s">
        <v>1506</v>
      </c>
      <c r="C233" s="330" t="n">
        <v>18</v>
      </c>
      <c r="D233" s="330" t="s">
        <v>1088</v>
      </c>
      <c r="E233" s="330" t="n">
        <v>46.81</v>
      </c>
      <c r="F233" s="0" t="n">
        <v>43.35</v>
      </c>
      <c r="G233" s="0" t="n">
        <v>3.79</v>
      </c>
      <c r="H233" s="0" t="n">
        <v>5.13</v>
      </c>
    </row>
    <row r="234" customFormat="false" ht="12.75" hidden="false" customHeight="false" outlineLevel="0" collapsed="false">
      <c r="A234" s="329" t="s">
        <v>363</v>
      </c>
      <c r="B234" s="330" t="s">
        <v>1506</v>
      </c>
      <c r="C234" s="330" t="n">
        <v>18</v>
      </c>
      <c r="D234" s="330" t="s">
        <v>1092</v>
      </c>
      <c r="E234" s="330" t="n">
        <v>65.34</v>
      </c>
      <c r="F234" s="0" t="n">
        <v>52.8</v>
      </c>
      <c r="G234" s="0" t="n">
        <v>29.55</v>
      </c>
      <c r="H234" s="0" t="n">
        <v>38.01</v>
      </c>
    </row>
    <row r="235" customFormat="false" ht="12.75" hidden="false" customHeight="false" outlineLevel="0" collapsed="false">
      <c r="A235" s="329" t="s">
        <v>363</v>
      </c>
      <c r="B235" s="330" t="s">
        <v>1506</v>
      </c>
      <c r="C235" s="330" t="n">
        <v>18</v>
      </c>
      <c r="D235" s="330" t="s">
        <v>1097</v>
      </c>
      <c r="E235" s="330" t="n">
        <v>75.82</v>
      </c>
      <c r="F235" s="0" t="n">
        <v>59.43</v>
      </c>
      <c r="G235" s="0" t="n">
        <v>26.85</v>
      </c>
      <c r="H235" s="0" t="n">
        <v>26.85</v>
      </c>
    </row>
    <row r="236" customFormat="false" ht="12.75" hidden="false" customHeight="false" outlineLevel="0" collapsed="false">
      <c r="A236" s="329" t="s">
        <v>363</v>
      </c>
      <c r="B236" s="330" t="s">
        <v>1506</v>
      </c>
      <c r="C236" s="330" t="n">
        <v>18</v>
      </c>
      <c r="D236" s="330" t="s">
        <v>1101</v>
      </c>
      <c r="E236" s="330" t="n">
        <v>4.06</v>
      </c>
      <c r="F236" s="0" t="n">
        <v>2.41</v>
      </c>
      <c r="G236" s="0" t="n">
        <v>2.41</v>
      </c>
      <c r="H236" s="0" t="n">
        <v>2.41</v>
      </c>
    </row>
    <row r="237" customFormat="false" ht="12.75" hidden="false" customHeight="false" outlineLevel="0" collapsed="false">
      <c r="A237" s="329" t="s">
        <v>363</v>
      </c>
      <c r="B237" s="330" t="s">
        <v>1506</v>
      </c>
      <c r="C237" s="330" t="n">
        <v>18</v>
      </c>
      <c r="D237" s="330" t="s">
        <v>1108</v>
      </c>
      <c r="E237" s="330" t="n">
        <v>29.74</v>
      </c>
      <c r="F237" s="0" t="n">
        <v>24.65</v>
      </c>
      <c r="G237" s="0" t="n">
        <v>4.11</v>
      </c>
      <c r="H237" s="0" t="n">
        <v>4.1</v>
      </c>
    </row>
    <row r="238" customFormat="false" ht="12.75" hidden="false" customHeight="false" outlineLevel="0" collapsed="false">
      <c r="A238" s="329" t="s">
        <v>363</v>
      </c>
      <c r="B238" s="330" t="s">
        <v>1506</v>
      </c>
      <c r="C238" s="330" t="n">
        <v>18</v>
      </c>
      <c r="D238" s="330" t="s">
        <v>1110</v>
      </c>
      <c r="E238" s="330" t="n">
        <v>75.11</v>
      </c>
      <c r="F238" s="0" t="n">
        <v>68.4</v>
      </c>
      <c r="G238" s="0" t="n">
        <v>4.58</v>
      </c>
      <c r="H238" s="0" t="n">
        <v>4.58</v>
      </c>
    </row>
    <row r="239" customFormat="false" ht="12.75" hidden="false" customHeight="false" outlineLevel="0" collapsed="false">
      <c r="A239" s="329" t="s">
        <v>363</v>
      </c>
      <c r="B239" s="330" t="s">
        <v>1506</v>
      </c>
      <c r="C239" s="330" t="n">
        <v>18</v>
      </c>
      <c r="D239" s="330" t="s">
        <v>1114</v>
      </c>
      <c r="E239" s="330" t="n">
        <v>72.47</v>
      </c>
      <c r="F239" s="0" t="n">
        <v>62.41</v>
      </c>
      <c r="G239" s="0" t="n">
        <v>17.39</v>
      </c>
      <c r="H239" s="0" t="n">
        <v>21.17</v>
      </c>
    </row>
    <row r="240" customFormat="false" ht="12.75" hidden="false" customHeight="false" outlineLevel="0" collapsed="false">
      <c r="A240" s="329" t="s">
        <v>363</v>
      </c>
      <c r="B240" s="330" t="s">
        <v>1506</v>
      </c>
      <c r="C240" s="330" t="n">
        <v>18</v>
      </c>
      <c r="D240" s="330" t="s">
        <v>1116</v>
      </c>
      <c r="E240" s="330" t="n">
        <v>78.2</v>
      </c>
      <c r="F240" s="0" t="n">
        <v>68.41</v>
      </c>
      <c r="G240" s="0" t="n">
        <v>8.92</v>
      </c>
      <c r="H240" s="0" t="n">
        <v>8.91</v>
      </c>
    </row>
    <row r="241" customFormat="false" ht="12.75" hidden="false" customHeight="false" outlineLevel="0" collapsed="false">
      <c r="A241" s="329" t="s">
        <v>363</v>
      </c>
      <c r="B241" s="330" t="s">
        <v>1506</v>
      </c>
      <c r="C241" s="330" t="n">
        <v>18</v>
      </c>
      <c r="D241" s="330" t="s">
        <v>1121</v>
      </c>
      <c r="E241" s="330" t="n">
        <v>66.13</v>
      </c>
      <c r="F241" s="0" t="n">
        <v>47.55</v>
      </c>
      <c r="G241" s="0" t="n">
        <v>25.07</v>
      </c>
      <c r="H241" s="0" t="n">
        <v>24.96</v>
      </c>
    </row>
    <row r="242" customFormat="false" ht="12.75" hidden="false" customHeight="false" outlineLevel="0" collapsed="false">
      <c r="A242" s="329" t="s">
        <v>363</v>
      </c>
      <c r="B242" s="330" t="s">
        <v>1506</v>
      </c>
      <c r="C242" s="330" t="n">
        <v>18</v>
      </c>
      <c r="D242" s="330" t="s">
        <v>1124</v>
      </c>
      <c r="E242" s="330" t="n">
        <v>10.86</v>
      </c>
      <c r="F242" s="0" t="n">
        <v>9.54</v>
      </c>
      <c r="G242" s="0" t="n">
        <v>6.85</v>
      </c>
      <c r="H242" s="0" t="n">
        <v>6.85</v>
      </c>
    </row>
    <row r="243" customFormat="false" ht="12.75" hidden="false" customHeight="false" outlineLevel="0" collapsed="false">
      <c r="A243" s="329" t="s">
        <v>363</v>
      </c>
      <c r="B243" s="330" t="s">
        <v>1506</v>
      </c>
      <c r="C243" s="330" t="n">
        <v>18</v>
      </c>
      <c r="D243" s="330" t="s">
        <v>1126</v>
      </c>
      <c r="E243" s="330" t="n">
        <v>15.7</v>
      </c>
      <c r="F243" s="0" t="n">
        <v>9.33</v>
      </c>
      <c r="G243" s="0" t="n">
        <v>9.33</v>
      </c>
      <c r="H243" s="0" t="n">
        <v>9.33</v>
      </c>
    </row>
    <row r="244" customFormat="false" ht="12.75" hidden="false" customHeight="false" outlineLevel="0" collapsed="false">
      <c r="A244" s="329" t="s">
        <v>363</v>
      </c>
      <c r="B244" s="330" t="s">
        <v>1506</v>
      </c>
      <c r="C244" s="330" t="n">
        <v>18</v>
      </c>
      <c r="D244" s="330" t="s">
        <v>1129</v>
      </c>
      <c r="E244" s="330" t="n">
        <v>4.5</v>
      </c>
      <c r="F244" s="0" t="n">
        <v>2.67</v>
      </c>
      <c r="G244" s="0" t="n">
        <v>2.67</v>
      </c>
      <c r="H244" s="0" t="n">
        <v>2.67</v>
      </c>
    </row>
    <row r="245" customFormat="false" ht="12.75" hidden="false" customHeight="false" outlineLevel="0" collapsed="false">
      <c r="A245" s="329" t="s">
        <v>363</v>
      </c>
      <c r="B245" s="330" t="s">
        <v>1506</v>
      </c>
      <c r="C245" s="330" t="n">
        <v>18</v>
      </c>
      <c r="D245" s="330" t="s">
        <v>1131</v>
      </c>
      <c r="E245" s="330" t="n">
        <v>25.29</v>
      </c>
      <c r="F245" s="0" t="n">
        <v>22.75</v>
      </c>
      <c r="G245" s="0" t="n">
        <v>2.42</v>
      </c>
      <c r="H245" s="0" t="n">
        <v>2.42</v>
      </c>
    </row>
    <row r="246" customFormat="false" ht="12.75" hidden="false" customHeight="false" outlineLevel="0" collapsed="false">
      <c r="A246" s="329" t="s">
        <v>363</v>
      </c>
      <c r="B246" s="330" t="s">
        <v>1506</v>
      </c>
      <c r="C246" s="330" t="n">
        <v>18</v>
      </c>
      <c r="D246" s="330" t="s">
        <v>1135</v>
      </c>
      <c r="E246" s="330" t="n">
        <v>34.69</v>
      </c>
      <c r="F246" s="0" t="n">
        <v>26.99</v>
      </c>
      <c r="G246" s="0" t="n">
        <v>12.43</v>
      </c>
      <c r="H246" s="0" t="n">
        <v>12.43</v>
      </c>
    </row>
    <row r="247" customFormat="false" ht="12.75" hidden="false" customHeight="false" outlineLevel="0" collapsed="false">
      <c r="A247" s="329" t="s">
        <v>363</v>
      </c>
      <c r="B247" s="330" t="s">
        <v>1506</v>
      </c>
      <c r="C247" s="330" t="n">
        <v>18</v>
      </c>
      <c r="D247" s="330" t="s">
        <v>1148</v>
      </c>
      <c r="E247" s="330" t="n">
        <v>12.5</v>
      </c>
      <c r="F247" s="0" t="n">
        <v>11</v>
      </c>
      <c r="G247" s="0" t="n">
        <v>5.47</v>
      </c>
      <c r="H247" s="0" t="n">
        <v>7.87</v>
      </c>
    </row>
    <row r="248" customFormat="false" ht="12.75" hidden="false" customHeight="false" outlineLevel="0" collapsed="false">
      <c r="A248" s="329" t="s">
        <v>363</v>
      </c>
      <c r="B248" s="330" t="s">
        <v>1506</v>
      </c>
      <c r="C248" s="330" t="n">
        <v>18</v>
      </c>
      <c r="D248" s="330" t="s">
        <v>1140</v>
      </c>
      <c r="E248" s="330" t="n">
        <v>56.38</v>
      </c>
      <c r="F248" s="0" t="n">
        <v>45</v>
      </c>
      <c r="G248" s="0" t="n">
        <v>14.21</v>
      </c>
      <c r="H248" s="0" t="n">
        <v>14.84</v>
      </c>
    </row>
    <row r="249" customFormat="false" ht="12.75" hidden="false" customHeight="false" outlineLevel="0" collapsed="false">
      <c r="A249" s="329" t="s">
        <v>363</v>
      </c>
      <c r="B249" s="330" t="s">
        <v>1506</v>
      </c>
      <c r="C249" s="330" t="n">
        <v>18</v>
      </c>
      <c r="D249" s="330" t="s">
        <v>1150</v>
      </c>
      <c r="E249" s="330" t="n">
        <v>25.6</v>
      </c>
      <c r="F249" s="0" t="n">
        <v>22.21</v>
      </c>
      <c r="G249" s="0" t="n">
        <v>3.3</v>
      </c>
      <c r="H249" s="0" t="n">
        <v>3.3</v>
      </c>
    </row>
    <row r="250" customFormat="false" ht="12.75" hidden="false" customHeight="false" outlineLevel="0" collapsed="false">
      <c r="A250" s="329" t="s">
        <v>363</v>
      </c>
      <c r="B250" s="330" t="s">
        <v>1506</v>
      </c>
      <c r="C250" s="330" t="n">
        <v>18</v>
      </c>
      <c r="D250" s="330" t="s">
        <v>1152</v>
      </c>
      <c r="E250" s="330" t="n">
        <v>1.64</v>
      </c>
      <c r="F250" s="0" t="n">
        <v>1.22</v>
      </c>
      <c r="G250" s="0" t="n">
        <v>0.54</v>
      </c>
      <c r="H250" s="0" t="n">
        <v>0.53</v>
      </c>
    </row>
    <row r="251" customFormat="false" ht="12.75" hidden="false" customHeight="false" outlineLevel="0" collapsed="false">
      <c r="A251" s="329" t="s">
        <v>363</v>
      </c>
      <c r="B251" s="330" t="s">
        <v>1506</v>
      </c>
      <c r="C251" s="330" t="n">
        <v>18</v>
      </c>
      <c r="D251" s="330" t="s">
        <v>1154</v>
      </c>
      <c r="E251" s="330" t="n">
        <v>28</v>
      </c>
      <c r="F251" s="0" t="n">
        <v>24.83</v>
      </c>
      <c r="G251" s="0" t="n">
        <v>3.85</v>
      </c>
      <c r="H251" s="0" t="n">
        <v>3.85</v>
      </c>
    </row>
    <row r="252" customFormat="false" ht="12.75" hidden="false" customHeight="false" outlineLevel="0" collapsed="false">
      <c r="A252" s="329" t="s">
        <v>363</v>
      </c>
      <c r="B252" s="330" t="s">
        <v>1506</v>
      </c>
      <c r="C252" s="330" t="n">
        <v>18</v>
      </c>
      <c r="D252" s="330" t="s">
        <v>1160</v>
      </c>
      <c r="E252" s="330" t="n">
        <v>132.95</v>
      </c>
      <c r="F252" s="0" t="n">
        <v>112.69</v>
      </c>
      <c r="G252" s="0" t="n">
        <v>26.71</v>
      </c>
      <c r="H252" s="0" t="n">
        <v>26.59</v>
      </c>
    </row>
    <row r="253" customFormat="false" ht="12.75" hidden="false" customHeight="false" outlineLevel="0" collapsed="false">
      <c r="A253" s="329" t="s">
        <v>363</v>
      </c>
      <c r="B253" s="330" t="s">
        <v>1506</v>
      </c>
      <c r="C253" s="330" t="n">
        <v>18</v>
      </c>
      <c r="D253" s="330" t="s">
        <v>1164</v>
      </c>
      <c r="E253" s="330" t="n">
        <v>8.1</v>
      </c>
      <c r="F253" s="0" t="n">
        <v>7.66</v>
      </c>
      <c r="G253" s="0" t="n">
        <v>0</v>
      </c>
      <c r="H253" s="0" t="n">
        <v>0</v>
      </c>
    </row>
    <row r="254" customFormat="false" ht="12.75" hidden="false" customHeight="false" outlineLevel="0" collapsed="false">
      <c r="A254" s="329" t="s">
        <v>363</v>
      </c>
      <c r="B254" s="330" t="s">
        <v>1506</v>
      </c>
      <c r="C254" s="330" t="n">
        <v>18</v>
      </c>
      <c r="D254" s="330" t="s">
        <v>1166</v>
      </c>
      <c r="E254" s="330" t="n">
        <v>11.58</v>
      </c>
      <c r="F254" s="0" t="n">
        <v>9.25</v>
      </c>
      <c r="G254" s="0" t="n">
        <v>4.03</v>
      </c>
      <c r="H254" s="0" t="n">
        <v>4.03</v>
      </c>
    </row>
    <row r="255" customFormat="false" ht="12.75" hidden="false" customHeight="false" outlineLevel="0" collapsed="false">
      <c r="A255" s="329" t="s">
        <v>363</v>
      </c>
      <c r="B255" s="330" t="s">
        <v>1506</v>
      </c>
      <c r="C255" s="330" t="n">
        <v>18</v>
      </c>
      <c r="D255" s="330" t="s">
        <v>1142</v>
      </c>
      <c r="E255" s="330" t="n">
        <v>45.05</v>
      </c>
      <c r="F255" s="0" t="n">
        <v>42.06</v>
      </c>
      <c r="G255" s="0" t="n">
        <v>3.51</v>
      </c>
      <c r="H255" s="0" t="n">
        <v>5.05</v>
      </c>
    </row>
    <row r="256" customFormat="false" ht="12.75" hidden="false" customHeight="false" outlineLevel="0" collapsed="false">
      <c r="A256" s="329" t="s">
        <v>363</v>
      </c>
      <c r="B256" s="330" t="s">
        <v>1506</v>
      </c>
      <c r="C256" s="330" t="n">
        <v>18</v>
      </c>
      <c r="D256" s="330" t="s">
        <v>1172</v>
      </c>
      <c r="E256" s="330" t="n">
        <v>5.3</v>
      </c>
      <c r="F256" s="0" t="n">
        <v>3.92</v>
      </c>
      <c r="G256" s="0" t="n">
        <v>1.73</v>
      </c>
      <c r="H256" s="0" t="n">
        <v>1.72</v>
      </c>
    </row>
    <row r="257" customFormat="false" ht="12.75" hidden="false" customHeight="false" outlineLevel="0" collapsed="false">
      <c r="A257" s="329" t="s">
        <v>363</v>
      </c>
      <c r="B257" s="330" t="s">
        <v>1506</v>
      </c>
      <c r="C257" s="330" t="n">
        <v>18</v>
      </c>
      <c r="D257" s="330" t="s">
        <v>1144</v>
      </c>
      <c r="E257" s="330" t="n">
        <v>52.87</v>
      </c>
      <c r="F257" s="0" t="n">
        <v>34.54</v>
      </c>
      <c r="G257" s="0" t="n">
        <v>22.82</v>
      </c>
      <c r="H257" s="0" t="n">
        <v>22.8</v>
      </c>
    </row>
    <row r="258" customFormat="false" ht="12.75" hidden="false" customHeight="false" outlineLevel="0" collapsed="false">
      <c r="A258" s="329" t="s">
        <v>363</v>
      </c>
      <c r="B258" s="330" t="s">
        <v>1506</v>
      </c>
      <c r="C258" s="330" t="n">
        <v>18</v>
      </c>
      <c r="D258" s="330" t="s">
        <v>1146</v>
      </c>
      <c r="E258" s="330" t="n">
        <v>12.89</v>
      </c>
      <c r="F258" s="0" t="n">
        <v>8.92</v>
      </c>
      <c r="G258" s="0" t="n">
        <v>5.38</v>
      </c>
      <c r="H258" s="0" t="n">
        <v>5.38</v>
      </c>
    </row>
    <row r="259" customFormat="false" ht="12.75" hidden="false" customHeight="false" outlineLevel="0" collapsed="false">
      <c r="A259" s="329" t="s">
        <v>363</v>
      </c>
      <c r="B259" s="330" t="s">
        <v>1506</v>
      </c>
      <c r="C259" s="330" t="n">
        <v>18</v>
      </c>
      <c r="D259" s="330" t="s">
        <v>1174</v>
      </c>
      <c r="E259" s="330" t="n">
        <v>1.91</v>
      </c>
      <c r="F259" s="0" t="n">
        <v>1.22</v>
      </c>
      <c r="G259" s="0" t="n">
        <v>1.22</v>
      </c>
      <c r="H259" s="0" t="n">
        <v>1.22</v>
      </c>
    </row>
    <row r="260" customFormat="false" ht="12.75" hidden="false" customHeight="false" outlineLevel="0" collapsed="false">
      <c r="A260" s="329" t="s">
        <v>363</v>
      </c>
      <c r="B260" s="330" t="s">
        <v>1506</v>
      </c>
      <c r="C260" s="330" t="n">
        <v>18</v>
      </c>
      <c r="D260" s="330" t="s">
        <v>1177</v>
      </c>
      <c r="E260" s="330" t="n">
        <v>14.8</v>
      </c>
      <c r="F260" s="0" t="n">
        <v>10.9</v>
      </c>
      <c r="G260" s="0" t="n">
        <v>5.46</v>
      </c>
      <c r="H260" s="0" t="n">
        <v>5.46</v>
      </c>
    </row>
    <row r="261" customFormat="false" ht="12.75" hidden="false" customHeight="false" outlineLevel="0" collapsed="false">
      <c r="A261" s="329" t="s">
        <v>363</v>
      </c>
      <c r="B261" s="330" t="s">
        <v>1507</v>
      </c>
      <c r="C261" s="330" t="n">
        <v>18</v>
      </c>
      <c r="D261" s="330" t="s">
        <v>389</v>
      </c>
      <c r="E261" s="330" t="n">
        <v>84.19</v>
      </c>
      <c r="F261" s="0" t="n">
        <v>0</v>
      </c>
      <c r="G261" s="0" t="n">
        <v>1.9</v>
      </c>
      <c r="H261" s="0" t="n">
        <v>60.21</v>
      </c>
    </row>
    <row r="262" customFormat="false" ht="12.75" hidden="false" customHeight="false" outlineLevel="0" collapsed="false">
      <c r="A262" s="329" t="s">
        <v>363</v>
      </c>
      <c r="B262" s="330" t="s">
        <v>1507</v>
      </c>
      <c r="C262" s="330" t="n">
        <v>18</v>
      </c>
      <c r="D262" s="330" t="s">
        <v>381</v>
      </c>
      <c r="E262" s="330" t="n">
        <v>10.12</v>
      </c>
      <c r="F262" s="0" t="n">
        <v>0</v>
      </c>
      <c r="G262" s="0" t="n">
        <v>0.23</v>
      </c>
      <c r="H262" s="0" t="n">
        <v>7.23</v>
      </c>
    </row>
    <row r="263" customFormat="false" ht="12.75" hidden="false" customHeight="false" outlineLevel="0" collapsed="false">
      <c r="A263" s="329" t="s">
        <v>363</v>
      </c>
      <c r="B263" s="330" t="s">
        <v>1507</v>
      </c>
      <c r="C263" s="330" t="n">
        <v>18</v>
      </c>
      <c r="D263" s="330" t="s">
        <v>385</v>
      </c>
      <c r="E263" s="330" t="n">
        <v>65.78</v>
      </c>
      <c r="F263" s="0" t="n">
        <v>0</v>
      </c>
      <c r="G263" s="0" t="n">
        <v>1.49</v>
      </c>
      <c r="H263" s="0" t="n">
        <v>47.04</v>
      </c>
    </row>
    <row r="264" customFormat="false" ht="12.75" hidden="false" customHeight="false" outlineLevel="0" collapsed="false">
      <c r="A264" s="329" t="s">
        <v>363</v>
      </c>
      <c r="B264" s="330" t="s">
        <v>1507</v>
      </c>
      <c r="C264" s="330" t="n">
        <v>18</v>
      </c>
      <c r="D264" s="330" t="s">
        <v>405</v>
      </c>
      <c r="E264" s="330" t="n">
        <v>187.18</v>
      </c>
      <c r="F264" s="0" t="n">
        <v>0</v>
      </c>
      <c r="G264" s="0" t="n">
        <v>4.23</v>
      </c>
      <c r="H264" s="0" t="n">
        <v>133.87</v>
      </c>
    </row>
    <row r="265" customFormat="false" ht="12.75" hidden="false" customHeight="false" outlineLevel="0" collapsed="false">
      <c r="A265" s="329" t="s">
        <v>363</v>
      </c>
      <c r="B265" s="330" t="s">
        <v>1507</v>
      </c>
      <c r="C265" s="330" t="n">
        <v>18</v>
      </c>
      <c r="D265" s="330" t="s">
        <v>407</v>
      </c>
      <c r="E265" s="330" t="n">
        <v>38.06</v>
      </c>
      <c r="F265" s="0" t="n">
        <v>0</v>
      </c>
      <c r="G265" s="0" t="n">
        <v>0.86</v>
      </c>
      <c r="H265" s="0" t="n">
        <v>27.22</v>
      </c>
    </row>
    <row r="266" customFormat="false" ht="12.75" hidden="false" customHeight="false" outlineLevel="0" collapsed="false">
      <c r="A266" s="329" t="s">
        <v>363</v>
      </c>
      <c r="B266" s="330" t="s">
        <v>1507</v>
      </c>
      <c r="C266" s="330" t="n">
        <v>18</v>
      </c>
      <c r="D266" s="330" t="s">
        <v>411</v>
      </c>
      <c r="E266" s="330" t="n">
        <v>24.75</v>
      </c>
      <c r="F266" s="0" t="n">
        <v>0</v>
      </c>
      <c r="G266" s="0" t="n">
        <v>0.56</v>
      </c>
      <c r="H266" s="0" t="n">
        <v>17.7</v>
      </c>
    </row>
    <row r="267" customFormat="false" ht="12.75" hidden="false" customHeight="false" outlineLevel="0" collapsed="false">
      <c r="A267" s="329" t="s">
        <v>363</v>
      </c>
      <c r="B267" s="330" t="s">
        <v>1507</v>
      </c>
      <c r="C267" s="330" t="n">
        <v>18</v>
      </c>
      <c r="D267" s="330" t="s">
        <v>419</v>
      </c>
      <c r="E267" s="330" t="n">
        <v>95.38</v>
      </c>
      <c r="F267" s="0" t="n">
        <v>0</v>
      </c>
      <c r="G267" s="0" t="n">
        <v>2.16</v>
      </c>
      <c r="H267" s="0" t="n">
        <v>68.22</v>
      </c>
    </row>
    <row r="268" customFormat="false" ht="12.75" hidden="false" customHeight="false" outlineLevel="0" collapsed="false">
      <c r="A268" s="329" t="s">
        <v>363</v>
      </c>
      <c r="B268" s="330" t="s">
        <v>1507</v>
      </c>
      <c r="C268" s="330" t="n">
        <v>18</v>
      </c>
      <c r="D268" s="330" t="s">
        <v>429</v>
      </c>
      <c r="E268" s="330" t="n">
        <v>1.67</v>
      </c>
      <c r="F268" s="0" t="n">
        <v>0</v>
      </c>
      <c r="G268" s="0" t="n">
        <v>0.04</v>
      </c>
      <c r="H268" s="0" t="n">
        <v>1.2</v>
      </c>
    </row>
    <row r="269" customFormat="false" ht="12.75" hidden="false" customHeight="false" outlineLevel="0" collapsed="false">
      <c r="A269" s="329" t="s">
        <v>363</v>
      </c>
      <c r="B269" s="330" t="s">
        <v>1507</v>
      </c>
      <c r="C269" s="330" t="n">
        <v>18</v>
      </c>
      <c r="D269" s="330" t="s">
        <v>444</v>
      </c>
      <c r="E269" s="330" t="n">
        <v>44.43</v>
      </c>
      <c r="F269" s="0" t="n">
        <v>0</v>
      </c>
      <c r="G269" s="0" t="n">
        <v>1</v>
      </c>
      <c r="H269" s="0" t="n">
        <v>31.78</v>
      </c>
    </row>
    <row r="270" customFormat="false" ht="12.75" hidden="false" customHeight="false" outlineLevel="0" collapsed="false">
      <c r="A270" s="329" t="s">
        <v>363</v>
      </c>
      <c r="B270" s="330" t="s">
        <v>1507</v>
      </c>
      <c r="C270" s="330" t="n">
        <v>18</v>
      </c>
      <c r="D270" s="330" t="s">
        <v>452</v>
      </c>
      <c r="E270" s="330" t="n">
        <v>159.83</v>
      </c>
      <c r="F270" s="0" t="n">
        <v>0</v>
      </c>
      <c r="G270" s="0" t="n">
        <v>3.61</v>
      </c>
      <c r="H270" s="0" t="n">
        <v>114.31</v>
      </c>
    </row>
    <row r="271" customFormat="false" ht="12.75" hidden="false" customHeight="false" outlineLevel="0" collapsed="false">
      <c r="A271" s="329" t="s">
        <v>363</v>
      </c>
      <c r="B271" s="330" t="s">
        <v>1507</v>
      </c>
      <c r="C271" s="330" t="n">
        <v>18</v>
      </c>
      <c r="D271" s="330" t="s">
        <v>459</v>
      </c>
      <c r="E271" s="330" t="n">
        <v>17.98</v>
      </c>
      <c r="F271" s="0" t="n">
        <v>0</v>
      </c>
      <c r="G271" s="0" t="n">
        <v>0.41</v>
      </c>
      <c r="H271" s="0" t="n">
        <v>12.86</v>
      </c>
    </row>
    <row r="272" customFormat="false" ht="12.75" hidden="false" customHeight="false" outlineLevel="0" collapsed="false">
      <c r="A272" s="329" t="s">
        <v>363</v>
      </c>
      <c r="B272" s="330" t="s">
        <v>1507</v>
      </c>
      <c r="C272" s="330" t="n">
        <v>18</v>
      </c>
      <c r="D272" s="330" t="s">
        <v>471</v>
      </c>
      <c r="E272" s="330" t="n">
        <v>66.97</v>
      </c>
      <c r="F272" s="0" t="n">
        <v>0</v>
      </c>
      <c r="G272" s="0" t="n">
        <v>1.51</v>
      </c>
      <c r="H272" s="0" t="n">
        <v>47.89</v>
      </c>
    </row>
    <row r="273" customFormat="false" ht="12.75" hidden="false" customHeight="false" outlineLevel="0" collapsed="false">
      <c r="A273" s="329" t="s">
        <v>363</v>
      </c>
      <c r="B273" s="330" t="s">
        <v>1507</v>
      </c>
      <c r="C273" s="330" t="n">
        <v>18</v>
      </c>
      <c r="D273" s="330" t="s">
        <v>476</v>
      </c>
      <c r="E273" s="330" t="n">
        <v>56.2</v>
      </c>
      <c r="F273" s="0" t="n">
        <v>0</v>
      </c>
      <c r="G273" s="0" t="n">
        <v>1.27</v>
      </c>
      <c r="H273" s="0" t="n">
        <v>40.19</v>
      </c>
    </row>
    <row r="274" customFormat="false" ht="12.75" hidden="false" customHeight="false" outlineLevel="0" collapsed="false">
      <c r="A274" s="329" t="s">
        <v>363</v>
      </c>
      <c r="B274" s="330" t="s">
        <v>1507</v>
      </c>
      <c r="C274" s="330" t="n">
        <v>18</v>
      </c>
      <c r="D274" s="330" t="s">
        <v>487</v>
      </c>
      <c r="E274" s="330" t="n">
        <v>98.13</v>
      </c>
      <c r="F274" s="0" t="n">
        <v>0</v>
      </c>
      <c r="G274" s="0" t="n">
        <v>2.22</v>
      </c>
      <c r="H274" s="0" t="n">
        <v>70.18</v>
      </c>
    </row>
    <row r="275" customFormat="false" ht="12.75" hidden="false" customHeight="false" outlineLevel="0" collapsed="false">
      <c r="A275" s="329" t="s">
        <v>363</v>
      </c>
      <c r="B275" s="330" t="s">
        <v>1507</v>
      </c>
      <c r="C275" s="330" t="n">
        <v>18</v>
      </c>
      <c r="D275" s="330" t="s">
        <v>496</v>
      </c>
      <c r="E275" s="330" t="n">
        <v>1.11</v>
      </c>
      <c r="F275" s="0" t="n">
        <v>0</v>
      </c>
      <c r="G275" s="0" t="n">
        <v>0.03</v>
      </c>
      <c r="H275" s="0" t="n">
        <v>0.79</v>
      </c>
    </row>
    <row r="276" customFormat="false" ht="12.75" hidden="false" customHeight="false" outlineLevel="0" collapsed="false">
      <c r="A276" s="329" t="s">
        <v>363</v>
      </c>
      <c r="B276" s="330" t="s">
        <v>1507</v>
      </c>
      <c r="C276" s="330" t="n">
        <v>18</v>
      </c>
      <c r="D276" s="330" t="s">
        <v>490</v>
      </c>
      <c r="E276" s="330" t="n">
        <v>136.57</v>
      </c>
      <c r="F276" s="0" t="n">
        <v>0</v>
      </c>
      <c r="G276" s="0" t="n">
        <v>3.09</v>
      </c>
      <c r="H276" s="0" t="n">
        <v>97.67</v>
      </c>
    </row>
    <row r="277" customFormat="false" ht="12.75" hidden="false" customHeight="false" outlineLevel="0" collapsed="false">
      <c r="A277" s="329" t="s">
        <v>363</v>
      </c>
      <c r="B277" s="330" t="s">
        <v>1507</v>
      </c>
      <c r="C277" s="330" t="n">
        <v>18</v>
      </c>
      <c r="D277" s="330" t="s">
        <v>493</v>
      </c>
      <c r="E277" s="330" t="n">
        <v>60.87</v>
      </c>
      <c r="F277" s="0" t="n">
        <v>0</v>
      </c>
      <c r="G277" s="0" t="n">
        <v>1.38</v>
      </c>
      <c r="H277" s="0" t="n">
        <v>43.54</v>
      </c>
    </row>
    <row r="278" customFormat="false" ht="12.75" hidden="false" customHeight="false" outlineLevel="0" collapsed="false">
      <c r="A278" s="329" t="s">
        <v>363</v>
      </c>
      <c r="B278" s="330" t="s">
        <v>1507</v>
      </c>
      <c r="C278" s="330" t="n">
        <v>18</v>
      </c>
      <c r="D278" s="330" t="s">
        <v>502</v>
      </c>
      <c r="E278" s="330" t="n">
        <v>244.89</v>
      </c>
      <c r="F278" s="0" t="n">
        <v>0</v>
      </c>
      <c r="G278" s="0" t="n">
        <v>5.53</v>
      </c>
      <c r="H278" s="0" t="n">
        <v>175.15</v>
      </c>
    </row>
    <row r="279" customFormat="false" ht="12.75" hidden="false" customHeight="false" outlineLevel="0" collapsed="false">
      <c r="A279" s="329" t="s">
        <v>363</v>
      </c>
      <c r="B279" s="330" t="s">
        <v>1507</v>
      </c>
      <c r="C279" s="330" t="n">
        <v>18</v>
      </c>
      <c r="D279" s="330" t="s">
        <v>516</v>
      </c>
      <c r="E279" s="330" t="n">
        <v>319</v>
      </c>
      <c r="F279" s="0" t="n">
        <v>0</v>
      </c>
      <c r="G279" s="0" t="n">
        <v>7.21</v>
      </c>
      <c r="H279" s="0" t="n">
        <v>228.15</v>
      </c>
    </row>
    <row r="280" customFormat="false" ht="12.75" hidden="false" customHeight="false" outlineLevel="0" collapsed="false">
      <c r="A280" s="329" t="s">
        <v>363</v>
      </c>
      <c r="B280" s="330" t="s">
        <v>1507</v>
      </c>
      <c r="C280" s="330" t="n">
        <v>18</v>
      </c>
      <c r="D280" s="330" t="s">
        <v>519</v>
      </c>
      <c r="E280" s="330" t="n">
        <v>12.02</v>
      </c>
      <c r="F280" s="0" t="n">
        <v>0</v>
      </c>
      <c r="G280" s="0" t="n">
        <v>0.27</v>
      </c>
      <c r="H280" s="0" t="n">
        <v>8.6</v>
      </c>
    </row>
    <row r="281" customFormat="false" ht="12.75" hidden="false" customHeight="false" outlineLevel="0" collapsed="false">
      <c r="A281" s="329" t="s">
        <v>363</v>
      </c>
      <c r="B281" s="330" t="s">
        <v>1507</v>
      </c>
      <c r="C281" s="330" t="n">
        <v>18</v>
      </c>
      <c r="D281" s="330" t="s">
        <v>526</v>
      </c>
      <c r="E281" s="330" t="n">
        <v>16.67</v>
      </c>
      <c r="F281" s="0" t="n">
        <v>0</v>
      </c>
      <c r="G281" s="0" t="n">
        <v>0.38</v>
      </c>
      <c r="H281" s="0" t="n">
        <v>11.92</v>
      </c>
    </row>
    <row r="282" customFormat="false" ht="12.75" hidden="false" customHeight="false" outlineLevel="0" collapsed="false">
      <c r="A282" s="329" t="s">
        <v>363</v>
      </c>
      <c r="B282" s="330" t="s">
        <v>1507</v>
      </c>
      <c r="C282" s="330" t="n">
        <v>18</v>
      </c>
      <c r="D282" s="330" t="s">
        <v>531</v>
      </c>
      <c r="E282" s="330" t="n">
        <v>111.25</v>
      </c>
      <c r="F282" s="0" t="n">
        <v>0</v>
      </c>
      <c r="G282" s="0" t="n">
        <v>2.51</v>
      </c>
      <c r="H282" s="0" t="n">
        <v>79.57</v>
      </c>
    </row>
    <row r="283" customFormat="false" ht="12.75" hidden="false" customHeight="false" outlineLevel="0" collapsed="false">
      <c r="A283" s="329" t="s">
        <v>363</v>
      </c>
      <c r="B283" s="330" t="s">
        <v>1507</v>
      </c>
      <c r="C283" s="330" t="n">
        <v>18</v>
      </c>
      <c r="D283" s="330" t="s">
        <v>534</v>
      </c>
      <c r="E283" s="330" t="n">
        <v>5.56</v>
      </c>
      <c r="F283" s="0" t="n">
        <v>0</v>
      </c>
      <c r="G283" s="0" t="n">
        <v>0.13</v>
      </c>
      <c r="H283" s="0" t="n">
        <v>3.97</v>
      </c>
    </row>
    <row r="284" customFormat="false" ht="12.75" hidden="false" customHeight="false" outlineLevel="0" collapsed="false">
      <c r="A284" s="329" t="s">
        <v>363</v>
      </c>
      <c r="B284" s="330" t="s">
        <v>1507</v>
      </c>
      <c r="C284" s="330" t="n">
        <v>18</v>
      </c>
      <c r="D284" s="330" t="s">
        <v>536</v>
      </c>
      <c r="E284" s="330" t="n">
        <v>14.43</v>
      </c>
      <c r="F284" s="0" t="n">
        <v>0</v>
      </c>
      <c r="G284" s="0" t="n">
        <v>0.33</v>
      </c>
      <c r="H284" s="0" t="n">
        <v>10.32</v>
      </c>
    </row>
    <row r="285" customFormat="false" ht="12.75" hidden="false" customHeight="false" outlineLevel="0" collapsed="false">
      <c r="A285" s="329" t="s">
        <v>363</v>
      </c>
      <c r="B285" s="330" t="s">
        <v>1507</v>
      </c>
      <c r="C285" s="330" t="n">
        <v>18</v>
      </c>
      <c r="D285" s="330" t="s">
        <v>542</v>
      </c>
      <c r="E285" s="330" t="n">
        <v>1.69</v>
      </c>
      <c r="F285" s="0" t="n">
        <v>0</v>
      </c>
      <c r="G285" s="0" t="n">
        <v>0.04</v>
      </c>
      <c r="H285" s="0" t="n">
        <v>1.21</v>
      </c>
    </row>
    <row r="286" customFormat="false" ht="12.75" hidden="false" customHeight="false" outlineLevel="0" collapsed="false">
      <c r="A286" s="329" t="s">
        <v>363</v>
      </c>
      <c r="B286" s="330" t="s">
        <v>1507</v>
      </c>
      <c r="C286" s="330" t="n">
        <v>18</v>
      </c>
      <c r="D286" s="330" t="s">
        <v>550</v>
      </c>
      <c r="E286" s="330" t="n">
        <v>29.9</v>
      </c>
      <c r="F286" s="0" t="n">
        <v>0</v>
      </c>
      <c r="G286" s="0" t="n">
        <v>0.68</v>
      </c>
      <c r="H286" s="0" t="n">
        <v>21.38</v>
      </c>
    </row>
    <row r="287" customFormat="false" ht="12.75" hidden="false" customHeight="false" outlineLevel="0" collapsed="false">
      <c r="A287" s="329" t="s">
        <v>363</v>
      </c>
      <c r="B287" s="330" t="s">
        <v>1507</v>
      </c>
      <c r="C287" s="330" t="n">
        <v>18</v>
      </c>
      <c r="D287" s="330" t="s">
        <v>564</v>
      </c>
      <c r="E287" s="330" t="n">
        <v>68.33</v>
      </c>
      <c r="F287" s="0" t="n">
        <v>0</v>
      </c>
      <c r="G287" s="0" t="n">
        <v>1.54</v>
      </c>
      <c r="H287" s="0" t="n">
        <v>48.87</v>
      </c>
    </row>
    <row r="288" customFormat="false" ht="12.75" hidden="false" customHeight="false" outlineLevel="0" collapsed="false">
      <c r="A288" s="329" t="s">
        <v>363</v>
      </c>
      <c r="B288" s="330" t="s">
        <v>1507</v>
      </c>
      <c r="C288" s="330" t="n">
        <v>18</v>
      </c>
      <c r="D288" s="330" t="s">
        <v>561</v>
      </c>
      <c r="E288" s="330" t="n">
        <v>144.23</v>
      </c>
      <c r="F288" s="0" t="n">
        <v>0</v>
      </c>
      <c r="G288" s="0" t="n">
        <v>3.26</v>
      </c>
      <c r="H288" s="0" t="n">
        <v>103.15</v>
      </c>
    </row>
    <row r="289" customFormat="false" ht="12.75" hidden="false" customHeight="false" outlineLevel="0" collapsed="false">
      <c r="A289" s="329" t="s">
        <v>363</v>
      </c>
      <c r="B289" s="330" t="s">
        <v>1507</v>
      </c>
      <c r="C289" s="330" t="n">
        <v>18</v>
      </c>
      <c r="D289" s="330" t="s">
        <v>580</v>
      </c>
      <c r="E289" s="330" t="n">
        <v>112.93</v>
      </c>
      <c r="F289" s="0" t="n">
        <v>0</v>
      </c>
      <c r="G289" s="0" t="n">
        <v>2.55</v>
      </c>
      <c r="H289" s="0" t="n">
        <v>80.77</v>
      </c>
    </row>
    <row r="290" customFormat="false" ht="12.75" hidden="false" customHeight="false" outlineLevel="0" collapsed="false">
      <c r="A290" s="329" t="s">
        <v>363</v>
      </c>
      <c r="B290" s="330" t="s">
        <v>1507</v>
      </c>
      <c r="C290" s="330" t="n">
        <v>18</v>
      </c>
      <c r="D290" s="330" t="s">
        <v>585</v>
      </c>
      <c r="E290" s="330" t="n">
        <v>5.49</v>
      </c>
      <c r="F290" s="0" t="n">
        <v>0</v>
      </c>
      <c r="G290" s="0" t="n">
        <v>0.12</v>
      </c>
      <c r="H290" s="0" t="n">
        <v>3.93</v>
      </c>
    </row>
    <row r="291" customFormat="false" ht="12.75" hidden="false" customHeight="false" outlineLevel="0" collapsed="false">
      <c r="A291" s="329" t="s">
        <v>363</v>
      </c>
      <c r="B291" s="330" t="s">
        <v>1507</v>
      </c>
      <c r="C291" s="330" t="n">
        <v>18</v>
      </c>
      <c r="D291" s="330" t="s">
        <v>587</v>
      </c>
      <c r="E291" s="330" t="n">
        <v>274.09</v>
      </c>
      <c r="F291" s="0" t="n">
        <v>0</v>
      </c>
      <c r="G291" s="0" t="n">
        <v>6.19</v>
      </c>
      <c r="H291" s="0" t="n">
        <v>196.03</v>
      </c>
    </row>
    <row r="292" customFormat="false" ht="12.75" hidden="false" customHeight="false" outlineLevel="0" collapsed="false">
      <c r="A292" s="329" t="s">
        <v>363</v>
      </c>
      <c r="B292" s="330" t="s">
        <v>1507</v>
      </c>
      <c r="C292" s="330" t="n">
        <v>18</v>
      </c>
      <c r="D292" s="330" t="s">
        <v>594</v>
      </c>
      <c r="E292" s="330" t="n">
        <v>16.64</v>
      </c>
      <c r="F292" s="0" t="n">
        <v>0</v>
      </c>
      <c r="G292" s="0" t="n">
        <v>0.38</v>
      </c>
      <c r="H292" s="0" t="n">
        <v>11.9</v>
      </c>
    </row>
    <row r="293" customFormat="false" ht="12.75" hidden="false" customHeight="false" outlineLevel="0" collapsed="false">
      <c r="A293" s="329" t="s">
        <v>363</v>
      </c>
      <c r="B293" s="330" t="s">
        <v>1507</v>
      </c>
      <c r="C293" s="330" t="n">
        <v>18</v>
      </c>
      <c r="D293" s="330" t="s">
        <v>599</v>
      </c>
      <c r="E293" s="330" t="n">
        <v>3.96</v>
      </c>
      <c r="F293" s="0" t="n">
        <v>0</v>
      </c>
      <c r="G293" s="0" t="n">
        <v>0.09</v>
      </c>
      <c r="H293" s="0" t="n">
        <v>2.84</v>
      </c>
    </row>
    <row r="294" customFormat="false" ht="12.75" hidden="false" customHeight="false" outlineLevel="0" collapsed="false">
      <c r="A294" s="329" t="s">
        <v>363</v>
      </c>
      <c r="B294" s="330" t="s">
        <v>1507</v>
      </c>
      <c r="C294" s="330" t="n">
        <v>18</v>
      </c>
      <c r="D294" s="330" t="s">
        <v>609</v>
      </c>
      <c r="E294" s="330" t="n">
        <v>4.96</v>
      </c>
      <c r="F294" s="0" t="n">
        <v>0</v>
      </c>
      <c r="G294" s="0" t="n">
        <v>0.11</v>
      </c>
      <c r="H294" s="0" t="n">
        <v>3.54</v>
      </c>
    </row>
    <row r="295" customFormat="false" ht="12.75" hidden="false" customHeight="false" outlineLevel="0" collapsed="false">
      <c r="A295" s="329" t="s">
        <v>363</v>
      </c>
      <c r="B295" s="330" t="s">
        <v>1507</v>
      </c>
      <c r="C295" s="330" t="n">
        <v>18</v>
      </c>
      <c r="D295" s="330" t="s">
        <v>615</v>
      </c>
      <c r="E295" s="330" t="n">
        <v>91.41</v>
      </c>
      <c r="F295" s="0" t="n">
        <v>0</v>
      </c>
      <c r="G295" s="0" t="n">
        <v>2.07</v>
      </c>
      <c r="H295" s="0" t="n">
        <v>65.38</v>
      </c>
    </row>
    <row r="296" customFormat="false" ht="12.75" hidden="false" customHeight="false" outlineLevel="0" collapsed="false">
      <c r="A296" s="329" t="s">
        <v>363</v>
      </c>
      <c r="B296" s="330" t="s">
        <v>1507</v>
      </c>
      <c r="C296" s="330" t="n">
        <v>18</v>
      </c>
      <c r="D296" s="330" t="s">
        <v>650</v>
      </c>
      <c r="E296" s="330" t="n">
        <v>229.29</v>
      </c>
      <c r="F296" s="0" t="n">
        <v>0</v>
      </c>
      <c r="G296" s="0" t="n">
        <v>5.18</v>
      </c>
      <c r="H296" s="0" t="n">
        <v>163.99</v>
      </c>
    </row>
    <row r="297" customFormat="false" ht="12.75" hidden="false" customHeight="false" outlineLevel="0" collapsed="false">
      <c r="A297" s="329" t="s">
        <v>363</v>
      </c>
      <c r="B297" s="330" t="s">
        <v>1507</v>
      </c>
      <c r="C297" s="330" t="n">
        <v>18</v>
      </c>
      <c r="D297" s="330" t="s">
        <v>641</v>
      </c>
      <c r="E297" s="330" t="n">
        <v>124.06</v>
      </c>
      <c r="F297" s="0" t="n">
        <v>0</v>
      </c>
      <c r="G297" s="0" t="n">
        <v>2.8</v>
      </c>
      <c r="H297" s="0" t="n">
        <v>88.73</v>
      </c>
    </row>
    <row r="298" customFormat="false" ht="12.75" hidden="false" customHeight="false" outlineLevel="0" collapsed="false">
      <c r="A298" s="329" t="s">
        <v>363</v>
      </c>
      <c r="B298" s="330" t="s">
        <v>1507</v>
      </c>
      <c r="C298" s="330" t="n">
        <v>18</v>
      </c>
      <c r="D298" s="330" t="s">
        <v>657</v>
      </c>
      <c r="E298" s="330" t="n">
        <v>1.3</v>
      </c>
      <c r="F298" s="0" t="n">
        <v>0</v>
      </c>
      <c r="G298" s="0" t="n">
        <v>0.03</v>
      </c>
      <c r="H298" s="0" t="n">
        <v>0.93</v>
      </c>
    </row>
    <row r="299" customFormat="false" ht="12.75" hidden="false" customHeight="false" outlineLevel="0" collapsed="false">
      <c r="A299" s="329" t="s">
        <v>363</v>
      </c>
      <c r="B299" s="330" t="s">
        <v>1507</v>
      </c>
      <c r="C299" s="330" t="n">
        <v>18</v>
      </c>
      <c r="D299" s="330" t="s">
        <v>663</v>
      </c>
      <c r="E299" s="330" t="n">
        <v>50.53</v>
      </c>
      <c r="F299" s="0" t="n">
        <v>0</v>
      </c>
      <c r="G299" s="0" t="n">
        <v>1.14</v>
      </c>
      <c r="H299" s="0" t="n">
        <v>36.14</v>
      </c>
    </row>
    <row r="300" customFormat="false" ht="12.75" hidden="false" customHeight="false" outlineLevel="0" collapsed="false">
      <c r="A300" s="329" t="s">
        <v>363</v>
      </c>
      <c r="B300" s="330" t="s">
        <v>1507</v>
      </c>
      <c r="C300" s="330" t="n">
        <v>18</v>
      </c>
      <c r="D300" s="330" t="s">
        <v>668</v>
      </c>
      <c r="E300" s="330" t="n">
        <v>93.32</v>
      </c>
      <c r="F300" s="0" t="n">
        <v>0</v>
      </c>
      <c r="G300" s="0" t="n">
        <v>2.11</v>
      </c>
      <c r="H300" s="0" t="n">
        <v>66.75</v>
      </c>
    </row>
    <row r="301" customFormat="false" ht="12.75" hidden="false" customHeight="false" outlineLevel="0" collapsed="false">
      <c r="A301" s="329" t="s">
        <v>363</v>
      </c>
      <c r="B301" s="330" t="s">
        <v>1507</v>
      </c>
      <c r="C301" s="330" t="n">
        <v>18</v>
      </c>
      <c r="D301" s="330" t="s">
        <v>672</v>
      </c>
      <c r="E301" s="330" t="n">
        <v>91.03</v>
      </c>
      <c r="F301" s="0" t="n">
        <v>0</v>
      </c>
      <c r="G301" s="0" t="n">
        <v>2.06</v>
      </c>
      <c r="H301" s="0" t="n">
        <v>65.1</v>
      </c>
    </row>
    <row r="302" customFormat="false" ht="12.75" hidden="false" customHeight="false" outlineLevel="0" collapsed="false">
      <c r="A302" s="329" t="s">
        <v>363</v>
      </c>
      <c r="B302" s="330" t="s">
        <v>1507</v>
      </c>
      <c r="C302" s="330" t="n">
        <v>18</v>
      </c>
      <c r="D302" s="330" t="s">
        <v>674</v>
      </c>
      <c r="E302" s="330" t="n">
        <v>140.94</v>
      </c>
      <c r="F302" s="0" t="n">
        <v>0</v>
      </c>
      <c r="G302" s="0" t="n">
        <v>3.19</v>
      </c>
      <c r="H302" s="0" t="n">
        <v>100.8</v>
      </c>
    </row>
    <row r="303" customFormat="false" ht="12.75" hidden="false" customHeight="false" outlineLevel="0" collapsed="false">
      <c r="A303" s="329" t="s">
        <v>363</v>
      </c>
      <c r="B303" s="330" t="s">
        <v>1507</v>
      </c>
      <c r="C303" s="330" t="n">
        <v>18</v>
      </c>
      <c r="D303" s="330" t="s">
        <v>676</v>
      </c>
      <c r="E303" s="330" t="n">
        <v>8.23</v>
      </c>
      <c r="F303" s="0" t="n">
        <v>0</v>
      </c>
      <c r="G303" s="0" t="n">
        <v>0.19</v>
      </c>
      <c r="H303" s="0" t="n">
        <v>5.88</v>
      </c>
    </row>
    <row r="304" customFormat="false" ht="12.75" hidden="false" customHeight="false" outlineLevel="0" collapsed="false">
      <c r="A304" s="329" t="s">
        <v>363</v>
      </c>
      <c r="B304" s="330" t="s">
        <v>1507</v>
      </c>
      <c r="C304" s="330" t="n">
        <v>18</v>
      </c>
      <c r="D304" s="330" t="s">
        <v>679</v>
      </c>
      <c r="E304" s="330" t="n">
        <v>5.56</v>
      </c>
      <c r="F304" s="0" t="n">
        <v>0</v>
      </c>
      <c r="G304" s="0" t="n">
        <v>0.13</v>
      </c>
      <c r="H304" s="0" t="n">
        <v>3.97</v>
      </c>
    </row>
    <row r="305" customFormat="false" ht="12.75" hidden="false" customHeight="false" outlineLevel="0" collapsed="false">
      <c r="A305" s="329" t="s">
        <v>363</v>
      </c>
      <c r="B305" s="330" t="s">
        <v>1507</v>
      </c>
      <c r="C305" s="330" t="n">
        <v>18</v>
      </c>
      <c r="D305" s="330" t="s">
        <v>690</v>
      </c>
      <c r="E305" s="330" t="n">
        <v>44.12</v>
      </c>
      <c r="F305" s="0" t="n">
        <v>0</v>
      </c>
      <c r="G305" s="0" t="n">
        <v>1</v>
      </c>
      <c r="H305" s="0" t="n">
        <v>31.56</v>
      </c>
    </row>
    <row r="306" customFormat="false" ht="12.75" hidden="false" customHeight="false" outlineLevel="0" collapsed="false">
      <c r="A306" s="329" t="s">
        <v>363</v>
      </c>
      <c r="B306" s="330" t="s">
        <v>1507</v>
      </c>
      <c r="C306" s="330" t="n">
        <v>18</v>
      </c>
      <c r="D306" s="330" t="s">
        <v>702</v>
      </c>
      <c r="E306" s="330" t="n">
        <v>3.75</v>
      </c>
      <c r="F306" s="0" t="n">
        <v>0</v>
      </c>
      <c r="G306" s="0" t="n">
        <v>0.08</v>
      </c>
      <c r="H306" s="0" t="n">
        <v>2.68</v>
      </c>
    </row>
    <row r="307" customFormat="false" ht="12.75" hidden="false" customHeight="false" outlineLevel="0" collapsed="false">
      <c r="A307" s="329" t="s">
        <v>363</v>
      </c>
      <c r="B307" s="330" t="s">
        <v>1507</v>
      </c>
      <c r="C307" s="330" t="n">
        <v>18</v>
      </c>
      <c r="D307" s="330" t="s">
        <v>724</v>
      </c>
      <c r="E307" s="330" t="n">
        <v>248.88</v>
      </c>
      <c r="F307" s="0" t="n">
        <v>0</v>
      </c>
      <c r="G307" s="0" t="n">
        <v>5.62</v>
      </c>
      <c r="H307" s="0" t="n">
        <v>178</v>
      </c>
    </row>
    <row r="308" customFormat="false" ht="12.75" hidden="false" customHeight="false" outlineLevel="0" collapsed="false">
      <c r="A308" s="329" t="s">
        <v>363</v>
      </c>
      <c r="B308" s="330" t="s">
        <v>1507</v>
      </c>
      <c r="C308" s="330" t="n">
        <v>18</v>
      </c>
      <c r="D308" s="330" t="s">
        <v>727</v>
      </c>
      <c r="E308" s="330" t="n">
        <v>30.46</v>
      </c>
      <c r="F308" s="0" t="n">
        <v>0</v>
      </c>
      <c r="G308" s="0" t="n">
        <v>0.69</v>
      </c>
      <c r="H308" s="0" t="n">
        <v>21.78</v>
      </c>
    </row>
    <row r="309" customFormat="false" ht="12.75" hidden="false" customHeight="false" outlineLevel="0" collapsed="false">
      <c r="A309" s="329" t="s">
        <v>363</v>
      </c>
      <c r="B309" s="330" t="s">
        <v>1507</v>
      </c>
      <c r="C309" s="330" t="n">
        <v>18</v>
      </c>
      <c r="D309" s="330" t="s">
        <v>738</v>
      </c>
      <c r="E309" s="330" t="n">
        <v>28.18</v>
      </c>
      <c r="F309" s="0" t="n">
        <v>0</v>
      </c>
      <c r="G309" s="0" t="n">
        <v>0.64</v>
      </c>
      <c r="H309" s="0" t="n">
        <v>20.16</v>
      </c>
    </row>
    <row r="310" customFormat="false" ht="12.75" hidden="false" customHeight="false" outlineLevel="0" collapsed="false">
      <c r="A310" s="329" t="s">
        <v>363</v>
      </c>
      <c r="B310" s="330" t="s">
        <v>1507</v>
      </c>
      <c r="C310" s="330" t="n">
        <v>18</v>
      </c>
      <c r="D310" s="330" t="s">
        <v>740</v>
      </c>
      <c r="E310" s="330" t="n">
        <v>53.65</v>
      </c>
      <c r="F310" s="0" t="n">
        <v>0</v>
      </c>
      <c r="G310" s="0" t="n">
        <v>1.21</v>
      </c>
      <c r="H310" s="0" t="n">
        <v>38.37</v>
      </c>
    </row>
    <row r="311" customFormat="false" ht="12.75" hidden="false" customHeight="false" outlineLevel="0" collapsed="false">
      <c r="A311" s="329" t="s">
        <v>363</v>
      </c>
      <c r="B311" s="330" t="s">
        <v>1507</v>
      </c>
      <c r="C311" s="330" t="n">
        <v>18</v>
      </c>
      <c r="D311" s="330" t="s">
        <v>747</v>
      </c>
      <c r="E311" s="330" t="n">
        <v>5.56</v>
      </c>
      <c r="F311" s="0" t="n">
        <v>0</v>
      </c>
      <c r="G311" s="0" t="n">
        <v>0.13</v>
      </c>
      <c r="H311" s="0" t="n">
        <v>3.98</v>
      </c>
    </row>
    <row r="312" customFormat="false" ht="12.75" hidden="false" customHeight="false" outlineLevel="0" collapsed="false">
      <c r="A312" s="329" t="s">
        <v>363</v>
      </c>
      <c r="B312" s="330" t="s">
        <v>1507</v>
      </c>
      <c r="C312" s="330" t="n">
        <v>18</v>
      </c>
      <c r="D312" s="330" t="s">
        <v>751</v>
      </c>
      <c r="E312" s="330" t="n">
        <v>24.49</v>
      </c>
      <c r="F312" s="0" t="n">
        <v>0</v>
      </c>
      <c r="G312" s="0" t="n">
        <v>0.55</v>
      </c>
      <c r="H312" s="0" t="n">
        <v>17.51</v>
      </c>
    </row>
    <row r="313" customFormat="false" ht="12.75" hidden="false" customHeight="false" outlineLevel="0" collapsed="false">
      <c r="A313" s="329" t="s">
        <v>363</v>
      </c>
      <c r="B313" s="330" t="s">
        <v>1507</v>
      </c>
      <c r="C313" s="330" t="n">
        <v>18</v>
      </c>
      <c r="D313" s="330" t="s">
        <v>760</v>
      </c>
      <c r="E313" s="330" t="n">
        <v>10.83</v>
      </c>
      <c r="F313" s="0" t="n">
        <v>0</v>
      </c>
      <c r="G313" s="0" t="n">
        <v>0.24</v>
      </c>
      <c r="H313" s="0" t="n">
        <v>7.74</v>
      </c>
    </row>
    <row r="314" customFormat="false" ht="12.75" hidden="false" customHeight="false" outlineLevel="0" collapsed="false">
      <c r="A314" s="329" t="s">
        <v>363</v>
      </c>
      <c r="B314" s="330" t="s">
        <v>1507</v>
      </c>
      <c r="C314" s="330" t="n">
        <v>18</v>
      </c>
      <c r="D314" s="330" t="s">
        <v>763</v>
      </c>
      <c r="E314" s="330" t="n">
        <v>10.94</v>
      </c>
      <c r="F314" s="0" t="n">
        <v>0</v>
      </c>
      <c r="G314" s="0" t="n">
        <v>0.25</v>
      </c>
      <c r="H314" s="0" t="n">
        <v>7.82</v>
      </c>
    </row>
    <row r="315" customFormat="false" ht="12.75" hidden="false" customHeight="false" outlineLevel="0" collapsed="false">
      <c r="A315" s="329" t="s">
        <v>363</v>
      </c>
      <c r="B315" s="330" t="s">
        <v>1507</v>
      </c>
      <c r="C315" s="330" t="n">
        <v>18</v>
      </c>
      <c r="D315" s="330" t="s">
        <v>766</v>
      </c>
      <c r="E315" s="330" t="n">
        <v>340.38</v>
      </c>
      <c r="F315" s="0" t="n">
        <v>0</v>
      </c>
      <c r="G315" s="0" t="n">
        <v>7.69</v>
      </c>
      <c r="H315" s="0" t="n">
        <v>243.44</v>
      </c>
    </row>
    <row r="316" customFormat="false" ht="12.75" hidden="false" customHeight="false" outlineLevel="0" collapsed="false">
      <c r="A316" s="329" t="s">
        <v>363</v>
      </c>
      <c r="B316" s="330" t="s">
        <v>1507</v>
      </c>
      <c r="C316" s="330" t="n">
        <v>18</v>
      </c>
      <c r="D316" s="330" t="s">
        <v>772</v>
      </c>
      <c r="E316" s="330" t="n">
        <v>103.25</v>
      </c>
      <c r="F316" s="0" t="n">
        <v>0</v>
      </c>
      <c r="G316" s="0" t="n">
        <v>2.33</v>
      </c>
      <c r="H316" s="0" t="n">
        <v>73.84</v>
      </c>
    </row>
    <row r="317" customFormat="false" ht="12.75" hidden="false" customHeight="false" outlineLevel="0" collapsed="false">
      <c r="A317" s="329" t="s">
        <v>363</v>
      </c>
      <c r="B317" s="330" t="s">
        <v>1507</v>
      </c>
      <c r="C317" s="330" t="n">
        <v>18</v>
      </c>
      <c r="D317" s="330" t="s">
        <v>775</v>
      </c>
      <c r="E317" s="330" t="n">
        <v>36.85</v>
      </c>
      <c r="F317" s="0" t="n">
        <v>0</v>
      </c>
      <c r="G317" s="0" t="n">
        <v>0.83</v>
      </c>
      <c r="H317" s="0" t="n">
        <v>26.35</v>
      </c>
    </row>
    <row r="318" customFormat="false" ht="12.75" hidden="false" customHeight="false" outlineLevel="0" collapsed="false">
      <c r="A318" s="329" t="s">
        <v>363</v>
      </c>
      <c r="B318" s="330" t="s">
        <v>1507</v>
      </c>
      <c r="C318" s="330" t="n">
        <v>18</v>
      </c>
      <c r="D318" s="330" t="s">
        <v>787</v>
      </c>
      <c r="E318" s="330" t="n">
        <v>49.2</v>
      </c>
      <c r="F318" s="0" t="n">
        <v>0</v>
      </c>
      <c r="G318" s="0" t="n">
        <v>1.11</v>
      </c>
      <c r="H318" s="0" t="n">
        <v>35.19</v>
      </c>
    </row>
    <row r="319" customFormat="false" ht="12.75" hidden="false" customHeight="false" outlineLevel="0" collapsed="false">
      <c r="A319" s="329" t="s">
        <v>363</v>
      </c>
      <c r="B319" s="330" t="s">
        <v>1507</v>
      </c>
      <c r="C319" s="330" t="n">
        <v>18</v>
      </c>
      <c r="D319" s="330" t="s">
        <v>792</v>
      </c>
      <c r="E319" s="330" t="n">
        <v>11.44</v>
      </c>
      <c r="F319" s="0" t="n">
        <v>0</v>
      </c>
      <c r="G319" s="0" t="n">
        <v>0.26</v>
      </c>
      <c r="H319" s="0" t="n">
        <v>8.18</v>
      </c>
    </row>
    <row r="320" customFormat="false" ht="12.75" hidden="false" customHeight="false" outlineLevel="0" collapsed="false">
      <c r="A320" s="329" t="s">
        <v>363</v>
      </c>
      <c r="B320" s="330" t="s">
        <v>1507</v>
      </c>
      <c r="C320" s="330" t="n">
        <v>18</v>
      </c>
      <c r="D320" s="330" t="s">
        <v>796</v>
      </c>
      <c r="E320" s="330" t="n">
        <v>73.45</v>
      </c>
      <c r="F320" s="0" t="n">
        <v>0</v>
      </c>
      <c r="G320" s="0" t="n">
        <v>1.66</v>
      </c>
      <c r="H320" s="0" t="n">
        <v>52.53</v>
      </c>
    </row>
    <row r="321" customFormat="false" ht="12.75" hidden="false" customHeight="false" outlineLevel="0" collapsed="false">
      <c r="A321" s="329" t="s">
        <v>363</v>
      </c>
      <c r="B321" s="330" t="s">
        <v>1507</v>
      </c>
      <c r="C321" s="330" t="n">
        <v>18</v>
      </c>
      <c r="D321" s="330" t="s">
        <v>818</v>
      </c>
      <c r="E321" s="330" t="n">
        <v>1.68</v>
      </c>
      <c r="F321" s="0" t="n">
        <v>0</v>
      </c>
      <c r="G321" s="0" t="n">
        <v>0.04</v>
      </c>
      <c r="H321" s="0" t="n">
        <v>1.2</v>
      </c>
    </row>
    <row r="322" customFormat="false" ht="12.75" hidden="false" customHeight="false" outlineLevel="0" collapsed="false">
      <c r="A322" s="329" t="s">
        <v>363</v>
      </c>
      <c r="B322" s="330" t="s">
        <v>1507</v>
      </c>
      <c r="C322" s="330" t="n">
        <v>18</v>
      </c>
      <c r="D322" s="330" t="s">
        <v>809</v>
      </c>
      <c r="E322" s="330" t="n">
        <v>4.95</v>
      </c>
      <c r="F322" s="0" t="n">
        <v>0</v>
      </c>
      <c r="G322" s="0" t="n">
        <v>0.11</v>
      </c>
      <c r="H322" s="0" t="n">
        <v>3.54</v>
      </c>
    </row>
    <row r="323" customFormat="false" ht="12.75" hidden="false" customHeight="false" outlineLevel="0" collapsed="false">
      <c r="A323" s="329" t="s">
        <v>363</v>
      </c>
      <c r="B323" s="330" t="s">
        <v>1507</v>
      </c>
      <c r="C323" s="330" t="n">
        <v>18</v>
      </c>
      <c r="D323" s="330" t="s">
        <v>811</v>
      </c>
      <c r="E323" s="330" t="n">
        <v>21.99</v>
      </c>
      <c r="F323" s="0" t="n">
        <v>0</v>
      </c>
      <c r="G323" s="0" t="n">
        <v>0.5</v>
      </c>
      <c r="H323" s="0" t="n">
        <v>15.73</v>
      </c>
    </row>
    <row r="324" customFormat="false" ht="12.75" hidden="false" customHeight="false" outlineLevel="0" collapsed="false">
      <c r="A324" s="329" t="s">
        <v>363</v>
      </c>
      <c r="B324" s="330" t="s">
        <v>1507</v>
      </c>
      <c r="C324" s="330" t="n">
        <v>18</v>
      </c>
      <c r="D324" s="330" t="s">
        <v>816</v>
      </c>
      <c r="E324" s="330" t="n">
        <v>1.84</v>
      </c>
      <c r="F324" s="0" t="n">
        <v>0</v>
      </c>
      <c r="G324" s="0" t="n">
        <v>0.04</v>
      </c>
      <c r="H324" s="0" t="n">
        <v>1.32</v>
      </c>
    </row>
    <row r="325" customFormat="false" ht="12.75" hidden="false" customHeight="false" outlineLevel="0" collapsed="false">
      <c r="A325" s="329" t="s">
        <v>363</v>
      </c>
      <c r="B325" s="330" t="s">
        <v>1507</v>
      </c>
      <c r="C325" s="330" t="n">
        <v>18</v>
      </c>
      <c r="D325" s="330" t="s">
        <v>824</v>
      </c>
      <c r="E325" s="330" t="n">
        <v>1.35</v>
      </c>
      <c r="F325" s="0" t="n">
        <v>0</v>
      </c>
      <c r="G325" s="0" t="n">
        <v>0.03</v>
      </c>
      <c r="H325" s="0" t="n">
        <v>0.96</v>
      </c>
    </row>
    <row r="326" customFormat="false" ht="12.75" hidden="false" customHeight="false" outlineLevel="0" collapsed="false">
      <c r="A326" s="329" t="s">
        <v>363</v>
      </c>
      <c r="B326" s="330" t="s">
        <v>1507</v>
      </c>
      <c r="C326" s="330" t="n">
        <v>18</v>
      </c>
      <c r="D326" s="330" t="s">
        <v>826</v>
      </c>
      <c r="E326" s="330" t="n">
        <v>16.64</v>
      </c>
      <c r="F326" s="0" t="n">
        <v>0</v>
      </c>
      <c r="G326" s="0" t="n">
        <v>0.38</v>
      </c>
      <c r="H326" s="0" t="n">
        <v>11.9</v>
      </c>
    </row>
    <row r="327" customFormat="false" ht="12.75" hidden="false" customHeight="false" outlineLevel="0" collapsed="false">
      <c r="A327" s="329" t="s">
        <v>363</v>
      </c>
      <c r="B327" s="330" t="s">
        <v>1507</v>
      </c>
      <c r="C327" s="330" t="n">
        <v>18</v>
      </c>
      <c r="D327" s="330" t="s">
        <v>829</v>
      </c>
      <c r="E327" s="330" t="n">
        <v>5.56</v>
      </c>
      <c r="F327" s="0" t="n">
        <v>0</v>
      </c>
      <c r="G327" s="0" t="n">
        <v>0.13</v>
      </c>
      <c r="H327" s="0" t="n">
        <v>3.98</v>
      </c>
    </row>
    <row r="328" customFormat="false" ht="12.75" hidden="false" customHeight="false" outlineLevel="0" collapsed="false">
      <c r="A328" s="329" t="s">
        <v>363</v>
      </c>
      <c r="B328" s="330" t="s">
        <v>1507</v>
      </c>
      <c r="C328" s="330" t="n">
        <v>18</v>
      </c>
      <c r="D328" s="330" t="s">
        <v>834</v>
      </c>
      <c r="E328" s="330" t="n">
        <v>5.38</v>
      </c>
      <c r="F328" s="0" t="n">
        <v>0</v>
      </c>
      <c r="G328" s="0" t="n">
        <v>0.12</v>
      </c>
      <c r="H328" s="0" t="n">
        <v>3.85</v>
      </c>
    </row>
    <row r="329" customFormat="false" ht="12.75" hidden="false" customHeight="false" outlineLevel="0" collapsed="false">
      <c r="A329" s="329" t="s">
        <v>363</v>
      </c>
      <c r="B329" s="330" t="s">
        <v>1507</v>
      </c>
      <c r="C329" s="330" t="n">
        <v>18</v>
      </c>
      <c r="D329" s="330" t="s">
        <v>836</v>
      </c>
      <c r="E329" s="330" t="n">
        <v>232.79</v>
      </c>
      <c r="F329" s="0" t="n">
        <v>0</v>
      </c>
      <c r="G329" s="0" t="n">
        <v>5.26</v>
      </c>
      <c r="H329" s="0" t="n">
        <v>166.49</v>
      </c>
    </row>
    <row r="330" customFormat="false" ht="12.75" hidden="false" customHeight="false" outlineLevel="0" collapsed="false">
      <c r="A330" s="329" t="s">
        <v>363</v>
      </c>
      <c r="B330" s="330" t="s">
        <v>1507</v>
      </c>
      <c r="C330" s="330" t="n">
        <v>18</v>
      </c>
      <c r="D330" s="330" t="s">
        <v>838</v>
      </c>
      <c r="E330" s="330" t="n">
        <v>66.73</v>
      </c>
      <c r="F330" s="0" t="n">
        <v>0</v>
      </c>
      <c r="G330" s="0" t="n">
        <v>1.51</v>
      </c>
      <c r="H330" s="0" t="n">
        <v>47.73</v>
      </c>
    </row>
    <row r="331" customFormat="false" ht="12.75" hidden="false" customHeight="false" outlineLevel="0" collapsed="false">
      <c r="A331" s="329" t="s">
        <v>363</v>
      </c>
      <c r="B331" s="330" t="s">
        <v>1507</v>
      </c>
      <c r="C331" s="330" t="n">
        <v>18</v>
      </c>
      <c r="D331" s="330" t="s">
        <v>845</v>
      </c>
      <c r="E331" s="330" t="n">
        <v>2.77</v>
      </c>
      <c r="F331" s="0" t="n">
        <v>0</v>
      </c>
      <c r="G331" s="0" t="n">
        <v>0.06</v>
      </c>
      <c r="H331" s="0" t="n">
        <v>1.98</v>
      </c>
    </row>
    <row r="332" customFormat="false" ht="12.75" hidden="false" customHeight="false" outlineLevel="0" collapsed="false">
      <c r="A332" s="329" t="s">
        <v>363</v>
      </c>
      <c r="B332" s="330" t="s">
        <v>1507</v>
      </c>
      <c r="C332" s="330" t="n">
        <v>18</v>
      </c>
      <c r="D332" s="330" t="s">
        <v>857</v>
      </c>
      <c r="E332" s="330" t="n">
        <v>174.66</v>
      </c>
      <c r="F332" s="0" t="n">
        <v>0</v>
      </c>
      <c r="G332" s="0" t="n">
        <v>3.95</v>
      </c>
      <c r="H332" s="0" t="n">
        <v>124.92</v>
      </c>
    </row>
    <row r="333" customFormat="false" ht="12.75" hidden="false" customHeight="false" outlineLevel="0" collapsed="false">
      <c r="A333" s="329" t="s">
        <v>363</v>
      </c>
      <c r="B333" s="330" t="s">
        <v>1507</v>
      </c>
      <c r="C333" s="330" t="n">
        <v>18</v>
      </c>
      <c r="D333" s="330" t="s">
        <v>863</v>
      </c>
      <c r="E333" s="330" t="n">
        <v>11.11</v>
      </c>
      <c r="F333" s="0" t="n">
        <v>0</v>
      </c>
      <c r="G333" s="0" t="n">
        <v>0.25</v>
      </c>
      <c r="H333" s="0" t="n">
        <v>7.94</v>
      </c>
    </row>
    <row r="334" customFormat="false" ht="12.75" hidden="false" customHeight="false" outlineLevel="0" collapsed="false">
      <c r="A334" s="329" t="s">
        <v>363</v>
      </c>
      <c r="B334" s="330" t="s">
        <v>1507</v>
      </c>
      <c r="C334" s="330" t="n">
        <v>18</v>
      </c>
      <c r="D334" s="330" t="s">
        <v>866</v>
      </c>
      <c r="E334" s="330" t="n">
        <v>2.45</v>
      </c>
      <c r="F334" s="0" t="n">
        <v>0</v>
      </c>
      <c r="G334" s="0" t="n">
        <v>0.06</v>
      </c>
      <c r="H334" s="0" t="n">
        <v>1.75</v>
      </c>
    </row>
    <row r="335" customFormat="false" ht="12.75" hidden="false" customHeight="false" outlineLevel="0" collapsed="false">
      <c r="A335" s="329" t="s">
        <v>363</v>
      </c>
      <c r="B335" s="330" t="s">
        <v>1507</v>
      </c>
      <c r="C335" s="330" t="n">
        <v>18</v>
      </c>
      <c r="D335" s="330" t="s">
        <v>870</v>
      </c>
      <c r="E335" s="330" t="n">
        <v>28.14</v>
      </c>
      <c r="F335" s="0" t="n">
        <v>0</v>
      </c>
      <c r="G335" s="0" t="n">
        <v>0.64</v>
      </c>
      <c r="H335" s="0" t="n">
        <v>20.13</v>
      </c>
    </row>
    <row r="336" customFormat="false" ht="12.75" hidden="false" customHeight="false" outlineLevel="0" collapsed="false">
      <c r="A336" s="329" t="s">
        <v>363</v>
      </c>
      <c r="B336" s="330" t="s">
        <v>1507</v>
      </c>
      <c r="C336" s="330" t="n">
        <v>18</v>
      </c>
      <c r="D336" s="330" t="s">
        <v>868</v>
      </c>
      <c r="E336" s="330" t="n">
        <v>302.43</v>
      </c>
      <c r="F336" s="0" t="n">
        <v>0</v>
      </c>
      <c r="G336" s="0" t="n">
        <v>6.83</v>
      </c>
      <c r="H336" s="0" t="n">
        <v>216.3</v>
      </c>
    </row>
    <row r="337" customFormat="false" ht="12.75" hidden="false" customHeight="false" outlineLevel="0" collapsed="false">
      <c r="A337" s="329" t="s">
        <v>363</v>
      </c>
      <c r="B337" s="330" t="s">
        <v>1507</v>
      </c>
      <c r="C337" s="330" t="n">
        <v>18</v>
      </c>
      <c r="D337" s="330" t="s">
        <v>875</v>
      </c>
      <c r="E337" s="330" t="n">
        <v>282.65</v>
      </c>
      <c r="F337" s="0" t="n">
        <v>0</v>
      </c>
      <c r="G337" s="0" t="n">
        <v>6.39</v>
      </c>
      <c r="H337" s="0" t="n">
        <v>202.15</v>
      </c>
    </row>
    <row r="338" customFormat="false" ht="12.75" hidden="false" customHeight="false" outlineLevel="0" collapsed="false">
      <c r="A338" s="329" t="s">
        <v>363</v>
      </c>
      <c r="B338" s="330" t="s">
        <v>1507</v>
      </c>
      <c r="C338" s="330" t="n">
        <v>18</v>
      </c>
      <c r="D338" s="330" t="s">
        <v>878</v>
      </c>
      <c r="E338" s="330" t="n">
        <v>11.1</v>
      </c>
      <c r="F338" s="0" t="n">
        <v>0</v>
      </c>
      <c r="G338" s="0" t="n">
        <v>0.25</v>
      </c>
      <c r="H338" s="0" t="n">
        <v>7.94</v>
      </c>
    </row>
    <row r="339" customFormat="false" ht="12.75" hidden="false" customHeight="false" outlineLevel="0" collapsed="false">
      <c r="A339" s="329" t="s">
        <v>363</v>
      </c>
      <c r="B339" s="330" t="s">
        <v>1507</v>
      </c>
      <c r="C339" s="330" t="n">
        <v>18</v>
      </c>
      <c r="D339" s="330" t="s">
        <v>882</v>
      </c>
      <c r="E339" s="330" t="n">
        <v>523.54</v>
      </c>
      <c r="F339" s="0" t="n">
        <v>0</v>
      </c>
      <c r="G339" s="0" t="n">
        <v>11.83</v>
      </c>
      <c r="H339" s="0" t="n">
        <v>374.44</v>
      </c>
    </row>
    <row r="340" customFormat="false" ht="12.75" hidden="false" customHeight="false" outlineLevel="0" collapsed="false">
      <c r="A340" s="329" t="s">
        <v>363</v>
      </c>
      <c r="B340" s="330" t="s">
        <v>1507</v>
      </c>
      <c r="C340" s="330" t="n">
        <v>18</v>
      </c>
      <c r="D340" s="330" t="s">
        <v>903</v>
      </c>
      <c r="E340" s="330" t="n">
        <v>42.41</v>
      </c>
      <c r="F340" s="0" t="n">
        <v>0</v>
      </c>
      <c r="G340" s="0" t="n">
        <v>0.96</v>
      </c>
      <c r="H340" s="0" t="n">
        <v>30.33</v>
      </c>
    </row>
    <row r="341" customFormat="false" ht="12.75" hidden="false" customHeight="false" outlineLevel="0" collapsed="false">
      <c r="A341" s="329" t="s">
        <v>363</v>
      </c>
      <c r="B341" s="330" t="s">
        <v>1507</v>
      </c>
      <c r="C341" s="330" t="n">
        <v>18</v>
      </c>
      <c r="D341" s="330" t="s">
        <v>899</v>
      </c>
      <c r="E341" s="330" t="n">
        <v>74.01</v>
      </c>
      <c r="F341" s="0" t="n">
        <v>0</v>
      </c>
      <c r="G341" s="0" t="n">
        <v>1.67</v>
      </c>
      <c r="H341" s="0" t="n">
        <v>52.93</v>
      </c>
    </row>
    <row r="342" customFormat="false" ht="12.75" hidden="false" customHeight="false" outlineLevel="0" collapsed="false">
      <c r="A342" s="329" t="s">
        <v>363</v>
      </c>
      <c r="B342" s="330" t="s">
        <v>1507</v>
      </c>
      <c r="C342" s="330" t="n">
        <v>18</v>
      </c>
      <c r="D342" s="330" t="s">
        <v>909</v>
      </c>
      <c r="E342" s="330" t="n">
        <v>303.96</v>
      </c>
      <c r="F342" s="0" t="n">
        <v>0</v>
      </c>
      <c r="G342" s="0" t="n">
        <v>6.87</v>
      </c>
      <c r="H342" s="0" t="n">
        <v>217.39</v>
      </c>
    </row>
    <row r="343" customFormat="false" ht="12.75" hidden="false" customHeight="false" outlineLevel="0" collapsed="false">
      <c r="A343" s="329" t="s">
        <v>363</v>
      </c>
      <c r="B343" s="330" t="s">
        <v>1507</v>
      </c>
      <c r="C343" s="330" t="n">
        <v>18</v>
      </c>
      <c r="D343" s="330" t="s">
        <v>905</v>
      </c>
      <c r="E343" s="330" t="n">
        <v>32</v>
      </c>
      <c r="F343" s="0" t="n">
        <v>0</v>
      </c>
      <c r="G343" s="0" t="n">
        <v>0.72</v>
      </c>
      <c r="H343" s="0" t="n">
        <v>22.89</v>
      </c>
    </row>
    <row r="344" customFormat="false" ht="12.75" hidden="false" customHeight="false" outlineLevel="0" collapsed="false">
      <c r="A344" s="329" t="s">
        <v>363</v>
      </c>
      <c r="B344" s="330" t="s">
        <v>1507</v>
      </c>
      <c r="C344" s="330" t="n">
        <v>18</v>
      </c>
      <c r="D344" s="330" t="s">
        <v>912</v>
      </c>
      <c r="E344" s="330" t="n">
        <v>200.31</v>
      </c>
      <c r="F344" s="0" t="n">
        <v>0</v>
      </c>
      <c r="G344" s="0" t="n">
        <v>4.53</v>
      </c>
      <c r="H344" s="0" t="n">
        <v>143.26</v>
      </c>
    </row>
    <row r="345" customFormat="false" ht="12.75" hidden="false" customHeight="false" outlineLevel="0" collapsed="false">
      <c r="A345" s="329" t="s">
        <v>363</v>
      </c>
      <c r="B345" s="330" t="s">
        <v>1507</v>
      </c>
      <c r="C345" s="330" t="n">
        <v>18</v>
      </c>
      <c r="D345" s="330" t="s">
        <v>927</v>
      </c>
      <c r="E345" s="330" t="n">
        <v>5.55</v>
      </c>
      <c r="F345" s="0" t="n">
        <v>0</v>
      </c>
      <c r="G345" s="0" t="n">
        <v>0.13</v>
      </c>
      <c r="H345" s="0" t="n">
        <v>3.97</v>
      </c>
    </row>
    <row r="346" customFormat="false" ht="12.75" hidden="false" customHeight="false" outlineLevel="0" collapsed="false">
      <c r="A346" s="329" t="s">
        <v>363</v>
      </c>
      <c r="B346" s="330" t="s">
        <v>1507</v>
      </c>
      <c r="C346" s="330" t="n">
        <v>18</v>
      </c>
      <c r="D346" s="330" t="s">
        <v>934</v>
      </c>
      <c r="E346" s="330" t="n">
        <v>144.7</v>
      </c>
      <c r="F346" s="0" t="n">
        <v>0</v>
      </c>
      <c r="G346" s="0" t="n">
        <v>3.27</v>
      </c>
      <c r="H346" s="0" t="n">
        <v>103.49</v>
      </c>
    </row>
    <row r="347" customFormat="false" ht="12.75" hidden="false" customHeight="false" outlineLevel="0" collapsed="false">
      <c r="A347" s="329" t="s">
        <v>363</v>
      </c>
      <c r="B347" s="330" t="s">
        <v>1507</v>
      </c>
      <c r="C347" s="330" t="n">
        <v>18</v>
      </c>
      <c r="D347" s="330" t="s">
        <v>937</v>
      </c>
      <c r="E347" s="330" t="n">
        <v>247.7</v>
      </c>
      <c r="F347" s="0" t="n">
        <v>0</v>
      </c>
      <c r="G347" s="0" t="n">
        <v>5.6</v>
      </c>
      <c r="H347" s="0" t="n">
        <v>177.16</v>
      </c>
    </row>
    <row r="348" customFormat="false" ht="12.75" hidden="false" customHeight="false" outlineLevel="0" collapsed="false">
      <c r="A348" s="329" t="s">
        <v>363</v>
      </c>
      <c r="B348" s="330" t="s">
        <v>1507</v>
      </c>
      <c r="C348" s="330" t="n">
        <v>18</v>
      </c>
      <c r="D348" s="330" t="s">
        <v>939</v>
      </c>
      <c r="E348" s="330" t="n">
        <v>5.55</v>
      </c>
      <c r="F348" s="0" t="n">
        <v>0</v>
      </c>
      <c r="G348" s="0" t="n">
        <v>0.13</v>
      </c>
      <c r="H348" s="0" t="n">
        <v>3.97</v>
      </c>
    </row>
    <row r="349" customFormat="false" ht="12.75" hidden="false" customHeight="false" outlineLevel="0" collapsed="false">
      <c r="A349" s="329" t="s">
        <v>363</v>
      </c>
      <c r="B349" s="330" t="s">
        <v>1507</v>
      </c>
      <c r="C349" s="330" t="n">
        <v>18</v>
      </c>
      <c r="D349" s="330" t="s">
        <v>942</v>
      </c>
      <c r="E349" s="330" t="n">
        <v>47.3</v>
      </c>
      <c r="F349" s="0" t="n">
        <v>0</v>
      </c>
      <c r="G349" s="0" t="n">
        <v>1.07</v>
      </c>
      <c r="H349" s="0" t="n">
        <v>33.83</v>
      </c>
    </row>
    <row r="350" customFormat="false" ht="12.75" hidden="false" customHeight="false" outlineLevel="0" collapsed="false">
      <c r="A350" s="329" t="s">
        <v>363</v>
      </c>
      <c r="B350" s="330" t="s">
        <v>1507</v>
      </c>
      <c r="C350" s="330" t="n">
        <v>18</v>
      </c>
      <c r="D350" s="330" t="s">
        <v>948</v>
      </c>
      <c r="E350" s="330" t="n">
        <v>46.43</v>
      </c>
      <c r="F350" s="0" t="n">
        <v>0</v>
      </c>
      <c r="G350" s="0" t="n">
        <v>1.05</v>
      </c>
      <c r="H350" s="0" t="n">
        <v>33.21</v>
      </c>
    </row>
    <row r="351" customFormat="false" ht="12.75" hidden="false" customHeight="false" outlineLevel="0" collapsed="false">
      <c r="A351" s="329" t="s">
        <v>363</v>
      </c>
      <c r="B351" s="330" t="s">
        <v>1507</v>
      </c>
      <c r="C351" s="330" t="n">
        <v>18</v>
      </c>
      <c r="D351" s="330" t="s">
        <v>960</v>
      </c>
      <c r="E351" s="330" t="n">
        <v>11.11</v>
      </c>
      <c r="F351" s="0" t="n">
        <v>0</v>
      </c>
      <c r="G351" s="0" t="n">
        <v>0.25</v>
      </c>
      <c r="H351" s="0" t="n">
        <v>7.95</v>
      </c>
    </row>
    <row r="352" customFormat="false" ht="12.75" hidden="false" customHeight="false" outlineLevel="0" collapsed="false">
      <c r="A352" s="329" t="s">
        <v>363</v>
      </c>
      <c r="B352" s="330" t="s">
        <v>1507</v>
      </c>
      <c r="C352" s="330" t="n">
        <v>18</v>
      </c>
      <c r="D352" s="330" t="s">
        <v>968</v>
      </c>
      <c r="E352" s="330" t="n">
        <v>37.6</v>
      </c>
      <c r="F352" s="0" t="n">
        <v>0</v>
      </c>
      <c r="G352" s="0" t="n">
        <v>0.85</v>
      </c>
      <c r="H352" s="0" t="n">
        <v>26.89</v>
      </c>
    </row>
    <row r="353" customFormat="false" ht="12.75" hidden="false" customHeight="false" outlineLevel="0" collapsed="false">
      <c r="A353" s="329" t="s">
        <v>363</v>
      </c>
      <c r="B353" s="330" t="s">
        <v>1507</v>
      </c>
      <c r="C353" s="330" t="n">
        <v>18</v>
      </c>
      <c r="D353" s="330" t="s">
        <v>972</v>
      </c>
      <c r="E353" s="330" t="n">
        <v>2.89</v>
      </c>
      <c r="F353" s="0" t="n">
        <v>0</v>
      </c>
      <c r="G353" s="0" t="n">
        <v>0.07</v>
      </c>
      <c r="H353" s="0" t="n">
        <v>2.07</v>
      </c>
    </row>
    <row r="354" customFormat="false" ht="12.75" hidden="false" customHeight="false" outlineLevel="0" collapsed="false">
      <c r="A354" s="329" t="s">
        <v>363</v>
      </c>
      <c r="B354" s="330" t="s">
        <v>1507</v>
      </c>
      <c r="C354" s="330" t="n">
        <v>18</v>
      </c>
      <c r="D354" s="330" t="s">
        <v>976</v>
      </c>
      <c r="E354" s="330" t="n">
        <v>36.96</v>
      </c>
      <c r="F354" s="0" t="n">
        <v>0</v>
      </c>
      <c r="G354" s="0" t="n">
        <v>0.84</v>
      </c>
      <c r="H354" s="0" t="n">
        <v>26.43</v>
      </c>
    </row>
    <row r="355" customFormat="false" ht="12.75" hidden="false" customHeight="false" outlineLevel="0" collapsed="false">
      <c r="A355" s="329" t="s">
        <v>363</v>
      </c>
      <c r="B355" s="330" t="s">
        <v>1507</v>
      </c>
      <c r="C355" s="330" t="n">
        <v>18</v>
      </c>
      <c r="D355" s="330" t="s">
        <v>978</v>
      </c>
      <c r="E355" s="330" t="n">
        <v>78.15</v>
      </c>
      <c r="F355" s="0" t="n">
        <v>0</v>
      </c>
      <c r="G355" s="0" t="n">
        <v>1.77</v>
      </c>
      <c r="H355" s="0" t="n">
        <v>55.9</v>
      </c>
    </row>
    <row r="356" customFormat="false" ht="12.75" hidden="false" customHeight="false" outlineLevel="0" collapsed="false">
      <c r="A356" s="329" t="s">
        <v>363</v>
      </c>
      <c r="B356" s="330" t="s">
        <v>1507</v>
      </c>
      <c r="C356" s="330" t="n">
        <v>18</v>
      </c>
      <c r="D356" s="330" t="s">
        <v>983</v>
      </c>
      <c r="E356" s="330" t="n">
        <v>24.96</v>
      </c>
      <c r="F356" s="0" t="n">
        <v>0</v>
      </c>
      <c r="G356" s="0" t="n">
        <v>0.56</v>
      </c>
      <c r="H356" s="0" t="n">
        <v>17.85</v>
      </c>
    </row>
    <row r="357" customFormat="false" ht="12.75" hidden="false" customHeight="false" outlineLevel="0" collapsed="false">
      <c r="A357" s="329" t="s">
        <v>363</v>
      </c>
      <c r="B357" s="330" t="s">
        <v>1507</v>
      </c>
      <c r="C357" s="330" t="n">
        <v>18</v>
      </c>
      <c r="D357" s="330" t="s">
        <v>988</v>
      </c>
      <c r="E357" s="330" t="n">
        <v>8.23</v>
      </c>
      <c r="F357" s="0" t="n">
        <v>0</v>
      </c>
      <c r="G357" s="0" t="n">
        <v>0.19</v>
      </c>
      <c r="H357" s="0" t="n">
        <v>5.88</v>
      </c>
    </row>
    <row r="358" customFormat="false" ht="12.75" hidden="false" customHeight="false" outlineLevel="0" collapsed="false">
      <c r="A358" s="329" t="s">
        <v>363</v>
      </c>
      <c r="B358" s="330" t="s">
        <v>1507</v>
      </c>
      <c r="C358" s="330" t="n">
        <v>18</v>
      </c>
      <c r="D358" s="330" t="s">
        <v>992</v>
      </c>
      <c r="E358" s="330" t="n">
        <v>68.52</v>
      </c>
      <c r="F358" s="0" t="n">
        <v>0</v>
      </c>
      <c r="G358" s="0" t="n">
        <v>1.55</v>
      </c>
      <c r="H358" s="0" t="n">
        <v>49.01</v>
      </c>
    </row>
    <row r="359" customFormat="false" ht="12.75" hidden="false" customHeight="false" outlineLevel="0" collapsed="false">
      <c r="A359" s="329" t="s">
        <v>363</v>
      </c>
      <c r="B359" s="330" t="s">
        <v>1507</v>
      </c>
      <c r="C359" s="330" t="n">
        <v>18</v>
      </c>
      <c r="D359" s="330" t="s">
        <v>996</v>
      </c>
      <c r="E359" s="330" t="n">
        <v>2.67</v>
      </c>
      <c r="F359" s="0" t="n">
        <v>0</v>
      </c>
      <c r="G359" s="0" t="n">
        <v>0.06</v>
      </c>
      <c r="H359" s="0" t="n">
        <v>1.91</v>
      </c>
    </row>
    <row r="360" customFormat="false" ht="12.75" hidden="false" customHeight="false" outlineLevel="0" collapsed="false">
      <c r="A360" s="329" t="s">
        <v>363</v>
      </c>
      <c r="B360" s="330" t="s">
        <v>1507</v>
      </c>
      <c r="C360" s="330" t="n">
        <v>18</v>
      </c>
      <c r="D360" s="330" t="s">
        <v>998</v>
      </c>
      <c r="E360" s="330" t="n">
        <v>15.83</v>
      </c>
      <c r="F360" s="0" t="n">
        <v>0</v>
      </c>
      <c r="G360" s="0" t="n">
        <v>0.36</v>
      </c>
      <c r="H360" s="0" t="n">
        <v>11.32</v>
      </c>
    </row>
    <row r="361" customFormat="false" ht="12.75" hidden="false" customHeight="false" outlineLevel="0" collapsed="false">
      <c r="A361" s="329" t="s">
        <v>363</v>
      </c>
      <c r="B361" s="330" t="s">
        <v>1507</v>
      </c>
      <c r="C361" s="330" t="n">
        <v>18</v>
      </c>
      <c r="D361" s="330" t="s">
        <v>1005</v>
      </c>
      <c r="E361" s="330" t="n">
        <v>11.04</v>
      </c>
      <c r="F361" s="0" t="n">
        <v>0</v>
      </c>
      <c r="G361" s="0" t="n">
        <v>0.25</v>
      </c>
      <c r="H361" s="0" t="n">
        <v>7.9</v>
      </c>
    </row>
    <row r="362" customFormat="false" ht="12.75" hidden="false" customHeight="false" outlineLevel="0" collapsed="false">
      <c r="A362" s="329" t="s">
        <v>363</v>
      </c>
      <c r="B362" s="330" t="s">
        <v>1507</v>
      </c>
      <c r="C362" s="330" t="n">
        <v>18</v>
      </c>
      <c r="D362" s="330" t="s">
        <v>1003</v>
      </c>
      <c r="E362" s="330" t="n">
        <v>6.75</v>
      </c>
      <c r="F362" s="0" t="n">
        <v>0</v>
      </c>
      <c r="G362" s="0" t="n">
        <v>0.15</v>
      </c>
      <c r="H362" s="0" t="n">
        <v>4.83</v>
      </c>
    </row>
    <row r="363" customFormat="false" ht="12.75" hidden="false" customHeight="false" outlineLevel="0" collapsed="false">
      <c r="A363" s="329" t="s">
        <v>363</v>
      </c>
      <c r="B363" s="330" t="s">
        <v>1507</v>
      </c>
      <c r="C363" s="330" t="n">
        <v>18</v>
      </c>
      <c r="D363" s="330" t="s">
        <v>1063</v>
      </c>
      <c r="E363" s="330" t="n">
        <v>49.15</v>
      </c>
      <c r="F363" s="0" t="n">
        <v>0</v>
      </c>
      <c r="G363" s="0" t="n">
        <v>1.11</v>
      </c>
      <c r="H363" s="0" t="n">
        <v>35.15</v>
      </c>
    </row>
    <row r="364" customFormat="false" ht="12.75" hidden="false" customHeight="false" outlineLevel="0" collapsed="false">
      <c r="A364" s="329" t="s">
        <v>363</v>
      </c>
      <c r="B364" s="330" t="s">
        <v>1507</v>
      </c>
      <c r="C364" s="330" t="n">
        <v>18</v>
      </c>
      <c r="D364" s="330" t="s">
        <v>1007</v>
      </c>
      <c r="E364" s="330" t="n">
        <v>95.48</v>
      </c>
      <c r="F364" s="0" t="n">
        <v>0</v>
      </c>
      <c r="G364" s="0" t="n">
        <v>2.16</v>
      </c>
      <c r="H364" s="0" t="n">
        <v>68.29</v>
      </c>
    </row>
    <row r="365" customFormat="false" ht="12.75" hidden="false" customHeight="false" outlineLevel="0" collapsed="false">
      <c r="A365" s="329" t="s">
        <v>363</v>
      </c>
      <c r="B365" s="330" t="s">
        <v>1507</v>
      </c>
      <c r="C365" s="330" t="n">
        <v>18</v>
      </c>
      <c r="D365" s="330" t="s">
        <v>1010</v>
      </c>
      <c r="E365" s="330" t="n">
        <v>49.02</v>
      </c>
      <c r="F365" s="0" t="n">
        <v>0</v>
      </c>
      <c r="G365" s="0" t="n">
        <v>1.11</v>
      </c>
      <c r="H365" s="0" t="n">
        <v>35.06</v>
      </c>
    </row>
    <row r="366" customFormat="false" ht="12.75" hidden="false" customHeight="false" outlineLevel="0" collapsed="false">
      <c r="A366" s="329" t="s">
        <v>363</v>
      </c>
      <c r="B366" s="330" t="s">
        <v>1507</v>
      </c>
      <c r="C366" s="330" t="n">
        <v>18</v>
      </c>
      <c r="D366" s="330" t="s">
        <v>1019</v>
      </c>
      <c r="E366" s="330" t="n">
        <v>118.76</v>
      </c>
      <c r="F366" s="0" t="n">
        <v>0</v>
      </c>
      <c r="G366" s="0" t="n">
        <v>2.68</v>
      </c>
      <c r="H366" s="0" t="n">
        <v>84.94</v>
      </c>
    </row>
    <row r="367" customFormat="false" ht="12.75" hidden="false" customHeight="false" outlineLevel="0" collapsed="false">
      <c r="A367" s="329" t="s">
        <v>363</v>
      </c>
      <c r="B367" s="330" t="s">
        <v>1507</v>
      </c>
      <c r="C367" s="330" t="n">
        <v>18</v>
      </c>
      <c r="D367" s="330" t="s">
        <v>1025</v>
      </c>
      <c r="E367" s="330" t="n">
        <v>5.55</v>
      </c>
      <c r="F367" s="0" t="n">
        <v>0</v>
      </c>
      <c r="G367" s="0" t="n">
        <v>0.13</v>
      </c>
      <c r="H367" s="0" t="n">
        <v>3.97</v>
      </c>
    </row>
    <row r="368" customFormat="false" ht="12.75" hidden="false" customHeight="false" outlineLevel="0" collapsed="false">
      <c r="A368" s="329" t="s">
        <v>363</v>
      </c>
      <c r="B368" s="330" t="s">
        <v>1507</v>
      </c>
      <c r="C368" s="330" t="n">
        <v>18</v>
      </c>
      <c r="D368" s="330" t="s">
        <v>1035</v>
      </c>
      <c r="E368" s="330" t="n">
        <v>5.52</v>
      </c>
      <c r="F368" s="0" t="n">
        <v>0</v>
      </c>
      <c r="G368" s="0" t="n">
        <v>0.12</v>
      </c>
      <c r="H368" s="0" t="n">
        <v>3.95</v>
      </c>
    </row>
    <row r="369" customFormat="false" ht="12.75" hidden="false" customHeight="false" outlineLevel="0" collapsed="false">
      <c r="A369" s="329" t="s">
        <v>363</v>
      </c>
      <c r="B369" s="330" t="s">
        <v>1507</v>
      </c>
      <c r="C369" s="330" t="n">
        <v>18</v>
      </c>
      <c r="D369" s="330" t="s">
        <v>1051</v>
      </c>
      <c r="E369" s="330" t="n">
        <v>10.51</v>
      </c>
      <c r="F369" s="0" t="n">
        <v>0</v>
      </c>
      <c r="G369" s="0" t="n">
        <v>0.24</v>
      </c>
      <c r="H369" s="0" t="n">
        <v>7.51</v>
      </c>
    </row>
    <row r="370" customFormat="false" ht="12.75" hidden="false" customHeight="false" outlineLevel="0" collapsed="false">
      <c r="A370" s="329" t="s">
        <v>363</v>
      </c>
      <c r="B370" s="330" t="s">
        <v>1507</v>
      </c>
      <c r="C370" s="330" t="n">
        <v>18</v>
      </c>
      <c r="D370" s="330" t="s">
        <v>1053</v>
      </c>
      <c r="E370" s="330" t="n">
        <v>140.33</v>
      </c>
      <c r="F370" s="0" t="n">
        <v>0</v>
      </c>
      <c r="G370" s="0" t="n">
        <v>3.17</v>
      </c>
      <c r="H370" s="0" t="n">
        <v>100.37</v>
      </c>
    </row>
    <row r="371" customFormat="false" ht="12.75" hidden="false" customHeight="false" outlineLevel="0" collapsed="false">
      <c r="A371" s="329" t="s">
        <v>363</v>
      </c>
      <c r="B371" s="330" t="s">
        <v>1507</v>
      </c>
      <c r="C371" s="330" t="n">
        <v>18</v>
      </c>
      <c r="D371" s="330" t="s">
        <v>1059</v>
      </c>
      <c r="E371" s="330" t="n">
        <v>5.55</v>
      </c>
      <c r="F371" s="0" t="n">
        <v>0</v>
      </c>
      <c r="G371" s="0" t="n">
        <v>0.13</v>
      </c>
      <c r="H371" s="0" t="n">
        <v>3.97</v>
      </c>
    </row>
    <row r="372" customFormat="false" ht="12.75" hidden="false" customHeight="false" outlineLevel="0" collapsed="false">
      <c r="A372" s="329" t="s">
        <v>363</v>
      </c>
      <c r="B372" s="330" t="s">
        <v>1507</v>
      </c>
      <c r="C372" s="330" t="n">
        <v>18</v>
      </c>
      <c r="D372" s="330" t="s">
        <v>1069</v>
      </c>
      <c r="E372" s="330" t="n">
        <v>1.64</v>
      </c>
      <c r="F372" s="0" t="n">
        <v>0</v>
      </c>
      <c r="G372" s="0" t="n">
        <v>0.04</v>
      </c>
      <c r="H372" s="0" t="n">
        <v>1.17</v>
      </c>
    </row>
    <row r="373" customFormat="false" ht="12.75" hidden="false" customHeight="false" outlineLevel="0" collapsed="false">
      <c r="A373" s="329" t="s">
        <v>363</v>
      </c>
      <c r="B373" s="330" t="s">
        <v>1507</v>
      </c>
      <c r="C373" s="330" t="n">
        <v>18</v>
      </c>
      <c r="D373" s="330" t="s">
        <v>1071</v>
      </c>
      <c r="E373" s="330" t="n">
        <v>50.04</v>
      </c>
      <c r="F373" s="0" t="n">
        <v>0</v>
      </c>
      <c r="G373" s="0" t="n">
        <v>1.13</v>
      </c>
      <c r="H373" s="0" t="n">
        <v>35.79</v>
      </c>
    </row>
    <row r="374" customFormat="false" ht="12.75" hidden="false" customHeight="false" outlineLevel="0" collapsed="false">
      <c r="A374" s="329" t="s">
        <v>363</v>
      </c>
      <c r="B374" s="330" t="s">
        <v>1507</v>
      </c>
      <c r="C374" s="330" t="n">
        <v>18</v>
      </c>
      <c r="D374" s="330" t="s">
        <v>1073</v>
      </c>
      <c r="E374" s="330" t="n">
        <v>120.11</v>
      </c>
      <c r="F374" s="0" t="n">
        <v>0</v>
      </c>
      <c r="G374" s="0" t="n">
        <v>2.71</v>
      </c>
      <c r="H374" s="0" t="n">
        <v>85.9</v>
      </c>
    </row>
    <row r="375" customFormat="false" ht="12.75" hidden="false" customHeight="false" outlineLevel="0" collapsed="false">
      <c r="A375" s="329" t="s">
        <v>363</v>
      </c>
      <c r="B375" s="330" t="s">
        <v>1507</v>
      </c>
      <c r="C375" s="330" t="n">
        <v>18</v>
      </c>
      <c r="D375" s="330" t="s">
        <v>1075</v>
      </c>
      <c r="E375" s="330" t="n">
        <v>5.06</v>
      </c>
      <c r="F375" s="0" t="n">
        <v>0</v>
      </c>
      <c r="G375" s="0" t="n">
        <v>0.11</v>
      </c>
      <c r="H375" s="0" t="n">
        <v>3.62</v>
      </c>
    </row>
    <row r="376" customFormat="false" ht="12.75" hidden="false" customHeight="false" outlineLevel="0" collapsed="false">
      <c r="A376" s="329" t="s">
        <v>363</v>
      </c>
      <c r="B376" s="330" t="s">
        <v>1507</v>
      </c>
      <c r="C376" s="330" t="n">
        <v>18</v>
      </c>
      <c r="D376" s="330" t="s">
        <v>1077</v>
      </c>
      <c r="E376" s="330" t="n">
        <v>85.86</v>
      </c>
      <c r="F376" s="0" t="n">
        <v>0</v>
      </c>
      <c r="G376" s="0" t="n">
        <v>1.94</v>
      </c>
      <c r="H376" s="0" t="n">
        <v>61.4</v>
      </c>
    </row>
    <row r="377" customFormat="false" ht="12.75" hidden="false" customHeight="false" outlineLevel="0" collapsed="false">
      <c r="A377" s="329" t="s">
        <v>363</v>
      </c>
      <c r="B377" s="330" t="s">
        <v>1507</v>
      </c>
      <c r="C377" s="330" t="n">
        <v>18</v>
      </c>
      <c r="D377" s="330" t="s">
        <v>1086</v>
      </c>
      <c r="E377" s="330" t="n">
        <v>5.53</v>
      </c>
      <c r="F377" s="0" t="n">
        <v>0</v>
      </c>
      <c r="G377" s="0" t="n">
        <v>0.12</v>
      </c>
      <c r="H377" s="0" t="n">
        <v>3.95</v>
      </c>
    </row>
    <row r="378" customFormat="false" ht="12.75" hidden="false" customHeight="false" outlineLevel="0" collapsed="false">
      <c r="A378" s="329" t="s">
        <v>363</v>
      </c>
      <c r="B378" s="330" t="s">
        <v>1507</v>
      </c>
      <c r="C378" s="330" t="n">
        <v>18</v>
      </c>
      <c r="D378" s="330" t="s">
        <v>1092</v>
      </c>
      <c r="E378" s="330" t="n">
        <v>4.79</v>
      </c>
      <c r="F378" s="0" t="n">
        <v>0</v>
      </c>
      <c r="G378" s="0" t="n">
        <v>0.11</v>
      </c>
      <c r="H378" s="0" t="n">
        <v>3.43</v>
      </c>
    </row>
    <row r="379" customFormat="false" ht="12.75" hidden="false" customHeight="false" outlineLevel="0" collapsed="false">
      <c r="A379" s="329" t="s">
        <v>363</v>
      </c>
      <c r="B379" s="330" t="s">
        <v>1507</v>
      </c>
      <c r="C379" s="330" t="n">
        <v>18</v>
      </c>
      <c r="D379" s="330" t="s">
        <v>1101</v>
      </c>
      <c r="E379" s="330" t="n">
        <v>16.81</v>
      </c>
      <c r="F379" s="0" t="n">
        <v>0</v>
      </c>
      <c r="G379" s="0" t="n">
        <v>0.38</v>
      </c>
      <c r="H379" s="0" t="n">
        <v>12.02</v>
      </c>
    </row>
    <row r="380" customFormat="false" ht="12.75" hidden="false" customHeight="false" outlineLevel="0" collapsed="false">
      <c r="A380" s="329" t="s">
        <v>363</v>
      </c>
      <c r="B380" s="330" t="s">
        <v>1507</v>
      </c>
      <c r="C380" s="330" t="n">
        <v>18</v>
      </c>
      <c r="D380" s="330" t="s">
        <v>1110</v>
      </c>
      <c r="E380" s="330" t="n">
        <v>32.23</v>
      </c>
      <c r="F380" s="0" t="n">
        <v>0</v>
      </c>
      <c r="G380" s="0" t="n">
        <v>0.73</v>
      </c>
      <c r="H380" s="0" t="n">
        <v>23.05</v>
      </c>
    </row>
    <row r="381" customFormat="false" ht="12.75" hidden="false" customHeight="false" outlineLevel="0" collapsed="false">
      <c r="A381" s="329" t="s">
        <v>363</v>
      </c>
      <c r="B381" s="330" t="s">
        <v>1507</v>
      </c>
      <c r="C381" s="330" t="n">
        <v>18</v>
      </c>
      <c r="D381" s="330" t="s">
        <v>1112</v>
      </c>
      <c r="E381" s="330" t="n">
        <v>31.51</v>
      </c>
      <c r="F381" s="0" t="n">
        <v>0</v>
      </c>
      <c r="G381" s="0" t="n">
        <v>0.71</v>
      </c>
      <c r="H381" s="0" t="n">
        <v>22.54</v>
      </c>
    </row>
    <row r="382" customFormat="false" ht="12.75" hidden="false" customHeight="false" outlineLevel="0" collapsed="false">
      <c r="A382" s="329" t="s">
        <v>363</v>
      </c>
      <c r="B382" s="330" t="s">
        <v>1507</v>
      </c>
      <c r="C382" s="330" t="n">
        <v>18</v>
      </c>
      <c r="D382" s="330" t="s">
        <v>1114</v>
      </c>
      <c r="E382" s="330" t="n">
        <v>40.41</v>
      </c>
      <c r="F382" s="0" t="n">
        <v>0</v>
      </c>
      <c r="G382" s="0" t="n">
        <v>0.91</v>
      </c>
      <c r="H382" s="0" t="n">
        <v>28.9</v>
      </c>
    </row>
    <row r="383" customFormat="false" ht="12.75" hidden="false" customHeight="false" outlineLevel="0" collapsed="false">
      <c r="A383" s="329" t="s">
        <v>363</v>
      </c>
      <c r="B383" s="330" t="s">
        <v>1507</v>
      </c>
      <c r="C383" s="330" t="n">
        <v>18</v>
      </c>
      <c r="D383" s="330" t="s">
        <v>1116</v>
      </c>
      <c r="E383" s="330" t="n">
        <v>103.53</v>
      </c>
      <c r="F383" s="0" t="n">
        <v>0</v>
      </c>
      <c r="G383" s="0" t="n">
        <v>2.34</v>
      </c>
      <c r="H383" s="0" t="n">
        <v>74.04</v>
      </c>
    </row>
    <row r="384" customFormat="false" ht="12.75" hidden="false" customHeight="false" outlineLevel="0" collapsed="false">
      <c r="A384" s="329" t="s">
        <v>363</v>
      </c>
      <c r="B384" s="330" t="s">
        <v>1507</v>
      </c>
      <c r="C384" s="330" t="n">
        <v>18</v>
      </c>
      <c r="D384" s="330" t="s">
        <v>1121</v>
      </c>
      <c r="E384" s="330" t="n">
        <v>23.13</v>
      </c>
      <c r="F384" s="0" t="n">
        <v>0</v>
      </c>
      <c r="G384" s="0" t="n">
        <v>0.52</v>
      </c>
      <c r="H384" s="0" t="n">
        <v>16.54</v>
      </c>
    </row>
    <row r="385" customFormat="false" ht="12.75" hidden="false" customHeight="false" outlineLevel="0" collapsed="false">
      <c r="A385" s="329" t="s">
        <v>363</v>
      </c>
      <c r="B385" s="330" t="s">
        <v>1507</v>
      </c>
      <c r="C385" s="330" t="n">
        <v>18</v>
      </c>
      <c r="D385" s="330" t="s">
        <v>1124</v>
      </c>
      <c r="E385" s="330" t="n">
        <v>200.28</v>
      </c>
      <c r="F385" s="0" t="n">
        <v>0</v>
      </c>
      <c r="G385" s="0" t="n">
        <v>4.53</v>
      </c>
      <c r="H385" s="0" t="n">
        <v>143.24</v>
      </c>
    </row>
    <row r="386" customFormat="false" ht="12.75" hidden="false" customHeight="false" outlineLevel="0" collapsed="false">
      <c r="A386" s="329" t="s">
        <v>363</v>
      </c>
      <c r="B386" s="330" t="s">
        <v>1507</v>
      </c>
      <c r="C386" s="330" t="n">
        <v>18</v>
      </c>
      <c r="D386" s="330" t="s">
        <v>1126</v>
      </c>
      <c r="E386" s="330" t="n">
        <v>16.89</v>
      </c>
      <c r="F386" s="0" t="n">
        <v>0</v>
      </c>
      <c r="G386" s="0" t="n">
        <v>0.38</v>
      </c>
      <c r="H386" s="0" t="n">
        <v>12.08</v>
      </c>
    </row>
    <row r="387" customFormat="false" ht="12.75" hidden="false" customHeight="false" outlineLevel="0" collapsed="false">
      <c r="A387" s="329" t="s">
        <v>363</v>
      </c>
      <c r="B387" s="330" t="s">
        <v>1507</v>
      </c>
      <c r="C387" s="330" t="n">
        <v>18</v>
      </c>
      <c r="D387" s="330" t="s">
        <v>1129</v>
      </c>
      <c r="E387" s="330" t="n">
        <v>5.55</v>
      </c>
      <c r="F387" s="0" t="n">
        <v>0</v>
      </c>
      <c r="G387" s="0" t="n">
        <v>0.13</v>
      </c>
      <c r="H387" s="0" t="n">
        <v>3.97</v>
      </c>
    </row>
    <row r="388" customFormat="false" ht="12.75" hidden="false" customHeight="false" outlineLevel="0" collapsed="false">
      <c r="A388" s="329" t="s">
        <v>363</v>
      </c>
      <c r="B388" s="330" t="s">
        <v>1507</v>
      </c>
      <c r="C388" s="330" t="n">
        <v>18</v>
      </c>
      <c r="D388" s="330" t="s">
        <v>1133</v>
      </c>
      <c r="E388" s="330" t="n">
        <v>5.24</v>
      </c>
      <c r="F388" s="0" t="n">
        <v>0</v>
      </c>
      <c r="G388" s="0" t="n">
        <v>0.12</v>
      </c>
      <c r="H388" s="0" t="n">
        <v>3.75</v>
      </c>
    </row>
    <row r="389" customFormat="false" ht="12.75" hidden="false" customHeight="false" outlineLevel="0" collapsed="false">
      <c r="A389" s="329" t="s">
        <v>363</v>
      </c>
      <c r="B389" s="330" t="s">
        <v>1507</v>
      </c>
      <c r="C389" s="330" t="n">
        <v>18</v>
      </c>
      <c r="D389" s="330" t="s">
        <v>1135</v>
      </c>
      <c r="E389" s="330" t="n">
        <v>113.97</v>
      </c>
      <c r="F389" s="0" t="n">
        <v>0</v>
      </c>
      <c r="G389" s="0" t="n">
        <v>2.58</v>
      </c>
      <c r="H389" s="0" t="n">
        <v>81.51</v>
      </c>
    </row>
    <row r="390" customFormat="false" ht="12.75" hidden="false" customHeight="false" outlineLevel="0" collapsed="false">
      <c r="A390" s="329" t="s">
        <v>363</v>
      </c>
      <c r="B390" s="330" t="s">
        <v>1507</v>
      </c>
      <c r="C390" s="330" t="n">
        <v>18</v>
      </c>
      <c r="D390" s="330" t="s">
        <v>1160</v>
      </c>
      <c r="E390" s="330" t="n">
        <v>53.13</v>
      </c>
      <c r="F390" s="0" t="n">
        <v>0</v>
      </c>
      <c r="G390" s="0" t="n">
        <v>1.2</v>
      </c>
      <c r="H390" s="0" t="n">
        <v>38</v>
      </c>
    </row>
    <row r="391" customFormat="false" ht="12.75" hidden="false" customHeight="false" outlineLevel="0" collapsed="false">
      <c r="A391" s="329" t="s">
        <v>363</v>
      </c>
      <c r="B391" s="330" t="s">
        <v>1507</v>
      </c>
      <c r="C391" s="330" t="n">
        <v>18</v>
      </c>
      <c r="D391" s="330" t="s">
        <v>1146</v>
      </c>
      <c r="E391" s="330" t="n">
        <v>2.22</v>
      </c>
      <c r="F391" s="0" t="n">
        <v>0</v>
      </c>
      <c r="G391" s="0" t="n">
        <v>0.05</v>
      </c>
      <c r="H391" s="0" t="n">
        <v>1.59</v>
      </c>
    </row>
    <row r="392" customFormat="false" ht="12.75" hidden="false" customHeight="false" outlineLevel="0" collapsed="false">
      <c r="A392" s="329" t="s">
        <v>363</v>
      </c>
      <c r="B392" s="330" t="s">
        <v>1507</v>
      </c>
      <c r="C392" s="330" t="n">
        <v>18</v>
      </c>
      <c r="D392" s="330" t="s">
        <v>1177</v>
      </c>
      <c r="E392" s="330" t="n">
        <v>25.25</v>
      </c>
      <c r="F392" s="0" t="n">
        <v>0</v>
      </c>
      <c r="G392" s="0" t="n">
        <v>0.57</v>
      </c>
      <c r="H392" s="0" t="n">
        <v>18.06</v>
      </c>
    </row>
    <row r="393" customFormat="false" ht="12.75" hidden="false" customHeight="false" outlineLevel="0" collapsed="false">
      <c r="A393" s="329" t="s">
        <v>363</v>
      </c>
      <c r="B393" s="330" t="s">
        <v>1508</v>
      </c>
      <c r="C393" s="330" t="n">
        <v>18</v>
      </c>
      <c r="D393" s="330" t="s">
        <v>381</v>
      </c>
      <c r="E393" s="330" t="n">
        <v>9.95</v>
      </c>
      <c r="F393" s="0" t="n">
        <v>2.25</v>
      </c>
      <c r="G393" s="0" t="n">
        <v>3.89</v>
      </c>
      <c r="H393" s="0" t="n">
        <v>5.83</v>
      </c>
    </row>
    <row r="394" customFormat="false" ht="12.75" hidden="false" customHeight="false" outlineLevel="0" collapsed="false">
      <c r="A394" s="329" t="s">
        <v>363</v>
      </c>
      <c r="B394" s="330" t="s">
        <v>1508</v>
      </c>
      <c r="C394" s="330" t="n">
        <v>18</v>
      </c>
      <c r="D394" s="330" t="s">
        <v>400</v>
      </c>
      <c r="E394" s="330" t="n">
        <v>4.6</v>
      </c>
      <c r="F394" s="0" t="n">
        <v>1.04</v>
      </c>
      <c r="G394" s="0" t="n">
        <v>1.8</v>
      </c>
      <c r="H394" s="0" t="n">
        <v>2.7</v>
      </c>
    </row>
    <row r="395" customFormat="false" ht="12.75" hidden="false" customHeight="false" outlineLevel="0" collapsed="false">
      <c r="A395" s="329" t="s">
        <v>363</v>
      </c>
      <c r="B395" s="330" t="s">
        <v>1508</v>
      </c>
      <c r="C395" s="330" t="n">
        <v>18</v>
      </c>
      <c r="D395" s="330" t="s">
        <v>405</v>
      </c>
      <c r="E395" s="330" t="n">
        <v>96.6</v>
      </c>
      <c r="F395" s="0" t="n">
        <v>21.83</v>
      </c>
      <c r="G395" s="0" t="n">
        <v>37.77</v>
      </c>
      <c r="H395" s="0" t="n">
        <v>56.62</v>
      </c>
    </row>
    <row r="396" customFormat="false" ht="12.75" hidden="false" customHeight="false" outlineLevel="0" collapsed="false">
      <c r="A396" s="329" t="s">
        <v>363</v>
      </c>
      <c r="B396" s="330" t="s">
        <v>1508</v>
      </c>
      <c r="C396" s="330" t="n">
        <v>18</v>
      </c>
      <c r="D396" s="330" t="s">
        <v>407</v>
      </c>
      <c r="E396" s="330" t="n">
        <v>2.03</v>
      </c>
      <c r="F396" s="0" t="n">
        <v>0.46</v>
      </c>
      <c r="G396" s="0" t="n">
        <v>0.8</v>
      </c>
      <c r="H396" s="0" t="n">
        <v>1.19</v>
      </c>
    </row>
    <row r="397" customFormat="false" ht="12.75" hidden="false" customHeight="false" outlineLevel="0" collapsed="false">
      <c r="A397" s="329" t="s">
        <v>363</v>
      </c>
      <c r="B397" s="330" t="s">
        <v>1508</v>
      </c>
      <c r="C397" s="330" t="n">
        <v>18</v>
      </c>
      <c r="D397" s="330" t="s">
        <v>416</v>
      </c>
      <c r="E397" s="330" t="n">
        <v>24.6</v>
      </c>
      <c r="F397" s="0" t="n">
        <v>5.56</v>
      </c>
      <c r="G397" s="0" t="n">
        <v>9.62</v>
      </c>
      <c r="H397" s="0" t="n">
        <v>14.42</v>
      </c>
    </row>
    <row r="398" customFormat="false" ht="12.75" hidden="false" customHeight="false" outlineLevel="0" collapsed="false">
      <c r="A398" s="329" t="s">
        <v>363</v>
      </c>
      <c r="B398" s="330" t="s">
        <v>1508</v>
      </c>
      <c r="C398" s="330" t="n">
        <v>18</v>
      </c>
      <c r="D398" s="330" t="s">
        <v>434</v>
      </c>
      <c r="E398" s="330" t="n">
        <v>48.5</v>
      </c>
      <c r="F398" s="0" t="n">
        <v>10.96</v>
      </c>
      <c r="G398" s="0" t="n">
        <v>18.96</v>
      </c>
      <c r="H398" s="0" t="n">
        <v>28.43</v>
      </c>
    </row>
    <row r="399" customFormat="false" ht="12.75" hidden="false" customHeight="false" outlineLevel="0" collapsed="false">
      <c r="A399" s="329" t="s">
        <v>363</v>
      </c>
      <c r="B399" s="330" t="s">
        <v>1508</v>
      </c>
      <c r="C399" s="330" t="n">
        <v>18</v>
      </c>
      <c r="D399" s="330" t="s">
        <v>429</v>
      </c>
      <c r="E399" s="330" t="n">
        <v>4.88</v>
      </c>
      <c r="F399" s="0" t="n">
        <v>1.1</v>
      </c>
      <c r="G399" s="0" t="n">
        <v>1.91</v>
      </c>
      <c r="H399" s="0" t="n">
        <v>2.86</v>
      </c>
    </row>
    <row r="400" customFormat="false" ht="12.75" hidden="false" customHeight="false" outlineLevel="0" collapsed="false">
      <c r="A400" s="329" t="s">
        <v>363</v>
      </c>
      <c r="B400" s="330" t="s">
        <v>1508</v>
      </c>
      <c r="C400" s="330" t="n">
        <v>18</v>
      </c>
      <c r="D400" s="330" t="s">
        <v>450</v>
      </c>
      <c r="E400" s="330" t="n">
        <v>98.9</v>
      </c>
      <c r="F400" s="0" t="n">
        <v>22.35</v>
      </c>
      <c r="G400" s="0" t="n">
        <v>38.67</v>
      </c>
      <c r="H400" s="0" t="n">
        <v>57.97</v>
      </c>
    </row>
    <row r="401" customFormat="false" ht="12.75" hidden="false" customHeight="false" outlineLevel="0" collapsed="false">
      <c r="A401" s="329" t="s">
        <v>363</v>
      </c>
      <c r="B401" s="330" t="s">
        <v>1508</v>
      </c>
      <c r="C401" s="330" t="n">
        <v>18</v>
      </c>
      <c r="D401" s="330" t="s">
        <v>452</v>
      </c>
      <c r="E401" s="330" t="n">
        <v>249.54</v>
      </c>
      <c r="F401" s="0" t="n">
        <v>56.4</v>
      </c>
      <c r="G401" s="0" t="n">
        <v>155.07</v>
      </c>
      <c r="H401" s="0" t="n">
        <v>181.19</v>
      </c>
    </row>
    <row r="402" customFormat="false" ht="12.75" hidden="false" customHeight="false" outlineLevel="0" collapsed="false">
      <c r="A402" s="329" t="s">
        <v>363</v>
      </c>
      <c r="B402" s="330" t="s">
        <v>1508</v>
      </c>
      <c r="C402" s="330" t="n">
        <v>18</v>
      </c>
      <c r="D402" s="330" t="s">
        <v>455</v>
      </c>
      <c r="E402" s="330" t="n">
        <v>90</v>
      </c>
      <c r="F402" s="0" t="n">
        <v>20.34</v>
      </c>
      <c r="G402" s="0" t="n">
        <v>61.81</v>
      </c>
      <c r="H402" s="0" t="n">
        <v>68.92</v>
      </c>
    </row>
    <row r="403" customFormat="false" ht="12.75" hidden="false" customHeight="false" outlineLevel="0" collapsed="false">
      <c r="A403" s="329" t="s">
        <v>363</v>
      </c>
      <c r="B403" s="330" t="s">
        <v>1508</v>
      </c>
      <c r="C403" s="330" t="n">
        <v>18</v>
      </c>
      <c r="D403" s="330" t="s">
        <v>463</v>
      </c>
      <c r="E403" s="330" t="n">
        <v>64.29</v>
      </c>
      <c r="F403" s="0" t="n">
        <v>14.53</v>
      </c>
      <c r="G403" s="0" t="n">
        <v>37.41</v>
      </c>
      <c r="H403" s="0" t="n">
        <v>45.14</v>
      </c>
    </row>
    <row r="404" customFormat="false" ht="12.75" hidden="false" customHeight="false" outlineLevel="0" collapsed="false">
      <c r="A404" s="329" t="s">
        <v>363</v>
      </c>
      <c r="B404" s="330" t="s">
        <v>1508</v>
      </c>
      <c r="C404" s="330" t="n">
        <v>18</v>
      </c>
      <c r="D404" s="330" t="s">
        <v>467</v>
      </c>
      <c r="E404" s="330" t="n">
        <v>131.95</v>
      </c>
      <c r="F404" s="0" t="n">
        <v>29.82</v>
      </c>
      <c r="G404" s="0" t="n">
        <v>51.59</v>
      </c>
      <c r="H404" s="0" t="n">
        <v>77.34</v>
      </c>
    </row>
    <row r="405" customFormat="false" ht="12.75" hidden="false" customHeight="false" outlineLevel="0" collapsed="false">
      <c r="A405" s="329" t="s">
        <v>363</v>
      </c>
      <c r="B405" s="330" t="s">
        <v>1508</v>
      </c>
      <c r="C405" s="330" t="n">
        <v>18</v>
      </c>
      <c r="D405" s="330" t="s">
        <v>474</v>
      </c>
      <c r="E405" s="330" t="n">
        <v>15.9</v>
      </c>
      <c r="F405" s="0" t="n">
        <v>3.59</v>
      </c>
      <c r="G405" s="0" t="n">
        <v>6.22</v>
      </c>
      <c r="H405" s="0" t="n">
        <v>9.32</v>
      </c>
    </row>
    <row r="406" customFormat="false" ht="12.75" hidden="false" customHeight="false" outlineLevel="0" collapsed="false">
      <c r="A406" s="329" t="s">
        <v>363</v>
      </c>
      <c r="B406" s="330" t="s">
        <v>1508</v>
      </c>
      <c r="C406" s="330" t="n">
        <v>18</v>
      </c>
      <c r="D406" s="330" t="s">
        <v>487</v>
      </c>
      <c r="E406" s="330" t="n">
        <v>20.86</v>
      </c>
      <c r="F406" s="0" t="n">
        <v>4.71</v>
      </c>
      <c r="G406" s="0" t="n">
        <v>8.15</v>
      </c>
      <c r="H406" s="0" t="n">
        <v>12.22</v>
      </c>
    </row>
    <row r="407" customFormat="false" ht="12.75" hidden="false" customHeight="false" outlineLevel="0" collapsed="false">
      <c r="A407" s="329" t="s">
        <v>363</v>
      </c>
      <c r="B407" s="330" t="s">
        <v>1508</v>
      </c>
      <c r="C407" s="330" t="n">
        <v>18</v>
      </c>
      <c r="D407" s="330" t="s">
        <v>481</v>
      </c>
      <c r="E407" s="330" t="n">
        <v>18.31</v>
      </c>
      <c r="F407" s="0" t="n">
        <v>4.14</v>
      </c>
      <c r="G407" s="0" t="n">
        <v>7.16</v>
      </c>
      <c r="H407" s="0" t="n">
        <v>10.73</v>
      </c>
    </row>
    <row r="408" customFormat="false" ht="12.75" hidden="false" customHeight="false" outlineLevel="0" collapsed="false">
      <c r="A408" s="329" t="s">
        <v>363</v>
      </c>
      <c r="B408" s="330" t="s">
        <v>1508</v>
      </c>
      <c r="C408" s="330" t="n">
        <v>18</v>
      </c>
      <c r="D408" s="330" t="s">
        <v>490</v>
      </c>
      <c r="E408" s="330" t="n">
        <v>27.51</v>
      </c>
      <c r="F408" s="0" t="n">
        <v>6.22</v>
      </c>
      <c r="G408" s="0" t="n">
        <v>14.31</v>
      </c>
      <c r="H408" s="0" t="n">
        <v>18.28</v>
      </c>
    </row>
    <row r="409" customFormat="false" ht="12.75" hidden="false" customHeight="false" outlineLevel="0" collapsed="false">
      <c r="A409" s="329" t="s">
        <v>363</v>
      </c>
      <c r="B409" s="330" t="s">
        <v>1508</v>
      </c>
      <c r="C409" s="330" t="n">
        <v>18</v>
      </c>
      <c r="D409" s="330" t="s">
        <v>516</v>
      </c>
      <c r="E409" s="330" t="n">
        <v>26.45</v>
      </c>
      <c r="F409" s="0" t="n">
        <v>5.98</v>
      </c>
      <c r="G409" s="0" t="n">
        <v>10.34</v>
      </c>
      <c r="H409" s="0" t="n">
        <v>15.5</v>
      </c>
    </row>
    <row r="410" customFormat="false" ht="12.75" hidden="false" customHeight="false" outlineLevel="0" collapsed="false">
      <c r="A410" s="329" t="s">
        <v>363</v>
      </c>
      <c r="B410" s="330" t="s">
        <v>1508</v>
      </c>
      <c r="C410" s="330" t="n">
        <v>18</v>
      </c>
      <c r="D410" s="330" t="s">
        <v>519</v>
      </c>
      <c r="E410" s="330" t="n">
        <v>4.07</v>
      </c>
      <c r="F410" s="0" t="n">
        <v>0.92</v>
      </c>
      <c r="G410" s="0" t="n">
        <v>1.59</v>
      </c>
      <c r="H410" s="0" t="n">
        <v>2.39</v>
      </c>
    </row>
    <row r="411" customFormat="false" ht="12.75" hidden="false" customHeight="false" outlineLevel="0" collapsed="false">
      <c r="A411" s="329" t="s">
        <v>363</v>
      </c>
      <c r="B411" s="330" t="s">
        <v>1508</v>
      </c>
      <c r="C411" s="330" t="n">
        <v>18</v>
      </c>
      <c r="D411" s="330" t="s">
        <v>526</v>
      </c>
      <c r="E411" s="330" t="n">
        <v>62.52</v>
      </c>
      <c r="F411" s="0" t="n">
        <v>14.13</v>
      </c>
      <c r="G411" s="0" t="n">
        <v>24.44</v>
      </c>
      <c r="H411" s="0" t="n">
        <v>36.64</v>
      </c>
    </row>
    <row r="412" customFormat="false" ht="12.75" hidden="false" customHeight="false" outlineLevel="0" collapsed="false">
      <c r="A412" s="329" t="s">
        <v>363</v>
      </c>
      <c r="B412" s="330" t="s">
        <v>1508</v>
      </c>
      <c r="C412" s="330" t="n">
        <v>18</v>
      </c>
      <c r="D412" s="330" t="s">
        <v>531</v>
      </c>
      <c r="E412" s="330" t="n">
        <v>143.3</v>
      </c>
      <c r="F412" s="0" t="n">
        <v>32.39</v>
      </c>
      <c r="G412" s="0" t="n">
        <v>98.42</v>
      </c>
      <c r="H412" s="0" t="n">
        <v>109.74</v>
      </c>
    </row>
    <row r="413" customFormat="false" ht="12.75" hidden="false" customHeight="false" outlineLevel="0" collapsed="false">
      <c r="A413" s="329" t="s">
        <v>363</v>
      </c>
      <c r="B413" s="330" t="s">
        <v>1508</v>
      </c>
      <c r="C413" s="330" t="n">
        <v>18</v>
      </c>
      <c r="D413" s="330" t="s">
        <v>536</v>
      </c>
      <c r="E413" s="330" t="n">
        <v>2.34</v>
      </c>
      <c r="F413" s="0" t="n">
        <v>0.53</v>
      </c>
      <c r="G413" s="0" t="n">
        <v>0.91</v>
      </c>
      <c r="H413" s="0" t="n">
        <v>1.37</v>
      </c>
    </row>
    <row r="414" customFormat="false" ht="12.75" hidden="false" customHeight="false" outlineLevel="0" collapsed="false">
      <c r="A414" s="329" t="s">
        <v>363</v>
      </c>
      <c r="B414" s="330" t="s">
        <v>1508</v>
      </c>
      <c r="C414" s="330" t="n">
        <v>18</v>
      </c>
      <c r="D414" s="330" t="s">
        <v>553</v>
      </c>
      <c r="E414" s="330" t="n">
        <v>24.61</v>
      </c>
      <c r="F414" s="0" t="n">
        <v>5.56</v>
      </c>
      <c r="G414" s="0" t="n">
        <v>9.62</v>
      </c>
      <c r="H414" s="0" t="n">
        <v>14.43</v>
      </c>
    </row>
    <row r="415" customFormat="false" ht="12.75" hidden="false" customHeight="false" outlineLevel="0" collapsed="false">
      <c r="A415" s="329" t="s">
        <v>363</v>
      </c>
      <c r="B415" s="330" t="s">
        <v>1508</v>
      </c>
      <c r="C415" s="330" t="n">
        <v>18</v>
      </c>
      <c r="D415" s="330" t="s">
        <v>561</v>
      </c>
      <c r="E415" s="330" t="n">
        <v>25.43</v>
      </c>
      <c r="F415" s="0" t="n">
        <v>5.75</v>
      </c>
      <c r="G415" s="0" t="n">
        <v>9.94</v>
      </c>
      <c r="H415" s="0" t="n">
        <v>14.91</v>
      </c>
    </row>
    <row r="416" customFormat="false" ht="12.75" hidden="false" customHeight="false" outlineLevel="0" collapsed="false">
      <c r="A416" s="329" t="s">
        <v>363</v>
      </c>
      <c r="B416" s="330" t="s">
        <v>1508</v>
      </c>
      <c r="C416" s="330" t="n">
        <v>18</v>
      </c>
      <c r="D416" s="330" t="s">
        <v>580</v>
      </c>
      <c r="E416" s="330" t="n">
        <v>149.87</v>
      </c>
      <c r="F416" s="0" t="n">
        <v>33.87</v>
      </c>
      <c r="G416" s="0" t="n">
        <v>85.22</v>
      </c>
      <c r="H416" s="0" t="n">
        <v>104.01</v>
      </c>
    </row>
    <row r="417" customFormat="false" ht="12.75" hidden="false" customHeight="false" outlineLevel="0" collapsed="false">
      <c r="A417" s="329" t="s">
        <v>363</v>
      </c>
      <c r="B417" s="330" t="s">
        <v>1508</v>
      </c>
      <c r="C417" s="330" t="n">
        <v>18</v>
      </c>
      <c r="D417" s="330" t="s">
        <v>583</v>
      </c>
      <c r="E417" s="330" t="n">
        <v>15.8</v>
      </c>
      <c r="F417" s="0" t="n">
        <v>3.57</v>
      </c>
      <c r="G417" s="0" t="n">
        <v>6.18</v>
      </c>
      <c r="H417" s="0" t="n">
        <v>9.26</v>
      </c>
    </row>
    <row r="418" customFormat="false" ht="12.75" hidden="false" customHeight="false" outlineLevel="0" collapsed="false">
      <c r="A418" s="329" t="s">
        <v>363</v>
      </c>
      <c r="B418" s="330" t="s">
        <v>1508</v>
      </c>
      <c r="C418" s="330" t="n">
        <v>18</v>
      </c>
      <c r="D418" s="330" t="s">
        <v>585</v>
      </c>
      <c r="E418" s="330" t="n">
        <v>84.39</v>
      </c>
      <c r="F418" s="0" t="n">
        <v>19.07</v>
      </c>
      <c r="G418" s="0" t="n">
        <v>33</v>
      </c>
      <c r="H418" s="0" t="n">
        <v>49.46</v>
      </c>
    </row>
    <row r="419" customFormat="false" ht="12.75" hidden="false" customHeight="false" outlineLevel="0" collapsed="false">
      <c r="A419" s="329" t="s">
        <v>363</v>
      </c>
      <c r="B419" s="330" t="s">
        <v>1508</v>
      </c>
      <c r="C419" s="330" t="n">
        <v>18</v>
      </c>
      <c r="D419" s="330" t="s">
        <v>590</v>
      </c>
      <c r="E419" s="330" t="n">
        <v>64.8</v>
      </c>
      <c r="F419" s="0" t="n">
        <v>14.64</v>
      </c>
      <c r="G419" s="0" t="n">
        <v>25.34</v>
      </c>
      <c r="H419" s="0" t="n">
        <v>37.98</v>
      </c>
    </row>
    <row r="420" customFormat="false" ht="12.75" hidden="false" customHeight="false" outlineLevel="0" collapsed="false">
      <c r="A420" s="329" t="s">
        <v>363</v>
      </c>
      <c r="B420" s="330" t="s">
        <v>1508</v>
      </c>
      <c r="C420" s="330" t="n">
        <v>18</v>
      </c>
      <c r="D420" s="330" t="s">
        <v>594</v>
      </c>
      <c r="E420" s="330" t="n">
        <v>151.79</v>
      </c>
      <c r="F420" s="0" t="n">
        <v>34.3</v>
      </c>
      <c r="G420" s="0" t="n">
        <v>59.35</v>
      </c>
      <c r="H420" s="0" t="n">
        <v>88.96</v>
      </c>
    </row>
    <row r="421" customFormat="false" ht="12.75" hidden="false" customHeight="false" outlineLevel="0" collapsed="false">
      <c r="A421" s="329" t="s">
        <v>363</v>
      </c>
      <c r="B421" s="330" t="s">
        <v>1508</v>
      </c>
      <c r="C421" s="330" t="n">
        <v>18</v>
      </c>
      <c r="D421" s="330" t="s">
        <v>597</v>
      </c>
      <c r="E421" s="330" t="n">
        <v>4</v>
      </c>
      <c r="F421" s="0" t="n">
        <v>0.9</v>
      </c>
      <c r="G421" s="0" t="n">
        <v>1.56</v>
      </c>
      <c r="H421" s="0" t="n">
        <v>2.34</v>
      </c>
    </row>
    <row r="422" customFormat="false" ht="12.75" hidden="false" customHeight="false" outlineLevel="0" collapsed="false">
      <c r="A422" s="329" t="s">
        <v>363</v>
      </c>
      <c r="B422" s="330" t="s">
        <v>1508</v>
      </c>
      <c r="C422" s="330" t="n">
        <v>18</v>
      </c>
      <c r="D422" s="330" t="s">
        <v>609</v>
      </c>
      <c r="E422" s="330" t="n">
        <v>69.3</v>
      </c>
      <c r="F422" s="0" t="n">
        <v>15.66</v>
      </c>
      <c r="G422" s="0" t="n">
        <v>27.1</v>
      </c>
      <c r="H422" s="0" t="n">
        <v>40.62</v>
      </c>
    </row>
    <row r="423" customFormat="false" ht="12.75" hidden="false" customHeight="false" outlineLevel="0" collapsed="false">
      <c r="A423" s="329" t="s">
        <v>363</v>
      </c>
      <c r="B423" s="330" t="s">
        <v>1508</v>
      </c>
      <c r="C423" s="330" t="n">
        <v>18</v>
      </c>
      <c r="D423" s="330" t="s">
        <v>613</v>
      </c>
      <c r="E423" s="330" t="n">
        <v>12.61</v>
      </c>
      <c r="F423" s="0" t="n">
        <v>2.85</v>
      </c>
      <c r="G423" s="0" t="n">
        <v>4.93</v>
      </c>
      <c r="H423" s="0" t="n">
        <v>7.39</v>
      </c>
    </row>
    <row r="424" customFormat="false" ht="12.75" hidden="false" customHeight="false" outlineLevel="0" collapsed="false">
      <c r="A424" s="329" t="s">
        <v>363</v>
      </c>
      <c r="B424" s="330" t="s">
        <v>1508</v>
      </c>
      <c r="C424" s="330" t="n">
        <v>18</v>
      </c>
      <c r="D424" s="330" t="s">
        <v>617</v>
      </c>
      <c r="E424" s="330" t="n">
        <v>20.86</v>
      </c>
      <c r="F424" s="0" t="n">
        <v>4.71</v>
      </c>
      <c r="G424" s="0" t="n">
        <v>8.15</v>
      </c>
      <c r="H424" s="0" t="n">
        <v>12.22</v>
      </c>
    </row>
    <row r="425" customFormat="false" ht="12.75" hidden="false" customHeight="false" outlineLevel="0" collapsed="false">
      <c r="A425" s="329" t="s">
        <v>363</v>
      </c>
      <c r="B425" s="330" t="s">
        <v>1508</v>
      </c>
      <c r="C425" s="330" t="n">
        <v>18</v>
      </c>
      <c r="D425" s="330" t="s">
        <v>625</v>
      </c>
      <c r="E425" s="330" t="n">
        <v>13.82</v>
      </c>
      <c r="F425" s="0" t="n">
        <v>3.12</v>
      </c>
      <c r="G425" s="0" t="n">
        <v>5.4</v>
      </c>
      <c r="H425" s="0" t="n">
        <v>8.1</v>
      </c>
    </row>
    <row r="426" customFormat="false" ht="12.75" hidden="false" customHeight="false" outlineLevel="0" collapsed="false">
      <c r="A426" s="329" t="s">
        <v>363</v>
      </c>
      <c r="B426" s="330" t="s">
        <v>1508</v>
      </c>
      <c r="C426" s="330" t="n">
        <v>18</v>
      </c>
      <c r="D426" s="330" t="s">
        <v>635</v>
      </c>
      <c r="E426" s="330" t="n">
        <v>17.4</v>
      </c>
      <c r="F426" s="0" t="n">
        <v>3.93</v>
      </c>
      <c r="G426" s="0" t="n">
        <v>6.8</v>
      </c>
      <c r="H426" s="0" t="n">
        <v>10.2</v>
      </c>
    </row>
    <row r="427" customFormat="false" ht="12.75" hidden="false" customHeight="false" outlineLevel="0" collapsed="false">
      <c r="A427" s="329" t="s">
        <v>363</v>
      </c>
      <c r="B427" s="330" t="s">
        <v>1508</v>
      </c>
      <c r="C427" s="330" t="n">
        <v>18</v>
      </c>
      <c r="D427" s="330" t="s">
        <v>650</v>
      </c>
      <c r="E427" s="330" t="n">
        <v>99.8</v>
      </c>
      <c r="F427" s="0" t="n">
        <v>22.56</v>
      </c>
      <c r="G427" s="0" t="n">
        <v>39.02</v>
      </c>
      <c r="H427" s="0" t="n">
        <v>58.49</v>
      </c>
    </row>
    <row r="428" customFormat="false" ht="12.75" hidden="false" customHeight="false" outlineLevel="0" collapsed="false">
      <c r="A428" s="329" t="s">
        <v>363</v>
      </c>
      <c r="B428" s="330" t="s">
        <v>1508</v>
      </c>
      <c r="C428" s="330" t="n">
        <v>18</v>
      </c>
      <c r="D428" s="330" t="s">
        <v>653</v>
      </c>
      <c r="E428" s="330" t="n">
        <v>28.6</v>
      </c>
      <c r="F428" s="0" t="n">
        <v>6.46</v>
      </c>
      <c r="G428" s="0" t="n">
        <v>11.18</v>
      </c>
      <c r="H428" s="0" t="n">
        <v>16.76</v>
      </c>
    </row>
    <row r="429" customFormat="false" ht="12.75" hidden="false" customHeight="false" outlineLevel="0" collapsed="false">
      <c r="A429" s="329" t="s">
        <v>363</v>
      </c>
      <c r="B429" s="330" t="s">
        <v>1508</v>
      </c>
      <c r="C429" s="330" t="n">
        <v>18</v>
      </c>
      <c r="D429" s="330" t="s">
        <v>646</v>
      </c>
      <c r="E429" s="330" t="n">
        <v>67.4</v>
      </c>
      <c r="F429" s="0" t="n">
        <v>15.23</v>
      </c>
      <c r="G429" s="0" t="n">
        <v>26.35</v>
      </c>
      <c r="H429" s="0" t="n">
        <v>39.5</v>
      </c>
    </row>
    <row r="430" customFormat="false" ht="12.75" hidden="false" customHeight="false" outlineLevel="0" collapsed="false">
      <c r="A430" s="329" t="s">
        <v>363</v>
      </c>
      <c r="B430" s="330" t="s">
        <v>1508</v>
      </c>
      <c r="C430" s="330" t="n">
        <v>18</v>
      </c>
      <c r="D430" s="330" t="s">
        <v>659</v>
      </c>
      <c r="E430" s="330" t="n">
        <v>7.63</v>
      </c>
      <c r="F430" s="0" t="n">
        <v>1.72</v>
      </c>
      <c r="G430" s="0" t="n">
        <v>2.98</v>
      </c>
      <c r="H430" s="0" t="n">
        <v>4.47</v>
      </c>
    </row>
    <row r="431" customFormat="false" ht="12.75" hidden="false" customHeight="false" outlineLevel="0" collapsed="false">
      <c r="A431" s="329" t="s">
        <v>363</v>
      </c>
      <c r="B431" s="330" t="s">
        <v>1508</v>
      </c>
      <c r="C431" s="330" t="n">
        <v>18</v>
      </c>
      <c r="D431" s="330" t="s">
        <v>663</v>
      </c>
      <c r="E431" s="330" t="n">
        <v>1.63</v>
      </c>
      <c r="F431" s="0" t="n">
        <v>0.37</v>
      </c>
      <c r="G431" s="0" t="n">
        <v>0.64</v>
      </c>
      <c r="H431" s="0" t="n">
        <v>0.95</v>
      </c>
    </row>
    <row r="432" customFormat="false" ht="12.75" hidden="false" customHeight="false" outlineLevel="0" collapsed="false">
      <c r="A432" s="329" t="s">
        <v>363</v>
      </c>
      <c r="B432" s="330" t="s">
        <v>1508</v>
      </c>
      <c r="C432" s="330" t="n">
        <v>18</v>
      </c>
      <c r="D432" s="330" t="s">
        <v>674</v>
      </c>
      <c r="E432" s="330" t="n">
        <v>1.32</v>
      </c>
      <c r="F432" s="0" t="n">
        <v>0.3</v>
      </c>
      <c r="G432" s="0" t="n">
        <v>0.52</v>
      </c>
      <c r="H432" s="0" t="n">
        <v>0.78</v>
      </c>
    </row>
    <row r="433" customFormat="false" ht="12.75" hidden="false" customHeight="false" outlineLevel="0" collapsed="false">
      <c r="A433" s="329" t="s">
        <v>363</v>
      </c>
      <c r="B433" s="330" t="s">
        <v>1508</v>
      </c>
      <c r="C433" s="330" t="n">
        <v>18</v>
      </c>
      <c r="D433" s="330" t="s">
        <v>676</v>
      </c>
      <c r="E433" s="330" t="n">
        <v>8.7</v>
      </c>
      <c r="F433" s="0" t="n">
        <v>1.97</v>
      </c>
      <c r="G433" s="0" t="n">
        <v>3.4</v>
      </c>
      <c r="H433" s="0" t="n">
        <v>5.1</v>
      </c>
    </row>
    <row r="434" customFormat="false" ht="12.75" hidden="false" customHeight="false" outlineLevel="0" collapsed="false">
      <c r="A434" s="329" t="s">
        <v>363</v>
      </c>
      <c r="B434" s="330" t="s">
        <v>1508</v>
      </c>
      <c r="C434" s="330" t="n">
        <v>18</v>
      </c>
      <c r="D434" s="330" t="s">
        <v>679</v>
      </c>
      <c r="E434" s="330" t="n">
        <v>10.43</v>
      </c>
      <c r="F434" s="0" t="n">
        <v>2.36</v>
      </c>
      <c r="G434" s="0" t="n">
        <v>4.08</v>
      </c>
      <c r="H434" s="0" t="n">
        <v>6.11</v>
      </c>
    </row>
    <row r="435" customFormat="false" ht="12.75" hidden="false" customHeight="false" outlineLevel="0" collapsed="false">
      <c r="A435" s="329" t="s">
        <v>363</v>
      </c>
      <c r="B435" s="330" t="s">
        <v>1508</v>
      </c>
      <c r="C435" s="330" t="n">
        <v>18</v>
      </c>
      <c r="D435" s="330" t="s">
        <v>683</v>
      </c>
      <c r="E435" s="330" t="n">
        <v>45.39</v>
      </c>
      <c r="F435" s="0" t="n">
        <v>10.26</v>
      </c>
      <c r="G435" s="0" t="n">
        <v>17.75</v>
      </c>
      <c r="H435" s="0" t="n">
        <v>26.6</v>
      </c>
    </row>
    <row r="436" customFormat="false" ht="12.75" hidden="false" customHeight="false" outlineLevel="0" collapsed="false">
      <c r="A436" s="329" t="s">
        <v>363</v>
      </c>
      <c r="B436" s="330" t="s">
        <v>1508</v>
      </c>
      <c r="C436" s="330" t="n">
        <v>18</v>
      </c>
      <c r="D436" s="330" t="s">
        <v>690</v>
      </c>
      <c r="E436" s="330" t="n">
        <v>2.03</v>
      </c>
      <c r="F436" s="0" t="n">
        <v>0.46</v>
      </c>
      <c r="G436" s="0" t="n">
        <v>0.8</v>
      </c>
      <c r="H436" s="0" t="n">
        <v>1.19</v>
      </c>
    </row>
    <row r="437" customFormat="false" ht="12.75" hidden="false" customHeight="false" outlineLevel="0" collapsed="false">
      <c r="A437" s="329" t="s">
        <v>363</v>
      </c>
      <c r="B437" s="330" t="s">
        <v>1508</v>
      </c>
      <c r="C437" s="330" t="n">
        <v>18</v>
      </c>
      <c r="D437" s="330" t="s">
        <v>697</v>
      </c>
      <c r="E437" s="330" t="n">
        <v>91.56</v>
      </c>
      <c r="F437" s="0" t="n">
        <v>20.69</v>
      </c>
      <c r="G437" s="0" t="n">
        <v>35.8</v>
      </c>
      <c r="H437" s="0" t="n">
        <v>53.66</v>
      </c>
    </row>
    <row r="438" customFormat="false" ht="12.75" hidden="false" customHeight="false" outlineLevel="0" collapsed="false">
      <c r="A438" s="329" t="s">
        <v>363</v>
      </c>
      <c r="B438" s="330" t="s">
        <v>1508</v>
      </c>
      <c r="C438" s="330" t="n">
        <v>18</v>
      </c>
      <c r="D438" s="330" t="s">
        <v>700</v>
      </c>
      <c r="E438" s="330" t="n">
        <v>1.6</v>
      </c>
      <c r="F438" s="0" t="n">
        <v>0.36</v>
      </c>
      <c r="G438" s="0" t="n">
        <v>0.63</v>
      </c>
      <c r="H438" s="0" t="n">
        <v>0.94</v>
      </c>
    </row>
    <row r="439" customFormat="false" ht="12.75" hidden="false" customHeight="false" outlineLevel="0" collapsed="false">
      <c r="A439" s="329" t="s">
        <v>363</v>
      </c>
      <c r="B439" s="330" t="s">
        <v>1508</v>
      </c>
      <c r="C439" s="330" t="n">
        <v>18</v>
      </c>
      <c r="D439" s="330" t="s">
        <v>702</v>
      </c>
      <c r="E439" s="330" t="n">
        <v>51.22</v>
      </c>
      <c r="F439" s="0" t="n">
        <v>11.58</v>
      </c>
      <c r="G439" s="0" t="n">
        <v>20.03</v>
      </c>
      <c r="H439" s="0" t="n">
        <v>30.02</v>
      </c>
    </row>
    <row r="440" customFormat="false" ht="12.75" hidden="false" customHeight="false" outlineLevel="0" collapsed="false">
      <c r="A440" s="329" t="s">
        <v>363</v>
      </c>
      <c r="B440" s="330" t="s">
        <v>1508</v>
      </c>
      <c r="C440" s="330" t="n">
        <v>18</v>
      </c>
      <c r="D440" s="330" t="s">
        <v>704</v>
      </c>
      <c r="E440" s="330" t="n">
        <v>17.2</v>
      </c>
      <c r="F440" s="0" t="n">
        <v>3.89</v>
      </c>
      <c r="G440" s="0" t="n">
        <v>6.73</v>
      </c>
      <c r="H440" s="0" t="n">
        <v>10.08</v>
      </c>
    </row>
    <row r="441" customFormat="false" ht="12.75" hidden="false" customHeight="false" outlineLevel="0" collapsed="false">
      <c r="A441" s="329" t="s">
        <v>363</v>
      </c>
      <c r="B441" s="330" t="s">
        <v>1508</v>
      </c>
      <c r="C441" s="330" t="n">
        <v>18</v>
      </c>
      <c r="D441" s="330" t="s">
        <v>706</v>
      </c>
      <c r="E441" s="330" t="n">
        <v>4.4</v>
      </c>
      <c r="F441" s="0" t="n">
        <v>0.99</v>
      </c>
      <c r="G441" s="0" t="n">
        <v>1.72</v>
      </c>
      <c r="H441" s="0" t="n">
        <v>2.58</v>
      </c>
    </row>
    <row r="442" customFormat="false" ht="12.75" hidden="false" customHeight="false" outlineLevel="0" collapsed="false">
      <c r="A442" s="329" t="s">
        <v>363</v>
      </c>
      <c r="B442" s="330" t="s">
        <v>1508</v>
      </c>
      <c r="C442" s="330" t="n">
        <v>18</v>
      </c>
      <c r="D442" s="330" t="s">
        <v>712</v>
      </c>
      <c r="E442" s="330" t="n">
        <v>74.1</v>
      </c>
      <c r="F442" s="0" t="n">
        <v>16.75</v>
      </c>
      <c r="G442" s="0" t="n">
        <v>28.97</v>
      </c>
      <c r="H442" s="0" t="n">
        <v>43.43</v>
      </c>
    </row>
    <row r="443" customFormat="false" ht="12.75" hidden="false" customHeight="false" outlineLevel="0" collapsed="false">
      <c r="A443" s="329" t="s">
        <v>363</v>
      </c>
      <c r="B443" s="330" t="s">
        <v>1508</v>
      </c>
      <c r="C443" s="330" t="n">
        <v>18</v>
      </c>
      <c r="D443" s="330" t="s">
        <v>714</v>
      </c>
      <c r="E443" s="330" t="n">
        <v>31.65</v>
      </c>
      <c r="F443" s="0" t="n">
        <v>7.15</v>
      </c>
      <c r="G443" s="0" t="n">
        <v>12.38</v>
      </c>
      <c r="H443" s="0" t="n">
        <v>18.55</v>
      </c>
    </row>
    <row r="444" customFormat="false" ht="12.75" hidden="false" customHeight="false" outlineLevel="0" collapsed="false">
      <c r="A444" s="329" t="s">
        <v>363</v>
      </c>
      <c r="B444" s="330" t="s">
        <v>1508</v>
      </c>
      <c r="C444" s="330" t="n">
        <v>18</v>
      </c>
      <c r="D444" s="330" t="s">
        <v>724</v>
      </c>
      <c r="E444" s="330" t="n">
        <v>127.12</v>
      </c>
      <c r="F444" s="0" t="n">
        <v>28.73</v>
      </c>
      <c r="G444" s="0" t="n">
        <v>49.7</v>
      </c>
      <c r="H444" s="0" t="n">
        <v>74.5</v>
      </c>
    </row>
    <row r="445" customFormat="false" ht="12.75" hidden="false" customHeight="false" outlineLevel="0" collapsed="false">
      <c r="A445" s="329" t="s">
        <v>363</v>
      </c>
      <c r="B445" s="330" t="s">
        <v>1508</v>
      </c>
      <c r="C445" s="330" t="n">
        <v>18</v>
      </c>
      <c r="D445" s="330" t="s">
        <v>727</v>
      </c>
      <c r="E445" s="330" t="n">
        <v>16.68</v>
      </c>
      <c r="F445" s="0" t="n">
        <v>3.77</v>
      </c>
      <c r="G445" s="0" t="n">
        <v>6.52</v>
      </c>
      <c r="H445" s="0" t="n">
        <v>9.78</v>
      </c>
    </row>
    <row r="446" customFormat="false" ht="12.75" hidden="false" customHeight="false" outlineLevel="0" collapsed="false">
      <c r="A446" s="329" t="s">
        <v>363</v>
      </c>
      <c r="B446" s="330" t="s">
        <v>1508</v>
      </c>
      <c r="C446" s="330" t="n">
        <v>18</v>
      </c>
      <c r="D446" s="330" t="s">
        <v>1204</v>
      </c>
      <c r="E446" s="330" t="n">
        <v>22</v>
      </c>
      <c r="F446" s="0" t="n">
        <v>4.97</v>
      </c>
      <c r="G446" s="0" t="n">
        <v>8.6</v>
      </c>
      <c r="H446" s="0" t="n">
        <v>12.89</v>
      </c>
    </row>
    <row r="447" customFormat="false" ht="12.75" hidden="false" customHeight="false" outlineLevel="0" collapsed="false">
      <c r="A447" s="329" t="s">
        <v>363</v>
      </c>
      <c r="B447" s="330" t="s">
        <v>1508</v>
      </c>
      <c r="C447" s="330" t="n">
        <v>18</v>
      </c>
      <c r="D447" s="330" t="s">
        <v>1206</v>
      </c>
      <c r="E447" s="330" t="n">
        <v>11.18</v>
      </c>
      <c r="F447" s="0" t="n">
        <v>2.53</v>
      </c>
      <c r="G447" s="0" t="n">
        <v>4.37</v>
      </c>
      <c r="H447" s="0" t="n">
        <v>6.55</v>
      </c>
    </row>
    <row r="448" customFormat="false" ht="12.75" hidden="false" customHeight="false" outlineLevel="0" collapsed="false">
      <c r="A448" s="329" t="s">
        <v>363</v>
      </c>
      <c r="B448" s="330" t="s">
        <v>1508</v>
      </c>
      <c r="C448" s="330" t="n">
        <v>18</v>
      </c>
      <c r="D448" s="330" t="s">
        <v>1182</v>
      </c>
      <c r="E448" s="330" t="n">
        <v>18</v>
      </c>
      <c r="F448" s="0" t="n">
        <v>4.07</v>
      </c>
      <c r="G448" s="0" t="n">
        <v>7.04</v>
      </c>
      <c r="H448" s="0" t="n">
        <v>10.55</v>
      </c>
    </row>
    <row r="449" customFormat="false" ht="12.75" hidden="false" customHeight="false" outlineLevel="0" collapsed="false">
      <c r="A449" s="329" t="s">
        <v>363</v>
      </c>
      <c r="B449" s="330" t="s">
        <v>1508</v>
      </c>
      <c r="C449" s="330" t="n">
        <v>18</v>
      </c>
      <c r="D449" s="330" t="s">
        <v>1196</v>
      </c>
      <c r="E449" s="330" t="n">
        <v>53.9</v>
      </c>
      <c r="F449" s="0" t="n">
        <v>12.18</v>
      </c>
      <c r="G449" s="0" t="n">
        <v>21.07</v>
      </c>
      <c r="H449" s="0" t="n">
        <v>31.59</v>
      </c>
    </row>
    <row r="450" customFormat="false" ht="12.75" hidden="false" customHeight="false" outlineLevel="0" collapsed="false">
      <c r="A450" s="329" t="s">
        <v>363</v>
      </c>
      <c r="B450" s="330" t="s">
        <v>1508</v>
      </c>
      <c r="C450" s="330" t="n">
        <v>18</v>
      </c>
      <c r="D450" s="330" t="s">
        <v>1199</v>
      </c>
      <c r="E450" s="330" t="n">
        <v>46</v>
      </c>
      <c r="F450" s="0" t="n">
        <v>10.4</v>
      </c>
      <c r="G450" s="0" t="n">
        <v>17.99</v>
      </c>
      <c r="H450" s="0" t="n">
        <v>26.96</v>
      </c>
    </row>
    <row r="451" customFormat="false" ht="12.75" hidden="false" customHeight="false" outlineLevel="0" collapsed="false">
      <c r="A451" s="329" t="s">
        <v>363</v>
      </c>
      <c r="B451" s="330" t="s">
        <v>1508</v>
      </c>
      <c r="C451" s="330" t="n">
        <v>18</v>
      </c>
      <c r="D451" s="330" t="s">
        <v>740</v>
      </c>
      <c r="E451" s="330" t="n">
        <v>139.52</v>
      </c>
      <c r="F451" s="0" t="n">
        <v>31.53</v>
      </c>
      <c r="G451" s="0" t="n">
        <v>54.55</v>
      </c>
      <c r="H451" s="0" t="n">
        <v>81.77</v>
      </c>
    </row>
    <row r="452" customFormat="false" ht="12.75" hidden="false" customHeight="false" outlineLevel="0" collapsed="false">
      <c r="A452" s="329" t="s">
        <v>363</v>
      </c>
      <c r="B452" s="330" t="s">
        <v>1508</v>
      </c>
      <c r="C452" s="330" t="n">
        <v>18</v>
      </c>
      <c r="D452" s="330" t="s">
        <v>742</v>
      </c>
      <c r="E452" s="330" t="n">
        <v>20.58</v>
      </c>
      <c r="F452" s="0" t="n">
        <v>4.65</v>
      </c>
      <c r="G452" s="0" t="n">
        <v>8.05</v>
      </c>
      <c r="H452" s="0" t="n">
        <v>12.06</v>
      </c>
    </row>
    <row r="453" customFormat="false" ht="12.75" hidden="false" customHeight="false" outlineLevel="0" collapsed="false">
      <c r="A453" s="329" t="s">
        <v>363</v>
      </c>
      <c r="B453" s="330" t="s">
        <v>1508</v>
      </c>
      <c r="C453" s="330" t="n">
        <v>18</v>
      </c>
      <c r="D453" s="330" t="s">
        <v>745</v>
      </c>
      <c r="E453" s="330" t="n">
        <v>16</v>
      </c>
      <c r="F453" s="0" t="n">
        <v>3.62</v>
      </c>
      <c r="G453" s="0" t="n">
        <v>6.26</v>
      </c>
      <c r="H453" s="0" t="n">
        <v>9.38</v>
      </c>
    </row>
    <row r="454" customFormat="false" ht="12.75" hidden="false" customHeight="false" outlineLevel="0" collapsed="false">
      <c r="A454" s="329" t="s">
        <v>363</v>
      </c>
      <c r="B454" s="330" t="s">
        <v>1508</v>
      </c>
      <c r="C454" s="330" t="n">
        <v>18</v>
      </c>
      <c r="D454" s="330" t="s">
        <v>747</v>
      </c>
      <c r="E454" s="330" t="n">
        <v>36.12</v>
      </c>
      <c r="F454" s="0" t="n">
        <v>8.16</v>
      </c>
      <c r="G454" s="0" t="n">
        <v>14.12</v>
      </c>
      <c r="H454" s="0" t="n">
        <v>21.17</v>
      </c>
    </row>
    <row r="455" customFormat="false" ht="12.75" hidden="false" customHeight="false" outlineLevel="0" collapsed="false">
      <c r="A455" s="329" t="s">
        <v>363</v>
      </c>
      <c r="B455" s="330" t="s">
        <v>1508</v>
      </c>
      <c r="C455" s="330" t="n">
        <v>18</v>
      </c>
      <c r="D455" s="330" t="s">
        <v>751</v>
      </c>
      <c r="E455" s="330" t="n">
        <v>54.65</v>
      </c>
      <c r="F455" s="0" t="n">
        <v>12.35</v>
      </c>
      <c r="G455" s="0" t="n">
        <v>21.37</v>
      </c>
      <c r="H455" s="0" t="n">
        <v>32.03</v>
      </c>
    </row>
    <row r="456" customFormat="false" ht="12.75" hidden="false" customHeight="false" outlineLevel="0" collapsed="false">
      <c r="A456" s="329" t="s">
        <v>363</v>
      </c>
      <c r="B456" s="330" t="s">
        <v>1508</v>
      </c>
      <c r="C456" s="330" t="n">
        <v>18</v>
      </c>
      <c r="D456" s="330" t="s">
        <v>760</v>
      </c>
      <c r="E456" s="330" t="n">
        <v>29.01</v>
      </c>
      <c r="F456" s="0" t="n">
        <v>6.56</v>
      </c>
      <c r="G456" s="0" t="n">
        <v>11.34</v>
      </c>
      <c r="H456" s="0" t="n">
        <v>17.01</v>
      </c>
    </row>
    <row r="457" customFormat="false" ht="12.75" hidden="false" customHeight="false" outlineLevel="0" collapsed="false">
      <c r="A457" s="329" t="s">
        <v>363</v>
      </c>
      <c r="B457" s="330" t="s">
        <v>1508</v>
      </c>
      <c r="C457" s="330" t="n">
        <v>18</v>
      </c>
      <c r="D457" s="330" t="s">
        <v>766</v>
      </c>
      <c r="E457" s="330" t="n">
        <v>97.46</v>
      </c>
      <c r="F457" s="0" t="n">
        <v>22.03</v>
      </c>
      <c r="G457" s="0" t="n">
        <v>38.11</v>
      </c>
      <c r="H457" s="0" t="n">
        <v>57.12</v>
      </c>
    </row>
    <row r="458" customFormat="false" ht="12.75" hidden="false" customHeight="false" outlineLevel="0" collapsed="false">
      <c r="A458" s="329" t="s">
        <v>363</v>
      </c>
      <c r="B458" s="330" t="s">
        <v>1508</v>
      </c>
      <c r="C458" s="330" t="n">
        <v>18</v>
      </c>
      <c r="D458" s="330" t="s">
        <v>768</v>
      </c>
      <c r="E458" s="330" t="n">
        <v>1.6</v>
      </c>
      <c r="F458" s="0" t="n">
        <v>0.36</v>
      </c>
      <c r="G458" s="0" t="n">
        <v>0.63</v>
      </c>
      <c r="H458" s="0" t="n">
        <v>0.94</v>
      </c>
    </row>
    <row r="459" customFormat="false" ht="12.75" hidden="false" customHeight="false" outlineLevel="0" collapsed="false">
      <c r="A459" s="329" t="s">
        <v>363</v>
      </c>
      <c r="B459" s="330" t="s">
        <v>1508</v>
      </c>
      <c r="C459" s="330" t="n">
        <v>18</v>
      </c>
      <c r="D459" s="330" t="s">
        <v>772</v>
      </c>
      <c r="E459" s="330" t="n">
        <v>9.05</v>
      </c>
      <c r="F459" s="0" t="n">
        <v>2.05</v>
      </c>
      <c r="G459" s="0" t="n">
        <v>3.54</v>
      </c>
      <c r="H459" s="0" t="n">
        <v>5.31</v>
      </c>
    </row>
    <row r="460" customFormat="false" ht="12.75" hidden="false" customHeight="false" outlineLevel="0" collapsed="false">
      <c r="A460" s="329" t="s">
        <v>363</v>
      </c>
      <c r="B460" s="330" t="s">
        <v>1508</v>
      </c>
      <c r="C460" s="330" t="n">
        <v>18</v>
      </c>
      <c r="D460" s="330" t="s">
        <v>787</v>
      </c>
      <c r="E460" s="330" t="n">
        <v>149.04</v>
      </c>
      <c r="F460" s="0" t="n">
        <v>33.68</v>
      </c>
      <c r="G460" s="0" t="n">
        <v>58.28</v>
      </c>
      <c r="H460" s="0" t="n">
        <v>87.35</v>
      </c>
    </row>
    <row r="461" customFormat="false" ht="12.75" hidden="false" customHeight="false" outlineLevel="0" collapsed="false">
      <c r="A461" s="329" t="s">
        <v>363</v>
      </c>
      <c r="B461" s="330" t="s">
        <v>1508</v>
      </c>
      <c r="C461" s="330" t="n">
        <v>18</v>
      </c>
      <c r="D461" s="330" t="s">
        <v>794</v>
      </c>
      <c r="E461" s="330" t="n">
        <v>30.14</v>
      </c>
      <c r="F461" s="0" t="n">
        <v>6.81</v>
      </c>
      <c r="G461" s="0" t="n">
        <v>11.78</v>
      </c>
      <c r="H461" s="0" t="n">
        <v>17.67</v>
      </c>
    </row>
    <row r="462" customFormat="false" ht="12.75" hidden="false" customHeight="false" outlineLevel="0" collapsed="false">
      <c r="A462" s="329" t="s">
        <v>363</v>
      </c>
      <c r="B462" s="330" t="s">
        <v>1508</v>
      </c>
      <c r="C462" s="330" t="n">
        <v>18</v>
      </c>
      <c r="D462" s="330" t="s">
        <v>796</v>
      </c>
      <c r="E462" s="330" t="n">
        <v>13.02</v>
      </c>
      <c r="F462" s="0" t="n">
        <v>2.94</v>
      </c>
      <c r="G462" s="0" t="n">
        <v>5.09</v>
      </c>
      <c r="H462" s="0" t="n">
        <v>7.63</v>
      </c>
    </row>
    <row r="463" customFormat="false" ht="12.75" hidden="false" customHeight="false" outlineLevel="0" collapsed="false">
      <c r="A463" s="329" t="s">
        <v>363</v>
      </c>
      <c r="B463" s="330" t="s">
        <v>1508</v>
      </c>
      <c r="C463" s="330" t="n">
        <v>18</v>
      </c>
      <c r="D463" s="330" t="s">
        <v>820</v>
      </c>
      <c r="E463" s="330" t="n">
        <v>1.02</v>
      </c>
      <c r="F463" s="0" t="n">
        <v>0.23</v>
      </c>
      <c r="G463" s="0" t="n">
        <v>0.4</v>
      </c>
      <c r="H463" s="0" t="n">
        <v>0.6</v>
      </c>
    </row>
    <row r="464" customFormat="false" ht="12.75" hidden="false" customHeight="false" outlineLevel="0" collapsed="false">
      <c r="A464" s="329" t="s">
        <v>363</v>
      </c>
      <c r="B464" s="330" t="s">
        <v>1508</v>
      </c>
      <c r="C464" s="330" t="n">
        <v>18</v>
      </c>
      <c r="D464" s="330" t="s">
        <v>805</v>
      </c>
      <c r="E464" s="330" t="n">
        <v>14.3</v>
      </c>
      <c r="F464" s="0" t="n">
        <v>3.23</v>
      </c>
      <c r="G464" s="0" t="n">
        <v>5.59</v>
      </c>
      <c r="H464" s="0" t="n">
        <v>8.38</v>
      </c>
    </row>
    <row r="465" customFormat="false" ht="12.75" hidden="false" customHeight="false" outlineLevel="0" collapsed="false">
      <c r="A465" s="329" t="s">
        <v>363</v>
      </c>
      <c r="B465" s="330" t="s">
        <v>1508</v>
      </c>
      <c r="C465" s="330" t="n">
        <v>18</v>
      </c>
      <c r="D465" s="330" t="s">
        <v>807</v>
      </c>
      <c r="E465" s="330" t="n">
        <v>5</v>
      </c>
      <c r="F465" s="0" t="n">
        <v>1.13</v>
      </c>
      <c r="G465" s="0" t="n">
        <v>1.95</v>
      </c>
      <c r="H465" s="0" t="n">
        <v>2.93</v>
      </c>
    </row>
    <row r="466" customFormat="false" ht="12.75" hidden="false" customHeight="false" outlineLevel="0" collapsed="false">
      <c r="A466" s="329" t="s">
        <v>363</v>
      </c>
      <c r="B466" s="330" t="s">
        <v>1508</v>
      </c>
      <c r="C466" s="330" t="n">
        <v>18</v>
      </c>
      <c r="D466" s="330" t="s">
        <v>816</v>
      </c>
      <c r="E466" s="330" t="n">
        <v>28.2</v>
      </c>
      <c r="F466" s="0" t="n">
        <v>6.37</v>
      </c>
      <c r="G466" s="0" t="n">
        <v>11.03</v>
      </c>
      <c r="H466" s="0" t="n">
        <v>16.53</v>
      </c>
    </row>
    <row r="467" customFormat="false" ht="12.75" hidden="false" customHeight="false" outlineLevel="0" collapsed="false">
      <c r="A467" s="329" t="s">
        <v>363</v>
      </c>
      <c r="B467" s="330" t="s">
        <v>1508</v>
      </c>
      <c r="C467" s="330" t="n">
        <v>18</v>
      </c>
      <c r="D467" s="330" t="s">
        <v>826</v>
      </c>
      <c r="E467" s="330" t="n">
        <v>16.28</v>
      </c>
      <c r="F467" s="0" t="n">
        <v>3.68</v>
      </c>
      <c r="G467" s="0" t="n">
        <v>6.36</v>
      </c>
      <c r="H467" s="0" t="n">
        <v>9.54</v>
      </c>
    </row>
    <row r="468" customFormat="false" ht="12.75" hidden="false" customHeight="false" outlineLevel="0" collapsed="false">
      <c r="A468" s="329" t="s">
        <v>363</v>
      </c>
      <c r="B468" s="330" t="s">
        <v>1508</v>
      </c>
      <c r="C468" s="330" t="n">
        <v>18</v>
      </c>
      <c r="D468" s="330" t="s">
        <v>829</v>
      </c>
      <c r="E468" s="330" t="n">
        <v>62.1</v>
      </c>
      <c r="F468" s="0" t="n">
        <v>14.03</v>
      </c>
      <c r="G468" s="0" t="n">
        <v>42.65</v>
      </c>
      <c r="H468" s="0" t="n">
        <v>47.56</v>
      </c>
    </row>
    <row r="469" customFormat="false" ht="12.75" hidden="false" customHeight="false" outlineLevel="0" collapsed="false">
      <c r="A469" s="329" t="s">
        <v>363</v>
      </c>
      <c r="B469" s="330" t="s">
        <v>1508</v>
      </c>
      <c r="C469" s="330" t="n">
        <v>18</v>
      </c>
      <c r="D469" s="330" t="s">
        <v>832</v>
      </c>
      <c r="E469" s="330" t="n">
        <v>7.5</v>
      </c>
      <c r="F469" s="0" t="n">
        <v>1.7</v>
      </c>
      <c r="G469" s="0" t="n">
        <v>2.93</v>
      </c>
      <c r="H469" s="0" t="n">
        <v>4.4</v>
      </c>
    </row>
    <row r="470" customFormat="false" ht="12.75" hidden="false" customHeight="false" outlineLevel="0" collapsed="false">
      <c r="A470" s="329" t="s">
        <v>363</v>
      </c>
      <c r="B470" s="330" t="s">
        <v>1508</v>
      </c>
      <c r="C470" s="330" t="n">
        <v>18</v>
      </c>
      <c r="D470" s="330" t="s">
        <v>836</v>
      </c>
      <c r="E470" s="330" t="n">
        <v>1.32</v>
      </c>
      <c r="F470" s="0" t="n">
        <v>0.3</v>
      </c>
      <c r="G470" s="0" t="n">
        <v>0.52</v>
      </c>
      <c r="H470" s="0" t="n">
        <v>0.78</v>
      </c>
    </row>
    <row r="471" customFormat="false" ht="12.75" hidden="false" customHeight="false" outlineLevel="0" collapsed="false">
      <c r="A471" s="329" t="s">
        <v>363</v>
      </c>
      <c r="B471" s="330" t="s">
        <v>1508</v>
      </c>
      <c r="C471" s="330" t="n">
        <v>18</v>
      </c>
      <c r="D471" s="330" t="s">
        <v>838</v>
      </c>
      <c r="E471" s="330" t="n">
        <v>29.55</v>
      </c>
      <c r="F471" s="0" t="n">
        <v>6.68</v>
      </c>
      <c r="G471" s="0" t="n">
        <v>11.56</v>
      </c>
      <c r="H471" s="0" t="n">
        <v>17.32</v>
      </c>
    </row>
    <row r="472" customFormat="false" ht="12.75" hidden="false" customHeight="false" outlineLevel="0" collapsed="false">
      <c r="A472" s="329" t="s">
        <v>363</v>
      </c>
      <c r="B472" s="330" t="s">
        <v>1508</v>
      </c>
      <c r="C472" s="330" t="n">
        <v>18</v>
      </c>
      <c r="D472" s="330" t="s">
        <v>841</v>
      </c>
      <c r="E472" s="330" t="n">
        <v>10</v>
      </c>
      <c r="F472" s="0" t="n">
        <v>2.26</v>
      </c>
      <c r="G472" s="0" t="n">
        <v>5.98</v>
      </c>
      <c r="H472" s="0" t="n">
        <v>7.12</v>
      </c>
    </row>
    <row r="473" customFormat="false" ht="12.75" hidden="false" customHeight="false" outlineLevel="0" collapsed="false">
      <c r="A473" s="329" t="s">
        <v>363</v>
      </c>
      <c r="B473" s="330" t="s">
        <v>1508</v>
      </c>
      <c r="C473" s="330" t="n">
        <v>18</v>
      </c>
      <c r="D473" s="330" t="s">
        <v>851</v>
      </c>
      <c r="E473" s="330" t="n">
        <v>60.55</v>
      </c>
      <c r="F473" s="0" t="n">
        <v>13.68</v>
      </c>
      <c r="G473" s="0" t="n">
        <v>23.67</v>
      </c>
      <c r="H473" s="0" t="n">
        <v>35.49</v>
      </c>
    </row>
    <row r="474" customFormat="false" ht="12.75" hidden="false" customHeight="false" outlineLevel="0" collapsed="false">
      <c r="A474" s="329" t="s">
        <v>363</v>
      </c>
      <c r="B474" s="330" t="s">
        <v>1508</v>
      </c>
      <c r="C474" s="330" t="n">
        <v>18</v>
      </c>
      <c r="D474" s="330" t="s">
        <v>843</v>
      </c>
      <c r="E474" s="330" t="n">
        <v>79.9</v>
      </c>
      <c r="F474" s="0" t="n">
        <v>18.06</v>
      </c>
      <c r="G474" s="0" t="n">
        <v>31.24</v>
      </c>
      <c r="H474" s="0" t="n">
        <v>46.83</v>
      </c>
    </row>
    <row r="475" customFormat="false" ht="12.75" hidden="false" customHeight="false" outlineLevel="0" collapsed="false">
      <c r="A475" s="329" t="s">
        <v>363</v>
      </c>
      <c r="B475" s="330" t="s">
        <v>1508</v>
      </c>
      <c r="C475" s="330" t="n">
        <v>18</v>
      </c>
      <c r="D475" s="330" t="s">
        <v>845</v>
      </c>
      <c r="E475" s="330" t="n">
        <v>13.84</v>
      </c>
      <c r="F475" s="0" t="n">
        <v>3.13</v>
      </c>
      <c r="G475" s="0" t="n">
        <v>5.41</v>
      </c>
      <c r="H475" s="0" t="n">
        <v>8.11</v>
      </c>
    </row>
    <row r="476" customFormat="false" ht="12.75" hidden="false" customHeight="false" outlineLevel="0" collapsed="false">
      <c r="A476" s="329" t="s">
        <v>363</v>
      </c>
      <c r="B476" s="330" t="s">
        <v>1508</v>
      </c>
      <c r="C476" s="330" t="n">
        <v>18</v>
      </c>
      <c r="D476" s="330" t="s">
        <v>866</v>
      </c>
      <c r="E476" s="330" t="n">
        <v>35.5</v>
      </c>
      <c r="F476" s="0" t="n">
        <v>8.02</v>
      </c>
      <c r="G476" s="0" t="n">
        <v>13.88</v>
      </c>
      <c r="H476" s="0" t="n">
        <v>20.81</v>
      </c>
    </row>
    <row r="477" customFormat="false" ht="12.75" hidden="false" customHeight="false" outlineLevel="0" collapsed="false">
      <c r="A477" s="329" t="s">
        <v>363</v>
      </c>
      <c r="B477" s="330" t="s">
        <v>1508</v>
      </c>
      <c r="C477" s="330" t="n">
        <v>18</v>
      </c>
      <c r="D477" s="330" t="s">
        <v>870</v>
      </c>
      <c r="E477" s="330" t="n">
        <v>78.34</v>
      </c>
      <c r="F477" s="0" t="n">
        <v>17.7</v>
      </c>
      <c r="G477" s="0" t="n">
        <v>30.63</v>
      </c>
      <c r="H477" s="0" t="n">
        <v>45.91</v>
      </c>
    </row>
    <row r="478" customFormat="false" ht="12.75" hidden="false" customHeight="false" outlineLevel="0" collapsed="false">
      <c r="A478" s="329" t="s">
        <v>363</v>
      </c>
      <c r="B478" s="330" t="s">
        <v>1508</v>
      </c>
      <c r="C478" s="330" t="n">
        <v>18</v>
      </c>
      <c r="D478" s="330" t="s">
        <v>880</v>
      </c>
      <c r="E478" s="330" t="n">
        <v>4</v>
      </c>
      <c r="F478" s="0" t="n">
        <v>0.9</v>
      </c>
      <c r="G478" s="0" t="n">
        <v>1.56</v>
      </c>
      <c r="H478" s="0" t="n">
        <v>2.34</v>
      </c>
    </row>
    <row r="479" customFormat="false" ht="12.75" hidden="false" customHeight="false" outlineLevel="0" collapsed="false">
      <c r="A479" s="329" t="s">
        <v>363</v>
      </c>
      <c r="B479" s="330" t="s">
        <v>1508</v>
      </c>
      <c r="C479" s="330" t="n">
        <v>18</v>
      </c>
      <c r="D479" s="330" t="s">
        <v>882</v>
      </c>
      <c r="E479" s="330" t="n">
        <v>6.61</v>
      </c>
      <c r="F479" s="0" t="n">
        <v>1.49</v>
      </c>
      <c r="G479" s="0" t="n">
        <v>2.59</v>
      </c>
      <c r="H479" s="0" t="n">
        <v>3.88</v>
      </c>
    </row>
    <row r="480" customFormat="false" ht="12.75" hidden="false" customHeight="false" outlineLevel="0" collapsed="false">
      <c r="A480" s="329" t="s">
        <v>363</v>
      </c>
      <c r="B480" s="330" t="s">
        <v>1508</v>
      </c>
      <c r="C480" s="330" t="n">
        <v>18</v>
      </c>
      <c r="D480" s="330" t="s">
        <v>884</v>
      </c>
      <c r="E480" s="330" t="n">
        <v>25.29</v>
      </c>
      <c r="F480" s="0" t="n">
        <v>5.72</v>
      </c>
      <c r="G480" s="0" t="n">
        <v>9.89</v>
      </c>
      <c r="H480" s="0" t="n">
        <v>14.82</v>
      </c>
    </row>
    <row r="481" customFormat="false" ht="12.75" hidden="false" customHeight="false" outlineLevel="0" collapsed="false">
      <c r="A481" s="329" t="s">
        <v>363</v>
      </c>
      <c r="B481" s="330" t="s">
        <v>1508</v>
      </c>
      <c r="C481" s="330" t="n">
        <v>18</v>
      </c>
      <c r="D481" s="330" t="s">
        <v>895</v>
      </c>
      <c r="E481" s="330" t="n">
        <v>2.3</v>
      </c>
      <c r="F481" s="0" t="n">
        <v>0.52</v>
      </c>
      <c r="G481" s="0" t="n">
        <v>0.9</v>
      </c>
      <c r="H481" s="0" t="n">
        <v>1.35</v>
      </c>
    </row>
    <row r="482" customFormat="false" ht="12.75" hidden="false" customHeight="false" outlineLevel="0" collapsed="false">
      <c r="A482" s="329" t="s">
        <v>363</v>
      </c>
      <c r="B482" s="330" t="s">
        <v>1508</v>
      </c>
      <c r="C482" s="330" t="n">
        <v>18</v>
      </c>
      <c r="D482" s="330" t="s">
        <v>890</v>
      </c>
      <c r="E482" s="330" t="n">
        <v>13.12</v>
      </c>
      <c r="F482" s="0" t="n">
        <v>2.97</v>
      </c>
      <c r="G482" s="0" t="n">
        <v>5.13</v>
      </c>
      <c r="H482" s="0" t="n">
        <v>7.69</v>
      </c>
    </row>
    <row r="483" customFormat="false" ht="12.75" hidden="false" customHeight="false" outlineLevel="0" collapsed="false">
      <c r="A483" s="329" t="s">
        <v>363</v>
      </c>
      <c r="B483" s="330" t="s">
        <v>1508</v>
      </c>
      <c r="C483" s="330" t="n">
        <v>18</v>
      </c>
      <c r="D483" s="330" t="s">
        <v>899</v>
      </c>
      <c r="E483" s="330" t="n">
        <v>7.63</v>
      </c>
      <c r="F483" s="0" t="n">
        <v>1.72</v>
      </c>
      <c r="G483" s="0" t="n">
        <v>2.98</v>
      </c>
      <c r="H483" s="0" t="n">
        <v>4.47</v>
      </c>
    </row>
    <row r="484" customFormat="false" ht="12.75" hidden="false" customHeight="false" outlineLevel="0" collapsed="false">
      <c r="A484" s="329" t="s">
        <v>363</v>
      </c>
      <c r="B484" s="330" t="s">
        <v>1508</v>
      </c>
      <c r="C484" s="330" t="n">
        <v>18</v>
      </c>
      <c r="D484" s="330" t="s">
        <v>909</v>
      </c>
      <c r="E484" s="330" t="n">
        <v>85.28</v>
      </c>
      <c r="F484" s="0" t="n">
        <v>19.27</v>
      </c>
      <c r="G484" s="0" t="n">
        <v>51.09</v>
      </c>
      <c r="H484" s="0" t="n">
        <v>60.77</v>
      </c>
    </row>
    <row r="485" customFormat="false" ht="12.75" hidden="false" customHeight="false" outlineLevel="0" collapsed="false">
      <c r="A485" s="329" t="s">
        <v>363</v>
      </c>
      <c r="B485" s="330" t="s">
        <v>1508</v>
      </c>
      <c r="C485" s="330" t="n">
        <v>18</v>
      </c>
      <c r="D485" s="330" t="s">
        <v>905</v>
      </c>
      <c r="E485" s="330" t="n">
        <v>32.56</v>
      </c>
      <c r="F485" s="0" t="n">
        <v>7.36</v>
      </c>
      <c r="G485" s="0" t="n">
        <v>12.73</v>
      </c>
      <c r="H485" s="0" t="n">
        <v>19.08</v>
      </c>
    </row>
    <row r="486" customFormat="false" ht="12.75" hidden="false" customHeight="false" outlineLevel="0" collapsed="false">
      <c r="A486" s="329" t="s">
        <v>363</v>
      </c>
      <c r="B486" s="330" t="s">
        <v>1508</v>
      </c>
      <c r="C486" s="330" t="n">
        <v>18</v>
      </c>
      <c r="D486" s="330" t="s">
        <v>927</v>
      </c>
      <c r="E486" s="330" t="n">
        <v>37.24</v>
      </c>
      <c r="F486" s="0" t="n">
        <v>8.42</v>
      </c>
      <c r="G486" s="0" t="n">
        <v>14.56</v>
      </c>
      <c r="H486" s="0" t="n">
        <v>21.82</v>
      </c>
    </row>
    <row r="487" customFormat="false" ht="12.75" hidden="false" customHeight="false" outlineLevel="0" collapsed="false">
      <c r="A487" s="329" t="s">
        <v>363</v>
      </c>
      <c r="B487" s="330" t="s">
        <v>1508</v>
      </c>
      <c r="C487" s="330" t="n">
        <v>18</v>
      </c>
      <c r="D487" s="330" t="s">
        <v>937</v>
      </c>
      <c r="E487" s="330" t="n">
        <v>14.24</v>
      </c>
      <c r="F487" s="0" t="n">
        <v>3.22</v>
      </c>
      <c r="G487" s="0" t="n">
        <v>5.57</v>
      </c>
      <c r="H487" s="0" t="n">
        <v>8.35</v>
      </c>
    </row>
    <row r="488" customFormat="false" ht="12.75" hidden="false" customHeight="false" outlineLevel="0" collapsed="false">
      <c r="A488" s="329" t="s">
        <v>363</v>
      </c>
      <c r="B488" s="330" t="s">
        <v>1508</v>
      </c>
      <c r="C488" s="330" t="n">
        <v>18</v>
      </c>
      <c r="D488" s="330" t="s">
        <v>942</v>
      </c>
      <c r="E488" s="330" t="n">
        <v>60</v>
      </c>
      <c r="F488" s="0" t="n">
        <v>13.56</v>
      </c>
      <c r="G488" s="0" t="n">
        <v>41.21</v>
      </c>
      <c r="H488" s="0" t="n">
        <v>45.95</v>
      </c>
    </row>
    <row r="489" customFormat="false" ht="12.75" hidden="false" customHeight="false" outlineLevel="0" collapsed="false">
      <c r="A489" s="329" t="s">
        <v>363</v>
      </c>
      <c r="B489" s="330" t="s">
        <v>1508</v>
      </c>
      <c r="C489" s="330" t="n">
        <v>18</v>
      </c>
      <c r="D489" s="330" t="s">
        <v>948</v>
      </c>
      <c r="E489" s="330" t="n">
        <v>2.03</v>
      </c>
      <c r="F489" s="0" t="n">
        <v>0.46</v>
      </c>
      <c r="G489" s="0" t="n">
        <v>0.8</v>
      </c>
      <c r="H489" s="0" t="n">
        <v>1.19</v>
      </c>
    </row>
    <row r="490" customFormat="false" ht="12.75" hidden="false" customHeight="false" outlineLevel="0" collapsed="false">
      <c r="A490" s="329" t="s">
        <v>363</v>
      </c>
      <c r="B490" s="330" t="s">
        <v>1508</v>
      </c>
      <c r="C490" s="330" t="n">
        <v>18</v>
      </c>
      <c r="D490" s="330" t="s">
        <v>966</v>
      </c>
      <c r="E490" s="330" t="n">
        <v>6</v>
      </c>
      <c r="F490" s="0" t="n">
        <v>1.36</v>
      </c>
      <c r="G490" s="0" t="n">
        <v>2.35</v>
      </c>
      <c r="H490" s="0" t="n">
        <v>3.52</v>
      </c>
    </row>
    <row r="491" customFormat="false" ht="12.75" hidden="false" customHeight="false" outlineLevel="0" collapsed="false">
      <c r="A491" s="329" t="s">
        <v>363</v>
      </c>
      <c r="B491" s="330" t="s">
        <v>1508</v>
      </c>
      <c r="C491" s="330" t="n">
        <v>18</v>
      </c>
      <c r="D491" s="330" t="s">
        <v>962</v>
      </c>
      <c r="E491" s="330" t="n">
        <v>15.9</v>
      </c>
      <c r="F491" s="0" t="n">
        <v>3.59</v>
      </c>
      <c r="G491" s="0" t="n">
        <v>6.22</v>
      </c>
      <c r="H491" s="0" t="n">
        <v>9.32</v>
      </c>
    </row>
    <row r="492" customFormat="false" ht="12.75" hidden="false" customHeight="false" outlineLevel="0" collapsed="false">
      <c r="A492" s="329" t="s">
        <v>363</v>
      </c>
      <c r="B492" s="330" t="s">
        <v>1508</v>
      </c>
      <c r="C492" s="330" t="n">
        <v>18</v>
      </c>
      <c r="D492" s="330" t="s">
        <v>968</v>
      </c>
      <c r="E492" s="330" t="n">
        <v>5.09</v>
      </c>
      <c r="F492" s="0" t="n">
        <v>1.15</v>
      </c>
      <c r="G492" s="0" t="n">
        <v>1.99</v>
      </c>
      <c r="H492" s="0" t="n">
        <v>2.98</v>
      </c>
    </row>
    <row r="493" customFormat="false" ht="12.75" hidden="false" customHeight="false" outlineLevel="0" collapsed="false">
      <c r="A493" s="329" t="s">
        <v>363</v>
      </c>
      <c r="B493" s="330" t="s">
        <v>1508</v>
      </c>
      <c r="C493" s="330" t="n">
        <v>18</v>
      </c>
      <c r="D493" s="330" t="s">
        <v>976</v>
      </c>
      <c r="E493" s="330" t="n">
        <v>48.73</v>
      </c>
      <c r="F493" s="0" t="n">
        <v>11.01</v>
      </c>
      <c r="G493" s="0" t="n">
        <v>19.05</v>
      </c>
      <c r="H493" s="0" t="n">
        <v>28.56</v>
      </c>
    </row>
    <row r="494" customFormat="false" ht="12.75" hidden="false" customHeight="false" outlineLevel="0" collapsed="false">
      <c r="A494" s="329" t="s">
        <v>363</v>
      </c>
      <c r="B494" s="330" t="s">
        <v>1508</v>
      </c>
      <c r="C494" s="330" t="n">
        <v>18</v>
      </c>
      <c r="D494" s="330" t="s">
        <v>978</v>
      </c>
      <c r="E494" s="330" t="n">
        <v>9.87</v>
      </c>
      <c r="F494" s="0" t="n">
        <v>2.23</v>
      </c>
      <c r="G494" s="0" t="n">
        <v>3.86</v>
      </c>
      <c r="H494" s="0" t="n">
        <v>5.78</v>
      </c>
    </row>
    <row r="495" customFormat="false" ht="12.75" hidden="false" customHeight="false" outlineLevel="0" collapsed="false">
      <c r="A495" s="329" t="s">
        <v>363</v>
      </c>
      <c r="B495" s="330" t="s">
        <v>1508</v>
      </c>
      <c r="C495" s="330" t="n">
        <v>18</v>
      </c>
      <c r="D495" s="330" t="s">
        <v>983</v>
      </c>
      <c r="E495" s="330" t="n">
        <v>38.86</v>
      </c>
      <c r="F495" s="0" t="n">
        <v>8.78</v>
      </c>
      <c r="G495" s="0" t="n">
        <v>15.2</v>
      </c>
      <c r="H495" s="0" t="n">
        <v>22.78</v>
      </c>
    </row>
    <row r="496" customFormat="false" ht="12.75" hidden="false" customHeight="false" outlineLevel="0" collapsed="false">
      <c r="A496" s="329" t="s">
        <v>363</v>
      </c>
      <c r="B496" s="330" t="s">
        <v>1508</v>
      </c>
      <c r="C496" s="330" t="n">
        <v>18</v>
      </c>
      <c r="D496" s="330" t="s">
        <v>988</v>
      </c>
      <c r="E496" s="330" t="n">
        <v>23.9</v>
      </c>
      <c r="F496" s="0" t="n">
        <v>5.4</v>
      </c>
      <c r="G496" s="0" t="n">
        <v>9.34</v>
      </c>
      <c r="H496" s="0" t="n">
        <v>14.01</v>
      </c>
    </row>
    <row r="497" customFormat="false" ht="12.75" hidden="false" customHeight="false" outlineLevel="0" collapsed="false">
      <c r="A497" s="329" t="s">
        <v>363</v>
      </c>
      <c r="B497" s="330" t="s">
        <v>1508</v>
      </c>
      <c r="C497" s="330" t="n">
        <v>18</v>
      </c>
      <c r="D497" s="330" t="s">
        <v>990</v>
      </c>
      <c r="E497" s="330" t="n">
        <v>11.49</v>
      </c>
      <c r="F497" s="0" t="n">
        <v>2.6</v>
      </c>
      <c r="G497" s="0" t="n">
        <v>4.49</v>
      </c>
      <c r="H497" s="0" t="n">
        <v>6.73</v>
      </c>
    </row>
    <row r="498" customFormat="false" ht="12.75" hidden="false" customHeight="false" outlineLevel="0" collapsed="false">
      <c r="A498" s="329" t="s">
        <v>363</v>
      </c>
      <c r="B498" s="330" t="s">
        <v>1508</v>
      </c>
      <c r="C498" s="330" t="n">
        <v>18</v>
      </c>
      <c r="D498" s="330" t="s">
        <v>996</v>
      </c>
      <c r="E498" s="330" t="n">
        <v>133.17</v>
      </c>
      <c r="F498" s="0" t="n">
        <v>30.1</v>
      </c>
      <c r="G498" s="0" t="n">
        <v>52.07</v>
      </c>
      <c r="H498" s="0" t="n">
        <v>78.05</v>
      </c>
    </row>
    <row r="499" customFormat="false" ht="12.75" hidden="false" customHeight="false" outlineLevel="0" collapsed="false">
      <c r="A499" s="329" t="s">
        <v>363</v>
      </c>
      <c r="B499" s="330" t="s">
        <v>1508</v>
      </c>
      <c r="C499" s="330" t="n">
        <v>18</v>
      </c>
      <c r="D499" s="330" t="s">
        <v>1003</v>
      </c>
      <c r="E499" s="330" t="n">
        <v>54.73</v>
      </c>
      <c r="F499" s="0" t="n">
        <v>12.37</v>
      </c>
      <c r="G499" s="0" t="n">
        <v>21.4</v>
      </c>
      <c r="H499" s="0" t="n">
        <v>32.08</v>
      </c>
    </row>
    <row r="500" customFormat="false" ht="12.75" hidden="false" customHeight="false" outlineLevel="0" collapsed="false">
      <c r="A500" s="329" t="s">
        <v>363</v>
      </c>
      <c r="B500" s="330" t="s">
        <v>1508</v>
      </c>
      <c r="C500" s="330" t="n">
        <v>18</v>
      </c>
      <c r="D500" s="330" t="s">
        <v>1063</v>
      </c>
      <c r="E500" s="330" t="n">
        <v>2.54</v>
      </c>
      <c r="F500" s="0" t="n">
        <v>0.57</v>
      </c>
      <c r="G500" s="0" t="n">
        <v>0.99</v>
      </c>
      <c r="H500" s="0" t="n">
        <v>1.49</v>
      </c>
    </row>
    <row r="501" customFormat="false" ht="12.75" hidden="false" customHeight="false" outlineLevel="0" collapsed="false">
      <c r="A501" s="329" t="s">
        <v>363</v>
      </c>
      <c r="B501" s="330" t="s">
        <v>1508</v>
      </c>
      <c r="C501" s="330" t="n">
        <v>18</v>
      </c>
      <c r="D501" s="330" t="s">
        <v>1007</v>
      </c>
      <c r="E501" s="330" t="n">
        <v>30.72</v>
      </c>
      <c r="F501" s="0" t="n">
        <v>6.94</v>
      </c>
      <c r="G501" s="0" t="n">
        <v>12.01</v>
      </c>
      <c r="H501" s="0" t="n">
        <v>18.01</v>
      </c>
    </row>
    <row r="502" customFormat="false" ht="12.75" hidden="false" customHeight="false" outlineLevel="0" collapsed="false">
      <c r="A502" s="329" t="s">
        <v>363</v>
      </c>
      <c r="B502" s="330" t="s">
        <v>1508</v>
      </c>
      <c r="C502" s="330" t="n">
        <v>18</v>
      </c>
      <c r="D502" s="330" t="s">
        <v>1010</v>
      </c>
      <c r="E502" s="330" t="n">
        <v>60.84</v>
      </c>
      <c r="F502" s="0" t="n">
        <v>13.75</v>
      </c>
      <c r="G502" s="0" t="n">
        <v>23.79</v>
      </c>
      <c r="H502" s="0" t="n">
        <v>35.66</v>
      </c>
    </row>
    <row r="503" customFormat="false" ht="12.75" hidden="false" customHeight="false" outlineLevel="0" collapsed="false">
      <c r="A503" s="329" t="s">
        <v>363</v>
      </c>
      <c r="B503" s="330" t="s">
        <v>1508</v>
      </c>
      <c r="C503" s="330" t="n">
        <v>18</v>
      </c>
      <c r="D503" s="330" t="s">
        <v>1040</v>
      </c>
      <c r="E503" s="330" t="n">
        <v>18.5</v>
      </c>
      <c r="F503" s="0" t="n">
        <v>4.18</v>
      </c>
      <c r="G503" s="0" t="n">
        <v>7.23</v>
      </c>
      <c r="H503" s="0" t="n">
        <v>10.84</v>
      </c>
    </row>
    <row r="504" customFormat="false" ht="12.75" hidden="false" customHeight="false" outlineLevel="0" collapsed="false">
      <c r="A504" s="329" t="s">
        <v>363</v>
      </c>
      <c r="B504" s="330" t="s">
        <v>1508</v>
      </c>
      <c r="C504" s="330" t="n">
        <v>18</v>
      </c>
      <c r="D504" s="330" t="s">
        <v>1035</v>
      </c>
      <c r="E504" s="330" t="n">
        <v>79.1</v>
      </c>
      <c r="F504" s="0" t="n">
        <v>17.88</v>
      </c>
      <c r="G504" s="0" t="n">
        <v>30.93</v>
      </c>
      <c r="H504" s="0" t="n">
        <v>46.36</v>
      </c>
    </row>
    <row r="505" customFormat="false" ht="12.75" hidden="false" customHeight="false" outlineLevel="0" collapsed="false">
      <c r="A505" s="329" t="s">
        <v>363</v>
      </c>
      <c r="B505" s="330" t="s">
        <v>1508</v>
      </c>
      <c r="C505" s="330" t="n">
        <v>18</v>
      </c>
      <c r="D505" s="330" t="s">
        <v>1051</v>
      </c>
      <c r="E505" s="330" t="n">
        <v>4.07</v>
      </c>
      <c r="F505" s="0" t="n">
        <v>0.92</v>
      </c>
      <c r="G505" s="0" t="n">
        <v>1.59</v>
      </c>
      <c r="H505" s="0" t="n">
        <v>2.39</v>
      </c>
    </row>
    <row r="506" customFormat="false" ht="12.75" hidden="false" customHeight="false" outlineLevel="0" collapsed="false">
      <c r="A506" s="329" t="s">
        <v>363</v>
      </c>
      <c r="B506" s="330" t="s">
        <v>1508</v>
      </c>
      <c r="C506" s="330" t="n">
        <v>18</v>
      </c>
      <c r="D506" s="330" t="s">
        <v>1053</v>
      </c>
      <c r="E506" s="330" t="n">
        <v>9.16</v>
      </c>
      <c r="F506" s="0" t="n">
        <v>2.07</v>
      </c>
      <c r="G506" s="0" t="n">
        <v>3.58</v>
      </c>
      <c r="H506" s="0" t="n">
        <v>5.37</v>
      </c>
    </row>
    <row r="507" customFormat="false" ht="12.75" hidden="false" customHeight="false" outlineLevel="0" collapsed="false">
      <c r="A507" s="329" t="s">
        <v>363</v>
      </c>
      <c r="B507" s="330" t="s">
        <v>1508</v>
      </c>
      <c r="C507" s="330" t="n">
        <v>18</v>
      </c>
      <c r="D507" s="330" t="s">
        <v>1059</v>
      </c>
      <c r="E507" s="330" t="n">
        <v>39.35</v>
      </c>
      <c r="F507" s="0" t="n">
        <v>8.89</v>
      </c>
      <c r="G507" s="0" t="n">
        <v>15.39</v>
      </c>
      <c r="H507" s="0" t="n">
        <v>23.06</v>
      </c>
    </row>
    <row r="508" customFormat="false" ht="12.75" hidden="false" customHeight="false" outlineLevel="0" collapsed="false">
      <c r="A508" s="329" t="s">
        <v>363</v>
      </c>
      <c r="B508" s="330" t="s">
        <v>1508</v>
      </c>
      <c r="C508" s="330" t="n">
        <v>18</v>
      </c>
      <c r="D508" s="330" t="s">
        <v>1065</v>
      </c>
      <c r="E508" s="330" t="n">
        <v>12.2</v>
      </c>
      <c r="F508" s="0" t="n">
        <v>2.76</v>
      </c>
      <c r="G508" s="0" t="n">
        <v>4.77</v>
      </c>
      <c r="H508" s="0" t="n">
        <v>7.15</v>
      </c>
    </row>
    <row r="509" customFormat="false" ht="12.75" hidden="false" customHeight="false" outlineLevel="0" collapsed="false">
      <c r="A509" s="329" t="s">
        <v>363</v>
      </c>
      <c r="B509" s="330" t="s">
        <v>1508</v>
      </c>
      <c r="C509" s="330" t="n">
        <v>18</v>
      </c>
      <c r="D509" s="330" t="s">
        <v>1061</v>
      </c>
      <c r="E509" s="330" t="n">
        <v>20</v>
      </c>
      <c r="F509" s="0" t="n">
        <v>4.52</v>
      </c>
      <c r="G509" s="0" t="n">
        <v>7.82</v>
      </c>
      <c r="H509" s="0" t="n">
        <v>11.72</v>
      </c>
    </row>
    <row r="510" customFormat="false" ht="12.75" hidden="false" customHeight="false" outlineLevel="0" collapsed="false">
      <c r="A510" s="329" t="s">
        <v>363</v>
      </c>
      <c r="B510" s="330" t="s">
        <v>1508</v>
      </c>
      <c r="C510" s="330" t="n">
        <v>18</v>
      </c>
      <c r="D510" s="330" t="s">
        <v>1067</v>
      </c>
      <c r="E510" s="330" t="n">
        <v>22.5</v>
      </c>
      <c r="F510" s="0" t="n">
        <v>5.08</v>
      </c>
      <c r="G510" s="0" t="n">
        <v>8.8</v>
      </c>
      <c r="H510" s="0" t="n">
        <v>13.19</v>
      </c>
    </row>
    <row r="511" customFormat="false" ht="12.75" hidden="false" customHeight="false" outlineLevel="0" collapsed="false">
      <c r="A511" s="329" t="s">
        <v>363</v>
      </c>
      <c r="B511" s="330" t="s">
        <v>1508</v>
      </c>
      <c r="C511" s="330" t="n">
        <v>18</v>
      </c>
      <c r="D511" s="330" t="s">
        <v>1069</v>
      </c>
      <c r="E511" s="330" t="n">
        <v>21.7</v>
      </c>
      <c r="F511" s="0" t="n">
        <v>4.9</v>
      </c>
      <c r="G511" s="0" t="n">
        <v>8.48</v>
      </c>
      <c r="H511" s="0" t="n">
        <v>12.72</v>
      </c>
    </row>
    <row r="512" customFormat="false" ht="12.75" hidden="false" customHeight="false" outlineLevel="0" collapsed="false">
      <c r="A512" s="329" t="s">
        <v>363</v>
      </c>
      <c r="B512" s="330" t="s">
        <v>1508</v>
      </c>
      <c r="C512" s="330" t="n">
        <v>18</v>
      </c>
      <c r="D512" s="330" t="s">
        <v>1071</v>
      </c>
      <c r="E512" s="330" t="n">
        <v>3.87</v>
      </c>
      <c r="F512" s="0" t="n">
        <v>0.87</v>
      </c>
      <c r="G512" s="0" t="n">
        <v>1.51</v>
      </c>
      <c r="H512" s="0" t="n">
        <v>2.27</v>
      </c>
    </row>
    <row r="513" customFormat="false" ht="12.75" hidden="false" customHeight="false" outlineLevel="0" collapsed="false">
      <c r="A513" s="329" t="s">
        <v>363</v>
      </c>
      <c r="B513" s="330" t="s">
        <v>1508</v>
      </c>
      <c r="C513" s="330" t="n">
        <v>18</v>
      </c>
      <c r="D513" s="330" t="s">
        <v>1073</v>
      </c>
      <c r="E513" s="330" t="n">
        <v>255.66</v>
      </c>
      <c r="F513" s="0" t="n">
        <v>57.78</v>
      </c>
      <c r="G513" s="0" t="n">
        <v>99.96</v>
      </c>
      <c r="H513" s="0" t="n">
        <v>149.84</v>
      </c>
    </row>
    <row r="514" customFormat="false" ht="12.75" hidden="false" customHeight="false" outlineLevel="0" collapsed="false">
      <c r="A514" s="329" t="s">
        <v>363</v>
      </c>
      <c r="B514" s="330" t="s">
        <v>1508</v>
      </c>
      <c r="C514" s="330" t="n">
        <v>18</v>
      </c>
      <c r="D514" s="330" t="s">
        <v>1075</v>
      </c>
      <c r="E514" s="330" t="n">
        <v>4.4</v>
      </c>
      <c r="F514" s="0" t="n">
        <v>0.99</v>
      </c>
      <c r="G514" s="0" t="n">
        <v>1.72</v>
      </c>
      <c r="H514" s="0" t="n">
        <v>2.58</v>
      </c>
    </row>
    <row r="515" customFormat="false" ht="12.75" hidden="false" customHeight="false" outlineLevel="0" collapsed="false">
      <c r="A515" s="329" t="s">
        <v>363</v>
      </c>
      <c r="B515" s="330" t="s">
        <v>1508</v>
      </c>
      <c r="C515" s="330" t="n">
        <v>18</v>
      </c>
      <c r="D515" s="330" t="s">
        <v>1080</v>
      </c>
      <c r="E515" s="330" t="n">
        <v>8</v>
      </c>
      <c r="F515" s="0" t="n">
        <v>1.81</v>
      </c>
      <c r="G515" s="0" t="n">
        <v>3.13</v>
      </c>
      <c r="H515" s="0" t="n">
        <v>4.69</v>
      </c>
    </row>
    <row r="516" customFormat="false" ht="12.75" hidden="false" customHeight="false" outlineLevel="0" collapsed="false">
      <c r="A516" s="329" t="s">
        <v>363</v>
      </c>
      <c r="B516" s="330" t="s">
        <v>1508</v>
      </c>
      <c r="C516" s="330" t="n">
        <v>18</v>
      </c>
      <c r="D516" s="330" t="s">
        <v>1086</v>
      </c>
      <c r="E516" s="330" t="n">
        <v>90.44</v>
      </c>
      <c r="F516" s="0" t="n">
        <v>20.44</v>
      </c>
      <c r="G516" s="0" t="n">
        <v>35.36</v>
      </c>
      <c r="H516" s="0" t="n">
        <v>53.01</v>
      </c>
    </row>
    <row r="517" customFormat="false" ht="12.75" hidden="false" customHeight="false" outlineLevel="0" collapsed="false">
      <c r="A517" s="329" t="s">
        <v>363</v>
      </c>
      <c r="B517" s="330" t="s">
        <v>1508</v>
      </c>
      <c r="C517" s="330" t="n">
        <v>18</v>
      </c>
      <c r="D517" s="330" t="s">
        <v>1090</v>
      </c>
      <c r="E517" s="330" t="n">
        <v>47.2</v>
      </c>
      <c r="F517" s="0" t="n">
        <v>10.67</v>
      </c>
      <c r="G517" s="0" t="n">
        <v>18.46</v>
      </c>
      <c r="H517" s="0" t="n">
        <v>27.66</v>
      </c>
    </row>
    <row r="518" customFormat="false" ht="12.75" hidden="false" customHeight="false" outlineLevel="0" collapsed="false">
      <c r="A518" s="329" t="s">
        <v>363</v>
      </c>
      <c r="B518" s="330" t="s">
        <v>1508</v>
      </c>
      <c r="C518" s="330" t="n">
        <v>18</v>
      </c>
      <c r="D518" s="330" t="s">
        <v>1088</v>
      </c>
      <c r="E518" s="330" t="n">
        <v>20.75</v>
      </c>
      <c r="F518" s="0" t="n">
        <v>4.69</v>
      </c>
      <c r="G518" s="0" t="n">
        <v>8.11</v>
      </c>
      <c r="H518" s="0" t="n">
        <v>12.16</v>
      </c>
    </row>
    <row r="519" customFormat="false" ht="12.75" hidden="false" customHeight="false" outlineLevel="0" collapsed="false">
      <c r="A519" s="329" t="s">
        <v>363</v>
      </c>
      <c r="B519" s="330" t="s">
        <v>1508</v>
      </c>
      <c r="C519" s="330" t="n">
        <v>18</v>
      </c>
      <c r="D519" s="330" t="s">
        <v>1092</v>
      </c>
      <c r="E519" s="330" t="n">
        <v>9.36</v>
      </c>
      <c r="F519" s="0" t="n">
        <v>2.12</v>
      </c>
      <c r="G519" s="0" t="n">
        <v>3.66</v>
      </c>
      <c r="H519" s="0" t="n">
        <v>5.49</v>
      </c>
    </row>
    <row r="520" customFormat="false" ht="12.75" hidden="false" customHeight="false" outlineLevel="0" collapsed="false">
      <c r="A520" s="329" t="s">
        <v>363</v>
      </c>
      <c r="B520" s="330" t="s">
        <v>1508</v>
      </c>
      <c r="C520" s="330" t="n">
        <v>18</v>
      </c>
      <c r="D520" s="330" t="s">
        <v>1095</v>
      </c>
      <c r="E520" s="330" t="n">
        <v>2.4</v>
      </c>
      <c r="F520" s="0" t="n">
        <v>0.54</v>
      </c>
      <c r="G520" s="0" t="n">
        <v>0.94</v>
      </c>
      <c r="H520" s="0" t="n">
        <v>1.41</v>
      </c>
    </row>
    <row r="521" customFormat="false" ht="12.75" hidden="false" customHeight="false" outlineLevel="0" collapsed="false">
      <c r="A521" s="329" t="s">
        <v>363</v>
      </c>
      <c r="B521" s="330" t="s">
        <v>1508</v>
      </c>
      <c r="C521" s="330" t="n">
        <v>18</v>
      </c>
      <c r="D521" s="330" t="s">
        <v>1101</v>
      </c>
      <c r="E521" s="330" t="n">
        <v>222.8</v>
      </c>
      <c r="F521" s="0" t="n">
        <v>50.35</v>
      </c>
      <c r="G521" s="0" t="n">
        <v>87.12</v>
      </c>
      <c r="H521" s="0" t="n">
        <v>130.58</v>
      </c>
    </row>
    <row r="522" customFormat="false" ht="12.75" hidden="false" customHeight="false" outlineLevel="0" collapsed="false">
      <c r="A522" s="329" t="s">
        <v>363</v>
      </c>
      <c r="B522" s="330" t="s">
        <v>1508</v>
      </c>
      <c r="C522" s="330" t="n">
        <v>18</v>
      </c>
      <c r="D522" s="330" t="s">
        <v>1110</v>
      </c>
      <c r="E522" s="330" t="n">
        <v>72.59</v>
      </c>
      <c r="F522" s="0" t="n">
        <v>16.4</v>
      </c>
      <c r="G522" s="0" t="n">
        <v>28.38</v>
      </c>
      <c r="H522" s="0" t="n">
        <v>42.54</v>
      </c>
    </row>
    <row r="523" customFormat="false" ht="12.75" hidden="false" customHeight="false" outlineLevel="0" collapsed="false">
      <c r="A523" s="329" t="s">
        <v>363</v>
      </c>
      <c r="B523" s="330" t="s">
        <v>1508</v>
      </c>
      <c r="C523" s="330" t="n">
        <v>18</v>
      </c>
      <c r="D523" s="330" t="s">
        <v>1114</v>
      </c>
      <c r="E523" s="330" t="n">
        <v>11.5</v>
      </c>
      <c r="F523" s="0" t="n">
        <v>2.6</v>
      </c>
      <c r="G523" s="0" t="n">
        <v>4.49</v>
      </c>
      <c r="H523" s="0" t="n">
        <v>6.74</v>
      </c>
    </row>
    <row r="524" customFormat="false" ht="12.75" hidden="false" customHeight="false" outlineLevel="0" collapsed="false">
      <c r="A524" s="329" t="s">
        <v>363</v>
      </c>
      <c r="B524" s="330" t="s">
        <v>1508</v>
      </c>
      <c r="C524" s="330" t="n">
        <v>18</v>
      </c>
      <c r="D524" s="330" t="s">
        <v>1121</v>
      </c>
      <c r="E524" s="330" t="n">
        <v>185.41</v>
      </c>
      <c r="F524" s="0" t="n">
        <v>41.9</v>
      </c>
      <c r="G524" s="0" t="n">
        <v>72.5</v>
      </c>
      <c r="H524" s="0" t="n">
        <v>108.67</v>
      </c>
    </row>
    <row r="525" customFormat="false" ht="12.75" hidden="false" customHeight="false" outlineLevel="0" collapsed="false">
      <c r="A525" s="329" t="s">
        <v>363</v>
      </c>
      <c r="B525" s="330" t="s">
        <v>1508</v>
      </c>
      <c r="C525" s="330" t="n">
        <v>18</v>
      </c>
      <c r="D525" s="330" t="s">
        <v>1126</v>
      </c>
      <c r="E525" s="330" t="n">
        <v>1.02</v>
      </c>
      <c r="F525" s="0" t="n">
        <v>0.23</v>
      </c>
      <c r="G525" s="0" t="n">
        <v>0.4</v>
      </c>
      <c r="H525" s="0" t="n">
        <v>0.6</v>
      </c>
    </row>
    <row r="526" customFormat="false" ht="12.75" hidden="false" customHeight="false" outlineLevel="0" collapsed="false">
      <c r="A526" s="329" t="s">
        <v>363</v>
      </c>
      <c r="B526" s="330" t="s">
        <v>1508</v>
      </c>
      <c r="C526" s="330" t="n">
        <v>18</v>
      </c>
      <c r="D526" s="330" t="s">
        <v>1129</v>
      </c>
      <c r="E526" s="330" t="n">
        <v>2.29</v>
      </c>
      <c r="F526" s="0" t="n">
        <v>0.52</v>
      </c>
      <c r="G526" s="0" t="n">
        <v>0.9</v>
      </c>
      <c r="H526" s="0" t="n">
        <v>1.34</v>
      </c>
    </row>
    <row r="527" customFormat="false" ht="12.75" hidden="false" customHeight="false" outlineLevel="0" collapsed="false">
      <c r="A527" s="329" t="s">
        <v>363</v>
      </c>
      <c r="B527" s="330" t="s">
        <v>1508</v>
      </c>
      <c r="C527" s="330" t="n">
        <v>18</v>
      </c>
      <c r="D527" s="330" t="s">
        <v>1133</v>
      </c>
      <c r="E527" s="330" t="n">
        <v>5.25</v>
      </c>
      <c r="F527" s="0" t="n">
        <v>1.19</v>
      </c>
      <c r="G527" s="0" t="n">
        <v>2.05</v>
      </c>
      <c r="H527" s="0" t="n">
        <v>3.08</v>
      </c>
    </row>
    <row r="528" customFormat="false" ht="12.75" hidden="false" customHeight="false" outlineLevel="0" collapsed="false">
      <c r="A528" s="329" t="s">
        <v>363</v>
      </c>
      <c r="B528" s="330" t="s">
        <v>1508</v>
      </c>
      <c r="C528" s="330" t="n">
        <v>18</v>
      </c>
      <c r="D528" s="330" t="s">
        <v>1135</v>
      </c>
      <c r="E528" s="330" t="n">
        <v>2.03</v>
      </c>
      <c r="F528" s="0" t="n">
        <v>0.46</v>
      </c>
      <c r="G528" s="0" t="n">
        <v>0.8</v>
      </c>
      <c r="H528" s="0" t="n">
        <v>1.19</v>
      </c>
    </row>
    <row r="529" customFormat="false" ht="12.75" hidden="false" customHeight="false" outlineLevel="0" collapsed="false">
      <c r="A529" s="329" t="s">
        <v>363</v>
      </c>
      <c r="B529" s="330" t="s">
        <v>1508</v>
      </c>
      <c r="C529" s="330" t="n">
        <v>18</v>
      </c>
      <c r="D529" s="330" t="s">
        <v>1148</v>
      </c>
      <c r="E529" s="330" t="n">
        <v>20.1</v>
      </c>
      <c r="F529" s="0" t="n">
        <v>4.54</v>
      </c>
      <c r="G529" s="0" t="n">
        <v>7.86</v>
      </c>
      <c r="H529" s="0" t="n">
        <v>11.78</v>
      </c>
    </row>
    <row r="530" customFormat="false" ht="12.75" hidden="false" customHeight="false" outlineLevel="0" collapsed="false">
      <c r="A530" s="329" t="s">
        <v>363</v>
      </c>
      <c r="B530" s="330" t="s">
        <v>1508</v>
      </c>
      <c r="C530" s="330" t="n">
        <v>18</v>
      </c>
      <c r="D530" s="330" t="s">
        <v>1160</v>
      </c>
      <c r="E530" s="330" t="n">
        <v>22.33</v>
      </c>
      <c r="F530" s="0" t="n">
        <v>5.05</v>
      </c>
      <c r="G530" s="0" t="n">
        <v>8.73</v>
      </c>
      <c r="H530" s="0" t="n">
        <v>13.09</v>
      </c>
    </row>
    <row r="531" customFormat="false" ht="12.75" hidden="false" customHeight="false" outlineLevel="0" collapsed="false">
      <c r="A531" s="329" t="s">
        <v>363</v>
      </c>
      <c r="B531" s="330" t="s">
        <v>1508</v>
      </c>
      <c r="C531" s="330" t="n">
        <v>18</v>
      </c>
      <c r="D531" s="330" t="s">
        <v>1170</v>
      </c>
      <c r="E531" s="330" t="n">
        <v>12.6</v>
      </c>
      <c r="F531" s="0" t="n">
        <v>2.85</v>
      </c>
      <c r="G531" s="0" t="n">
        <v>4.93</v>
      </c>
      <c r="H531" s="0" t="n">
        <v>7.38</v>
      </c>
    </row>
    <row r="532" customFormat="false" ht="12.75" hidden="false" customHeight="false" outlineLevel="0" collapsed="false">
      <c r="A532" s="329" t="s">
        <v>363</v>
      </c>
      <c r="B532" s="330" t="s">
        <v>1508</v>
      </c>
      <c r="C532" s="330" t="n">
        <v>18</v>
      </c>
      <c r="D532" s="330" t="s">
        <v>1142</v>
      </c>
      <c r="E532" s="330" t="n">
        <v>6.61</v>
      </c>
      <c r="F532" s="0" t="n">
        <v>1.49</v>
      </c>
      <c r="G532" s="0" t="n">
        <v>2.59</v>
      </c>
      <c r="H532" s="0" t="n">
        <v>3.88</v>
      </c>
    </row>
    <row r="533" customFormat="false" ht="12.75" hidden="false" customHeight="false" outlineLevel="0" collapsed="false">
      <c r="A533" s="329" t="s">
        <v>363</v>
      </c>
      <c r="B533" s="330" t="s">
        <v>1508</v>
      </c>
      <c r="C533" s="330" t="n">
        <v>18</v>
      </c>
      <c r="D533" s="330" t="s">
        <v>1144</v>
      </c>
      <c r="E533" s="330" t="n">
        <v>6</v>
      </c>
      <c r="F533" s="0" t="n">
        <v>1.36</v>
      </c>
      <c r="G533" s="0" t="n">
        <v>2.35</v>
      </c>
      <c r="H533" s="0" t="n">
        <v>3.52</v>
      </c>
    </row>
    <row r="534" customFormat="false" ht="12.75" hidden="false" customHeight="false" outlineLevel="0" collapsed="false">
      <c r="A534" s="329" t="s">
        <v>363</v>
      </c>
      <c r="B534" s="330" t="s">
        <v>1508</v>
      </c>
      <c r="C534" s="330" t="n">
        <v>18</v>
      </c>
      <c r="D534" s="330" t="s">
        <v>1174</v>
      </c>
      <c r="E534" s="330" t="n">
        <v>37.85</v>
      </c>
      <c r="F534" s="0" t="n">
        <v>8.55</v>
      </c>
      <c r="G534" s="0" t="n">
        <v>14.8</v>
      </c>
      <c r="H534" s="0" t="n">
        <v>22.18</v>
      </c>
    </row>
    <row r="535" customFormat="false" ht="12.75" hidden="false" customHeight="false" outlineLevel="0" collapsed="false">
      <c r="A535" s="329" t="s">
        <v>363</v>
      </c>
      <c r="B535" s="330" t="s">
        <v>1508</v>
      </c>
      <c r="C535" s="330" t="n">
        <v>18</v>
      </c>
      <c r="D535" s="330" t="s">
        <v>1177</v>
      </c>
      <c r="E535" s="330" t="n">
        <v>20.35</v>
      </c>
      <c r="F535" s="0" t="n">
        <v>4.6</v>
      </c>
      <c r="G535" s="0" t="n">
        <v>7.96</v>
      </c>
      <c r="H535" s="0" t="n">
        <v>11.93</v>
      </c>
    </row>
    <row r="536" customFormat="false" ht="12.75" hidden="false" customHeight="false" outlineLevel="0" collapsed="false">
      <c r="A536" s="329" t="s">
        <v>363</v>
      </c>
      <c r="B536" s="330" t="s">
        <v>1509</v>
      </c>
      <c r="C536" s="330" t="n">
        <v>18</v>
      </c>
      <c r="D536" s="330" t="s">
        <v>403</v>
      </c>
      <c r="E536" s="330" t="n">
        <v>20</v>
      </c>
      <c r="F536" s="0" t="n">
        <v>17.36</v>
      </c>
      <c r="G536" s="0" t="n">
        <v>0</v>
      </c>
      <c r="H536" s="0" t="n">
        <v>0</v>
      </c>
    </row>
    <row r="537" customFormat="false" ht="12.75" hidden="false" customHeight="false" outlineLevel="0" collapsed="false">
      <c r="A537" s="329" t="s">
        <v>363</v>
      </c>
      <c r="B537" s="330" t="s">
        <v>1509</v>
      </c>
      <c r="C537" s="330" t="n">
        <v>18</v>
      </c>
      <c r="D537" s="330" t="s">
        <v>405</v>
      </c>
      <c r="E537" s="330" t="n">
        <v>9.76</v>
      </c>
      <c r="F537" s="0" t="n">
        <v>8.47</v>
      </c>
      <c r="G537" s="0" t="n">
        <v>0</v>
      </c>
      <c r="H537" s="0" t="n">
        <v>0</v>
      </c>
    </row>
    <row r="538" customFormat="false" ht="12.75" hidden="false" customHeight="false" outlineLevel="0" collapsed="false">
      <c r="A538" s="329" t="s">
        <v>363</v>
      </c>
      <c r="B538" s="330" t="s">
        <v>1509</v>
      </c>
      <c r="C538" s="330" t="n">
        <v>18</v>
      </c>
      <c r="D538" s="330" t="s">
        <v>471</v>
      </c>
      <c r="E538" s="330" t="n">
        <v>10</v>
      </c>
      <c r="F538" s="0" t="n">
        <v>8.68</v>
      </c>
      <c r="G538" s="0" t="n">
        <v>0</v>
      </c>
      <c r="H538" s="0" t="n">
        <v>0</v>
      </c>
    </row>
    <row r="539" customFormat="false" ht="12.75" hidden="false" customHeight="false" outlineLevel="0" collapsed="false">
      <c r="A539" s="329" t="s">
        <v>363</v>
      </c>
      <c r="B539" s="330" t="s">
        <v>1509</v>
      </c>
      <c r="C539" s="330" t="n">
        <v>18</v>
      </c>
      <c r="D539" s="330" t="s">
        <v>487</v>
      </c>
      <c r="E539" s="330" t="n">
        <v>28.7</v>
      </c>
      <c r="F539" s="0" t="n">
        <v>24.91</v>
      </c>
      <c r="G539" s="0" t="n">
        <v>0</v>
      </c>
      <c r="H539" s="0" t="n">
        <v>0</v>
      </c>
    </row>
    <row r="540" customFormat="false" ht="12.75" hidden="false" customHeight="false" outlineLevel="0" collapsed="false">
      <c r="A540" s="329" t="s">
        <v>363</v>
      </c>
      <c r="B540" s="330" t="s">
        <v>1509</v>
      </c>
      <c r="C540" s="330" t="n">
        <v>18</v>
      </c>
      <c r="D540" s="330" t="s">
        <v>512</v>
      </c>
      <c r="E540" s="330" t="n">
        <v>20</v>
      </c>
      <c r="F540" s="0" t="n">
        <v>17.36</v>
      </c>
      <c r="G540" s="0" t="n">
        <v>0</v>
      </c>
      <c r="H540" s="0" t="n">
        <v>0</v>
      </c>
    </row>
    <row r="541" customFormat="false" ht="12.75" hidden="false" customHeight="false" outlineLevel="0" collapsed="false">
      <c r="A541" s="329" t="s">
        <v>363</v>
      </c>
      <c r="B541" s="330" t="s">
        <v>1509</v>
      </c>
      <c r="C541" s="330" t="n">
        <v>18</v>
      </c>
      <c r="D541" s="330" t="s">
        <v>550</v>
      </c>
      <c r="E541" s="330" t="n">
        <v>21.2</v>
      </c>
      <c r="F541" s="0" t="n">
        <v>18.4</v>
      </c>
      <c r="G541" s="0" t="n">
        <v>0</v>
      </c>
      <c r="H541" s="0" t="n">
        <v>0</v>
      </c>
    </row>
    <row r="542" customFormat="false" ht="12.75" hidden="false" customHeight="false" outlineLevel="0" collapsed="false">
      <c r="A542" s="329" t="s">
        <v>363</v>
      </c>
      <c r="B542" s="330" t="s">
        <v>1509</v>
      </c>
      <c r="C542" s="330" t="n">
        <v>18</v>
      </c>
      <c r="D542" s="330" t="s">
        <v>559</v>
      </c>
      <c r="E542" s="330" t="n">
        <v>6</v>
      </c>
      <c r="F542" s="0" t="n">
        <v>5.21</v>
      </c>
      <c r="G542" s="0" t="n">
        <v>0</v>
      </c>
      <c r="H542" s="0" t="n">
        <v>0</v>
      </c>
    </row>
    <row r="543" customFormat="false" ht="12.75" hidden="false" customHeight="false" outlineLevel="0" collapsed="false">
      <c r="A543" s="329" t="s">
        <v>363</v>
      </c>
      <c r="B543" s="330" t="s">
        <v>1509</v>
      </c>
      <c r="C543" s="330" t="n">
        <v>18</v>
      </c>
      <c r="D543" s="330" t="s">
        <v>561</v>
      </c>
      <c r="E543" s="330" t="n">
        <v>1.6</v>
      </c>
      <c r="F543" s="0" t="n">
        <v>1.39</v>
      </c>
      <c r="G543" s="0" t="n">
        <v>0</v>
      </c>
      <c r="H543" s="0" t="n">
        <v>0</v>
      </c>
    </row>
    <row r="544" customFormat="false" ht="12.75" hidden="false" customHeight="false" outlineLevel="0" collapsed="false">
      <c r="A544" s="329" t="s">
        <v>363</v>
      </c>
      <c r="B544" s="330" t="s">
        <v>1509</v>
      </c>
      <c r="C544" s="330" t="n">
        <v>18</v>
      </c>
      <c r="D544" s="330" t="s">
        <v>566</v>
      </c>
      <c r="E544" s="330" t="n">
        <v>2</v>
      </c>
      <c r="F544" s="0" t="n">
        <v>1.74</v>
      </c>
      <c r="G544" s="0" t="n">
        <v>0</v>
      </c>
      <c r="H544" s="0" t="n">
        <v>0</v>
      </c>
    </row>
    <row r="545" customFormat="false" ht="12.75" hidden="false" customHeight="false" outlineLevel="0" collapsed="false">
      <c r="A545" s="329" t="s">
        <v>363</v>
      </c>
      <c r="B545" s="330" t="s">
        <v>1509</v>
      </c>
      <c r="C545" s="330" t="n">
        <v>18</v>
      </c>
      <c r="D545" s="330" t="s">
        <v>594</v>
      </c>
      <c r="E545" s="330" t="n">
        <v>8</v>
      </c>
      <c r="F545" s="0" t="n">
        <v>6.94</v>
      </c>
      <c r="G545" s="0" t="n">
        <v>0</v>
      </c>
      <c r="H545" s="0" t="n">
        <v>0</v>
      </c>
    </row>
    <row r="546" customFormat="false" ht="12.75" hidden="false" customHeight="false" outlineLevel="0" collapsed="false">
      <c r="A546" s="329" t="s">
        <v>363</v>
      </c>
      <c r="B546" s="330" t="s">
        <v>1509</v>
      </c>
      <c r="C546" s="330" t="n">
        <v>18</v>
      </c>
      <c r="D546" s="330" t="s">
        <v>621</v>
      </c>
      <c r="E546" s="330" t="n">
        <v>30</v>
      </c>
      <c r="F546" s="0" t="n">
        <v>26.04</v>
      </c>
      <c r="G546" s="0" t="n">
        <v>0</v>
      </c>
      <c r="H546" s="0" t="n">
        <v>0</v>
      </c>
    </row>
    <row r="547" customFormat="false" ht="12.75" hidden="false" customHeight="false" outlineLevel="0" collapsed="false">
      <c r="A547" s="329" t="s">
        <v>363</v>
      </c>
      <c r="B547" s="330" t="s">
        <v>1509</v>
      </c>
      <c r="C547" s="330" t="n">
        <v>18</v>
      </c>
      <c r="D547" s="330" t="s">
        <v>1362</v>
      </c>
      <c r="E547" s="330" t="n">
        <v>9.6</v>
      </c>
      <c r="F547" s="0" t="n">
        <v>8.33</v>
      </c>
      <c r="G547" s="0" t="n">
        <v>0</v>
      </c>
      <c r="H547" s="0" t="n">
        <v>0</v>
      </c>
    </row>
    <row r="548" customFormat="false" ht="12.75" hidden="false" customHeight="false" outlineLevel="0" collapsed="false">
      <c r="A548" s="329" t="s">
        <v>363</v>
      </c>
      <c r="B548" s="330" t="s">
        <v>1509</v>
      </c>
      <c r="C548" s="330" t="n">
        <v>18</v>
      </c>
      <c r="D548" s="330" t="s">
        <v>674</v>
      </c>
      <c r="E548" s="330" t="n">
        <v>13.11</v>
      </c>
      <c r="F548" s="0" t="n">
        <v>11.38</v>
      </c>
      <c r="G548" s="0" t="n">
        <v>0</v>
      </c>
      <c r="H548" s="0" t="n">
        <v>0</v>
      </c>
    </row>
    <row r="549" customFormat="false" ht="12.75" hidden="false" customHeight="false" outlineLevel="0" collapsed="false">
      <c r="A549" s="329" t="s">
        <v>363</v>
      </c>
      <c r="B549" s="330" t="s">
        <v>1509</v>
      </c>
      <c r="C549" s="330" t="n">
        <v>18</v>
      </c>
      <c r="D549" s="330" t="s">
        <v>676</v>
      </c>
      <c r="E549" s="330" t="n">
        <v>1.2</v>
      </c>
      <c r="F549" s="0" t="n">
        <v>1.04</v>
      </c>
      <c r="G549" s="0" t="n">
        <v>0</v>
      </c>
      <c r="H549" s="0" t="n">
        <v>0</v>
      </c>
    </row>
    <row r="550" customFormat="false" ht="12.75" hidden="false" customHeight="false" outlineLevel="0" collapsed="false">
      <c r="A550" s="329" t="s">
        <v>363</v>
      </c>
      <c r="B550" s="330" t="s">
        <v>1509</v>
      </c>
      <c r="C550" s="330" t="n">
        <v>18</v>
      </c>
      <c r="D550" s="330" t="s">
        <v>685</v>
      </c>
      <c r="E550" s="330" t="n">
        <v>19.6</v>
      </c>
      <c r="F550" s="0" t="n">
        <v>17.01</v>
      </c>
      <c r="G550" s="0" t="n">
        <v>0</v>
      </c>
      <c r="H550" s="0" t="n">
        <v>0</v>
      </c>
    </row>
    <row r="551" customFormat="false" ht="12.75" hidden="false" customHeight="false" outlineLevel="0" collapsed="false">
      <c r="A551" s="329" t="s">
        <v>363</v>
      </c>
      <c r="B551" s="330" t="s">
        <v>1509</v>
      </c>
      <c r="C551" s="330" t="n">
        <v>18</v>
      </c>
      <c r="D551" s="330" t="s">
        <v>700</v>
      </c>
      <c r="E551" s="330" t="n">
        <v>1</v>
      </c>
      <c r="F551" s="0" t="n">
        <v>0.87</v>
      </c>
      <c r="G551" s="0" t="n">
        <v>0</v>
      </c>
      <c r="H551" s="0" t="n">
        <v>0</v>
      </c>
    </row>
    <row r="552" customFormat="false" ht="12.75" hidden="false" customHeight="false" outlineLevel="0" collapsed="false">
      <c r="A552" s="329" t="s">
        <v>363</v>
      </c>
      <c r="B552" s="330" t="s">
        <v>1509</v>
      </c>
      <c r="C552" s="330" t="n">
        <v>18</v>
      </c>
      <c r="D552" s="330" t="s">
        <v>724</v>
      </c>
      <c r="E552" s="330" t="n">
        <v>17.05</v>
      </c>
      <c r="F552" s="0" t="n">
        <v>14.8</v>
      </c>
      <c r="G552" s="0" t="n">
        <v>0</v>
      </c>
      <c r="H552" s="0" t="n">
        <v>0</v>
      </c>
    </row>
    <row r="553" customFormat="false" ht="12.75" hidden="false" customHeight="false" outlineLevel="0" collapsed="false">
      <c r="A553" s="329" t="s">
        <v>363</v>
      </c>
      <c r="B553" s="330" t="s">
        <v>1509</v>
      </c>
      <c r="C553" s="330" t="n">
        <v>18</v>
      </c>
      <c r="D553" s="330" t="s">
        <v>758</v>
      </c>
      <c r="E553" s="330" t="n">
        <v>15.1</v>
      </c>
      <c r="F553" s="0" t="n">
        <v>13.11</v>
      </c>
      <c r="G553" s="0" t="n">
        <v>0</v>
      </c>
      <c r="H553" s="0" t="n">
        <v>0</v>
      </c>
    </row>
    <row r="554" customFormat="false" ht="12.75" hidden="false" customHeight="false" outlineLevel="0" collapsed="false">
      <c r="A554" s="329" t="s">
        <v>363</v>
      </c>
      <c r="B554" s="330" t="s">
        <v>1509</v>
      </c>
      <c r="C554" s="330" t="n">
        <v>18</v>
      </c>
      <c r="D554" s="330" t="s">
        <v>766</v>
      </c>
      <c r="E554" s="330" t="n">
        <v>1</v>
      </c>
      <c r="F554" s="0" t="n">
        <v>0.87</v>
      </c>
      <c r="G554" s="0" t="n">
        <v>0</v>
      </c>
      <c r="H554" s="0" t="n">
        <v>0</v>
      </c>
    </row>
    <row r="555" customFormat="false" ht="12.75" hidden="false" customHeight="false" outlineLevel="0" collapsed="false">
      <c r="A555" s="329" t="s">
        <v>363</v>
      </c>
      <c r="B555" s="330" t="s">
        <v>1509</v>
      </c>
      <c r="C555" s="330" t="n">
        <v>18</v>
      </c>
      <c r="D555" s="330" t="s">
        <v>775</v>
      </c>
      <c r="E555" s="330" t="n">
        <v>20.13</v>
      </c>
      <c r="F555" s="0" t="n">
        <v>17.47</v>
      </c>
      <c r="G555" s="0" t="n">
        <v>0</v>
      </c>
      <c r="H555" s="0" t="n">
        <v>0</v>
      </c>
    </row>
    <row r="556" customFormat="false" ht="12.75" hidden="false" customHeight="false" outlineLevel="0" collapsed="false">
      <c r="A556" s="329" t="s">
        <v>363</v>
      </c>
      <c r="B556" s="330" t="s">
        <v>1509</v>
      </c>
      <c r="C556" s="330" t="n">
        <v>18</v>
      </c>
      <c r="D556" s="330" t="s">
        <v>811</v>
      </c>
      <c r="E556" s="330" t="n">
        <v>58</v>
      </c>
      <c r="F556" s="0" t="n">
        <v>50.34</v>
      </c>
      <c r="G556" s="0" t="n">
        <v>0</v>
      </c>
      <c r="H556" s="0" t="n">
        <v>0</v>
      </c>
    </row>
    <row r="557" customFormat="false" ht="12.75" hidden="false" customHeight="false" outlineLevel="0" collapsed="false">
      <c r="A557" s="329" t="s">
        <v>363</v>
      </c>
      <c r="B557" s="330" t="s">
        <v>1509</v>
      </c>
      <c r="C557" s="330" t="n">
        <v>18</v>
      </c>
      <c r="D557" s="330" t="s">
        <v>829</v>
      </c>
      <c r="E557" s="330" t="n">
        <v>6</v>
      </c>
      <c r="F557" s="0" t="n">
        <v>5.21</v>
      </c>
      <c r="G557" s="0" t="n">
        <v>0</v>
      </c>
      <c r="H557" s="0" t="n">
        <v>0</v>
      </c>
    </row>
    <row r="558" customFormat="false" ht="12.75" hidden="false" customHeight="false" outlineLevel="0" collapsed="false">
      <c r="A558" s="329" t="s">
        <v>363</v>
      </c>
      <c r="B558" s="330" t="s">
        <v>1509</v>
      </c>
      <c r="C558" s="330" t="n">
        <v>18</v>
      </c>
      <c r="D558" s="330" t="s">
        <v>836</v>
      </c>
      <c r="E558" s="330" t="n">
        <v>2</v>
      </c>
      <c r="F558" s="0" t="n">
        <v>1.74</v>
      </c>
      <c r="G558" s="0" t="n">
        <v>0</v>
      </c>
      <c r="H558" s="0" t="n">
        <v>0</v>
      </c>
    </row>
    <row r="559" customFormat="false" ht="12.75" hidden="false" customHeight="false" outlineLevel="0" collapsed="false">
      <c r="A559" s="329" t="s">
        <v>363</v>
      </c>
      <c r="B559" s="330" t="s">
        <v>1509</v>
      </c>
      <c r="C559" s="330" t="n">
        <v>18</v>
      </c>
      <c r="D559" s="330" t="s">
        <v>845</v>
      </c>
      <c r="E559" s="330" t="n">
        <v>20</v>
      </c>
      <c r="F559" s="0" t="n">
        <v>17.36</v>
      </c>
      <c r="G559" s="0" t="n">
        <v>0</v>
      </c>
      <c r="H559" s="0" t="n">
        <v>0</v>
      </c>
    </row>
    <row r="560" customFormat="false" ht="12.75" hidden="false" customHeight="false" outlineLevel="0" collapsed="false">
      <c r="A560" s="329" t="s">
        <v>363</v>
      </c>
      <c r="B560" s="330" t="s">
        <v>1509</v>
      </c>
      <c r="C560" s="330" t="n">
        <v>18</v>
      </c>
      <c r="D560" s="330" t="s">
        <v>849</v>
      </c>
      <c r="E560" s="330" t="n">
        <v>8</v>
      </c>
      <c r="F560" s="0" t="n">
        <v>6.94</v>
      </c>
      <c r="G560" s="0" t="n">
        <v>0</v>
      </c>
      <c r="H560" s="0" t="n">
        <v>0</v>
      </c>
    </row>
    <row r="561" customFormat="false" ht="12.75" hidden="false" customHeight="false" outlineLevel="0" collapsed="false">
      <c r="A561" s="329" t="s">
        <v>363</v>
      </c>
      <c r="B561" s="330" t="s">
        <v>1509</v>
      </c>
      <c r="C561" s="330" t="n">
        <v>18</v>
      </c>
      <c r="D561" s="330" t="s">
        <v>857</v>
      </c>
      <c r="E561" s="330" t="n">
        <v>4.4</v>
      </c>
      <c r="F561" s="0" t="n">
        <v>3.82</v>
      </c>
      <c r="G561" s="0" t="n">
        <v>0</v>
      </c>
      <c r="H561" s="0" t="n">
        <v>0</v>
      </c>
    </row>
    <row r="562" customFormat="false" ht="12.75" hidden="false" customHeight="false" outlineLevel="0" collapsed="false">
      <c r="A562" s="329" t="s">
        <v>363</v>
      </c>
      <c r="B562" s="330" t="s">
        <v>1509</v>
      </c>
      <c r="C562" s="330" t="n">
        <v>18</v>
      </c>
      <c r="D562" s="330" t="s">
        <v>899</v>
      </c>
      <c r="E562" s="330" t="n">
        <v>40</v>
      </c>
      <c r="F562" s="0" t="n">
        <v>34.72</v>
      </c>
      <c r="G562" s="0" t="n">
        <v>0</v>
      </c>
      <c r="H562" s="0" t="n">
        <v>0</v>
      </c>
    </row>
    <row r="563" customFormat="false" ht="12.75" hidden="false" customHeight="false" outlineLevel="0" collapsed="false">
      <c r="A563" s="329" t="s">
        <v>363</v>
      </c>
      <c r="B563" s="330" t="s">
        <v>1509</v>
      </c>
      <c r="C563" s="330" t="n">
        <v>18</v>
      </c>
      <c r="D563" s="330" t="s">
        <v>956</v>
      </c>
      <c r="E563" s="330" t="n">
        <v>1</v>
      </c>
      <c r="F563" s="0" t="n">
        <v>0.87</v>
      </c>
      <c r="G563" s="0" t="n">
        <v>0</v>
      </c>
      <c r="H563" s="0" t="n">
        <v>0</v>
      </c>
    </row>
    <row r="564" customFormat="false" ht="12.75" hidden="false" customHeight="false" outlineLevel="0" collapsed="false">
      <c r="A564" s="329" t="s">
        <v>363</v>
      </c>
      <c r="B564" s="330" t="s">
        <v>1509</v>
      </c>
      <c r="C564" s="330" t="n">
        <v>18</v>
      </c>
      <c r="D564" s="330" t="s">
        <v>934</v>
      </c>
      <c r="E564" s="330" t="n">
        <v>50</v>
      </c>
      <c r="F564" s="0" t="n">
        <v>43.4</v>
      </c>
      <c r="G564" s="0" t="n">
        <v>0</v>
      </c>
      <c r="H564" s="0" t="n">
        <v>0</v>
      </c>
    </row>
    <row r="565" customFormat="false" ht="12.75" hidden="false" customHeight="false" outlineLevel="0" collapsed="false">
      <c r="A565" s="329" t="s">
        <v>363</v>
      </c>
      <c r="B565" s="330" t="s">
        <v>1509</v>
      </c>
      <c r="C565" s="330" t="n">
        <v>18</v>
      </c>
      <c r="D565" s="330" t="s">
        <v>948</v>
      </c>
      <c r="E565" s="330" t="n">
        <v>2.4</v>
      </c>
      <c r="F565" s="0" t="n">
        <v>2.08</v>
      </c>
      <c r="G565" s="0" t="n">
        <v>0</v>
      </c>
      <c r="H565" s="0" t="n">
        <v>0</v>
      </c>
    </row>
    <row r="566" customFormat="false" ht="12.75" hidden="false" customHeight="false" outlineLevel="0" collapsed="false">
      <c r="A566" s="329" t="s">
        <v>363</v>
      </c>
      <c r="B566" s="330" t="s">
        <v>1509</v>
      </c>
      <c r="C566" s="330" t="n">
        <v>18</v>
      </c>
      <c r="D566" s="330" t="s">
        <v>968</v>
      </c>
      <c r="E566" s="330" t="n">
        <v>4</v>
      </c>
      <c r="F566" s="0" t="n">
        <v>3.47</v>
      </c>
      <c r="G566" s="0" t="n">
        <v>0</v>
      </c>
      <c r="H566" s="0" t="n">
        <v>0</v>
      </c>
    </row>
    <row r="567" customFormat="false" ht="12.75" hidden="false" customHeight="false" outlineLevel="0" collapsed="false">
      <c r="A567" s="329" t="s">
        <v>363</v>
      </c>
      <c r="B567" s="330" t="s">
        <v>1509</v>
      </c>
      <c r="C567" s="330" t="n">
        <v>18</v>
      </c>
      <c r="D567" s="330" t="s">
        <v>972</v>
      </c>
      <c r="E567" s="330" t="n">
        <v>20</v>
      </c>
      <c r="F567" s="0" t="n">
        <v>17.36</v>
      </c>
      <c r="G567" s="0" t="n">
        <v>0</v>
      </c>
      <c r="H567" s="0" t="n">
        <v>0</v>
      </c>
    </row>
    <row r="568" customFormat="false" ht="12.75" hidden="false" customHeight="false" outlineLevel="0" collapsed="false">
      <c r="A568" s="329" t="s">
        <v>363</v>
      </c>
      <c r="B568" s="330" t="s">
        <v>1509</v>
      </c>
      <c r="C568" s="330" t="n">
        <v>18</v>
      </c>
      <c r="D568" s="330" t="s">
        <v>983</v>
      </c>
      <c r="E568" s="330" t="n">
        <v>10</v>
      </c>
      <c r="F568" s="0" t="n">
        <v>8.68</v>
      </c>
      <c r="G568" s="0" t="n">
        <v>0</v>
      </c>
      <c r="H568" s="0" t="n">
        <v>0</v>
      </c>
    </row>
    <row r="569" customFormat="false" ht="12.75" hidden="false" customHeight="false" outlineLevel="0" collapsed="false">
      <c r="A569" s="329" t="s">
        <v>363</v>
      </c>
      <c r="B569" s="330" t="s">
        <v>1509</v>
      </c>
      <c r="C569" s="330" t="n">
        <v>18</v>
      </c>
      <c r="D569" s="330" t="s">
        <v>996</v>
      </c>
      <c r="E569" s="330" t="n">
        <v>15</v>
      </c>
      <c r="F569" s="0" t="n">
        <v>12.88</v>
      </c>
      <c r="G569" s="0" t="n">
        <v>0</v>
      </c>
      <c r="H569" s="0" t="n">
        <v>0</v>
      </c>
    </row>
    <row r="570" customFormat="false" ht="12.75" hidden="false" customHeight="false" outlineLevel="0" collapsed="false">
      <c r="A570" s="329" t="s">
        <v>363</v>
      </c>
      <c r="B570" s="330" t="s">
        <v>1509</v>
      </c>
      <c r="C570" s="330" t="n">
        <v>18</v>
      </c>
      <c r="D570" s="330" t="s">
        <v>1005</v>
      </c>
      <c r="E570" s="330" t="n">
        <v>1.2</v>
      </c>
      <c r="F570" s="0" t="n">
        <v>1.04</v>
      </c>
      <c r="G570" s="0" t="n">
        <v>0</v>
      </c>
      <c r="H570" s="0" t="n">
        <v>0</v>
      </c>
    </row>
    <row r="571" customFormat="false" ht="12.75" hidden="false" customHeight="false" outlineLevel="0" collapsed="false">
      <c r="A571" s="329" t="s">
        <v>363</v>
      </c>
      <c r="B571" s="330" t="s">
        <v>1509</v>
      </c>
      <c r="C571" s="330" t="n">
        <v>18</v>
      </c>
      <c r="D571" s="330" t="s">
        <v>1063</v>
      </c>
      <c r="E571" s="330" t="n">
        <v>16.97</v>
      </c>
      <c r="F571" s="0" t="n">
        <v>14.73</v>
      </c>
      <c r="G571" s="0" t="n">
        <v>0</v>
      </c>
      <c r="H571" s="0" t="n">
        <v>0</v>
      </c>
    </row>
    <row r="572" customFormat="false" ht="12.75" hidden="false" customHeight="false" outlineLevel="0" collapsed="false">
      <c r="A572" s="329" t="s">
        <v>363</v>
      </c>
      <c r="B572" s="330" t="s">
        <v>1509</v>
      </c>
      <c r="C572" s="330" t="n">
        <v>18</v>
      </c>
      <c r="D572" s="330" t="s">
        <v>1007</v>
      </c>
      <c r="E572" s="330" t="n">
        <v>15</v>
      </c>
      <c r="F572" s="0" t="n">
        <v>13.02</v>
      </c>
      <c r="G572" s="0" t="n">
        <v>0</v>
      </c>
      <c r="H572" s="0" t="n">
        <v>0</v>
      </c>
    </row>
    <row r="573" customFormat="false" ht="12.75" hidden="false" customHeight="false" outlineLevel="0" collapsed="false">
      <c r="A573" s="329" t="s">
        <v>363</v>
      </c>
      <c r="B573" s="330" t="s">
        <v>1509</v>
      </c>
      <c r="C573" s="330" t="n">
        <v>18</v>
      </c>
      <c r="D573" s="330" t="s">
        <v>1035</v>
      </c>
      <c r="E573" s="330" t="n">
        <v>2.5</v>
      </c>
      <c r="F573" s="0" t="n">
        <v>2.17</v>
      </c>
      <c r="G573" s="0" t="n">
        <v>0</v>
      </c>
      <c r="H573" s="0" t="n">
        <v>0</v>
      </c>
    </row>
    <row r="574" customFormat="false" ht="12.75" hidden="false" customHeight="false" outlineLevel="0" collapsed="false">
      <c r="A574" s="329" t="s">
        <v>363</v>
      </c>
      <c r="B574" s="330" t="s">
        <v>1509</v>
      </c>
      <c r="C574" s="330" t="n">
        <v>18</v>
      </c>
      <c r="D574" s="330" t="s">
        <v>1031</v>
      </c>
      <c r="E574" s="330" t="n">
        <v>35</v>
      </c>
      <c r="F574" s="0" t="n">
        <v>30.38</v>
      </c>
      <c r="G574" s="0" t="n">
        <v>0</v>
      </c>
      <c r="H574" s="0" t="n">
        <v>0</v>
      </c>
    </row>
    <row r="575" customFormat="false" ht="12.75" hidden="false" customHeight="false" outlineLevel="0" collapsed="false">
      <c r="A575" s="329" t="s">
        <v>363</v>
      </c>
      <c r="B575" s="330" t="s">
        <v>1509</v>
      </c>
      <c r="C575" s="330" t="n">
        <v>18</v>
      </c>
      <c r="D575" s="330" t="s">
        <v>1048</v>
      </c>
      <c r="E575" s="330" t="n">
        <v>6</v>
      </c>
      <c r="F575" s="0" t="n">
        <v>5.21</v>
      </c>
      <c r="G575" s="0" t="n">
        <v>0</v>
      </c>
      <c r="H575" s="0" t="n">
        <v>0</v>
      </c>
    </row>
    <row r="576" customFormat="false" ht="12.75" hidden="false" customHeight="false" outlineLevel="0" collapsed="false">
      <c r="A576" s="329" t="s">
        <v>363</v>
      </c>
      <c r="B576" s="330" t="s">
        <v>1509</v>
      </c>
      <c r="C576" s="330" t="n">
        <v>18</v>
      </c>
      <c r="D576" s="330" t="s">
        <v>1053</v>
      </c>
      <c r="E576" s="330" t="n">
        <v>7.58</v>
      </c>
      <c r="F576" s="0" t="n">
        <v>6.58</v>
      </c>
      <c r="G576" s="0" t="n">
        <v>0</v>
      </c>
      <c r="H576" s="0" t="n">
        <v>0</v>
      </c>
    </row>
    <row r="577" customFormat="false" ht="12.75" hidden="false" customHeight="false" outlineLevel="0" collapsed="false">
      <c r="A577" s="329" t="s">
        <v>363</v>
      </c>
      <c r="B577" s="330" t="s">
        <v>1509</v>
      </c>
      <c r="C577" s="330" t="n">
        <v>18</v>
      </c>
      <c r="D577" s="330" t="s">
        <v>1071</v>
      </c>
      <c r="E577" s="330" t="n">
        <v>18</v>
      </c>
      <c r="F577" s="0" t="n">
        <v>15.62</v>
      </c>
      <c r="G577" s="0" t="n">
        <v>0</v>
      </c>
      <c r="H577" s="0" t="n">
        <v>0</v>
      </c>
    </row>
    <row r="578" customFormat="false" ht="12.75" hidden="false" customHeight="false" outlineLevel="0" collapsed="false">
      <c r="A578" s="329" t="s">
        <v>363</v>
      </c>
      <c r="B578" s="330" t="s">
        <v>1509</v>
      </c>
      <c r="C578" s="330" t="n">
        <v>18</v>
      </c>
      <c r="D578" s="330" t="s">
        <v>1090</v>
      </c>
      <c r="E578" s="330" t="n">
        <v>2</v>
      </c>
      <c r="F578" s="0" t="n">
        <v>1.74</v>
      </c>
      <c r="G578" s="0" t="n">
        <v>0</v>
      </c>
      <c r="H578" s="0" t="n">
        <v>0</v>
      </c>
    </row>
    <row r="579" customFormat="false" ht="12.75" hidden="false" customHeight="false" outlineLevel="0" collapsed="false">
      <c r="A579" s="329" t="s">
        <v>363</v>
      </c>
      <c r="B579" s="330" t="s">
        <v>1509</v>
      </c>
      <c r="C579" s="330" t="n">
        <v>18</v>
      </c>
      <c r="D579" s="330" t="s">
        <v>1088</v>
      </c>
      <c r="E579" s="330" t="n">
        <v>4.8</v>
      </c>
      <c r="F579" s="0" t="n">
        <v>4.17</v>
      </c>
      <c r="G579" s="0" t="n">
        <v>0</v>
      </c>
      <c r="H579" s="0" t="n">
        <v>0</v>
      </c>
    </row>
    <row r="580" customFormat="false" ht="12.75" hidden="false" customHeight="false" outlineLevel="0" collapsed="false">
      <c r="A580" s="329" t="s">
        <v>363</v>
      </c>
      <c r="B580" s="330" t="s">
        <v>1509</v>
      </c>
      <c r="C580" s="330" t="n">
        <v>18</v>
      </c>
      <c r="D580" s="330" t="s">
        <v>1106</v>
      </c>
      <c r="E580" s="330" t="n">
        <v>2.8</v>
      </c>
      <c r="F580" s="0" t="n">
        <v>2.43</v>
      </c>
      <c r="G580" s="0" t="n">
        <v>0</v>
      </c>
      <c r="H580" s="0" t="n">
        <v>0</v>
      </c>
    </row>
    <row r="581" customFormat="false" ht="12.75" hidden="false" customHeight="false" outlineLevel="0" collapsed="false">
      <c r="A581" s="329" t="s">
        <v>363</v>
      </c>
      <c r="B581" s="330" t="s">
        <v>1509</v>
      </c>
      <c r="C581" s="330" t="n">
        <v>18</v>
      </c>
      <c r="D581" s="330" t="s">
        <v>1108</v>
      </c>
      <c r="E581" s="330" t="n">
        <v>25</v>
      </c>
      <c r="F581" s="0" t="n">
        <v>21.7</v>
      </c>
      <c r="G581" s="0" t="n">
        <v>0</v>
      </c>
      <c r="H581" s="0" t="n">
        <v>0</v>
      </c>
    </row>
    <row r="582" customFormat="false" ht="12.75" hidden="false" customHeight="false" outlineLevel="0" collapsed="false">
      <c r="A582" s="329" t="s">
        <v>363</v>
      </c>
      <c r="B582" s="330" t="s">
        <v>1509</v>
      </c>
      <c r="C582" s="330" t="n">
        <v>18</v>
      </c>
      <c r="D582" s="330" t="s">
        <v>1116</v>
      </c>
      <c r="E582" s="330" t="n">
        <v>20</v>
      </c>
      <c r="F582" s="0" t="n">
        <v>17.36</v>
      </c>
      <c r="G582" s="0" t="n">
        <v>0</v>
      </c>
      <c r="H582" s="0" t="n">
        <v>0</v>
      </c>
    </row>
    <row r="583" customFormat="false" ht="12.75" hidden="false" customHeight="false" outlineLevel="0" collapsed="false">
      <c r="A583" s="329" t="s">
        <v>363</v>
      </c>
      <c r="B583" s="330" t="s">
        <v>1509</v>
      </c>
      <c r="C583" s="330" t="n">
        <v>18</v>
      </c>
      <c r="D583" s="330" t="s">
        <v>1135</v>
      </c>
      <c r="E583" s="330" t="n">
        <v>9.8</v>
      </c>
      <c r="F583" s="0" t="n">
        <v>8.51</v>
      </c>
      <c r="G583" s="0" t="n">
        <v>0</v>
      </c>
      <c r="H583" s="0" t="n">
        <v>0</v>
      </c>
    </row>
    <row r="584" customFormat="false" ht="12.75" hidden="false" customHeight="false" outlineLevel="0" collapsed="false">
      <c r="A584" s="329" t="s">
        <v>363</v>
      </c>
      <c r="B584" s="330" t="s">
        <v>1509</v>
      </c>
      <c r="C584" s="330" t="n">
        <v>18</v>
      </c>
      <c r="D584" s="330" t="s">
        <v>1154</v>
      </c>
      <c r="E584" s="330" t="n">
        <v>2</v>
      </c>
      <c r="F584" s="0" t="n">
        <v>1.74</v>
      </c>
      <c r="G584" s="0" t="n">
        <v>0</v>
      </c>
      <c r="H584" s="0" t="n">
        <v>0</v>
      </c>
    </row>
    <row r="585" customFormat="false" ht="12.75" hidden="false" customHeight="false" outlineLevel="0" collapsed="false">
      <c r="A585" s="329" t="s">
        <v>363</v>
      </c>
      <c r="B585" s="330" t="s">
        <v>1509</v>
      </c>
      <c r="C585" s="330" t="n">
        <v>18</v>
      </c>
      <c r="D585" s="330" t="s">
        <v>1160</v>
      </c>
      <c r="E585" s="330" t="n">
        <v>10</v>
      </c>
      <c r="F585" s="0" t="n">
        <v>8.68</v>
      </c>
      <c r="G585" s="0" t="n">
        <v>0</v>
      </c>
      <c r="H585" s="0" t="n">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1996-10-14T23:33:28Z</dcterms:created>
  <dc:creator>Nickerson, Rob</dc:creator>
  <dc:description/>
  <dc:language>en-IN</dc:language>
  <cp:lastModifiedBy/>
  <cp:lastPrinted>2016-06-21T14:44:21Z</cp:lastPrinted>
  <dcterms:modified xsi:type="dcterms:W3CDTF">2020-05-28T11:53:59Z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y fmtid="{D5CDD505-2E9C-101B-9397-08002B2CF9AE}" pid="8" name="_AdHocReviewCycleID">
    <vt:i4>-2111323171</vt:i4>
  </property>
  <property fmtid="{D5CDD505-2E9C-101B-9397-08002B2CF9AE}" pid="9" name="_AuthorEmail">
    <vt:lpwstr>Rob.Nickerson@nationalgrid.com</vt:lpwstr>
  </property>
  <property fmtid="{D5CDD505-2E9C-101B-9397-08002B2CF9AE}" pid="10" name="_AuthorEmailDisplayName">
    <vt:lpwstr>Nickerson, Rob</vt:lpwstr>
  </property>
  <property fmtid="{D5CDD505-2E9C-101B-9397-08002B2CF9AE}" pid="11" name="_EmailSubject">
    <vt:lpwstr>Website upload request</vt:lpwstr>
  </property>
  <property fmtid="{D5CDD505-2E9C-101B-9397-08002B2CF9AE}" pid="12" name="_NewReviewCycle">
    <vt:lpwstr/>
  </property>
  <property fmtid="{D5CDD505-2E9C-101B-9397-08002B2CF9AE}" pid="13" name="_ReviewingToolsShownOnce">
    <vt:lpwstr/>
  </property>
</Properties>
</file>